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pivotCache/pivotCacheDefinition39.xml" ContentType="application/vnd.openxmlformats-officedocument.spreadsheetml.pivotCacheDefinition+xml"/>
  <Override PartName="/xl/pivotCache/pivotCacheRecords39.xml" ContentType="application/vnd.openxmlformats-officedocument.spreadsheetml.pivotCacheRecords+xml"/>
  <Override PartName="/xl/pivotCache/pivotCacheDefinition40.xml" ContentType="application/vnd.openxmlformats-officedocument.spreadsheetml.pivotCacheDefinition+xml"/>
  <Override PartName="/xl/pivotCache/pivotCacheRecords40.xml" ContentType="application/vnd.openxmlformats-officedocument.spreadsheetml.pivotCacheRecords+xml"/>
  <Override PartName="/xl/pivotCache/pivotCacheDefinition41.xml" ContentType="application/vnd.openxmlformats-officedocument.spreadsheetml.pivotCacheDefinition+xml"/>
  <Override PartName="/xl/pivotCache/pivotCacheRecords41.xml" ContentType="application/vnd.openxmlformats-officedocument.spreadsheetml.pivotCacheRecords+xml"/>
  <Override PartName="/xl/pivotCache/pivotCacheDefinition42.xml" ContentType="application/vnd.openxmlformats-officedocument.spreadsheetml.pivotCacheDefinition+xml"/>
  <Override PartName="/xl/pivotCache/pivotCacheRecords42.xml" ContentType="application/vnd.openxmlformats-officedocument.spreadsheetml.pivotCacheRecords+xml"/>
  <Override PartName="/xl/pivotCache/pivotCacheDefinition43.xml" ContentType="application/vnd.openxmlformats-officedocument.spreadsheetml.pivotCacheDefinition+xml"/>
  <Override PartName="/xl/pivotCache/pivotCacheRecords43.xml" ContentType="application/vnd.openxmlformats-officedocument.spreadsheetml.pivotCacheRecords+xml"/>
  <Override PartName="/xl/pivotCache/pivotCacheDefinition44.xml" ContentType="application/vnd.openxmlformats-officedocument.spreadsheetml.pivotCacheDefinition+xml"/>
  <Override PartName="/xl/pivotCache/pivotCacheRecords44.xml" ContentType="application/vnd.openxmlformats-officedocument.spreadsheetml.pivotCacheRecords+xml"/>
  <Override PartName="/xl/pivotCache/pivotCacheDefinition45.xml" ContentType="application/vnd.openxmlformats-officedocument.spreadsheetml.pivotCacheDefinition+xml"/>
  <Override PartName="/xl/pivotCache/pivotCacheRecords45.xml" ContentType="application/vnd.openxmlformats-officedocument.spreadsheetml.pivotCacheRecords+xml"/>
  <Override PartName="/xl/pivotCache/pivotCacheDefinition46.xml" ContentType="application/vnd.openxmlformats-officedocument.spreadsheetml.pivotCacheDefinition+xml"/>
  <Override PartName="/xl/pivotCache/pivotCacheRecords46.xml" ContentType="application/vnd.openxmlformats-officedocument.spreadsheetml.pivotCacheRecords+xml"/>
  <Override PartName="/xl/pivotCache/pivotCacheDefinition47.xml" ContentType="application/vnd.openxmlformats-officedocument.spreadsheetml.pivotCacheDefinition+xml"/>
  <Override PartName="/xl/pivotCache/pivotCacheRecords47.xml" ContentType="application/vnd.openxmlformats-officedocument.spreadsheetml.pivotCacheRecords+xml"/>
  <Override PartName="/xl/pivotCache/pivotCacheDefinition48.xml" ContentType="application/vnd.openxmlformats-officedocument.spreadsheetml.pivotCacheDefinition+xml"/>
  <Override PartName="/xl/pivotCache/pivotCacheRecords48.xml" ContentType="application/vnd.openxmlformats-officedocument.spreadsheetml.pivotCacheRecords+xml"/>
  <Override PartName="/xl/pivotCache/pivotCacheDefinition49.xml" ContentType="application/vnd.openxmlformats-officedocument.spreadsheetml.pivotCacheDefinition+xml"/>
  <Override PartName="/xl/pivotCache/pivotCacheRecords49.xml" ContentType="application/vnd.openxmlformats-officedocument.spreadsheetml.pivotCacheRecords+xml"/>
  <Override PartName="/xl/pivotCache/pivotCacheDefinition50.xml" ContentType="application/vnd.openxmlformats-officedocument.spreadsheetml.pivotCacheDefinition+xml"/>
  <Override PartName="/xl/pivotCache/pivotCacheRecords50.xml" ContentType="application/vnd.openxmlformats-officedocument.spreadsheetml.pivotCacheRecords+xml"/>
  <Override PartName="/xl/pivotCache/pivotCacheDefinition51.xml" ContentType="application/vnd.openxmlformats-officedocument.spreadsheetml.pivotCacheDefinition+xml"/>
  <Override PartName="/xl/pivotCache/pivotCacheRecords51.xml" ContentType="application/vnd.openxmlformats-officedocument.spreadsheetml.pivotCacheRecords+xml"/>
  <Override PartName="/xl/pivotCache/pivotCacheDefinition52.xml" ContentType="application/vnd.openxmlformats-officedocument.spreadsheetml.pivotCacheDefinition+xml"/>
  <Override PartName="/xl/pivotCache/pivotCacheRecords52.xml" ContentType="application/vnd.openxmlformats-officedocument.spreadsheetml.pivotCacheRecords+xml"/>
  <Override PartName="/xl/pivotCache/pivotCacheDefinition53.xml" ContentType="application/vnd.openxmlformats-officedocument.spreadsheetml.pivotCacheDefinition+xml"/>
  <Override PartName="/xl/pivotCache/pivotCacheRecords53.xml" ContentType="application/vnd.openxmlformats-officedocument.spreadsheetml.pivotCacheRecords+xml"/>
  <Override PartName="/xl/pivotCache/pivotCacheDefinition54.xml" ContentType="application/vnd.openxmlformats-officedocument.spreadsheetml.pivotCacheDefinition+xml"/>
  <Override PartName="/xl/pivotCache/pivotCacheRecords54.xml" ContentType="application/vnd.openxmlformats-officedocument.spreadsheetml.pivotCacheRecords+xml"/>
  <Override PartName="/xl/pivotCache/pivotCacheDefinition55.xml" ContentType="application/vnd.openxmlformats-officedocument.spreadsheetml.pivotCacheDefinition+xml"/>
  <Override PartName="/xl/pivotCache/pivotCacheRecords55.xml" ContentType="application/vnd.openxmlformats-officedocument.spreadsheetml.pivotCacheRecords+xml"/>
  <Override PartName="/xl/pivotCache/pivotCacheDefinition56.xml" ContentType="application/vnd.openxmlformats-officedocument.spreadsheetml.pivotCacheDefinition+xml"/>
  <Override PartName="/xl/pivotCache/pivotCacheRecords56.xml" ContentType="application/vnd.openxmlformats-officedocument.spreadsheetml.pivotCacheRecords+xml"/>
  <Override PartName="/xl/pivotCache/pivotCacheDefinition57.xml" ContentType="application/vnd.openxmlformats-officedocument.spreadsheetml.pivotCacheDefinition+xml"/>
  <Override PartName="/xl/pivotCache/pivotCacheRecords57.xml" ContentType="application/vnd.openxmlformats-officedocument.spreadsheetml.pivotCacheRecords+xml"/>
  <Override PartName="/xl/pivotCache/pivotCacheDefinition58.xml" ContentType="application/vnd.openxmlformats-officedocument.spreadsheetml.pivotCacheDefinition+xml"/>
  <Override PartName="/xl/pivotCache/pivotCacheRecords58.xml" ContentType="application/vnd.openxmlformats-officedocument.spreadsheetml.pivotCacheRecords+xml"/>
  <Override PartName="/xl/pivotCache/pivotCacheDefinition59.xml" ContentType="application/vnd.openxmlformats-officedocument.spreadsheetml.pivotCacheDefinition+xml"/>
  <Override PartName="/xl/pivotCache/pivotCacheRecords59.xml" ContentType="application/vnd.openxmlformats-officedocument.spreadsheetml.pivotCacheRecords+xml"/>
  <Override PartName="/xl/pivotCache/pivotCacheDefinition60.xml" ContentType="application/vnd.openxmlformats-officedocument.spreadsheetml.pivotCacheDefinition+xml"/>
  <Override PartName="/xl/pivotCache/pivotCacheRecords60.xml" ContentType="application/vnd.openxmlformats-officedocument.spreadsheetml.pivotCacheRecords+xml"/>
  <Override PartName="/xl/pivotCache/pivotCacheDefinition61.xml" ContentType="application/vnd.openxmlformats-officedocument.spreadsheetml.pivotCacheDefinition+xml"/>
  <Override PartName="/xl/pivotCache/pivotCacheRecords61.xml" ContentType="application/vnd.openxmlformats-officedocument.spreadsheetml.pivotCacheRecords+xml"/>
  <Override PartName="/xl/pivotCache/pivotCacheDefinition62.xml" ContentType="application/vnd.openxmlformats-officedocument.spreadsheetml.pivotCacheDefinition+xml"/>
  <Override PartName="/xl/pivotCache/pivotCacheRecords62.xml" ContentType="application/vnd.openxmlformats-officedocument.spreadsheetml.pivotCacheRecords+xml"/>
  <Override PartName="/xl/pivotCache/pivotCacheDefinition63.xml" ContentType="application/vnd.openxmlformats-officedocument.spreadsheetml.pivotCacheDefinition+xml"/>
  <Override PartName="/xl/pivotCache/pivotCacheRecords63.xml" ContentType="application/vnd.openxmlformats-officedocument.spreadsheetml.pivotCacheRecords+xml"/>
  <Override PartName="/xl/pivotCache/pivotCacheDefinition64.xml" ContentType="application/vnd.openxmlformats-officedocument.spreadsheetml.pivotCacheDefinition+xml"/>
  <Override PartName="/xl/pivotCache/pivotCacheRecords64.xml" ContentType="application/vnd.openxmlformats-officedocument.spreadsheetml.pivotCacheRecords+xml"/>
  <Override PartName="/xl/pivotCache/pivotCacheDefinition65.xml" ContentType="application/vnd.openxmlformats-officedocument.spreadsheetml.pivotCacheDefinition+xml"/>
  <Override PartName="/xl/pivotCache/pivotCacheRecords65.xml" ContentType="application/vnd.openxmlformats-officedocument.spreadsheetml.pivotCacheRecords+xml"/>
  <Override PartName="/xl/pivotCache/pivotCacheDefinition66.xml" ContentType="application/vnd.openxmlformats-officedocument.spreadsheetml.pivotCacheDefinition+xml"/>
  <Override PartName="/xl/pivotCache/pivotCacheRecords66.xml" ContentType="application/vnd.openxmlformats-officedocument.spreadsheetml.pivotCacheRecords+xml"/>
  <Override PartName="/xl/pivotCache/pivotCacheDefinition67.xml" ContentType="application/vnd.openxmlformats-officedocument.spreadsheetml.pivotCacheDefinition+xml"/>
  <Override PartName="/xl/pivotCache/pivotCacheRecords67.xml" ContentType="application/vnd.openxmlformats-officedocument.spreadsheetml.pivotCacheRecords+xml"/>
  <Override PartName="/xl/pivotCache/pivotCacheDefinition68.xml" ContentType="application/vnd.openxmlformats-officedocument.spreadsheetml.pivotCacheDefinition+xml"/>
  <Override PartName="/xl/pivotCache/pivotCacheRecords68.xml" ContentType="application/vnd.openxmlformats-officedocument.spreadsheetml.pivotCacheRecords+xml"/>
  <Override PartName="/xl/pivotCache/pivotCacheDefinition69.xml" ContentType="application/vnd.openxmlformats-officedocument.spreadsheetml.pivotCacheDefinition+xml"/>
  <Override PartName="/xl/pivotCache/pivotCacheRecords69.xml" ContentType="application/vnd.openxmlformats-officedocument.spreadsheetml.pivotCacheRecords+xml"/>
  <Override PartName="/xl/pivotCache/pivotCacheDefinition70.xml" ContentType="application/vnd.openxmlformats-officedocument.spreadsheetml.pivotCacheDefinition+xml"/>
  <Override PartName="/xl/pivotCache/pivotCacheRecords70.xml" ContentType="application/vnd.openxmlformats-officedocument.spreadsheetml.pivotCacheRecords+xml"/>
  <Override PartName="/xl/pivotCache/pivotCacheDefinition71.xml" ContentType="application/vnd.openxmlformats-officedocument.spreadsheetml.pivotCacheDefinition+xml"/>
  <Override PartName="/xl/pivotCache/pivotCacheRecords71.xml" ContentType="application/vnd.openxmlformats-officedocument.spreadsheetml.pivotCacheRecords+xml"/>
  <Override PartName="/xl/pivotCache/pivotCacheDefinition72.xml" ContentType="application/vnd.openxmlformats-officedocument.spreadsheetml.pivotCacheDefinition+xml"/>
  <Override PartName="/xl/pivotCache/pivotCacheRecords72.xml" ContentType="application/vnd.openxmlformats-officedocument.spreadsheetml.pivotCacheRecords+xml"/>
  <Override PartName="/xl/pivotCache/pivotCacheDefinition73.xml" ContentType="application/vnd.openxmlformats-officedocument.spreadsheetml.pivotCacheDefinition+xml"/>
  <Override PartName="/xl/pivotCache/pivotCacheRecords73.xml" ContentType="application/vnd.openxmlformats-officedocument.spreadsheetml.pivotCacheRecords+xml"/>
  <Override PartName="/xl/pivotCache/pivotCacheDefinition74.xml" ContentType="application/vnd.openxmlformats-officedocument.spreadsheetml.pivotCacheDefinition+xml"/>
  <Override PartName="/xl/pivotCache/pivotCacheRecords74.xml" ContentType="application/vnd.openxmlformats-officedocument.spreadsheetml.pivotCacheRecords+xml"/>
  <Override PartName="/xl/pivotCache/pivotCacheDefinition75.xml" ContentType="application/vnd.openxmlformats-officedocument.spreadsheetml.pivotCacheDefinition+xml"/>
  <Override PartName="/xl/pivotCache/pivotCacheRecords75.xml" ContentType="application/vnd.openxmlformats-officedocument.spreadsheetml.pivotCacheRecords+xml"/>
  <Override PartName="/xl/pivotCache/pivotCacheDefinition76.xml" ContentType="application/vnd.openxmlformats-officedocument.spreadsheetml.pivotCacheDefinition+xml"/>
  <Override PartName="/xl/pivotCache/pivotCacheRecords76.xml" ContentType="application/vnd.openxmlformats-officedocument.spreadsheetml.pivotCacheRecords+xml"/>
  <Override PartName="/xl/pivotCache/pivotCacheDefinition77.xml" ContentType="application/vnd.openxmlformats-officedocument.spreadsheetml.pivotCacheDefinition+xml"/>
  <Override PartName="/xl/pivotCache/pivotCacheRecords77.xml" ContentType="application/vnd.openxmlformats-officedocument.spreadsheetml.pivotCacheRecords+xml"/>
  <Override PartName="/xl/pivotCache/pivotCacheDefinition78.xml" ContentType="application/vnd.openxmlformats-officedocument.spreadsheetml.pivotCacheDefinition+xml"/>
  <Override PartName="/xl/pivotCache/pivotCacheRecords78.xml" ContentType="application/vnd.openxmlformats-officedocument.spreadsheetml.pivotCacheRecords+xml"/>
  <Override PartName="/xl/pivotCache/pivotCacheDefinition79.xml" ContentType="application/vnd.openxmlformats-officedocument.spreadsheetml.pivotCacheDefinition+xml"/>
  <Override PartName="/xl/pivotCache/pivotCacheRecords79.xml" ContentType="application/vnd.openxmlformats-officedocument.spreadsheetml.pivotCacheRecords+xml"/>
  <Override PartName="/xl/pivotCache/pivotCacheDefinition80.xml" ContentType="application/vnd.openxmlformats-officedocument.spreadsheetml.pivotCacheDefinition+xml"/>
  <Override PartName="/xl/pivotCache/pivotCacheRecords80.xml" ContentType="application/vnd.openxmlformats-officedocument.spreadsheetml.pivotCacheRecords+xml"/>
  <Override PartName="/xl/pivotCache/pivotCacheDefinition81.xml" ContentType="application/vnd.openxmlformats-officedocument.spreadsheetml.pivotCacheDefinition+xml"/>
  <Override PartName="/xl/pivotCache/pivotCacheRecords81.xml" ContentType="application/vnd.openxmlformats-officedocument.spreadsheetml.pivotCacheRecords+xml"/>
  <Override PartName="/xl/pivotCache/pivotCacheDefinition82.xml" ContentType="application/vnd.openxmlformats-officedocument.spreadsheetml.pivotCacheDefinition+xml"/>
  <Override PartName="/xl/pivotCache/pivotCacheRecords82.xml" ContentType="application/vnd.openxmlformats-officedocument.spreadsheetml.pivotCacheRecords+xml"/>
  <Override PartName="/xl/pivotCache/pivotCacheDefinition83.xml" ContentType="application/vnd.openxmlformats-officedocument.spreadsheetml.pivotCacheDefinition+xml"/>
  <Override PartName="/xl/pivotCache/pivotCacheRecords83.xml" ContentType="application/vnd.openxmlformats-officedocument.spreadsheetml.pivotCacheRecords+xml"/>
  <Override PartName="/xl/pivotCache/pivotCacheDefinition84.xml" ContentType="application/vnd.openxmlformats-officedocument.spreadsheetml.pivotCacheDefinition+xml"/>
  <Override PartName="/xl/pivotCache/pivotCacheRecords84.xml" ContentType="application/vnd.openxmlformats-officedocument.spreadsheetml.pivotCacheRecords+xml"/>
  <Override PartName="/xl/pivotCache/pivotCacheDefinition85.xml" ContentType="application/vnd.openxmlformats-officedocument.spreadsheetml.pivotCacheDefinition+xml"/>
  <Override PartName="/xl/pivotCache/pivotCacheRecords85.xml" ContentType="application/vnd.openxmlformats-officedocument.spreadsheetml.pivotCacheRecords+xml"/>
  <Override PartName="/xl/pivotCache/pivotCacheDefinition86.xml" ContentType="application/vnd.openxmlformats-officedocument.spreadsheetml.pivotCacheDefinition+xml"/>
  <Override PartName="/xl/pivotCache/pivotCacheRecords86.xml" ContentType="application/vnd.openxmlformats-officedocument.spreadsheetml.pivotCacheRecords+xml"/>
  <Override PartName="/xl/pivotCache/pivotCacheDefinition87.xml" ContentType="application/vnd.openxmlformats-officedocument.spreadsheetml.pivotCacheDefinition+xml"/>
  <Override PartName="/xl/pivotCache/pivotCacheRecords87.xml" ContentType="application/vnd.openxmlformats-officedocument.spreadsheetml.pivotCacheRecords+xml"/>
  <Override PartName="/xl/pivotCache/pivotCacheDefinition88.xml" ContentType="application/vnd.openxmlformats-officedocument.spreadsheetml.pivotCacheDefinition+xml"/>
  <Override PartName="/xl/pivotCache/pivotCacheRecords88.xml" ContentType="application/vnd.openxmlformats-officedocument.spreadsheetml.pivotCacheRecords+xml"/>
  <Override PartName="/xl/pivotCache/pivotCacheDefinition89.xml" ContentType="application/vnd.openxmlformats-officedocument.spreadsheetml.pivotCacheDefinition+xml"/>
  <Override PartName="/xl/pivotCache/pivotCacheRecords89.xml" ContentType="application/vnd.openxmlformats-officedocument.spreadsheetml.pivotCacheRecords+xml"/>
  <Override PartName="/xl/pivotCache/pivotCacheDefinition90.xml" ContentType="application/vnd.openxmlformats-officedocument.spreadsheetml.pivotCacheDefinition+xml"/>
  <Override PartName="/xl/pivotCache/pivotCacheRecords90.xml" ContentType="application/vnd.openxmlformats-officedocument.spreadsheetml.pivotCacheRecords+xml"/>
  <Override PartName="/xl/pivotCache/pivotCacheDefinition91.xml" ContentType="application/vnd.openxmlformats-officedocument.spreadsheetml.pivotCacheDefinition+xml"/>
  <Override PartName="/xl/pivotCache/pivotCacheRecords91.xml" ContentType="application/vnd.openxmlformats-officedocument.spreadsheetml.pivotCacheRecords+xml"/>
  <Override PartName="/xl/pivotCache/pivotCacheDefinition92.xml" ContentType="application/vnd.openxmlformats-officedocument.spreadsheetml.pivotCacheDefinition+xml"/>
  <Override PartName="/xl/pivotCache/pivotCacheRecords92.xml" ContentType="application/vnd.openxmlformats-officedocument.spreadsheetml.pivotCacheRecords+xml"/>
  <Override PartName="/xl/pivotCache/pivotCacheDefinition93.xml" ContentType="application/vnd.openxmlformats-officedocument.spreadsheetml.pivotCacheDefinition+xml"/>
  <Override PartName="/xl/pivotCache/pivotCacheRecords93.xml" ContentType="application/vnd.openxmlformats-officedocument.spreadsheetml.pivotCacheRecords+xml"/>
  <Override PartName="/xl/pivotCache/pivotCacheDefinition94.xml" ContentType="application/vnd.openxmlformats-officedocument.spreadsheetml.pivotCacheDefinition+xml"/>
  <Override PartName="/xl/pivotCache/pivotCacheRecords94.xml" ContentType="application/vnd.openxmlformats-officedocument.spreadsheetml.pivotCacheRecords+xml"/>
  <Override PartName="/xl/pivotCache/pivotCacheDefinition95.xml" ContentType="application/vnd.openxmlformats-officedocument.spreadsheetml.pivotCacheDefinition+xml"/>
  <Override PartName="/xl/pivotCache/pivotCacheRecords95.xml" ContentType="application/vnd.openxmlformats-officedocument.spreadsheetml.pivotCacheRecords+xml"/>
  <Override PartName="/xl/pivotCache/pivotCacheDefinition96.xml" ContentType="application/vnd.openxmlformats-officedocument.spreadsheetml.pivotCacheDefinition+xml"/>
  <Override PartName="/xl/pivotCache/pivotCacheRecords96.xml" ContentType="application/vnd.openxmlformats-officedocument.spreadsheetml.pivotCacheRecords+xml"/>
  <Override PartName="/xl/pivotCache/pivotCacheDefinition97.xml" ContentType="application/vnd.openxmlformats-officedocument.spreadsheetml.pivotCacheDefinition+xml"/>
  <Override PartName="/xl/pivotCache/pivotCacheRecords97.xml" ContentType="application/vnd.openxmlformats-officedocument.spreadsheetml.pivotCacheRecords+xml"/>
  <Override PartName="/xl/pivotCache/pivotCacheDefinition98.xml" ContentType="application/vnd.openxmlformats-officedocument.spreadsheetml.pivotCacheDefinition+xml"/>
  <Override PartName="/xl/pivotCache/pivotCacheRecords98.xml" ContentType="application/vnd.openxmlformats-officedocument.spreadsheetml.pivotCacheRecords+xml"/>
  <Override PartName="/xl/pivotCache/pivotCacheDefinition99.xml" ContentType="application/vnd.openxmlformats-officedocument.spreadsheetml.pivotCacheDefinition+xml"/>
  <Override PartName="/xl/pivotCache/pivotCacheRecords99.xml" ContentType="application/vnd.openxmlformats-officedocument.spreadsheetml.pivotCacheRecords+xml"/>
  <Override PartName="/xl/pivotCache/pivotCacheDefinition100.xml" ContentType="application/vnd.openxmlformats-officedocument.spreadsheetml.pivotCacheDefinition+xml"/>
  <Override PartName="/xl/pivotCache/pivotCacheRecords100.xml" ContentType="application/vnd.openxmlformats-officedocument.spreadsheetml.pivotCacheRecords+xml"/>
  <Override PartName="/xl/pivotCache/pivotCacheDefinition101.xml" ContentType="application/vnd.openxmlformats-officedocument.spreadsheetml.pivotCacheDefinition+xml"/>
  <Override PartName="/xl/pivotCache/pivotCacheRecords101.xml" ContentType="application/vnd.openxmlformats-officedocument.spreadsheetml.pivotCacheRecords+xml"/>
  <Override PartName="/xl/pivotCache/pivotCacheDefinition102.xml" ContentType="application/vnd.openxmlformats-officedocument.spreadsheetml.pivotCacheDefinition+xml"/>
  <Override PartName="/xl/pivotCache/pivotCacheRecords102.xml" ContentType="application/vnd.openxmlformats-officedocument.spreadsheetml.pivotCacheRecords+xml"/>
  <Override PartName="/xl/pivotCache/pivotCacheDefinition103.xml" ContentType="application/vnd.openxmlformats-officedocument.spreadsheetml.pivotCacheDefinition+xml"/>
  <Override PartName="/xl/pivotCache/pivotCacheRecords103.xml" ContentType="application/vnd.openxmlformats-officedocument.spreadsheetml.pivotCacheRecords+xml"/>
  <Override PartName="/xl/pivotCache/pivotCacheDefinition104.xml" ContentType="application/vnd.openxmlformats-officedocument.spreadsheetml.pivotCacheDefinition+xml"/>
  <Override PartName="/xl/pivotCache/pivotCacheRecords104.xml" ContentType="application/vnd.openxmlformats-officedocument.spreadsheetml.pivotCacheRecords+xml"/>
  <Override PartName="/xl/pivotCache/pivotCacheDefinition105.xml" ContentType="application/vnd.openxmlformats-officedocument.spreadsheetml.pivotCacheDefinition+xml"/>
  <Override PartName="/xl/pivotCache/pivotCacheRecords105.xml" ContentType="application/vnd.openxmlformats-officedocument.spreadsheetml.pivotCacheRecords+xml"/>
  <Override PartName="/xl/pivotCache/pivotCacheDefinition106.xml" ContentType="application/vnd.openxmlformats-officedocument.spreadsheetml.pivotCacheDefinition+xml"/>
  <Override PartName="/xl/pivotCache/pivotCacheRecords106.xml" ContentType="application/vnd.openxmlformats-officedocument.spreadsheetml.pivotCacheRecords+xml"/>
  <Override PartName="/xl/pivotCache/pivotCacheDefinition107.xml" ContentType="application/vnd.openxmlformats-officedocument.spreadsheetml.pivotCacheDefinition+xml"/>
  <Override PartName="/xl/pivotCache/pivotCacheRecords107.xml" ContentType="application/vnd.openxmlformats-officedocument.spreadsheetml.pivotCacheRecords+xml"/>
  <Override PartName="/xl/pivotCache/pivotCacheDefinition108.xml" ContentType="application/vnd.openxmlformats-officedocument.spreadsheetml.pivotCacheDefinition+xml"/>
  <Override PartName="/xl/pivotCache/pivotCacheRecords108.xml" ContentType="application/vnd.openxmlformats-officedocument.spreadsheetml.pivotCacheRecords+xml"/>
  <Override PartName="/xl/pivotCache/pivotCacheDefinition109.xml" ContentType="application/vnd.openxmlformats-officedocument.spreadsheetml.pivotCacheDefinition+xml"/>
  <Override PartName="/xl/pivotCache/pivotCacheRecords109.xml" ContentType="application/vnd.openxmlformats-officedocument.spreadsheetml.pivotCacheRecords+xml"/>
  <Override PartName="/xl/pivotCache/pivotCacheDefinition110.xml" ContentType="application/vnd.openxmlformats-officedocument.spreadsheetml.pivotCacheDefinition+xml"/>
  <Override PartName="/xl/pivotCache/pivotCacheRecords110.xml" ContentType="application/vnd.openxmlformats-officedocument.spreadsheetml.pivotCacheRecords+xml"/>
  <Override PartName="/xl/pivotCache/pivotCacheDefinition111.xml" ContentType="application/vnd.openxmlformats-officedocument.spreadsheetml.pivotCacheDefinition+xml"/>
  <Override PartName="/xl/pivotCache/pivotCacheRecords111.xml" ContentType="application/vnd.openxmlformats-officedocument.spreadsheetml.pivotCacheRecords+xml"/>
  <Override PartName="/xl/pivotCache/pivotCacheDefinition112.xml" ContentType="application/vnd.openxmlformats-officedocument.spreadsheetml.pivotCacheDefinition+xml"/>
  <Override PartName="/xl/pivotCache/pivotCacheRecords112.xml" ContentType="application/vnd.openxmlformats-officedocument.spreadsheetml.pivotCacheRecords+xml"/>
  <Override PartName="/xl/pivotCache/pivotCacheDefinition113.xml" ContentType="application/vnd.openxmlformats-officedocument.spreadsheetml.pivotCacheDefinition+xml"/>
  <Override PartName="/xl/pivotCache/pivotCacheRecords113.xml" ContentType="application/vnd.openxmlformats-officedocument.spreadsheetml.pivotCacheRecords+xml"/>
  <Override PartName="/xl/pivotCache/pivotCacheDefinition114.xml" ContentType="application/vnd.openxmlformats-officedocument.spreadsheetml.pivotCacheDefinition+xml"/>
  <Override PartName="/xl/pivotCache/pivotCacheRecords114.xml" ContentType="application/vnd.openxmlformats-officedocument.spreadsheetml.pivotCacheRecords+xml"/>
  <Override PartName="/xl/pivotCache/pivotCacheDefinition115.xml" ContentType="application/vnd.openxmlformats-officedocument.spreadsheetml.pivotCacheDefinition+xml"/>
  <Override PartName="/xl/pivotCache/pivotCacheRecords115.xml" ContentType="application/vnd.openxmlformats-officedocument.spreadsheetml.pivotCacheRecords+xml"/>
  <Override PartName="/xl/pivotCache/pivotCacheDefinition116.xml" ContentType="application/vnd.openxmlformats-officedocument.spreadsheetml.pivotCacheDefinition+xml"/>
  <Override PartName="/xl/pivotCache/pivotCacheRecords116.xml" ContentType="application/vnd.openxmlformats-officedocument.spreadsheetml.pivotCacheRecords+xml"/>
  <Override PartName="/xl/pivotCache/pivotCacheDefinition117.xml" ContentType="application/vnd.openxmlformats-officedocument.spreadsheetml.pivotCacheDefinition+xml"/>
  <Override PartName="/xl/pivotCache/pivotCacheRecords117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pivotTables/pivotTable63.xml" ContentType="application/vnd.openxmlformats-officedocument.spreadsheetml.pivotTable+xml"/>
  <Override PartName="/xl/pivotTables/pivotTable64.xml" ContentType="application/vnd.openxmlformats-officedocument.spreadsheetml.pivotTable+xml"/>
  <Override PartName="/xl/pivotTables/pivotTable65.xml" ContentType="application/vnd.openxmlformats-officedocument.spreadsheetml.pivotTable+xml"/>
  <Override PartName="/xl/pivotTables/pivotTable66.xml" ContentType="application/vnd.openxmlformats-officedocument.spreadsheetml.pivotTable+xml"/>
  <Override PartName="/xl/pivotTables/pivotTable67.xml" ContentType="application/vnd.openxmlformats-officedocument.spreadsheetml.pivotTable+xml"/>
  <Override PartName="/xl/pivotTables/pivotTable68.xml" ContentType="application/vnd.openxmlformats-officedocument.spreadsheetml.pivotTable+xml"/>
  <Override PartName="/xl/pivotTables/pivotTable69.xml" ContentType="application/vnd.openxmlformats-officedocument.spreadsheetml.pivotTable+xml"/>
  <Override PartName="/xl/pivotTables/pivotTable70.xml" ContentType="application/vnd.openxmlformats-officedocument.spreadsheetml.pivotTable+xml"/>
  <Override PartName="/xl/pivotTables/pivotTable71.xml" ContentType="application/vnd.openxmlformats-officedocument.spreadsheetml.pivotTable+xml"/>
  <Override PartName="/xl/pivotTables/pivotTable72.xml" ContentType="application/vnd.openxmlformats-officedocument.spreadsheetml.pivotTable+xml"/>
  <Override PartName="/xl/pivotTables/pivotTable73.xml" ContentType="application/vnd.openxmlformats-officedocument.spreadsheetml.pivotTable+xml"/>
  <Override PartName="/xl/pivotTables/pivotTable74.xml" ContentType="application/vnd.openxmlformats-officedocument.spreadsheetml.pivotTable+xml"/>
  <Override PartName="/xl/pivotTables/pivotTable75.xml" ContentType="application/vnd.openxmlformats-officedocument.spreadsheetml.pivotTable+xml"/>
  <Override PartName="/xl/pivotTables/pivotTable76.xml" ContentType="application/vnd.openxmlformats-officedocument.spreadsheetml.pivotTable+xml"/>
  <Override PartName="/xl/pivotTables/pivotTable77.xml" ContentType="application/vnd.openxmlformats-officedocument.spreadsheetml.pivotTable+xml"/>
  <Override PartName="/xl/pivotTables/pivotTable78.xml" ContentType="application/vnd.openxmlformats-officedocument.spreadsheetml.pivotTable+xml"/>
  <Override PartName="/xl/pivotTables/pivotTable79.xml" ContentType="application/vnd.openxmlformats-officedocument.spreadsheetml.pivotTable+xml"/>
  <Override PartName="/xl/pivotTables/pivotTable80.xml" ContentType="application/vnd.openxmlformats-officedocument.spreadsheetml.pivotTable+xml"/>
  <Override PartName="/xl/pivotTables/pivotTable81.xml" ContentType="application/vnd.openxmlformats-officedocument.spreadsheetml.pivotTable+xml"/>
  <Override PartName="/xl/pivotTables/pivotTable82.xml" ContentType="application/vnd.openxmlformats-officedocument.spreadsheetml.pivotTable+xml"/>
  <Override PartName="/xl/pivotTables/pivotTable83.xml" ContentType="application/vnd.openxmlformats-officedocument.spreadsheetml.pivotTable+xml"/>
  <Override PartName="/xl/pivotTables/pivotTable84.xml" ContentType="application/vnd.openxmlformats-officedocument.spreadsheetml.pivotTable+xml"/>
  <Override PartName="/xl/pivotTables/pivotTable85.xml" ContentType="application/vnd.openxmlformats-officedocument.spreadsheetml.pivotTable+xml"/>
  <Override PartName="/xl/pivotTables/pivotTable86.xml" ContentType="application/vnd.openxmlformats-officedocument.spreadsheetml.pivotTable+xml"/>
  <Override PartName="/xl/pivotTables/pivotTable87.xml" ContentType="application/vnd.openxmlformats-officedocument.spreadsheetml.pivotTable+xml"/>
  <Override PartName="/xl/pivotTables/pivotTable88.xml" ContentType="application/vnd.openxmlformats-officedocument.spreadsheetml.pivotTable+xml"/>
  <Override PartName="/xl/pivotTables/pivotTable89.xml" ContentType="application/vnd.openxmlformats-officedocument.spreadsheetml.pivotTable+xml"/>
  <Override PartName="/xl/pivotTables/pivotTable90.xml" ContentType="application/vnd.openxmlformats-officedocument.spreadsheetml.pivotTable+xml"/>
  <Override PartName="/xl/pivotTables/pivotTable91.xml" ContentType="application/vnd.openxmlformats-officedocument.spreadsheetml.pivotTable+xml"/>
  <Override PartName="/xl/pivotTables/pivotTable92.xml" ContentType="application/vnd.openxmlformats-officedocument.spreadsheetml.pivotTable+xml"/>
  <Override PartName="/xl/pivotTables/pivotTable93.xml" ContentType="application/vnd.openxmlformats-officedocument.spreadsheetml.pivotTable+xml"/>
  <Override PartName="/xl/pivotTables/pivotTable94.xml" ContentType="application/vnd.openxmlformats-officedocument.spreadsheetml.pivotTable+xml"/>
  <Override PartName="/xl/pivotTables/pivotTable95.xml" ContentType="application/vnd.openxmlformats-officedocument.spreadsheetml.pivotTable+xml"/>
  <Override PartName="/xl/pivotTables/pivotTable96.xml" ContentType="application/vnd.openxmlformats-officedocument.spreadsheetml.pivotTable+xml"/>
  <Override PartName="/xl/pivotTables/pivotTable97.xml" ContentType="application/vnd.openxmlformats-officedocument.spreadsheetml.pivotTable+xml"/>
  <Override PartName="/xl/pivotTables/pivotTable98.xml" ContentType="application/vnd.openxmlformats-officedocument.spreadsheetml.pivotTable+xml"/>
  <Override PartName="/xl/pivotTables/pivotTable99.xml" ContentType="application/vnd.openxmlformats-officedocument.spreadsheetml.pivotTable+xml"/>
  <Override PartName="/xl/pivotTables/pivotTable100.xml" ContentType="application/vnd.openxmlformats-officedocument.spreadsheetml.pivotTable+xml"/>
  <Override PartName="/xl/pivotTables/pivotTable101.xml" ContentType="application/vnd.openxmlformats-officedocument.spreadsheetml.pivotTable+xml"/>
  <Override PartName="/xl/pivotTables/pivotTable102.xml" ContentType="application/vnd.openxmlformats-officedocument.spreadsheetml.pivotTable+xml"/>
  <Override PartName="/xl/pivotTables/pivotTable103.xml" ContentType="application/vnd.openxmlformats-officedocument.spreadsheetml.pivotTable+xml"/>
  <Override PartName="/xl/pivotTables/pivotTable104.xml" ContentType="application/vnd.openxmlformats-officedocument.spreadsheetml.pivotTable+xml"/>
  <Override PartName="/xl/pivotTables/pivotTable105.xml" ContentType="application/vnd.openxmlformats-officedocument.spreadsheetml.pivotTable+xml"/>
  <Override PartName="/xl/pivotTables/pivotTable106.xml" ContentType="application/vnd.openxmlformats-officedocument.spreadsheetml.pivotTable+xml"/>
  <Override PartName="/xl/pivotTables/pivotTable107.xml" ContentType="application/vnd.openxmlformats-officedocument.spreadsheetml.pivotTable+xml"/>
  <Override PartName="/xl/pivotTables/pivotTable108.xml" ContentType="application/vnd.openxmlformats-officedocument.spreadsheetml.pivotTable+xml"/>
  <Override PartName="/xl/pivotTables/pivotTable109.xml" ContentType="application/vnd.openxmlformats-officedocument.spreadsheetml.pivotTable+xml"/>
  <Override PartName="/xl/pivotTables/pivotTable110.xml" ContentType="application/vnd.openxmlformats-officedocument.spreadsheetml.pivotTable+xml"/>
  <Override PartName="/xl/pivotTables/pivotTable111.xml" ContentType="application/vnd.openxmlformats-officedocument.spreadsheetml.pivotTable+xml"/>
  <Override PartName="/xl/pivotTables/pivotTable112.xml" ContentType="application/vnd.openxmlformats-officedocument.spreadsheetml.pivotTable+xml"/>
  <Override PartName="/xl/pivotTables/pivotTable113.xml" ContentType="application/vnd.openxmlformats-officedocument.spreadsheetml.pivotTable+xml"/>
  <Override PartName="/xl/pivotTables/pivotTable114.xml" ContentType="application/vnd.openxmlformats-officedocument.spreadsheetml.pivotTable+xml"/>
  <Override PartName="/xl/pivotTables/pivotTable115.xml" ContentType="application/vnd.openxmlformats-officedocument.spreadsheetml.pivotTable+xml"/>
  <Override PartName="/xl/pivotTables/pivotTable116.xml" ContentType="application/vnd.openxmlformats-officedocument.spreadsheetml.pivotTable+xml"/>
  <Override PartName="/xl/pivotTables/pivotTable117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高考质量奖\"/>
    </mc:Choice>
  </mc:AlternateContent>
  <xr:revisionPtr revIDLastSave="0" documentId="13_ncr:1_{E82059FC-612C-406F-8124-DA7E16867F9A}" xr6:coauthVersionLast="47" xr6:coauthVersionMax="47" xr10:uidLastSave="{00000000-0000-0000-0000-000000000000}"/>
  <bookViews>
    <workbookView xWindow="-120" yWindow="-120" windowWidth="29040" windowHeight="15720" firstSheet="6" activeTab="6" xr2:uid="{00000000-000D-0000-FFFF-FFFF00000000}"/>
  </bookViews>
  <sheets>
    <sheet name="高考-总额分配" sheetId="1" state="hidden" r:id="rId1"/>
    <sheet name="高考-分数线" sheetId="19" state="hidden" r:id="rId2"/>
    <sheet name="高考-工作量" sheetId="2" state="hidden" r:id="rId3"/>
    <sheet name="高考-文化过程评价奖" sheetId="14" state="hidden" r:id="rId4"/>
    <sheet name="高考-文化总分上线奖" sheetId="15" state="hidden" r:id="rId5"/>
    <sheet name="高考-文化单双上线奖及汇总 " sheetId="20" state="hidden" r:id="rId6"/>
    <sheet name="高考-超额学校目标奖" sheetId="23" r:id="rId7"/>
  </sheets>
  <definedNames>
    <definedName name="_xlnm._FilterDatabase" localSheetId="6" hidden="1">'高考-超额学校目标奖'!$A$3:$CO$348</definedName>
    <definedName name="_xlnm._FilterDatabase" localSheetId="5" hidden="1">'高考-文化单双上线奖及汇总 '!$A$3:$CT$3</definedName>
    <definedName name="_xlnm._FilterDatabase" localSheetId="4" hidden="1">'高考-文化总分上线奖'!$A$3:$CR$3</definedName>
    <definedName name="班主任">'高考-超额学校目标奖'!#REF!,'高考-超额学校目标奖'!#REF!,'高考-超额学校目标奖'!#REF!,'高考-超额学校目标奖'!#REF!,'高考-超额学校目标奖'!#REF!,'高考-超额学校目标奖'!#REF!</definedName>
    <definedName name="高2016级质量奖">#REF!</definedName>
    <definedName name="高2017级质量奖">#REF!</definedName>
    <definedName name="高2018级质量奖">#REF!</definedName>
    <definedName name="基本奖">'高考-工作量'!$B$5:$Q$62</definedName>
    <definedName name="文化贡献奖" localSheetId="5">#REF!</definedName>
    <definedName name="文化贡献奖">#REF!</definedName>
  </definedNames>
  <calcPr calcId="181029"/>
  <pivotCaches>
    <pivotCache cacheId="149" r:id="rId8"/>
    <pivotCache cacheId="150" r:id="rId9"/>
    <pivotCache cacheId="151" r:id="rId10"/>
    <pivotCache cacheId="152" r:id="rId11"/>
    <pivotCache cacheId="153" r:id="rId12"/>
    <pivotCache cacheId="154" r:id="rId13"/>
    <pivotCache cacheId="155" r:id="rId14"/>
    <pivotCache cacheId="156" r:id="rId15"/>
    <pivotCache cacheId="157" r:id="rId16"/>
    <pivotCache cacheId="158" r:id="rId17"/>
    <pivotCache cacheId="159" r:id="rId18"/>
    <pivotCache cacheId="160" r:id="rId19"/>
    <pivotCache cacheId="161" r:id="rId20"/>
    <pivotCache cacheId="162" r:id="rId21"/>
    <pivotCache cacheId="163" r:id="rId22"/>
    <pivotCache cacheId="164" r:id="rId23"/>
    <pivotCache cacheId="165" r:id="rId24"/>
    <pivotCache cacheId="166" r:id="rId25"/>
    <pivotCache cacheId="167" r:id="rId26"/>
    <pivotCache cacheId="168" r:id="rId27"/>
    <pivotCache cacheId="169" r:id="rId28"/>
    <pivotCache cacheId="170" r:id="rId29"/>
    <pivotCache cacheId="171" r:id="rId30"/>
    <pivotCache cacheId="172" r:id="rId31"/>
    <pivotCache cacheId="173" r:id="rId32"/>
    <pivotCache cacheId="174" r:id="rId33"/>
    <pivotCache cacheId="175" r:id="rId34"/>
    <pivotCache cacheId="176" r:id="rId35"/>
    <pivotCache cacheId="177" r:id="rId36"/>
    <pivotCache cacheId="178" r:id="rId37"/>
    <pivotCache cacheId="179" r:id="rId38"/>
    <pivotCache cacheId="180" r:id="rId39"/>
    <pivotCache cacheId="181" r:id="rId40"/>
    <pivotCache cacheId="182" r:id="rId41"/>
    <pivotCache cacheId="183" r:id="rId42"/>
    <pivotCache cacheId="184" r:id="rId43"/>
    <pivotCache cacheId="185" r:id="rId44"/>
    <pivotCache cacheId="186" r:id="rId45"/>
    <pivotCache cacheId="187" r:id="rId46"/>
    <pivotCache cacheId="188" r:id="rId47"/>
    <pivotCache cacheId="189" r:id="rId48"/>
    <pivotCache cacheId="190" r:id="rId49"/>
    <pivotCache cacheId="191" r:id="rId50"/>
    <pivotCache cacheId="192" r:id="rId51"/>
    <pivotCache cacheId="193" r:id="rId52"/>
    <pivotCache cacheId="194" r:id="rId53"/>
    <pivotCache cacheId="195" r:id="rId54"/>
    <pivotCache cacheId="196" r:id="rId55"/>
    <pivotCache cacheId="197" r:id="rId56"/>
    <pivotCache cacheId="198" r:id="rId57"/>
    <pivotCache cacheId="199" r:id="rId58"/>
    <pivotCache cacheId="200" r:id="rId59"/>
    <pivotCache cacheId="201" r:id="rId60"/>
    <pivotCache cacheId="202" r:id="rId61"/>
    <pivotCache cacheId="203" r:id="rId62"/>
    <pivotCache cacheId="204" r:id="rId63"/>
    <pivotCache cacheId="205" r:id="rId64"/>
    <pivotCache cacheId="206" r:id="rId65"/>
    <pivotCache cacheId="207" r:id="rId66"/>
    <pivotCache cacheId="208" r:id="rId67"/>
    <pivotCache cacheId="209" r:id="rId68"/>
    <pivotCache cacheId="210" r:id="rId69"/>
    <pivotCache cacheId="211" r:id="rId70"/>
    <pivotCache cacheId="212" r:id="rId71"/>
    <pivotCache cacheId="213" r:id="rId72"/>
    <pivotCache cacheId="214" r:id="rId73"/>
    <pivotCache cacheId="215" r:id="rId74"/>
    <pivotCache cacheId="216" r:id="rId75"/>
    <pivotCache cacheId="217" r:id="rId76"/>
    <pivotCache cacheId="218" r:id="rId77"/>
    <pivotCache cacheId="219" r:id="rId78"/>
    <pivotCache cacheId="220" r:id="rId79"/>
    <pivotCache cacheId="221" r:id="rId80"/>
    <pivotCache cacheId="222" r:id="rId81"/>
    <pivotCache cacheId="223" r:id="rId82"/>
    <pivotCache cacheId="224" r:id="rId83"/>
    <pivotCache cacheId="225" r:id="rId84"/>
    <pivotCache cacheId="226" r:id="rId85"/>
    <pivotCache cacheId="227" r:id="rId86"/>
    <pivotCache cacheId="228" r:id="rId87"/>
    <pivotCache cacheId="229" r:id="rId88"/>
    <pivotCache cacheId="230" r:id="rId89"/>
    <pivotCache cacheId="231" r:id="rId90"/>
    <pivotCache cacheId="232" r:id="rId91"/>
    <pivotCache cacheId="233" r:id="rId92"/>
    <pivotCache cacheId="234" r:id="rId93"/>
    <pivotCache cacheId="235" r:id="rId94"/>
    <pivotCache cacheId="236" r:id="rId95"/>
    <pivotCache cacheId="237" r:id="rId96"/>
    <pivotCache cacheId="238" r:id="rId97"/>
    <pivotCache cacheId="239" r:id="rId98"/>
    <pivotCache cacheId="240" r:id="rId99"/>
    <pivotCache cacheId="241" r:id="rId100"/>
    <pivotCache cacheId="242" r:id="rId101"/>
    <pivotCache cacheId="243" r:id="rId102"/>
    <pivotCache cacheId="244" r:id="rId103"/>
    <pivotCache cacheId="245" r:id="rId104"/>
    <pivotCache cacheId="246" r:id="rId105"/>
    <pivotCache cacheId="247" r:id="rId106"/>
    <pivotCache cacheId="248" r:id="rId107"/>
    <pivotCache cacheId="249" r:id="rId108"/>
    <pivotCache cacheId="250" r:id="rId109"/>
    <pivotCache cacheId="251" r:id="rId110"/>
    <pivotCache cacheId="252" r:id="rId111"/>
    <pivotCache cacheId="253" r:id="rId112"/>
    <pivotCache cacheId="254" r:id="rId113"/>
    <pivotCache cacheId="255" r:id="rId114"/>
    <pivotCache cacheId="256" r:id="rId115"/>
    <pivotCache cacheId="257" r:id="rId116"/>
    <pivotCache cacheId="258" r:id="rId117"/>
    <pivotCache cacheId="259" r:id="rId118"/>
    <pivotCache cacheId="260" r:id="rId119"/>
    <pivotCache cacheId="261" r:id="rId120"/>
    <pivotCache cacheId="262" r:id="rId121"/>
    <pivotCache cacheId="263" r:id="rId122"/>
    <pivotCache cacheId="264" r:id="rId123"/>
    <pivotCache cacheId="265" r:id="rId12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91" i="23" l="1"/>
  <c r="A291" i="23"/>
  <c r="B290" i="23"/>
  <c r="A290" i="23"/>
  <c r="B289" i="23"/>
  <c r="A289" i="23"/>
  <c r="B288" i="23"/>
  <c r="A288" i="23"/>
  <c r="B287" i="23"/>
  <c r="A287" i="23"/>
  <c r="B286" i="23"/>
  <c r="A286" i="23"/>
  <c r="B285" i="23"/>
  <c r="A285" i="23"/>
  <c r="B284" i="23"/>
  <c r="A284" i="23"/>
  <c r="B283" i="23"/>
  <c r="A283" i="23"/>
  <c r="B282" i="23"/>
  <c r="A282" i="23"/>
  <c r="B281" i="23"/>
  <c r="A281" i="23"/>
  <c r="B280" i="23"/>
  <c r="A280" i="23"/>
  <c r="B279" i="23"/>
  <c r="A279" i="23"/>
  <c r="B278" i="23"/>
  <c r="A278" i="23"/>
  <c r="B277" i="23"/>
  <c r="A277" i="23"/>
  <c r="B276" i="23"/>
  <c r="A276" i="23"/>
  <c r="B275" i="23"/>
  <c r="A275" i="23"/>
  <c r="B274" i="23"/>
  <c r="A274" i="23"/>
  <c r="B273" i="23"/>
  <c r="A273" i="23"/>
  <c r="B272" i="23"/>
  <c r="A272" i="23"/>
  <c r="B271" i="23"/>
  <c r="A271" i="23"/>
  <c r="B270" i="23"/>
  <c r="A270" i="23"/>
  <c r="B269" i="23"/>
  <c r="A269" i="23"/>
  <c r="B268" i="23"/>
  <c r="A268" i="23"/>
  <c r="B267" i="23"/>
  <c r="A267" i="23"/>
  <c r="B266" i="23"/>
  <c r="A266" i="23"/>
  <c r="B265" i="23"/>
  <c r="A265" i="23"/>
  <c r="B264" i="23"/>
  <c r="A264" i="23"/>
  <c r="B263" i="23"/>
  <c r="A263" i="23"/>
  <c r="B262" i="23"/>
  <c r="A262" i="23"/>
  <c r="B261" i="23"/>
  <c r="A261" i="23"/>
  <c r="B260" i="23"/>
  <c r="A260" i="23"/>
  <c r="B259" i="23"/>
  <c r="A259" i="23"/>
  <c r="B258" i="23"/>
  <c r="A258" i="23"/>
  <c r="B257" i="23"/>
  <c r="A257" i="23"/>
  <c r="B256" i="23"/>
  <c r="A256" i="23"/>
  <c r="B255" i="23"/>
  <c r="A255" i="23"/>
  <c r="B254" i="23"/>
  <c r="A254" i="23"/>
  <c r="B253" i="23"/>
  <c r="A253" i="23"/>
  <c r="B252" i="23"/>
  <c r="A252" i="23"/>
  <c r="B251" i="23"/>
  <c r="A251" i="23"/>
  <c r="B250" i="23"/>
  <c r="A250" i="23"/>
  <c r="B249" i="23"/>
  <c r="A249" i="23"/>
  <c r="B248" i="23"/>
  <c r="A248" i="23"/>
  <c r="B247" i="23"/>
  <c r="A247" i="23"/>
  <c r="B246" i="23"/>
  <c r="A246" i="23"/>
  <c r="B245" i="23"/>
  <c r="A245" i="23"/>
  <c r="B244" i="23"/>
  <c r="A244" i="23"/>
  <c r="B243" i="23"/>
  <c r="A243" i="23"/>
  <c r="B242" i="23"/>
  <c r="A242" i="23"/>
  <c r="B241" i="23"/>
  <c r="A241" i="23"/>
  <c r="B240" i="23"/>
  <c r="A240" i="23"/>
  <c r="B239" i="23"/>
  <c r="A239" i="23"/>
  <c r="B238" i="23"/>
  <c r="A238" i="23"/>
  <c r="B237" i="23"/>
  <c r="A237" i="23"/>
  <c r="B236" i="23"/>
  <c r="A236" i="23"/>
  <c r="B235" i="23"/>
  <c r="A235" i="23"/>
  <c r="B234" i="23"/>
  <c r="A234" i="23"/>
  <c r="B233" i="23"/>
  <c r="A233" i="23"/>
  <c r="B232" i="23"/>
  <c r="A232" i="23"/>
  <c r="B231" i="23"/>
  <c r="A231" i="23"/>
  <c r="B230" i="23"/>
  <c r="A230" i="23"/>
  <c r="B229" i="23"/>
  <c r="A229" i="23"/>
  <c r="B228" i="23"/>
  <c r="A228" i="23"/>
  <c r="B227" i="23"/>
  <c r="A227" i="23"/>
  <c r="B226" i="23"/>
  <c r="A226" i="23"/>
  <c r="B225" i="23"/>
  <c r="A225" i="23"/>
  <c r="B224" i="23"/>
  <c r="A224" i="23"/>
  <c r="B223" i="23"/>
  <c r="A223" i="23"/>
  <c r="B222" i="23"/>
  <c r="A222" i="23"/>
  <c r="B221" i="23"/>
  <c r="A221" i="23"/>
  <c r="B220" i="23"/>
  <c r="A220" i="23"/>
  <c r="B219" i="23"/>
  <c r="A219" i="23"/>
  <c r="B218" i="23"/>
  <c r="A218" i="23"/>
  <c r="B217" i="23"/>
  <c r="A217" i="23"/>
  <c r="B216" i="23"/>
  <c r="A216" i="23"/>
  <c r="B215" i="23"/>
  <c r="A215" i="23"/>
  <c r="B214" i="23"/>
  <c r="A214" i="23"/>
  <c r="B213" i="23"/>
  <c r="A213" i="23"/>
  <c r="B212" i="23"/>
  <c r="A212" i="23"/>
  <c r="B211" i="23"/>
  <c r="A211" i="23"/>
  <c r="B210" i="23"/>
  <c r="A210" i="23"/>
  <c r="B209" i="23"/>
  <c r="A209" i="23"/>
  <c r="B208" i="23"/>
  <c r="A208" i="23"/>
  <c r="B207" i="23"/>
  <c r="A207" i="23"/>
  <c r="B206" i="23"/>
  <c r="A206" i="23"/>
  <c r="B205" i="23"/>
  <c r="A205" i="23"/>
  <c r="B204" i="23"/>
  <c r="A204" i="23"/>
  <c r="B203" i="23"/>
  <c r="A203" i="23"/>
  <c r="B202" i="23"/>
  <c r="A202" i="23"/>
  <c r="B201" i="23"/>
  <c r="A201" i="23"/>
  <c r="B200" i="23"/>
  <c r="A200" i="23"/>
  <c r="B199" i="23"/>
  <c r="A199" i="23"/>
  <c r="B198" i="23"/>
  <c r="A198" i="23"/>
  <c r="B197" i="23"/>
  <c r="A197" i="23"/>
  <c r="B196" i="23"/>
  <c r="A196" i="23"/>
  <c r="B195" i="23"/>
  <c r="A195" i="23"/>
  <c r="B194" i="23"/>
  <c r="A194" i="23"/>
  <c r="B193" i="23"/>
  <c r="A193" i="23"/>
  <c r="B192" i="23"/>
  <c r="A192" i="23"/>
  <c r="B191" i="23"/>
  <c r="A191" i="23"/>
  <c r="B190" i="23"/>
  <c r="A190" i="23"/>
  <c r="B189" i="23"/>
  <c r="A189" i="23"/>
  <c r="B188" i="23"/>
  <c r="A188" i="23"/>
  <c r="B187" i="23"/>
  <c r="A187" i="23"/>
  <c r="B186" i="23"/>
  <c r="A186" i="23"/>
  <c r="B185" i="23"/>
  <c r="A185" i="23"/>
  <c r="B184" i="23"/>
  <c r="A184" i="23"/>
  <c r="B183" i="23"/>
  <c r="A183" i="23"/>
  <c r="B182" i="23"/>
  <c r="A182" i="23"/>
  <c r="B181" i="23"/>
  <c r="A181" i="23"/>
  <c r="B180" i="23"/>
  <c r="A180" i="23"/>
  <c r="B179" i="23"/>
  <c r="A179" i="23"/>
  <c r="B178" i="23"/>
  <c r="A178" i="23"/>
  <c r="B177" i="23"/>
  <c r="A177" i="23"/>
  <c r="B176" i="23"/>
  <c r="A176" i="23"/>
  <c r="B175" i="23"/>
  <c r="A175" i="23"/>
  <c r="B174" i="23"/>
  <c r="A174" i="23"/>
  <c r="B173" i="23"/>
  <c r="A173" i="23"/>
  <c r="B172" i="23"/>
  <c r="A172" i="23"/>
  <c r="B171" i="23"/>
  <c r="A171" i="23"/>
  <c r="B170" i="23"/>
  <c r="A170" i="23"/>
  <c r="B169" i="23"/>
  <c r="A169" i="23"/>
  <c r="B168" i="23"/>
  <c r="A168" i="23"/>
  <c r="B167" i="23"/>
  <c r="A167" i="23"/>
  <c r="B166" i="23"/>
  <c r="A166" i="23"/>
  <c r="B165" i="23"/>
  <c r="A165" i="23"/>
  <c r="B164" i="23"/>
  <c r="A164" i="23"/>
  <c r="B163" i="23"/>
  <c r="A163" i="23"/>
  <c r="B162" i="23"/>
  <c r="A162" i="23"/>
  <c r="B161" i="23"/>
  <c r="A161" i="23"/>
  <c r="B160" i="23"/>
  <c r="A160" i="23"/>
  <c r="B159" i="23"/>
  <c r="A159" i="23"/>
  <c r="B158" i="23"/>
  <c r="A158" i="23"/>
  <c r="B157" i="23"/>
  <c r="A157" i="23"/>
  <c r="B156" i="23"/>
  <c r="A156" i="23"/>
  <c r="B155" i="23"/>
  <c r="A155" i="23"/>
  <c r="B154" i="23"/>
  <c r="A154" i="23"/>
  <c r="B153" i="23"/>
  <c r="A153" i="23"/>
  <c r="B152" i="23"/>
  <c r="A152" i="23"/>
  <c r="B151" i="23"/>
  <c r="A151" i="23"/>
  <c r="B150" i="23"/>
  <c r="A150" i="23"/>
  <c r="B149" i="23"/>
  <c r="A149" i="23"/>
  <c r="B148" i="23"/>
  <c r="A148" i="23"/>
  <c r="B147" i="23"/>
  <c r="A147" i="23"/>
  <c r="B146" i="23"/>
  <c r="A146" i="23"/>
  <c r="B145" i="23"/>
  <c r="A145" i="23"/>
  <c r="B144" i="23"/>
  <c r="A144" i="23"/>
  <c r="B143" i="23"/>
  <c r="A143" i="23"/>
  <c r="B142" i="23"/>
  <c r="A142" i="23"/>
  <c r="B141" i="23"/>
  <c r="A141" i="23"/>
  <c r="B140" i="23"/>
  <c r="A140" i="23"/>
  <c r="B139" i="23"/>
  <c r="A139" i="23"/>
  <c r="B138" i="23"/>
  <c r="A138" i="23"/>
  <c r="B137" i="23"/>
  <c r="A137" i="23"/>
  <c r="B136" i="23"/>
  <c r="A136" i="23"/>
  <c r="B135" i="23"/>
  <c r="A135" i="23"/>
  <c r="B134" i="23"/>
  <c r="A134" i="23"/>
  <c r="B133" i="23"/>
  <c r="A133" i="23"/>
  <c r="B132" i="23"/>
  <c r="A132" i="23"/>
  <c r="B131" i="23"/>
  <c r="A131" i="23"/>
  <c r="B130" i="23"/>
  <c r="A130" i="23"/>
  <c r="B129" i="23"/>
  <c r="A129" i="23"/>
  <c r="B128" i="23"/>
  <c r="A128" i="23"/>
  <c r="B127" i="23"/>
  <c r="A127" i="23"/>
  <c r="B126" i="23"/>
  <c r="A126" i="23"/>
  <c r="B125" i="23"/>
  <c r="A125" i="23"/>
  <c r="B124" i="23"/>
  <c r="A124" i="23"/>
  <c r="B123" i="23"/>
  <c r="A123" i="23"/>
  <c r="B122" i="23"/>
  <c r="A122" i="23"/>
  <c r="B121" i="23"/>
  <c r="A121" i="23"/>
  <c r="B120" i="23"/>
  <c r="A120" i="23"/>
  <c r="B119" i="23"/>
  <c r="A119" i="23"/>
  <c r="B118" i="23"/>
  <c r="A118" i="23"/>
  <c r="B117" i="23"/>
  <c r="A117" i="23"/>
  <c r="B116" i="23"/>
  <c r="A116" i="23"/>
  <c r="B115" i="23"/>
  <c r="A115" i="23"/>
  <c r="B114" i="23"/>
  <c r="A114" i="23"/>
  <c r="B113" i="23"/>
  <c r="A113" i="23"/>
  <c r="B112" i="23"/>
  <c r="A112" i="23"/>
  <c r="B111" i="23"/>
  <c r="A111" i="23"/>
  <c r="B110" i="23"/>
  <c r="A110" i="23"/>
  <c r="B109" i="23"/>
  <c r="A109" i="23"/>
  <c r="B108" i="23"/>
  <c r="A108" i="23"/>
  <c r="B107" i="23"/>
  <c r="A107" i="23"/>
  <c r="B106" i="23"/>
  <c r="A106" i="23"/>
  <c r="B105" i="23"/>
  <c r="A105" i="23"/>
  <c r="B104" i="23"/>
  <c r="A104" i="23"/>
  <c r="B103" i="23"/>
  <c r="A103" i="23"/>
  <c r="B102" i="23"/>
  <c r="A102" i="23"/>
  <c r="B101" i="23"/>
  <c r="A101" i="23"/>
  <c r="B100" i="23"/>
  <c r="A100" i="23"/>
  <c r="B99" i="23"/>
  <c r="A99" i="23"/>
  <c r="B98" i="23"/>
  <c r="B292" i="23" s="1"/>
  <c r="A98" i="23"/>
  <c r="B97" i="23"/>
  <c r="A97" i="23"/>
  <c r="B96" i="23"/>
  <c r="A96" i="23"/>
  <c r="B95" i="23"/>
  <c r="A95" i="23"/>
  <c r="B94" i="23"/>
  <c r="A94" i="23"/>
  <c r="G93" i="23"/>
  <c r="F93" i="23"/>
  <c r="B93" i="23"/>
  <c r="A93" i="23"/>
  <c r="B92" i="23"/>
  <c r="A92" i="23"/>
  <c r="B91" i="23"/>
  <c r="A91" i="23"/>
  <c r="B90" i="23"/>
  <c r="A90" i="23"/>
  <c r="B89" i="23"/>
  <c r="A89" i="23"/>
  <c r="B88" i="23"/>
  <c r="A88" i="23"/>
  <c r="B87" i="23"/>
  <c r="A87" i="23"/>
  <c r="B86" i="23"/>
  <c r="A86" i="23"/>
  <c r="B85" i="23"/>
  <c r="A85" i="23"/>
  <c r="B84" i="23"/>
  <c r="A84" i="23"/>
  <c r="B83" i="23"/>
  <c r="A83" i="23"/>
  <c r="B82" i="23"/>
  <c r="A82" i="23"/>
  <c r="B81" i="23"/>
  <c r="A81" i="23"/>
  <c r="B80" i="23"/>
  <c r="A80" i="23"/>
  <c r="B79" i="23"/>
  <c r="A79" i="23"/>
  <c r="B78" i="23"/>
  <c r="A78" i="23"/>
  <c r="B77" i="23"/>
  <c r="A77" i="23"/>
  <c r="B76" i="23"/>
  <c r="A76" i="23"/>
  <c r="B75" i="23"/>
  <c r="A75" i="23"/>
  <c r="B74" i="23"/>
  <c r="A74" i="23"/>
  <c r="B73" i="23"/>
  <c r="A73" i="23"/>
  <c r="B72" i="23"/>
  <c r="A72" i="23"/>
  <c r="B71" i="23"/>
  <c r="A71" i="23"/>
  <c r="B70" i="23"/>
  <c r="A70" i="23"/>
  <c r="B69" i="23"/>
  <c r="A69" i="23"/>
  <c r="B68" i="23"/>
  <c r="A68" i="23"/>
  <c r="B67" i="23"/>
  <c r="A67" i="23"/>
  <c r="B66" i="23"/>
  <c r="A66" i="23"/>
  <c r="B65" i="23"/>
  <c r="A65" i="23"/>
  <c r="B64" i="23"/>
  <c r="A64" i="23"/>
  <c r="B63" i="23"/>
  <c r="A63" i="23"/>
  <c r="B62" i="23"/>
  <c r="A62" i="23"/>
  <c r="B61" i="23"/>
  <c r="A61" i="23"/>
  <c r="B60" i="23"/>
  <c r="A60" i="23"/>
  <c r="B59" i="23"/>
  <c r="A59" i="23"/>
  <c r="B58" i="23"/>
  <c r="A58" i="23"/>
  <c r="B57" i="23"/>
  <c r="A57" i="23"/>
  <c r="B56" i="23"/>
  <c r="A56" i="23"/>
  <c r="B55" i="23"/>
  <c r="A55" i="23"/>
  <c r="B54" i="23"/>
  <c r="A54" i="23"/>
  <c r="B53" i="23"/>
  <c r="A53" i="23"/>
  <c r="B52" i="23"/>
  <c r="A52" i="23"/>
  <c r="B51" i="23"/>
  <c r="A51" i="23"/>
  <c r="B50" i="23"/>
  <c r="A50" i="23"/>
  <c r="B49" i="23"/>
  <c r="A49" i="23"/>
  <c r="B48" i="23"/>
  <c r="A48" i="23"/>
  <c r="B47" i="23"/>
  <c r="A47" i="23"/>
  <c r="B46" i="23"/>
  <c r="A46" i="23"/>
  <c r="B45" i="23"/>
  <c r="A45" i="23"/>
  <c r="B44" i="23"/>
  <c r="A44" i="23"/>
  <c r="CO39" i="23"/>
  <c r="CM39" i="23"/>
  <c r="CK39" i="23"/>
  <c r="CI39" i="23"/>
  <c r="CG39" i="23"/>
  <c r="CE39" i="23"/>
  <c r="BZ39" i="23"/>
  <c r="BX39" i="23"/>
  <c r="BV39" i="23"/>
  <c r="BT39" i="23"/>
  <c r="BR39" i="23"/>
  <c r="BP39" i="23"/>
  <c r="BK39" i="23"/>
  <c r="BI39" i="23"/>
  <c r="BG39" i="23"/>
  <c r="BE39" i="23"/>
  <c r="BC39" i="23"/>
  <c r="BA39" i="23"/>
  <c r="AV39" i="23"/>
  <c r="AT39" i="23"/>
  <c r="AR39" i="23"/>
  <c r="AP39" i="23"/>
  <c r="AN39" i="23"/>
  <c r="AL39" i="23"/>
  <c r="AG39" i="23"/>
  <c r="AE39" i="23"/>
  <c r="AC39" i="23"/>
  <c r="AA39" i="23"/>
  <c r="Y39" i="23"/>
  <c r="W39" i="23"/>
  <c r="R39" i="23"/>
  <c r="P39" i="23"/>
  <c r="N39" i="23"/>
  <c r="L39" i="23"/>
  <c r="J39" i="23"/>
  <c r="H39" i="23"/>
  <c r="CO38" i="23"/>
  <c r="CM38" i="23"/>
  <c r="CK38" i="23"/>
  <c r="CI38" i="23"/>
  <c r="CG38" i="23"/>
  <c r="CE38" i="23"/>
  <c r="BZ38" i="23"/>
  <c r="BX38" i="23"/>
  <c r="BV38" i="23"/>
  <c r="BT38" i="23"/>
  <c r="BR38" i="23"/>
  <c r="BP38" i="23"/>
  <c r="BK38" i="23"/>
  <c r="BI38" i="23"/>
  <c r="BG38" i="23"/>
  <c r="BE38" i="23"/>
  <c r="BC38" i="23"/>
  <c r="BA38" i="23"/>
  <c r="AV38" i="23"/>
  <c r="AT38" i="23"/>
  <c r="AR38" i="23"/>
  <c r="AP38" i="23"/>
  <c r="AN38" i="23"/>
  <c r="AL38" i="23"/>
  <c r="AG38" i="23"/>
  <c r="AE38" i="23"/>
  <c r="AC38" i="23"/>
  <c r="AA38" i="23"/>
  <c r="Y38" i="23"/>
  <c r="W38" i="23"/>
  <c r="R38" i="23"/>
  <c r="P38" i="23"/>
  <c r="N38" i="23"/>
  <c r="L38" i="23"/>
  <c r="J38" i="23"/>
  <c r="H38" i="23"/>
  <c r="CO37" i="23"/>
  <c r="CM37" i="23"/>
  <c r="CK37" i="23"/>
  <c r="CI37" i="23"/>
  <c r="CG37" i="23"/>
  <c r="CE37" i="23"/>
  <c r="BZ37" i="23"/>
  <c r="BX37" i="23"/>
  <c r="BV37" i="23"/>
  <c r="BT37" i="23"/>
  <c r="BR37" i="23"/>
  <c r="BP37" i="23"/>
  <c r="BK37" i="23"/>
  <c r="BI37" i="23"/>
  <c r="BG37" i="23"/>
  <c r="BE37" i="23"/>
  <c r="BC37" i="23"/>
  <c r="BA37" i="23"/>
  <c r="AV37" i="23"/>
  <c r="AT37" i="23"/>
  <c r="AR37" i="23"/>
  <c r="AP37" i="23"/>
  <c r="AN37" i="23"/>
  <c r="AL37" i="23"/>
  <c r="AG37" i="23"/>
  <c r="AE37" i="23"/>
  <c r="AC37" i="23"/>
  <c r="AA37" i="23"/>
  <c r="Y37" i="23"/>
  <c r="W37" i="23"/>
  <c r="R37" i="23"/>
  <c r="P37" i="23"/>
  <c r="N37" i="23"/>
  <c r="L37" i="23"/>
  <c r="J37" i="23"/>
  <c r="H37" i="23"/>
  <c r="CO36" i="23"/>
  <c r="CM36" i="23"/>
  <c r="CK36" i="23"/>
  <c r="CI36" i="23"/>
  <c r="CG36" i="23"/>
  <c r="CE36" i="23"/>
  <c r="BZ36" i="23"/>
  <c r="BX36" i="23"/>
  <c r="BV36" i="23"/>
  <c r="BT36" i="23"/>
  <c r="BR36" i="23"/>
  <c r="BP36" i="23"/>
  <c r="BK36" i="23"/>
  <c r="BI36" i="23"/>
  <c r="BG36" i="23"/>
  <c r="BE36" i="23"/>
  <c r="BC36" i="23"/>
  <c r="BA36" i="23"/>
  <c r="AV36" i="23"/>
  <c r="AT36" i="23"/>
  <c r="AR36" i="23"/>
  <c r="AP36" i="23"/>
  <c r="AN36" i="23"/>
  <c r="AL36" i="23"/>
  <c r="AG36" i="23"/>
  <c r="AE36" i="23"/>
  <c r="AC36" i="23"/>
  <c r="AA36" i="23"/>
  <c r="Y36" i="23"/>
  <c r="W36" i="23"/>
  <c r="R36" i="23"/>
  <c r="P36" i="23"/>
  <c r="N36" i="23"/>
  <c r="L36" i="23"/>
  <c r="J36" i="23"/>
  <c r="H36" i="23"/>
  <c r="CO35" i="23"/>
  <c r="CM35" i="23"/>
  <c r="CK35" i="23"/>
  <c r="CI35" i="23"/>
  <c r="CG35" i="23"/>
  <c r="CE35" i="23"/>
  <c r="BZ35" i="23"/>
  <c r="BX35" i="23"/>
  <c r="BV35" i="23"/>
  <c r="BT35" i="23"/>
  <c r="BR35" i="23"/>
  <c r="BP35" i="23"/>
  <c r="BK35" i="23"/>
  <c r="BI35" i="23"/>
  <c r="BG35" i="23"/>
  <c r="BE35" i="23"/>
  <c r="BC35" i="23"/>
  <c r="BA35" i="23"/>
  <c r="AV35" i="23"/>
  <c r="AT35" i="23"/>
  <c r="AR35" i="23"/>
  <c r="AP35" i="23"/>
  <c r="AN35" i="23"/>
  <c r="AL35" i="23"/>
  <c r="AG35" i="23"/>
  <c r="AE35" i="23"/>
  <c r="AC35" i="23"/>
  <c r="AA35" i="23"/>
  <c r="Y35" i="23"/>
  <c r="W35" i="23"/>
  <c r="R35" i="23"/>
  <c r="P35" i="23"/>
  <c r="N35" i="23"/>
  <c r="L35" i="23"/>
  <c r="J35" i="23"/>
  <c r="H35" i="23"/>
  <c r="CO34" i="23"/>
  <c r="CM34" i="23"/>
  <c r="CK34" i="23"/>
  <c r="CI34" i="23"/>
  <c r="CG34" i="23"/>
  <c r="CE34" i="23"/>
  <c r="BZ34" i="23"/>
  <c r="BX34" i="23"/>
  <c r="BV34" i="23"/>
  <c r="BT34" i="23"/>
  <c r="BR34" i="23"/>
  <c r="BP34" i="23"/>
  <c r="BK34" i="23"/>
  <c r="BI34" i="23"/>
  <c r="BG34" i="23"/>
  <c r="BE34" i="23"/>
  <c r="BC34" i="23"/>
  <c r="BA34" i="23"/>
  <c r="AV34" i="23"/>
  <c r="AT34" i="23"/>
  <c r="AR34" i="23"/>
  <c r="AP34" i="23"/>
  <c r="AN34" i="23"/>
  <c r="AL34" i="23"/>
  <c r="AG34" i="23"/>
  <c r="AE34" i="23"/>
  <c r="AC34" i="23"/>
  <c r="AA34" i="23"/>
  <c r="Y34" i="23"/>
  <c r="W34" i="23"/>
  <c r="R34" i="23"/>
  <c r="P34" i="23"/>
  <c r="N34" i="23"/>
  <c r="L34" i="23"/>
  <c r="J34" i="23"/>
  <c r="H34" i="23"/>
  <c r="CO33" i="23"/>
  <c r="CM33" i="23"/>
  <c r="CK33" i="23"/>
  <c r="CI33" i="23"/>
  <c r="CG33" i="23"/>
  <c r="CE33" i="23"/>
  <c r="BZ33" i="23"/>
  <c r="BX33" i="23"/>
  <c r="BV33" i="23"/>
  <c r="BT33" i="23"/>
  <c r="BR33" i="23"/>
  <c r="BP33" i="23"/>
  <c r="BK33" i="23"/>
  <c r="BI33" i="23"/>
  <c r="BG33" i="23"/>
  <c r="BE33" i="23"/>
  <c r="BC33" i="23"/>
  <c r="BA33" i="23"/>
  <c r="AV33" i="23"/>
  <c r="AT33" i="23"/>
  <c r="AR33" i="23"/>
  <c r="AP33" i="23"/>
  <c r="AN33" i="23"/>
  <c r="AL33" i="23"/>
  <c r="AG33" i="23"/>
  <c r="AE33" i="23"/>
  <c r="AC33" i="23"/>
  <c r="AA33" i="23"/>
  <c r="Y33" i="23"/>
  <c r="W33" i="23"/>
  <c r="R33" i="23"/>
  <c r="P33" i="23"/>
  <c r="N33" i="23"/>
  <c r="L33" i="23"/>
  <c r="J33" i="23"/>
  <c r="H33" i="23"/>
  <c r="CO32" i="23"/>
  <c r="CM32" i="23"/>
  <c r="CK32" i="23"/>
  <c r="CI32" i="23"/>
  <c r="CG32" i="23"/>
  <c r="CE32" i="23"/>
  <c r="BZ32" i="23"/>
  <c r="BX32" i="23"/>
  <c r="BV32" i="23"/>
  <c r="BT32" i="23"/>
  <c r="BR32" i="23"/>
  <c r="BP32" i="23"/>
  <c r="BK32" i="23"/>
  <c r="BI32" i="23"/>
  <c r="BG32" i="23"/>
  <c r="BE32" i="23"/>
  <c r="BC32" i="23"/>
  <c r="BA32" i="23"/>
  <c r="AV32" i="23"/>
  <c r="AT32" i="23"/>
  <c r="AR32" i="23"/>
  <c r="AP32" i="23"/>
  <c r="AN32" i="23"/>
  <c r="AL32" i="23"/>
  <c r="AG32" i="23"/>
  <c r="AE32" i="23"/>
  <c r="AC32" i="23"/>
  <c r="AA32" i="23"/>
  <c r="Y32" i="23"/>
  <c r="W32" i="23"/>
  <c r="R32" i="23"/>
  <c r="P32" i="23"/>
  <c r="N32" i="23"/>
  <c r="L32" i="23"/>
  <c r="J32" i="23"/>
  <c r="H32" i="23"/>
  <c r="CO31" i="23"/>
  <c r="CM31" i="23"/>
  <c r="CK31" i="23"/>
  <c r="CI31" i="23"/>
  <c r="CG31" i="23"/>
  <c r="CE31" i="23"/>
  <c r="BZ31" i="23"/>
  <c r="BX31" i="23"/>
  <c r="BV31" i="23"/>
  <c r="BT31" i="23"/>
  <c r="BR31" i="23"/>
  <c r="BP31" i="23"/>
  <c r="BK31" i="23"/>
  <c r="BI31" i="23"/>
  <c r="BG31" i="23"/>
  <c r="BE31" i="23"/>
  <c r="BC31" i="23"/>
  <c r="BA31" i="23"/>
  <c r="AV31" i="23"/>
  <c r="AT31" i="23"/>
  <c r="AR31" i="23"/>
  <c r="AP31" i="23"/>
  <c r="AN31" i="23"/>
  <c r="AL31" i="23"/>
  <c r="AG31" i="23"/>
  <c r="AE31" i="23"/>
  <c r="AC31" i="23"/>
  <c r="AA31" i="23"/>
  <c r="Y31" i="23"/>
  <c r="W31" i="23"/>
  <c r="R31" i="23"/>
  <c r="P31" i="23"/>
  <c r="N31" i="23"/>
  <c r="L31" i="23"/>
  <c r="J31" i="23"/>
  <c r="H31" i="23"/>
  <c r="CO30" i="23"/>
  <c r="CM30" i="23"/>
  <c r="CK30" i="23"/>
  <c r="CI30" i="23"/>
  <c r="CG30" i="23"/>
  <c r="CE30" i="23"/>
  <c r="BZ30" i="23"/>
  <c r="BX30" i="23"/>
  <c r="BV30" i="23"/>
  <c r="BT30" i="23"/>
  <c r="BR30" i="23"/>
  <c r="BP30" i="23"/>
  <c r="BK30" i="23"/>
  <c r="BI30" i="23"/>
  <c r="BG30" i="23"/>
  <c r="BE30" i="23"/>
  <c r="BC30" i="23"/>
  <c r="BA30" i="23"/>
  <c r="AV30" i="23"/>
  <c r="AT30" i="23"/>
  <c r="AR30" i="23"/>
  <c r="AP30" i="23"/>
  <c r="AN30" i="23"/>
  <c r="AL30" i="23"/>
  <c r="AG30" i="23"/>
  <c r="AE30" i="23"/>
  <c r="AC30" i="23"/>
  <c r="AA30" i="23"/>
  <c r="Y30" i="23"/>
  <c r="W30" i="23"/>
  <c r="R30" i="23"/>
  <c r="P30" i="23"/>
  <c r="N30" i="23"/>
  <c r="L30" i="23"/>
  <c r="J30" i="23"/>
  <c r="H30" i="23"/>
  <c r="CO29" i="23"/>
  <c r="CM29" i="23"/>
  <c r="CK29" i="23"/>
  <c r="CI29" i="23"/>
  <c r="CG29" i="23"/>
  <c r="CE29" i="23"/>
  <c r="BZ29" i="23"/>
  <c r="BX29" i="23"/>
  <c r="BV29" i="23"/>
  <c r="BT29" i="23"/>
  <c r="BR29" i="23"/>
  <c r="BP29" i="23"/>
  <c r="BK29" i="23"/>
  <c r="BI29" i="23"/>
  <c r="BG29" i="23"/>
  <c r="BE29" i="23"/>
  <c r="BC29" i="23"/>
  <c r="BA29" i="23"/>
  <c r="AV29" i="23"/>
  <c r="AT29" i="23"/>
  <c r="AR29" i="23"/>
  <c r="AP29" i="23"/>
  <c r="AN29" i="23"/>
  <c r="AL29" i="23"/>
  <c r="AG29" i="23"/>
  <c r="AE29" i="23"/>
  <c r="AC29" i="23"/>
  <c r="AA29" i="23"/>
  <c r="Y29" i="23"/>
  <c r="W29" i="23"/>
  <c r="R29" i="23"/>
  <c r="P29" i="23"/>
  <c r="N29" i="23"/>
  <c r="L29" i="23"/>
  <c r="J29" i="23"/>
  <c r="H29" i="23"/>
  <c r="CO28" i="23"/>
  <c r="CM28" i="23"/>
  <c r="CK28" i="23"/>
  <c r="CI28" i="23"/>
  <c r="CG28" i="23"/>
  <c r="CE28" i="23"/>
  <c r="BZ28" i="23"/>
  <c r="BX28" i="23"/>
  <c r="BV28" i="23"/>
  <c r="BT28" i="23"/>
  <c r="BR28" i="23"/>
  <c r="BP28" i="23"/>
  <c r="BK28" i="23"/>
  <c r="BI28" i="23"/>
  <c r="BG28" i="23"/>
  <c r="BE28" i="23"/>
  <c r="BC28" i="23"/>
  <c r="BA28" i="23"/>
  <c r="AV28" i="23"/>
  <c r="AT28" i="23"/>
  <c r="AR28" i="23"/>
  <c r="AP28" i="23"/>
  <c r="AN28" i="23"/>
  <c r="AL28" i="23"/>
  <c r="AG28" i="23"/>
  <c r="AE28" i="23"/>
  <c r="AC28" i="23"/>
  <c r="AA28" i="23"/>
  <c r="Y28" i="23"/>
  <c r="W28" i="23"/>
  <c r="R28" i="23"/>
  <c r="P28" i="23"/>
  <c r="N28" i="23"/>
  <c r="L28" i="23"/>
  <c r="J28" i="23"/>
  <c r="H28" i="23"/>
  <c r="CO27" i="23"/>
  <c r="CM27" i="23"/>
  <c r="CK27" i="23"/>
  <c r="CI27" i="23"/>
  <c r="CG27" i="23"/>
  <c r="CE27" i="23"/>
  <c r="BZ27" i="23"/>
  <c r="BX27" i="23"/>
  <c r="BV27" i="23"/>
  <c r="BT27" i="23"/>
  <c r="BR27" i="23"/>
  <c r="BP27" i="23"/>
  <c r="BK27" i="23"/>
  <c r="BI27" i="23"/>
  <c r="BG27" i="23"/>
  <c r="BE27" i="23"/>
  <c r="BC27" i="23"/>
  <c r="BA27" i="23"/>
  <c r="AV27" i="23"/>
  <c r="AT27" i="23"/>
  <c r="AR27" i="23"/>
  <c r="AP27" i="23"/>
  <c r="AN27" i="23"/>
  <c r="AL27" i="23"/>
  <c r="AG27" i="23"/>
  <c r="AE27" i="23"/>
  <c r="AC27" i="23"/>
  <c r="AA27" i="23"/>
  <c r="Y27" i="23"/>
  <c r="W27" i="23"/>
  <c r="R27" i="23"/>
  <c r="P27" i="23"/>
  <c r="N27" i="23"/>
  <c r="L27" i="23"/>
  <c r="J27" i="23"/>
  <c r="H27" i="23"/>
  <c r="CO26" i="23"/>
  <c r="CM26" i="23"/>
  <c r="CK26" i="23"/>
  <c r="CI26" i="23"/>
  <c r="CG26" i="23"/>
  <c r="CE26" i="23"/>
  <c r="BZ26" i="23"/>
  <c r="BX26" i="23"/>
  <c r="BV26" i="23"/>
  <c r="BT26" i="23"/>
  <c r="BR26" i="23"/>
  <c r="BP26" i="23"/>
  <c r="BK26" i="23"/>
  <c r="BI26" i="23"/>
  <c r="BG26" i="23"/>
  <c r="BE26" i="23"/>
  <c r="BC26" i="23"/>
  <c r="BA26" i="23"/>
  <c r="AV26" i="23"/>
  <c r="AT26" i="23"/>
  <c r="AR26" i="23"/>
  <c r="AP26" i="23"/>
  <c r="AN26" i="23"/>
  <c r="AL26" i="23"/>
  <c r="AG26" i="23"/>
  <c r="AE26" i="23"/>
  <c r="AC26" i="23"/>
  <c r="AA26" i="23"/>
  <c r="Y26" i="23"/>
  <c r="W26" i="23"/>
  <c r="R26" i="23"/>
  <c r="P26" i="23"/>
  <c r="N26" i="23"/>
  <c r="L26" i="23"/>
  <c r="J26" i="23"/>
  <c r="H26" i="23"/>
  <c r="CO25" i="23"/>
  <c r="CM25" i="23"/>
  <c r="CK25" i="23"/>
  <c r="CI25" i="23"/>
  <c r="CG25" i="23"/>
  <c r="CE25" i="23"/>
  <c r="BZ25" i="23"/>
  <c r="BX25" i="23"/>
  <c r="BV25" i="23"/>
  <c r="BT25" i="23"/>
  <c r="BR25" i="23"/>
  <c r="BP25" i="23"/>
  <c r="BK25" i="23"/>
  <c r="BI25" i="23"/>
  <c r="BG25" i="23"/>
  <c r="BE25" i="23"/>
  <c r="BC25" i="23"/>
  <c r="BA25" i="23"/>
  <c r="AV25" i="23"/>
  <c r="AT25" i="23"/>
  <c r="AR25" i="23"/>
  <c r="AP25" i="23"/>
  <c r="AN25" i="23"/>
  <c r="AL25" i="23"/>
  <c r="AG25" i="23"/>
  <c r="AE25" i="23"/>
  <c r="AC25" i="23"/>
  <c r="AA25" i="23"/>
  <c r="Y25" i="23"/>
  <c r="W25" i="23"/>
  <c r="R25" i="23"/>
  <c r="P25" i="23"/>
  <c r="N25" i="23"/>
  <c r="L25" i="23"/>
  <c r="J25" i="23"/>
  <c r="H25" i="23"/>
  <c r="CO24" i="23"/>
  <c r="CM24" i="23"/>
  <c r="CK24" i="23"/>
  <c r="CI24" i="23"/>
  <c r="CG24" i="23"/>
  <c r="CE24" i="23"/>
  <c r="BZ24" i="23"/>
  <c r="BX24" i="23"/>
  <c r="BV24" i="23"/>
  <c r="BT24" i="23"/>
  <c r="BR24" i="23"/>
  <c r="BP24" i="23"/>
  <c r="BK24" i="23"/>
  <c r="BI24" i="23"/>
  <c r="BG24" i="23"/>
  <c r="BE24" i="23"/>
  <c r="BC24" i="23"/>
  <c r="BA24" i="23"/>
  <c r="AV24" i="23"/>
  <c r="AT24" i="23"/>
  <c r="AR24" i="23"/>
  <c r="AP24" i="23"/>
  <c r="AN24" i="23"/>
  <c r="AL24" i="23"/>
  <c r="AG24" i="23"/>
  <c r="AE24" i="23"/>
  <c r="AC24" i="23"/>
  <c r="AA24" i="23"/>
  <c r="Y24" i="23"/>
  <c r="W24" i="23"/>
  <c r="R24" i="23"/>
  <c r="P24" i="23"/>
  <c r="N24" i="23"/>
  <c r="L24" i="23"/>
  <c r="J24" i="23"/>
  <c r="H24" i="23"/>
  <c r="CO23" i="23"/>
  <c r="CM23" i="23"/>
  <c r="CK23" i="23"/>
  <c r="CI23" i="23"/>
  <c r="CG23" i="23"/>
  <c r="CE23" i="23"/>
  <c r="BZ23" i="23"/>
  <c r="BX23" i="23"/>
  <c r="BV23" i="23"/>
  <c r="BT23" i="23"/>
  <c r="BR23" i="23"/>
  <c r="BP23" i="23"/>
  <c r="BK23" i="23"/>
  <c r="BI23" i="23"/>
  <c r="BG23" i="23"/>
  <c r="BE23" i="23"/>
  <c r="BC23" i="23"/>
  <c r="BA23" i="23"/>
  <c r="AV23" i="23"/>
  <c r="AT23" i="23"/>
  <c r="AR23" i="23"/>
  <c r="AP23" i="23"/>
  <c r="AN23" i="23"/>
  <c r="AL23" i="23"/>
  <c r="AG23" i="23"/>
  <c r="AE23" i="23"/>
  <c r="AC23" i="23"/>
  <c r="AA23" i="23"/>
  <c r="Y23" i="23"/>
  <c r="W23" i="23"/>
  <c r="R23" i="23"/>
  <c r="P23" i="23"/>
  <c r="N23" i="23"/>
  <c r="L23" i="23"/>
  <c r="J23" i="23"/>
  <c r="H23" i="23"/>
  <c r="CO22" i="23"/>
  <c r="CM22" i="23"/>
  <c r="CK22" i="23"/>
  <c r="CI22" i="23"/>
  <c r="CG22" i="23"/>
  <c r="CE22" i="23"/>
  <c r="BZ22" i="23"/>
  <c r="BX22" i="23"/>
  <c r="BV22" i="23"/>
  <c r="BT22" i="23"/>
  <c r="BR22" i="23"/>
  <c r="BP22" i="23"/>
  <c r="BK22" i="23"/>
  <c r="BI22" i="23"/>
  <c r="BG22" i="23"/>
  <c r="BE22" i="23"/>
  <c r="BC22" i="23"/>
  <c r="BA22" i="23"/>
  <c r="AV22" i="23"/>
  <c r="AT22" i="23"/>
  <c r="AR22" i="23"/>
  <c r="AP22" i="23"/>
  <c r="AN22" i="23"/>
  <c r="AL22" i="23"/>
  <c r="AG22" i="23"/>
  <c r="AE22" i="23"/>
  <c r="AC22" i="23"/>
  <c r="AA22" i="23"/>
  <c r="Y22" i="23"/>
  <c r="W22" i="23"/>
  <c r="R22" i="23"/>
  <c r="P22" i="23"/>
  <c r="N22" i="23"/>
  <c r="L22" i="23"/>
  <c r="J22" i="23"/>
  <c r="H22" i="23"/>
  <c r="CO21" i="23"/>
  <c r="CM21" i="23"/>
  <c r="CK21" i="23"/>
  <c r="CI21" i="23"/>
  <c r="CG21" i="23"/>
  <c r="CE21" i="23"/>
  <c r="BZ21" i="23"/>
  <c r="BX21" i="23"/>
  <c r="BV21" i="23"/>
  <c r="BT21" i="23"/>
  <c r="BR21" i="23"/>
  <c r="BP21" i="23"/>
  <c r="BK21" i="23"/>
  <c r="BI21" i="23"/>
  <c r="BG21" i="23"/>
  <c r="BE21" i="23"/>
  <c r="BC21" i="23"/>
  <c r="BA21" i="23"/>
  <c r="AV21" i="23"/>
  <c r="AT21" i="23"/>
  <c r="AR21" i="23"/>
  <c r="AP21" i="23"/>
  <c r="AN21" i="23"/>
  <c r="AL21" i="23"/>
  <c r="AG21" i="23"/>
  <c r="AE21" i="23"/>
  <c r="AC21" i="23"/>
  <c r="AA21" i="23"/>
  <c r="Y21" i="23"/>
  <c r="W21" i="23"/>
  <c r="R21" i="23"/>
  <c r="P21" i="23"/>
  <c r="N21" i="23"/>
  <c r="L21" i="23"/>
  <c r="J21" i="23"/>
  <c r="H21" i="23"/>
  <c r="CO20" i="23"/>
  <c r="CM20" i="23"/>
  <c r="CK20" i="23"/>
  <c r="CI20" i="23"/>
  <c r="CG20" i="23"/>
  <c r="CE20" i="23"/>
  <c r="BZ20" i="23"/>
  <c r="BX20" i="23"/>
  <c r="BV20" i="23"/>
  <c r="BT20" i="23"/>
  <c r="BR20" i="23"/>
  <c r="BP20" i="23"/>
  <c r="BK20" i="23"/>
  <c r="BI20" i="23"/>
  <c r="BG20" i="23"/>
  <c r="BE20" i="23"/>
  <c r="BC20" i="23"/>
  <c r="BA20" i="23"/>
  <c r="AV20" i="23"/>
  <c r="AT20" i="23"/>
  <c r="AR20" i="23"/>
  <c r="AP20" i="23"/>
  <c r="AN20" i="23"/>
  <c r="AL20" i="23"/>
  <c r="AG20" i="23"/>
  <c r="AE20" i="23"/>
  <c r="AC20" i="23"/>
  <c r="AA20" i="23"/>
  <c r="Y20" i="23"/>
  <c r="W20" i="23"/>
  <c r="R20" i="23"/>
  <c r="P20" i="23"/>
  <c r="N20" i="23"/>
  <c r="L20" i="23"/>
  <c r="J20" i="23"/>
  <c r="H20" i="23"/>
  <c r="CO19" i="23"/>
  <c r="CM19" i="23"/>
  <c r="CK19" i="23"/>
  <c r="CI19" i="23"/>
  <c r="CG19" i="23"/>
  <c r="CE19" i="23"/>
  <c r="BZ19" i="23"/>
  <c r="BX19" i="23"/>
  <c r="BV19" i="23"/>
  <c r="BT19" i="23"/>
  <c r="BR19" i="23"/>
  <c r="BP19" i="23"/>
  <c r="BK19" i="23"/>
  <c r="BI19" i="23"/>
  <c r="BG19" i="23"/>
  <c r="BE19" i="23"/>
  <c r="BC19" i="23"/>
  <c r="BA19" i="23"/>
  <c r="AV19" i="23"/>
  <c r="AT19" i="23"/>
  <c r="AR19" i="23"/>
  <c r="AP19" i="23"/>
  <c r="AN19" i="23"/>
  <c r="AL19" i="23"/>
  <c r="AG19" i="23"/>
  <c r="AE19" i="23"/>
  <c r="AC19" i="23"/>
  <c r="AA19" i="23"/>
  <c r="Y19" i="23"/>
  <c r="W19" i="23"/>
  <c r="R19" i="23"/>
  <c r="P19" i="23"/>
  <c r="N19" i="23"/>
  <c r="L19" i="23"/>
  <c r="J19" i="23"/>
  <c r="H19" i="23"/>
  <c r="CO18" i="23"/>
  <c r="CM18" i="23"/>
  <c r="CK18" i="23"/>
  <c r="CI18" i="23"/>
  <c r="CG18" i="23"/>
  <c r="CE18" i="23"/>
  <c r="BZ18" i="23"/>
  <c r="BX18" i="23"/>
  <c r="BV18" i="23"/>
  <c r="BT18" i="23"/>
  <c r="BR18" i="23"/>
  <c r="BP18" i="23"/>
  <c r="BK18" i="23"/>
  <c r="BI18" i="23"/>
  <c r="BG18" i="23"/>
  <c r="BE18" i="23"/>
  <c r="BC18" i="23"/>
  <c r="BA18" i="23"/>
  <c r="AV18" i="23"/>
  <c r="AT18" i="23"/>
  <c r="AR18" i="23"/>
  <c r="AP18" i="23"/>
  <c r="AN18" i="23"/>
  <c r="AL18" i="23"/>
  <c r="AG18" i="23"/>
  <c r="AE18" i="23"/>
  <c r="AC18" i="23"/>
  <c r="AA18" i="23"/>
  <c r="Y18" i="23"/>
  <c r="W18" i="23"/>
  <c r="R18" i="23"/>
  <c r="P18" i="23"/>
  <c r="N18" i="23"/>
  <c r="L18" i="23"/>
  <c r="J18" i="23"/>
  <c r="H18" i="23"/>
  <c r="CO17" i="23"/>
  <c r="CM17" i="23"/>
  <c r="CK17" i="23"/>
  <c r="CI17" i="23"/>
  <c r="CG17" i="23"/>
  <c r="CE17" i="23"/>
  <c r="BZ17" i="23"/>
  <c r="BX17" i="23"/>
  <c r="BV17" i="23"/>
  <c r="BT17" i="23"/>
  <c r="BR17" i="23"/>
  <c r="BP17" i="23"/>
  <c r="BK17" i="23"/>
  <c r="BI17" i="23"/>
  <c r="BG17" i="23"/>
  <c r="BE17" i="23"/>
  <c r="BC17" i="23"/>
  <c r="BA17" i="23"/>
  <c r="AV17" i="23"/>
  <c r="AT17" i="23"/>
  <c r="AR17" i="23"/>
  <c r="AP17" i="23"/>
  <c r="AN17" i="23"/>
  <c r="AL17" i="23"/>
  <c r="AG17" i="23"/>
  <c r="AE17" i="23"/>
  <c r="AC17" i="23"/>
  <c r="AA17" i="23"/>
  <c r="Y17" i="23"/>
  <c r="W17" i="23"/>
  <c r="R17" i="23"/>
  <c r="P17" i="23"/>
  <c r="N17" i="23"/>
  <c r="L17" i="23"/>
  <c r="J17" i="23"/>
  <c r="H17" i="23"/>
  <c r="CO16" i="23"/>
  <c r="CM16" i="23"/>
  <c r="CK16" i="23"/>
  <c r="CI16" i="23"/>
  <c r="CG16" i="23"/>
  <c r="CE16" i="23"/>
  <c r="BZ16" i="23"/>
  <c r="BX16" i="23"/>
  <c r="BV16" i="23"/>
  <c r="BT16" i="23"/>
  <c r="BR16" i="23"/>
  <c r="BP16" i="23"/>
  <c r="BK16" i="23"/>
  <c r="BI16" i="23"/>
  <c r="BG16" i="23"/>
  <c r="BE16" i="23"/>
  <c r="BC16" i="23"/>
  <c r="BA16" i="23"/>
  <c r="AV16" i="23"/>
  <c r="AT16" i="23"/>
  <c r="AR16" i="23"/>
  <c r="AP16" i="23"/>
  <c r="AN16" i="23"/>
  <c r="AL16" i="23"/>
  <c r="AG16" i="23"/>
  <c r="AE16" i="23"/>
  <c r="AC16" i="23"/>
  <c r="AA16" i="23"/>
  <c r="Y16" i="23"/>
  <c r="W16" i="23"/>
  <c r="R16" i="23"/>
  <c r="P16" i="23"/>
  <c r="N16" i="23"/>
  <c r="L16" i="23"/>
  <c r="J16" i="23"/>
  <c r="H16" i="23"/>
  <c r="CO15" i="23"/>
  <c r="CM15" i="23"/>
  <c r="CK15" i="23"/>
  <c r="CI15" i="23"/>
  <c r="CG15" i="23"/>
  <c r="CE15" i="23"/>
  <c r="BZ15" i="23"/>
  <c r="BX15" i="23"/>
  <c r="BV15" i="23"/>
  <c r="BT15" i="23"/>
  <c r="BR15" i="23"/>
  <c r="BP15" i="23"/>
  <c r="BK15" i="23"/>
  <c r="BI15" i="23"/>
  <c r="BG15" i="23"/>
  <c r="BE15" i="23"/>
  <c r="BC15" i="23"/>
  <c r="BA15" i="23"/>
  <c r="AV15" i="23"/>
  <c r="AT15" i="23"/>
  <c r="AR15" i="23"/>
  <c r="AP15" i="23"/>
  <c r="AN15" i="23"/>
  <c r="AL15" i="23"/>
  <c r="AG15" i="23"/>
  <c r="AE15" i="23"/>
  <c r="AC15" i="23"/>
  <c r="AA15" i="23"/>
  <c r="Y15" i="23"/>
  <c r="W15" i="23"/>
  <c r="R15" i="23"/>
  <c r="P15" i="23"/>
  <c r="N15" i="23"/>
  <c r="L15" i="23"/>
  <c r="J15" i="23"/>
  <c r="H15" i="23"/>
  <c r="CO14" i="23"/>
  <c r="CM14" i="23"/>
  <c r="CK14" i="23"/>
  <c r="CI14" i="23"/>
  <c r="CG14" i="23"/>
  <c r="CE14" i="23"/>
  <c r="BZ14" i="23"/>
  <c r="BX14" i="23"/>
  <c r="BV14" i="23"/>
  <c r="BT14" i="23"/>
  <c r="BR14" i="23"/>
  <c r="BP14" i="23"/>
  <c r="BK14" i="23"/>
  <c r="BI14" i="23"/>
  <c r="BG14" i="23"/>
  <c r="BE14" i="23"/>
  <c r="BC14" i="23"/>
  <c r="BA14" i="23"/>
  <c r="AV14" i="23"/>
  <c r="AT14" i="23"/>
  <c r="AR14" i="23"/>
  <c r="AP14" i="23"/>
  <c r="AN14" i="23"/>
  <c r="AL14" i="23"/>
  <c r="AG14" i="23"/>
  <c r="AE14" i="23"/>
  <c r="AC14" i="23"/>
  <c r="AA14" i="23"/>
  <c r="Y14" i="23"/>
  <c r="W14" i="23"/>
  <c r="R14" i="23"/>
  <c r="P14" i="23"/>
  <c r="N14" i="23"/>
  <c r="L14" i="23"/>
  <c r="J14" i="23"/>
  <c r="H14" i="23"/>
  <c r="CO13" i="23"/>
  <c r="CM13" i="23"/>
  <c r="CK13" i="23"/>
  <c r="CI13" i="23"/>
  <c r="CG13" i="23"/>
  <c r="CE13" i="23"/>
  <c r="BZ13" i="23"/>
  <c r="BX13" i="23"/>
  <c r="BV13" i="23"/>
  <c r="BT13" i="23"/>
  <c r="BR13" i="23"/>
  <c r="BP13" i="23"/>
  <c r="BK13" i="23"/>
  <c r="BI13" i="23"/>
  <c r="BG13" i="23"/>
  <c r="BE13" i="23"/>
  <c r="BC13" i="23"/>
  <c r="BA13" i="23"/>
  <c r="AV13" i="23"/>
  <c r="AT13" i="23"/>
  <c r="AR13" i="23"/>
  <c r="AP13" i="23"/>
  <c r="AN13" i="23"/>
  <c r="AL13" i="23"/>
  <c r="AG13" i="23"/>
  <c r="AE13" i="23"/>
  <c r="AC13" i="23"/>
  <c r="AA13" i="23"/>
  <c r="Y13" i="23"/>
  <c r="W13" i="23"/>
  <c r="R13" i="23"/>
  <c r="P13" i="23"/>
  <c r="N13" i="23"/>
  <c r="L13" i="23"/>
  <c r="J13" i="23"/>
  <c r="H13" i="23"/>
  <c r="CO12" i="23"/>
  <c r="CM12" i="23"/>
  <c r="CK12" i="23"/>
  <c r="CI12" i="23"/>
  <c r="CG12" i="23"/>
  <c r="CE12" i="23"/>
  <c r="BZ12" i="23"/>
  <c r="BX12" i="23"/>
  <c r="BV12" i="23"/>
  <c r="BT12" i="23"/>
  <c r="BR12" i="23"/>
  <c r="BP12" i="23"/>
  <c r="BK12" i="23"/>
  <c r="BI12" i="23"/>
  <c r="BG12" i="23"/>
  <c r="BE12" i="23"/>
  <c r="BC12" i="23"/>
  <c r="BA12" i="23"/>
  <c r="AV12" i="23"/>
  <c r="AT12" i="23"/>
  <c r="AR12" i="23"/>
  <c r="AP12" i="23"/>
  <c r="AN12" i="23"/>
  <c r="AL12" i="23"/>
  <c r="AG12" i="23"/>
  <c r="AE12" i="23"/>
  <c r="AC12" i="23"/>
  <c r="AA12" i="23"/>
  <c r="Y12" i="23"/>
  <c r="W12" i="23"/>
  <c r="R12" i="23"/>
  <c r="P12" i="23"/>
  <c r="N12" i="23"/>
  <c r="L12" i="23"/>
  <c r="J12" i="23"/>
  <c r="H12" i="23"/>
  <c r="CO11" i="23"/>
  <c r="CM11" i="23"/>
  <c r="CK11" i="23"/>
  <c r="CI11" i="23"/>
  <c r="CG11" i="23"/>
  <c r="CE11" i="23"/>
  <c r="BZ11" i="23"/>
  <c r="BX11" i="23"/>
  <c r="BV11" i="23"/>
  <c r="BT11" i="23"/>
  <c r="BR11" i="23"/>
  <c r="BP11" i="23"/>
  <c r="BK11" i="23"/>
  <c r="BI11" i="23"/>
  <c r="BG11" i="23"/>
  <c r="BE11" i="23"/>
  <c r="BC11" i="23"/>
  <c r="BA11" i="23"/>
  <c r="AV11" i="23"/>
  <c r="AT11" i="23"/>
  <c r="AR11" i="23"/>
  <c r="AP11" i="23"/>
  <c r="AN11" i="23"/>
  <c r="AL11" i="23"/>
  <c r="AG11" i="23"/>
  <c r="AE11" i="23"/>
  <c r="AC11" i="23"/>
  <c r="AA11" i="23"/>
  <c r="Y11" i="23"/>
  <c r="W11" i="23"/>
  <c r="R11" i="23"/>
  <c r="P11" i="23"/>
  <c r="N11" i="23"/>
  <c r="L11" i="23"/>
  <c r="J11" i="23"/>
  <c r="H11" i="23"/>
  <c r="CO10" i="23"/>
  <c r="CM10" i="23"/>
  <c r="CK10" i="23"/>
  <c r="CI10" i="23"/>
  <c r="CG10" i="23"/>
  <c r="CE10" i="23"/>
  <c r="BZ10" i="23"/>
  <c r="BX10" i="23"/>
  <c r="BV10" i="23"/>
  <c r="BT10" i="23"/>
  <c r="BR10" i="23"/>
  <c r="BP10" i="23"/>
  <c r="BK10" i="23"/>
  <c r="BI10" i="23"/>
  <c r="BG10" i="23"/>
  <c r="BE10" i="23"/>
  <c r="BC10" i="23"/>
  <c r="BA10" i="23"/>
  <c r="AV10" i="23"/>
  <c r="AT10" i="23"/>
  <c r="AR10" i="23"/>
  <c r="AP10" i="23"/>
  <c r="AN10" i="23"/>
  <c r="AL10" i="23"/>
  <c r="AG10" i="23"/>
  <c r="AE10" i="23"/>
  <c r="AC10" i="23"/>
  <c r="AA10" i="23"/>
  <c r="Y10" i="23"/>
  <c r="W10" i="23"/>
  <c r="R10" i="23"/>
  <c r="P10" i="23"/>
  <c r="N10" i="23"/>
  <c r="L10" i="23"/>
  <c r="J10" i="23"/>
  <c r="H10" i="23"/>
  <c r="CO9" i="23"/>
  <c r="CM9" i="23"/>
  <c r="CK9" i="23"/>
  <c r="CI9" i="23"/>
  <c r="CG9" i="23"/>
  <c r="CE9" i="23"/>
  <c r="BZ9" i="23"/>
  <c r="BX9" i="23"/>
  <c r="BV9" i="23"/>
  <c r="BT9" i="23"/>
  <c r="BR9" i="23"/>
  <c r="BP9" i="23"/>
  <c r="BK9" i="23"/>
  <c r="BI9" i="23"/>
  <c r="BG9" i="23"/>
  <c r="BE9" i="23"/>
  <c r="BC9" i="23"/>
  <c r="BA9" i="23"/>
  <c r="AV9" i="23"/>
  <c r="AT9" i="23"/>
  <c r="AR9" i="23"/>
  <c r="AP9" i="23"/>
  <c r="AN9" i="23"/>
  <c r="AL9" i="23"/>
  <c r="AG9" i="23"/>
  <c r="AE9" i="23"/>
  <c r="AC9" i="23"/>
  <c r="AA9" i="23"/>
  <c r="Y9" i="23"/>
  <c r="W9" i="23"/>
  <c r="R9" i="23"/>
  <c r="P9" i="23"/>
  <c r="N9" i="23"/>
  <c r="L9" i="23"/>
  <c r="J9" i="23"/>
  <c r="H9" i="23"/>
  <c r="CO8" i="23"/>
  <c r="CM8" i="23"/>
  <c r="CK8" i="23"/>
  <c r="CI8" i="23"/>
  <c r="CG8" i="23"/>
  <c r="CE8" i="23"/>
  <c r="BZ8" i="23"/>
  <c r="BX8" i="23"/>
  <c r="BV8" i="23"/>
  <c r="BT8" i="23"/>
  <c r="BR8" i="23"/>
  <c r="BP8" i="23"/>
  <c r="BK8" i="23"/>
  <c r="BI8" i="23"/>
  <c r="BG8" i="23"/>
  <c r="BE8" i="23"/>
  <c r="BC8" i="23"/>
  <c r="BA8" i="23"/>
  <c r="AV8" i="23"/>
  <c r="AT8" i="23"/>
  <c r="AR8" i="23"/>
  <c r="AP8" i="23"/>
  <c r="AN8" i="23"/>
  <c r="AL8" i="23"/>
  <c r="AG8" i="23"/>
  <c r="AE8" i="23"/>
  <c r="AC8" i="23"/>
  <c r="AA8" i="23"/>
  <c r="Y8" i="23"/>
  <c r="W8" i="23"/>
  <c r="R8" i="23"/>
  <c r="P8" i="23"/>
  <c r="N8" i="23"/>
  <c r="L8" i="23"/>
  <c r="J8" i="23"/>
  <c r="H8" i="23"/>
  <c r="CO7" i="23"/>
  <c r="CM7" i="23"/>
  <c r="CK7" i="23"/>
  <c r="CI7" i="23"/>
  <c r="CG7" i="23"/>
  <c r="CE7" i="23"/>
  <c r="BZ7" i="23"/>
  <c r="BX7" i="23"/>
  <c r="BV7" i="23"/>
  <c r="BT7" i="23"/>
  <c r="BR7" i="23"/>
  <c r="BP7" i="23"/>
  <c r="BK7" i="23"/>
  <c r="BI7" i="23"/>
  <c r="BG7" i="23"/>
  <c r="BE7" i="23"/>
  <c r="BC7" i="23"/>
  <c r="BA7" i="23"/>
  <c r="AV7" i="23"/>
  <c r="AT7" i="23"/>
  <c r="AR7" i="23"/>
  <c r="AP7" i="23"/>
  <c r="AN7" i="23"/>
  <c r="AL7" i="23"/>
  <c r="AG7" i="23"/>
  <c r="AE7" i="23"/>
  <c r="AC7" i="23"/>
  <c r="AA7" i="23"/>
  <c r="Y7" i="23"/>
  <c r="W7" i="23"/>
  <c r="R7" i="23"/>
  <c r="P7" i="23"/>
  <c r="N7" i="23"/>
  <c r="L7" i="23"/>
  <c r="J7" i="23"/>
  <c r="H7" i="23"/>
  <c r="CO6" i="23"/>
  <c r="CM6" i="23"/>
  <c r="CK6" i="23"/>
  <c r="CI6" i="23"/>
  <c r="CG6" i="23"/>
  <c r="CE6" i="23"/>
  <c r="BZ6" i="23"/>
  <c r="BX6" i="23"/>
  <c r="BV6" i="23"/>
  <c r="BT6" i="23"/>
  <c r="BR6" i="23"/>
  <c r="BP6" i="23"/>
  <c r="BK6" i="23"/>
  <c r="BI6" i="23"/>
  <c r="BG6" i="23"/>
  <c r="BE6" i="23"/>
  <c r="BC6" i="23"/>
  <c r="BA6" i="23"/>
  <c r="AV6" i="23"/>
  <c r="AT6" i="23"/>
  <c r="AR6" i="23"/>
  <c r="AP6" i="23"/>
  <c r="AN6" i="23"/>
  <c r="AL6" i="23"/>
  <c r="AG6" i="23"/>
  <c r="AE6" i="23"/>
  <c r="AC6" i="23"/>
  <c r="AA6" i="23"/>
  <c r="Y6" i="23"/>
  <c r="W6" i="23"/>
  <c r="R6" i="23"/>
  <c r="P6" i="23"/>
  <c r="N6" i="23"/>
  <c r="L6" i="23"/>
  <c r="J6" i="23"/>
  <c r="H6" i="23"/>
  <c r="CO5" i="23"/>
  <c r="CM5" i="23"/>
  <c r="CK5" i="23"/>
  <c r="CI5" i="23"/>
  <c r="CG5" i="23"/>
  <c r="CE5" i="23"/>
  <c r="BZ5" i="23"/>
  <c r="BX5" i="23"/>
  <c r="BV5" i="23"/>
  <c r="BT5" i="23"/>
  <c r="BR5" i="23"/>
  <c r="BP5" i="23"/>
  <c r="BK5" i="23"/>
  <c r="BI5" i="23"/>
  <c r="BG5" i="23"/>
  <c r="BE5" i="23"/>
  <c r="BC5" i="23"/>
  <c r="BA5" i="23"/>
  <c r="AV5" i="23"/>
  <c r="AT5" i="23"/>
  <c r="AR5" i="23"/>
  <c r="AP5" i="23"/>
  <c r="AN5" i="23"/>
  <c r="AL5" i="23"/>
  <c r="AG5" i="23"/>
  <c r="AE5" i="23"/>
  <c r="AC5" i="23"/>
  <c r="AA5" i="23"/>
  <c r="Y5" i="23"/>
  <c r="W5" i="23"/>
  <c r="R5" i="23"/>
  <c r="P5" i="23"/>
  <c r="N5" i="23"/>
  <c r="L5" i="23"/>
  <c r="J5" i="23"/>
  <c r="H5" i="23"/>
  <c r="CO4" i="23"/>
  <c r="CM4" i="23"/>
  <c r="CK4" i="23"/>
  <c r="CI4" i="23"/>
  <c r="CG4" i="23"/>
  <c r="CE4" i="23"/>
  <c r="BZ4" i="23"/>
  <c r="BX4" i="23"/>
  <c r="BV4" i="23"/>
  <c r="BT4" i="23"/>
  <c r="BR4" i="23"/>
  <c r="BP4" i="23"/>
  <c r="BK4" i="23"/>
  <c r="BI4" i="23"/>
  <c r="BG4" i="23"/>
  <c r="BE4" i="23"/>
  <c r="BC4" i="23"/>
  <c r="BA4" i="23"/>
  <c r="AV4" i="23"/>
  <c r="AT4" i="23"/>
  <c r="AR4" i="23"/>
  <c r="AP4" i="23"/>
  <c r="AN4" i="23"/>
  <c r="AL4" i="23"/>
  <c r="AG4" i="23"/>
  <c r="AE4" i="23"/>
  <c r="AC4" i="23"/>
  <c r="AA4" i="23"/>
  <c r="Y4" i="23"/>
  <c r="W4" i="23"/>
  <c r="R4" i="23"/>
  <c r="P4" i="23"/>
  <c r="N4" i="23"/>
  <c r="L4" i="23"/>
  <c r="J4" i="23"/>
  <c r="H4" i="23"/>
  <c r="K837" i="20"/>
  <c r="I837" i="20"/>
  <c r="K836" i="20"/>
  <c r="I836" i="20"/>
  <c r="K835" i="20"/>
  <c r="I835" i="20"/>
  <c r="K834" i="20"/>
  <c r="I834" i="20"/>
  <c r="K833" i="20"/>
  <c r="I833" i="20"/>
  <c r="K832" i="20"/>
  <c r="I832" i="20"/>
  <c r="K831" i="20"/>
  <c r="I831" i="20"/>
  <c r="K830" i="20"/>
  <c r="I830" i="20"/>
  <c r="K829" i="20"/>
  <c r="I829" i="20"/>
  <c r="K828" i="20"/>
  <c r="I828" i="20"/>
  <c r="K827" i="20"/>
  <c r="I827" i="20"/>
  <c r="K826" i="20"/>
  <c r="I826" i="20"/>
  <c r="K825" i="20"/>
  <c r="I825" i="20"/>
  <c r="K824" i="20"/>
  <c r="I824" i="20"/>
  <c r="K823" i="20"/>
  <c r="I823" i="20"/>
  <c r="K822" i="20"/>
  <c r="I822" i="20"/>
  <c r="K821" i="20"/>
  <c r="I821" i="20"/>
  <c r="K820" i="20"/>
  <c r="I820" i="20"/>
  <c r="K819" i="20"/>
  <c r="I819" i="20"/>
  <c r="K818" i="20"/>
  <c r="I818" i="20"/>
  <c r="K817" i="20"/>
  <c r="I817" i="20"/>
  <c r="K816" i="20"/>
  <c r="I816" i="20"/>
  <c r="K815" i="20"/>
  <c r="I815" i="20"/>
  <c r="K814" i="20"/>
  <c r="I814" i="20"/>
  <c r="K813" i="20"/>
  <c r="I813" i="20"/>
  <c r="K812" i="20"/>
  <c r="I812" i="20"/>
  <c r="K811" i="20"/>
  <c r="I811" i="20"/>
  <c r="K810" i="20"/>
  <c r="I810" i="20"/>
  <c r="K809" i="20"/>
  <c r="I809" i="20"/>
  <c r="K808" i="20"/>
  <c r="I808" i="20"/>
  <c r="K807" i="20"/>
  <c r="I807" i="20"/>
  <c r="K806" i="20"/>
  <c r="I806" i="20"/>
  <c r="K805" i="20"/>
  <c r="I805" i="20"/>
  <c r="K804" i="20"/>
  <c r="I804" i="20"/>
  <c r="K803" i="20"/>
  <c r="I803" i="20"/>
  <c r="K802" i="20"/>
  <c r="I802" i="20"/>
  <c r="K801" i="20"/>
  <c r="I801" i="20"/>
  <c r="K800" i="20"/>
  <c r="I800" i="20"/>
  <c r="K799" i="20"/>
  <c r="I799" i="20"/>
  <c r="K798" i="20"/>
  <c r="I798" i="20"/>
  <c r="K797" i="20"/>
  <c r="I797" i="20"/>
  <c r="K796" i="20"/>
  <c r="I796" i="20"/>
  <c r="K795" i="20"/>
  <c r="I795" i="20"/>
  <c r="K794" i="20"/>
  <c r="I794" i="20"/>
  <c r="K793" i="20"/>
  <c r="I793" i="20"/>
  <c r="K792" i="20"/>
  <c r="I792" i="20"/>
  <c r="K791" i="20"/>
  <c r="I791" i="20"/>
  <c r="K790" i="20"/>
  <c r="I790" i="20"/>
  <c r="K789" i="20"/>
  <c r="K838" i="20" s="1"/>
  <c r="I789" i="20"/>
  <c r="I838" i="20" s="1"/>
  <c r="B785" i="20"/>
  <c r="A785" i="20"/>
  <c r="B784" i="20"/>
  <c r="A784" i="20"/>
  <c r="B783" i="20"/>
  <c r="A783" i="20"/>
  <c r="B782" i="20"/>
  <c r="A782" i="20"/>
  <c r="B781" i="20"/>
  <c r="A781" i="20"/>
  <c r="B780" i="20"/>
  <c r="A780" i="20"/>
  <c r="B779" i="20"/>
  <c r="A779" i="20"/>
  <c r="B778" i="20"/>
  <c r="A778" i="20"/>
  <c r="B777" i="20"/>
  <c r="A777" i="20"/>
  <c r="B776" i="20"/>
  <c r="A776" i="20"/>
  <c r="B775" i="20"/>
  <c r="A775" i="20"/>
  <c r="B774" i="20"/>
  <c r="A774" i="20"/>
  <c r="B773" i="20"/>
  <c r="A773" i="20"/>
  <c r="B772" i="20"/>
  <c r="A772" i="20"/>
  <c r="B771" i="20"/>
  <c r="A771" i="20"/>
  <c r="B770" i="20"/>
  <c r="A770" i="20"/>
  <c r="B769" i="20"/>
  <c r="A769" i="20"/>
  <c r="B768" i="20"/>
  <c r="A768" i="20"/>
  <c r="B767" i="20"/>
  <c r="A767" i="20"/>
  <c r="B766" i="20"/>
  <c r="A766" i="20"/>
  <c r="B765" i="20"/>
  <c r="A765" i="20"/>
  <c r="B764" i="20"/>
  <c r="A764" i="20"/>
  <c r="B763" i="20"/>
  <c r="A763" i="20"/>
  <c r="B762" i="20"/>
  <c r="A762" i="20"/>
  <c r="B761" i="20"/>
  <c r="A761" i="20"/>
  <c r="B760" i="20"/>
  <c r="A760" i="20"/>
  <c r="B759" i="20"/>
  <c r="A759" i="20"/>
  <c r="B758" i="20"/>
  <c r="A758" i="20"/>
  <c r="B757" i="20"/>
  <c r="A757" i="20"/>
  <c r="B756" i="20"/>
  <c r="A756" i="20"/>
  <c r="B755" i="20"/>
  <c r="A755" i="20"/>
  <c r="B754" i="20"/>
  <c r="A754" i="20"/>
  <c r="B753" i="20"/>
  <c r="A753" i="20"/>
  <c r="B752" i="20"/>
  <c r="A752" i="20"/>
  <c r="B751" i="20"/>
  <c r="A751" i="20"/>
  <c r="B750" i="20"/>
  <c r="A750" i="20"/>
  <c r="B749" i="20"/>
  <c r="A749" i="20"/>
  <c r="B748" i="20"/>
  <c r="A748" i="20"/>
  <c r="B747" i="20"/>
  <c r="A747" i="20"/>
  <c r="B746" i="20"/>
  <c r="A746" i="20"/>
  <c r="B745" i="20"/>
  <c r="A745" i="20"/>
  <c r="B744" i="20"/>
  <c r="A744" i="20"/>
  <c r="B743" i="20"/>
  <c r="A743" i="20"/>
  <c r="B742" i="20"/>
  <c r="A742" i="20"/>
  <c r="B741" i="20"/>
  <c r="A741" i="20"/>
  <c r="B740" i="20"/>
  <c r="A740" i="20"/>
  <c r="B739" i="20"/>
  <c r="A739" i="20"/>
  <c r="B738" i="20"/>
  <c r="A738" i="20"/>
  <c r="B737" i="20"/>
  <c r="A737" i="20"/>
  <c r="B736" i="20"/>
  <c r="A736" i="20"/>
  <c r="B735" i="20"/>
  <c r="A735" i="20"/>
  <c r="B734" i="20"/>
  <c r="A734" i="20"/>
  <c r="B733" i="20"/>
  <c r="A733" i="20"/>
  <c r="B732" i="20"/>
  <c r="A732" i="20"/>
  <c r="B731" i="20"/>
  <c r="A731" i="20"/>
  <c r="B730" i="20"/>
  <c r="A730" i="20"/>
  <c r="B729" i="20"/>
  <c r="A729" i="20"/>
  <c r="B728" i="20"/>
  <c r="A728" i="20"/>
  <c r="B727" i="20"/>
  <c r="A727" i="20"/>
  <c r="B726" i="20"/>
  <c r="A726" i="20"/>
  <c r="B725" i="20"/>
  <c r="A725" i="20"/>
  <c r="B724" i="20"/>
  <c r="A724" i="20"/>
  <c r="B723" i="20"/>
  <c r="A723" i="20"/>
  <c r="B722" i="20"/>
  <c r="A722" i="20"/>
  <c r="B721" i="20"/>
  <c r="A721" i="20"/>
  <c r="B720" i="20"/>
  <c r="A720" i="20"/>
  <c r="B719" i="20"/>
  <c r="A719" i="20"/>
  <c r="B718" i="20"/>
  <c r="A718" i="20"/>
  <c r="B717" i="20"/>
  <c r="A717" i="20"/>
  <c r="B716" i="20"/>
  <c r="A716" i="20"/>
  <c r="B715" i="20"/>
  <c r="A715" i="20"/>
  <c r="B714" i="20"/>
  <c r="A714" i="20"/>
  <c r="B713" i="20"/>
  <c r="A713" i="20"/>
  <c r="B712" i="20"/>
  <c r="A712" i="20"/>
  <c r="B711" i="20"/>
  <c r="A711" i="20"/>
  <c r="B710" i="20"/>
  <c r="A710" i="20"/>
  <c r="B709" i="20"/>
  <c r="A709" i="20"/>
  <c r="B708" i="20"/>
  <c r="A708" i="20"/>
  <c r="B707" i="20"/>
  <c r="A707" i="20"/>
  <c r="B706" i="20"/>
  <c r="A706" i="20"/>
  <c r="B705" i="20"/>
  <c r="A705" i="20"/>
  <c r="B704" i="20"/>
  <c r="A704" i="20"/>
  <c r="B703" i="20"/>
  <c r="A703" i="20"/>
  <c r="B702" i="20"/>
  <c r="A702" i="20"/>
  <c r="B701" i="20"/>
  <c r="A701" i="20"/>
  <c r="B700" i="20"/>
  <c r="A700" i="20"/>
  <c r="B699" i="20"/>
  <c r="A699" i="20"/>
  <c r="B698" i="20"/>
  <c r="A698" i="20"/>
  <c r="B697" i="20"/>
  <c r="A697" i="20"/>
  <c r="B696" i="20"/>
  <c r="A696" i="20"/>
  <c r="B695" i="20"/>
  <c r="A695" i="20"/>
  <c r="B694" i="20"/>
  <c r="A694" i="20"/>
  <c r="B693" i="20"/>
  <c r="A693" i="20"/>
  <c r="B692" i="20"/>
  <c r="A692" i="20"/>
  <c r="B691" i="20"/>
  <c r="A691" i="20"/>
  <c r="B690" i="20"/>
  <c r="A690" i="20"/>
  <c r="B689" i="20"/>
  <c r="A689" i="20"/>
  <c r="B688" i="20"/>
  <c r="A688" i="20"/>
  <c r="B687" i="20"/>
  <c r="A687" i="20"/>
  <c r="B686" i="20"/>
  <c r="A686" i="20"/>
  <c r="B685" i="20"/>
  <c r="A685" i="20"/>
  <c r="B684" i="20"/>
  <c r="A684" i="20"/>
  <c r="B683" i="20"/>
  <c r="A683" i="20"/>
  <c r="B682" i="20"/>
  <c r="A682" i="20"/>
  <c r="B681" i="20"/>
  <c r="A681" i="20"/>
  <c r="B680" i="20"/>
  <c r="A680" i="20"/>
  <c r="B679" i="20"/>
  <c r="A679" i="20"/>
  <c r="B678" i="20"/>
  <c r="A678" i="20"/>
  <c r="B677" i="20"/>
  <c r="A677" i="20"/>
  <c r="B676" i="20"/>
  <c r="A676" i="20"/>
  <c r="B675" i="20"/>
  <c r="A675" i="20"/>
  <c r="B674" i="20"/>
  <c r="A674" i="20"/>
  <c r="B673" i="20"/>
  <c r="A673" i="20"/>
  <c r="B672" i="20"/>
  <c r="A672" i="20"/>
  <c r="B671" i="20"/>
  <c r="A671" i="20"/>
  <c r="B670" i="20"/>
  <c r="A670" i="20"/>
  <c r="B669" i="20"/>
  <c r="A669" i="20"/>
  <c r="B668" i="20"/>
  <c r="A668" i="20"/>
  <c r="B667" i="20"/>
  <c r="A667" i="20"/>
  <c r="B666" i="20"/>
  <c r="A666" i="20"/>
  <c r="B665" i="20"/>
  <c r="A665" i="20"/>
  <c r="B664" i="20"/>
  <c r="A664" i="20"/>
  <c r="B663" i="20"/>
  <c r="A663" i="20"/>
  <c r="B662" i="20"/>
  <c r="A662" i="20"/>
  <c r="B661" i="20"/>
  <c r="A661" i="20"/>
  <c r="B660" i="20"/>
  <c r="A660" i="20"/>
  <c r="B659" i="20"/>
  <c r="A659" i="20"/>
  <c r="B658" i="20"/>
  <c r="A658" i="20"/>
  <c r="B657" i="20"/>
  <c r="A657" i="20"/>
  <c r="B656" i="20"/>
  <c r="A656" i="20"/>
  <c r="B655" i="20"/>
  <c r="A655" i="20"/>
  <c r="B654" i="20"/>
  <c r="A654" i="20"/>
  <c r="B653" i="20"/>
  <c r="A653" i="20"/>
  <c r="B652" i="20"/>
  <c r="A652" i="20"/>
  <c r="B651" i="20"/>
  <c r="A651" i="20"/>
  <c r="B650" i="20"/>
  <c r="A650" i="20"/>
  <c r="B649" i="20"/>
  <c r="A649" i="20"/>
  <c r="B648" i="20"/>
  <c r="A648" i="20"/>
  <c r="B647" i="20"/>
  <c r="A647" i="20"/>
  <c r="B646" i="20"/>
  <c r="A646" i="20"/>
  <c r="B645" i="20"/>
  <c r="A645" i="20"/>
  <c r="B644" i="20"/>
  <c r="A644" i="20"/>
  <c r="B643" i="20"/>
  <c r="A643" i="20"/>
  <c r="B642" i="20"/>
  <c r="A642" i="20"/>
  <c r="B641" i="20"/>
  <c r="A641" i="20"/>
  <c r="B640" i="20"/>
  <c r="A640" i="20"/>
  <c r="B639" i="20"/>
  <c r="A639" i="20"/>
  <c r="B638" i="20"/>
  <c r="A638" i="20"/>
  <c r="B637" i="20"/>
  <c r="A637" i="20"/>
  <c r="B636" i="20"/>
  <c r="A636" i="20"/>
  <c r="B635" i="20"/>
  <c r="A635" i="20"/>
  <c r="B634" i="20"/>
  <c r="A634" i="20"/>
  <c r="B633" i="20"/>
  <c r="A633" i="20"/>
  <c r="B632" i="20"/>
  <c r="A632" i="20"/>
  <c r="B631" i="20"/>
  <c r="A631" i="20"/>
  <c r="B630" i="20"/>
  <c r="A630" i="20"/>
  <c r="B629" i="20"/>
  <c r="A629" i="20"/>
  <c r="B628" i="20"/>
  <c r="A628" i="20"/>
  <c r="B627" i="20"/>
  <c r="A627" i="20"/>
  <c r="B626" i="20"/>
  <c r="A626" i="20"/>
  <c r="B625" i="20"/>
  <c r="A625" i="20"/>
  <c r="B624" i="20"/>
  <c r="A624" i="20"/>
  <c r="B623" i="20"/>
  <c r="A623" i="20"/>
  <c r="B622" i="20"/>
  <c r="A622" i="20"/>
  <c r="B621" i="20"/>
  <c r="A621" i="20"/>
  <c r="B620" i="20"/>
  <c r="A620" i="20"/>
  <c r="B619" i="20"/>
  <c r="A619" i="20"/>
  <c r="B618" i="20"/>
  <c r="A618" i="20"/>
  <c r="B617" i="20"/>
  <c r="A617" i="20"/>
  <c r="B616" i="20"/>
  <c r="A616" i="20"/>
  <c r="B615" i="20"/>
  <c r="A615" i="20"/>
  <c r="B614" i="20"/>
  <c r="A614" i="20"/>
  <c r="B613" i="20"/>
  <c r="A613" i="20"/>
  <c r="B612" i="20"/>
  <c r="A612" i="20"/>
  <c r="B611" i="20"/>
  <c r="A611" i="20"/>
  <c r="B610" i="20"/>
  <c r="A610" i="20"/>
  <c r="B609" i="20"/>
  <c r="A609" i="20"/>
  <c r="B608" i="20"/>
  <c r="A608" i="20"/>
  <c r="B607" i="20"/>
  <c r="A607" i="20"/>
  <c r="B606" i="20"/>
  <c r="A606" i="20"/>
  <c r="B605" i="20"/>
  <c r="A605" i="20"/>
  <c r="B604" i="20"/>
  <c r="A604" i="20"/>
  <c r="B603" i="20"/>
  <c r="A603" i="20"/>
  <c r="B602" i="20"/>
  <c r="A602" i="20"/>
  <c r="B601" i="20"/>
  <c r="A601" i="20"/>
  <c r="B600" i="20"/>
  <c r="A600" i="20"/>
  <c r="B599" i="20"/>
  <c r="A599" i="20"/>
  <c r="B598" i="20"/>
  <c r="A598" i="20"/>
  <c r="B597" i="20"/>
  <c r="A597" i="20"/>
  <c r="B596" i="20"/>
  <c r="A596" i="20"/>
  <c r="B595" i="20"/>
  <c r="A595" i="20"/>
  <c r="B594" i="20"/>
  <c r="A594" i="20"/>
  <c r="B593" i="20"/>
  <c r="A593" i="20"/>
  <c r="B592" i="20"/>
  <c r="A592" i="20"/>
  <c r="B591" i="20"/>
  <c r="A591" i="20"/>
  <c r="B590" i="20"/>
  <c r="A590" i="20"/>
  <c r="B589" i="20"/>
  <c r="A589" i="20"/>
  <c r="B588" i="20"/>
  <c r="A588" i="20"/>
  <c r="B587" i="20"/>
  <c r="A587" i="20"/>
  <c r="B586" i="20"/>
  <c r="A586" i="20"/>
  <c r="B585" i="20"/>
  <c r="A585" i="20"/>
  <c r="B584" i="20"/>
  <c r="A584" i="20"/>
  <c r="B583" i="20"/>
  <c r="A583" i="20"/>
  <c r="B582" i="20"/>
  <c r="A582" i="20"/>
  <c r="B581" i="20"/>
  <c r="A581" i="20"/>
  <c r="B580" i="20"/>
  <c r="A580" i="20"/>
  <c r="B579" i="20"/>
  <c r="A579" i="20"/>
  <c r="B578" i="20"/>
  <c r="A578" i="20"/>
  <c r="B577" i="20"/>
  <c r="A577" i="20"/>
  <c r="B576" i="20"/>
  <c r="A576" i="20"/>
  <c r="B575" i="20"/>
  <c r="A575" i="20"/>
  <c r="B574" i="20"/>
  <c r="A574" i="20"/>
  <c r="B573" i="20"/>
  <c r="A573" i="20"/>
  <c r="B572" i="20"/>
  <c r="A572" i="20"/>
  <c r="T567" i="20"/>
  <c r="CT567" i="20" s="1"/>
  <c r="S567" i="20"/>
  <c r="CR567" i="20" s="1"/>
  <c r="R567" i="20"/>
  <c r="CP567" i="20" s="1"/>
  <c r="Q567" i="20"/>
  <c r="CN567" i="20" s="1"/>
  <c r="P567" i="20"/>
  <c r="CL567" i="20" s="1"/>
  <c r="O567" i="20"/>
  <c r="BW567" i="20" s="1"/>
  <c r="M567" i="20"/>
  <c r="BY566" i="20"/>
  <c r="M566" i="20"/>
  <c r="P566" i="20" s="1"/>
  <c r="CL566" i="20" s="1"/>
  <c r="BY565" i="20"/>
  <c r="T565" i="20"/>
  <c r="CT565" i="20" s="1"/>
  <c r="S565" i="20"/>
  <c r="CE565" i="20" s="1"/>
  <c r="R565" i="20"/>
  <c r="CP565" i="20" s="1"/>
  <c r="Q565" i="20"/>
  <c r="CA565" i="20" s="1"/>
  <c r="P565" i="20"/>
  <c r="CL565" i="20" s="1"/>
  <c r="M565" i="20"/>
  <c r="O565" i="20" s="1"/>
  <c r="M564" i="20"/>
  <c r="CC563" i="20"/>
  <c r="CA563" i="20"/>
  <c r="T563" i="20"/>
  <c r="CG563" i="20" s="1"/>
  <c r="S563" i="20"/>
  <c r="R563" i="20"/>
  <c r="CP563" i="20" s="1"/>
  <c r="M563" i="20"/>
  <c r="Q563" i="20" s="1"/>
  <c r="CN563" i="20" s="1"/>
  <c r="O562" i="20"/>
  <c r="M562" i="20"/>
  <c r="M561" i="20"/>
  <c r="CR560" i="20"/>
  <c r="CP560" i="20"/>
  <c r="CN560" i="20"/>
  <c r="CL560" i="20"/>
  <c r="T560" i="20"/>
  <c r="CG560" i="20" s="1"/>
  <c r="S560" i="20"/>
  <c r="CE560" i="20" s="1"/>
  <c r="R560" i="20"/>
  <c r="CC560" i="20" s="1"/>
  <c r="Q560" i="20"/>
  <c r="CA560" i="20" s="1"/>
  <c r="P560" i="20"/>
  <c r="BY560" i="20" s="1"/>
  <c r="O560" i="20"/>
  <c r="CJ560" i="20" s="1"/>
  <c r="M560" i="20"/>
  <c r="M559" i="20"/>
  <c r="CT558" i="20"/>
  <c r="CN558" i="20"/>
  <c r="CA558" i="20"/>
  <c r="BY558" i="20"/>
  <c r="T558" i="20"/>
  <c r="CG558" i="20" s="1"/>
  <c r="S558" i="20"/>
  <c r="CE558" i="20" s="1"/>
  <c r="R558" i="20"/>
  <c r="CC558" i="20" s="1"/>
  <c r="Q558" i="20"/>
  <c r="M558" i="20"/>
  <c r="P558" i="20" s="1"/>
  <c r="CL558" i="20" s="1"/>
  <c r="CP557" i="20"/>
  <c r="CC557" i="20"/>
  <c r="R557" i="20"/>
  <c r="Q557" i="20"/>
  <c r="CA557" i="20" s="1"/>
  <c r="M557" i="20"/>
  <c r="CT556" i="20"/>
  <c r="BY556" i="20"/>
  <c r="BW556" i="20"/>
  <c r="T556" i="20"/>
  <c r="CG556" i="20" s="1"/>
  <c r="S556" i="20"/>
  <c r="CR556" i="20" s="1"/>
  <c r="P556" i="20"/>
  <c r="CL556" i="20" s="1"/>
  <c r="O556" i="20"/>
  <c r="CJ556" i="20" s="1"/>
  <c r="M556" i="20"/>
  <c r="R556" i="20" s="1"/>
  <c r="CP556" i="20" s="1"/>
  <c r="CT555" i="20"/>
  <c r="CL555" i="20"/>
  <c r="CJ555" i="20"/>
  <c r="CG555" i="20"/>
  <c r="T555" i="20"/>
  <c r="S555" i="20"/>
  <c r="CE555" i="20" s="1"/>
  <c r="R555" i="20"/>
  <c r="CC555" i="20" s="1"/>
  <c r="Q555" i="20"/>
  <c r="CA555" i="20" s="1"/>
  <c r="P555" i="20"/>
  <c r="BY555" i="20" s="1"/>
  <c r="O555" i="20"/>
  <c r="BW555" i="20" s="1"/>
  <c r="M555" i="20"/>
  <c r="M554" i="20"/>
  <c r="CR553" i="20"/>
  <c r="BY553" i="20"/>
  <c r="BW553" i="20"/>
  <c r="T553" i="20"/>
  <c r="CG553" i="20" s="1"/>
  <c r="S553" i="20"/>
  <c r="CE553" i="20" s="1"/>
  <c r="R553" i="20"/>
  <c r="CC553" i="20" s="1"/>
  <c r="Q553" i="20"/>
  <c r="CA553" i="20" s="1"/>
  <c r="P553" i="20"/>
  <c r="CL553" i="20" s="1"/>
  <c r="O553" i="20"/>
  <c r="CJ553" i="20" s="1"/>
  <c r="M553" i="20"/>
  <c r="Q552" i="20"/>
  <c r="CA552" i="20" s="1"/>
  <c r="P552" i="20"/>
  <c r="BY552" i="20" s="1"/>
  <c r="O552" i="20"/>
  <c r="BW552" i="20" s="1"/>
  <c r="M552" i="20"/>
  <c r="CC551" i="20"/>
  <c r="R551" i="20"/>
  <c r="CP551" i="20" s="1"/>
  <c r="M551" i="20"/>
  <c r="CG550" i="20"/>
  <c r="S550" i="20"/>
  <c r="CE550" i="20" s="1"/>
  <c r="R550" i="20"/>
  <c r="CC550" i="20" s="1"/>
  <c r="Q550" i="20"/>
  <c r="CA550" i="20" s="1"/>
  <c r="M550" i="20"/>
  <c r="T550" i="20" s="1"/>
  <c r="CT550" i="20" s="1"/>
  <c r="M549" i="20"/>
  <c r="CT548" i="20"/>
  <c r="CR548" i="20"/>
  <c r="CJ548" i="20"/>
  <c r="T548" i="20"/>
  <c r="CG548" i="20" s="1"/>
  <c r="S548" i="20"/>
  <c r="CE548" i="20" s="1"/>
  <c r="R548" i="20"/>
  <c r="Q548" i="20"/>
  <c r="P548" i="20"/>
  <c r="BY548" i="20" s="1"/>
  <c r="O548" i="20"/>
  <c r="BW548" i="20" s="1"/>
  <c r="M548" i="20"/>
  <c r="CP547" i="20"/>
  <c r="BY547" i="20"/>
  <c r="S547" i="20"/>
  <c r="CR547" i="20" s="1"/>
  <c r="R547" i="20"/>
  <c r="CC547" i="20" s="1"/>
  <c r="P547" i="20"/>
  <c r="CL547" i="20" s="1"/>
  <c r="O547" i="20"/>
  <c r="BW547" i="20" s="1"/>
  <c r="M547" i="20"/>
  <c r="CT546" i="20"/>
  <c r="CL546" i="20"/>
  <c r="CG546" i="20"/>
  <c r="CE546" i="20"/>
  <c r="BW546" i="20"/>
  <c r="BT546" i="20"/>
  <c r="BP546" i="20"/>
  <c r="BE546" i="20"/>
  <c r="BA546" i="20"/>
  <c r="AW546" i="20"/>
  <c r="AP546" i="20"/>
  <c r="Y546" i="20"/>
  <c r="W546" i="20"/>
  <c r="T546" i="20"/>
  <c r="AT546" i="20" s="1"/>
  <c r="S546" i="20"/>
  <c r="AR546" i="20" s="1"/>
  <c r="R546" i="20"/>
  <c r="CP546" i="20" s="1"/>
  <c r="Q546" i="20"/>
  <c r="CA546" i="20" s="1"/>
  <c r="P546" i="20"/>
  <c r="AY546" i="20" s="1"/>
  <c r="M546" i="20"/>
  <c r="O546" i="20" s="1"/>
  <c r="CJ545" i="20"/>
  <c r="CG545" i="20"/>
  <c r="CE545" i="20"/>
  <c r="BT545" i="20"/>
  <c r="BN545" i="20"/>
  <c r="BE545" i="20"/>
  <c r="BC545" i="20"/>
  <c r="BA545" i="20"/>
  <c r="AN545" i="20"/>
  <c r="AA545" i="20"/>
  <c r="W545" i="20"/>
  <c r="T545" i="20"/>
  <c r="AT545" i="20" s="1"/>
  <c r="R545" i="20"/>
  <c r="CC545" i="20" s="1"/>
  <c r="Q545" i="20"/>
  <c r="CA545" i="20" s="1"/>
  <c r="P545" i="20"/>
  <c r="AL545" i="20" s="1"/>
  <c r="O545" i="20"/>
  <c r="AW545" i="20" s="1"/>
  <c r="M545" i="20"/>
  <c r="S545" i="20" s="1"/>
  <c r="AE545" i="20" s="1"/>
  <c r="CJ544" i="20"/>
  <c r="CE544" i="20"/>
  <c r="CC544" i="20"/>
  <c r="CA544" i="20"/>
  <c r="BT544" i="20"/>
  <c r="BP544" i="20"/>
  <c r="BC544" i="20"/>
  <c r="BA544" i="20"/>
  <c r="AW544" i="20"/>
  <c r="AP544" i="20"/>
  <c r="AJ544" i="20"/>
  <c r="AA544" i="20"/>
  <c r="Y544" i="20"/>
  <c r="W544" i="20"/>
  <c r="T544" i="20"/>
  <c r="AT544" i="20" s="1"/>
  <c r="S544" i="20"/>
  <c r="AR544" i="20" s="1"/>
  <c r="R544" i="20"/>
  <c r="CP544" i="20" s="1"/>
  <c r="Q544" i="20"/>
  <c r="CN544" i="20" s="1"/>
  <c r="P544" i="20"/>
  <c r="AY544" i="20" s="1"/>
  <c r="O544" i="20"/>
  <c r="BW544" i="20" s="1"/>
  <c r="M544" i="20"/>
  <c r="M543" i="20"/>
  <c r="Y542" i="20"/>
  <c r="R542" i="20"/>
  <c r="Q542" i="20"/>
  <c r="O542" i="20"/>
  <c r="AJ542" i="20" s="1"/>
  <c r="M542" i="20"/>
  <c r="P542" i="20" s="1"/>
  <c r="AY542" i="20" s="1"/>
  <c r="CP541" i="20"/>
  <c r="CL541" i="20"/>
  <c r="CC541" i="20"/>
  <c r="BY541" i="20"/>
  <c r="BN541" i="20"/>
  <c r="AY541" i="20"/>
  <c r="AL541" i="20"/>
  <c r="W541" i="20"/>
  <c r="T541" i="20"/>
  <c r="S541" i="20"/>
  <c r="AR541" i="20" s="1"/>
  <c r="R541" i="20"/>
  <c r="AP541" i="20" s="1"/>
  <c r="Q541" i="20"/>
  <c r="AN541" i="20" s="1"/>
  <c r="P541" i="20"/>
  <c r="BL541" i="20" s="1"/>
  <c r="O541" i="20"/>
  <c r="AW541" i="20" s="1"/>
  <c r="M541" i="20"/>
  <c r="CT540" i="20"/>
  <c r="CG540" i="20"/>
  <c r="CC540" i="20"/>
  <c r="CA540" i="20"/>
  <c r="BG540" i="20"/>
  <c r="BC540" i="20"/>
  <c r="BA540" i="20"/>
  <c r="AT540" i="20"/>
  <c r="AN540" i="20"/>
  <c r="AC540" i="20"/>
  <c r="AA540" i="20"/>
  <c r="T540" i="20"/>
  <c r="BT540" i="20" s="1"/>
  <c r="S540" i="20"/>
  <c r="Q540" i="20"/>
  <c r="BN540" i="20" s="1"/>
  <c r="P540" i="20"/>
  <c r="Y540" i="20" s="1"/>
  <c r="M540" i="20"/>
  <c r="R540" i="20" s="1"/>
  <c r="AL539" i="20"/>
  <c r="Y539" i="20"/>
  <c r="P539" i="20"/>
  <c r="O539" i="20"/>
  <c r="M539" i="20"/>
  <c r="T539" i="20" s="1"/>
  <c r="CL538" i="20"/>
  <c r="CG538" i="20"/>
  <c r="BY538" i="20"/>
  <c r="BW538" i="20"/>
  <c r="BJ538" i="20"/>
  <c r="AW538" i="20"/>
  <c r="AG538" i="20"/>
  <c r="S538" i="20"/>
  <c r="R538" i="20"/>
  <c r="Q538" i="20"/>
  <c r="AN538" i="20" s="1"/>
  <c r="P538" i="20"/>
  <c r="AL538" i="20" s="1"/>
  <c r="O538" i="20"/>
  <c r="AJ538" i="20" s="1"/>
  <c r="M538" i="20"/>
  <c r="T538" i="20" s="1"/>
  <c r="BG538" i="20" s="1"/>
  <c r="CT537" i="20"/>
  <c r="BA537" i="20"/>
  <c r="AA537" i="20"/>
  <c r="T537" i="20"/>
  <c r="AT537" i="20" s="1"/>
  <c r="Q537" i="20"/>
  <c r="M537" i="20"/>
  <c r="O537" i="20" s="1"/>
  <c r="M536" i="20"/>
  <c r="AG535" i="20"/>
  <c r="T535" i="20"/>
  <c r="S535" i="20"/>
  <c r="BR535" i="20" s="1"/>
  <c r="M535" i="20"/>
  <c r="M534" i="20"/>
  <c r="T533" i="20"/>
  <c r="CT533" i="20" s="1"/>
  <c r="S533" i="20"/>
  <c r="CR533" i="20" s="1"/>
  <c r="P533" i="20"/>
  <c r="M533" i="20"/>
  <c r="R533" i="20" s="1"/>
  <c r="Q532" i="20"/>
  <c r="P532" i="20"/>
  <c r="M532" i="20"/>
  <c r="O532" i="20" s="1"/>
  <c r="CA531" i="20"/>
  <c r="BW531" i="20"/>
  <c r="BP531" i="20"/>
  <c r="BC531" i="20"/>
  <c r="BA531" i="20"/>
  <c r="AW531" i="20"/>
  <c r="AP531" i="20"/>
  <c r="AC531" i="20"/>
  <c r="AA531" i="20"/>
  <c r="W531" i="20"/>
  <c r="T531" i="20"/>
  <c r="CT531" i="20" s="1"/>
  <c r="S531" i="20"/>
  <c r="CR531" i="20" s="1"/>
  <c r="R531" i="20"/>
  <c r="CP531" i="20" s="1"/>
  <c r="Q531" i="20"/>
  <c r="CN531" i="20" s="1"/>
  <c r="P531" i="20"/>
  <c r="BY531" i="20" s="1"/>
  <c r="O531" i="20"/>
  <c r="CJ531" i="20" s="1"/>
  <c r="M531" i="20"/>
  <c r="CR530" i="20"/>
  <c r="CP530" i="20"/>
  <c r="CN530" i="20"/>
  <c r="CL530" i="20"/>
  <c r="CE530" i="20"/>
  <c r="BE530" i="20"/>
  <c r="AR530" i="20"/>
  <c r="AP530" i="20"/>
  <c r="AN530" i="20"/>
  <c r="AL530" i="20"/>
  <c r="AE530" i="20"/>
  <c r="S530" i="20"/>
  <c r="BR530" i="20" s="1"/>
  <c r="R530" i="20"/>
  <c r="Q530" i="20"/>
  <c r="CA530" i="20" s="1"/>
  <c r="P530" i="20"/>
  <c r="O530" i="20"/>
  <c r="CJ530" i="20" s="1"/>
  <c r="M530" i="20"/>
  <c r="T530" i="20" s="1"/>
  <c r="M529" i="20"/>
  <c r="CP528" i="20"/>
  <c r="CE528" i="20"/>
  <c r="AP528" i="20"/>
  <c r="AE528" i="20"/>
  <c r="W528" i="20"/>
  <c r="T528" i="20"/>
  <c r="S528" i="20"/>
  <c r="BR528" i="20" s="1"/>
  <c r="R528" i="20"/>
  <c r="Q528" i="20"/>
  <c r="P528" i="20"/>
  <c r="CL528" i="20" s="1"/>
  <c r="O528" i="20"/>
  <c r="BW528" i="20" s="1"/>
  <c r="M528" i="20"/>
  <c r="CG527" i="20"/>
  <c r="BG527" i="20"/>
  <c r="AL527" i="20"/>
  <c r="AG527" i="20"/>
  <c r="T527" i="20"/>
  <c r="P527" i="20"/>
  <c r="BY527" i="20" s="1"/>
  <c r="M527" i="20"/>
  <c r="BT526" i="20"/>
  <c r="AY526" i="20"/>
  <c r="AW526" i="20"/>
  <c r="AT526" i="20"/>
  <c r="AJ526" i="20"/>
  <c r="Y526" i="20"/>
  <c r="W526" i="20"/>
  <c r="T526" i="20"/>
  <c r="S526" i="20"/>
  <c r="R526" i="20"/>
  <c r="Q526" i="20"/>
  <c r="BA526" i="20" s="1"/>
  <c r="O526" i="20"/>
  <c r="CJ526" i="20" s="1"/>
  <c r="M526" i="20"/>
  <c r="P526" i="20" s="1"/>
  <c r="BY526" i="20" s="1"/>
  <c r="CL525" i="20"/>
  <c r="BY525" i="20"/>
  <c r="BW525" i="20"/>
  <c r="BT525" i="20"/>
  <c r="AP525" i="20"/>
  <c r="Y525" i="20"/>
  <c r="T525" i="20"/>
  <c r="S525" i="20"/>
  <c r="R525" i="20"/>
  <c r="Q525" i="20"/>
  <c r="CA525" i="20" s="1"/>
  <c r="P525" i="20"/>
  <c r="AL525" i="20" s="1"/>
  <c r="M525" i="20"/>
  <c r="O525" i="20" s="1"/>
  <c r="M524" i="20"/>
  <c r="BW523" i="20"/>
  <c r="BT523" i="20"/>
  <c r="BJ523" i="20"/>
  <c r="AW523" i="20"/>
  <c r="AT523" i="20"/>
  <c r="W523" i="20"/>
  <c r="T523" i="20"/>
  <c r="O523" i="20"/>
  <c r="AJ523" i="20" s="1"/>
  <c r="M523" i="20"/>
  <c r="S523" i="20" s="1"/>
  <c r="BN522" i="20"/>
  <c r="BL522" i="20"/>
  <c r="Y522" i="20"/>
  <c r="Q522" i="20"/>
  <c r="P522" i="20"/>
  <c r="AY522" i="20" s="1"/>
  <c r="O522" i="20"/>
  <c r="M522" i="20"/>
  <c r="T522" i="20" s="1"/>
  <c r="BY521" i="20"/>
  <c r="AY521" i="20"/>
  <c r="Y521" i="20"/>
  <c r="Q521" i="20"/>
  <c r="P521" i="20"/>
  <c r="CL521" i="20" s="1"/>
  <c r="M521" i="20"/>
  <c r="T521" i="20" s="1"/>
  <c r="BR520" i="20"/>
  <c r="BN520" i="20"/>
  <c r="AR520" i="20"/>
  <c r="AP520" i="20"/>
  <c r="AN520" i="20"/>
  <c r="S520" i="20"/>
  <c r="R520" i="20"/>
  <c r="AC520" i="20" s="1"/>
  <c r="Q520" i="20"/>
  <c r="P520" i="20"/>
  <c r="CL520" i="20" s="1"/>
  <c r="O520" i="20"/>
  <c r="CJ520" i="20" s="1"/>
  <c r="M520" i="20"/>
  <c r="T520" i="20" s="1"/>
  <c r="BR519" i="20"/>
  <c r="AE519" i="20"/>
  <c r="S519" i="20"/>
  <c r="BE519" i="20" s="1"/>
  <c r="M519" i="20"/>
  <c r="S518" i="20"/>
  <c r="M518" i="20"/>
  <c r="M517" i="20"/>
  <c r="CA516" i="20"/>
  <c r="BY516" i="20"/>
  <c r="BW516" i="20"/>
  <c r="BL516" i="20"/>
  <c r="BA516" i="20"/>
  <c r="AW516" i="20"/>
  <c r="AL516" i="20"/>
  <c r="AA516" i="20"/>
  <c r="W516" i="20"/>
  <c r="T516" i="20"/>
  <c r="CT516" i="20" s="1"/>
  <c r="R516" i="20"/>
  <c r="CP516" i="20" s="1"/>
  <c r="Q516" i="20"/>
  <c r="CN516" i="20" s="1"/>
  <c r="P516" i="20"/>
  <c r="Y516" i="20" s="1"/>
  <c r="O516" i="20"/>
  <c r="CJ516" i="20" s="1"/>
  <c r="M516" i="20"/>
  <c r="S516" i="20" s="1"/>
  <c r="CL515" i="20"/>
  <c r="BL515" i="20"/>
  <c r="AL515" i="20"/>
  <c r="S515" i="20"/>
  <c r="CE515" i="20" s="1"/>
  <c r="R515" i="20"/>
  <c r="Q515" i="20"/>
  <c r="P515" i="20"/>
  <c r="O515" i="20"/>
  <c r="CJ515" i="20" s="1"/>
  <c r="M515" i="20"/>
  <c r="T515" i="20" s="1"/>
  <c r="CP514" i="20"/>
  <c r="CC514" i="20"/>
  <c r="CA514" i="20"/>
  <c r="BP514" i="20"/>
  <c r="BC514" i="20"/>
  <c r="BA514" i="20"/>
  <c r="AP514" i="20"/>
  <c r="AA514" i="20"/>
  <c r="T514" i="20"/>
  <c r="CT514" i="20" s="1"/>
  <c r="R514" i="20"/>
  <c r="AC514" i="20" s="1"/>
  <c r="Q514" i="20"/>
  <c r="CN514" i="20" s="1"/>
  <c r="M514" i="20"/>
  <c r="S514" i="20" s="1"/>
  <c r="BE514" i="20" s="1"/>
  <c r="CE513" i="20"/>
  <c r="BT513" i="20"/>
  <c r="AP513" i="20"/>
  <c r="AE513" i="20"/>
  <c r="T513" i="20"/>
  <c r="S513" i="20"/>
  <c r="BR513" i="20" s="1"/>
  <c r="R513" i="20"/>
  <c r="Q513" i="20"/>
  <c r="CN513" i="20" s="1"/>
  <c r="O513" i="20"/>
  <c r="CJ513" i="20" s="1"/>
  <c r="M513" i="20"/>
  <c r="P513" i="20" s="1"/>
  <c r="BJ512" i="20"/>
  <c r="AJ512" i="20"/>
  <c r="O512" i="20"/>
  <c r="M512" i="20"/>
  <c r="BT511" i="20"/>
  <c r="AW511" i="20"/>
  <c r="AT511" i="20"/>
  <c r="T511" i="20"/>
  <c r="O511" i="20"/>
  <c r="AJ511" i="20" s="1"/>
  <c r="M511" i="20"/>
  <c r="S511" i="20" s="1"/>
  <c r="BY510" i="20"/>
  <c r="BN510" i="20"/>
  <c r="AJ510" i="20"/>
  <c r="Y510" i="20"/>
  <c r="Q510" i="20"/>
  <c r="P510" i="20"/>
  <c r="BL510" i="20" s="1"/>
  <c r="O510" i="20"/>
  <c r="M510" i="20"/>
  <c r="T510" i="20" s="1"/>
  <c r="CN509" i="20"/>
  <c r="CC509" i="20"/>
  <c r="BN509" i="20"/>
  <c r="BC509" i="20"/>
  <c r="BA509" i="20"/>
  <c r="AY509" i="20"/>
  <c r="AN509" i="20"/>
  <c r="AC509" i="20"/>
  <c r="AA509" i="20"/>
  <c r="T509" i="20"/>
  <c r="CT509" i="20" s="1"/>
  <c r="S509" i="20"/>
  <c r="CR509" i="20" s="1"/>
  <c r="R509" i="20"/>
  <c r="CP509" i="20" s="1"/>
  <c r="Q509" i="20"/>
  <c r="CA509" i="20" s="1"/>
  <c r="P509" i="20"/>
  <c r="CL509" i="20" s="1"/>
  <c r="O509" i="20"/>
  <c r="BW509" i="20" s="1"/>
  <c r="M509" i="20"/>
  <c r="CN508" i="20"/>
  <c r="BA508" i="20"/>
  <c r="AP508" i="20"/>
  <c r="AN508" i="20"/>
  <c r="R508" i="20"/>
  <c r="CC508" i="20" s="1"/>
  <c r="Q508" i="20"/>
  <c r="CA508" i="20" s="1"/>
  <c r="P508" i="20"/>
  <c r="AY508" i="20" s="1"/>
  <c r="M508" i="20"/>
  <c r="M507" i="20"/>
  <c r="P507" i="20" s="1"/>
  <c r="T506" i="20"/>
  <c r="CG506" i="20" s="1"/>
  <c r="S506" i="20"/>
  <c r="CE506" i="20" s="1"/>
  <c r="R506" i="20"/>
  <c r="Q506" i="20"/>
  <c r="M506" i="20"/>
  <c r="P506" i="20" s="1"/>
  <c r="CC505" i="20"/>
  <c r="BC505" i="20"/>
  <c r="AC505" i="20"/>
  <c r="R505" i="20"/>
  <c r="CP505" i="20" s="1"/>
  <c r="Q505" i="20"/>
  <c r="CA505" i="20" s="1"/>
  <c r="P505" i="20"/>
  <c r="BY505" i="20" s="1"/>
  <c r="O505" i="20"/>
  <c r="BW505" i="20" s="1"/>
  <c r="M505" i="20"/>
  <c r="T505" i="20" s="1"/>
  <c r="BY504" i="20"/>
  <c r="BW504" i="20"/>
  <c r="BR504" i="20"/>
  <c r="AY504" i="20"/>
  <c r="AW504" i="20"/>
  <c r="AT504" i="20"/>
  <c r="AR504" i="20"/>
  <c r="Y504" i="20"/>
  <c r="W504" i="20"/>
  <c r="T504" i="20"/>
  <c r="BT504" i="20" s="1"/>
  <c r="S504" i="20"/>
  <c r="P504" i="20"/>
  <c r="CL504" i="20" s="1"/>
  <c r="O504" i="20"/>
  <c r="CJ504" i="20" s="1"/>
  <c r="M504" i="20"/>
  <c r="R504" i="20" s="1"/>
  <c r="AJ503" i="20"/>
  <c r="O503" i="20"/>
  <c r="M503" i="20"/>
  <c r="BW502" i="20"/>
  <c r="AW502" i="20"/>
  <c r="W502" i="20"/>
  <c r="O502" i="20"/>
  <c r="CJ502" i="20" s="1"/>
  <c r="M502" i="20"/>
  <c r="T502" i="20" s="1"/>
  <c r="CN501" i="20"/>
  <c r="BW501" i="20"/>
  <c r="AW501" i="20"/>
  <c r="W501" i="20"/>
  <c r="T501" i="20"/>
  <c r="CG501" i="20" s="1"/>
  <c r="S501" i="20"/>
  <c r="CE501" i="20" s="1"/>
  <c r="R501" i="20"/>
  <c r="CC501" i="20" s="1"/>
  <c r="Q501" i="20"/>
  <c r="P501" i="20"/>
  <c r="O501" i="20"/>
  <c r="CJ501" i="20" s="1"/>
  <c r="M501" i="20"/>
  <c r="CA500" i="20"/>
  <c r="BA500" i="20"/>
  <c r="AA500" i="20"/>
  <c r="Q500" i="20"/>
  <c r="CN500" i="20" s="1"/>
  <c r="P500" i="20"/>
  <c r="BY500" i="20" s="1"/>
  <c r="O500" i="20"/>
  <c r="BW500" i="20" s="1"/>
  <c r="M500" i="20"/>
  <c r="T500" i="20" s="1"/>
  <c r="BW499" i="20"/>
  <c r="AW499" i="20"/>
  <c r="W499" i="20"/>
  <c r="T499" i="20"/>
  <c r="CG499" i="20" s="1"/>
  <c r="S499" i="20"/>
  <c r="R499" i="20"/>
  <c r="O499" i="20"/>
  <c r="CJ499" i="20" s="1"/>
  <c r="M499" i="20"/>
  <c r="Q499" i="20" s="1"/>
  <c r="M498" i="20"/>
  <c r="CT497" i="20"/>
  <c r="T497" i="20"/>
  <c r="M497" i="20"/>
  <c r="S497" i="20" s="1"/>
  <c r="CR496" i="20"/>
  <c r="CL496" i="20"/>
  <c r="CJ496" i="20"/>
  <c r="T496" i="20"/>
  <c r="CG496" i="20" s="1"/>
  <c r="S496" i="20"/>
  <c r="R496" i="20"/>
  <c r="CC496" i="20" s="1"/>
  <c r="Q496" i="20"/>
  <c r="CA496" i="20" s="1"/>
  <c r="P496" i="20"/>
  <c r="O496" i="20"/>
  <c r="M496" i="20"/>
  <c r="M495" i="20"/>
  <c r="CP494" i="20"/>
  <c r="CN494" i="20"/>
  <c r="BA494" i="20"/>
  <c r="AP494" i="20"/>
  <c r="AN494" i="20"/>
  <c r="AA494" i="20"/>
  <c r="T494" i="20"/>
  <c r="CG494" i="20" s="1"/>
  <c r="S494" i="20"/>
  <c r="CE494" i="20" s="1"/>
  <c r="R494" i="20"/>
  <c r="BP494" i="20" s="1"/>
  <c r="Q494" i="20"/>
  <c r="CA494" i="20" s="1"/>
  <c r="M494" i="20"/>
  <c r="P494" i="20" s="1"/>
  <c r="CL493" i="20"/>
  <c r="CC493" i="20"/>
  <c r="BP493" i="20"/>
  <c r="BL493" i="20"/>
  <c r="BC493" i="20"/>
  <c r="AP493" i="20"/>
  <c r="AC493" i="20"/>
  <c r="R493" i="20"/>
  <c r="CP493" i="20" s="1"/>
  <c r="Q493" i="20"/>
  <c r="CA493" i="20" s="1"/>
  <c r="P493" i="20"/>
  <c r="O493" i="20"/>
  <c r="BW493" i="20" s="1"/>
  <c r="M493" i="20"/>
  <c r="T493" i="20" s="1"/>
  <c r="CT492" i="20"/>
  <c r="CR492" i="20"/>
  <c r="CE492" i="20"/>
  <c r="CC492" i="20"/>
  <c r="CA492" i="20"/>
  <c r="BY492" i="20"/>
  <c r="BE492" i="20"/>
  <c r="BC492" i="20"/>
  <c r="BA492" i="20"/>
  <c r="AY492" i="20"/>
  <c r="AT492" i="20"/>
  <c r="AR492" i="20"/>
  <c r="AE492" i="20"/>
  <c r="AC492" i="20"/>
  <c r="AA492" i="20"/>
  <c r="Y492" i="20"/>
  <c r="T492" i="20"/>
  <c r="S492" i="20"/>
  <c r="BR492" i="20" s="1"/>
  <c r="R492" i="20"/>
  <c r="CP492" i="20" s="1"/>
  <c r="Q492" i="20"/>
  <c r="CN492" i="20" s="1"/>
  <c r="P492" i="20"/>
  <c r="CL492" i="20" s="1"/>
  <c r="O492" i="20"/>
  <c r="CJ492" i="20" s="1"/>
  <c r="M492" i="20"/>
  <c r="M491" i="20"/>
  <c r="M490" i="20"/>
  <c r="BL489" i="20"/>
  <c r="P489" i="20"/>
  <c r="CL489" i="20" s="1"/>
  <c r="M489" i="20"/>
  <c r="BW488" i="20"/>
  <c r="AW488" i="20"/>
  <c r="W488" i="20"/>
  <c r="O488" i="20"/>
  <c r="CJ488" i="20" s="1"/>
  <c r="M488" i="20"/>
  <c r="T488" i="20" s="1"/>
  <c r="CL487" i="20"/>
  <c r="BP487" i="20"/>
  <c r="BN487" i="20"/>
  <c r="W487" i="20"/>
  <c r="T487" i="20"/>
  <c r="CG487" i="20" s="1"/>
  <c r="S487" i="20"/>
  <c r="CE487" i="20" s="1"/>
  <c r="R487" i="20"/>
  <c r="Q487" i="20"/>
  <c r="P487" i="20"/>
  <c r="O487" i="20"/>
  <c r="CJ487" i="20" s="1"/>
  <c r="M487" i="20"/>
  <c r="CA486" i="20"/>
  <c r="BA486" i="20"/>
  <c r="AA486" i="20"/>
  <c r="Q486" i="20"/>
  <c r="CN486" i="20" s="1"/>
  <c r="M486" i="20"/>
  <c r="T486" i="20" s="1"/>
  <c r="CT485" i="20"/>
  <c r="AT485" i="20"/>
  <c r="T485" i="20"/>
  <c r="S485" i="20"/>
  <c r="R485" i="20"/>
  <c r="M485" i="20"/>
  <c r="Q485" i="20" s="1"/>
  <c r="M484" i="20"/>
  <c r="CT483" i="20"/>
  <c r="AT483" i="20"/>
  <c r="T483" i="20"/>
  <c r="M483" i="20"/>
  <c r="S483" i="20" s="1"/>
  <c r="S482" i="20"/>
  <c r="CE482" i="20" s="1"/>
  <c r="R482" i="20"/>
  <c r="CC482" i="20" s="1"/>
  <c r="Q482" i="20"/>
  <c r="P482" i="20"/>
  <c r="O482" i="20"/>
  <c r="M482" i="20"/>
  <c r="T482" i="20" s="1"/>
  <c r="BY481" i="20"/>
  <c r="AY481" i="20"/>
  <c r="Y481" i="20"/>
  <c r="P481" i="20"/>
  <c r="CL481" i="20" s="1"/>
  <c r="M481" i="20"/>
  <c r="T481" i="20" s="1"/>
  <c r="BW480" i="20"/>
  <c r="BP480" i="20"/>
  <c r="AW480" i="20"/>
  <c r="AR480" i="20"/>
  <c r="AP480" i="20"/>
  <c r="AN480" i="20"/>
  <c r="W480" i="20"/>
  <c r="T480" i="20"/>
  <c r="CG480" i="20" s="1"/>
  <c r="S480" i="20"/>
  <c r="BR480" i="20" s="1"/>
  <c r="R480" i="20"/>
  <c r="Q480" i="20"/>
  <c r="BN480" i="20" s="1"/>
  <c r="O480" i="20"/>
  <c r="CJ480" i="20" s="1"/>
  <c r="M480" i="20"/>
  <c r="P480" i="20" s="1"/>
  <c r="M479" i="20"/>
  <c r="CR478" i="20"/>
  <c r="CA478" i="20"/>
  <c r="BY478" i="20"/>
  <c r="BW478" i="20"/>
  <c r="BT478" i="20"/>
  <c r="BR478" i="20"/>
  <c r="BA478" i="20"/>
  <c r="AY478" i="20"/>
  <c r="AW478" i="20"/>
  <c r="AA478" i="20"/>
  <c r="Y478" i="20"/>
  <c r="W478" i="20"/>
  <c r="T478" i="20"/>
  <c r="S478" i="20"/>
  <c r="Q478" i="20"/>
  <c r="CN478" i="20" s="1"/>
  <c r="P478" i="20"/>
  <c r="CL478" i="20" s="1"/>
  <c r="O478" i="20"/>
  <c r="CJ478" i="20" s="1"/>
  <c r="M478" i="20"/>
  <c r="R478" i="20" s="1"/>
  <c r="P477" i="20"/>
  <c r="O477" i="20"/>
  <c r="M477" i="20"/>
  <c r="CE476" i="20"/>
  <c r="CC476" i="20"/>
  <c r="CA476" i="20"/>
  <c r="BY476" i="20"/>
  <c r="BW476" i="20"/>
  <c r="BE476" i="20"/>
  <c r="BC476" i="20"/>
  <c r="BA476" i="20"/>
  <c r="AY476" i="20"/>
  <c r="AW476" i="20"/>
  <c r="AE476" i="20"/>
  <c r="AC476" i="20"/>
  <c r="AA476" i="20"/>
  <c r="Y476" i="20"/>
  <c r="W476" i="20"/>
  <c r="T476" i="20"/>
  <c r="CT476" i="20" s="1"/>
  <c r="S476" i="20"/>
  <c r="CR476" i="20" s="1"/>
  <c r="R476" i="20"/>
  <c r="CP476" i="20" s="1"/>
  <c r="Q476" i="20"/>
  <c r="CN476" i="20" s="1"/>
  <c r="P476" i="20"/>
  <c r="CL476" i="20" s="1"/>
  <c r="O476" i="20"/>
  <c r="CJ476" i="20" s="1"/>
  <c r="M476" i="20"/>
  <c r="CP475" i="20"/>
  <c r="BP475" i="20"/>
  <c r="BL475" i="20"/>
  <c r="AN475" i="20"/>
  <c r="AL475" i="20"/>
  <c r="Y475" i="20"/>
  <c r="T475" i="20"/>
  <c r="CG475" i="20" s="1"/>
  <c r="S475" i="20"/>
  <c r="CE475" i="20" s="1"/>
  <c r="R475" i="20"/>
  <c r="AP475" i="20" s="1"/>
  <c r="Q475" i="20"/>
  <c r="BN475" i="20" s="1"/>
  <c r="P475" i="20"/>
  <c r="CL475" i="20" s="1"/>
  <c r="M475" i="20"/>
  <c r="O475" i="20" s="1"/>
  <c r="M474" i="20"/>
  <c r="CT473" i="20"/>
  <c r="CR473" i="20"/>
  <c r="CC473" i="20"/>
  <c r="BC473" i="20"/>
  <c r="AT473" i="20"/>
  <c r="AR473" i="20"/>
  <c r="AC473" i="20"/>
  <c r="T473" i="20"/>
  <c r="S473" i="20"/>
  <c r="R473" i="20"/>
  <c r="CP473" i="20" s="1"/>
  <c r="M473" i="20"/>
  <c r="Q473" i="20" s="1"/>
  <c r="CR472" i="20"/>
  <c r="CN472" i="20"/>
  <c r="CL472" i="20"/>
  <c r="CJ472" i="20"/>
  <c r="AR472" i="20"/>
  <c r="AN472" i="20"/>
  <c r="AL472" i="20"/>
  <c r="AJ472" i="20"/>
  <c r="S472" i="20"/>
  <c r="CE472" i="20" s="1"/>
  <c r="Q472" i="20"/>
  <c r="P472" i="20"/>
  <c r="O472" i="20"/>
  <c r="M472" i="20"/>
  <c r="M471" i="20"/>
  <c r="BW470" i="20"/>
  <c r="W470" i="20"/>
  <c r="S470" i="20"/>
  <c r="R470" i="20"/>
  <c r="Q470" i="20"/>
  <c r="P470" i="20"/>
  <c r="CL470" i="20" s="1"/>
  <c r="O470" i="20"/>
  <c r="BJ470" i="20" s="1"/>
  <c r="M470" i="20"/>
  <c r="T470" i="20" s="1"/>
  <c r="CL469" i="20"/>
  <c r="CA469" i="20"/>
  <c r="BY469" i="20"/>
  <c r="BT469" i="20"/>
  <c r="AY469" i="20"/>
  <c r="AW469" i="20"/>
  <c r="AT469" i="20"/>
  <c r="AR469" i="20"/>
  <c r="Y469" i="20"/>
  <c r="W469" i="20"/>
  <c r="T469" i="20"/>
  <c r="S469" i="20"/>
  <c r="Q469" i="20"/>
  <c r="CN469" i="20" s="1"/>
  <c r="P469" i="20"/>
  <c r="AL469" i="20" s="1"/>
  <c r="O469" i="20"/>
  <c r="M469" i="20"/>
  <c r="R469" i="20" s="1"/>
  <c r="BJ468" i="20"/>
  <c r="O468" i="20"/>
  <c r="CJ468" i="20" s="1"/>
  <c r="M468" i="20"/>
  <c r="CA467" i="20"/>
  <c r="BY467" i="20"/>
  <c r="BW467" i="20"/>
  <c r="BA467" i="20"/>
  <c r="AY467" i="20"/>
  <c r="AW467" i="20"/>
  <c r="AA467" i="20"/>
  <c r="Y467" i="20"/>
  <c r="W467" i="20"/>
  <c r="T467" i="20"/>
  <c r="CT467" i="20" s="1"/>
  <c r="S467" i="20"/>
  <c r="CR467" i="20" s="1"/>
  <c r="R467" i="20"/>
  <c r="CP467" i="20" s="1"/>
  <c r="Q467" i="20"/>
  <c r="CN467" i="20" s="1"/>
  <c r="P467" i="20"/>
  <c r="CL467" i="20" s="1"/>
  <c r="O467" i="20"/>
  <c r="CJ467" i="20" s="1"/>
  <c r="M467" i="20"/>
  <c r="CP466" i="20"/>
  <c r="S466" i="20"/>
  <c r="CE466" i="20" s="1"/>
  <c r="R466" i="20"/>
  <c r="Q466" i="20"/>
  <c r="P466" i="20"/>
  <c r="M466" i="20"/>
  <c r="O466" i="20" s="1"/>
  <c r="CA465" i="20"/>
  <c r="BA465" i="20"/>
  <c r="AA465" i="20"/>
  <c r="Q465" i="20"/>
  <c r="CN465" i="20" s="1"/>
  <c r="M465" i="20"/>
  <c r="T465" i="20" s="1"/>
  <c r="T464" i="20"/>
  <c r="S464" i="20"/>
  <c r="R464" i="20"/>
  <c r="M464" i="20"/>
  <c r="Q464" i="20" s="1"/>
  <c r="M463" i="20"/>
  <c r="T462" i="20"/>
  <c r="M462" i="20"/>
  <c r="S462" i="20" s="1"/>
  <c r="CJ461" i="20"/>
  <c r="AJ461" i="20"/>
  <c r="S461" i="20"/>
  <c r="CE461" i="20" s="1"/>
  <c r="R461" i="20"/>
  <c r="CC461" i="20" s="1"/>
  <c r="Q461" i="20"/>
  <c r="CN461" i="20" s="1"/>
  <c r="P461" i="20"/>
  <c r="O461" i="20"/>
  <c r="BJ461" i="20" s="1"/>
  <c r="M461" i="20"/>
  <c r="T461" i="20" s="1"/>
  <c r="CE460" i="20"/>
  <c r="CC460" i="20"/>
  <c r="BY460" i="20"/>
  <c r="BE460" i="20"/>
  <c r="BC460" i="20"/>
  <c r="AY460" i="20"/>
  <c r="AE460" i="20"/>
  <c r="AC460" i="20"/>
  <c r="Y460" i="20"/>
  <c r="S460" i="20"/>
  <c r="CR460" i="20" s="1"/>
  <c r="R460" i="20"/>
  <c r="CP460" i="20" s="1"/>
  <c r="P460" i="20"/>
  <c r="CL460" i="20" s="1"/>
  <c r="M460" i="20"/>
  <c r="T460" i="20" s="1"/>
  <c r="CR459" i="20"/>
  <c r="BR459" i="20"/>
  <c r="BP459" i="20"/>
  <c r="BN459" i="20"/>
  <c r="T459" i="20"/>
  <c r="CG459" i="20" s="1"/>
  <c r="S459" i="20"/>
  <c r="R459" i="20"/>
  <c r="CP459" i="20" s="1"/>
  <c r="Q459" i="20"/>
  <c r="CN459" i="20" s="1"/>
  <c r="M459" i="20"/>
  <c r="P459" i="20" s="1"/>
  <c r="M458" i="20"/>
  <c r="CR457" i="20"/>
  <c r="BY457" i="20"/>
  <c r="BW457" i="20"/>
  <c r="BT457" i="20"/>
  <c r="BR457" i="20"/>
  <c r="AY457" i="20"/>
  <c r="AW457" i="20"/>
  <c r="Y457" i="20"/>
  <c r="W457" i="20"/>
  <c r="T457" i="20"/>
  <c r="S457" i="20"/>
  <c r="Q457" i="20"/>
  <c r="CN457" i="20" s="1"/>
  <c r="P457" i="20"/>
  <c r="CL457" i="20" s="1"/>
  <c r="O457" i="20"/>
  <c r="CJ457" i="20" s="1"/>
  <c r="M457" i="20"/>
  <c r="R457" i="20" s="1"/>
  <c r="P456" i="20"/>
  <c r="BL456" i="20" s="1"/>
  <c r="M456" i="20"/>
  <c r="O455" i="20"/>
  <c r="M455" i="20"/>
  <c r="BW454" i="20"/>
  <c r="BN454" i="20"/>
  <c r="AY454" i="20"/>
  <c r="AW454" i="20"/>
  <c r="AP454" i="20"/>
  <c r="S454" i="20"/>
  <c r="CE454" i="20" s="1"/>
  <c r="R454" i="20"/>
  <c r="BP454" i="20" s="1"/>
  <c r="Q454" i="20"/>
  <c r="P454" i="20"/>
  <c r="AL454" i="20" s="1"/>
  <c r="M454" i="20"/>
  <c r="O454" i="20" s="1"/>
  <c r="M453" i="20"/>
  <c r="M452" i="20"/>
  <c r="M451" i="20"/>
  <c r="T450" i="20"/>
  <c r="M450" i="20"/>
  <c r="S450" i="20" s="1"/>
  <c r="CN449" i="20"/>
  <c r="BL449" i="20"/>
  <c r="BJ449" i="20"/>
  <c r="AL449" i="20"/>
  <c r="AJ449" i="20"/>
  <c r="T449" i="20"/>
  <c r="CG449" i="20" s="1"/>
  <c r="S449" i="20"/>
  <c r="CE449" i="20" s="1"/>
  <c r="R449" i="20"/>
  <c r="CC449" i="20" s="1"/>
  <c r="Q449" i="20"/>
  <c r="P449" i="20"/>
  <c r="O449" i="20"/>
  <c r="M449" i="20"/>
  <c r="BY448" i="20"/>
  <c r="AY448" i="20"/>
  <c r="Y448" i="20"/>
  <c r="P448" i="20"/>
  <c r="CL448" i="20" s="1"/>
  <c r="M448" i="20"/>
  <c r="T448" i="20" s="1"/>
  <c r="BY447" i="20"/>
  <c r="BW447" i="20"/>
  <c r="AY447" i="20"/>
  <c r="AW447" i="20"/>
  <c r="Y447" i="20"/>
  <c r="W447" i="20"/>
  <c r="T447" i="20"/>
  <c r="CG447" i="20" s="1"/>
  <c r="S447" i="20"/>
  <c r="R447" i="20"/>
  <c r="Q447" i="20"/>
  <c r="BA447" i="20" s="1"/>
  <c r="P447" i="20"/>
  <c r="CL447" i="20" s="1"/>
  <c r="O447" i="20"/>
  <c r="CJ447" i="20" s="1"/>
  <c r="M447" i="20"/>
  <c r="M446" i="20"/>
  <c r="CC445" i="20"/>
  <c r="CA445" i="20"/>
  <c r="BY445" i="20"/>
  <c r="BW445" i="20"/>
  <c r="BE445" i="20"/>
  <c r="BC445" i="20"/>
  <c r="BA445" i="20"/>
  <c r="AY445" i="20"/>
  <c r="AW445" i="20"/>
  <c r="AR445" i="20"/>
  <c r="AE445" i="20"/>
  <c r="AC445" i="20"/>
  <c r="AA445" i="20"/>
  <c r="Y445" i="20"/>
  <c r="W445" i="20"/>
  <c r="T445" i="20"/>
  <c r="CT445" i="20" s="1"/>
  <c r="S445" i="20"/>
  <c r="BR445" i="20" s="1"/>
  <c r="R445" i="20"/>
  <c r="CP445" i="20" s="1"/>
  <c r="Q445" i="20"/>
  <c r="CN445" i="20" s="1"/>
  <c r="P445" i="20"/>
  <c r="CL445" i="20" s="1"/>
  <c r="O445" i="20"/>
  <c r="CJ445" i="20" s="1"/>
  <c r="M445" i="20"/>
  <c r="CJ444" i="20"/>
  <c r="AJ444" i="20"/>
  <c r="T444" i="20"/>
  <c r="O444" i="20"/>
  <c r="BJ444" i="20" s="1"/>
  <c r="M444" i="20"/>
  <c r="BW443" i="20"/>
  <c r="BJ443" i="20"/>
  <c r="AJ443" i="20"/>
  <c r="O443" i="20"/>
  <c r="AW443" i="20" s="1"/>
  <c r="M443" i="20"/>
  <c r="T443" i="20" s="1"/>
  <c r="CT442" i="20"/>
  <c r="CP442" i="20"/>
  <c r="CN442" i="20"/>
  <c r="BT442" i="20"/>
  <c r="AN442" i="20"/>
  <c r="AL442" i="20"/>
  <c r="Y442" i="20"/>
  <c r="T442" i="20"/>
  <c r="AT442" i="20" s="1"/>
  <c r="S442" i="20"/>
  <c r="CE442" i="20" s="1"/>
  <c r="R442" i="20"/>
  <c r="BP442" i="20" s="1"/>
  <c r="Q442" i="20"/>
  <c r="BN442" i="20" s="1"/>
  <c r="P442" i="20"/>
  <c r="CL442" i="20" s="1"/>
  <c r="M442" i="20"/>
  <c r="O442" i="20" s="1"/>
  <c r="BN441" i="20"/>
  <c r="Q441" i="20"/>
  <c r="BA441" i="20" s="1"/>
  <c r="P441" i="20"/>
  <c r="O441" i="20"/>
  <c r="AJ441" i="20" s="1"/>
  <c r="M441" i="20"/>
  <c r="T441" i="20" s="1"/>
  <c r="CA440" i="20"/>
  <c r="BY440" i="20"/>
  <c r="BW440" i="20"/>
  <c r="BR440" i="20"/>
  <c r="BP440" i="20"/>
  <c r="BA440" i="20"/>
  <c r="AY440" i="20"/>
  <c r="AW440" i="20"/>
  <c r="AA440" i="20"/>
  <c r="Y440" i="20"/>
  <c r="W440" i="20"/>
  <c r="T440" i="20"/>
  <c r="S440" i="20"/>
  <c r="CR440" i="20" s="1"/>
  <c r="R440" i="20"/>
  <c r="BC440" i="20" s="1"/>
  <c r="Q440" i="20"/>
  <c r="CN440" i="20" s="1"/>
  <c r="P440" i="20"/>
  <c r="CL440" i="20" s="1"/>
  <c r="O440" i="20"/>
  <c r="CJ440" i="20" s="1"/>
  <c r="M440" i="20"/>
  <c r="CJ439" i="20"/>
  <c r="CE439" i="20"/>
  <c r="AJ439" i="20"/>
  <c r="AE439" i="20"/>
  <c r="S439" i="20"/>
  <c r="BR439" i="20" s="1"/>
  <c r="R439" i="20"/>
  <c r="CP439" i="20" s="1"/>
  <c r="Q439" i="20"/>
  <c r="CN439" i="20" s="1"/>
  <c r="O439" i="20"/>
  <c r="M439" i="20"/>
  <c r="T438" i="20"/>
  <c r="M438" i="20"/>
  <c r="CT437" i="20"/>
  <c r="BJ437" i="20"/>
  <c r="AT437" i="20"/>
  <c r="AR437" i="20"/>
  <c r="T437" i="20"/>
  <c r="S437" i="20"/>
  <c r="R437" i="20"/>
  <c r="CC437" i="20" s="1"/>
  <c r="Q437" i="20"/>
  <c r="P437" i="20"/>
  <c r="O437" i="20"/>
  <c r="AW437" i="20" s="1"/>
  <c r="M437" i="20"/>
  <c r="M436" i="20"/>
  <c r="CR435" i="20"/>
  <c r="CP435" i="20"/>
  <c r="BY435" i="20"/>
  <c r="BW435" i="20"/>
  <c r="BR435" i="20"/>
  <c r="AY435" i="20"/>
  <c r="AW435" i="20"/>
  <c r="AR435" i="20"/>
  <c r="AP435" i="20"/>
  <c r="Y435" i="20"/>
  <c r="W435" i="20"/>
  <c r="T435" i="20"/>
  <c r="CG435" i="20" s="1"/>
  <c r="S435" i="20"/>
  <c r="R435" i="20"/>
  <c r="Q435" i="20"/>
  <c r="CN435" i="20" s="1"/>
  <c r="P435" i="20"/>
  <c r="CL435" i="20" s="1"/>
  <c r="O435" i="20"/>
  <c r="CJ435" i="20" s="1"/>
  <c r="M435" i="20"/>
  <c r="BP434" i="20"/>
  <c r="BN434" i="20"/>
  <c r="BL434" i="20"/>
  <c r="BJ434" i="20"/>
  <c r="AC434" i="20"/>
  <c r="Y434" i="20"/>
  <c r="R434" i="20"/>
  <c r="CP434" i="20" s="1"/>
  <c r="Q434" i="20"/>
  <c r="AN434" i="20" s="1"/>
  <c r="P434" i="20"/>
  <c r="CL434" i="20" s="1"/>
  <c r="O434" i="20"/>
  <c r="AJ434" i="20" s="1"/>
  <c r="M434" i="20"/>
  <c r="BY433" i="20"/>
  <c r="AR433" i="20"/>
  <c r="AN433" i="20"/>
  <c r="S433" i="20"/>
  <c r="BR433" i="20" s="1"/>
  <c r="R433" i="20"/>
  <c r="Q433" i="20"/>
  <c r="BN433" i="20" s="1"/>
  <c r="P433" i="20"/>
  <c r="O433" i="20"/>
  <c r="W433" i="20" s="1"/>
  <c r="M433" i="20"/>
  <c r="T433" i="20" s="1"/>
  <c r="M432" i="20"/>
  <c r="T432" i="20" s="1"/>
  <c r="CP431" i="20"/>
  <c r="BW431" i="20"/>
  <c r="AW431" i="20"/>
  <c r="W431" i="20"/>
  <c r="T431" i="20"/>
  <c r="CG431" i="20" s="1"/>
  <c r="S431" i="20"/>
  <c r="CE431" i="20" s="1"/>
  <c r="R431" i="20"/>
  <c r="Q431" i="20"/>
  <c r="CN431" i="20" s="1"/>
  <c r="O431" i="20"/>
  <c r="CJ431" i="20" s="1"/>
  <c r="M431" i="20"/>
  <c r="P431" i="20" s="1"/>
  <c r="M430" i="20"/>
  <c r="T430" i="20" s="1"/>
  <c r="CT429" i="20"/>
  <c r="CA429" i="20"/>
  <c r="BY429" i="20"/>
  <c r="BT429" i="20"/>
  <c r="BA429" i="20"/>
  <c r="AY429" i="20"/>
  <c r="AT429" i="20"/>
  <c r="AA429" i="20"/>
  <c r="Y429" i="20"/>
  <c r="T429" i="20"/>
  <c r="S429" i="20"/>
  <c r="CR429" i="20" s="1"/>
  <c r="R429" i="20"/>
  <c r="CP429" i="20" s="1"/>
  <c r="Q429" i="20"/>
  <c r="CN429" i="20" s="1"/>
  <c r="P429" i="20"/>
  <c r="CL429" i="20" s="1"/>
  <c r="M429" i="20"/>
  <c r="O429" i="20" s="1"/>
  <c r="R428" i="20"/>
  <c r="CC428" i="20" s="1"/>
  <c r="P428" i="20"/>
  <c r="BY428" i="20" s="1"/>
  <c r="O428" i="20"/>
  <c r="M428" i="20"/>
  <c r="T428" i="20" s="1"/>
  <c r="CE427" i="20"/>
  <c r="CC427" i="20"/>
  <c r="BY427" i="20"/>
  <c r="BW427" i="20"/>
  <c r="BE427" i="20"/>
  <c r="BC427" i="20"/>
  <c r="AY427" i="20"/>
  <c r="AW427" i="20"/>
  <c r="AE427" i="20"/>
  <c r="AC427" i="20"/>
  <c r="Y427" i="20"/>
  <c r="W427" i="20"/>
  <c r="T427" i="20"/>
  <c r="CT427" i="20" s="1"/>
  <c r="S427" i="20"/>
  <c r="CR427" i="20" s="1"/>
  <c r="R427" i="20"/>
  <c r="CP427" i="20" s="1"/>
  <c r="P427" i="20"/>
  <c r="CL427" i="20" s="1"/>
  <c r="O427" i="20"/>
  <c r="CJ427" i="20" s="1"/>
  <c r="M427" i="20"/>
  <c r="Q427" i="20" s="1"/>
  <c r="CN426" i="20"/>
  <c r="AN426" i="20"/>
  <c r="T426" i="20"/>
  <c r="CG426" i="20" s="1"/>
  <c r="R426" i="20"/>
  <c r="CC426" i="20" s="1"/>
  <c r="Q426" i="20"/>
  <c r="BN426" i="20" s="1"/>
  <c r="P426" i="20"/>
  <c r="CL426" i="20" s="1"/>
  <c r="M426" i="20"/>
  <c r="O426" i="20" s="1"/>
  <c r="O425" i="20"/>
  <c r="M425" i="20"/>
  <c r="T425" i="20" s="1"/>
  <c r="BY424" i="20"/>
  <c r="BW424" i="20"/>
  <c r="AY424" i="20"/>
  <c r="AW424" i="20"/>
  <c r="Y424" i="20"/>
  <c r="W424" i="20"/>
  <c r="T424" i="20"/>
  <c r="S424" i="20"/>
  <c r="R424" i="20"/>
  <c r="CP424" i="20" s="1"/>
  <c r="Q424" i="20"/>
  <c r="CN424" i="20" s="1"/>
  <c r="P424" i="20"/>
  <c r="CL424" i="20" s="1"/>
  <c r="O424" i="20"/>
  <c r="CJ424" i="20" s="1"/>
  <c r="M424" i="20"/>
  <c r="BJ423" i="20"/>
  <c r="O423" i="20"/>
  <c r="M423" i="20"/>
  <c r="CC422" i="20"/>
  <c r="BY422" i="20"/>
  <c r="BW422" i="20"/>
  <c r="BC422" i="20"/>
  <c r="BA422" i="20"/>
  <c r="AW422" i="20"/>
  <c r="AC422" i="20"/>
  <c r="AA422" i="20"/>
  <c r="W422" i="20"/>
  <c r="T422" i="20"/>
  <c r="S422" i="20"/>
  <c r="CR422" i="20" s="1"/>
  <c r="R422" i="20"/>
  <c r="CP422" i="20" s="1"/>
  <c r="Q422" i="20"/>
  <c r="CN422" i="20" s="1"/>
  <c r="O422" i="20"/>
  <c r="CJ422" i="20" s="1"/>
  <c r="M422" i="20"/>
  <c r="P422" i="20" s="1"/>
  <c r="Y422" i="20" s="1"/>
  <c r="CR421" i="20"/>
  <c r="BR421" i="20"/>
  <c r="AE421" i="20"/>
  <c r="S421" i="20"/>
  <c r="BE421" i="20" s="1"/>
  <c r="R421" i="20"/>
  <c r="CC421" i="20" s="1"/>
  <c r="Q421" i="20"/>
  <c r="P421" i="20"/>
  <c r="O421" i="20"/>
  <c r="M421" i="20"/>
  <c r="T421" i="20" s="1"/>
  <c r="T420" i="20"/>
  <c r="CT420" i="20" s="1"/>
  <c r="M420" i="20"/>
  <c r="T419" i="20"/>
  <c r="S419" i="20"/>
  <c r="R419" i="20"/>
  <c r="M419" i="20"/>
  <c r="Q419" i="20" s="1"/>
  <c r="M418" i="20"/>
  <c r="AW417" i="20"/>
  <c r="T417" i="20"/>
  <c r="S417" i="20"/>
  <c r="R417" i="20"/>
  <c r="CP417" i="20" s="1"/>
  <c r="M417" i="20"/>
  <c r="O417" i="20" s="1"/>
  <c r="W417" i="20" s="1"/>
  <c r="M416" i="20"/>
  <c r="CT415" i="20"/>
  <c r="BR415" i="20"/>
  <c r="AT415" i="20"/>
  <c r="AR415" i="20"/>
  <c r="T415" i="20"/>
  <c r="BT415" i="20" s="1"/>
  <c r="S415" i="20"/>
  <c r="CR415" i="20" s="1"/>
  <c r="M415" i="20"/>
  <c r="R415" i="20" s="1"/>
  <c r="M414" i="20"/>
  <c r="M413" i="20"/>
  <c r="T413" i="20" s="1"/>
  <c r="CN412" i="20"/>
  <c r="BW412" i="20"/>
  <c r="BN412" i="20"/>
  <c r="AW412" i="20"/>
  <c r="AP412" i="20"/>
  <c r="AN412" i="20"/>
  <c r="W412" i="20"/>
  <c r="T412" i="20"/>
  <c r="CG412" i="20" s="1"/>
  <c r="S412" i="20"/>
  <c r="CE412" i="20" s="1"/>
  <c r="R412" i="20"/>
  <c r="BP412" i="20" s="1"/>
  <c r="Q412" i="20"/>
  <c r="P412" i="20"/>
  <c r="BL412" i="20" s="1"/>
  <c r="O412" i="20"/>
  <c r="CJ412" i="20" s="1"/>
  <c r="M412" i="20"/>
  <c r="CE411" i="20"/>
  <c r="CC411" i="20"/>
  <c r="BE411" i="20"/>
  <c r="BC411" i="20"/>
  <c r="AE411" i="20"/>
  <c r="AC411" i="20"/>
  <c r="S411" i="20"/>
  <c r="CR411" i="20" s="1"/>
  <c r="R411" i="20"/>
  <c r="CP411" i="20" s="1"/>
  <c r="P411" i="20"/>
  <c r="BY411" i="20" s="1"/>
  <c r="O411" i="20"/>
  <c r="BW411" i="20" s="1"/>
  <c r="M411" i="20"/>
  <c r="T411" i="20" s="1"/>
  <c r="CT410" i="20"/>
  <c r="T410" i="20"/>
  <c r="S410" i="20"/>
  <c r="R410" i="20"/>
  <c r="M410" i="20"/>
  <c r="Q410" i="20" s="1"/>
  <c r="M409" i="20"/>
  <c r="CT408" i="20"/>
  <c r="CE408" i="20"/>
  <c r="CC408" i="20"/>
  <c r="BY408" i="20"/>
  <c r="BW408" i="20"/>
  <c r="BT408" i="20"/>
  <c r="BE408" i="20"/>
  <c r="BC408" i="20"/>
  <c r="AY408" i="20"/>
  <c r="AW408" i="20"/>
  <c r="AT408" i="20"/>
  <c r="AE408" i="20"/>
  <c r="AC408" i="20"/>
  <c r="Y408" i="20"/>
  <c r="W408" i="20"/>
  <c r="T408" i="20"/>
  <c r="S408" i="20"/>
  <c r="CR408" i="20" s="1"/>
  <c r="R408" i="20"/>
  <c r="CP408" i="20" s="1"/>
  <c r="Q408" i="20"/>
  <c r="CN408" i="20" s="1"/>
  <c r="P408" i="20"/>
  <c r="CL408" i="20" s="1"/>
  <c r="O408" i="20"/>
  <c r="CJ408" i="20" s="1"/>
  <c r="M408" i="20"/>
  <c r="CN407" i="20"/>
  <c r="CL407" i="20"/>
  <c r="CJ407" i="20"/>
  <c r="T407" i="20"/>
  <c r="CG407" i="20" s="1"/>
  <c r="S407" i="20"/>
  <c r="CE407" i="20" s="1"/>
  <c r="Q407" i="20"/>
  <c r="P407" i="20"/>
  <c r="O407" i="20"/>
  <c r="M407" i="20"/>
  <c r="R407" i="20" s="1"/>
  <c r="CA406" i="20"/>
  <c r="BA406" i="20"/>
  <c r="AA406" i="20"/>
  <c r="Q406" i="20"/>
  <c r="CN406" i="20" s="1"/>
  <c r="O406" i="20"/>
  <c r="BW406" i="20" s="1"/>
  <c r="M406" i="20"/>
  <c r="T406" i="20" s="1"/>
  <c r="CP405" i="20"/>
  <c r="BW405" i="20"/>
  <c r="BP405" i="20"/>
  <c r="AW405" i="20"/>
  <c r="AR405" i="20"/>
  <c r="AP405" i="20"/>
  <c r="W405" i="20"/>
  <c r="T405" i="20"/>
  <c r="CG405" i="20" s="1"/>
  <c r="S405" i="20"/>
  <c r="BR405" i="20" s="1"/>
  <c r="R405" i="20"/>
  <c r="Q405" i="20"/>
  <c r="BN405" i="20" s="1"/>
  <c r="O405" i="20"/>
  <c r="CJ405" i="20" s="1"/>
  <c r="M405" i="20"/>
  <c r="P405" i="20" s="1"/>
  <c r="Q404" i="20"/>
  <c r="M404" i="20"/>
  <c r="AR403" i="20"/>
  <c r="S403" i="20"/>
  <c r="BR403" i="20" s="1"/>
  <c r="M403" i="20"/>
  <c r="P402" i="20"/>
  <c r="O402" i="20"/>
  <c r="M402" i="20"/>
  <c r="AL401" i="20"/>
  <c r="P401" i="20"/>
  <c r="CL401" i="20" s="1"/>
  <c r="M401" i="20"/>
  <c r="BW400" i="20"/>
  <c r="AW400" i="20"/>
  <c r="W400" i="20"/>
  <c r="T400" i="20"/>
  <c r="CG400" i="20" s="1"/>
  <c r="R400" i="20"/>
  <c r="Q400" i="20"/>
  <c r="P400" i="20"/>
  <c r="M400" i="20"/>
  <c r="O400" i="20" s="1"/>
  <c r="CL399" i="20"/>
  <c r="CJ399" i="20"/>
  <c r="BP399" i="20"/>
  <c r="BL399" i="20"/>
  <c r="BJ399" i="20"/>
  <c r="AJ399" i="20"/>
  <c r="S399" i="20"/>
  <c r="R399" i="20"/>
  <c r="P399" i="20"/>
  <c r="AL399" i="20" s="1"/>
  <c r="O399" i="20"/>
  <c r="M399" i="20"/>
  <c r="T399" i="20" s="1"/>
  <c r="BY398" i="20"/>
  <c r="Y398" i="20"/>
  <c r="R398" i="20"/>
  <c r="CP398" i="20" s="1"/>
  <c r="P398" i="20"/>
  <c r="AY398" i="20" s="1"/>
  <c r="M398" i="20"/>
  <c r="BJ397" i="20"/>
  <c r="P397" i="20"/>
  <c r="CL397" i="20" s="1"/>
  <c r="O397" i="20"/>
  <c r="CJ397" i="20" s="1"/>
  <c r="M397" i="20"/>
  <c r="CA396" i="20"/>
  <c r="BA396" i="20"/>
  <c r="AA396" i="20"/>
  <c r="Q396" i="20"/>
  <c r="CN396" i="20" s="1"/>
  <c r="M396" i="20"/>
  <c r="T396" i="20" s="1"/>
  <c r="BP395" i="20"/>
  <c r="BL395" i="20"/>
  <c r="AP395" i="20"/>
  <c r="S395" i="20"/>
  <c r="CE395" i="20" s="1"/>
  <c r="R395" i="20"/>
  <c r="CP395" i="20" s="1"/>
  <c r="Q395" i="20"/>
  <c r="CN395" i="20" s="1"/>
  <c r="P395" i="20"/>
  <c r="CL395" i="20" s="1"/>
  <c r="M395" i="20"/>
  <c r="O395" i="20" s="1"/>
  <c r="CE394" i="20"/>
  <c r="BE394" i="20"/>
  <c r="AE394" i="20"/>
  <c r="S394" i="20"/>
  <c r="CR394" i="20" s="1"/>
  <c r="M394" i="20"/>
  <c r="T394" i="20" s="1"/>
  <c r="CP393" i="20"/>
  <c r="BR393" i="20"/>
  <c r="BP393" i="20"/>
  <c r="T393" i="20"/>
  <c r="CT393" i="20" s="1"/>
  <c r="S393" i="20"/>
  <c r="CR393" i="20" s="1"/>
  <c r="R393" i="20"/>
  <c r="M393" i="20"/>
  <c r="Q393" i="20" s="1"/>
  <c r="BJ392" i="20"/>
  <c r="O392" i="20"/>
  <c r="CJ392" i="20" s="1"/>
  <c r="M392" i="20"/>
  <c r="CE391" i="20"/>
  <c r="BY391" i="20"/>
  <c r="BW391" i="20"/>
  <c r="BT391" i="20"/>
  <c r="BE391" i="20"/>
  <c r="AY391" i="20"/>
  <c r="AW391" i="20"/>
  <c r="AE391" i="20"/>
  <c r="Y391" i="20"/>
  <c r="W391" i="20"/>
  <c r="T391" i="20"/>
  <c r="S391" i="20"/>
  <c r="CR391" i="20" s="1"/>
  <c r="R391" i="20"/>
  <c r="CP391" i="20" s="1"/>
  <c r="Q391" i="20"/>
  <c r="CN391" i="20" s="1"/>
  <c r="P391" i="20"/>
  <c r="CL391" i="20" s="1"/>
  <c r="O391" i="20"/>
  <c r="CJ391" i="20" s="1"/>
  <c r="M391" i="20"/>
  <c r="BN390" i="20"/>
  <c r="BL390" i="20"/>
  <c r="AN390" i="20"/>
  <c r="AL390" i="20"/>
  <c r="T390" i="20"/>
  <c r="CG390" i="20" s="1"/>
  <c r="S390" i="20"/>
  <c r="CE390" i="20" s="1"/>
  <c r="R390" i="20"/>
  <c r="CC390" i="20" s="1"/>
  <c r="Q390" i="20"/>
  <c r="P390" i="20"/>
  <c r="O390" i="20"/>
  <c r="BJ390" i="20" s="1"/>
  <c r="M390" i="20"/>
  <c r="CC389" i="20"/>
  <c r="CA389" i="20"/>
  <c r="BC389" i="20"/>
  <c r="BA389" i="20"/>
  <c r="AY389" i="20"/>
  <c r="AC389" i="20"/>
  <c r="AA389" i="20"/>
  <c r="T389" i="20"/>
  <c r="CT389" i="20" s="1"/>
  <c r="S389" i="20"/>
  <c r="CR389" i="20" s="1"/>
  <c r="R389" i="20"/>
  <c r="CP389" i="20" s="1"/>
  <c r="Q389" i="20"/>
  <c r="CN389" i="20" s="1"/>
  <c r="O389" i="20"/>
  <c r="BW389" i="20" s="1"/>
  <c r="M389" i="20"/>
  <c r="P389" i="20" s="1"/>
  <c r="CR388" i="20"/>
  <c r="CN388" i="20"/>
  <c r="BR388" i="20"/>
  <c r="AP388" i="20"/>
  <c r="AN388" i="20"/>
  <c r="S388" i="20"/>
  <c r="R388" i="20"/>
  <c r="CP388" i="20" s="1"/>
  <c r="Q388" i="20"/>
  <c r="M388" i="20"/>
  <c r="P388" i="20" s="1"/>
  <c r="M387" i="20"/>
  <c r="CR386" i="20"/>
  <c r="BW386" i="20"/>
  <c r="BT386" i="20"/>
  <c r="BR386" i="20"/>
  <c r="AW386" i="20"/>
  <c r="W386" i="20"/>
  <c r="T386" i="20"/>
  <c r="CT386" i="20" s="1"/>
  <c r="S386" i="20"/>
  <c r="P386" i="20"/>
  <c r="CL386" i="20" s="1"/>
  <c r="O386" i="20"/>
  <c r="CJ386" i="20" s="1"/>
  <c r="M386" i="20"/>
  <c r="R386" i="20" s="1"/>
  <c r="M385" i="20"/>
  <c r="CA384" i="20"/>
  <c r="BA384" i="20"/>
  <c r="AA384" i="20"/>
  <c r="R384" i="20"/>
  <c r="CP384" i="20" s="1"/>
  <c r="Q384" i="20"/>
  <c r="CN384" i="20" s="1"/>
  <c r="M384" i="20"/>
  <c r="T384" i="20" s="1"/>
  <c r="CN383" i="20"/>
  <c r="AN383" i="20"/>
  <c r="T383" i="20"/>
  <c r="CG383" i="20" s="1"/>
  <c r="S383" i="20"/>
  <c r="CE383" i="20" s="1"/>
  <c r="R383" i="20"/>
  <c r="CP383" i="20" s="1"/>
  <c r="Q383" i="20"/>
  <c r="P383" i="20"/>
  <c r="CL383" i="20" s="1"/>
  <c r="M383" i="20"/>
  <c r="O383" i="20" s="1"/>
  <c r="CE382" i="20"/>
  <c r="BE382" i="20"/>
  <c r="AE382" i="20"/>
  <c r="S382" i="20"/>
  <c r="CR382" i="20" s="1"/>
  <c r="M382" i="20"/>
  <c r="T382" i="20" s="1"/>
  <c r="CT381" i="20"/>
  <c r="BR381" i="20"/>
  <c r="T381" i="20"/>
  <c r="S381" i="20"/>
  <c r="R381" i="20"/>
  <c r="M381" i="20"/>
  <c r="Q381" i="20" s="1"/>
  <c r="M380" i="20"/>
  <c r="CE379" i="20"/>
  <c r="BY379" i="20"/>
  <c r="BW379" i="20"/>
  <c r="BE379" i="20"/>
  <c r="AY379" i="20"/>
  <c r="AW379" i="20"/>
  <c r="AE379" i="20"/>
  <c r="Y379" i="20"/>
  <c r="W379" i="20"/>
  <c r="T379" i="20"/>
  <c r="CT379" i="20" s="1"/>
  <c r="S379" i="20"/>
  <c r="CR379" i="20" s="1"/>
  <c r="R379" i="20"/>
  <c r="CP379" i="20" s="1"/>
  <c r="Q379" i="20"/>
  <c r="CN379" i="20" s="1"/>
  <c r="P379" i="20"/>
  <c r="CL379" i="20" s="1"/>
  <c r="O379" i="20"/>
  <c r="CJ379" i="20" s="1"/>
  <c r="M379" i="20"/>
  <c r="BN378" i="20"/>
  <c r="BL378" i="20"/>
  <c r="BJ378" i="20"/>
  <c r="T378" i="20"/>
  <c r="CG378" i="20" s="1"/>
  <c r="S378" i="20"/>
  <c r="CE378" i="20" s="1"/>
  <c r="R378" i="20"/>
  <c r="CC378" i="20" s="1"/>
  <c r="Q378" i="20"/>
  <c r="P378" i="20"/>
  <c r="O378" i="20"/>
  <c r="M378" i="20"/>
  <c r="CC377" i="20"/>
  <c r="BC377" i="20"/>
  <c r="AC377" i="20"/>
  <c r="S377" i="20"/>
  <c r="CR377" i="20" s="1"/>
  <c r="R377" i="20"/>
  <c r="CP377" i="20" s="1"/>
  <c r="O377" i="20"/>
  <c r="BW377" i="20" s="1"/>
  <c r="M377" i="20"/>
  <c r="T377" i="20" s="1"/>
  <c r="CR376" i="20"/>
  <c r="T376" i="20"/>
  <c r="CG376" i="20" s="1"/>
  <c r="S376" i="20"/>
  <c r="R376" i="20"/>
  <c r="Q376" i="20"/>
  <c r="M376" i="20"/>
  <c r="P376" i="20" s="1"/>
  <c r="M375" i="20"/>
  <c r="CT374" i="20"/>
  <c r="CC374" i="20"/>
  <c r="BY374" i="20"/>
  <c r="BW374" i="20"/>
  <c r="BT374" i="20"/>
  <c r="BC374" i="20"/>
  <c r="AY374" i="20"/>
  <c r="AW374" i="20"/>
  <c r="AT374" i="20"/>
  <c r="AR374" i="20"/>
  <c r="AC374" i="20"/>
  <c r="Y374" i="20"/>
  <c r="W374" i="20"/>
  <c r="T374" i="20"/>
  <c r="S374" i="20"/>
  <c r="BR374" i="20" s="1"/>
  <c r="R374" i="20"/>
  <c r="CP374" i="20" s="1"/>
  <c r="Q374" i="20"/>
  <c r="CN374" i="20" s="1"/>
  <c r="P374" i="20"/>
  <c r="CL374" i="20" s="1"/>
  <c r="O374" i="20"/>
  <c r="CJ374" i="20" s="1"/>
  <c r="M374" i="20"/>
  <c r="M373" i="20"/>
  <c r="CA372" i="20"/>
  <c r="BA372" i="20"/>
  <c r="AA372" i="20"/>
  <c r="R372" i="20"/>
  <c r="CP372" i="20" s="1"/>
  <c r="Q372" i="20"/>
  <c r="CN372" i="20" s="1"/>
  <c r="M372" i="20"/>
  <c r="T372" i="20" s="1"/>
  <c r="CN371" i="20"/>
  <c r="CL371" i="20"/>
  <c r="BW371" i="20"/>
  <c r="BN371" i="20"/>
  <c r="BL371" i="20"/>
  <c r="AW371" i="20"/>
  <c r="AN371" i="20"/>
  <c r="AL371" i="20"/>
  <c r="W371" i="20"/>
  <c r="T371" i="20"/>
  <c r="CG371" i="20" s="1"/>
  <c r="S371" i="20"/>
  <c r="CE371" i="20" s="1"/>
  <c r="R371" i="20"/>
  <c r="Q371" i="20"/>
  <c r="P371" i="20"/>
  <c r="O371" i="20"/>
  <c r="CJ371" i="20" s="1"/>
  <c r="M371" i="20"/>
  <c r="CE370" i="20"/>
  <c r="BE370" i="20"/>
  <c r="AE370" i="20"/>
  <c r="S370" i="20"/>
  <c r="CR370" i="20" s="1"/>
  <c r="M370" i="20"/>
  <c r="T370" i="20" s="1"/>
  <c r="CT369" i="20"/>
  <c r="CR369" i="20"/>
  <c r="CP369" i="20"/>
  <c r="BT369" i="20"/>
  <c r="BR369" i="20"/>
  <c r="BP369" i="20"/>
  <c r="AT369" i="20"/>
  <c r="AR369" i="20"/>
  <c r="AP369" i="20"/>
  <c r="T369" i="20"/>
  <c r="S369" i="20"/>
  <c r="R369" i="20"/>
  <c r="M369" i="20"/>
  <c r="Q369" i="20" s="1"/>
  <c r="M368" i="20"/>
  <c r="CT367" i="20"/>
  <c r="BY367" i="20"/>
  <c r="BW367" i="20"/>
  <c r="BT367" i="20"/>
  <c r="BE367" i="20"/>
  <c r="AY367" i="20"/>
  <c r="AW367" i="20"/>
  <c r="AT367" i="20"/>
  <c r="AE367" i="20"/>
  <c r="Y367" i="20"/>
  <c r="W367" i="20"/>
  <c r="T367" i="20"/>
  <c r="S367" i="20"/>
  <c r="CR367" i="20" s="1"/>
  <c r="R367" i="20"/>
  <c r="CP367" i="20" s="1"/>
  <c r="Q367" i="20"/>
  <c r="CN367" i="20" s="1"/>
  <c r="P367" i="20"/>
  <c r="CL367" i="20" s="1"/>
  <c r="O367" i="20"/>
  <c r="CJ367" i="20" s="1"/>
  <c r="M367" i="20"/>
  <c r="CL366" i="20"/>
  <c r="CJ366" i="20"/>
  <c r="BL366" i="20"/>
  <c r="BJ366" i="20"/>
  <c r="AL366" i="20"/>
  <c r="AJ366" i="20"/>
  <c r="T366" i="20"/>
  <c r="CG366" i="20" s="1"/>
  <c r="R366" i="20"/>
  <c r="CC366" i="20" s="1"/>
  <c r="Q366" i="20"/>
  <c r="P366" i="20"/>
  <c r="O366" i="20"/>
  <c r="M366" i="20"/>
  <c r="S366" i="20" s="1"/>
  <c r="BC365" i="20"/>
  <c r="AP365" i="20"/>
  <c r="S365" i="20"/>
  <c r="CR365" i="20" s="1"/>
  <c r="R365" i="20"/>
  <c r="AC365" i="20" s="1"/>
  <c r="O365" i="20"/>
  <c r="BW365" i="20" s="1"/>
  <c r="M365" i="20"/>
  <c r="T365" i="20" s="1"/>
  <c r="CE364" i="20"/>
  <c r="BR364" i="20"/>
  <c r="AR364" i="20"/>
  <c r="AE364" i="20"/>
  <c r="S364" i="20"/>
  <c r="BE364" i="20" s="1"/>
  <c r="R364" i="20"/>
  <c r="Q364" i="20"/>
  <c r="M364" i="20"/>
  <c r="P364" i="20" s="1"/>
  <c r="T363" i="20"/>
  <c r="M363" i="20"/>
  <c r="CC362" i="20"/>
  <c r="BJ362" i="20"/>
  <c r="BC362" i="20"/>
  <c r="AW362" i="20"/>
  <c r="AT362" i="20"/>
  <c r="AC362" i="20"/>
  <c r="T362" i="20"/>
  <c r="BT362" i="20" s="1"/>
  <c r="S362" i="20"/>
  <c r="BR362" i="20" s="1"/>
  <c r="R362" i="20"/>
  <c r="CP362" i="20" s="1"/>
  <c r="Q362" i="20"/>
  <c r="CN362" i="20" s="1"/>
  <c r="P362" i="20"/>
  <c r="CL362" i="20" s="1"/>
  <c r="O362" i="20"/>
  <c r="AJ362" i="20" s="1"/>
  <c r="M362" i="20"/>
  <c r="Y361" i="20"/>
  <c r="P361" i="20"/>
  <c r="M361" i="20"/>
  <c r="AN360" i="20"/>
  <c r="AA360" i="20"/>
  <c r="R360" i="20"/>
  <c r="CP360" i="20" s="1"/>
  <c r="Q360" i="20"/>
  <c r="CN360" i="20" s="1"/>
  <c r="M360" i="20"/>
  <c r="T360" i="20" s="1"/>
  <c r="CE359" i="20"/>
  <c r="BP359" i="20"/>
  <c r="BE359" i="20"/>
  <c r="AE359" i="20"/>
  <c r="S359" i="20"/>
  <c r="CR359" i="20" s="1"/>
  <c r="R359" i="20"/>
  <c r="BC359" i="20" s="1"/>
  <c r="Q359" i="20"/>
  <c r="P359" i="20"/>
  <c r="M359" i="20"/>
  <c r="O359" i="20" s="1"/>
  <c r="T358" i="20"/>
  <c r="S358" i="20"/>
  <c r="M358" i="20"/>
  <c r="T357" i="20"/>
  <c r="M357" i="20"/>
  <c r="CP356" i="20"/>
  <c r="CG356" i="20"/>
  <c r="CE356" i="20"/>
  <c r="CC356" i="20"/>
  <c r="CA356" i="20"/>
  <c r="BE356" i="20"/>
  <c r="BA356" i="20"/>
  <c r="AY356" i="20"/>
  <c r="AE356" i="20"/>
  <c r="AA356" i="20"/>
  <c r="Y356" i="20"/>
  <c r="T356" i="20"/>
  <c r="CT356" i="20" s="1"/>
  <c r="S356" i="20"/>
  <c r="R356" i="20"/>
  <c r="BP356" i="20" s="1"/>
  <c r="Q356" i="20"/>
  <c r="BN356" i="20" s="1"/>
  <c r="P356" i="20"/>
  <c r="BY356" i="20" s="1"/>
  <c r="O356" i="20"/>
  <c r="AW356" i="20" s="1"/>
  <c r="M356" i="20"/>
  <c r="BP355" i="20"/>
  <c r="BN355" i="20"/>
  <c r="AP355" i="20"/>
  <c r="AN355" i="20"/>
  <c r="T355" i="20"/>
  <c r="CG355" i="20" s="1"/>
  <c r="S355" i="20"/>
  <c r="CE355" i="20" s="1"/>
  <c r="R355" i="20"/>
  <c r="CP355" i="20" s="1"/>
  <c r="Q355" i="20"/>
  <c r="CN355" i="20" s="1"/>
  <c r="O355" i="20"/>
  <c r="CJ355" i="20" s="1"/>
  <c r="M355" i="20"/>
  <c r="P355" i="20" s="1"/>
  <c r="CE354" i="20"/>
  <c r="BE354" i="20"/>
  <c r="AE354" i="20"/>
  <c r="AC354" i="20"/>
  <c r="T354" i="20"/>
  <c r="CT354" i="20" s="1"/>
  <c r="S354" i="20"/>
  <c r="CR354" i="20" s="1"/>
  <c r="O354" i="20"/>
  <c r="BW354" i="20" s="1"/>
  <c r="M354" i="20"/>
  <c r="R354" i="20" s="1"/>
  <c r="CC354" i="20" s="1"/>
  <c r="T353" i="20"/>
  <c r="S353" i="20"/>
  <c r="M353" i="20"/>
  <c r="R353" i="20" s="1"/>
  <c r="M352" i="20"/>
  <c r="BY351" i="20"/>
  <c r="BW351" i="20"/>
  <c r="AY351" i="20"/>
  <c r="AW351" i="20"/>
  <c r="Y351" i="20"/>
  <c r="W351" i="20"/>
  <c r="Q351" i="20"/>
  <c r="CN351" i="20" s="1"/>
  <c r="P351" i="20"/>
  <c r="CL351" i="20" s="1"/>
  <c r="O351" i="20"/>
  <c r="CJ351" i="20" s="1"/>
  <c r="M351" i="20"/>
  <c r="T351" i="20" s="1"/>
  <c r="BL350" i="20"/>
  <c r="AN350" i="20"/>
  <c r="S350" i="20"/>
  <c r="CE350" i="20" s="1"/>
  <c r="R350" i="20"/>
  <c r="CC350" i="20" s="1"/>
  <c r="Q350" i="20"/>
  <c r="CN350" i="20" s="1"/>
  <c r="P350" i="20"/>
  <c r="CL350" i="20" s="1"/>
  <c r="M350" i="20"/>
  <c r="O350" i="20" s="1"/>
  <c r="M349" i="20"/>
  <c r="T349" i="20" s="1"/>
  <c r="BR348" i="20"/>
  <c r="AR348" i="20"/>
  <c r="S348" i="20"/>
  <c r="R348" i="20"/>
  <c r="M348" i="20"/>
  <c r="Q348" i="20" s="1"/>
  <c r="M347" i="20"/>
  <c r="BW346" i="20"/>
  <c r="AW346" i="20"/>
  <c r="W346" i="20"/>
  <c r="T346" i="20"/>
  <c r="P346" i="20"/>
  <c r="CL346" i="20" s="1"/>
  <c r="O346" i="20"/>
  <c r="CJ346" i="20" s="1"/>
  <c r="M346" i="20"/>
  <c r="S346" i="20" s="1"/>
  <c r="CL345" i="20"/>
  <c r="CJ345" i="20"/>
  <c r="AJ345" i="20"/>
  <c r="AA345" i="20"/>
  <c r="T345" i="20"/>
  <c r="CG345" i="20" s="1"/>
  <c r="R345" i="20"/>
  <c r="CC345" i="20" s="1"/>
  <c r="Q345" i="20"/>
  <c r="CA345" i="20" s="1"/>
  <c r="P345" i="20"/>
  <c r="BL345" i="20" s="1"/>
  <c r="O345" i="20"/>
  <c r="BJ345" i="20" s="1"/>
  <c r="M345" i="20"/>
  <c r="S345" i="20" s="1"/>
  <c r="CE344" i="20"/>
  <c r="CA344" i="20"/>
  <c r="BY344" i="20"/>
  <c r="BE344" i="20"/>
  <c r="BA344" i="20"/>
  <c r="AY344" i="20"/>
  <c r="AE344" i="20"/>
  <c r="AA344" i="20"/>
  <c r="Y344" i="20"/>
  <c r="T344" i="20"/>
  <c r="CT344" i="20" s="1"/>
  <c r="S344" i="20"/>
  <c r="CR344" i="20" s="1"/>
  <c r="R344" i="20"/>
  <c r="CP344" i="20" s="1"/>
  <c r="Q344" i="20"/>
  <c r="CN344" i="20" s="1"/>
  <c r="P344" i="20"/>
  <c r="CL344" i="20" s="1"/>
  <c r="O344" i="20"/>
  <c r="BW344" i="20" s="1"/>
  <c r="M344" i="20"/>
  <c r="BP343" i="20"/>
  <c r="BN343" i="20"/>
  <c r="T343" i="20"/>
  <c r="CG343" i="20" s="1"/>
  <c r="S343" i="20"/>
  <c r="CE343" i="20" s="1"/>
  <c r="R343" i="20"/>
  <c r="CP343" i="20" s="1"/>
  <c r="Q343" i="20"/>
  <c r="CN343" i="20" s="1"/>
  <c r="O343" i="20"/>
  <c r="CJ343" i="20" s="1"/>
  <c r="M343" i="20"/>
  <c r="P343" i="20" s="1"/>
  <c r="CE342" i="20"/>
  <c r="BE342" i="20"/>
  <c r="BC342" i="20"/>
  <c r="AE342" i="20"/>
  <c r="T342" i="20"/>
  <c r="CT342" i="20" s="1"/>
  <c r="S342" i="20"/>
  <c r="CR342" i="20" s="1"/>
  <c r="O342" i="20"/>
  <c r="BW342" i="20" s="1"/>
  <c r="M342" i="20"/>
  <c r="R342" i="20" s="1"/>
  <c r="CC342" i="20" s="1"/>
  <c r="AT341" i="20"/>
  <c r="AR341" i="20"/>
  <c r="T341" i="20"/>
  <c r="CT341" i="20" s="1"/>
  <c r="S341" i="20"/>
  <c r="CR341" i="20" s="1"/>
  <c r="M341" i="20"/>
  <c r="R341" i="20" s="1"/>
  <c r="M340" i="20"/>
  <c r="BY339" i="20"/>
  <c r="BW339" i="20"/>
  <c r="AY339" i="20"/>
  <c r="AW339" i="20"/>
  <c r="Y339" i="20"/>
  <c r="W339" i="20"/>
  <c r="Q339" i="20"/>
  <c r="CN339" i="20" s="1"/>
  <c r="P339" i="20"/>
  <c r="CL339" i="20" s="1"/>
  <c r="O339" i="20"/>
  <c r="CJ339" i="20" s="1"/>
  <c r="M339" i="20"/>
  <c r="T339" i="20" s="1"/>
  <c r="CN338" i="20"/>
  <c r="CL338" i="20"/>
  <c r="BN338" i="20"/>
  <c r="BL338" i="20"/>
  <c r="AN338" i="20"/>
  <c r="AL338" i="20"/>
  <c r="T338" i="20"/>
  <c r="CG338" i="20" s="1"/>
  <c r="S338" i="20"/>
  <c r="CE338" i="20" s="1"/>
  <c r="R338" i="20"/>
  <c r="CC338" i="20" s="1"/>
  <c r="Q338" i="20"/>
  <c r="P338" i="20"/>
  <c r="O338" i="20"/>
  <c r="CJ338" i="20" s="1"/>
  <c r="M338" i="20"/>
  <c r="M337" i="20"/>
  <c r="T337" i="20" s="1"/>
  <c r="AP336" i="20"/>
  <c r="S336" i="20"/>
  <c r="R336" i="20"/>
  <c r="CP336" i="20" s="1"/>
  <c r="M336" i="20"/>
  <c r="Q336" i="20" s="1"/>
  <c r="M335" i="20"/>
  <c r="BW334" i="20"/>
  <c r="BT334" i="20"/>
  <c r="AW334" i="20"/>
  <c r="W334" i="20"/>
  <c r="T334" i="20"/>
  <c r="CT334" i="20" s="1"/>
  <c r="P334" i="20"/>
  <c r="CL334" i="20" s="1"/>
  <c r="O334" i="20"/>
  <c r="CJ334" i="20" s="1"/>
  <c r="M334" i="20"/>
  <c r="S334" i="20" s="1"/>
  <c r="BJ333" i="20"/>
  <c r="AL333" i="20"/>
  <c r="R333" i="20"/>
  <c r="Q333" i="20"/>
  <c r="CA333" i="20" s="1"/>
  <c r="P333" i="20"/>
  <c r="CL333" i="20" s="1"/>
  <c r="O333" i="20"/>
  <c r="CJ333" i="20" s="1"/>
  <c r="M333" i="20"/>
  <c r="T333" i="20" s="1"/>
  <c r="CA332" i="20"/>
  <c r="BY332" i="20"/>
  <c r="BA332" i="20"/>
  <c r="AY332" i="20"/>
  <c r="AA332" i="20"/>
  <c r="Y332" i="20"/>
  <c r="R332" i="20"/>
  <c r="CP332" i="20" s="1"/>
  <c r="Q332" i="20"/>
  <c r="CN332" i="20" s="1"/>
  <c r="P332" i="20"/>
  <c r="CL332" i="20" s="1"/>
  <c r="M332" i="20"/>
  <c r="T332" i="20" s="1"/>
  <c r="CP331" i="20"/>
  <c r="BT331" i="20"/>
  <c r="BP331" i="20"/>
  <c r="BN331" i="20"/>
  <c r="AN331" i="20"/>
  <c r="T331" i="20"/>
  <c r="CT331" i="20" s="1"/>
  <c r="S331" i="20"/>
  <c r="CE331" i="20" s="1"/>
  <c r="R331" i="20"/>
  <c r="Q331" i="20"/>
  <c r="CN331" i="20" s="1"/>
  <c r="P331" i="20"/>
  <c r="CL331" i="20" s="1"/>
  <c r="O331" i="20"/>
  <c r="CJ331" i="20" s="1"/>
  <c r="M331" i="20"/>
  <c r="CE330" i="20"/>
  <c r="BE330" i="20"/>
  <c r="AE330" i="20"/>
  <c r="T330" i="20"/>
  <c r="CT330" i="20" s="1"/>
  <c r="S330" i="20"/>
  <c r="CR330" i="20" s="1"/>
  <c r="O330" i="20"/>
  <c r="M330" i="20"/>
  <c r="R330" i="20" s="1"/>
  <c r="CT329" i="20"/>
  <c r="BT329" i="20"/>
  <c r="AT329" i="20"/>
  <c r="T329" i="20"/>
  <c r="S329" i="20"/>
  <c r="M329" i="20"/>
  <c r="R329" i="20" s="1"/>
  <c r="M328" i="20"/>
  <c r="CC327" i="20"/>
  <c r="BY327" i="20"/>
  <c r="BW327" i="20"/>
  <c r="BC327" i="20"/>
  <c r="AY327" i="20"/>
  <c r="AW327" i="20"/>
  <c r="AC327" i="20"/>
  <c r="Y327" i="20"/>
  <c r="W327" i="20"/>
  <c r="T327" i="20"/>
  <c r="CT327" i="20" s="1"/>
  <c r="S327" i="20"/>
  <c r="CR327" i="20" s="1"/>
  <c r="R327" i="20"/>
  <c r="CP327" i="20" s="1"/>
  <c r="Q327" i="20"/>
  <c r="CN327" i="20" s="1"/>
  <c r="P327" i="20"/>
  <c r="CL327" i="20" s="1"/>
  <c r="O327" i="20"/>
  <c r="CJ327" i="20" s="1"/>
  <c r="M327" i="20"/>
  <c r="CR326" i="20"/>
  <c r="BR326" i="20"/>
  <c r="BL326" i="20"/>
  <c r="BC326" i="20"/>
  <c r="AL326" i="20"/>
  <c r="AC326" i="20"/>
  <c r="S326" i="20"/>
  <c r="R326" i="20"/>
  <c r="CC326" i="20" s="1"/>
  <c r="Q326" i="20"/>
  <c r="BA326" i="20" s="1"/>
  <c r="P326" i="20"/>
  <c r="O326" i="20"/>
  <c r="CJ326" i="20" s="1"/>
  <c r="M326" i="20"/>
  <c r="T326" i="20" s="1"/>
  <c r="BP325" i="20"/>
  <c r="AC325" i="20"/>
  <c r="R325" i="20"/>
  <c r="CP325" i="20" s="1"/>
  <c r="M325" i="20"/>
  <c r="CE324" i="20"/>
  <c r="BR324" i="20"/>
  <c r="BE324" i="20"/>
  <c r="AR324" i="20"/>
  <c r="AP324" i="20"/>
  <c r="AE324" i="20"/>
  <c r="S324" i="20"/>
  <c r="CR324" i="20" s="1"/>
  <c r="R324" i="20"/>
  <c r="BP324" i="20" s="1"/>
  <c r="M324" i="20"/>
  <c r="Q324" i="20" s="1"/>
  <c r="BL323" i="20"/>
  <c r="BG323" i="20"/>
  <c r="AG323" i="20"/>
  <c r="T323" i="20"/>
  <c r="AT323" i="20" s="1"/>
  <c r="P323" i="20"/>
  <c r="M323" i="20"/>
  <c r="BW322" i="20"/>
  <c r="AT322" i="20"/>
  <c r="T322" i="20"/>
  <c r="S322" i="20"/>
  <c r="CR322" i="20" s="1"/>
  <c r="P322" i="20"/>
  <c r="CL322" i="20" s="1"/>
  <c r="O322" i="20"/>
  <c r="M322" i="20"/>
  <c r="R322" i="20" s="1"/>
  <c r="BY321" i="20"/>
  <c r="BP321" i="20"/>
  <c r="AY321" i="20"/>
  <c r="AL321" i="20"/>
  <c r="AJ321" i="20"/>
  <c r="Y321" i="20"/>
  <c r="R321" i="20"/>
  <c r="AP321" i="20" s="1"/>
  <c r="Q321" i="20"/>
  <c r="CA321" i="20" s="1"/>
  <c r="P321" i="20"/>
  <c r="CL321" i="20" s="1"/>
  <c r="O321" i="20"/>
  <c r="BJ321" i="20" s="1"/>
  <c r="M321" i="20"/>
  <c r="T321" i="20" s="1"/>
  <c r="CE320" i="20"/>
  <c r="BY320" i="20"/>
  <c r="BE320" i="20"/>
  <c r="AY320" i="20"/>
  <c r="AE320" i="20"/>
  <c r="AC320" i="20"/>
  <c r="Y320" i="20"/>
  <c r="T320" i="20"/>
  <c r="CT320" i="20" s="1"/>
  <c r="S320" i="20"/>
  <c r="CR320" i="20" s="1"/>
  <c r="R320" i="20"/>
  <c r="Q320" i="20"/>
  <c r="BN320" i="20" s="1"/>
  <c r="P320" i="20"/>
  <c r="CL320" i="20" s="1"/>
  <c r="O320" i="20"/>
  <c r="BW320" i="20" s="1"/>
  <c r="M320" i="20"/>
  <c r="CR319" i="20"/>
  <c r="BN319" i="20"/>
  <c r="BE319" i="20"/>
  <c r="AR319" i="20"/>
  <c r="T319" i="20"/>
  <c r="S319" i="20"/>
  <c r="CE319" i="20" s="1"/>
  <c r="R319" i="20"/>
  <c r="BP319" i="20" s="1"/>
  <c r="Q319" i="20"/>
  <c r="O319" i="20"/>
  <c r="CJ319" i="20" s="1"/>
  <c r="M319" i="20"/>
  <c r="P319" i="20" s="1"/>
  <c r="BJ318" i="20"/>
  <c r="Q318" i="20"/>
  <c r="AN318" i="20" s="1"/>
  <c r="O318" i="20"/>
  <c r="AJ318" i="20" s="1"/>
  <c r="M318" i="20"/>
  <c r="BL317" i="20"/>
  <c r="AL317" i="20"/>
  <c r="R317" i="20"/>
  <c r="CC317" i="20" s="1"/>
  <c r="P317" i="20"/>
  <c r="O317" i="20"/>
  <c r="M317" i="20"/>
  <c r="T317" i="20" s="1"/>
  <c r="CA316" i="20"/>
  <c r="BY316" i="20"/>
  <c r="BW316" i="20"/>
  <c r="BA316" i="20"/>
  <c r="AY316" i="20"/>
  <c r="AW316" i="20"/>
  <c r="AA316" i="20"/>
  <c r="Y316" i="20"/>
  <c r="W316" i="20"/>
  <c r="T316" i="20"/>
  <c r="CT316" i="20" s="1"/>
  <c r="R316" i="20"/>
  <c r="CP316" i="20" s="1"/>
  <c r="Q316" i="20"/>
  <c r="CN316" i="20" s="1"/>
  <c r="P316" i="20"/>
  <c r="CL316" i="20" s="1"/>
  <c r="O316" i="20"/>
  <c r="CJ316" i="20" s="1"/>
  <c r="M316" i="20"/>
  <c r="S316" i="20" s="1"/>
  <c r="CP315" i="20"/>
  <c r="CN315" i="20"/>
  <c r="CE315" i="20"/>
  <c r="BP315" i="20"/>
  <c r="BE315" i="20"/>
  <c r="AP315" i="20"/>
  <c r="AN315" i="20"/>
  <c r="AE315" i="20"/>
  <c r="T315" i="20"/>
  <c r="CG315" i="20" s="1"/>
  <c r="S315" i="20"/>
  <c r="CR315" i="20" s="1"/>
  <c r="R315" i="20"/>
  <c r="Q315" i="20"/>
  <c r="BN315" i="20" s="1"/>
  <c r="P315" i="20"/>
  <c r="CL315" i="20" s="1"/>
  <c r="O315" i="20"/>
  <c r="CJ315" i="20" s="1"/>
  <c r="M315" i="20"/>
  <c r="CE314" i="20"/>
  <c r="CC314" i="20"/>
  <c r="BE314" i="20"/>
  <c r="BC314" i="20"/>
  <c r="AE314" i="20"/>
  <c r="AC314" i="20"/>
  <c r="T314" i="20"/>
  <c r="CT314" i="20" s="1"/>
  <c r="S314" i="20"/>
  <c r="CR314" i="20" s="1"/>
  <c r="R314" i="20"/>
  <c r="CP314" i="20" s="1"/>
  <c r="O314" i="20"/>
  <c r="BW314" i="20" s="1"/>
  <c r="M314" i="20"/>
  <c r="Q314" i="20" s="1"/>
  <c r="T313" i="20"/>
  <c r="S313" i="20"/>
  <c r="M313" i="20"/>
  <c r="R313" i="20" s="1"/>
  <c r="M312" i="20"/>
  <c r="BY311" i="20"/>
  <c r="BW311" i="20"/>
  <c r="AY311" i="20"/>
  <c r="AW311" i="20"/>
  <c r="Y311" i="20"/>
  <c r="W311" i="20"/>
  <c r="T311" i="20"/>
  <c r="CT311" i="20" s="1"/>
  <c r="Q311" i="20"/>
  <c r="CN311" i="20" s="1"/>
  <c r="P311" i="20"/>
  <c r="CL311" i="20" s="1"/>
  <c r="O311" i="20"/>
  <c r="CJ311" i="20" s="1"/>
  <c r="M311" i="20"/>
  <c r="S311" i="20" s="1"/>
  <c r="CN310" i="20"/>
  <c r="CC310" i="20"/>
  <c r="BN310" i="20"/>
  <c r="BC310" i="20"/>
  <c r="AC310" i="20"/>
  <c r="S310" i="20"/>
  <c r="CE310" i="20" s="1"/>
  <c r="R310" i="20"/>
  <c r="CP310" i="20" s="1"/>
  <c r="Q310" i="20"/>
  <c r="P310" i="20"/>
  <c r="CL310" i="20" s="1"/>
  <c r="O310" i="20"/>
  <c r="CJ310" i="20" s="1"/>
  <c r="M310" i="20"/>
  <c r="T310" i="20" s="1"/>
  <c r="M309" i="20"/>
  <c r="T309" i="20" s="1"/>
  <c r="CP308" i="20"/>
  <c r="BR308" i="20"/>
  <c r="BP308" i="20"/>
  <c r="AR308" i="20"/>
  <c r="AP308" i="20"/>
  <c r="S308" i="20"/>
  <c r="CR308" i="20" s="1"/>
  <c r="R308" i="20"/>
  <c r="Q308" i="20"/>
  <c r="CN308" i="20" s="1"/>
  <c r="M308" i="20"/>
  <c r="P308" i="20" s="1"/>
  <c r="M307" i="20"/>
  <c r="CT306" i="20"/>
  <c r="BW306" i="20"/>
  <c r="BT306" i="20"/>
  <c r="AW306" i="20"/>
  <c r="AT306" i="20"/>
  <c r="W306" i="20"/>
  <c r="T306" i="20"/>
  <c r="S306" i="20"/>
  <c r="CR306" i="20" s="1"/>
  <c r="P306" i="20"/>
  <c r="CL306" i="20" s="1"/>
  <c r="O306" i="20"/>
  <c r="CJ306" i="20" s="1"/>
  <c r="M306" i="20"/>
  <c r="R306" i="20" s="1"/>
  <c r="CL305" i="20"/>
  <c r="CJ305" i="20"/>
  <c r="BJ305" i="20"/>
  <c r="AL305" i="20"/>
  <c r="AJ305" i="20"/>
  <c r="R305" i="20"/>
  <c r="CC305" i="20" s="1"/>
  <c r="P305" i="20"/>
  <c r="O305" i="20"/>
  <c r="M305" i="20"/>
  <c r="T305" i="20" s="1"/>
  <c r="CE304" i="20"/>
  <c r="CA304" i="20"/>
  <c r="BY304" i="20"/>
  <c r="BW304" i="20"/>
  <c r="BE304" i="20"/>
  <c r="BA304" i="20"/>
  <c r="AY304" i="20"/>
  <c r="AW304" i="20"/>
  <c r="AE304" i="20"/>
  <c r="AA304" i="20"/>
  <c r="Y304" i="20"/>
  <c r="W304" i="20"/>
  <c r="T304" i="20"/>
  <c r="CT304" i="20" s="1"/>
  <c r="S304" i="20"/>
  <c r="CR304" i="20" s="1"/>
  <c r="R304" i="20"/>
  <c r="CP304" i="20" s="1"/>
  <c r="Q304" i="20"/>
  <c r="CN304" i="20" s="1"/>
  <c r="P304" i="20"/>
  <c r="CL304" i="20" s="1"/>
  <c r="O304" i="20"/>
  <c r="CJ304" i="20" s="1"/>
  <c r="M304" i="20"/>
  <c r="CE303" i="20"/>
  <c r="BE303" i="20"/>
  <c r="AN303" i="20"/>
  <c r="AE303" i="20"/>
  <c r="T303" i="20"/>
  <c r="CG303" i="20" s="1"/>
  <c r="S303" i="20"/>
  <c r="CR303" i="20" s="1"/>
  <c r="R303" i="20"/>
  <c r="CP303" i="20" s="1"/>
  <c r="Q303" i="20"/>
  <c r="CN303" i="20" s="1"/>
  <c r="P303" i="20"/>
  <c r="CL303" i="20" s="1"/>
  <c r="O303" i="20"/>
  <c r="CJ303" i="20" s="1"/>
  <c r="M303" i="20"/>
  <c r="CE302" i="20"/>
  <c r="CC302" i="20"/>
  <c r="BE302" i="20"/>
  <c r="BC302" i="20"/>
  <c r="AE302" i="20"/>
  <c r="T302" i="20"/>
  <c r="CT302" i="20" s="1"/>
  <c r="S302" i="20"/>
  <c r="CR302" i="20" s="1"/>
  <c r="O302" i="20"/>
  <c r="BW302" i="20" s="1"/>
  <c r="M302" i="20"/>
  <c r="R302" i="20" s="1"/>
  <c r="BR301" i="20"/>
  <c r="AR301" i="20"/>
  <c r="T301" i="20"/>
  <c r="S301" i="20"/>
  <c r="CR301" i="20" s="1"/>
  <c r="M301" i="20"/>
  <c r="R301" i="20" s="1"/>
  <c r="O300" i="20"/>
  <c r="M300" i="20"/>
  <c r="BY299" i="20"/>
  <c r="BW299" i="20"/>
  <c r="AY299" i="20"/>
  <c r="AW299" i="20"/>
  <c r="Y299" i="20"/>
  <c r="W299" i="20"/>
  <c r="T299" i="20"/>
  <c r="CT299" i="20" s="1"/>
  <c r="S299" i="20"/>
  <c r="CR299" i="20" s="1"/>
  <c r="Q299" i="20"/>
  <c r="CN299" i="20" s="1"/>
  <c r="P299" i="20"/>
  <c r="CL299" i="20" s="1"/>
  <c r="O299" i="20"/>
  <c r="CJ299" i="20" s="1"/>
  <c r="M299" i="20"/>
  <c r="R299" i="20" s="1"/>
  <c r="CN298" i="20"/>
  <c r="CC298" i="20"/>
  <c r="BC298" i="20"/>
  <c r="AC298" i="20"/>
  <c r="S298" i="20"/>
  <c r="CE298" i="20" s="1"/>
  <c r="R298" i="20"/>
  <c r="CP298" i="20" s="1"/>
  <c r="Q298" i="20"/>
  <c r="P298" i="20"/>
  <c r="O298" i="20"/>
  <c r="CJ298" i="20" s="1"/>
  <c r="M298" i="20"/>
  <c r="T298" i="20" s="1"/>
  <c r="M297" i="20"/>
  <c r="T297" i="20" s="1"/>
  <c r="CR296" i="20"/>
  <c r="CP296" i="20"/>
  <c r="BR296" i="20"/>
  <c r="BP296" i="20"/>
  <c r="S296" i="20"/>
  <c r="R296" i="20"/>
  <c r="M296" i="20"/>
  <c r="Q296" i="20" s="1"/>
  <c r="M295" i="20"/>
  <c r="CT294" i="20"/>
  <c r="BW294" i="20"/>
  <c r="BT294" i="20"/>
  <c r="AW294" i="20"/>
  <c r="AT294" i="20"/>
  <c r="W294" i="20"/>
  <c r="T294" i="20"/>
  <c r="S294" i="20"/>
  <c r="CR294" i="20" s="1"/>
  <c r="P294" i="20"/>
  <c r="CL294" i="20" s="1"/>
  <c r="O294" i="20"/>
  <c r="CJ294" i="20" s="1"/>
  <c r="M294" i="20"/>
  <c r="R294" i="20" s="1"/>
  <c r="CL293" i="20"/>
  <c r="BL293" i="20"/>
  <c r="AL293" i="20"/>
  <c r="R293" i="20"/>
  <c r="CC293" i="20" s="1"/>
  <c r="P293" i="20"/>
  <c r="O293" i="20"/>
  <c r="M293" i="20"/>
  <c r="T293" i="20" s="1"/>
  <c r="CE292" i="20"/>
  <c r="CA292" i="20"/>
  <c r="BY292" i="20"/>
  <c r="BW292" i="20"/>
  <c r="BE292" i="20"/>
  <c r="BA292" i="20"/>
  <c r="AY292" i="20"/>
  <c r="AW292" i="20"/>
  <c r="AE292" i="20"/>
  <c r="AA292" i="20"/>
  <c r="Y292" i="20"/>
  <c r="W292" i="20"/>
  <c r="T292" i="20"/>
  <c r="CT292" i="20" s="1"/>
  <c r="S292" i="20"/>
  <c r="CR292" i="20" s="1"/>
  <c r="R292" i="20"/>
  <c r="CP292" i="20" s="1"/>
  <c r="Q292" i="20"/>
  <c r="CN292" i="20" s="1"/>
  <c r="P292" i="20"/>
  <c r="CL292" i="20" s="1"/>
  <c r="O292" i="20"/>
  <c r="CJ292" i="20" s="1"/>
  <c r="M292" i="20"/>
  <c r="CE291" i="20"/>
  <c r="BN291" i="20"/>
  <c r="BE291" i="20"/>
  <c r="AP291" i="20"/>
  <c r="AN291" i="20"/>
  <c r="AE291" i="20"/>
  <c r="T291" i="20"/>
  <c r="CG291" i="20" s="1"/>
  <c r="S291" i="20"/>
  <c r="CR291" i="20" s="1"/>
  <c r="R291" i="20"/>
  <c r="CP291" i="20" s="1"/>
  <c r="Q291" i="20"/>
  <c r="CN291" i="20" s="1"/>
  <c r="P291" i="20"/>
  <c r="CL291" i="20" s="1"/>
  <c r="O291" i="20"/>
  <c r="CJ291" i="20" s="1"/>
  <c r="M291" i="20"/>
  <c r="CE290" i="20"/>
  <c r="CC290" i="20"/>
  <c r="BE290" i="20"/>
  <c r="BC290" i="20"/>
  <c r="AE290" i="20"/>
  <c r="AC290" i="20"/>
  <c r="T290" i="20"/>
  <c r="CT290" i="20" s="1"/>
  <c r="S290" i="20"/>
  <c r="CR290" i="20" s="1"/>
  <c r="R290" i="20"/>
  <c r="CP290" i="20" s="1"/>
  <c r="O290" i="20"/>
  <c r="BW290" i="20" s="1"/>
  <c r="M290" i="20"/>
  <c r="Q290" i="20" s="1"/>
  <c r="CR289" i="20"/>
  <c r="BR289" i="20"/>
  <c r="T289" i="20"/>
  <c r="CT289" i="20" s="1"/>
  <c r="S289" i="20"/>
  <c r="O289" i="20"/>
  <c r="CJ289" i="20" s="1"/>
  <c r="M289" i="20"/>
  <c r="R289" i="20" s="1"/>
  <c r="CJ288" i="20"/>
  <c r="BN288" i="20"/>
  <c r="BJ288" i="20"/>
  <c r="AJ288" i="20"/>
  <c r="Q288" i="20"/>
  <c r="CN288" i="20" s="1"/>
  <c r="O288" i="20"/>
  <c r="M288" i="20"/>
  <c r="BY287" i="20"/>
  <c r="BW287" i="20"/>
  <c r="BC287" i="20"/>
  <c r="AY287" i="20"/>
  <c r="AW287" i="20"/>
  <c r="Y287" i="20"/>
  <c r="W287" i="20"/>
  <c r="T287" i="20"/>
  <c r="CT287" i="20" s="1"/>
  <c r="S287" i="20"/>
  <c r="CR287" i="20" s="1"/>
  <c r="Q287" i="20"/>
  <c r="CN287" i="20" s="1"/>
  <c r="P287" i="20"/>
  <c r="CL287" i="20" s="1"/>
  <c r="O287" i="20"/>
  <c r="CJ287" i="20" s="1"/>
  <c r="M287" i="20"/>
  <c r="R287" i="20" s="1"/>
  <c r="CR286" i="20"/>
  <c r="CN286" i="20"/>
  <c r="CC286" i="20"/>
  <c r="BN286" i="20"/>
  <c r="BL286" i="20"/>
  <c r="BC286" i="20"/>
  <c r="AN286" i="20"/>
  <c r="AL286" i="20"/>
  <c r="AC286" i="20"/>
  <c r="S286" i="20"/>
  <c r="R286" i="20"/>
  <c r="CP286" i="20" s="1"/>
  <c r="Q286" i="20"/>
  <c r="P286" i="20"/>
  <c r="O286" i="20"/>
  <c r="CJ286" i="20" s="1"/>
  <c r="M286" i="20"/>
  <c r="T286" i="20" s="1"/>
  <c r="BR285" i="20"/>
  <c r="S285" i="20"/>
  <c r="M285" i="20"/>
  <c r="R284" i="20"/>
  <c r="M284" i="20"/>
  <c r="AT283" i="20"/>
  <c r="AL283" i="20"/>
  <c r="T283" i="20"/>
  <c r="CT283" i="20" s="1"/>
  <c r="P283" i="20"/>
  <c r="BL283" i="20" s="1"/>
  <c r="M283" i="20"/>
  <c r="BT282" i="20"/>
  <c r="AT282" i="20"/>
  <c r="T282" i="20"/>
  <c r="P282" i="20"/>
  <c r="O282" i="20"/>
  <c r="BW282" i="20" s="1"/>
  <c r="M282" i="20"/>
  <c r="S282" i="20" s="1"/>
  <c r="CL281" i="20"/>
  <c r="CJ281" i="20"/>
  <c r="BL281" i="20"/>
  <c r="BJ281" i="20"/>
  <c r="AY281" i="20"/>
  <c r="AP281" i="20"/>
  <c r="AJ281" i="20"/>
  <c r="Y281" i="20"/>
  <c r="R281" i="20"/>
  <c r="BP281" i="20" s="1"/>
  <c r="P281" i="20"/>
  <c r="AL281" i="20" s="1"/>
  <c r="O281" i="20"/>
  <c r="M281" i="20"/>
  <c r="T281" i="20" s="1"/>
  <c r="CP280" i="20"/>
  <c r="CN280" i="20"/>
  <c r="CA280" i="20"/>
  <c r="BN280" i="20"/>
  <c r="BL280" i="20"/>
  <c r="AY280" i="20"/>
  <c r="AN280" i="20"/>
  <c r="AL280" i="20"/>
  <c r="AA280" i="20"/>
  <c r="Y280" i="20"/>
  <c r="R280" i="20"/>
  <c r="AP280" i="20" s="1"/>
  <c r="Q280" i="20"/>
  <c r="BA280" i="20" s="1"/>
  <c r="P280" i="20"/>
  <c r="CL280" i="20" s="1"/>
  <c r="M280" i="20"/>
  <c r="T280" i="20" s="1"/>
  <c r="CT279" i="20"/>
  <c r="CP279" i="20"/>
  <c r="CN279" i="20"/>
  <c r="CL279" i="20"/>
  <c r="BT279" i="20"/>
  <c r="BP279" i="20"/>
  <c r="BE279" i="20"/>
  <c r="BC279" i="20"/>
  <c r="AT279" i="20"/>
  <c r="AP279" i="20"/>
  <c r="AE279" i="20"/>
  <c r="AC279" i="20"/>
  <c r="T279" i="20"/>
  <c r="S279" i="20"/>
  <c r="R279" i="20"/>
  <c r="CC279" i="20" s="1"/>
  <c r="Q279" i="20"/>
  <c r="AN279" i="20" s="1"/>
  <c r="P279" i="20"/>
  <c r="O279" i="20"/>
  <c r="CJ279" i="20" s="1"/>
  <c r="M279" i="20"/>
  <c r="BR278" i="20"/>
  <c r="T278" i="20"/>
  <c r="CT278" i="20" s="1"/>
  <c r="S278" i="20"/>
  <c r="CR278" i="20" s="1"/>
  <c r="R278" i="20"/>
  <c r="Q278" i="20"/>
  <c r="M278" i="20"/>
  <c r="P278" i="20" s="1"/>
  <c r="CE277" i="20"/>
  <c r="BE277" i="20"/>
  <c r="AE277" i="20"/>
  <c r="S277" i="20"/>
  <c r="CR277" i="20" s="1"/>
  <c r="O277" i="20"/>
  <c r="BW277" i="20" s="1"/>
  <c r="M277" i="20"/>
  <c r="T277" i="20" s="1"/>
  <c r="CT276" i="20"/>
  <c r="BT276" i="20"/>
  <c r="BR276" i="20"/>
  <c r="T276" i="20"/>
  <c r="S276" i="20"/>
  <c r="CR276" i="20" s="1"/>
  <c r="M276" i="20"/>
  <c r="R276" i="20" s="1"/>
  <c r="O275" i="20"/>
  <c r="M275" i="20"/>
  <c r="CE274" i="20"/>
  <c r="CC274" i="20"/>
  <c r="BY274" i="20"/>
  <c r="BE274" i="20"/>
  <c r="BC274" i="20"/>
  <c r="AY274" i="20"/>
  <c r="AE274" i="20"/>
  <c r="AC274" i="20"/>
  <c r="Y274" i="20"/>
  <c r="S274" i="20"/>
  <c r="CR274" i="20" s="1"/>
  <c r="R274" i="20"/>
  <c r="CP274" i="20" s="1"/>
  <c r="Q274" i="20"/>
  <c r="CN274" i="20" s="1"/>
  <c r="P274" i="20"/>
  <c r="CL274" i="20" s="1"/>
  <c r="M274" i="20"/>
  <c r="T274" i="20" s="1"/>
  <c r="BN273" i="20"/>
  <c r="AN273" i="20"/>
  <c r="AL273" i="20"/>
  <c r="T273" i="20"/>
  <c r="CG273" i="20" s="1"/>
  <c r="S273" i="20"/>
  <c r="CE273" i="20" s="1"/>
  <c r="R273" i="20"/>
  <c r="CC273" i="20" s="1"/>
  <c r="Q273" i="20"/>
  <c r="CN273" i="20" s="1"/>
  <c r="P273" i="20"/>
  <c r="CL273" i="20" s="1"/>
  <c r="M273" i="20"/>
  <c r="O273" i="20" s="1"/>
  <c r="M272" i="20"/>
  <c r="T272" i="20" s="1"/>
  <c r="BR271" i="20"/>
  <c r="S271" i="20"/>
  <c r="R271" i="20"/>
  <c r="M271" i="20"/>
  <c r="Q271" i="20" s="1"/>
  <c r="M270" i="20"/>
  <c r="CC269" i="20"/>
  <c r="CA269" i="20"/>
  <c r="BW269" i="20"/>
  <c r="BT269" i="20"/>
  <c r="BC269" i="20"/>
  <c r="BA269" i="20"/>
  <c r="AW269" i="20"/>
  <c r="AT269" i="20"/>
  <c r="AC269" i="20"/>
  <c r="AA269" i="20"/>
  <c r="W269" i="20"/>
  <c r="T269" i="20"/>
  <c r="S269" i="20"/>
  <c r="CR269" i="20" s="1"/>
  <c r="R269" i="20"/>
  <c r="CP269" i="20" s="1"/>
  <c r="Q269" i="20"/>
  <c r="CN269" i="20" s="1"/>
  <c r="P269" i="20"/>
  <c r="CL269" i="20" s="1"/>
  <c r="O269" i="20"/>
  <c r="CJ269" i="20" s="1"/>
  <c r="M269" i="20"/>
  <c r="AL268" i="20"/>
  <c r="S268" i="20"/>
  <c r="CE268" i="20" s="1"/>
  <c r="R268" i="20"/>
  <c r="CC268" i="20" s="1"/>
  <c r="Q268" i="20"/>
  <c r="CA268" i="20" s="1"/>
  <c r="P268" i="20"/>
  <c r="O268" i="20"/>
  <c r="M268" i="20"/>
  <c r="T268" i="20" s="1"/>
  <c r="CA267" i="20"/>
  <c r="BA267" i="20"/>
  <c r="AA267" i="20"/>
  <c r="R267" i="20"/>
  <c r="CP267" i="20" s="1"/>
  <c r="Q267" i="20"/>
  <c r="CN267" i="20" s="1"/>
  <c r="M267" i="20"/>
  <c r="T267" i="20" s="1"/>
  <c r="CP266" i="20"/>
  <c r="CN266" i="20"/>
  <c r="BP266" i="20"/>
  <c r="AP266" i="20"/>
  <c r="AN266" i="20"/>
  <c r="T266" i="20"/>
  <c r="CG266" i="20" s="1"/>
  <c r="S266" i="20"/>
  <c r="CE266" i="20" s="1"/>
  <c r="R266" i="20"/>
  <c r="Q266" i="20"/>
  <c r="M266" i="20"/>
  <c r="P266" i="20" s="1"/>
  <c r="CE265" i="20"/>
  <c r="BE265" i="20"/>
  <c r="AE265" i="20"/>
  <c r="S265" i="20"/>
  <c r="CR265" i="20" s="1"/>
  <c r="O265" i="20"/>
  <c r="BW265" i="20" s="1"/>
  <c r="M265" i="20"/>
  <c r="T265" i="20" s="1"/>
  <c r="CR264" i="20"/>
  <c r="BR264" i="20"/>
  <c r="AR264" i="20"/>
  <c r="T264" i="20"/>
  <c r="S264" i="20"/>
  <c r="M264" i="20"/>
  <c r="R264" i="20" s="1"/>
  <c r="O263" i="20"/>
  <c r="M263" i="20"/>
  <c r="CE262" i="20"/>
  <c r="CC262" i="20"/>
  <c r="BY262" i="20"/>
  <c r="BW262" i="20"/>
  <c r="BE262" i="20"/>
  <c r="BC262" i="20"/>
  <c r="AY262" i="20"/>
  <c r="AW262" i="20"/>
  <c r="AE262" i="20"/>
  <c r="AC262" i="20"/>
  <c r="Y262" i="20"/>
  <c r="W262" i="20"/>
  <c r="T262" i="20"/>
  <c r="CT262" i="20" s="1"/>
  <c r="S262" i="20"/>
  <c r="CR262" i="20" s="1"/>
  <c r="R262" i="20"/>
  <c r="CP262" i="20" s="1"/>
  <c r="Q262" i="20"/>
  <c r="CN262" i="20" s="1"/>
  <c r="P262" i="20"/>
  <c r="CL262" i="20" s="1"/>
  <c r="O262" i="20"/>
  <c r="CJ262" i="20" s="1"/>
  <c r="M262" i="20"/>
  <c r="BL261" i="20"/>
  <c r="BC261" i="20"/>
  <c r="AN261" i="20"/>
  <c r="AL261" i="20"/>
  <c r="AC261" i="20"/>
  <c r="T261" i="20"/>
  <c r="CG261" i="20" s="1"/>
  <c r="S261" i="20"/>
  <c r="CE261" i="20" s="1"/>
  <c r="R261" i="20"/>
  <c r="CC261" i="20" s="1"/>
  <c r="Q261" i="20"/>
  <c r="CN261" i="20" s="1"/>
  <c r="P261" i="20"/>
  <c r="CL261" i="20" s="1"/>
  <c r="O261" i="20"/>
  <c r="CJ261" i="20" s="1"/>
  <c r="M261" i="20"/>
  <c r="M260" i="20"/>
  <c r="T260" i="20" s="1"/>
  <c r="S259" i="20"/>
  <c r="R259" i="20"/>
  <c r="M259" i="20"/>
  <c r="Q259" i="20" s="1"/>
  <c r="M258" i="20"/>
  <c r="CA257" i="20"/>
  <c r="BW257" i="20"/>
  <c r="BT257" i="20"/>
  <c r="BA257" i="20"/>
  <c r="AW257" i="20"/>
  <c r="AA257" i="20"/>
  <c r="W257" i="20"/>
  <c r="T257" i="20"/>
  <c r="CT257" i="20" s="1"/>
  <c r="Q257" i="20"/>
  <c r="CN257" i="20" s="1"/>
  <c r="P257" i="20"/>
  <c r="CL257" i="20" s="1"/>
  <c r="O257" i="20"/>
  <c r="CJ257" i="20" s="1"/>
  <c r="M257" i="20"/>
  <c r="S257" i="20" s="1"/>
  <c r="CL256" i="20"/>
  <c r="CJ256" i="20"/>
  <c r="BL256" i="20"/>
  <c r="T256" i="20"/>
  <c r="CG256" i="20" s="1"/>
  <c r="S256" i="20"/>
  <c r="CE256" i="20" s="1"/>
  <c r="R256" i="20"/>
  <c r="CC256" i="20" s="1"/>
  <c r="Q256" i="20"/>
  <c r="CA256" i="20" s="1"/>
  <c r="P256" i="20"/>
  <c r="O256" i="20"/>
  <c r="M256" i="20"/>
  <c r="CA255" i="20"/>
  <c r="BA255" i="20"/>
  <c r="AA255" i="20"/>
  <c r="R255" i="20"/>
  <c r="CP255" i="20" s="1"/>
  <c r="Q255" i="20"/>
  <c r="CN255" i="20" s="1"/>
  <c r="M255" i="20"/>
  <c r="T255" i="20" s="1"/>
  <c r="CN254" i="20"/>
  <c r="BP254" i="20"/>
  <c r="BN254" i="20"/>
  <c r="AP254" i="20"/>
  <c r="T254" i="20"/>
  <c r="CG254" i="20" s="1"/>
  <c r="S254" i="20"/>
  <c r="CE254" i="20" s="1"/>
  <c r="R254" i="20"/>
  <c r="CP254" i="20" s="1"/>
  <c r="Q254" i="20"/>
  <c r="M254" i="20"/>
  <c r="P254" i="20" s="1"/>
  <c r="CE253" i="20"/>
  <c r="BE253" i="20"/>
  <c r="AE253" i="20"/>
  <c r="AC253" i="20"/>
  <c r="T253" i="20"/>
  <c r="CT253" i="20" s="1"/>
  <c r="S253" i="20"/>
  <c r="CR253" i="20" s="1"/>
  <c r="O253" i="20"/>
  <c r="BW253" i="20" s="1"/>
  <c r="M253" i="20"/>
  <c r="R253" i="20" s="1"/>
  <c r="CC253" i="20" s="1"/>
  <c r="T252" i="20"/>
  <c r="S252" i="20"/>
  <c r="M252" i="20"/>
  <c r="R252" i="20" s="1"/>
  <c r="M251" i="20"/>
  <c r="BY250" i="20"/>
  <c r="BW250" i="20"/>
  <c r="AY250" i="20"/>
  <c r="AW250" i="20"/>
  <c r="Y250" i="20"/>
  <c r="W250" i="20"/>
  <c r="Q250" i="20"/>
  <c r="CN250" i="20" s="1"/>
  <c r="P250" i="20"/>
  <c r="CL250" i="20" s="1"/>
  <c r="O250" i="20"/>
  <c r="CJ250" i="20" s="1"/>
  <c r="M250" i="20"/>
  <c r="T250" i="20" s="1"/>
  <c r="CL249" i="20"/>
  <c r="BL249" i="20"/>
  <c r="AN249" i="20"/>
  <c r="T249" i="20"/>
  <c r="CG249" i="20" s="1"/>
  <c r="S249" i="20"/>
  <c r="CE249" i="20" s="1"/>
  <c r="R249" i="20"/>
  <c r="CC249" i="20" s="1"/>
  <c r="Q249" i="20"/>
  <c r="CN249" i="20" s="1"/>
  <c r="P249" i="20"/>
  <c r="M249" i="20"/>
  <c r="O249" i="20" s="1"/>
  <c r="M248" i="20"/>
  <c r="BR247" i="20"/>
  <c r="AR247" i="20"/>
  <c r="S247" i="20"/>
  <c r="CR247" i="20" s="1"/>
  <c r="R247" i="20"/>
  <c r="CP247" i="20" s="1"/>
  <c r="M247" i="20"/>
  <c r="Q247" i="20" s="1"/>
  <c r="M246" i="20"/>
  <c r="CT245" i="20"/>
  <c r="BW245" i="20"/>
  <c r="BT245" i="20"/>
  <c r="AW245" i="20"/>
  <c r="AT245" i="20"/>
  <c r="W245" i="20"/>
  <c r="T245" i="20"/>
  <c r="P245" i="20"/>
  <c r="CL245" i="20" s="1"/>
  <c r="O245" i="20"/>
  <c r="CJ245" i="20" s="1"/>
  <c r="M245" i="20"/>
  <c r="S245" i="20" s="1"/>
  <c r="CJ244" i="20"/>
  <c r="BP244" i="20"/>
  <c r="BL244" i="20"/>
  <c r="BJ244" i="20"/>
  <c r="AP244" i="20"/>
  <c r="S244" i="20"/>
  <c r="CE244" i="20" s="1"/>
  <c r="R244" i="20"/>
  <c r="CP244" i="20" s="1"/>
  <c r="Q244" i="20"/>
  <c r="CA244" i="20" s="1"/>
  <c r="P244" i="20"/>
  <c r="CL244" i="20" s="1"/>
  <c r="O244" i="20"/>
  <c r="M244" i="20"/>
  <c r="T244" i="20" s="1"/>
  <c r="CN243" i="20"/>
  <c r="CA243" i="20"/>
  <c r="AN243" i="20"/>
  <c r="R243" i="20"/>
  <c r="CP243" i="20" s="1"/>
  <c r="Q243" i="20"/>
  <c r="BN243" i="20" s="1"/>
  <c r="M243" i="20"/>
  <c r="T243" i="20" s="1"/>
  <c r="CC242" i="20"/>
  <c r="BP242" i="20"/>
  <c r="BC242" i="20"/>
  <c r="AP242" i="20"/>
  <c r="AC242" i="20"/>
  <c r="T242" i="20"/>
  <c r="CT242" i="20" s="1"/>
  <c r="S242" i="20"/>
  <c r="CE242" i="20" s="1"/>
  <c r="R242" i="20"/>
  <c r="CP242" i="20" s="1"/>
  <c r="Q242" i="20"/>
  <c r="BN242" i="20" s="1"/>
  <c r="O242" i="20"/>
  <c r="CJ242" i="20" s="1"/>
  <c r="M242" i="20"/>
  <c r="P242" i="20" s="1"/>
  <c r="CE241" i="20"/>
  <c r="BR241" i="20"/>
  <c r="BJ241" i="20"/>
  <c r="BE241" i="20"/>
  <c r="AJ241" i="20"/>
  <c r="AE241" i="20"/>
  <c r="S241" i="20"/>
  <c r="AR241" i="20" s="1"/>
  <c r="O241" i="20"/>
  <c r="M241" i="20"/>
  <c r="T241" i="20" s="1"/>
  <c r="M240" i="20"/>
  <c r="Q239" i="20"/>
  <c r="M239" i="20"/>
  <c r="BY238" i="20"/>
  <c r="AY238" i="20"/>
  <c r="AL238" i="20"/>
  <c r="Q238" i="20"/>
  <c r="CN238" i="20" s="1"/>
  <c r="P238" i="20"/>
  <c r="Y238" i="20" s="1"/>
  <c r="M238" i="20"/>
  <c r="T238" i="20" s="1"/>
  <c r="BN237" i="20"/>
  <c r="BC237" i="20"/>
  <c r="AC237" i="20"/>
  <c r="T237" i="20"/>
  <c r="CG237" i="20" s="1"/>
  <c r="S237" i="20"/>
  <c r="BR237" i="20" s="1"/>
  <c r="R237" i="20"/>
  <c r="CC237" i="20" s="1"/>
  <c r="Q237" i="20"/>
  <c r="P237" i="20"/>
  <c r="BL237" i="20" s="1"/>
  <c r="O237" i="20"/>
  <c r="CJ237" i="20" s="1"/>
  <c r="M237" i="20"/>
  <c r="M236" i="20"/>
  <c r="CT235" i="20"/>
  <c r="CA235" i="20"/>
  <c r="BW235" i="20"/>
  <c r="BT235" i="20"/>
  <c r="BA235" i="20"/>
  <c r="AW235" i="20"/>
  <c r="AT235" i="20"/>
  <c r="AA235" i="20"/>
  <c r="W235" i="20"/>
  <c r="T235" i="20"/>
  <c r="Q235" i="20"/>
  <c r="CN235" i="20" s="1"/>
  <c r="P235" i="20"/>
  <c r="CL235" i="20" s="1"/>
  <c r="O235" i="20"/>
  <c r="CJ235" i="20" s="1"/>
  <c r="M235" i="20"/>
  <c r="S235" i="20" s="1"/>
  <c r="T234" i="20"/>
  <c r="CG234" i="20" s="1"/>
  <c r="S234" i="20"/>
  <c r="CE234" i="20" s="1"/>
  <c r="R234" i="20"/>
  <c r="CC234" i="20" s="1"/>
  <c r="Q234" i="20"/>
  <c r="CA234" i="20" s="1"/>
  <c r="P234" i="20"/>
  <c r="O234" i="20"/>
  <c r="M234" i="20"/>
  <c r="CA233" i="20"/>
  <c r="BA233" i="20"/>
  <c r="AA233" i="20"/>
  <c r="R233" i="20"/>
  <c r="CP233" i="20" s="1"/>
  <c r="Q233" i="20"/>
  <c r="CN233" i="20" s="1"/>
  <c r="M233" i="20"/>
  <c r="T233" i="20" s="1"/>
  <c r="CP232" i="20"/>
  <c r="CN232" i="20"/>
  <c r="BN232" i="20"/>
  <c r="AN232" i="20"/>
  <c r="T232" i="20"/>
  <c r="CG232" i="20" s="1"/>
  <c r="S232" i="20"/>
  <c r="CE232" i="20" s="1"/>
  <c r="R232" i="20"/>
  <c r="Q232" i="20"/>
  <c r="M232" i="20"/>
  <c r="P232" i="20" s="1"/>
  <c r="CE231" i="20"/>
  <c r="CC231" i="20"/>
  <c r="BE231" i="20"/>
  <c r="AE231" i="20"/>
  <c r="T231" i="20"/>
  <c r="CT231" i="20" s="1"/>
  <c r="S231" i="20"/>
  <c r="CR231" i="20" s="1"/>
  <c r="O231" i="20"/>
  <c r="BW231" i="20" s="1"/>
  <c r="M231" i="20"/>
  <c r="R231" i="20" s="1"/>
  <c r="CR230" i="20"/>
  <c r="BR230" i="20"/>
  <c r="AT230" i="20"/>
  <c r="T230" i="20"/>
  <c r="CT230" i="20" s="1"/>
  <c r="S230" i="20"/>
  <c r="M230" i="20"/>
  <c r="R230" i="20" s="1"/>
  <c r="M229" i="20"/>
  <c r="CC228" i="20"/>
  <c r="BY228" i="20"/>
  <c r="BW228" i="20"/>
  <c r="BC228" i="20"/>
  <c r="AY228" i="20"/>
  <c r="AW228" i="20"/>
  <c r="AC228" i="20"/>
  <c r="Y228" i="20"/>
  <c r="W228" i="20"/>
  <c r="R228" i="20"/>
  <c r="CP228" i="20" s="1"/>
  <c r="Q228" i="20"/>
  <c r="CN228" i="20" s="1"/>
  <c r="P228" i="20"/>
  <c r="CL228" i="20" s="1"/>
  <c r="O228" i="20"/>
  <c r="CJ228" i="20" s="1"/>
  <c r="M228" i="20"/>
  <c r="T228" i="20" s="1"/>
  <c r="CC227" i="20"/>
  <c r="BC227" i="20"/>
  <c r="AN227" i="20"/>
  <c r="AC227" i="20"/>
  <c r="T227" i="20"/>
  <c r="CG227" i="20" s="1"/>
  <c r="S227" i="20"/>
  <c r="CE227" i="20" s="1"/>
  <c r="R227" i="20"/>
  <c r="CP227" i="20" s="1"/>
  <c r="Q227" i="20"/>
  <c r="BN227" i="20" s="1"/>
  <c r="P227" i="20"/>
  <c r="BL227" i="20" s="1"/>
  <c r="M227" i="20"/>
  <c r="O227" i="20" s="1"/>
  <c r="M226" i="20"/>
  <c r="T226" i="20" s="1"/>
  <c r="CP225" i="20"/>
  <c r="BP225" i="20"/>
  <c r="S225" i="20"/>
  <c r="R225" i="20"/>
  <c r="M225" i="20"/>
  <c r="Q225" i="20" s="1"/>
  <c r="M224" i="20"/>
  <c r="CA223" i="20"/>
  <c r="BW223" i="20"/>
  <c r="BA223" i="20"/>
  <c r="AW223" i="20"/>
  <c r="AT223" i="20"/>
  <c r="AA223" i="20"/>
  <c r="W223" i="20"/>
  <c r="T223" i="20"/>
  <c r="CT223" i="20" s="1"/>
  <c r="Q223" i="20"/>
  <c r="CN223" i="20" s="1"/>
  <c r="P223" i="20"/>
  <c r="CL223" i="20" s="1"/>
  <c r="O223" i="20"/>
  <c r="CJ223" i="20" s="1"/>
  <c r="M223" i="20"/>
  <c r="S223" i="20" s="1"/>
  <c r="CL222" i="20"/>
  <c r="BL222" i="20"/>
  <c r="AL222" i="20"/>
  <c r="AJ222" i="20"/>
  <c r="AA222" i="20"/>
  <c r="T222" i="20"/>
  <c r="CG222" i="20" s="1"/>
  <c r="S222" i="20"/>
  <c r="CE222" i="20" s="1"/>
  <c r="R222" i="20"/>
  <c r="CC222" i="20" s="1"/>
  <c r="Q222" i="20"/>
  <c r="CA222" i="20" s="1"/>
  <c r="P222" i="20"/>
  <c r="O222" i="20"/>
  <c r="CJ222" i="20" s="1"/>
  <c r="M222" i="20"/>
  <c r="CE221" i="20"/>
  <c r="CA221" i="20"/>
  <c r="BE221" i="20"/>
  <c r="BA221" i="20"/>
  <c r="AE221" i="20"/>
  <c r="AA221" i="20"/>
  <c r="S221" i="20"/>
  <c r="CR221" i="20" s="1"/>
  <c r="R221" i="20"/>
  <c r="CP221" i="20" s="1"/>
  <c r="Q221" i="20"/>
  <c r="CN221" i="20" s="1"/>
  <c r="M221" i="20"/>
  <c r="T221" i="20" s="1"/>
  <c r="CP220" i="20"/>
  <c r="CN220" i="20"/>
  <c r="BP220" i="20"/>
  <c r="AP220" i="20"/>
  <c r="T220" i="20"/>
  <c r="CG220" i="20" s="1"/>
  <c r="S220" i="20"/>
  <c r="CE220" i="20" s="1"/>
  <c r="R220" i="20"/>
  <c r="Q220" i="20"/>
  <c r="M220" i="20"/>
  <c r="P220" i="20" s="1"/>
  <c r="CE219" i="20"/>
  <c r="CC219" i="20"/>
  <c r="BE219" i="20"/>
  <c r="BC219" i="20"/>
  <c r="AE219" i="20"/>
  <c r="AC219" i="20"/>
  <c r="T219" i="20"/>
  <c r="CT219" i="20" s="1"/>
  <c r="S219" i="20"/>
  <c r="CR219" i="20" s="1"/>
  <c r="O219" i="20"/>
  <c r="BW219" i="20" s="1"/>
  <c r="M219" i="20"/>
  <c r="R219" i="20" s="1"/>
  <c r="CT218" i="20"/>
  <c r="BT218" i="20"/>
  <c r="AT218" i="20"/>
  <c r="AR218" i="20"/>
  <c r="T218" i="20"/>
  <c r="S218" i="20"/>
  <c r="CR218" i="20" s="1"/>
  <c r="M218" i="20"/>
  <c r="R218" i="20" s="1"/>
  <c r="M217" i="20"/>
  <c r="CE216" i="20"/>
  <c r="CC216" i="20"/>
  <c r="BY216" i="20"/>
  <c r="BW216" i="20"/>
  <c r="BE216" i="20"/>
  <c r="BC216" i="20"/>
  <c r="AY216" i="20"/>
  <c r="AW216" i="20"/>
  <c r="AE216" i="20"/>
  <c r="AC216" i="20"/>
  <c r="Y216" i="20"/>
  <c r="W216" i="20"/>
  <c r="T216" i="20"/>
  <c r="CT216" i="20" s="1"/>
  <c r="S216" i="20"/>
  <c r="CR216" i="20" s="1"/>
  <c r="R216" i="20"/>
  <c r="CP216" i="20" s="1"/>
  <c r="Q216" i="20"/>
  <c r="CN216" i="20" s="1"/>
  <c r="P216" i="20"/>
  <c r="CL216" i="20" s="1"/>
  <c r="O216" i="20"/>
  <c r="CJ216" i="20" s="1"/>
  <c r="M216" i="20"/>
  <c r="CL215" i="20"/>
  <c r="BN215" i="20"/>
  <c r="BL215" i="20"/>
  <c r="BC215" i="20"/>
  <c r="AC215" i="20"/>
  <c r="T215" i="20"/>
  <c r="CG215" i="20" s="1"/>
  <c r="S215" i="20"/>
  <c r="BR215" i="20" s="1"/>
  <c r="R215" i="20"/>
  <c r="CC215" i="20" s="1"/>
  <c r="Q215" i="20"/>
  <c r="P215" i="20"/>
  <c r="O215" i="20"/>
  <c r="CJ215" i="20" s="1"/>
  <c r="M215" i="20"/>
  <c r="M214" i="20"/>
  <c r="CR213" i="20"/>
  <c r="CP213" i="20"/>
  <c r="BR213" i="20"/>
  <c r="S213" i="20"/>
  <c r="R213" i="20"/>
  <c r="M213" i="20"/>
  <c r="Q213" i="20" s="1"/>
  <c r="M212" i="20"/>
  <c r="CA211" i="20"/>
  <c r="BW211" i="20"/>
  <c r="BA211" i="20"/>
  <c r="AW211" i="20"/>
  <c r="AA211" i="20"/>
  <c r="W211" i="20"/>
  <c r="T211" i="20"/>
  <c r="CT211" i="20" s="1"/>
  <c r="Q211" i="20"/>
  <c r="CN211" i="20" s="1"/>
  <c r="P211" i="20"/>
  <c r="CL211" i="20" s="1"/>
  <c r="O211" i="20"/>
  <c r="CJ211" i="20" s="1"/>
  <c r="M211" i="20"/>
  <c r="S211" i="20" s="1"/>
  <c r="CP210" i="20"/>
  <c r="CJ210" i="20"/>
  <c r="BJ210" i="20"/>
  <c r="AJ210" i="20"/>
  <c r="S210" i="20"/>
  <c r="CE210" i="20" s="1"/>
  <c r="R210" i="20"/>
  <c r="Q210" i="20"/>
  <c r="CA210" i="20" s="1"/>
  <c r="P210" i="20"/>
  <c r="O210" i="20"/>
  <c r="M210" i="20"/>
  <c r="T210" i="20" s="1"/>
  <c r="CA209" i="20"/>
  <c r="BA209" i="20"/>
  <c r="AA209" i="20"/>
  <c r="R209" i="20"/>
  <c r="CP209" i="20" s="1"/>
  <c r="Q209" i="20"/>
  <c r="CN209" i="20" s="1"/>
  <c r="M209" i="20"/>
  <c r="T209" i="20" s="1"/>
  <c r="BN208" i="20"/>
  <c r="AN208" i="20"/>
  <c r="T208" i="20"/>
  <c r="S208" i="20"/>
  <c r="CE208" i="20" s="1"/>
  <c r="R208" i="20"/>
  <c r="CP208" i="20" s="1"/>
  <c r="Q208" i="20"/>
  <c r="CN208" i="20" s="1"/>
  <c r="M208" i="20"/>
  <c r="P208" i="20" s="1"/>
  <c r="CE207" i="20"/>
  <c r="BE207" i="20"/>
  <c r="AJ207" i="20"/>
  <c r="AE207" i="20"/>
  <c r="S207" i="20"/>
  <c r="CR207" i="20" s="1"/>
  <c r="O207" i="20"/>
  <c r="CJ207" i="20" s="1"/>
  <c r="M207" i="20"/>
  <c r="T207" i="20" s="1"/>
  <c r="M206" i="20"/>
  <c r="BW205" i="20"/>
  <c r="O205" i="20"/>
  <c r="BJ205" i="20" s="1"/>
  <c r="M205" i="20"/>
  <c r="CL204" i="20"/>
  <c r="BW204" i="20"/>
  <c r="AW204" i="20"/>
  <c r="W204" i="20"/>
  <c r="Q204" i="20"/>
  <c r="CN204" i="20" s="1"/>
  <c r="P204" i="20"/>
  <c r="O204" i="20"/>
  <c r="CJ204" i="20" s="1"/>
  <c r="M204" i="20"/>
  <c r="T204" i="20" s="1"/>
  <c r="CN203" i="20"/>
  <c r="BR203" i="20"/>
  <c r="BN203" i="20"/>
  <c r="BL203" i="20"/>
  <c r="BA203" i="20"/>
  <c r="AR203" i="20"/>
  <c r="AN203" i="20"/>
  <c r="AA203" i="20"/>
  <c r="T203" i="20"/>
  <c r="CG203" i="20" s="1"/>
  <c r="S203" i="20"/>
  <c r="R203" i="20"/>
  <c r="CC203" i="20" s="1"/>
  <c r="Q203" i="20"/>
  <c r="CA203" i="20" s="1"/>
  <c r="P203" i="20"/>
  <c r="O203" i="20"/>
  <c r="CJ203" i="20" s="1"/>
  <c r="M203" i="20"/>
  <c r="M202" i="20"/>
  <c r="CR201" i="20"/>
  <c r="BP201" i="20"/>
  <c r="AP201" i="20"/>
  <c r="S201" i="20"/>
  <c r="R201" i="20"/>
  <c r="M201" i="20"/>
  <c r="Q201" i="20" s="1"/>
  <c r="AL200" i="20"/>
  <c r="P200" i="20"/>
  <c r="BL200" i="20" s="1"/>
  <c r="M200" i="20"/>
  <c r="CJ199" i="20"/>
  <c r="BW199" i="20"/>
  <c r="BT199" i="20"/>
  <c r="BJ199" i="20"/>
  <c r="AT199" i="20"/>
  <c r="T199" i="20"/>
  <c r="P199" i="20"/>
  <c r="CL199" i="20" s="1"/>
  <c r="O199" i="20"/>
  <c r="AW199" i="20" s="1"/>
  <c r="M199" i="20"/>
  <c r="S199" i="20" s="1"/>
  <c r="CL198" i="20"/>
  <c r="CJ198" i="20"/>
  <c r="BL198" i="20"/>
  <c r="AY198" i="20"/>
  <c r="AL198" i="20"/>
  <c r="Y198" i="20"/>
  <c r="S198" i="20"/>
  <c r="CE198" i="20" s="1"/>
  <c r="R198" i="20"/>
  <c r="Q198" i="20"/>
  <c r="CA198" i="20" s="1"/>
  <c r="P198" i="20"/>
  <c r="BY198" i="20" s="1"/>
  <c r="O198" i="20"/>
  <c r="BJ198" i="20" s="1"/>
  <c r="M198" i="20"/>
  <c r="T198" i="20" s="1"/>
  <c r="CN197" i="20"/>
  <c r="AN197" i="20"/>
  <c r="AA197" i="20"/>
  <c r="R197" i="20"/>
  <c r="CP197" i="20" s="1"/>
  <c r="Q197" i="20"/>
  <c r="CA197" i="20" s="1"/>
  <c r="M197" i="20"/>
  <c r="T197" i="20" s="1"/>
  <c r="CN196" i="20"/>
  <c r="BT196" i="20"/>
  <c r="BP196" i="20"/>
  <c r="T196" i="20"/>
  <c r="S196" i="20"/>
  <c r="CE196" i="20" s="1"/>
  <c r="R196" i="20"/>
  <c r="BC196" i="20" s="1"/>
  <c r="Q196" i="20"/>
  <c r="O196" i="20"/>
  <c r="CJ196" i="20" s="1"/>
  <c r="M196" i="20"/>
  <c r="P196" i="20" s="1"/>
  <c r="AT195" i="20"/>
  <c r="AG195" i="20"/>
  <c r="T195" i="20"/>
  <c r="BG195" i="20" s="1"/>
  <c r="O195" i="20"/>
  <c r="M195" i="20"/>
  <c r="O194" i="20"/>
  <c r="M194" i="20"/>
  <c r="CA193" i="20"/>
  <c r="BR193" i="20"/>
  <c r="AT193" i="20"/>
  <c r="AR193" i="20"/>
  <c r="T193" i="20"/>
  <c r="S193" i="20"/>
  <c r="Q193" i="20"/>
  <c r="BN193" i="20" s="1"/>
  <c r="M193" i="20"/>
  <c r="R193" i="20" s="1"/>
  <c r="M192" i="20"/>
  <c r="M191" i="20"/>
  <c r="T191" i="20" s="1"/>
  <c r="BN190" i="20"/>
  <c r="AN190" i="20"/>
  <c r="S190" i="20"/>
  <c r="CE190" i="20" s="1"/>
  <c r="Q190" i="20"/>
  <c r="P190" i="20"/>
  <c r="M190" i="20"/>
  <c r="O190" i="20" s="1"/>
  <c r="M189" i="20"/>
  <c r="T189" i="20" s="1"/>
  <c r="BP188" i="20"/>
  <c r="AP188" i="20"/>
  <c r="S188" i="20"/>
  <c r="R188" i="20"/>
  <c r="CP188" i="20" s="1"/>
  <c r="P188" i="20"/>
  <c r="CL188" i="20" s="1"/>
  <c r="M188" i="20"/>
  <c r="Q188" i="20" s="1"/>
  <c r="M187" i="20"/>
  <c r="CT186" i="20"/>
  <c r="CA186" i="20"/>
  <c r="BW186" i="20"/>
  <c r="BA186" i="20"/>
  <c r="AW186" i="20"/>
  <c r="AT186" i="20"/>
  <c r="AA186" i="20"/>
  <c r="W186" i="20"/>
  <c r="T186" i="20"/>
  <c r="R186" i="20"/>
  <c r="CP186" i="20" s="1"/>
  <c r="Q186" i="20"/>
  <c r="CN186" i="20" s="1"/>
  <c r="P186" i="20"/>
  <c r="CL186" i="20" s="1"/>
  <c r="O186" i="20"/>
  <c r="CJ186" i="20" s="1"/>
  <c r="M186" i="20"/>
  <c r="S186" i="20" s="1"/>
  <c r="CE185" i="20"/>
  <c r="BL185" i="20"/>
  <c r="BE185" i="20"/>
  <c r="AJ185" i="20"/>
  <c r="AE185" i="20"/>
  <c r="AA185" i="20"/>
  <c r="T185" i="20"/>
  <c r="CG185" i="20" s="1"/>
  <c r="S185" i="20"/>
  <c r="CR185" i="20" s="1"/>
  <c r="R185" i="20"/>
  <c r="CC185" i="20" s="1"/>
  <c r="Q185" i="20"/>
  <c r="CA185" i="20" s="1"/>
  <c r="P185" i="20"/>
  <c r="AL185" i="20" s="1"/>
  <c r="O185" i="20"/>
  <c r="BJ185" i="20" s="1"/>
  <c r="M185" i="20"/>
  <c r="CA184" i="20"/>
  <c r="BA184" i="20"/>
  <c r="AA184" i="20"/>
  <c r="T184" i="20"/>
  <c r="CT184" i="20" s="1"/>
  <c r="R184" i="20"/>
  <c r="CP184" i="20" s="1"/>
  <c r="Q184" i="20"/>
  <c r="CN184" i="20" s="1"/>
  <c r="O184" i="20"/>
  <c r="BW184" i="20" s="1"/>
  <c r="M184" i="20"/>
  <c r="S184" i="20" s="1"/>
  <c r="BN183" i="20"/>
  <c r="AN183" i="20"/>
  <c r="T183" i="20"/>
  <c r="CG183" i="20" s="1"/>
  <c r="S183" i="20"/>
  <c r="CE183" i="20" s="1"/>
  <c r="R183" i="20"/>
  <c r="CP183" i="20" s="1"/>
  <c r="Q183" i="20"/>
  <c r="CN183" i="20" s="1"/>
  <c r="O183" i="20"/>
  <c r="CJ183" i="20" s="1"/>
  <c r="M183" i="20"/>
  <c r="P183" i="20" s="1"/>
  <c r="CE182" i="20"/>
  <c r="BE182" i="20"/>
  <c r="BC182" i="20"/>
  <c r="AE182" i="20"/>
  <c r="AC182" i="20"/>
  <c r="T182" i="20"/>
  <c r="CT182" i="20" s="1"/>
  <c r="S182" i="20"/>
  <c r="CR182" i="20" s="1"/>
  <c r="Q182" i="20"/>
  <c r="CA182" i="20" s="1"/>
  <c r="O182" i="20"/>
  <c r="BW182" i="20" s="1"/>
  <c r="M182" i="20"/>
  <c r="R182" i="20" s="1"/>
  <c r="CC182" i="20" s="1"/>
  <c r="T181" i="20"/>
  <c r="S181" i="20"/>
  <c r="Q181" i="20"/>
  <c r="CN181" i="20" s="1"/>
  <c r="M181" i="20"/>
  <c r="R181" i="20" s="1"/>
  <c r="O180" i="20"/>
  <c r="M180" i="20"/>
  <c r="S179" i="20"/>
  <c r="CR179" i="20" s="1"/>
  <c r="M179" i="20"/>
  <c r="T179" i="20" s="1"/>
  <c r="BN178" i="20"/>
  <c r="AN178" i="20"/>
  <c r="AL178" i="20"/>
  <c r="S178" i="20"/>
  <c r="CE178" i="20" s="1"/>
  <c r="Q178" i="20"/>
  <c r="CN178" i="20" s="1"/>
  <c r="P178" i="20"/>
  <c r="CL178" i="20" s="1"/>
  <c r="M178" i="20"/>
  <c r="O178" i="20" s="1"/>
  <c r="M177" i="20"/>
  <c r="T177" i="20" s="1"/>
  <c r="CR176" i="20"/>
  <c r="CP176" i="20"/>
  <c r="BR176" i="20"/>
  <c r="BP176" i="20"/>
  <c r="AR176" i="20"/>
  <c r="AP176" i="20"/>
  <c r="S176" i="20"/>
  <c r="R176" i="20"/>
  <c r="P176" i="20"/>
  <c r="CL176" i="20" s="1"/>
  <c r="M176" i="20"/>
  <c r="Q176" i="20" s="1"/>
  <c r="M175" i="20"/>
  <c r="CE174" i="20"/>
  <c r="CA174" i="20"/>
  <c r="BW174" i="20"/>
  <c r="BT174" i="20"/>
  <c r="BE174" i="20"/>
  <c r="BA174" i="20"/>
  <c r="AW174" i="20"/>
  <c r="AE174" i="20"/>
  <c r="AA174" i="20"/>
  <c r="W174" i="20"/>
  <c r="T174" i="20"/>
  <c r="S174" i="20"/>
  <c r="CR174" i="20" s="1"/>
  <c r="R174" i="20"/>
  <c r="CP174" i="20" s="1"/>
  <c r="Q174" i="20"/>
  <c r="CN174" i="20" s="1"/>
  <c r="P174" i="20"/>
  <c r="CL174" i="20" s="1"/>
  <c r="O174" i="20"/>
  <c r="CJ174" i="20" s="1"/>
  <c r="M174" i="20"/>
  <c r="CL173" i="20"/>
  <c r="CE173" i="20"/>
  <c r="BL173" i="20"/>
  <c r="BE173" i="20"/>
  <c r="AE173" i="20"/>
  <c r="T173" i="20"/>
  <c r="CG173" i="20" s="1"/>
  <c r="S173" i="20"/>
  <c r="CR173" i="20" s="1"/>
  <c r="R173" i="20"/>
  <c r="CC173" i="20" s="1"/>
  <c r="Q173" i="20"/>
  <c r="CA173" i="20" s="1"/>
  <c r="P173" i="20"/>
  <c r="AL173" i="20" s="1"/>
  <c r="O173" i="20"/>
  <c r="BJ173" i="20" s="1"/>
  <c r="M173" i="20"/>
  <c r="CA172" i="20"/>
  <c r="BA172" i="20"/>
  <c r="AA172" i="20"/>
  <c r="T172" i="20"/>
  <c r="CT172" i="20" s="1"/>
  <c r="R172" i="20"/>
  <c r="CP172" i="20" s="1"/>
  <c r="Q172" i="20"/>
  <c r="CN172" i="20" s="1"/>
  <c r="O172" i="20"/>
  <c r="BW172" i="20" s="1"/>
  <c r="M172" i="20"/>
  <c r="S172" i="20" s="1"/>
  <c r="T171" i="20"/>
  <c r="CG171" i="20" s="1"/>
  <c r="S171" i="20"/>
  <c r="CE171" i="20" s="1"/>
  <c r="R171" i="20"/>
  <c r="Q171" i="20"/>
  <c r="O171" i="20"/>
  <c r="CJ171" i="20" s="1"/>
  <c r="M171" i="20"/>
  <c r="P171" i="20" s="1"/>
  <c r="CE170" i="20"/>
  <c r="BE170" i="20"/>
  <c r="AE170" i="20"/>
  <c r="S170" i="20"/>
  <c r="CR170" i="20" s="1"/>
  <c r="Q170" i="20"/>
  <c r="CA170" i="20" s="1"/>
  <c r="O170" i="20"/>
  <c r="BW170" i="20" s="1"/>
  <c r="M170" i="20"/>
  <c r="T170" i="20" s="1"/>
  <c r="CR169" i="20"/>
  <c r="BR169" i="20"/>
  <c r="T169" i="20"/>
  <c r="S169" i="20"/>
  <c r="Q169" i="20"/>
  <c r="CN169" i="20" s="1"/>
  <c r="M169" i="20"/>
  <c r="R169" i="20" s="1"/>
  <c r="M168" i="20"/>
  <c r="S167" i="20"/>
  <c r="CR167" i="20" s="1"/>
  <c r="M167" i="20"/>
  <c r="T167" i="20" s="1"/>
  <c r="CR166" i="20"/>
  <c r="BN166" i="20"/>
  <c r="S166" i="20"/>
  <c r="Q166" i="20"/>
  <c r="P166" i="20"/>
  <c r="M166" i="20"/>
  <c r="O166" i="20" s="1"/>
  <c r="M165" i="20"/>
  <c r="CR164" i="20"/>
  <c r="CP164" i="20"/>
  <c r="BR164" i="20"/>
  <c r="AR164" i="20"/>
  <c r="S164" i="20"/>
  <c r="R164" i="20"/>
  <c r="P164" i="20"/>
  <c r="CL164" i="20" s="1"/>
  <c r="M164" i="20"/>
  <c r="Q164" i="20" s="1"/>
  <c r="CL163" i="20"/>
  <c r="P163" i="20"/>
  <c r="M163" i="20"/>
  <c r="CT162" i="20"/>
  <c r="CE162" i="20"/>
  <c r="CA162" i="20"/>
  <c r="BW162" i="20"/>
  <c r="BE162" i="20"/>
  <c r="BA162" i="20"/>
  <c r="AW162" i="20"/>
  <c r="AE162" i="20"/>
  <c r="AA162" i="20"/>
  <c r="W162" i="20"/>
  <c r="T162" i="20"/>
  <c r="S162" i="20"/>
  <c r="CR162" i="20" s="1"/>
  <c r="R162" i="20"/>
  <c r="CP162" i="20" s="1"/>
  <c r="Q162" i="20"/>
  <c r="CN162" i="20" s="1"/>
  <c r="P162" i="20"/>
  <c r="CL162" i="20" s="1"/>
  <c r="O162" i="20"/>
  <c r="CJ162" i="20" s="1"/>
  <c r="M162" i="20"/>
  <c r="BP161" i="20"/>
  <c r="BJ161" i="20"/>
  <c r="AP161" i="20"/>
  <c r="AJ161" i="20"/>
  <c r="T161" i="20"/>
  <c r="CG161" i="20" s="1"/>
  <c r="R161" i="20"/>
  <c r="CP161" i="20" s="1"/>
  <c r="P161" i="20"/>
  <c r="CL161" i="20" s="1"/>
  <c r="O161" i="20"/>
  <c r="CJ161" i="20" s="1"/>
  <c r="M161" i="20"/>
  <c r="S161" i="20" s="1"/>
  <c r="CE160" i="20"/>
  <c r="CA160" i="20"/>
  <c r="BY160" i="20"/>
  <c r="BE160" i="20"/>
  <c r="BA160" i="20"/>
  <c r="AY160" i="20"/>
  <c r="AE160" i="20"/>
  <c r="AA160" i="20"/>
  <c r="Y160" i="20"/>
  <c r="T160" i="20"/>
  <c r="CT160" i="20" s="1"/>
  <c r="S160" i="20"/>
  <c r="CR160" i="20" s="1"/>
  <c r="R160" i="20"/>
  <c r="CP160" i="20" s="1"/>
  <c r="Q160" i="20"/>
  <c r="CN160" i="20" s="1"/>
  <c r="P160" i="20"/>
  <c r="CL160" i="20" s="1"/>
  <c r="O160" i="20"/>
  <c r="BW160" i="20" s="1"/>
  <c r="M160" i="20"/>
  <c r="CT159" i="20"/>
  <c r="CN159" i="20"/>
  <c r="BY159" i="20"/>
  <c r="BT159" i="20"/>
  <c r="AY159" i="20"/>
  <c r="AP159" i="20"/>
  <c r="AN159" i="20"/>
  <c r="Y159" i="20"/>
  <c r="T159" i="20"/>
  <c r="AT159" i="20" s="1"/>
  <c r="R159" i="20"/>
  <c r="BP159" i="20" s="1"/>
  <c r="Q159" i="20"/>
  <c r="BN159" i="20" s="1"/>
  <c r="P159" i="20"/>
  <c r="CL159" i="20" s="1"/>
  <c r="O159" i="20"/>
  <c r="M159" i="20"/>
  <c r="S159" i="20" s="1"/>
  <c r="CN158" i="20"/>
  <c r="CJ158" i="20"/>
  <c r="CC158" i="20"/>
  <c r="BY158" i="20"/>
  <c r="BN158" i="20"/>
  <c r="BC158" i="20"/>
  <c r="AY158" i="20"/>
  <c r="AN158" i="20"/>
  <c r="AJ158" i="20"/>
  <c r="AC158" i="20"/>
  <c r="Y158" i="20"/>
  <c r="T158" i="20"/>
  <c r="CT158" i="20" s="1"/>
  <c r="S158" i="20"/>
  <c r="CE158" i="20" s="1"/>
  <c r="R158" i="20"/>
  <c r="CP158" i="20" s="1"/>
  <c r="Q158" i="20"/>
  <c r="P158" i="20"/>
  <c r="CL158" i="20" s="1"/>
  <c r="O158" i="20"/>
  <c r="M158" i="20"/>
  <c r="CT157" i="20"/>
  <c r="CR157" i="20"/>
  <c r="AT157" i="20"/>
  <c r="AR157" i="20"/>
  <c r="T157" i="20"/>
  <c r="CG157" i="20" s="1"/>
  <c r="S157" i="20"/>
  <c r="M157" i="20"/>
  <c r="CJ156" i="20"/>
  <c r="AJ156" i="20"/>
  <c r="Q156" i="20"/>
  <c r="CN156" i="20" s="1"/>
  <c r="O156" i="20"/>
  <c r="BW156" i="20" s="1"/>
  <c r="M156" i="20"/>
  <c r="BY155" i="20"/>
  <c r="AY155" i="20"/>
  <c r="Y155" i="20"/>
  <c r="P155" i="20"/>
  <c r="BL155" i="20" s="1"/>
  <c r="M155" i="20"/>
  <c r="AT154" i="20"/>
  <c r="T154" i="20"/>
  <c r="S154" i="20"/>
  <c r="M154" i="20"/>
  <c r="R154" i="20" s="1"/>
  <c r="O153" i="20"/>
  <c r="M153" i="20"/>
  <c r="BY152" i="20"/>
  <c r="BW152" i="20"/>
  <c r="AY152" i="20"/>
  <c r="AW152" i="20"/>
  <c r="Y152" i="20"/>
  <c r="W152" i="20"/>
  <c r="S152" i="20"/>
  <c r="CR152" i="20" s="1"/>
  <c r="Q152" i="20"/>
  <c r="CN152" i="20" s="1"/>
  <c r="P152" i="20"/>
  <c r="CL152" i="20" s="1"/>
  <c r="O152" i="20"/>
  <c r="CJ152" i="20" s="1"/>
  <c r="M152" i="20"/>
  <c r="T152" i="20" s="1"/>
  <c r="CN151" i="20"/>
  <c r="BL151" i="20"/>
  <c r="AN151" i="20"/>
  <c r="AL151" i="20"/>
  <c r="S151" i="20"/>
  <c r="CE151" i="20" s="1"/>
  <c r="Q151" i="20"/>
  <c r="P151" i="20"/>
  <c r="M151" i="20"/>
  <c r="O151" i="20" s="1"/>
  <c r="M150" i="20"/>
  <c r="T150" i="20" s="1"/>
  <c r="S149" i="20"/>
  <c r="R149" i="20"/>
  <c r="P149" i="20"/>
  <c r="CL149" i="20" s="1"/>
  <c r="M149" i="20"/>
  <c r="Q149" i="20" s="1"/>
  <c r="M148" i="20"/>
  <c r="BW147" i="20"/>
  <c r="BT147" i="20"/>
  <c r="AW147" i="20"/>
  <c r="W147" i="20"/>
  <c r="T147" i="20"/>
  <c r="CT147" i="20" s="1"/>
  <c r="R147" i="20"/>
  <c r="CP147" i="20" s="1"/>
  <c r="P147" i="20"/>
  <c r="CL147" i="20" s="1"/>
  <c r="O147" i="20"/>
  <c r="CJ147" i="20" s="1"/>
  <c r="M147" i="20"/>
  <c r="S147" i="20" s="1"/>
  <c r="CL146" i="20"/>
  <c r="CA146" i="20"/>
  <c r="BL146" i="20"/>
  <c r="BA146" i="20"/>
  <c r="AA146" i="20"/>
  <c r="R146" i="20"/>
  <c r="CC146" i="20" s="1"/>
  <c r="Q146" i="20"/>
  <c r="CN146" i="20" s="1"/>
  <c r="P146" i="20"/>
  <c r="O146" i="20"/>
  <c r="CJ146" i="20" s="1"/>
  <c r="M146" i="20"/>
  <c r="T146" i="20" s="1"/>
  <c r="CA145" i="20"/>
  <c r="BY145" i="20"/>
  <c r="BA145" i="20"/>
  <c r="AY145" i="20"/>
  <c r="AA145" i="20"/>
  <c r="Y145" i="20"/>
  <c r="T145" i="20"/>
  <c r="CT145" i="20" s="1"/>
  <c r="R145" i="20"/>
  <c r="CP145" i="20" s="1"/>
  <c r="Q145" i="20"/>
  <c r="CN145" i="20" s="1"/>
  <c r="P145" i="20"/>
  <c r="CL145" i="20" s="1"/>
  <c r="O145" i="20"/>
  <c r="BW145" i="20" s="1"/>
  <c r="M145" i="20"/>
  <c r="S145" i="20" s="1"/>
  <c r="CP144" i="20"/>
  <c r="CE144" i="20"/>
  <c r="BE144" i="20"/>
  <c r="AE144" i="20"/>
  <c r="T144" i="20"/>
  <c r="CG144" i="20" s="1"/>
  <c r="S144" i="20"/>
  <c r="CR144" i="20" s="1"/>
  <c r="R144" i="20"/>
  <c r="Q144" i="20"/>
  <c r="P144" i="20"/>
  <c r="CL144" i="20" s="1"/>
  <c r="O144" i="20"/>
  <c r="CJ144" i="20" s="1"/>
  <c r="M144" i="20"/>
  <c r="CE143" i="20"/>
  <c r="BE143" i="20"/>
  <c r="AE143" i="20"/>
  <c r="T143" i="20"/>
  <c r="CT143" i="20" s="1"/>
  <c r="S143" i="20"/>
  <c r="CR143" i="20" s="1"/>
  <c r="O143" i="20"/>
  <c r="BW143" i="20" s="1"/>
  <c r="M143" i="20"/>
  <c r="R143" i="20" s="1"/>
  <c r="BT142" i="20"/>
  <c r="AT142" i="20"/>
  <c r="T142" i="20"/>
  <c r="S142" i="20"/>
  <c r="M142" i="20"/>
  <c r="R142" i="20" s="1"/>
  <c r="BJ141" i="20"/>
  <c r="O141" i="20"/>
  <c r="CJ141" i="20" s="1"/>
  <c r="M141" i="20"/>
  <c r="CC140" i="20"/>
  <c r="BY140" i="20"/>
  <c r="BW140" i="20"/>
  <c r="BC140" i="20"/>
  <c r="AY140" i="20"/>
  <c r="AW140" i="20"/>
  <c r="AC140" i="20"/>
  <c r="Y140" i="20"/>
  <c r="W140" i="20"/>
  <c r="T140" i="20"/>
  <c r="CT140" i="20" s="1"/>
  <c r="S140" i="20"/>
  <c r="CR140" i="20" s="1"/>
  <c r="R140" i="20"/>
  <c r="CP140" i="20" s="1"/>
  <c r="Q140" i="20"/>
  <c r="CN140" i="20" s="1"/>
  <c r="P140" i="20"/>
  <c r="CL140" i="20" s="1"/>
  <c r="O140" i="20"/>
  <c r="CJ140" i="20" s="1"/>
  <c r="M140" i="20"/>
  <c r="CL139" i="20"/>
  <c r="BN139" i="20"/>
  <c r="AL139" i="20"/>
  <c r="S139" i="20"/>
  <c r="CE139" i="20" s="1"/>
  <c r="Q139" i="20"/>
  <c r="CN139" i="20" s="1"/>
  <c r="P139" i="20"/>
  <c r="M139" i="20"/>
  <c r="O139" i="20" s="1"/>
  <c r="M138" i="20"/>
  <c r="T138" i="20" s="1"/>
  <c r="S137" i="20"/>
  <c r="R137" i="20"/>
  <c r="P137" i="20"/>
  <c r="CL137" i="20" s="1"/>
  <c r="M137" i="20"/>
  <c r="Q137" i="20" s="1"/>
  <c r="M136" i="20"/>
  <c r="CT135" i="20"/>
  <c r="BW135" i="20"/>
  <c r="BT135" i="20"/>
  <c r="AW135" i="20"/>
  <c r="AT135" i="20"/>
  <c r="W135" i="20"/>
  <c r="T135" i="20"/>
  <c r="R135" i="20"/>
  <c r="CP135" i="20" s="1"/>
  <c r="P135" i="20"/>
  <c r="CL135" i="20" s="1"/>
  <c r="O135" i="20"/>
  <c r="CJ135" i="20" s="1"/>
  <c r="M135" i="20"/>
  <c r="S135" i="20" s="1"/>
  <c r="CE134" i="20"/>
  <c r="BJ134" i="20"/>
  <c r="BE134" i="20"/>
  <c r="AE134" i="20"/>
  <c r="T134" i="20"/>
  <c r="CG134" i="20" s="1"/>
  <c r="S134" i="20"/>
  <c r="CR134" i="20" s="1"/>
  <c r="R134" i="20"/>
  <c r="CC134" i="20" s="1"/>
  <c r="Q134" i="20"/>
  <c r="CA134" i="20" s="1"/>
  <c r="P134" i="20"/>
  <c r="BL134" i="20" s="1"/>
  <c r="O134" i="20"/>
  <c r="M134" i="20"/>
  <c r="CA133" i="20"/>
  <c r="BA133" i="20"/>
  <c r="AA133" i="20"/>
  <c r="T133" i="20"/>
  <c r="CT133" i="20" s="1"/>
  <c r="Q133" i="20"/>
  <c r="CN133" i="20" s="1"/>
  <c r="O133" i="20"/>
  <c r="BW133" i="20" s="1"/>
  <c r="M133" i="20"/>
  <c r="S133" i="20" s="1"/>
  <c r="CP132" i="20"/>
  <c r="CN132" i="20"/>
  <c r="BP132" i="20"/>
  <c r="BN132" i="20"/>
  <c r="AN132" i="20"/>
  <c r="T132" i="20"/>
  <c r="CG132" i="20" s="1"/>
  <c r="S132" i="20"/>
  <c r="CE132" i="20" s="1"/>
  <c r="R132" i="20"/>
  <c r="Q132" i="20"/>
  <c r="O132" i="20"/>
  <c r="CJ132" i="20" s="1"/>
  <c r="M132" i="20"/>
  <c r="P132" i="20" s="1"/>
  <c r="CE131" i="20"/>
  <c r="BE131" i="20"/>
  <c r="AE131" i="20"/>
  <c r="S131" i="20"/>
  <c r="CR131" i="20" s="1"/>
  <c r="Q131" i="20"/>
  <c r="CA131" i="20" s="1"/>
  <c r="O131" i="20"/>
  <c r="BW131" i="20" s="1"/>
  <c r="M131" i="20"/>
  <c r="T131" i="20" s="1"/>
  <c r="CT130" i="20"/>
  <c r="CR130" i="20"/>
  <c r="BT130" i="20"/>
  <c r="BR130" i="20"/>
  <c r="AT130" i="20"/>
  <c r="AR130" i="20"/>
  <c r="T130" i="20"/>
  <c r="S130" i="20"/>
  <c r="M130" i="20"/>
  <c r="R130" i="20" s="1"/>
  <c r="M129" i="20"/>
  <c r="BY128" i="20"/>
  <c r="AY128" i="20"/>
  <c r="Y128" i="20"/>
  <c r="S128" i="20"/>
  <c r="CR128" i="20" s="1"/>
  <c r="P128" i="20"/>
  <c r="CL128" i="20" s="1"/>
  <c r="M128" i="20"/>
  <c r="T128" i="20" s="1"/>
  <c r="CN127" i="20"/>
  <c r="BN127" i="20"/>
  <c r="BL127" i="20"/>
  <c r="S127" i="20"/>
  <c r="CE127" i="20" s="1"/>
  <c r="Q127" i="20"/>
  <c r="P127" i="20"/>
  <c r="CL127" i="20" s="1"/>
  <c r="M127" i="20"/>
  <c r="O127" i="20" s="1"/>
  <c r="M126" i="20"/>
  <c r="T126" i="20" s="1"/>
  <c r="BW125" i="20"/>
  <c r="AW125" i="20"/>
  <c r="W125" i="20"/>
  <c r="S125" i="20"/>
  <c r="R125" i="20"/>
  <c r="P125" i="20"/>
  <c r="CL125" i="20" s="1"/>
  <c r="O125" i="20"/>
  <c r="CJ125" i="20" s="1"/>
  <c r="M125" i="20"/>
  <c r="Q125" i="20" s="1"/>
  <c r="P124" i="20"/>
  <c r="M124" i="20"/>
  <c r="CA123" i="20"/>
  <c r="BW123" i="20"/>
  <c r="BA123" i="20"/>
  <c r="AW123" i="20"/>
  <c r="AA123" i="20"/>
  <c r="W123" i="20"/>
  <c r="T123" i="20"/>
  <c r="S123" i="20"/>
  <c r="CR123" i="20" s="1"/>
  <c r="R123" i="20"/>
  <c r="CP123" i="20" s="1"/>
  <c r="Q123" i="20"/>
  <c r="CN123" i="20" s="1"/>
  <c r="P123" i="20"/>
  <c r="CL123" i="20" s="1"/>
  <c r="O123" i="20"/>
  <c r="CJ123" i="20" s="1"/>
  <c r="M123" i="20"/>
  <c r="CJ122" i="20"/>
  <c r="BP122" i="20"/>
  <c r="BJ122" i="20"/>
  <c r="AP122" i="20"/>
  <c r="AJ122" i="20"/>
  <c r="R122" i="20"/>
  <c r="CP122" i="20" s="1"/>
  <c r="P122" i="20"/>
  <c r="CL122" i="20" s="1"/>
  <c r="O122" i="20"/>
  <c r="M122" i="20"/>
  <c r="T122" i="20" s="1"/>
  <c r="CN121" i="20"/>
  <c r="CE121" i="20"/>
  <c r="BY121" i="20"/>
  <c r="BN121" i="20"/>
  <c r="AY121" i="20"/>
  <c r="AN121" i="20"/>
  <c r="AE121" i="20"/>
  <c r="Y121" i="20"/>
  <c r="T121" i="20"/>
  <c r="CT121" i="20" s="1"/>
  <c r="R121" i="20"/>
  <c r="CP121" i="20" s="1"/>
  <c r="Q121" i="20"/>
  <c r="BA121" i="20" s="1"/>
  <c r="P121" i="20"/>
  <c r="CL121" i="20" s="1"/>
  <c r="O121" i="20"/>
  <c r="BW121" i="20" s="1"/>
  <c r="M121" i="20"/>
  <c r="S121" i="20" s="1"/>
  <c r="CC120" i="20"/>
  <c r="BC120" i="20"/>
  <c r="AT120" i="20"/>
  <c r="AP120" i="20"/>
  <c r="AN120" i="20"/>
  <c r="T120" i="20"/>
  <c r="BT120" i="20" s="1"/>
  <c r="S120" i="20"/>
  <c r="CE120" i="20" s="1"/>
  <c r="R120" i="20"/>
  <c r="AC120" i="20" s="1"/>
  <c r="Q120" i="20"/>
  <c r="BN120" i="20" s="1"/>
  <c r="P120" i="20"/>
  <c r="CL120" i="20" s="1"/>
  <c r="O120" i="20"/>
  <c r="CJ120" i="20" s="1"/>
  <c r="M120" i="20"/>
  <c r="CE119" i="20"/>
  <c r="S119" i="20"/>
  <c r="BR119" i="20" s="1"/>
  <c r="Q119" i="20"/>
  <c r="CA119" i="20" s="1"/>
  <c r="O119" i="20"/>
  <c r="M119" i="20"/>
  <c r="T119" i="20" s="1"/>
  <c r="M118" i="20"/>
  <c r="BN117" i="20"/>
  <c r="BJ117" i="20"/>
  <c r="AW117" i="20"/>
  <c r="AN117" i="20"/>
  <c r="Q117" i="20"/>
  <c r="O117" i="20"/>
  <c r="AJ117" i="20" s="1"/>
  <c r="M117" i="20"/>
  <c r="BY116" i="20"/>
  <c r="BL116" i="20"/>
  <c r="Y116" i="20"/>
  <c r="S116" i="20"/>
  <c r="CR116" i="20" s="1"/>
  <c r="P116" i="20"/>
  <c r="AY116" i="20" s="1"/>
  <c r="M116" i="20"/>
  <c r="T116" i="20" s="1"/>
  <c r="M115" i="20"/>
  <c r="M114" i="20"/>
  <c r="CR113" i="20"/>
  <c r="CP113" i="20"/>
  <c r="CL113" i="20"/>
  <c r="BW113" i="20"/>
  <c r="BR113" i="20"/>
  <c r="BP113" i="20"/>
  <c r="BL113" i="20"/>
  <c r="AW113" i="20"/>
  <c r="AR113" i="20"/>
  <c r="AP113" i="20"/>
  <c r="AE113" i="20"/>
  <c r="W113" i="20"/>
  <c r="S113" i="20"/>
  <c r="CE113" i="20" s="1"/>
  <c r="R113" i="20"/>
  <c r="P113" i="20"/>
  <c r="AL113" i="20" s="1"/>
  <c r="O113" i="20"/>
  <c r="CJ113" i="20" s="1"/>
  <c r="M113" i="20"/>
  <c r="Q113" i="20" s="1"/>
  <c r="O112" i="20"/>
  <c r="M112" i="20"/>
  <c r="CE111" i="20"/>
  <c r="CC111" i="20"/>
  <c r="BY111" i="20"/>
  <c r="BE111" i="20"/>
  <c r="BC111" i="20"/>
  <c r="AY111" i="20"/>
  <c r="AE111" i="20"/>
  <c r="AC111" i="20"/>
  <c r="Y111" i="20"/>
  <c r="S111" i="20"/>
  <c r="CR111" i="20" s="1"/>
  <c r="R111" i="20"/>
  <c r="CP111" i="20" s="1"/>
  <c r="Q111" i="20"/>
  <c r="CN111" i="20" s="1"/>
  <c r="P111" i="20"/>
  <c r="CL111" i="20" s="1"/>
  <c r="M111" i="20"/>
  <c r="T111" i="20" s="1"/>
  <c r="CC110" i="20"/>
  <c r="BC110" i="20"/>
  <c r="AC110" i="20"/>
  <c r="T110" i="20"/>
  <c r="CG110" i="20" s="1"/>
  <c r="S110" i="20"/>
  <c r="CE110" i="20" s="1"/>
  <c r="R110" i="20"/>
  <c r="CP110" i="20" s="1"/>
  <c r="Q110" i="20"/>
  <c r="CN110" i="20" s="1"/>
  <c r="P110" i="20"/>
  <c r="BL110" i="20" s="1"/>
  <c r="M110" i="20"/>
  <c r="O110" i="20" s="1"/>
  <c r="M109" i="20"/>
  <c r="T109" i="20" s="1"/>
  <c r="CR108" i="20"/>
  <c r="CP108" i="20"/>
  <c r="BW108" i="20"/>
  <c r="BR108" i="20"/>
  <c r="AW108" i="20"/>
  <c r="AR108" i="20"/>
  <c r="AP108" i="20"/>
  <c r="W108" i="20"/>
  <c r="S108" i="20"/>
  <c r="R108" i="20"/>
  <c r="O108" i="20"/>
  <c r="CJ108" i="20" s="1"/>
  <c r="M108" i="20"/>
  <c r="Q108" i="20" s="1"/>
  <c r="M107" i="20"/>
  <c r="CC106" i="20"/>
  <c r="CA106" i="20"/>
  <c r="BW106" i="20"/>
  <c r="BT106" i="20"/>
  <c r="BC106" i="20"/>
  <c r="BA106" i="20"/>
  <c r="AW106" i="20"/>
  <c r="AC106" i="20"/>
  <c r="AA106" i="20"/>
  <c r="W106" i="20"/>
  <c r="T106" i="20"/>
  <c r="R106" i="20"/>
  <c r="CP106" i="20" s="1"/>
  <c r="Q106" i="20"/>
  <c r="CN106" i="20" s="1"/>
  <c r="P106" i="20"/>
  <c r="CL106" i="20" s="1"/>
  <c r="O106" i="20"/>
  <c r="CJ106" i="20" s="1"/>
  <c r="M106" i="20"/>
  <c r="S106" i="20" s="1"/>
  <c r="AA105" i="20"/>
  <c r="T105" i="20"/>
  <c r="CG105" i="20" s="1"/>
  <c r="S105" i="20"/>
  <c r="CE105" i="20" s="1"/>
  <c r="R105" i="20"/>
  <c r="CC105" i="20" s="1"/>
  <c r="Q105" i="20"/>
  <c r="CA105" i="20" s="1"/>
  <c r="P105" i="20"/>
  <c r="O105" i="20"/>
  <c r="M105" i="20"/>
  <c r="CA104" i="20"/>
  <c r="BA104" i="20"/>
  <c r="AA104" i="20"/>
  <c r="Q104" i="20"/>
  <c r="CN104" i="20" s="1"/>
  <c r="M104" i="20"/>
  <c r="T104" i="20" s="1"/>
  <c r="CN103" i="20"/>
  <c r="BP103" i="20"/>
  <c r="T103" i="20"/>
  <c r="CG103" i="20" s="1"/>
  <c r="R103" i="20"/>
  <c r="CP103" i="20" s="1"/>
  <c r="Q103" i="20"/>
  <c r="M103" i="20"/>
  <c r="P103" i="20" s="1"/>
  <c r="CE102" i="20"/>
  <c r="BE102" i="20"/>
  <c r="AE102" i="20"/>
  <c r="S102" i="20"/>
  <c r="CR102" i="20" s="1"/>
  <c r="P102" i="20"/>
  <c r="BY102" i="20" s="1"/>
  <c r="O102" i="20"/>
  <c r="BW102" i="20" s="1"/>
  <c r="M102" i="20"/>
  <c r="T102" i="20" s="1"/>
  <c r="BR101" i="20"/>
  <c r="AR101" i="20"/>
  <c r="T101" i="20"/>
  <c r="S101" i="20"/>
  <c r="CR101" i="20" s="1"/>
  <c r="M101" i="20"/>
  <c r="R101" i="20" s="1"/>
  <c r="O100" i="20"/>
  <c r="M100" i="20"/>
  <c r="CC99" i="20"/>
  <c r="BY99" i="20"/>
  <c r="BC99" i="20"/>
  <c r="AY99" i="20"/>
  <c r="AC99" i="20"/>
  <c r="Y99" i="20"/>
  <c r="R99" i="20"/>
  <c r="CP99" i="20" s="1"/>
  <c r="Q99" i="20"/>
  <c r="CN99" i="20" s="1"/>
  <c r="P99" i="20"/>
  <c r="CL99" i="20" s="1"/>
  <c r="M99" i="20"/>
  <c r="T99" i="20" s="1"/>
  <c r="CN98" i="20"/>
  <c r="AL98" i="20"/>
  <c r="T98" i="20"/>
  <c r="CG98" i="20" s="1"/>
  <c r="S98" i="20"/>
  <c r="CE98" i="20" s="1"/>
  <c r="R98" i="20"/>
  <c r="CC98" i="20" s="1"/>
  <c r="Q98" i="20"/>
  <c r="P98" i="20"/>
  <c r="M98" i="20"/>
  <c r="O98" i="20" s="1"/>
  <c r="M97" i="20"/>
  <c r="T97" i="20" s="1"/>
  <c r="BW96" i="20"/>
  <c r="BR96" i="20"/>
  <c r="BP96" i="20"/>
  <c r="AW96" i="20"/>
  <c r="W96" i="20"/>
  <c r="S96" i="20"/>
  <c r="CR96" i="20" s="1"/>
  <c r="R96" i="20"/>
  <c r="CP96" i="20" s="1"/>
  <c r="O96" i="20"/>
  <c r="CJ96" i="20" s="1"/>
  <c r="M96" i="20"/>
  <c r="Q96" i="20" s="1"/>
  <c r="M95" i="20"/>
  <c r="CC94" i="20"/>
  <c r="CA94" i="20"/>
  <c r="BW94" i="20"/>
  <c r="BT94" i="20"/>
  <c r="BC94" i="20"/>
  <c r="BA94" i="20"/>
  <c r="AW94" i="20"/>
  <c r="AT94" i="20"/>
  <c r="AC94" i="20"/>
  <c r="AA94" i="20"/>
  <c r="W94" i="20"/>
  <c r="T94" i="20"/>
  <c r="R94" i="20"/>
  <c r="CP94" i="20" s="1"/>
  <c r="Q94" i="20"/>
  <c r="CN94" i="20" s="1"/>
  <c r="P94" i="20"/>
  <c r="CL94" i="20" s="1"/>
  <c r="O94" i="20"/>
  <c r="CJ94" i="20" s="1"/>
  <c r="M94" i="20"/>
  <c r="S94" i="20" s="1"/>
  <c r="CL93" i="20"/>
  <c r="CJ93" i="20"/>
  <c r="BL93" i="20"/>
  <c r="BJ93" i="20"/>
  <c r="T93" i="20"/>
  <c r="CG93" i="20" s="1"/>
  <c r="S93" i="20"/>
  <c r="CE93" i="20" s="1"/>
  <c r="R93" i="20"/>
  <c r="CC93" i="20" s="1"/>
  <c r="Q93" i="20"/>
  <c r="CA93" i="20" s="1"/>
  <c r="P93" i="20"/>
  <c r="O93" i="20"/>
  <c r="M93" i="20"/>
  <c r="CA92" i="20"/>
  <c r="BA92" i="20"/>
  <c r="AA92" i="20"/>
  <c r="Q92" i="20"/>
  <c r="CN92" i="20" s="1"/>
  <c r="M92" i="20"/>
  <c r="T92" i="20" s="1"/>
  <c r="M91" i="20"/>
  <c r="T91" i="20" s="1"/>
  <c r="BW90" i="20"/>
  <c r="AW90" i="20"/>
  <c r="W90" i="20"/>
  <c r="T90" i="20"/>
  <c r="CG90" i="20" s="1"/>
  <c r="S90" i="20"/>
  <c r="R90" i="20"/>
  <c r="O90" i="20"/>
  <c r="CJ90" i="20" s="1"/>
  <c r="M90" i="20"/>
  <c r="Q90" i="20" s="1"/>
  <c r="M89" i="20"/>
  <c r="CC88" i="20"/>
  <c r="CA88" i="20"/>
  <c r="BW88" i="20"/>
  <c r="BC88" i="20"/>
  <c r="BA88" i="20"/>
  <c r="AW88" i="20"/>
  <c r="AC88" i="20"/>
  <c r="AA88" i="20"/>
  <c r="W88" i="20"/>
  <c r="T88" i="20"/>
  <c r="S88" i="20"/>
  <c r="CR88" i="20" s="1"/>
  <c r="R88" i="20"/>
  <c r="CP88" i="20" s="1"/>
  <c r="Q88" i="20"/>
  <c r="CN88" i="20" s="1"/>
  <c r="P88" i="20"/>
  <c r="CL88" i="20" s="1"/>
  <c r="O88" i="20"/>
  <c r="CJ88" i="20" s="1"/>
  <c r="M88" i="20"/>
  <c r="CL87" i="20"/>
  <c r="CJ87" i="20"/>
  <c r="BJ87" i="20"/>
  <c r="AL87" i="20"/>
  <c r="AJ87" i="20"/>
  <c r="S87" i="20"/>
  <c r="CE87" i="20" s="1"/>
  <c r="R87" i="20"/>
  <c r="CC87" i="20" s="1"/>
  <c r="Q87" i="20"/>
  <c r="CA87" i="20" s="1"/>
  <c r="P87" i="20"/>
  <c r="BL87" i="20" s="1"/>
  <c r="O87" i="20"/>
  <c r="M87" i="20"/>
  <c r="T87" i="20" s="1"/>
  <c r="CA86" i="20"/>
  <c r="BA86" i="20"/>
  <c r="AA86" i="20"/>
  <c r="Q86" i="20"/>
  <c r="CN86" i="20" s="1"/>
  <c r="M86" i="20"/>
  <c r="T86" i="20" s="1"/>
  <c r="CP85" i="20"/>
  <c r="CN85" i="20"/>
  <c r="BN85" i="20"/>
  <c r="AT85" i="20"/>
  <c r="AP85" i="20"/>
  <c r="AN85" i="20"/>
  <c r="T85" i="20"/>
  <c r="CT85" i="20" s="1"/>
  <c r="R85" i="20"/>
  <c r="BP85" i="20" s="1"/>
  <c r="Q85" i="20"/>
  <c r="M85" i="20"/>
  <c r="P85" i="20" s="1"/>
  <c r="CJ84" i="20"/>
  <c r="CE84" i="20"/>
  <c r="BE84" i="20"/>
  <c r="AJ84" i="20"/>
  <c r="AE84" i="20"/>
  <c r="S84" i="20"/>
  <c r="CR84" i="20" s="1"/>
  <c r="P84" i="20"/>
  <c r="BY84" i="20" s="1"/>
  <c r="O84" i="20"/>
  <c r="BJ84" i="20" s="1"/>
  <c r="M84" i="20"/>
  <c r="T84" i="20" s="1"/>
  <c r="CT83" i="20"/>
  <c r="BT83" i="20"/>
  <c r="AT83" i="20"/>
  <c r="T83" i="20"/>
  <c r="S83" i="20"/>
  <c r="CR83" i="20" s="1"/>
  <c r="M83" i="20"/>
  <c r="R83" i="20" s="1"/>
  <c r="M82" i="20"/>
  <c r="CE81" i="20"/>
  <c r="CC81" i="20"/>
  <c r="BY81" i="20"/>
  <c r="BE81" i="20"/>
  <c r="BC81" i="20"/>
  <c r="AY81" i="20"/>
  <c r="AE81" i="20"/>
  <c r="AC81" i="20"/>
  <c r="Y81" i="20"/>
  <c r="T81" i="20"/>
  <c r="CT81" i="20" s="1"/>
  <c r="S81" i="20"/>
  <c r="CR81" i="20" s="1"/>
  <c r="R81" i="20"/>
  <c r="CP81" i="20" s="1"/>
  <c r="Q81" i="20"/>
  <c r="CN81" i="20" s="1"/>
  <c r="P81" i="20"/>
  <c r="CL81" i="20" s="1"/>
  <c r="M81" i="20"/>
  <c r="O81" i="20" s="1"/>
  <c r="CR80" i="20"/>
  <c r="BL80" i="20"/>
  <c r="T80" i="20"/>
  <c r="CG80" i="20" s="1"/>
  <c r="S80" i="20"/>
  <c r="R80" i="20"/>
  <c r="CC80" i="20" s="1"/>
  <c r="Q80" i="20"/>
  <c r="P80" i="20"/>
  <c r="CL80" i="20" s="1"/>
  <c r="O80" i="20"/>
  <c r="CJ80" i="20" s="1"/>
  <c r="M80" i="20"/>
  <c r="M79" i="20"/>
  <c r="BW78" i="20"/>
  <c r="AW78" i="20"/>
  <c r="W78" i="20"/>
  <c r="S78" i="20"/>
  <c r="R78" i="20"/>
  <c r="O78" i="20"/>
  <c r="CJ78" i="20" s="1"/>
  <c r="M78" i="20"/>
  <c r="Q78" i="20" s="1"/>
  <c r="P77" i="20"/>
  <c r="M77" i="20"/>
  <c r="CA76" i="20"/>
  <c r="BA76" i="20"/>
  <c r="AW76" i="20"/>
  <c r="AT76" i="20"/>
  <c r="AJ76" i="20"/>
  <c r="AA76" i="20"/>
  <c r="T76" i="20"/>
  <c r="BT76" i="20" s="1"/>
  <c r="Q76" i="20"/>
  <c r="CN76" i="20" s="1"/>
  <c r="P76" i="20"/>
  <c r="CL76" i="20" s="1"/>
  <c r="O76" i="20"/>
  <c r="W76" i="20" s="1"/>
  <c r="M76" i="20"/>
  <c r="S76" i="20" s="1"/>
  <c r="BP75" i="20"/>
  <c r="BL75" i="20"/>
  <c r="T75" i="20"/>
  <c r="CG75" i="20" s="1"/>
  <c r="S75" i="20"/>
  <c r="CE75" i="20" s="1"/>
  <c r="R75" i="20"/>
  <c r="Q75" i="20"/>
  <c r="CA75" i="20" s="1"/>
  <c r="P75" i="20"/>
  <c r="O75" i="20"/>
  <c r="M75" i="20"/>
  <c r="AA74" i="20"/>
  <c r="Q74" i="20"/>
  <c r="CN74" i="20" s="1"/>
  <c r="M74" i="20"/>
  <c r="T74" i="20" s="1"/>
  <c r="BP73" i="20"/>
  <c r="BN73" i="20"/>
  <c r="BC73" i="20"/>
  <c r="AT73" i="20"/>
  <c r="AN73" i="20"/>
  <c r="T73" i="20"/>
  <c r="BT73" i="20" s="1"/>
  <c r="R73" i="20"/>
  <c r="AP73" i="20" s="1"/>
  <c r="Q73" i="20"/>
  <c r="M73" i="20"/>
  <c r="P73" i="20" s="1"/>
  <c r="CE72" i="20"/>
  <c r="BR72" i="20"/>
  <c r="BE72" i="20"/>
  <c r="AR72" i="20"/>
  <c r="AE72" i="20"/>
  <c r="S72" i="20"/>
  <c r="CR72" i="20" s="1"/>
  <c r="Q72" i="20"/>
  <c r="CA72" i="20" s="1"/>
  <c r="P72" i="20"/>
  <c r="BY72" i="20" s="1"/>
  <c r="O72" i="20"/>
  <c r="M72" i="20"/>
  <c r="T72" i="20" s="1"/>
  <c r="BT71" i="20"/>
  <c r="AT71" i="20"/>
  <c r="AG71" i="20"/>
  <c r="T71" i="20"/>
  <c r="CT71" i="20" s="1"/>
  <c r="S71" i="20"/>
  <c r="BR71" i="20" s="1"/>
  <c r="M71" i="20"/>
  <c r="BJ70" i="20"/>
  <c r="AW70" i="20"/>
  <c r="AN70" i="20"/>
  <c r="Q70" i="20"/>
  <c r="BN70" i="20" s="1"/>
  <c r="O70" i="20"/>
  <c r="AJ70" i="20" s="1"/>
  <c r="M70" i="20"/>
  <c r="R69" i="20"/>
  <c r="P69" i="20"/>
  <c r="M69" i="20"/>
  <c r="T69" i="20" s="1"/>
  <c r="CT68" i="20"/>
  <c r="CN68" i="20"/>
  <c r="BE68" i="20"/>
  <c r="AT68" i="20"/>
  <c r="AN68" i="20"/>
  <c r="T68" i="20"/>
  <c r="S68" i="20"/>
  <c r="CR68" i="20" s="1"/>
  <c r="Q68" i="20"/>
  <c r="BA68" i="20" s="1"/>
  <c r="P68" i="20"/>
  <c r="O68" i="20"/>
  <c r="CJ68" i="20" s="1"/>
  <c r="M68" i="20"/>
  <c r="R68" i="20" s="1"/>
  <c r="CG67" i="20"/>
  <c r="BG67" i="20"/>
  <c r="T67" i="20"/>
  <c r="CT67" i="20" s="1"/>
  <c r="R67" i="20"/>
  <c r="O67" i="20"/>
  <c r="M67" i="20"/>
  <c r="CJ66" i="20"/>
  <c r="BY66" i="20"/>
  <c r="BR66" i="20"/>
  <c r="BP66" i="20"/>
  <c r="AP66" i="20"/>
  <c r="T66" i="20"/>
  <c r="S66" i="20"/>
  <c r="CR66" i="20" s="1"/>
  <c r="R66" i="20"/>
  <c r="Q66" i="20"/>
  <c r="P66" i="20"/>
  <c r="AY66" i="20" s="1"/>
  <c r="O66" i="20"/>
  <c r="BJ66" i="20" s="1"/>
  <c r="M66" i="20"/>
  <c r="CE65" i="20"/>
  <c r="BE65" i="20"/>
  <c r="AE65" i="20"/>
  <c r="S65" i="20"/>
  <c r="CR65" i="20" s="1"/>
  <c r="O65" i="20"/>
  <c r="BW65" i="20" s="1"/>
  <c r="M65" i="20"/>
  <c r="T65" i="20" s="1"/>
  <c r="BR64" i="20"/>
  <c r="AR64" i="20"/>
  <c r="T64" i="20"/>
  <c r="S64" i="20"/>
  <c r="CR64" i="20" s="1"/>
  <c r="M64" i="20"/>
  <c r="R64" i="20" s="1"/>
  <c r="M63" i="20"/>
  <c r="BY62" i="20"/>
  <c r="BW62" i="20"/>
  <c r="AY62" i="20"/>
  <c r="AW62" i="20"/>
  <c r="Y62" i="20"/>
  <c r="W62" i="20"/>
  <c r="T62" i="20"/>
  <c r="CT62" i="20" s="1"/>
  <c r="S62" i="20"/>
  <c r="CR62" i="20" s="1"/>
  <c r="Q62" i="20"/>
  <c r="CN62" i="20" s="1"/>
  <c r="P62" i="20"/>
  <c r="CL62" i="20" s="1"/>
  <c r="O62" i="20"/>
  <c r="CJ62" i="20" s="1"/>
  <c r="M62" i="20"/>
  <c r="R62" i="20" s="1"/>
  <c r="CN61" i="20"/>
  <c r="CL61" i="20"/>
  <c r="AL61" i="20"/>
  <c r="S61" i="20"/>
  <c r="CE61" i="20" s="1"/>
  <c r="Q61" i="20"/>
  <c r="P61" i="20"/>
  <c r="M61" i="20"/>
  <c r="O61" i="20" s="1"/>
  <c r="M60" i="20"/>
  <c r="T60" i="20" s="1"/>
  <c r="BR59" i="20"/>
  <c r="S59" i="20"/>
  <c r="R59" i="20"/>
  <c r="P59" i="20"/>
  <c r="CL59" i="20" s="1"/>
  <c r="M59" i="20"/>
  <c r="Q59" i="20" s="1"/>
  <c r="M58" i="20"/>
  <c r="CT57" i="20"/>
  <c r="BW57" i="20"/>
  <c r="BT57" i="20"/>
  <c r="AW57" i="20"/>
  <c r="W57" i="20"/>
  <c r="T57" i="20"/>
  <c r="S57" i="20"/>
  <c r="CR57" i="20" s="1"/>
  <c r="R57" i="20"/>
  <c r="CP57" i="20" s="1"/>
  <c r="P57" i="20"/>
  <c r="CL57" i="20" s="1"/>
  <c r="O57" i="20"/>
  <c r="CJ57" i="20" s="1"/>
  <c r="M57" i="20"/>
  <c r="Q57" i="20" s="1"/>
  <c r="BL56" i="20"/>
  <c r="BJ56" i="20"/>
  <c r="R56" i="20"/>
  <c r="CC56" i="20" s="1"/>
  <c r="Q56" i="20"/>
  <c r="CA56" i="20" s="1"/>
  <c r="P56" i="20"/>
  <c r="CL56" i="20" s="1"/>
  <c r="O56" i="20"/>
  <c r="CJ56" i="20" s="1"/>
  <c r="M56" i="20"/>
  <c r="T56" i="20" s="1"/>
  <c r="CE55" i="20"/>
  <c r="CA55" i="20"/>
  <c r="BY55" i="20"/>
  <c r="BE55" i="20"/>
  <c r="BA55" i="20"/>
  <c r="AY55" i="20"/>
  <c r="AE55" i="20"/>
  <c r="AA55" i="20"/>
  <c r="Y55" i="20"/>
  <c r="W55" i="20"/>
  <c r="T55" i="20"/>
  <c r="CT55" i="20" s="1"/>
  <c r="S55" i="20"/>
  <c r="CR55" i="20" s="1"/>
  <c r="R55" i="20"/>
  <c r="CP55" i="20" s="1"/>
  <c r="Q55" i="20"/>
  <c r="CN55" i="20" s="1"/>
  <c r="P55" i="20"/>
  <c r="CL55" i="20" s="1"/>
  <c r="O55" i="20"/>
  <c r="BW55" i="20" s="1"/>
  <c r="M55" i="20"/>
  <c r="AP54" i="20"/>
  <c r="AN54" i="20"/>
  <c r="T54" i="20"/>
  <c r="CG54" i="20" s="1"/>
  <c r="S54" i="20"/>
  <c r="CE54" i="20" s="1"/>
  <c r="R54" i="20"/>
  <c r="Q54" i="20"/>
  <c r="P54" i="20"/>
  <c r="CL54" i="20" s="1"/>
  <c r="O54" i="20"/>
  <c r="CJ54" i="20" s="1"/>
  <c r="M54" i="20"/>
  <c r="CE53" i="20"/>
  <c r="BE53" i="20"/>
  <c r="AE53" i="20"/>
  <c r="S53" i="20"/>
  <c r="CR53" i="20" s="1"/>
  <c r="O53" i="20"/>
  <c r="BW53" i="20" s="1"/>
  <c r="M53" i="20"/>
  <c r="T53" i="20" s="1"/>
  <c r="CT52" i="20"/>
  <c r="CR52" i="20"/>
  <c r="T52" i="20"/>
  <c r="S52" i="20"/>
  <c r="M52" i="20"/>
  <c r="R52" i="20" s="1"/>
  <c r="M51" i="20"/>
  <c r="BY50" i="20"/>
  <c r="AY50" i="20"/>
  <c r="Y50" i="20"/>
  <c r="T50" i="20"/>
  <c r="CT50" i="20" s="1"/>
  <c r="S50" i="20"/>
  <c r="CR50" i="20" s="1"/>
  <c r="Q50" i="20"/>
  <c r="CN50" i="20" s="1"/>
  <c r="P50" i="20"/>
  <c r="CL50" i="20" s="1"/>
  <c r="M50" i="20"/>
  <c r="R50" i="20" s="1"/>
  <c r="BN49" i="20"/>
  <c r="S49" i="20"/>
  <c r="CE49" i="20" s="1"/>
  <c r="Q49" i="20"/>
  <c r="P49" i="20"/>
  <c r="M49" i="20"/>
  <c r="O49" i="20" s="1"/>
  <c r="M48" i="20"/>
  <c r="T48" i="20" s="1"/>
  <c r="CR47" i="20"/>
  <c r="CP47" i="20"/>
  <c r="BR47" i="20"/>
  <c r="BP47" i="20"/>
  <c r="AR47" i="20"/>
  <c r="S47" i="20"/>
  <c r="R47" i="20"/>
  <c r="P47" i="20"/>
  <c r="CL47" i="20" s="1"/>
  <c r="M47" i="20"/>
  <c r="Q47" i="20" s="1"/>
  <c r="M46" i="20"/>
  <c r="CA45" i="20"/>
  <c r="BW45" i="20"/>
  <c r="BA45" i="20"/>
  <c r="AW45" i="20"/>
  <c r="AA45" i="20"/>
  <c r="W45" i="20"/>
  <c r="T45" i="20"/>
  <c r="S45" i="20"/>
  <c r="CR45" i="20" s="1"/>
  <c r="R45" i="20"/>
  <c r="CP45" i="20" s="1"/>
  <c r="Q45" i="20"/>
  <c r="CN45" i="20" s="1"/>
  <c r="P45" i="20"/>
  <c r="CL45" i="20" s="1"/>
  <c r="O45" i="20"/>
  <c r="CJ45" i="20" s="1"/>
  <c r="M45" i="20"/>
  <c r="CJ44" i="20"/>
  <c r="BJ44" i="20"/>
  <c r="AJ44" i="20"/>
  <c r="R44" i="20"/>
  <c r="CC44" i="20" s="1"/>
  <c r="P44" i="20"/>
  <c r="O44" i="20"/>
  <c r="M44" i="20"/>
  <c r="T44" i="20" s="1"/>
  <c r="CA43" i="20"/>
  <c r="BA43" i="20"/>
  <c r="AA43" i="20"/>
  <c r="T43" i="20"/>
  <c r="CT43" i="20" s="1"/>
  <c r="Q43" i="20"/>
  <c r="CN43" i="20" s="1"/>
  <c r="O43" i="20"/>
  <c r="BW43" i="20" s="1"/>
  <c r="M43" i="20"/>
  <c r="S43" i="20" s="1"/>
  <c r="AP42" i="20"/>
  <c r="AN42" i="20"/>
  <c r="T42" i="20"/>
  <c r="CG42" i="20" s="1"/>
  <c r="R42" i="20"/>
  <c r="Q42" i="20"/>
  <c r="P42" i="20"/>
  <c r="CL42" i="20" s="1"/>
  <c r="O42" i="20"/>
  <c r="CJ42" i="20" s="1"/>
  <c r="M42" i="20"/>
  <c r="S42" i="20" s="1"/>
  <c r="CE41" i="20"/>
  <c r="BE41" i="20"/>
  <c r="AE41" i="20"/>
  <c r="S41" i="20"/>
  <c r="CR41" i="20" s="1"/>
  <c r="Q41" i="20"/>
  <c r="CA41" i="20" s="1"/>
  <c r="O41" i="20"/>
  <c r="BW41" i="20" s="1"/>
  <c r="M41" i="20"/>
  <c r="T41" i="20" s="1"/>
  <c r="CT40" i="20"/>
  <c r="CR40" i="20"/>
  <c r="T40" i="20"/>
  <c r="S40" i="20"/>
  <c r="M40" i="20"/>
  <c r="R40" i="20" s="1"/>
  <c r="M39" i="20"/>
  <c r="BY38" i="20"/>
  <c r="AY38" i="20"/>
  <c r="Y38" i="20"/>
  <c r="S38" i="20"/>
  <c r="CR38" i="20" s="1"/>
  <c r="P38" i="20"/>
  <c r="CL38" i="20" s="1"/>
  <c r="M38" i="20"/>
  <c r="T38" i="20" s="1"/>
  <c r="AN37" i="20"/>
  <c r="AL37" i="20"/>
  <c r="S37" i="20"/>
  <c r="CE37" i="20" s="1"/>
  <c r="Q37" i="20"/>
  <c r="P37" i="20"/>
  <c r="M37" i="20"/>
  <c r="O37" i="20" s="1"/>
  <c r="M36" i="20"/>
  <c r="T36" i="20" s="1"/>
  <c r="CR35" i="20"/>
  <c r="BW35" i="20"/>
  <c r="BR35" i="20"/>
  <c r="AW35" i="20"/>
  <c r="AR35" i="20"/>
  <c r="W35" i="20"/>
  <c r="T35" i="20"/>
  <c r="CG35" i="20" s="1"/>
  <c r="S35" i="20"/>
  <c r="R35" i="20"/>
  <c r="CP35" i="20" s="1"/>
  <c r="Q35" i="20"/>
  <c r="CN35" i="20" s="1"/>
  <c r="P35" i="20"/>
  <c r="CL35" i="20" s="1"/>
  <c r="O35" i="20"/>
  <c r="CJ35" i="20" s="1"/>
  <c r="M35" i="20"/>
  <c r="M34" i="20"/>
  <c r="BW33" i="20"/>
  <c r="AW33" i="20"/>
  <c r="W33" i="20"/>
  <c r="T33" i="20"/>
  <c r="R33" i="20"/>
  <c r="CP33" i="20" s="1"/>
  <c r="O33" i="20"/>
  <c r="CJ33" i="20" s="1"/>
  <c r="M33" i="20"/>
  <c r="S33" i="20" s="1"/>
  <c r="CL32" i="20"/>
  <c r="BL32" i="20"/>
  <c r="BJ32" i="20"/>
  <c r="AJ32" i="20"/>
  <c r="T32" i="20"/>
  <c r="CG32" i="20" s="1"/>
  <c r="S32" i="20"/>
  <c r="CE32" i="20" s="1"/>
  <c r="R32" i="20"/>
  <c r="CC32" i="20" s="1"/>
  <c r="Q32" i="20"/>
  <c r="CA32" i="20" s="1"/>
  <c r="P32" i="20"/>
  <c r="AL32" i="20" s="1"/>
  <c r="O32" i="20"/>
  <c r="CJ32" i="20" s="1"/>
  <c r="M32" i="20"/>
  <c r="CA31" i="20"/>
  <c r="BA31" i="20"/>
  <c r="AA31" i="20"/>
  <c r="Q31" i="20"/>
  <c r="CN31" i="20" s="1"/>
  <c r="M31" i="20"/>
  <c r="T31" i="20" s="1"/>
  <c r="CP30" i="20"/>
  <c r="AN30" i="20"/>
  <c r="T30" i="20"/>
  <c r="CG30" i="20" s="1"/>
  <c r="R30" i="20"/>
  <c r="Q30" i="20"/>
  <c r="O30" i="20"/>
  <c r="CJ30" i="20" s="1"/>
  <c r="M30" i="20"/>
  <c r="P30" i="20" s="1"/>
  <c r="CE29" i="20"/>
  <c r="BE29" i="20"/>
  <c r="AE29" i="20"/>
  <c r="S29" i="20"/>
  <c r="CR29" i="20" s="1"/>
  <c r="Q29" i="20"/>
  <c r="CA29" i="20" s="1"/>
  <c r="P29" i="20"/>
  <c r="BY29" i="20" s="1"/>
  <c r="O29" i="20"/>
  <c r="M29" i="20"/>
  <c r="T29" i="20" s="1"/>
  <c r="CT28" i="20"/>
  <c r="CR28" i="20"/>
  <c r="AR28" i="20"/>
  <c r="T28" i="20"/>
  <c r="S28" i="20"/>
  <c r="M28" i="20"/>
  <c r="R28" i="20" s="1"/>
  <c r="CJ27" i="20"/>
  <c r="AJ27" i="20"/>
  <c r="O27" i="20"/>
  <c r="M27" i="20"/>
  <c r="BY26" i="20"/>
  <c r="AY26" i="20"/>
  <c r="Y26" i="20"/>
  <c r="P26" i="20"/>
  <c r="CL26" i="20" s="1"/>
  <c r="M26" i="20"/>
  <c r="T26" i="20" s="1"/>
  <c r="CR25" i="20"/>
  <c r="CN25" i="20"/>
  <c r="CL25" i="20"/>
  <c r="BR25" i="20"/>
  <c r="AL25" i="20"/>
  <c r="T25" i="20"/>
  <c r="CG25" i="20" s="1"/>
  <c r="S25" i="20"/>
  <c r="Q25" i="20"/>
  <c r="P25" i="20"/>
  <c r="M25" i="20"/>
  <c r="O25" i="20" s="1"/>
  <c r="M24" i="20"/>
  <c r="CR23" i="20"/>
  <c r="CP23" i="20"/>
  <c r="BW23" i="20"/>
  <c r="BR23" i="20"/>
  <c r="AW23" i="20"/>
  <c r="W23" i="20"/>
  <c r="T23" i="20"/>
  <c r="CG23" i="20" s="1"/>
  <c r="S23" i="20"/>
  <c r="R23" i="20"/>
  <c r="Q23" i="20"/>
  <c r="CN23" i="20" s="1"/>
  <c r="P23" i="20"/>
  <c r="CL23" i="20" s="1"/>
  <c r="O23" i="20"/>
  <c r="CJ23" i="20" s="1"/>
  <c r="M23" i="20"/>
  <c r="M22" i="20"/>
  <c r="CT21" i="20"/>
  <c r="CA21" i="20"/>
  <c r="BA21" i="20"/>
  <c r="AW21" i="20"/>
  <c r="AJ21" i="20"/>
  <c r="AA21" i="20"/>
  <c r="W21" i="20"/>
  <c r="T21" i="20"/>
  <c r="S21" i="20"/>
  <c r="CR21" i="20" s="1"/>
  <c r="R21" i="20"/>
  <c r="CP21" i="20" s="1"/>
  <c r="Q21" i="20"/>
  <c r="CN21" i="20" s="1"/>
  <c r="O21" i="20"/>
  <c r="CJ21" i="20" s="1"/>
  <c r="M21" i="20"/>
  <c r="P21" i="20" s="1"/>
  <c r="BJ20" i="20"/>
  <c r="AY20" i="20"/>
  <c r="R20" i="20"/>
  <c r="BP20" i="20" s="1"/>
  <c r="P20" i="20"/>
  <c r="AL20" i="20" s="1"/>
  <c r="O20" i="20"/>
  <c r="M20" i="20"/>
  <c r="T20" i="20" s="1"/>
  <c r="CA19" i="20"/>
  <c r="AN19" i="20"/>
  <c r="T19" i="20"/>
  <c r="CT19" i="20" s="1"/>
  <c r="Q19" i="20"/>
  <c r="BN19" i="20" s="1"/>
  <c r="O19" i="20"/>
  <c r="BW19" i="20" s="1"/>
  <c r="M19" i="20"/>
  <c r="S19" i="20" s="1"/>
  <c r="BT18" i="20"/>
  <c r="BP18" i="20"/>
  <c r="BC18" i="20"/>
  <c r="AT18" i="20"/>
  <c r="AP18" i="20"/>
  <c r="AN18" i="20"/>
  <c r="AC18" i="20"/>
  <c r="T18" i="20"/>
  <c r="R18" i="20"/>
  <c r="CP18" i="20" s="1"/>
  <c r="Q18" i="20"/>
  <c r="BN18" i="20" s="1"/>
  <c r="P18" i="20"/>
  <c r="CL18" i="20" s="1"/>
  <c r="O18" i="20"/>
  <c r="CJ18" i="20" s="1"/>
  <c r="M18" i="20"/>
  <c r="S18" i="20" s="1"/>
  <c r="CC17" i="20"/>
  <c r="BR17" i="20"/>
  <c r="AE17" i="20"/>
  <c r="AC17" i="20"/>
  <c r="Y17" i="20"/>
  <c r="T17" i="20"/>
  <c r="CT17" i="20" s="1"/>
  <c r="S17" i="20"/>
  <c r="BE17" i="20" s="1"/>
  <c r="Q17" i="20"/>
  <c r="CA17" i="20" s="1"/>
  <c r="P17" i="20"/>
  <c r="BY17" i="20" s="1"/>
  <c r="O17" i="20"/>
  <c r="M17" i="20"/>
  <c r="R17" i="20" s="1"/>
  <c r="BC17" i="20" s="1"/>
  <c r="BT16" i="20"/>
  <c r="BG16" i="20"/>
  <c r="AT16" i="20"/>
  <c r="AR16" i="20"/>
  <c r="AG16" i="20"/>
  <c r="T16" i="20"/>
  <c r="CT16" i="20" s="1"/>
  <c r="S16" i="20"/>
  <c r="BR16" i="20" s="1"/>
  <c r="M16" i="20"/>
  <c r="CJ15" i="20"/>
  <c r="BJ15" i="20"/>
  <c r="W15" i="20"/>
  <c r="O15" i="20"/>
  <c r="AW15" i="20" s="1"/>
  <c r="M15" i="20"/>
  <c r="CL14" i="20"/>
  <c r="CG14" i="20"/>
  <c r="BN14" i="20"/>
  <c r="BL14" i="20"/>
  <c r="AY14" i="20"/>
  <c r="AW14" i="20"/>
  <c r="AR14" i="20"/>
  <c r="AL14" i="20"/>
  <c r="AA14" i="20"/>
  <c r="Y14" i="20"/>
  <c r="W14" i="20"/>
  <c r="T14" i="20"/>
  <c r="S14" i="20"/>
  <c r="CE14" i="20" s="1"/>
  <c r="R14" i="20"/>
  <c r="Q14" i="20"/>
  <c r="AN14" i="20" s="1"/>
  <c r="P14" i="20"/>
  <c r="BY14" i="20" s="1"/>
  <c r="O14" i="20"/>
  <c r="M14" i="20"/>
  <c r="M13" i="20"/>
  <c r="T13" i="20" s="1"/>
  <c r="BW12" i="20"/>
  <c r="AW12" i="20"/>
  <c r="AT12" i="20"/>
  <c r="W12" i="20"/>
  <c r="T12" i="20"/>
  <c r="O12" i="20"/>
  <c r="CJ12" i="20" s="1"/>
  <c r="M12" i="20"/>
  <c r="S12" i="20" s="1"/>
  <c r="BJ11" i="20"/>
  <c r="AJ11" i="20"/>
  <c r="S11" i="20"/>
  <c r="CE11" i="20" s="1"/>
  <c r="R11" i="20"/>
  <c r="CC11" i="20" s="1"/>
  <c r="Q11" i="20"/>
  <c r="CA11" i="20" s="1"/>
  <c r="P11" i="20"/>
  <c r="BY11" i="20" s="1"/>
  <c r="O11" i="20"/>
  <c r="CJ11" i="20" s="1"/>
  <c r="M11" i="20"/>
  <c r="T11" i="20" s="1"/>
  <c r="CA10" i="20"/>
  <c r="BY10" i="20"/>
  <c r="BA10" i="20"/>
  <c r="AY10" i="20"/>
  <c r="AA10" i="20"/>
  <c r="Y10" i="20"/>
  <c r="Q10" i="20"/>
  <c r="CN10" i="20" s="1"/>
  <c r="P10" i="20"/>
  <c r="CL10" i="20" s="1"/>
  <c r="M10" i="20"/>
  <c r="T10" i="20" s="1"/>
  <c r="BN9" i="20"/>
  <c r="AN9" i="20"/>
  <c r="T9" i="20"/>
  <c r="CG9" i="20" s="1"/>
  <c r="S9" i="20"/>
  <c r="CE9" i="20" s="1"/>
  <c r="R9" i="20"/>
  <c r="CC9" i="20" s="1"/>
  <c r="Q9" i="20"/>
  <c r="M9" i="20"/>
  <c r="P9" i="20" s="1"/>
  <c r="CE8" i="20"/>
  <c r="CC8" i="20"/>
  <c r="BE8" i="20"/>
  <c r="BC8" i="20"/>
  <c r="AE8" i="20"/>
  <c r="AC8" i="20"/>
  <c r="S8" i="20"/>
  <c r="CR8" i="20" s="1"/>
  <c r="R8" i="20"/>
  <c r="CP8" i="20" s="1"/>
  <c r="M8" i="20"/>
  <c r="T8" i="20" s="1"/>
  <c r="CR7" i="20"/>
  <c r="BR7" i="20"/>
  <c r="AR7" i="20"/>
  <c r="T7" i="20"/>
  <c r="CG7" i="20" s="1"/>
  <c r="S7" i="20"/>
  <c r="M7" i="20"/>
  <c r="R7" i="20" s="1"/>
  <c r="M6" i="20"/>
  <c r="CC5" i="20"/>
  <c r="BY5" i="20"/>
  <c r="BW5" i="20"/>
  <c r="BC5" i="20"/>
  <c r="AY5" i="20"/>
  <c r="AW5" i="20"/>
  <c r="AC5" i="20"/>
  <c r="Y5" i="20"/>
  <c r="W5" i="20"/>
  <c r="R5" i="20"/>
  <c r="CP5" i="20" s="1"/>
  <c r="P5" i="20"/>
  <c r="CL5" i="20" s="1"/>
  <c r="O5" i="20"/>
  <c r="CJ5" i="20" s="1"/>
  <c r="M5" i="20"/>
  <c r="T5" i="20" s="1"/>
  <c r="T4" i="20"/>
  <c r="CG4" i="20" s="1"/>
  <c r="S4" i="20"/>
  <c r="CE4" i="20" s="1"/>
  <c r="R4" i="20"/>
  <c r="CC4" i="20" s="1"/>
  <c r="Q4" i="20"/>
  <c r="CA4" i="20" s="1"/>
  <c r="P4" i="20"/>
  <c r="CL4" i="20" s="1"/>
  <c r="O4" i="20"/>
  <c r="CJ4" i="20" s="1"/>
  <c r="M4" i="20"/>
  <c r="B789" i="15"/>
  <c r="A789" i="15"/>
  <c r="B788" i="15"/>
  <c r="A788" i="15"/>
  <c r="B787" i="15"/>
  <c r="A787" i="15"/>
  <c r="B786" i="15"/>
  <c r="A786" i="15"/>
  <c r="B785" i="15"/>
  <c r="A785" i="15"/>
  <c r="B784" i="15"/>
  <c r="A784" i="15"/>
  <c r="B783" i="15"/>
  <c r="A783" i="15"/>
  <c r="B782" i="15"/>
  <c r="A782" i="15"/>
  <c r="B781" i="15"/>
  <c r="A781" i="15"/>
  <c r="B780" i="15"/>
  <c r="A780" i="15"/>
  <c r="B779" i="15"/>
  <c r="A779" i="15"/>
  <c r="B778" i="15"/>
  <c r="A778" i="15"/>
  <c r="B777" i="15"/>
  <c r="A777" i="15"/>
  <c r="B776" i="15"/>
  <c r="A776" i="15"/>
  <c r="B775" i="15"/>
  <c r="A775" i="15"/>
  <c r="B774" i="15"/>
  <c r="A774" i="15"/>
  <c r="B773" i="15"/>
  <c r="A773" i="15"/>
  <c r="B772" i="15"/>
  <c r="A772" i="15"/>
  <c r="B771" i="15"/>
  <c r="A771" i="15"/>
  <c r="B770" i="15"/>
  <c r="A770" i="15"/>
  <c r="B769" i="15"/>
  <c r="A769" i="15"/>
  <c r="B768" i="15"/>
  <c r="A768" i="15"/>
  <c r="B767" i="15"/>
  <c r="A767" i="15"/>
  <c r="B766" i="15"/>
  <c r="A766" i="15"/>
  <c r="B765" i="15"/>
  <c r="A765" i="15"/>
  <c r="B764" i="15"/>
  <c r="A764" i="15"/>
  <c r="B763" i="15"/>
  <c r="A763" i="15"/>
  <c r="B762" i="15"/>
  <c r="A762" i="15"/>
  <c r="B761" i="15"/>
  <c r="A761" i="15"/>
  <c r="B760" i="15"/>
  <c r="A760" i="15"/>
  <c r="B759" i="15"/>
  <c r="A759" i="15"/>
  <c r="B758" i="15"/>
  <c r="A758" i="15"/>
  <c r="B757" i="15"/>
  <c r="A757" i="15"/>
  <c r="B756" i="15"/>
  <c r="A756" i="15"/>
  <c r="B755" i="15"/>
  <c r="A755" i="15"/>
  <c r="B754" i="15"/>
  <c r="A754" i="15"/>
  <c r="B753" i="15"/>
  <c r="A753" i="15"/>
  <c r="B752" i="15"/>
  <c r="A752" i="15"/>
  <c r="B751" i="15"/>
  <c r="A751" i="15"/>
  <c r="B750" i="15"/>
  <c r="A750" i="15"/>
  <c r="B749" i="15"/>
  <c r="A749" i="15"/>
  <c r="B748" i="15"/>
  <c r="A748" i="15"/>
  <c r="B747" i="15"/>
  <c r="A747" i="15"/>
  <c r="B746" i="15"/>
  <c r="A746" i="15"/>
  <c r="B745" i="15"/>
  <c r="A745" i="15"/>
  <c r="B744" i="15"/>
  <c r="A744" i="15"/>
  <c r="B743" i="15"/>
  <c r="A743" i="15"/>
  <c r="B742" i="15"/>
  <c r="A742" i="15"/>
  <c r="B741" i="15"/>
  <c r="A741" i="15"/>
  <c r="B740" i="15"/>
  <c r="A740" i="15"/>
  <c r="B739" i="15"/>
  <c r="A739" i="15"/>
  <c r="B738" i="15"/>
  <c r="A738" i="15"/>
  <c r="B737" i="15"/>
  <c r="A737" i="15"/>
  <c r="B736" i="15"/>
  <c r="A736" i="15"/>
  <c r="B735" i="15"/>
  <c r="A735" i="15"/>
  <c r="B734" i="15"/>
  <c r="A734" i="15"/>
  <c r="B733" i="15"/>
  <c r="A733" i="15"/>
  <c r="B732" i="15"/>
  <c r="A732" i="15"/>
  <c r="B731" i="15"/>
  <c r="A731" i="15"/>
  <c r="B730" i="15"/>
  <c r="A730" i="15"/>
  <c r="B729" i="15"/>
  <c r="A729" i="15"/>
  <c r="B728" i="15"/>
  <c r="A728" i="15"/>
  <c r="B727" i="15"/>
  <c r="A727" i="15"/>
  <c r="B726" i="15"/>
  <c r="A726" i="15"/>
  <c r="B725" i="15"/>
  <c r="A725" i="15"/>
  <c r="B724" i="15"/>
  <c r="A724" i="15"/>
  <c r="B723" i="15"/>
  <c r="A723" i="15"/>
  <c r="B722" i="15"/>
  <c r="A722" i="15"/>
  <c r="B721" i="15"/>
  <c r="A721" i="15"/>
  <c r="B720" i="15"/>
  <c r="A720" i="15"/>
  <c r="B719" i="15"/>
  <c r="A719" i="15"/>
  <c r="B718" i="15"/>
  <c r="A718" i="15"/>
  <c r="B717" i="15"/>
  <c r="A717" i="15"/>
  <c r="B716" i="15"/>
  <c r="A716" i="15"/>
  <c r="B715" i="15"/>
  <c r="A715" i="15"/>
  <c r="B714" i="15"/>
  <c r="A714" i="15"/>
  <c r="B713" i="15"/>
  <c r="A713" i="15"/>
  <c r="B712" i="15"/>
  <c r="A712" i="15"/>
  <c r="B711" i="15"/>
  <c r="A711" i="15"/>
  <c r="B710" i="15"/>
  <c r="A710" i="15"/>
  <c r="B709" i="15"/>
  <c r="A709" i="15"/>
  <c r="B708" i="15"/>
  <c r="A708" i="15"/>
  <c r="B707" i="15"/>
  <c r="A707" i="15"/>
  <c r="B706" i="15"/>
  <c r="A706" i="15"/>
  <c r="B705" i="15"/>
  <c r="A705" i="15"/>
  <c r="B704" i="15"/>
  <c r="A704" i="15"/>
  <c r="B703" i="15"/>
  <c r="A703" i="15"/>
  <c r="B702" i="15"/>
  <c r="A702" i="15"/>
  <c r="B701" i="15"/>
  <c r="A701" i="15"/>
  <c r="B700" i="15"/>
  <c r="A700" i="15"/>
  <c r="B699" i="15"/>
  <c r="A699" i="15"/>
  <c r="B698" i="15"/>
  <c r="A698" i="15"/>
  <c r="B697" i="15"/>
  <c r="A697" i="15"/>
  <c r="B696" i="15"/>
  <c r="A696" i="15"/>
  <c r="B695" i="15"/>
  <c r="A695" i="15"/>
  <c r="B694" i="15"/>
  <c r="A694" i="15"/>
  <c r="B693" i="15"/>
  <c r="A693" i="15"/>
  <c r="B692" i="15"/>
  <c r="A692" i="15"/>
  <c r="B691" i="15"/>
  <c r="A691" i="15"/>
  <c r="B690" i="15"/>
  <c r="A690" i="15"/>
  <c r="B689" i="15"/>
  <c r="A689" i="15"/>
  <c r="B688" i="15"/>
  <c r="A688" i="15"/>
  <c r="B687" i="15"/>
  <c r="A687" i="15"/>
  <c r="B686" i="15"/>
  <c r="A686" i="15"/>
  <c r="B685" i="15"/>
  <c r="A685" i="15"/>
  <c r="B684" i="15"/>
  <c r="A684" i="15"/>
  <c r="B683" i="15"/>
  <c r="A683" i="15"/>
  <c r="B682" i="15"/>
  <c r="A682" i="15"/>
  <c r="B681" i="15"/>
  <c r="A681" i="15"/>
  <c r="B680" i="15"/>
  <c r="A680" i="15"/>
  <c r="B679" i="15"/>
  <c r="A679" i="15"/>
  <c r="B678" i="15"/>
  <c r="A678" i="15"/>
  <c r="B677" i="15"/>
  <c r="A677" i="15"/>
  <c r="B676" i="15"/>
  <c r="A676" i="15"/>
  <c r="B675" i="15"/>
  <c r="A675" i="15"/>
  <c r="B674" i="15"/>
  <c r="A674" i="15"/>
  <c r="B673" i="15"/>
  <c r="A673" i="15"/>
  <c r="B672" i="15"/>
  <c r="A672" i="15"/>
  <c r="B671" i="15"/>
  <c r="A671" i="15"/>
  <c r="B670" i="15"/>
  <c r="A670" i="15"/>
  <c r="B669" i="15"/>
  <c r="A669" i="15"/>
  <c r="B668" i="15"/>
  <c r="A668" i="15"/>
  <c r="B667" i="15"/>
  <c r="A667" i="15"/>
  <c r="B666" i="15"/>
  <c r="A666" i="15"/>
  <c r="B665" i="15"/>
  <c r="A665" i="15"/>
  <c r="B664" i="15"/>
  <c r="A664" i="15"/>
  <c r="B663" i="15"/>
  <c r="A663" i="15"/>
  <c r="B662" i="15"/>
  <c r="A662" i="15"/>
  <c r="B661" i="15"/>
  <c r="A661" i="15"/>
  <c r="B660" i="15"/>
  <c r="A660" i="15"/>
  <c r="B659" i="15"/>
  <c r="A659" i="15"/>
  <c r="B658" i="15"/>
  <c r="A658" i="15"/>
  <c r="B657" i="15"/>
  <c r="A657" i="15"/>
  <c r="B656" i="15"/>
  <c r="A656" i="15"/>
  <c r="B655" i="15"/>
  <c r="A655" i="15"/>
  <c r="B654" i="15"/>
  <c r="A654" i="15"/>
  <c r="B653" i="15"/>
  <c r="A653" i="15"/>
  <c r="B652" i="15"/>
  <c r="A652" i="15"/>
  <c r="B651" i="15"/>
  <c r="A651" i="15"/>
  <c r="B650" i="15"/>
  <c r="A650" i="15"/>
  <c r="B649" i="15"/>
  <c r="A649" i="15"/>
  <c r="B648" i="15"/>
  <c r="A648" i="15"/>
  <c r="B647" i="15"/>
  <c r="A647" i="15"/>
  <c r="B646" i="15"/>
  <c r="A646" i="15"/>
  <c r="B645" i="15"/>
  <c r="A645" i="15"/>
  <c r="B644" i="15"/>
  <c r="A644" i="15"/>
  <c r="B643" i="15"/>
  <c r="A643" i="15"/>
  <c r="B642" i="15"/>
  <c r="A642" i="15"/>
  <c r="B641" i="15"/>
  <c r="A641" i="15"/>
  <c r="B640" i="15"/>
  <c r="A640" i="15"/>
  <c r="B639" i="15"/>
  <c r="A639" i="15"/>
  <c r="B638" i="15"/>
  <c r="A638" i="15"/>
  <c r="B637" i="15"/>
  <c r="A637" i="15"/>
  <c r="B636" i="15"/>
  <c r="A636" i="15"/>
  <c r="B635" i="15"/>
  <c r="A635" i="15"/>
  <c r="B634" i="15"/>
  <c r="A634" i="15"/>
  <c r="B633" i="15"/>
  <c r="A633" i="15"/>
  <c r="B632" i="15"/>
  <c r="A632" i="15"/>
  <c r="B631" i="15"/>
  <c r="A631" i="15"/>
  <c r="B630" i="15"/>
  <c r="A630" i="15"/>
  <c r="B629" i="15"/>
  <c r="A629" i="15"/>
  <c r="B628" i="15"/>
  <c r="A628" i="15"/>
  <c r="B627" i="15"/>
  <c r="A627" i="15"/>
  <c r="B626" i="15"/>
  <c r="A626" i="15"/>
  <c r="B625" i="15"/>
  <c r="A625" i="15"/>
  <c r="B624" i="15"/>
  <c r="A624" i="15"/>
  <c r="B623" i="15"/>
  <c r="A623" i="15"/>
  <c r="B622" i="15"/>
  <c r="A622" i="15"/>
  <c r="B621" i="15"/>
  <c r="A621" i="15"/>
  <c r="B620" i="15"/>
  <c r="A620" i="15"/>
  <c r="B619" i="15"/>
  <c r="A619" i="15"/>
  <c r="B618" i="15"/>
  <c r="A618" i="15"/>
  <c r="B617" i="15"/>
  <c r="A617" i="15"/>
  <c r="B616" i="15"/>
  <c r="A616" i="15"/>
  <c r="B615" i="15"/>
  <c r="A615" i="15"/>
  <c r="B614" i="15"/>
  <c r="A614" i="15"/>
  <c r="B613" i="15"/>
  <c r="A613" i="15"/>
  <c r="B612" i="15"/>
  <c r="A612" i="15"/>
  <c r="B611" i="15"/>
  <c r="A611" i="15"/>
  <c r="B610" i="15"/>
  <c r="A610" i="15"/>
  <c r="B609" i="15"/>
  <c r="A609" i="15"/>
  <c r="B608" i="15"/>
  <c r="A608" i="15"/>
  <c r="B607" i="15"/>
  <c r="A607" i="15"/>
  <c r="B606" i="15"/>
  <c r="A606" i="15"/>
  <c r="B605" i="15"/>
  <c r="A605" i="15"/>
  <c r="B604" i="15"/>
  <c r="A604" i="15"/>
  <c r="B603" i="15"/>
  <c r="A603" i="15"/>
  <c r="B602" i="15"/>
  <c r="A602" i="15"/>
  <c r="B601" i="15"/>
  <c r="A601" i="15"/>
  <c r="B600" i="15"/>
  <c r="A600" i="15"/>
  <c r="B599" i="15"/>
  <c r="A599" i="15"/>
  <c r="B598" i="15"/>
  <c r="A598" i="15"/>
  <c r="B597" i="15"/>
  <c r="A597" i="15"/>
  <c r="B596" i="15"/>
  <c r="A596" i="15"/>
  <c r="B595" i="15"/>
  <c r="A595" i="15"/>
  <c r="B594" i="15"/>
  <c r="A594" i="15"/>
  <c r="B593" i="15"/>
  <c r="A593" i="15"/>
  <c r="B592" i="15"/>
  <c r="A592" i="15"/>
  <c r="B591" i="15"/>
  <c r="A591" i="15"/>
  <c r="B590" i="15"/>
  <c r="A590" i="15"/>
  <c r="B589" i="15"/>
  <c r="A589" i="15"/>
  <c r="B588" i="15"/>
  <c r="A588" i="15"/>
  <c r="B587" i="15"/>
  <c r="A587" i="15"/>
  <c r="B586" i="15"/>
  <c r="A586" i="15"/>
  <c r="B585" i="15"/>
  <c r="A585" i="15"/>
  <c r="B584" i="15"/>
  <c r="A584" i="15"/>
  <c r="B583" i="15"/>
  <c r="A583" i="15"/>
  <c r="B582" i="15"/>
  <c r="A582" i="15"/>
  <c r="B581" i="15"/>
  <c r="A581" i="15"/>
  <c r="B580" i="15"/>
  <c r="A580" i="15"/>
  <c r="B579" i="15"/>
  <c r="A579" i="15"/>
  <c r="B578" i="15"/>
  <c r="A578" i="15"/>
  <c r="B577" i="15"/>
  <c r="A577" i="15"/>
  <c r="B576" i="15"/>
  <c r="A576" i="15"/>
  <c r="B575" i="15"/>
  <c r="A575" i="15"/>
  <c r="B574" i="15"/>
  <c r="A574" i="15"/>
  <c r="B573" i="15"/>
  <c r="A573" i="15"/>
  <c r="B572" i="15"/>
  <c r="A572" i="15"/>
  <c r="B571" i="15"/>
  <c r="A571" i="15"/>
  <c r="CL567" i="15"/>
  <c r="Q567" i="15"/>
  <c r="O567" i="15"/>
  <c r="R567" i="15" s="1"/>
  <c r="M567" i="15"/>
  <c r="Q566" i="15"/>
  <c r="O566" i="15"/>
  <c r="R566" i="15" s="1"/>
  <c r="M566" i="15"/>
  <c r="CC565" i="15"/>
  <c r="Q565" i="15"/>
  <c r="R565" i="15" s="1"/>
  <c r="O565" i="15"/>
  <c r="M565" i="15"/>
  <c r="CL564" i="15"/>
  <c r="Q564" i="15"/>
  <c r="O564" i="15"/>
  <c r="R564" i="15" s="1"/>
  <c r="M564" i="15"/>
  <c r="BW563" i="15"/>
  <c r="BU563" i="15"/>
  <c r="Q563" i="15"/>
  <c r="O563" i="15"/>
  <c r="R563" i="15" s="1"/>
  <c r="M563" i="15"/>
  <c r="Q562" i="15"/>
  <c r="R562" i="15" s="1"/>
  <c r="O562" i="15"/>
  <c r="M562" i="15"/>
  <c r="CL561" i="15"/>
  <c r="Q561" i="15"/>
  <c r="O561" i="15"/>
  <c r="R561" i="15" s="1"/>
  <c r="M561" i="15"/>
  <c r="BU560" i="15"/>
  <c r="Q560" i="15"/>
  <c r="O560" i="15"/>
  <c r="R560" i="15" s="1"/>
  <c r="M560" i="15"/>
  <c r="CE559" i="15"/>
  <c r="Q559" i="15"/>
  <c r="R559" i="15" s="1"/>
  <c r="O559" i="15"/>
  <c r="M559" i="15"/>
  <c r="CL558" i="15"/>
  <c r="Q558" i="15"/>
  <c r="O558" i="15"/>
  <c r="R558" i="15" s="1"/>
  <c r="M558" i="15"/>
  <c r="BW557" i="15"/>
  <c r="BU557" i="15"/>
  <c r="Q557" i="15"/>
  <c r="O557" i="15"/>
  <c r="R557" i="15" s="1"/>
  <c r="M557" i="15"/>
  <c r="CE556" i="15"/>
  <c r="Q556" i="15"/>
  <c r="R556" i="15" s="1"/>
  <c r="O556" i="15"/>
  <c r="M556" i="15"/>
  <c r="Q555" i="15"/>
  <c r="O555" i="15"/>
  <c r="R555" i="15" s="1"/>
  <c r="M555" i="15"/>
  <c r="BU554" i="15"/>
  <c r="Q554" i="15"/>
  <c r="O554" i="15"/>
  <c r="R554" i="15" s="1"/>
  <c r="M554" i="15"/>
  <c r="CE553" i="15"/>
  <c r="Q553" i="15"/>
  <c r="R553" i="15" s="1"/>
  <c r="O553" i="15"/>
  <c r="M553" i="15"/>
  <c r="CL552" i="15"/>
  <c r="Q552" i="15"/>
  <c r="O552" i="15"/>
  <c r="R552" i="15" s="1"/>
  <c r="CN552" i="15" s="1"/>
  <c r="M552" i="15"/>
  <c r="BW551" i="15"/>
  <c r="BU551" i="15"/>
  <c r="Q551" i="15"/>
  <c r="O551" i="15"/>
  <c r="R551" i="15" s="1"/>
  <c r="M551" i="15"/>
  <c r="Q550" i="15"/>
  <c r="R550" i="15" s="1"/>
  <c r="O550" i="15"/>
  <c r="M550" i="15"/>
  <c r="CL549" i="15"/>
  <c r="Q549" i="15"/>
  <c r="O549" i="15"/>
  <c r="R549" i="15" s="1"/>
  <c r="M549" i="15"/>
  <c r="BU548" i="15"/>
  <c r="Q548" i="15"/>
  <c r="O548" i="15"/>
  <c r="R548" i="15" s="1"/>
  <c r="M548" i="15"/>
  <c r="CE547" i="15"/>
  <c r="Q547" i="15"/>
  <c r="R547" i="15" s="1"/>
  <c r="O547" i="15"/>
  <c r="M547" i="15"/>
  <c r="Q546" i="15"/>
  <c r="O546" i="15"/>
  <c r="R546" i="15" s="1"/>
  <c r="M546" i="15"/>
  <c r="BW545" i="15"/>
  <c r="BU545" i="15"/>
  <c r="AU545" i="15"/>
  <c r="W545" i="15"/>
  <c r="Q545" i="15"/>
  <c r="O545" i="15"/>
  <c r="R545" i="15" s="1"/>
  <c r="M545" i="15"/>
  <c r="CE544" i="15"/>
  <c r="BE544" i="15"/>
  <c r="AP544" i="15"/>
  <c r="AE544" i="15"/>
  <c r="Q544" i="15"/>
  <c r="R544" i="15" s="1"/>
  <c r="CP544" i="15" s="1"/>
  <c r="O544" i="15"/>
  <c r="M544" i="15"/>
  <c r="CN543" i="15"/>
  <c r="CL543" i="15"/>
  <c r="BN543" i="15"/>
  <c r="BL543" i="15"/>
  <c r="AN543" i="15"/>
  <c r="AL543" i="15"/>
  <c r="Q543" i="15"/>
  <c r="O543" i="15"/>
  <c r="R543" i="15" s="1"/>
  <c r="M543" i="15"/>
  <c r="CH542" i="15"/>
  <c r="BW542" i="15"/>
  <c r="BH542" i="15"/>
  <c r="AW542" i="15"/>
  <c r="AH542" i="15"/>
  <c r="Y542" i="15"/>
  <c r="U542" i="15"/>
  <c r="Q542" i="15"/>
  <c r="O542" i="15"/>
  <c r="R542" i="15" s="1"/>
  <c r="M542" i="15"/>
  <c r="Q541" i="15"/>
  <c r="R541" i="15" s="1"/>
  <c r="O541" i="15"/>
  <c r="M541" i="15"/>
  <c r="Q540" i="15"/>
  <c r="O540" i="15"/>
  <c r="M540" i="15"/>
  <c r="CH539" i="15"/>
  <c r="BW539" i="15"/>
  <c r="BU539" i="15"/>
  <c r="BH539" i="15"/>
  <c r="AY539" i="15"/>
  <c r="AW539" i="15"/>
  <c r="AH539" i="15"/>
  <c r="Y539" i="15"/>
  <c r="W539" i="15"/>
  <c r="U539" i="15"/>
  <c r="Q539" i="15"/>
  <c r="O539" i="15"/>
  <c r="R539" i="15" s="1"/>
  <c r="M539" i="15"/>
  <c r="CE538" i="15"/>
  <c r="CC538" i="15"/>
  <c r="BH538" i="15"/>
  <c r="BE538" i="15"/>
  <c r="AP538" i="15"/>
  <c r="AH538" i="15"/>
  <c r="AC538" i="15"/>
  <c r="Q538" i="15"/>
  <c r="R538" i="15" s="1"/>
  <c r="CH538" i="15" s="1"/>
  <c r="O538" i="15"/>
  <c r="M538" i="15"/>
  <c r="Q537" i="15"/>
  <c r="O537" i="15"/>
  <c r="M537" i="15"/>
  <c r="CH536" i="15"/>
  <c r="AH536" i="15"/>
  <c r="W536" i="15"/>
  <c r="Q536" i="15"/>
  <c r="O536" i="15"/>
  <c r="R536" i="15" s="1"/>
  <c r="BH536" i="15" s="1"/>
  <c r="M536" i="15"/>
  <c r="CC535" i="15"/>
  <c r="BH535" i="15"/>
  <c r="BC535" i="15"/>
  <c r="AP535" i="15"/>
  <c r="Q535" i="15"/>
  <c r="R535" i="15" s="1"/>
  <c r="O535" i="15"/>
  <c r="M535" i="15"/>
  <c r="CN534" i="15"/>
  <c r="AP534" i="15"/>
  <c r="Y534" i="15"/>
  <c r="Q534" i="15"/>
  <c r="O534" i="15"/>
  <c r="R534" i="15" s="1"/>
  <c r="BP534" i="15" s="1"/>
  <c r="M534" i="15"/>
  <c r="Q533" i="15"/>
  <c r="O533" i="15"/>
  <c r="R533" i="15" s="1"/>
  <c r="M533" i="15"/>
  <c r="CL532" i="15"/>
  <c r="CC532" i="15"/>
  <c r="AP532" i="15"/>
  <c r="AE532" i="15"/>
  <c r="Q532" i="15"/>
  <c r="R532" i="15" s="1"/>
  <c r="BP532" i="15" s="1"/>
  <c r="O532" i="15"/>
  <c r="M532" i="15"/>
  <c r="Q531" i="15"/>
  <c r="O531" i="15"/>
  <c r="R531" i="15" s="1"/>
  <c r="M531" i="15"/>
  <c r="CH530" i="15"/>
  <c r="CC530" i="15"/>
  <c r="BY530" i="15"/>
  <c r="BW530" i="15"/>
  <c r="BU530" i="15"/>
  <c r="BC530" i="15"/>
  <c r="AY530" i="15"/>
  <c r="AW530" i="15"/>
  <c r="AU530" i="15"/>
  <c r="AJ530" i="15"/>
  <c r="AC530" i="15"/>
  <c r="Y530" i="15"/>
  <c r="W530" i="15"/>
  <c r="U530" i="15"/>
  <c r="Q530" i="15"/>
  <c r="O530" i="15"/>
  <c r="R530" i="15" s="1"/>
  <c r="M530" i="15"/>
  <c r="CH529" i="15"/>
  <c r="AH529" i="15"/>
  <c r="R529" i="15"/>
  <c r="BP529" i="15" s="1"/>
  <c r="Q529" i="15"/>
  <c r="O529" i="15"/>
  <c r="M529" i="15"/>
  <c r="BU528" i="15"/>
  <c r="BL528" i="15"/>
  <c r="AY528" i="15"/>
  <c r="AU528" i="15"/>
  <c r="U528" i="15"/>
  <c r="Q528" i="15"/>
  <c r="O528" i="15"/>
  <c r="R528" i="15" s="1"/>
  <c r="BA528" i="15" s="1"/>
  <c r="M528" i="15"/>
  <c r="CH527" i="15"/>
  <c r="CC527" i="15"/>
  <c r="BC527" i="15"/>
  <c r="AU527" i="15"/>
  <c r="AH527" i="15"/>
  <c r="AC527" i="15"/>
  <c r="Q527" i="15"/>
  <c r="O527" i="15"/>
  <c r="R527" i="15" s="1"/>
  <c r="M527" i="15"/>
  <c r="Q526" i="15"/>
  <c r="R526" i="15" s="1"/>
  <c r="O526" i="15"/>
  <c r="M526" i="15"/>
  <c r="BU525" i="15"/>
  <c r="AH525" i="15"/>
  <c r="Q525" i="15"/>
  <c r="O525" i="15"/>
  <c r="R525" i="15" s="1"/>
  <c r="CL525" i="15" s="1"/>
  <c r="M525" i="15"/>
  <c r="Q524" i="15"/>
  <c r="O524" i="15"/>
  <c r="M524" i="15"/>
  <c r="Q523" i="15"/>
  <c r="R523" i="15" s="1"/>
  <c r="O523" i="15"/>
  <c r="M523" i="15"/>
  <c r="Q522" i="15"/>
  <c r="O522" i="15"/>
  <c r="M522" i="15"/>
  <c r="AN521" i="15"/>
  <c r="Q521" i="15"/>
  <c r="O521" i="15"/>
  <c r="R521" i="15" s="1"/>
  <c r="M521" i="15"/>
  <c r="CP520" i="15"/>
  <c r="BC520" i="15"/>
  <c r="AW520" i="15"/>
  <c r="AP520" i="15"/>
  <c r="Q520" i="15"/>
  <c r="R520" i="15" s="1"/>
  <c r="O520" i="15"/>
  <c r="M520" i="15"/>
  <c r="CL519" i="15"/>
  <c r="CE519" i="15"/>
  <c r="BY519" i="15"/>
  <c r="BL519" i="15"/>
  <c r="BE519" i="15"/>
  <c r="AY519" i="15"/>
  <c r="AL519" i="15"/>
  <c r="AE519" i="15"/>
  <c r="Y519" i="15"/>
  <c r="R519" i="15"/>
  <c r="CJ519" i="15" s="1"/>
  <c r="Q519" i="15"/>
  <c r="O519" i="15"/>
  <c r="M519" i="15"/>
  <c r="AU518" i="15"/>
  <c r="Q518" i="15"/>
  <c r="O518" i="15"/>
  <c r="R518" i="15" s="1"/>
  <c r="M518" i="15"/>
  <c r="BC517" i="15"/>
  <c r="AW517" i="15"/>
  <c r="Q517" i="15"/>
  <c r="R517" i="15" s="1"/>
  <c r="O517" i="15"/>
  <c r="M517" i="15"/>
  <c r="CL516" i="15"/>
  <c r="CE516" i="15"/>
  <c r="BY516" i="15"/>
  <c r="BL516" i="15"/>
  <c r="BE516" i="15"/>
  <c r="AY516" i="15"/>
  <c r="AL516" i="15"/>
  <c r="AE516" i="15"/>
  <c r="Y516" i="15"/>
  <c r="R516" i="15"/>
  <c r="CJ516" i="15" s="1"/>
  <c r="Q516" i="15"/>
  <c r="O516" i="15"/>
  <c r="M516" i="15"/>
  <c r="Q515" i="15"/>
  <c r="O515" i="15"/>
  <c r="R515" i="15" s="1"/>
  <c r="M515" i="15"/>
  <c r="BP514" i="15"/>
  <c r="BC514" i="15"/>
  <c r="Q514" i="15"/>
  <c r="R514" i="15" s="1"/>
  <c r="O514" i="15"/>
  <c r="M514" i="15"/>
  <c r="CL513" i="15"/>
  <c r="CE513" i="15"/>
  <c r="BY513" i="15"/>
  <c r="BL513" i="15"/>
  <c r="BE513" i="15"/>
  <c r="AY513" i="15"/>
  <c r="AL513" i="15"/>
  <c r="AE513" i="15"/>
  <c r="Y513" i="15"/>
  <c r="R513" i="15"/>
  <c r="CJ513" i="15" s="1"/>
  <c r="Q513" i="15"/>
  <c r="O513" i="15"/>
  <c r="M513" i="15"/>
  <c r="CN512" i="15"/>
  <c r="CH512" i="15"/>
  <c r="BU512" i="15"/>
  <c r="BN512" i="15"/>
  <c r="AU512" i="15"/>
  <c r="AN512" i="15"/>
  <c r="AH512" i="15"/>
  <c r="U512" i="15"/>
  <c r="Q512" i="15"/>
  <c r="O512" i="15"/>
  <c r="R512" i="15" s="1"/>
  <c r="BH512" i="15" s="1"/>
  <c r="M512" i="15"/>
  <c r="Q511" i="15"/>
  <c r="R511" i="15" s="1"/>
  <c r="O511" i="15"/>
  <c r="M511" i="15"/>
  <c r="CL510" i="15"/>
  <c r="CE510" i="15"/>
  <c r="BY510" i="15"/>
  <c r="BL510" i="15"/>
  <c r="BE510" i="15"/>
  <c r="AY510" i="15"/>
  <c r="AL510" i="15"/>
  <c r="AE510" i="15"/>
  <c r="Y510" i="15"/>
  <c r="R510" i="15"/>
  <c r="CJ510" i="15" s="1"/>
  <c r="Q510" i="15"/>
  <c r="O510" i="15"/>
  <c r="M510" i="15"/>
  <c r="CN509" i="15"/>
  <c r="CH509" i="15"/>
  <c r="BU509" i="15"/>
  <c r="AU509" i="15"/>
  <c r="AN509" i="15"/>
  <c r="AH509" i="15"/>
  <c r="U509" i="15"/>
  <c r="Q509" i="15"/>
  <c r="O509" i="15"/>
  <c r="R509" i="15" s="1"/>
  <c r="BN509" i="15" s="1"/>
  <c r="M509" i="15"/>
  <c r="CP508" i="15"/>
  <c r="CC508" i="15"/>
  <c r="BW508" i="15"/>
  <c r="BC508" i="15"/>
  <c r="AW508" i="15"/>
  <c r="AP508" i="15"/>
  <c r="AC508" i="15"/>
  <c r="W508" i="15"/>
  <c r="Q508" i="15"/>
  <c r="R508" i="15" s="1"/>
  <c r="BP508" i="15" s="1"/>
  <c r="O508" i="15"/>
  <c r="M508" i="15"/>
  <c r="CE507" i="15"/>
  <c r="AR507" i="15"/>
  <c r="R507" i="15"/>
  <c r="CL507" i="15" s="1"/>
  <c r="Q507" i="15"/>
  <c r="O507" i="15"/>
  <c r="M507" i="15"/>
  <c r="BU506" i="15"/>
  <c r="BN506" i="15"/>
  <c r="AN506" i="15"/>
  <c r="AH506" i="15"/>
  <c r="AA506" i="15"/>
  <c r="Q506" i="15"/>
  <c r="O506" i="15"/>
  <c r="R506" i="15" s="1"/>
  <c r="CA506" i="15" s="1"/>
  <c r="M506" i="15"/>
  <c r="CJ505" i="15"/>
  <c r="AW505" i="15"/>
  <c r="Q505" i="15"/>
  <c r="R505" i="15" s="1"/>
  <c r="O505" i="15"/>
  <c r="M505" i="15"/>
  <c r="BR504" i="15"/>
  <c r="AN504" i="15"/>
  <c r="R504" i="15"/>
  <c r="BL504" i="15" s="1"/>
  <c r="Q504" i="15"/>
  <c r="O504" i="15"/>
  <c r="M504" i="15"/>
  <c r="CH503" i="15"/>
  <c r="CC503" i="15"/>
  <c r="BN503" i="15"/>
  <c r="BJ503" i="15"/>
  <c r="AU503" i="15"/>
  <c r="AP503" i="15"/>
  <c r="AA503" i="15"/>
  <c r="W503" i="15"/>
  <c r="Q503" i="15"/>
  <c r="O503" i="15"/>
  <c r="R503" i="15" s="1"/>
  <c r="CN503" i="15" s="1"/>
  <c r="M503" i="15"/>
  <c r="Q502" i="15"/>
  <c r="R502" i="15" s="1"/>
  <c r="O502" i="15"/>
  <c r="M502" i="15"/>
  <c r="Q501" i="15"/>
  <c r="O501" i="15"/>
  <c r="R501" i="15" s="1"/>
  <c r="M501" i="15"/>
  <c r="CC500" i="15"/>
  <c r="CA500" i="15"/>
  <c r="BJ500" i="15"/>
  <c r="BH500" i="15"/>
  <c r="AP500" i="15"/>
  <c r="AN500" i="15"/>
  <c r="W500" i="15"/>
  <c r="U500" i="15"/>
  <c r="Q500" i="15"/>
  <c r="O500" i="15"/>
  <c r="R500" i="15" s="1"/>
  <c r="CJ500" i="15" s="1"/>
  <c r="M500" i="15"/>
  <c r="Q499" i="15"/>
  <c r="R499" i="15" s="1"/>
  <c r="O499" i="15"/>
  <c r="M499" i="15"/>
  <c r="BN498" i="15"/>
  <c r="AH498" i="15"/>
  <c r="R498" i="15"/>
  <c r="CA498" i="15" s="1"/>
  <c r="Q498" i="15"/>
  <c r="O498" i="15"/>
  <c r="M498" i="15"/>
  <c r="CL497" i="15"/>
  <c r="BW497" i="15"/>
  <c r="BL497" i="15"/>
  <c r="BJ497" i="15"/>
  <c r="AY497" i="15"/>
  <c r="AW497" i="15"/>
  <c r="AL497" i="15"/>
  <c r="AJ497" i="15"/>
  <c r="Y497" i="15"/>
  <c r="W497" i="15"/>
  <c r="R497" i="15"/>
  <c r="BP497" i="15" s="1"/>
  <c r="Q497" i="15"/>
  <c r="O497" i="15"/>
  <c r="M497" i="15"/>
  <c r="R496" i="15"/>
  <c r="Q496" i="15"/>
  <c r="O496" i="15"/>
  <c r="M496" i="15"/>
  <c r="CA495" i="15"/>
  <c r="BA495" i="15"/>
  <c r="AA495" i="15"/>
  <c r="Q495" i="15"/>
  <c r="O495" i="15"/>
  <c r="R495" i="15" s="1"/>
  <c r="M495" i="15"/>
  <c r="CJ494" i="15"/>
  <c r="BJ494" i="15"/>
  <c r="AJ494" i="15"/>
  <c r="Q494" i="15"/>
  <c r="O494" i="15"/>
  <c r="R494" i="15" s="1"/>
  <c r="M494" i="15"/>
  <c r="R493" i="15"/>
  <c r="Q493" i="15"/>
  <c r="O493" i="15"/>
  <c r="M493" i="15"/>
  <c r="CA492" i="15"/>
  <c r="BA492" i="15"/>
  <c r="AA492" i="15"/>
  <c r="Q492" i="15"/>
  <c r="O492" i="15"/>
  <c r="R492" i="15" s="1"/>
  <c r="M492" i="15"/>
  <c r="CJ491" i="15"/>
  <c r="BJ491" i="15"/>
  <c r="AJ491" i="15"/>
  <c r="Q491" i="15"/>
  <c r="O491" i="15"/>
  <c r="R491" i="15" s="1"/>
  <c r="M491" i="15"/>
  <c r="CR490" i="15"/>
  <c r="BR490" i="15"/>
  <c r="AR490" i="15"/>
  <c r="R490" i="15"/>
  <c r="Q490" i="15"/>
  <c r="O490" i="15"/>
  <c r="M490" i="15"/>
  <c r="CA489" i="15"/>
  <c r="BA489" i="15"/>
  <c r="Q489" i="15"/>
  <c r="O489" i="15"/>
  <c r="R489" i="15" s="1"/>
  <c r="M489" i="15"/>
  <c r="CJ488" i="15"/>
  <c r="BJ488" i="15"/>
  <c r="Q488" i="15"/>
  <c r="O488" i="15"/>
  <c r="R488" i="15" s="1"/>
  <c r="M488" i="15"/>
  <c r="CR487" i="15"/>
  <c r="BR487" i="15"/>
  <c r="R487" i="15"/>
  <c r="Q487" i="15"/>
  <c r="O487" i="15"/>
  <c r="M487" i="15"/>
  <c r="CA486" i="15"/>
  <c r="Q486" i="15"/>
  <c r="O486" i="15"/>
  <c r="R486" i="15" s="1"/>
  <c r="M486" i="15"/>
  <c r="CJ485" i="15"/>
  <c r="Q485" i="15"/>
  <c r="R485" i="15" s="1"/>
  <c r="O485" i="15"/>
  <c r="M485" i="15"/>
  <c r="CR484" i="15"/>
  <c r="R484" i="15"/>
  <c r="Q484" i="15"/>
  <c r="O484" i="15"/>
  <c r="M484" i="15"/>
  <c r="Q483" i="15"/>
  <c r="O483" i="15"/>
  <c r="R483" i="15" s="1"/>
  <c r="M483" i="15"/>
  <c r="Q482" i="15"/>
  <c r="R482" i="15" s="1"/>
  <c r="O482" i="15"/>
  <c r="M482" i="15"/>
  <c r="R481" i="15"/>
  <c r="Q481" i="15"/>
  <c r="O481" i="15"/>
  <c r="M481" i="15"/>
  <c r="Q480" i="15"/>
  <c r="O480" i="15"/>
  <c r="R480" i="15" s="1"/>
  <c r="M480" i="15"/>
  <c r="Q479" i="15"/>
  <c r="R479" i="15" s="1"/>
  <c r="O479" i="15"/>
  <c r="M479" i="15"/>
  <c r="R478" i="15"/>
  <c r="Q478" i="15"/>
  <c r="O478" i="15"/>
  <c r="M478" i="15"/>
  <c r="CA477" i="15"/>
  <c r="BA477" i="15"/>
  <c r="AA477" i="15"/>
  <c r="Q477" i="15"/>
  <c r="O477" i="15"/>
  <c r="R477" i="15" s="1"/>
  <c r="M477" i="15"/>
  <c r="Q476" i="15"/>
  <c r="R476" i="15" s="1"/>
  <c r="O476" i="15"/>
  <c r="M476" i="15"/>
  <c r="R475" i="15"/>
  <c r="Q475" i="15"/>
  <c r="O475" i="15"/>
  <c r="M475" i="15"/>
  <c r="CA474" i="15"/>
  <c r="BA474" i="15"/>
  <c r="AA474" i="15"/>
  <c r="Q474" i="15"/>
  <c r="O474" i="15"/>
  <c r="R474" i="15" s="1"/>
  <c r="M474" i="15"/>
  <c r="CJ473" i="15"/>
  <c r="BJ473" i="15"/>
  <c r="AJ473" i="15"/>
  <c r="Q473" i="15"/>
  <c r="R473" i="15" s="1"/>
  <c r="O473" i="15"/>
  <c r="M473" i="15"/>
  <c r="CR472" i="15"/>
  <c r="BR472" i="15"/>
  <c r="AR472" i="15"/>
  <c r="R472" i="15"/>
  <c r="Q472" i="15"/>
  <c r="O472" i="15"/>
  <c r="M472" i="15"/>
  <c r="CA471" i="15"/>
  <c r="BA471" i="15"/>
  <c r="Q471" i="15"/>
  <c r="O471" i="15"/>
  <c r="R471" i="15" s="1"/>
  <c r="M471" i="15"/>
  <c r="CJ470" i="15"/>
  <c r="BJ470" i="15"/>
  <c r="Q470" i="15"/>
  <c r="R470" i="15" s="1"/>
  <c r="O470" i="15"/>
  <c r="M470" i="15"/>
  <c r="CR469" i="15"/>
  <c r="BR469" i="15"/>
  <c r="R469" i="15"/>
  <c r="Q469" i="15"/>
  <c r="O469" i="15"/>
  <c r="M469" i="15"/>
  <c r="CA468" i="15"/>
  <c r="Q468" i="15"/>
  <c r="O468" i="15"/>
  <c r="R468" i="15" s="1"/>
  <c r="M468" i="15"/>
  <c r="CJ467" i="15"/>
  <c r="Q467" i="15"/>
  <c r="R467" i="15" s="1"/>
  <c r="O467" i="15"/>
  <c r="M467" i="15"/>
  <c r="CR466" i="15"/>
  <c r="R466" i="15"/>
  <c r="Q466" i="15"/>
  <c r="O466" i="15"/>
  <c r="M466" i="15"/>
  <c r="Q465" i="15"/>
  <c r="O465" i="15"/>
  <c r="R465" i="15" s="1"/>
  <c r="M465" i="15"/>
  <c r="Q464" i="15"/>
  <c r="O464" i="15"/>
  <c r="R464" i="15" s="1"/>
  <c r="M464" i="15"/>
  <c r="R463" i="15"/>
  <c r="Q463" i="15"/>
  <c r="O463" i="15"/>
  <c r="M463" i="15"/>
  <c r="Q462" i="15"/>
  <c r="O462" i="15"/>
  <c r="R462" i="15" s="1"/>
  <c r="M462" i="15"/>
  <c r="Q461" i="15"/>
  <c r="O461" i="15"/>
  <c r="R461" i="15" s="1"/>
  <c r="M461" i="15"/>
  <c r="R460" i="15"/>
  <c r="Q460" i="15"/>
  <c r="O460" i="15"/>
  <c r="M460" i="15"/>
  <c r="CA459" i="15"/>
  <c r="BA459" i="15"/>
  <c r="AA459" i="15"/>
  <c r="Q459" i="15"/>
  <c r="O459" i="15"/>
  <c r="R459" i="15" s="1"/>
  <c r="M459" i="15"/>
  <c r="Q458" i="15"/>
  <c r="R458" i="15" s="1"/>
  <c r="O458" i="15"/>
  <c r="M458" i="15"/>
  <c r="R457" i="15"/>
  <c r="Q457" i="15"/>
  <c r="O457" i="15"/>
  <c r="M457" i="15"/>
  <c r="BA456" i="15"/>
  <c r="AA456" i="15"/>
  <c r="Q456" i="15"/>
  <c r="O456" i="15"/>
  <c r="R456" i="15" s="1"/>
  <c r="M456" i="15"/>
  <c r="CJ455" i="15"/>
  <c r="BJ455" i="15"/>
  <c r="AJ455" i="15"/>
  <c r="Q455" i="15"/>
  <c r="R455" i="15" s="1"/>
  <c r="O455" i="15"/>
  <c r="M455" i="15"/>
  <c r="CR454" i="15"/>
  <c r="BR454" i="15"/>
  <c r="AR454" i="15"/>
  <c r="R454" i="15"/>
  <c r="Q454" i="15"/>
  <c r="O454" i="15"/>
  <c r="M454" i="15"/>
  <c r="CA453" i="15"/>
  <c r="BA453" i="15"/>
  <c r="Q453" i="15"/>
  <c r="O453" i="15"/>
  <c r="R453" i="15" s="1"/>
  <c r="M453" i="15"/>
  <c r="CJ452" i="15"/>
  <c r="BJ452" i="15"/>
  <c r="Q452" i="15"/>
  <c r="O452" i="15"/>
  <c r="R452" i="15" s="1"/>
  <c r="M452" i="15"/>
  <c r="CR451" i="15"/>
  <c r="BR451" i="15"/>
  <c r="R451" i="15"/>
  <c r="Q451" i="15"/>
  <c r="O451" i="15"/>
  <c r="M451" i="15"/>
  <c r="CA450" i="15"/>
  <c r="Q450" i="15"/>
  <c r="O450" i="15"/>
  <c r="R450" i="15" s="1"/>
  <c r="M450" i="15"/>
  <c r="CJ449" i="15"/>
  <c r="Q449" i="15"/>
  <c r="O449" i="15"/>
  <c r="R449" i="15" s="1"/>
  <c r="M449" i="15"/>
  <c r="BE448" i="15"/>
  <c r="R448" i="15"/>
  <c r="CR448" i="15" s="1"/>
  <c r="Q448" i="15"/>
  <c r="O448" i="15"/>
  <c r="M448" i="15"/>
  <c r="CN447" i="15"/>
  <c r="CH447" i="15"/>
  <c r="CA447" i="15"/>
  <c r="BN447" i="15"/>
  <c r="BA447" i="15"/>
  <c r="AN447" i="15"/>
  <c r="AH447" i="15"/>
  <c r="AA447" i="15"/>
  <c r="Q447" i="15"/>
  <c r="O447" i="15"/>
  <c r="R447" i="15" s="1"/>
  <c r="M447" i="15"/>
  <c r="Q446" i="15"/>
  <c r="O446" i="15"/>
  <c r="R446" i="15" s="1"/>
  <c r="M446" i="15"/>
  <c r="Q445" i="15"/>
  <c r="R445" i="15" s="1"/>
  <c r="O445" i="15"/>
  <c r="M445" i="15"/>
  <c r="Q444" i="15"/>
  <c r="O444" i="15"/>
  <c r="R444" i="15" s="1"/>
  <c r="M444" i="15"/>
  <c r="Q443" i="15"/>
  <c r="O443" i="15"/>
  <c r="R443" i="15" s="1"/>
  <c r="M443" i="15"/>
  <c r="Q442" i="15"/>
  <c r="R442" i="15" s="1"/>
  <c r="O442" i="15"/>
  <c r="M442" i="15"/>
  <c r="Q441" i="15"/>
  <c r="O441" i="15"/>
  <c r="R441" i="15" s="1"/>
  <c r="M441" i="15"/>
  <c r="Q440" i="15"/>
  <c r="O440" i="15"/>
  <c r="R440" i="15" s="1"/>
  <c r="M440" i="15"/>
  <c r="Q439" i="15"/>
  <c r="R439" i="15" s="1"/>
  <c r="O439" i="15"/>
  <c r="M439" i="15"/>
  <c r="Q438" i="15"/>
  <c r="O438" i="15"/>
  <c r="R438" i="15" s="1"/>
  <c r="M438" i="15"/>
  <c r="Q437" i="15"/>
  <c r="O437" i="15"/>
  <c r="R437" i="15" s="1"/>
  <c r="M437" i="15"/>
  <c r="Q436" i="15"/>
  <c r="R436" i="15" s="1"/>
  <c r="O436" i="15"/>
  <c r="M436" i="15"/>
  <c r="Q435" i="15"/>
  <c r="O435" i="15"/>
  <c r="R435" i="15" s="1"/>
  <c r="M435" i="15"/>
  <c r="Q434" i="15"/>
  <c r="O434" i="15"/>
  <c r="R434" i="15" s="1"/>
  <c r="M434" i="15"/>
  <c r="Q433" i="15"/>
  <c r="R433" i="15" s="1"/>
  <c r="O433" i="15"/>
  <c r="M433" i="15"/>
  <c r="Q432" i="15"/>
  <c r="O432" i="15"/>
  <c r="R432" i="15" s="1"/>
  <c r="M432" i="15"/>
  <c r="Q431" i="15"/>
  <c r="O431" i="15"/>
  <c r="R431" i="15" s="1"/>
  <c r="M431" i="15"/>
  <c r="Q430" i="15"/>
  <c r="R430" i="15" s="1"/>
  <c r="O430" i="15"/>
  <c r="M430" i="15"/>
  <c r="Q429" i="15"/>
  <c r="O429" i="15"/>
  <c r="R429" i="15" s="1"/>
  <c r="M429" i="15"/>
  <c r="Q428" i="15"/>
  <c r="O428" i="15"/>
  <c r="R428" i="15" s="1"/>
  <c r="M428" i="15"/>
  <c r="BC427" i="15"/>
  <c r="AC427" i="15"/>
  <c r="Q427" i="15"/>
  <c r="R427" i="15" s="1"/>
  <c r="O427" i="15"/>
  <c r="M427" i="15"/>
  <c r="Q426" i="15"/>
  <c r="O426" i="15"/>
  <c r="R426" i="15" s="1"/>
  <c r="M426" i="15"/>
  <c r="Q425" i="15"/>
  <c r="O425" i="15"/>
  <c r="R425" i="15" s="1"/>
  <c r="M425" i="15"/>
  <c r="BC424" i="15"/>
  <c r="Q424" i="15"/>
  <c r="R424" i="15" s="1"/>
  <c r="O424" i="15"/>
  <c r="M424" i="15"/>
  <c r="Q423" i="15"/>
  <c r="O423" i="15"/>
  <c r="R423" i="15" s="1"/>
  <c r="M423" i="15"/>
  <c r="Q422" i="15"/>
  <c r="O422" i="15"/>
  <c r="R422" i="15" s="1"/>
  <c r="M422" i="15"/>
  <c r="Q421" i="15"/>
  <c r="O421" i="15"/>
  <c r="R421" i="15" s="1"/>
  <c r="M421" i="15"/>
  <c r="Q420" i="15"/>
  <c r="O420" i="15"/>
  <c r="R420" i="15" s="1"/>
  <c r="M420" i="15"/>
  <c r="Q419" i="15"/>
  <c r="O419" i="15"/>
  <c r="R419" i="15" s="1"/>
  <c r="M419" i="15"/>
  <c r="Q418" i="15"/>
  <c r="O418" i="15"/>
  <c r="R418" i="15" s="1"/>
  <c r="M418" i="15"/>
  <c r="Q417" i="15"/>
  <c r="O417" i="15"/>
  <c r="R417" i="15" s="1"/>
  <c r="M417" i="15"/>
  <c r="Q416" i="15"/>
  <c r="O416" i="15"/>
  <c r="R416" i="15" s="1"/>
  <c r="M416" i="15"/>
  <c r="Q415" i="15"/>
  <c r="O415" i="15"/>
  <c r="R415" i="15" s="1"/>
  <c r="M415" i="15"/>
  <c r="Q414" i="15"/>
  <c r="O414" i="15"/>
  <c r="R414" i="15" s="1"/>
  <c r="M414" i="15"/>
  <c r="Q413" i="15"/>
  <c r="O413" i="15"/>
  <c r="R413" i="15" s="1"/>
  <c r="M413" i="15"/>
  <c r="Q412" i="15"/>
  <c r="O412" i="15"/>
  <c r="R412" i="15" s="1"/>
  <c r="M412" i="15"/>
  <c r="Q411" i="15"/>
  <c r="O411" i="15"/>
  <c r="R411" i="15" s="1"/>
  <c r="M411" i="15"/>
  <c r="Q410" i="15"/>
  <c r="O410" i="15"/>
  <c r="R410" i="15" s="1"/>
  <c r="M410" i="15"/>
  <c r="Q409" i="15"/>
  <c r="O409" i="15"/>
  <c r="R409" i="15" s="1"/>
  <c r="M409" i="15"/>
  <c r="BL408" i="15"/>
  <c r="AL408" i="15"/>
  <c r="Q408" i="15"/>
  <c r="R408" i="15" s="1"/>
  <c r="O408" i="15"/>
  <c r="M408" i="15"/>
  <c r="Q407" i="15"/>
  <c r="O407" i="15"/>
  <c r="R407" i="15" s="1"/>
  <c r="M407" i="15"/>
  <c r="Q406" i="15"/>
  <c r="O406" i="15"/>
  <c r="R406" i="15" s="1"/>
  <c r="M406" i="15"/>
  <c r="CL405" i="15"/>
  <c r="BY405" i="15"/>
  <c r="BL405" i="15"/>
  <c r="AY405" i="15"/>
  <c r="AL405" i="15"/>
  <c r="Y405" i="15"/>
  <c r="R405" i="15"/>
  <c r="CJ405" i="15" s="1"/>
  <c r="Q405" i="15"/>
  <c r="O405" i="15"/>
  <c r="M405" i="15"/>
  <c r="BU404" i="15"/>
  <c r="AU404" i="15"/>
  <c r="Q404" i="15"/>
  <c r="O404" i="15"/>
  <c r="R404" i="15" s="1"/>
  <c r="M404" i="15"/>
  <c r="CC403" i="15"/>
  <c r="BC403" i="15"/>
  <c r="Q403" i="15"/>
  <c r="O403" i="15"/>
  <c r="R403" i="15" s="1"/>
  <c r="M403" i="15"/>
  <c r="CL402" i="15"/>
  <c r="BY402" i="15"/>
  <c r="BL402" i="15"/>
  <c r="AY402" i="15"/>
  <c r="AL402" i="15"/>
  <c r="Y402" i="15"/>
  <c r="R402" i="15"/>
  <c r="CJ402" i="15" s="1"/>
  <c r="Q402" i="15"/>
  <c r="O402" i="15"/>
  <c r="M402" i="15"/>
  <c r="BU401" i="15"/>
  <c r="AU401" i="15"/>
  <c r="U401" i="15"/>
  <c r="Q401" i="15"/>
  <c r="O401" i="15"/>
  <c r="R401" i="15" s="1"/>
  <c r="M401" i="15"/>
  <c r="CC400" i="15"/>
  <c r="BC400" i="15"/>
  <c r="AC400" i="15"/>
  <c r="Q400" i="15"/>
  <c r="O400" i="15"/>
  <c r="R400" i="15" s="1"/>
  <c r="M400" i="15"/>
  <c r="CL399" i="15"/>
  <c r="BY399" i="15"/>
  <c r="BL399" i="15"/>
  <c r="AY399" i="15"/>
  <c r="AL399" i="15"/>
  <c r="Y399" i="15"/>
  <c r="R399" i="15"/>
  <c r="CJ399" i="15" s="1"/>
  <c r="Q399" i="15"/>
  <c r="O399" i="15"/>
  <c r="M399" i="15"/>
  <c r="Q398" i="15"/>
  <c r="O398" i="15"/>
  <c r="R398" i="15" s="1"/>
  <c r="M398" i="15"/>
  <c r="Q397" i="15"/>
  <c r="O397" i="15"/>
  <c r="R397" i="15" s="1"/>
  <c r="M397" i="15"/>
  <c r="CL396" i="15"/>
  <c r="BY396" i="15"/>
  <c r="BL396" i="15"/>
  <c r="AY396" i="15"/>
  <c r="AL396" i="15"/>
  <c r="Y396" i="15"/>
  <c r="R396" i="15"/>
  <c r="CJ396" i="15" s="1"/>
  <c r="Q396" i="15"/>
  <c r="O396" i="15"/>
  <c r="M396" i="15"/>
  <c r="BU395" i="15"/>
  <c r="AU395" i="15"/>
  <c r="Q395" i="15"/>
  <c r="O395" i="15"/>
  <c r="R395" i="15" s="1"/>
  <c r="M395" i="15"/>
  <c r="CC394" i="15"/>
  <c r="BC394" i="15"/>
  <c r="Q394" i="15"/>
  <c r="O394" i="15"/>
  <c r="R394" i="15" s="1"/>
  <c r="M394" i="15"/>
  <c r="CL393" i="15"/>
  <c r="BY393" i="15"/>
  <c r="BL393" i="15"/>
  <c r="AY393" i="15"/>
  <c r="AL393" i="15"/>
  <c r="Y393" i="15"/>
  <c r="R393" i="15"/>
  <c r="CJ393" i="15" s="1"/>
  <c r="Q393" i="15"/>
  <c r="O393" i="15"/>
  <c r="M393" i="15"/>
  <c r="BU392" i="15"/>
  <c r="U392" i="15"/>
  <c r="Q392" i="15"/>
  <c r="O392" i="15"/>
  <c r="R392" i="15" s="1"/>
  <c r="M392" i="15"/>
  <c r="CC391" i="15"/>
  <c r="AC391" i="15"/>
  <c r="Q391" i="15"/>
  <c r="O391" i="15"/>
  <c r="R391" i="15" s="1"/>
  <c r="BC391" i="15" s="1"/>
  <c r="M391" i="15"/>
  <c r="CL390" i="15"/>
  <c r="BY390" i="15"/>
  <c r="BL390" i="15"/>
  <c r="AY390" i="15"/>
  <c r="AL390" i="15"/>
  <c r="Y390" i="15"/>
  <c r="R390" i="15"/>
  <c r="CJ390" i="15" s="1"/>
  <c r="Q390" i="15"/>
  <c r="O390" i="15"/>
  <c r="M390" i="15"/>
  <c r="Q389" i="15"/>
  <c r="O389" i="15"/>
  <c r="R389" i="15" s="1"/>
  <c r="M389" i="15"/>
  <c r="Q388" i="15"/>
  <c r="O388" i="15"/>
  <c r="R388" i="15" s="1"/>
  <c r="M388" i="15"/>
  <c r="CL387" i="15"/>
  <c r="BY387" i="15"/>
  <c r="BL387" i="15"/>
  <c r="AY387" i="15"/>
  <c r="AL387" i="15"/>
  <c r="Y387" i="15"/>
  <c r="R387" i="15"/>
  <c r="CJ387" i="15" s="1"/>
  <c r="Q387" i="15"/>
  <c r="O387" i="15"/>
  <c r="M387" i="15"/>
  <c r="BU386" i="15"/>
  <c r="AU386" i="15"/>
  <c r="Q386" i="15"/>
  <c r="O386" i="15"/>
  <c r="R386" i="15" s="1"/>
  <c r="M386" i="15"/>
  <c r="CC385" i="15"/>
  <c r="BC385" i="15"/>
  <c r="Q385" i="15"/>
  <c r="O385" i="15"/>
  <c r="R385" i="15" s="1"/>
  <c r="M385" i="15"/>
  <c r="CL384" i="15"/>
  <c r="BY384" i="15"/>
  <c r="BL384" i="15"/>
  <c r="AY384" i="15"/>
  <c r="AL384" i="15"/>
  <c r="Y384" i="15"/>
  <c r="R384" i="15"/>
  <c r="CJ384" i="15" s="1"/>
  <c r="Q384" i="15"/>
  <c r="O384" i="15"/>
  <c r="M384" i="15"/>
  <c r="BU383" i="15"/>
  <c r="U383" i="15"/>
  <c r="Q383" i="15"/>
  <c r="O383" i="15"/>
  <c r="R383" i="15" s="1"/>
  <c r="AU383" i="15" s="1"/>
  <c r="M383" i="15"/>
  <c r="Q382" i="15"/>
  <c r="R382" i="15" s="1"/>
  <c r="O382" i="15"/>
  <c r="M382" i="15"/>
  <c r="CL381" i="15"/>
  <c r="BY381" i="15"/>
  <c r="BL381" i="15"/>
  <c r="AY381" i="15"/>
  <c r="AL381" i="15"/>
  <c r="Y381" i="15"/>
  <c r="R381" i="15"/>
  <c r="CJ381" i="15" s="1"/>
  <c r="Q381" i="15"/>
  <c r="O381" i="15"/>
  <c r="M381" i="15"/>
  <c r="Q380" i="15"/>
  <c r="O380" i="15"/>
  <c r="R380" i="15" s="1"/>
  <c r="M380" i="15"/>
  <c r="Q379" i="15"/>
  <c r="O379" i="15"/>
  <c r="R379" i="15" s="1"/>
  <c r="M379" i="15"/>
  <c r="CL378" i="15"/>
  <c r="BY378" i="15"/>
  <c r="BL378" i="15"/>
  <c r="AY378" i="15"/>
  <c r="AL378" i="15"/>
  <c r="Y378" i="15"/>
  <c r="R378" i="15"/>
  <c r="CJ378" i="15" s="1"/>
  <c r="Q378" i="15"/>
  <c r="O378" i="15"/>
  <c r="M378" i="15"/>
  <c r="BU377" i="15"/>
  <c r="AU377" i="15"/>
  <c r="Q377" i="15"/>
  <c r="O377" i="15"/>
  <c r="R377" i="15" s="1"/>
  <c r="M377" i="15"/>
  <c r="CC376" i="15"/>
  <c r="BC376" i="15"/>
  <c r="Q376" i="15"/>
  <c r="O376" i="15"/>
  <c r="R376" i="15" s="1"/>
  <c r="M376" i="15"/>
  <c r="CL375" i="15"/>
  <c r="BY375" i="15"/>
  <c r="BL375" i="15"/>
  <c r="AY375" i="15"/>
  <c r="AL375" i="15"/>
  <c r="Y375" i="15"/>
  <c r="R375" i="15"/>
  <c r="CJ375" i="15" s="1"/>
  <c r="Q375" i="15"/>
  <c r="O375" i="15"/>
  <c r="M375" i="15"/>
  <c r="BU374" i="15"/>
  <c r="U374" i="15"/>
  <c r="Q374" i="15"/>
  <c r="O374" i="15"/>
  <c r="R374" i="15" s="1"/>
  <c r="M374" i="15"/>
  <c r="Q373" i="15"/>
  <c r="R373" i="15" s="1"/>
  <c r="O373" i="15"/>
  <c r="M373" i="15"/>
  <c r="CL372" i="15"/>
  <c r="BY372" i="15"/>
  <c r="BL372" i="15"/>
  <c r="AY372" i="15"/>
  <c r="AL372" i="15"/>
  <c r="Y372" i="15"/>
  <c r="R372" i="15"/>
  <c r="CJ372" i="15" s="1"/>
  <c r="Q372" i="15"/>
  <c r="O372" i="15"/>
  <c r="M372" i="15"/>
  <c r="Q371" i="15"/>
  <c r="O371" i="15"/>
  <c r="R371" i="15" s="1"/>
  <c r="M371" i="15"/>
  <c r="CC370" i="15"/>
  <c r="BC370" i="15"/>
  <c r="AC370" i="15"/>
  <c r="Q370" i="15"/>
  <c r="R370" i="15" s="1"/>
  <c r="O370" i="15"/>
  <c r="M370" i="15"/>
  <c r="Q369" i="15"/>
  <c r="O369" i="15"/>
  <c r="R369" i="15" s="1"/>
  <c r="M369" i="15"/>
  <c r="Q368" i="15"/>
  <c r="O368" i="15"/>
  <c r="R368" i="15" s="1"/>
  <c r="M368" i="15"/>
  <c r="CC367" i="15"/>
  <c r="BC367" i="15"/>
  <c r="AC367" i="15"/>
  <c r="Q367" i="15"/>
  <c r="R367" i="15" s="1"/>
  <c r="O367" i="15"/>
  <c r="M367" i="15"/>
  <c r="CL366" i="15"/>
  <c r="BY366" i="15"/>
  <c r="BL366" i="15"/>
  <c r="AY366" i="15"/>
  <c r="AL366" i="15"/>
  <c r="Y366" i="15"/>
  <c r="R366" i="15"/>
  <c r="CJ366" i="15" s="1"/>
  <c r="Q366" i="15"/>
  <c r="O366" i="15"/>
  <c r="M366" i="15"/>
  <c r="BU365" i="15"/>
  <c r="AU365" i="15"/>
  <c r="Q365" i="15"/>
  <c r="O365" i="15"/>
  <c r="R365" i="15" s="1"/>
  <c r="M365" i="15"/>
  <c r="CC364" i="15"/>
  <c r="BC364" i="15"/>
  <c r="Q364" i="15"/>
  <c r="O364" i="15"/>
  <c r="R364" i="15" s="1"/>
  <c r="M364" i="15"/>
  <c r="CL363" i="15"/>
  <c r="BY363" i="15"/>
  <c r="BL363" i="15"/>
  <c r="AY363" i="15"/>
  <c r="AL363" i="15"/>
  <c r="Y363" i="15"/>
  <c r="R363" i="15"/>
  <c r="CJ363" i="15" s="1"/>
  <c r="Q363" i="15"/>
  <c r="O363" i="15"/>
  <c r="M363" i="15"/>
  <c r="BU362" i="15"/>
  <c r="U362" i="15"/>
  <c r="Q362" i="15"/>
  <c r="O362" i="15"/>
  <c r="R362" i="15" s="1"/>
  <c r="M362" i="15"/>
  <c r="CC361" i="15"/>
  <c r="AC361" i="15"/>
  <c r="Q361" i="15"/>
  <c r="O361" i="15"/>
  <c r="R361" i="15" s="1"/>
  <c r="BC361" i="15" s="1"/>
  <c r="M361" i="15"/>
  <c r="CL360" i="15"/>
  <c r="BY360" i="15"/>
  <c r="BL360" i="15"/>
  <c r="AY360" i="15"/>
  <c r="AL360" i="15"/>
  <c r="Y360" i="15"/>
  <c r="R360" i="15"/>
  <c r="CJ360" i="15" s="1"/>
  <c r="Q360" i="15"/>
  <c r="O360" i="15"/>
  <c r="M360" i="15"/>
  <c r="Q359" i="15"/>
  <c r="O359" i="15"/>
  <c r="R359" i="15" s="1"/>
  <c r="M359" i="15"/>
  <c r="Q358" i="15"/>
  <c r="O358" i="15"/>
  <c r="R358" i="15" s="1"/>
  <c r="M358" i="15"/>
  <c r="CL357" i="15"/>
  <c r="BY357" i="15"/>
  <c r="BL357" i="15"/>
  <c r="AY357" i="15"/>
  <c r="AL357" i="15"/>
  <c r="Y357" i="15"/>
  <c r="U357" i="15"/>
  <c r="R357" i="15"/>
  <c r="CJ357" i="15" s="1"/>
  <c r="Q357" i="15"/>
  <c r="O357" i="15"/>
  <c r="M357" i="15"/>
  <c r="BU356" i="15"/>
  <c r="AU356" i="15"/>
  <c r="U356" i="15"/>
  <c r="Q356" i="15"/>
  <c r="O356" i="15"/>
  <c r="R356" i="15" s="1"/>
  <c r="M356" i="15"/>
  <c r="Q355" i="15"/>
  <c r="O355" i="15"/>
  <c r="R355" i="15" s="1"/>
  <c r="M355" i="15"/>
  <c r="AY354" i="15"/>
  <c r="AL354" i="15"/>
  <c r="Q354" i="15"/>
  <c r="O354" i="15"/>
  <c r="R354" i="15" s="1"/>
  <c r="M354" i="15"/>
  <c r="BU353" i="15"/>
  <c r="Q353" i="15"/>
  <c r="O353" i="15"/>
  <c r="R353" i="15" s="1"/>
  <c r="CH353" i="15" s="1"/>
  <c r="M353" i="15"/>
  <c r="BC352" i="15"/>
  <c r="AP352" i="15"/>
  <c r="Q352" i="15"/>
  <c r="O352" i="15"/>
  <c r="R352" i="15" s="1"/>
  <c r="CP352" i="15" s="1"/>
  <c r="M352" i="15"/>
  <c r="Q351" i="15"/>
  <c r="O351" i="15"/>
  <c r="R351" i="15" s="1"/>
  <c r="M351" i="15"/>
  <c r="AU350" i="15"/>
  <c r="AH350" i="15"/>
  <c r="Q350" i="15"/>
  <c r="O350" i="15"/>
  <c r="R350" i="15" s="1"/>
  <c r="M350" i="15"/>
  <c r="Q349" i="15"/>
  <c r="O349" i="15"/>
  <c r="R349" i="15" s="1"/>
  <c r="M349" i="15"/>
  <c r="AR348" i="15"/>
  <c r="R348" i="15"/>
  <c r="Q348" i="15"/>
  <c r="O348" i="15"/>
  <c r="M348" i="15"/>
  <c r="Q347" i="15"/>
  <c r="O347" i="15"/>
  <c r="R347" i="15" s="1"/>
  <c r="M347" i="15"/>
  <c r="Q346" i="15"/>
  <c r="R346" i="15" s="1"/>
  <c r="O346" i="15"/>
  <c r="M346" i="15"/>
  <c r="R345" i="15"/>
  <c r="Q345" i="15"/>
  <c r="O345" i="15"/>
  <c r="M345" i="15"/>
  <c r="Q344" i="15"/>
  <c r="O344" i="15"/>
  <c r="R344" i="15" s="1"/>
  <c r="M344" i="15"/>
  <c r="Q343" i="15"/>
  <c r="R343" i="15" s="1"/>
  <c r="O343" i="15"/>
  <c r="M343" i="15"/>
  <c r="AR342" i="15"/>
  <c r="R342" i="15"/>
  <c r="Q342" i="15"/>
  <c r="O342" i="15"/>
  <c r="M342" i="15"/>
  <c r="CA341" i="15"/>
  <c r="BA341" i="15"/>
  <c r="AA341" i="15"/>
  <c r="Q341" i="15"/>
  <c r="O341" i="15"/>
  <c r="R341" i="15" s="1"/>
  <c r="M341" i="15"/>
  <c r="Q340" i="15"/>
  <c r="R340" i="15" s="1"/>
  <c r="O340" i="15"/>
  <c r="M340" i="15"/>
  <c r="R339" i="15"/>
  <c r="Q339" i="15"/>
  <c r="O339" i="15"/>
  <c r="M339" i="15"/>
  <c r="CA338" i="15"/>
  <c r="BA338" i="15"/>
  <c r="AA338" i="15"/>
  <c r="Q338" i="15"/>
  <c r="O338" i="15"/>
  <c r="R338" i="15" s="1"/>
  <c r="M338" i="15"/>
  <c r="CJ337" i="15"/>
  <c r="BJ337" i="15"/>
  <c r="AJ337" i="15"/>
  <c r="Q337" i="15"/>
  <c r="O337" i="15"/>
  <c r="R337" i="15" s="1"/>
  <c r="M337" i="15"/>
  <c r="CR336" i="15"/>
  <c r="BR336" i="15"/>
  <c r="AR336" i="15"/>
  <c r="R336" i="15"/>
  <c r="Q336" i="15"/>
  <c r="O336" i="15"/>
  <c r="M336" i="15"/>
  <c r="CA335" i="15"/>
  <c r="BA335" i="15"/>
  <c r="Q335" i="15"/>
  <c r="O335" i="15"/>
  <c r="R335" i="15" s="1"/>
  <c r="M335" i="15"/>
  <c r="CJ334" i="15"/>
  <c r="BJ334" i="15"/>
  <c r="Q334" i="15"/>
  <c r="O334" i="15"/>
  <c r="R334" i="15" s="1"/>
  <c r="M334" i="15"/>
  <c r="CR333" i="15"/>
  <c r="BR333" i="15"/>
  <c r="R333" i="15"/>
  <c r="Q333" i="15"/>
  <c r="O333" i="15"/>
  <c r="M333" i="15"/>
  <c r="CA332" i="15"/>
  <c r="Q332" i="15"/>
  <c r="O332" i="15"/>
  <c r="R332" i="15" s="1"/>
  <c r="M332" i="15"/>
  <c r="CJ331" i="15"/>
  <c r="Q331" i="15"/>
  <c r="O331" i="15"/>
  <c r="R331" i="15" s="1"/>
  <c r="M331" i="15"/>
  <c r="CR330" i="15"/>
  <c r="R330" i="15"/>
  <c r="Q330" i="15"/>
  <c r="O330" i="15"/>
  <c r="M330" i="15"/>
  <c r="Q329" i="15"/>
  <c r="O329" i="15"/>
  <c r="R329" i="15" s="1"/>
  <c r="M329" i="15"/>
  <c r="Q328" i="15"/>
  <c r="O328" i="15"/>
  <c r="R328" i="15" s="1"/>
  <c r="M328" i="15"/>
  <c r="R327" i="15"/>
  <c r="Q327" i="15"/>
  <c r="O327" i="15"/>
  <c r="M327" i="15"/>
  <c r="Q326" i="15"/>
  <c r="O326" i="15"/>
  <c r="R326" i="15" s="1"/>
  <c r="M326" i="15"/>
  <c r="Q325" i="15"/>
  <c r="O325" i="15"/>
  <c r="R325" i="15" s="1"/>
  <c r="M325" i="15"/>
  <c r="R324" i="15"/>
  <c r="Q324" i="15"/>
  <c r="O324" i="15"/>
  <c r="M324" i="15"/>
  <c r="CA323" i="15"/>
  <c r="BA323" i="15"/>
  <c r="AA323" i="15"/>
  <c r="Q323" i="15"/>
  <c r="O323" i="15"/>
  <c r="R323" i="15" s="1"/>
  <c r="M323" i="15"/>
  <c r="CJ322" i="15"/>
  <c r="BJ322" i="15"/>
  <c r="AJ322" i="15"/>
  <c r="Q322" i="15"/>
  <c r="O322" i="15"/>
  <c r="R322" i="15" s="1"/>
  <c r="M322" i="15"/>
  <c r="R321" i="15"/>
  <c r="Q321" i="15"/>
  <c r="O321" i="15"/>
  <c r="M321" i="15"/>
  <c r="CA320" i="15"/>
  <c r="BA320" i="15"/>
  <c r="AA320" i="15"/>
  <c r="Q320" i="15"/>
  <c r="O320" i="15"/>
  <c r="R320" i="15" s="1"/>
  <c r="M320" i="15"/>
  <c r="CJ319" i="15"/>
  <c r="BW319" i="15"/>
  <c r="BJ319" i="15"/>
  <c r="AW319" i="15"/>
  <c r="AJ319" i="15"/>
  <c r="W319" i="15"/>
  <c r="R319" i="15"/>
  <c r="CH319" i="15" s="1"/>
  <c r="Q319" i="15"/>
  <c r="O319" i="15"/>
  <c r="M319" i="15"/>
  <c r="R318" i="15"/>
  <c r="Q318" i="15"/>
  <c r="O318" i="15"/>
  <c r="M318" i="15"/>
  <c r="CA317" i="15"/>
  <c r="BA317" i="15"/>
  <c r="AA317" i="15"/>
  <c r="Q317" i="15"/>
  <c r="O317" i="15"/>
  <c r="R317" i="15" s="1"/>
  <c r="M317" i="15"/>
  <c r="CJ316" i="15"/>
  <c r="BJ316" i="15"/>
  <c r="AJ316" i="15"/>
  <c r="Q316" i="15"/>
  <c r="O316" i="15"/>
  <c r="R316" i="15" s="1"/>
  <c r="M316" i="15"/>
  <c r="R315" i="15"/>
  <c r="Q315" i="15"/>
  <c r="O315" i="15"/>
  <c r="M315" i="15"/>
  <c r="CA314" i="15"/>
  <c r="BA314" i="15"/>
  <c r="AA314" i="15"/>
  <c r="Q314" i="15"/>
  <c r="O314" i="15"/>
  <c r="R314" i="15" s="1"/>
  <c r="M314" i="15"/>
  <c r="CJ313" i="15"/>
  <c r="BJ313" i="15"/>
  <c r="AJ313" i="15"/>
  <c r="Q313" i="15"/>
  <c r="O313" i="15"/>
  <c r="R313" i="15" s="1"/>
  <c r="M313" i="15"/>
  <c r="CR312" i="15"/>
  <c r="BR312" i="15"/>
  <c r="AR312" i="15"/>
  <c r="R312" i="15"/>
  <c r="Q312" i="15"/>
  <c r="O312" i="15"/>
  <c r="M312" i="15"/>
  <c r="CA311" i="15"/>
  <c r="BA311" i="15"/>
  <c r="Q311" i="15"/>
  <c r="O311" i="15"/>
  <c r="R311" i="15" s="1"/>
  <c r="M311" i="15"/>
  <c r="CJ310" i="15"/>
  <c r="BJ310" i="15"/>
  <c r="Q310" i="15"/>
  <c r="O310" i="15"/>
  <c r="R310" i="15" s="1"/>
  <c r="M310" i="15"/>
  <c r="CR309" i="15"/>
  <c r="BR309" i="15"/>
  <c r="R309" i="15"/>
  <c r="Q309" i="15"/>
  <c r="O309" i="15"/>
  <c r="M309" i="15"/>
  <c r="CA308" i="15"/>
  <c r="Q308" i="15"/>
  <c r="O308" i="15"/>
  <c r="R308" i="15" s="1"/>
  <c r="M308" i="15"/>
  <c r="CJ307" i="15"/>
  <c r="Q307" i="15"/>
  <c r="O307" i="15"/>
  <c r="R307" i="15" s="1"/>
  <c r="M307" i="15"/>
  <c r="CR306" i="15"/>
  <c r="R306" i="15"/>
  <c r="Q306" i="15"/>
  <c r="O306" i="15"/>
  <c r="M306" i="15"/>
  <c r="Q305" i="15"/>
  <c r="O305" i="15"/>
  <c r="R305" i="15" s="1"/>
  <c r="M305" i="15"/>
  <c r="Q304" i="15"/>
  <c r="O304" i="15"/>
  <c r="R304" i="15" s="1"/>
  <c r="M304" i="15"/>
  <c r="R303" i="15"/>
  <c r="Q303" i="15"/>
  <c r="O303" i="15"/>
  <c r="M303" i="15"/>
  <c r="Q302" i="15"/>
  <c r="O302" i="15"/>
  <c r="R302" i="15" s="1"/>
  <c r="M302" i="15"/>
  <c r="Q301" i="15"/>
  <c r="O301" i="15"/>
  <c r="R301" i="15" s="1"/>
  <c r="M301" i="15"/>
  <c r="R300" i="15"/>
  <c r="Q300" i="15"/>
  <c r="O300" i="15"/>
  <c r="M300" i="15"/>
  <c r="CA299" i="15"/>
  <c r="BA299" i="15"/>
  <c r="AA299" i="15"/>
  <c r="Q299" i="15"/>
  <c r="O299" i="15"/>
  <c r="R299" i="15" s="1"/>
  <c r="M299" i="15"/>
  <c r="CJ298" i="15"/>
  <c r="BJ298" i="15"/>
  <c r="AJ298" i="15"/>
  <c r="Q298" i="15"/>
  <c r="O298" i="15"/>
  <c r="R298" i="15" s="1"/>
  <c r="M298" i="15"/>
  <c r="R297" i="15"/>
  <c r="Q297" i="15"/>
  <c r="O297" i="15"/>
  <c r="M297" i="15"/>
  <c r="CA296" i="15"/>
  <c r="BA296" i="15"/>
  <c r="AA296" i="15"/>
  <c r="Q296" i="15"/>
  <c r="O296" i="15"/>
  <c r="R296" i="15" s="1"/>
  <c r="M296" i="15"/>
  <c r="CJ295" i="15"/>
  <c r="BJ295" i="15"/>
  <c r="AJ295" i="15"/>
  <c r="Q295" i="15"/>
  <c r="O295" i="15"/>
  <c r="R295" i="15" s="1"/>
  <c r="M295" i="15"/>
  <c r="CR294" i="15"/>
  <c r="BR294" i="15"/>
  <c r="AR294" i="15"/>
  <c r="R294" i="15"/>
  <c r="Q294" i="15"/>
  <c r="O294" i="15"/>
  <c r="M294" i="15"/>
  <c r="CA293" i="15"/>
  <c r="BA293" i="15"/>
  <c r="Q293" i="15"/>
  <c r="O293" i="15"/>
  <c r="R293" i="15" s="1"/>
  <c r="M293" i="15"/>
  <c r="CJ292" i="15"/>
  <c r="BJ292" i="15"/>
  <c r="Q292" i="15"/>
  <c r="O292" i="15"/>
  <c r="R292" i="15" s="1"/>
  <c r="M292" i="15"/>
  <c r="CR291" i="15"/>
  <c r="BR291" i="15"/>
  <c r="R291" i="15"/>
  <c r="Q291" i="15"/>
  <c r="O291" i="15"/>
  <c r="M291" i="15"/>
  <c r="CA290" i="15"/>
  <c r="Q290" i="15"/>
  <c r="O290" i="15"/>
  <c r="R290" i="15" s="1"/>
  <c r="M290" i="15"/>
  <c r="CJ289" i="15"/>
  <c r="Q289" i="15"/>
  <c r="O289" i="15"/>
  <c r="R289" i="15" s="1"/>
  <c r="M289" i="15"/>
  <c r="CR288" i="15"/>
  <c r="R288" i="15"/>
  <c r="Q288" i="15"/>
  <c r="O288" i="15"/>
  <c r="M288" i="15"/>
  <c r="Q287" i="15"/>
  <c r="O287" i="15"/>
  <c r="R287" i="15" s="1"/>
  <c r="M287" i="15"/>
  <c r="Q286" i="15"/>
  <c r="O286" i="15"/>
  <c r="R286" i="15" s="1"/>
  <c r="M286" i="15"/>
  <c r="R285" i="15"/>
  <c r="Q285" i="15"/>
  <c r="O285" i="15"/>
  <c r="M285" i="15"/>
  <c r="Q284" i="15"/>
  <c r="O284" i="15"/>
  <c r="R284" i="15" s="1"/>
  <c r="M284" i="15"/>
  <c r="Q283" i="15"/>
  <c r="O283" i="15"/>
  <c r="R283" i="15" s="1"/>
  <c r="M283" i="15"/>
  <c r="R282" i="15"/>
  <c r="Q282" i="15"/>
  <c r="O282" i="15"/>
  <c r="M282" i="15"/>
  <c r="CA281" i="15"/>
  <c r="BA281" i="15"/>
  <c r="AA281" i="15"/>
  <c r="Q281" i="15"/>
  <c r="O281" i="15"/>
  <c r="R281" i="15" s="1"/>
  <c r="M281" i="15"/>
  <c r="CJ280" i="15"/>
  <c r="BJ280" i="15"/>
  <c r="AJ280" i="15"/>
  <c r="Q280" i="15"/>
  <c r="O280" i="15"/>
  <c r="R280" i="15" s="1"/>
  <c r="M280" i="15"/>
  <c r="R279" i="15"/>
  <c r="Q279" i="15"/>
  <c r="O279" i="15"/>
  <c r="M279" i="15"/>
  <c r="CA278" i="15"/>
  <c r="BA278" i="15"/>
  <c r="AA278" i="15"/>
  <c r="Q278" i="15"/>
  <c r="O278" i="15"/>
  <c r="R278" i="15" s="1"/>
  <c r="M278" i="15"/>
  <c r="CJ277" i="15"/>
  <c r="BJ277" i="15"/>
  <c r="AJ277" i="15"/>
  <c r="Q277" i="15"/>
  <c r="O277" i="15"/>
  <c r="R277" i="15" s="1"/>
  <c r="M277" i="15"/>
  <c r="CR276" i="15"/>
  <c r="BR276" i="15"/>
  <c r="AR276" i="15"/>
  <c r="R276" i="15"/>
  <c r="Q276" i="15"/>
  <c r="O276" i="15"/>
  <c r="M276" i="15"/>
  <c r="CA275" i="15"/>
  <c r="BA275" i="15"/>
  <c r="Q275" i="15"/>
  <c r="O275" i="15"/>
  <c r="R275" i="15" s="1"/>
  <c r="M275" i="15"/>
  <c r="CJ274" i="15"/>
  <c r="BJ274" i="15"/>
  <c r="Q274" i="15"/>
  <c r="O274" i="15"/>
  <c r="R274" i="15" s="1"/>
  <c r="M274" i="15"/>
  <c r="CR273" i="15"/>
  <c r="BR273" i="15"/>
  <c r="R273" i="15"/>
  <c r="Q273" i="15"/>
  <c r="O273" i="15"/>
  <c r="M273" i="15"/>
  <c r="CA272" i="15"/>
  <c r="Q272" i="15"/>
  <c r="O272" i="15"/>
  <c r="R272" i="15" s="1"/>
  <c r="M272" i="15"/>
  <c r="CJ271" i="15"/>
  <c r="Q271" i="15"/>
  <c r="O271" i="15"/>
  <c r="R271" i="15" s="1"/>
  <c r="M271" i="15"/>
  <c r="CR270" i="15"/>
  <c r="R270" i="15"/>
  <c r="Q270" i="15"/>
  <c r="O270" i="15"/>
  <c r="M270" i="15"/>
  <c r="Q269" i="15"/>
  <c r="O269" i="15"/>
  <c r="R269" i="15" s="1"/>
  <c r="M269" i="15"/>
  <c r="Q268" i="15"/>
  <c r="O268" i="15"/>
  <c r="R268" i="15" s="1"/>
  <c r="M268" i="15"/>
  <c r="R267" i="15"/>
  <c r="Q267" i="15"/>
  <c r="O267" i="15"/>
  <c r="M267" i="15"/>
  <c r="Q266" i="15"/>
  <c r="O266" i="15"/>
  <c r="R266" i="15" s="1"/>
  <c r="M266" i="15"/>
  <c r="Q265" i="15"/>
  <c r="O265" i="15"/>
  <c r="R265" i="15" s="1"/>
  <c r="M265" i="15"/>
  <c r="R264" i="15"/>
  <c r="Q264" i="15"/>
  <c r="O264" i="15"/>
  <c r="M264" i="15"/>
  <c r="CA263" i="15"/>
  <c r="BA263" i="15"/>
  <c r="AA263" i="15"/>
  <c r="Q263" i="15"/>
  <c r="O263" i="15"/>
  <c r="R263" i="15" s="1"/>
  <c r="M263" i="15"/>
  <c r="CJ262" i="15"/>
  <c r="BJ262" i="15"/>
  <c r="AJ262" i="15"/>
  <c r="Q262" i="15"/>
  <c r="O262" i="15"/>
  <c r="R262" i="15" s="1"/>
  <c r="M262" i="15"/>
  <c r="R261" i="15"/>
  <c r="Q261" i="15"/>
  <c r="O261" i="15"/>
  <c r="M261" i="15"/>
  <c r="BA260" i="15"/>
  <c r="AA260" i="15"/>
  <c r="Q260" i="15"/>
  <c r="O260" i="15"/>
  <c r="R260" i="15" s="1"/>
  <c r="M260" i="15"/>
  <c r="BJ259" i="15"/>
  <c r="AJ259" i="15"/>
  <c r="Q259" i="15"/>
  <c r="O259" i="15"/>
  <c r="R259" i="15" s="1"/>
  <c r="CJ259" i="15" s="1"/>
  <c r="M259" i="15"/>
  <c r="CR258" i="15"/>
  <c r="BR258" i="15"/>
  <c r="AR258" i="15"/>
  <c r="R258" i="15"/>
  <c r="Q258" i="15"/>
  <c r="O258" i="15"/>
  <c r="M258" i="15"/>
  <c r="CA257" i="15"/>
  <c r="BA257" i="15"/>
  <c r="Q257" i="15"/>
  <c r="O257" i="15"/>
  <c r="R257" i="15" s="1"/>
  <c r="M257" i="15"/>
  <c r="CJ256" i="15"/>
  <c r="BJ256" i="15"/>
  <c r="Q256" i="15"/>
  <c r="O256" i="15"/>
  <c r="R256" i="15" s="1"/>
  <c r="M256" i="15"/>
  <c r="CR255" i="15"/>
  <c r="BR255" i="15"/>
  <c r="R255" i="15"/>
  <c r="Q255" i="15"/>
  <c r="O255" i="15"/>
  <c r="M255" i="15"/>
  <c r="BC254" i="15"/>
  <c r="Q254" i="15"/>
  <c r="O254" i="15"/>
  <c r="R254" i="15" s="1"/>
  <c r="M254" i="15"/>
  <c r="CJ253" i="15"/>
  <c r="BJ253" i="15"/>
  <c r="AJ253" i="15"/>
  <c r="Q253" i="15"/>
  <c r="O253" i="15"/>
  <c r="R253" i="15" s="1"/>
  <c r="M253" i="15"/>
  <c r="CR252" i="15"/>
  <c r="BR252" i="15"/>
  <c r="AR252" i="15"/>
  <c r="R252" i="15"/>
  <c r="Q252" i="15"/>
  <c r="O252" i="15"/>
  <c r="M252" i="15"/>
  <c r="CA251" i="15"/>
  <c r="Q251" i="15"/>
  <c r="O251" i="15"/>
  <c r="R251" i="15" s="1"/>
  <c r="M251" i="15"/>
  <c r="CJ250" i="15"/>
  <c r="Q250" i="15"/>
  <c r="O250" i="15"/>
  <c r="R250" i="15" s="1"/>
  <c r="M250" i="15"/>
  <c r="CR249" i="15"/>
  <c r="BR249" i="15"/>
  <c r="R249" i="15"/>
  <c r="Q249" i="15"/>
  <c r="O249" i="15"/>
  <c r="M249" i="15"/>
  <c r="Q248" i="15"/>
  <c r="O248" i="15"/>
  <c r="R248" i="15" s="1"/>
  <c r="M248" i="15"/>
  <c r="Q247" i="15"/>
  <c r="O247" i="15"/>
  <c r="R247" i="15" s="1"/>
  <c r="M247" i="15"/>
  <c r="R246" i="15"/>
  <c r="Q246" i="15"/>
  <c r="O246" i="15"/>
  <c r="M246" i="15"/>
  <c r="Q245" i="15"/>
  <c r="O245" i="15"/>
  <c r="R245" i="15" s="1"/>
  <c r="M245" i="15"/>
  <c r="Q244" i="15"/>
  <c r="O244" i="15"/>
  <c r="R244" i="15" s="1"/>
  <c r="M244" i="15"/>
  <c r="R243" i="15"/>
  <c r="Q243" i="15"/>
  <c r="O243" i="15"/>
  <c r="M243" i="15"/>
  <c r="BA242" i="15"/>
  <c r="AA242" i="15"/>
  <c r="Q242" i="15"/>
  <c r="O242" i="15"/>
  <c r="R242" i="15" s="1"/>
  <c r="CA242" i="15" s="1"/>
  <c r="M242" i="15"/>
  <c r="BJ241" i="15"/>
  <c r="AJ241" i="15"/>
  <c r="Q241" i="15"/>
  <c r="O241" i="15"/>
  <c r="R241" i="15" s="1"/>
  <c r="M241" i="15"/>
  <c r="R240" i="15"/>
  <c r="Q240" i="15"/>
  <c r="O240" i="15"/>
  <c r="M240" i="15"/>
  <c r="CA239" i="15"/>
  <c r="BA239" i="15"/>
  <c r="AA239" i="15"/>
  <c r="Q239" i="15"/>
  <c r="O239" i="15"/>
  <c r="R239" i="15" s="1"/>
  <c r="M239" i="15"/>
  <c r="CJ238" i="15"/>
  <c r="BJ238" i="15"/>
  <c r="AJ238" i="15"/>
  <c r="Q238" i="15"/>
  <c r="O238" i="15"/>
  <c r="R238" i="15" s="1"/>
  <c r="M238" i="15"/>
  <c r="CR237" i="15"/>
  <c r="BR237" i="15"/>
  <c r="AR237" i="15"/>
  <c r="R237" i="15"/>
  <c r="Q237" i="15"/>
  <c r="O237" i="15"/>
  <c r="M237" i="15"/>
  <c r="CA236" i="15"/>
  <c r="BA236" i="15"/>
  <c r="AA236" i="15"/>
  <c r="Q236" i="15"/>
  <c r="O236" i="15"/>
  <c r="R236" i="15" s="1"/>
  <c r="M236" i="15"/>
  <c r="CJ235" i="15"/>
  <c r="BJ235" i="15"/>
  <c r="AJ235" i="15"/>
  <c r="Q235" i="15"/>
  <c r="O235" i="15"/>
  <c r="R235" i="15" s="1"/>
  <c r="M235" i="15"/>
  <c r="CR234" i="15"/>
  <c r="BR234" i="15"/>
  <c r="AR234" i="15"/>
  <c r="R234" i="15"/>
  <c r="Q234" i="15"/>
  <c r="O234" i="15"/>
  <c r="M234" i="15"/>
  <c r="CA233" i="15"/>
  <c r="Q233" i="15"/>
  <c r="O233" i="15"/>
  <c r="R233" i="15" s="1"/>
  <c r="M233" i="15"/>
  <c r="CJ232" i="15"/>
  <c r="Q232" i="15"/>
  <c r="O232" i="15"/>
  <c r="R232" i="15" s="1"/>
  <c r="M232" i="15"/>
  <c r="CR231" i="15"/>
  <c r="BR231" i="15"/>
  <c r="R231" i="15"/>
  <c r="Q231" i="15"/>
  <c r="O231" i="15"/>
  <c r="M231" i="15"/>
  <c r="Q230" i="15"/>
  <c r="O230" i="15"/>
  <c r="R230" i="15" s="1"/>
  <c r="M230" i="15"/>
  <c r="Q229" i="15"/>
  <c r="O229" i="15"/>
  <c r="R229" i="15" s="1"/>
  <c r="M229" i="15"/>
  <c r="R228" i="15"/>
  <c r="Q228" i="15"/>
  <c r="O228" i="15"/>
  <c r="M228" i="15"/>
  <c r="Q227" i="15"/>
  <c r="O227" i="15"/>
  <c r="R227" i="15" s="1"/>
  <c r="M227" i="15"/>
  <c r="Q226" i="15"/>
  <c r="O226" i="15"/>
  <c r="R226" i="15" s="1"/>
  <c r="M226" i="15"/>
  <c r="R225" i="15"/>
  <c r="Q225" i="15"/>
  <c r="O225" i="15"/>
  <c r="M225" i="15"/>
  <c r="BA224" i="15"/>
  <c r="AA224" i="15"/>
  <c r="Q224" i="15"/>
  <c r="O224" i="15"/>
  <c r="R224" i="15" s="1"/>
  <c r="M224" i="15"/>
  <c r="BJ223" i="15"/>
  <c r="AJ223" i="15"/>
  <c r="Q223" i="15"/>
  <c r="O223" i="15"/>
  <c r="R223" i="15" s="1"/>
  <c r="CJ223" i="15" s="1"/>
  <c r="M223" i="15"/>
  <c r="R222" i="15"/>
  <c r="Q222" i="15"/>
  <c r="O222" i="15"/>
  <c r="M222" i="15"/>
  <c r="CA221" i="15"/>
  <c r="BA221" i="15"/>
  <c r="AA221" i="15"/>
  <c r="Q221" i="15"/>
  <c r="O221" i="15"/>
  <c r="R221" i="15" s="1"/>
  <c r="M221" i="15"/>
  <c r="CJ220" i="15"/>
  <c r="BJ220" i="15"/>
  <c r="AJ220" i="15"/>
  <c r="Q220" i="15"/>
  <c r="O220" i="15"/>
  <c r="R220" i="15" s="1"/>
  <c r="M220" i="15"/>
  <c r="CR219" i="15"/>
  <c r="BR219" i="15"/>
  <c r="AR219" i="15"/>
  <c r="R219" i="15"/>
  <c r="Q219" i="15"/>
  <c r="O219" i="15"/>
  <c r="M219" i="15"/>
  <c r="CA218" i="15"/>
  <c r="BA218" i="15"/>
  <c r="AA218" i="15"/>
  <c r="Q218" i="15"/>
  <c r="O218" i="15"/>
  <c r="R218" i="15" s="1"/>
  <c r="M218" i="15"/>
  <c r="CJ217" i="15"/>
  <c r="BJ217" i="15"/>
  <c r="AJ217" i="15"/>
  <c r="Q217" i="15"/>
  <c r="O217" i="15"/>
  <c r="R217" i="15" s="1"/>
  <c r="M217" i="15"/>
  <c r="CR216" i="15"/>
  <c r="BR216" i="15"/>
  <c r="AR216" i="15"/>
  <c r="R216" i="15"/>
  <c r="Q216" i="15"/>
  <c r="O216" i="15"/>
  <c r="M216" i="15"/>
  <c r="CA215" i="15"/>
  <c r="Q215" i="15"/>
  <c r="O215" i="15"/>
  <c r="R215" i="15" s="1"/>
  <c r="M215" i="15"/>
  <c r="CJ214" i="15"/>
  <c r="BW214" i="15"/>
  <c r="BJ214" i="15"/>
  <c r="AW214" i="15"/>
  <c r="AJ214" i="15"/>
  <c r="W214" i="15"/>
  <c r="R214" i="15"/>
  <c r="CH214" i="15" s="1"/>
  <c r="Q214" i="15"/>
  <c r="O214" i="15"/>
  <c r="M214" i="15"/>
  <c r="CR213" i="15"/>
  <c r="BR213" i="15"/>
  <c r="AR213" i="15"/>
  <c r="R213" i="15"/>
  <c r="Q213" i="15"/>
  <c r="O213" i="15"/>
  <c r="M213" i="15"/>
  <c r="CA212" i="15"/>
  <c r="BA212" i="15"/>
  <c r="AA212" i="15"/>
  <c r="Q212" i="15"/>
  <c r="O212" i="15"/>
  <c r="R212" i="15" s="1"/>
  <c r="M212" i="15"/>
  <c r="CJ211" i="15"/>
  <c r="BW211" i="15"/>
  <c r="BJ211" i="15"/>
  <c r="AW211" i="15"/>
  <c r="AJ211" i="15"/>
  <c r="W211" i="15"/>
  <c r="R211" i="15"/>
  <c r="CH211" i="15" s="1"/>
  <c r="Q211" i="15"/>
  <c r="O211" i="15"/>
  <c r="M211" i="15"/>
  <c r="R210" i="15"/>
  <c r="Q210" i="15"/>
  <c r="O210" i="15"/>
  <c r="M210" i="15"/>
  <c r="CA209" i="15"/>
  <c r="BA209" i="15"/>
  <c r="AA209" i="15"/>
  <c r="Q209" i="15"/>
  <c r="O209" i="15"/>
  <c r="R209" i="15" s="1"/>
  <c r="M209" i="15"/>
  <c r="CJ208" i="15"/>
  <c r="BW208" i="15"/>
  <c r="BJ208" i="15"/>
  <c r="AW208" i="15"/>
  <c r="AJ208" i="15"/>
  <c r="W208" i="15"/>
  <c r="R208" i="15"/>
  <c r="CH208" i="15" s="1"/>
  <c r="Q208" i="15"/>
  <c r="O208" i="15"/>
  <c r="M208" i="15"/>
  <c r="R207" i="15"/>
  <c r="Q207" i="15"/>
  <c r="O207" i="15"/>
  <c r="M207" i="15"/>
  <c r="BA206" i="15"/>
  <c r="AA206" i="15"/>
  <c r="Q206" i="15"/>
  <c r="O206" i="15"/>
  <c r="R206" i="15" s="1"/>
  <c r="CA206" i="15" s="1"/>
  <c r="M206" i="15"/>
  <c r="Q205" i="15"/>
  <c r="R205" i="15" s="1"/>
  <c r="O205" i="15"/>
  <c r="M205" i="15"/>
  <c r="R204" i="15"/>
  <c r="Q204" i="15"/>
  <c r="O204" i="15"/>
  <c r="M204" i="15"/>
  <c r="CA203" i="15"/>
  <c r="BA203" i="15"/>
  <c r="AA203" i="15"/>
  <c r="Q203" i="15"/>
  <c r="O203" i="15"/>
  <c r="R203" i="15" s="1"/>
  <c r="M203" i="15"/>
  <c r="CJ202" i="15"/>
  <c r="BJ202" i="15"/>
  <c r="AJ202" i="15"/>
  <c r="Q202" i="15"/>
  <c r="R202" i="15" s="1"/>
  <c r="O202" i="15"/>
  <c r="M202" i="15"/>
  <c r="CR201" i="15"/>
  <c r="BR201" i="15"/>
  <c r="AR201" i="15"/>
  <c r="R201" i="15"/>
  <c r="Q201" i="15"/>
  <c r="O201" i="15"/>
  <c r="M201" i="15"/>
  <c r="CA200" i="15"/>
  <c r="BA200" i="15"/>
  <c r="AA200" i="15"/>
  <c r="Q200" i="15"/>
  <c r="O200" i="15"/>
  <c r="R200" i="15" s="1"/>
  <c r="M200" i="15"/>
  <c r="CJ199" i="15"/>
  <c r="BJ199" i="15"/>
  <c r="AJ199" i="15"/>
  <c r="Q199" i="15"/>
  <c r="R199" i="15" s="1"/>
  <c r="O199" i="15"/>
  <c r="M199" i="15"/>
  <c r="CR198" i="15"/>
  <c r="BR198" i="15"/>
  <c r="AR198" i="15"/>
  <c r="R198" i="15"/>
  <c r="Q198" i="15"/>
  <c r="O198" i="15"/>
  <c r="M198" i="15"/>
  <c r="CA197" i="15"/>
  <c r="Q197" i="15"/>
  <c r="O197" i="15"/>
  <c r="R197" i="15" s="1"/>
  <c r="M197" i="15"/>
  <c r="CJ196" i="15"/>
  <c r="Q196" i="15"/>
  <c r="O196" i="15"/>
  <c r="R196" i="15" s="1"/>
  <c r="M196" i="15"/>
  <c r="CR195" i="15"/>
  <c r="BR195" i="15"/>
  <c r="R195" i="15"/>
  <c r="Q195" i="15"/>
  <c r="O195" i="15"/>
  <c r="M195" i="15"/>
  <c r="Q194" i="15"/>
  <c r="O194" i="15"/>
  <c r="R194" i="15" s="1"/>
  <c r="M194" i="15"/>
  <c r="Q193" i="15"/>
  <c r="O193" i="15"/>
  <c r="R193" i="15" s="1"/>
  <c r="M193" i="15"/>
  <c r="R192" i="15"/>
  <c r="Q192" i="15"/>
  <c r="O192" i="15"/>
  <c r="M192" i="15"/>
  <c r="Q191" i="15"/>
  <c r="O191" i="15"/>
  <c r="R191" i="15" s="1"/>
  <c r="M191" i="15"/>
  <c r="Q190" i="15"/>
  <c r="O190" i="15"/>
  <c r="R190" i="15" s="1"/>
  <c r="M190" i="15"/>
  <c r="R189" i="15"/>
  <c r="Q189" i="15"/>
  <c r="O189" i="15"/>
  <c r="M189" i="15"/>
  <c r="BA188" i="15"/>
  <c r="AA188" i="15"/>
  <c r="Q188" i="15"/>
  <c r="O188" i="15"/>
  <c r="R188" i="15" s="1"/>
  <c r="M188" i="15"/>
  <c r="BJ187" i="15"/>
  <c r="AJ187" i="15"/>
  <c r="Q187" i="15"/>
  <c r="O187" i="15"/>
  <c r="R187" i="15" s="1"/>
  <c r="CJ187" i="15" s="1"/>
  <c r="M187" i="15"/>
  <c r="R186" i="15"/>
  <c r="Q186" i="15"/>
  <c r="O186" i="15"/>
  <c r="M186" i="15"/>
  <c r="CA185" i="15"/>
  <c r="BA185" i="15"/>
  <c r="AA185" i="15"/>
  <c r="Q185" i="15"/>
  <c r="O185" i="15"/>
  <c r="R185" i="15" s="1"/>
  <c r="M185" i="15"/>
  <c r="CJ184" i="15"/>
  <c r="BJ184" i="15"/>
  <c r="AJ184" i="15"/>
  <c r="Q184" i="15"/>
  <c r="O184" i="15"/>
  <c r="R184" i="15" s="1"/>
  <c r="M184" i="15"/>
  <c r="CR183" i="15"/>
  <c r="BR183" i="15"/>
  <c r="AR183" i="15"/>
  <c r="R183" i="15"/>
  <c r="Q183" i="15"/>
  <c r="O183" i="15"/>
  <c r="M183" i="15"/>
  <c r="CA182" i="15"/>
  <c r="BA182" i="15"/>
  <c r="AA182" i="15"/>
  <c r="Q182" i="15"/>
  <c r="O182" i="15"/>
  <c r="R182" i="15" s="1"/>
  <c r="M182" i="15"/>
  <c r="CJ181" i="15"/>
  <c r="BJ181" i="15"/>
  <c r="AJ181" i="15"/>
  <c r="Q181" i="15"/>
  <c r="O181" i="15"/>
  <c r="R181" i="15" s="1"/>
  <c r="M181" i="15"/>
  <c r="CR180" i="15"/>
  <c r="BR180" i="15"/>
  <c r="AR180" i="15"/>
  <c r="R180" i="15"/>
  <c r="Q180" i="15"/>
  <c r="O180" i="15"/>
  <c r="M180" i="15"/>
  <c r="CA179" i="15"/>
  <c r="Q179" i="15"/>
  <c r="O179" i="15"/>
  <c r="R179" i="15" s="1"/>
  <c r="M179" i="15"/>
  <c r="CJ178" i="15"/>
  <c r="Q178" i="15"/>
  <c r="O178" i="15"/>
  <c r="R178" i="15" s="1"/>
  <c r="M178" i="15"/>
  <c r="CR177" i="15"/>
  <c r="BR177" i="15"/>
  <c r="R177" i="15"/>
  <c r="Q177" i="15"/>
  <c r="O177" i="15"/>
  <c r="M177" i="15"/>
  <c r="Q176" i="15"/>
  <c r="O176" i="15"/>
  <c r="R176" i="15" s="1"/>
  <c r="M176" i="15"/>
  <c r="Q175" i="15"/>
  <c r="O175" i="15"/>
  <c r="R175" i="15" s="1"/>
  <c r="M175" i="15"/>
  <c r="R174" i="15"/>
  <c r="Q174" i="15"/>
  <c r="O174" i="15"/>
  <c r="M174" i="15"/>
  <c r="Q173" i="15"/>
  <c r="O173" i="15"/>
  <c r="R173" i="15" s="1"/>
  <c r="M173" i="15"/>
  <c r="Q172" i="15"/>
  <c r="O172" i="15"/>
  <c r="R172" i="15" s="1"/>
  <c r="M172" i="15"/>
  <c r="R171" i="15"/>
  <c r="Q171" i="15"/>
  <c r="O171" i="15"/>
  <c r="M171" i="15"/>
  <c r="BA170" i="15"/>
  <c r="AA170" i="15"/>
  <c r="Q170" i="15"/>
  <c r="O170" i="15"/>
  <c r="R170" i="15" s="1"/>
  <c r="CA170" i="15" s="1"/>
  <c r="M170" i="15"/>
  <c r="BJ169" i="15"/>
  <c r="AJ169" i="15"/>
  <c r="Q169" i="15"/>
  <c r="O169" i="15"/>
  <c r="R169" i="15" s="1"/>
  <c r="M169" i="15"/>
  <c r="R168" i="15"/>
  <c r="Q168" i="15"/>
  <c r="O168" i="15"/>
  <c r="M168" i="15"/>
  <c r="CA167" i="15"/>
  <c r="BA167" i="15"/>
  <c r="AA167" i="15"/>
  <c r="Q167" i="15"/>
  <c r="O167" i="15"/>
  <c r="R167" i="15" s="1"/>
  <c r="M167" i="15"/>
  <c r="CJ166" i="15"/>
  <c r="BJ166" i="15"/>
  <c r="AJ166" i="15"/>
  <c r="Q166" i="15"/>
  <c r="O166" i="15"/>
  <c r="R166" i="15" s="1"/>
  <c r="M166" i="15"/>
  <c r="CR165" i="15"/>
  <c r="BR165" i="15"/>
  <c r="AR165" i="15"/>
  <c r="R165" i="15"/>
  <c r="Q165" i="15"/>
  <c r="O165" i="15"/>
  <c r="M165" i="15"/>
  <c r="CA164" i="15"/>
  <c r="BA164" i="15"/>
  <c r="AA164" i="15"/>
  <c r="Q164" i="15"/>
  <c r="O164" i="15"/>
  <c r="R164" i="15" s="1"/>
  <c r="M164" i="15"/>
  <c r="CJ163" i="15"/>
  <c r="BJ163" i="15"/>
  <c r="AJ163" i="15"/>
  <c r="Q163" i="15"/>
  <c r="O163" i="15"/>
  <c r="R163" i="15" s="1"/>
  <c r="M163" i="15"/>
  <c r="CR162" i="15"/>
  <c r="BR162" i="15"/>
  <c r="AR162" i="15"/>
  <c r="R162" i="15"/>
  <c r="Q162" i="15"/>
  <c r="O162" i="15"/>
  <c r="M162" i="15"/>
  <c r="CA161" i="15"/>
  <c r="Q161" i="15"/>
  <c r="O161" i="15"/>
  <c r="R161" i="15" s="1"/>
  <c r="M161" i="15"/>
  <c r="CJ160" i="15"/>
  <c r="BJ160" i="15"/>
  <c r="AJ160" i="15"/>
  <c r="R160" i="15"/>
  <c r="CH160" i="15" s="1"/>
  <c r="Q160" i="15"/>
  <c r="O160" i="15"/>
  <c r="M160" i="15"/>
  <c r="R159" i="15"/>
  <c r="Q159" i="15"/>
  <c r="O159" i="15"/>
  <c r="M159" i="15"/>
  <c r="Q158" i="15"/>
  <c r="O158" i="15"/>
  <c r="R158" i="15" s="1"/>
  <c r="M158" i="15"/>
  <c r="R157" i="15"/>
  <c r="Q157" i="15"/>
  <c r="O157" i="15"/>
  <c r="M157" i="15"/>
  <c r="Q156" i="15"/>
  <c r="O156" i="15"/>
  <c r="R156" i="15" s="1"/>
  <c r="M156" i="15"/>
  <c r="BU155" i="15"/>
  <c r="Q155" i="15"/>
  <c r="O155" i="15"/>
  <c r="R155" i="15" s="1"/>
  <c r="M155" i="15"/>
  <c r="CC154" i="15"/>
  <c r="AC154" i="15"/>
  <c r="Q154" i="15"/>
  <c r="R154" i="15" s="1"/>
  <c r="O154" i="15"/>
  <c r="M154" i="15"/>
  <c r="CL153" i="15"/>
  <c r="Q153" i="15"/>
  <c r="O153" i="15"/>
  <c r="R153" i="15" s="1"/>
  <c r="M153" i="15"/>
  <c r="BU152" i="15"/>
  <c r="Q152" i="15"/>
  <c r="O152" i="15"/>
  <c r="R152" i="15" s="1"/>
  <c r="M152" i="15"/>
  <c r="CC151" i="15"/>
  <c r="BC151" i="15"/>
  <c r="AC151" i="15"/>
  <c r="Q151" i="15"/>
  <c r="R151" i="15" s="1"/>
  <c r="O151" i="15"/>
  <c r="M151" i="15"/>
  <c r="CL150" i="15"/>
  <c r="Q150" i="15"/>
  <c r="O150" i="15"/>
  <c r="R150" i="15" s="1"/>
  <c r="M150" i="15"/>
  <c r="BU149" i="15"/>
  <c r="Q149" i="15"/>
  <c r="O149" i="15"/>
  <c r="R149" i="15" s="1"/>
  <c r="M149" i="15"/>
  <c r="CC148" i="15"/>
  <c r="BC148" i="15"/>
  <c r="AC148" i="15"/>
  <c r="Q148" i="15"/>
  <c r="R148" i="15" s="1"/>
  <c r="O148" i="15"/>
  <c r="M148" i="15"/>
  <c r="CL147" i="15"/>
  <c r="Q147" i="15"/>
  <c r="O147" i="15"/>
  <c r="R147" i="15" s="1"/>
  <c r="M147" i="15"/>
  <c r="BU146" i="15"/>
  <c r="Q146" i="15"/>
  <c r="O146" i="15"/>
  <c r="R146" i="15" s="1"/>
  <c r="M146" i="15"/>
  <c r="CC145" i="15"/>
  <c r="BC145" i="15"/>
  <c r="AC145" i="15"/>
  <c r="Q145" i="15"/>
  <c r="R145" i="15" s="1"/>
  <c r="O145" i="15"/>
  <c r="M145" i="15"/>
  <c r="CL144" i="15"/>
  <c r="Q144" i="15"/>
  <c r="O144" i="15"/>
  <c r="R144" i="15" s="1"/>
  <c r="M144" i="15"/>
  <c r="BU143" i="15"/>
  <c r="Q143" i="15"/>
  <c r="O143" i="15"/>
  <c r="R143" i="15" s="1"/>
  <c r="M143" i="15"/>
  <c r="CC142" i="15"/>
  <c r="BC142" i="15"/>
  <c r="AC142" i="15"/>
  <c r="Q142" i="15"/>
  <c r="R142" i="15" s="1"/>
  <c r="O142" i="15"/>
  <c r="M142" i="15"/>
  <c r="CL141" i="15"/>
  <c r="Q141" i="15"/>
  <c r="O141" i="15"/>
  <c r="R141" i="15" s="1"/>
  <c r="M141" i="15"/>
  <c r="BU140" i="15"/>
  <c r="Q140" i="15"/>
  <c r="O140" i="15"/>
  <c r="R140" i="15" s="1"/>
  <c r="M140" i="15"/>
  <c r="CC139" i="15"/>
  <c r="Q139" i="15"/>
  <c r="O139" i="15"/>
  <c r="R139" i="15" s="1"/>
  <c r="M139" i="15"/>
  <c r="CL138" i="15"/>
  <c r="Q138" i="15"/>
  <c r="O138" i="15"/>
  <c r="R138" i="15" s="1"/>
  <c r="M138" i="15"/>
  <c r="BU137" i="15"/>
  <c r="Q137" i="15"/>
  <c r="O137" i="15"/>
  <c r="R137" i="15" s="1"/>
  <c r="M137" i="15"/>
  <c r="CC136" i="15"/>
  <c r="Q136" i="15"/>
  <c r="O136" i="15"/>
  <c r="R136" i="15" s="1"/>
  <c r="M136" i="15"/>
  <c r="CL135" i="15"/>
  <c r="Q135" i="15"/>
  <c r="O135" i="15"/>
  <c r="R135" i="15" s="1"/>
  <c r="M135" i="15"/>
  <c r="BU134" i="15"/>
  <c r="Q134" i="15"/>
  <c r="O134" i="15"/>
  <c r="R134" i="15" s="1"/>
  <c r="M134" i="15"/>
  <c r="CC133" i="15"/>
  <c r="Q133" i="15"/>
  <c r="O133" i="15"/>
  <c r="R133" i="15" s="1"/>
  <c r="M133" i="15"/>
  <c r="CL132" i="15"/>
  <c r="Q132" i="15"/>
  <c r="O132" i="15"/>
  <c r="R132" i="15" s="1"/>
  <c r="M132" i="15"/>
  <c r="BU131" i="15"/>
  <c r="Q131" i="15"/>
  <c r="O131" i="15"/>
  <c r="R131" i="15" s="1"/>
  <c r="M131" i="15"/>
  <c r="CC130" i="15"/>
  <c r="Q130" i="15"/>
  <c r="O130" i="15"/>
  <c r="R130" i="15" s="1"/>
  <c r="M130" i="15"/>
  <c r="CL129" i="15"/>
  <c r="BY129" i="15"/>
  <c r="BL129" i="15"/>
  <c r="AY129" i="15"/>
  <c r="AL129" i="15"/>
  <c r="Y129" i="15"/>
  <c r="R129" i="15"/>
  <c r="CJ129" i="15" s="1"/>
  <c r="Q129" i="15"/>
  <c r="O129" i="15"/>
  <c r="M129" i="15"/>
  <c r="U128" i="15"/>
  <c r="Q128" i="15"/>
  <c r="O128" i="15"/>
  <c r="R128" i="15" s="1"/>
  <c r="BU128" i="15" s="1"/>
  <c r="M128" i="15"/>
  <c r="CC127" i="15"/>
  <c r="AC127" i="15"/>
  <c r="Q127" i="15"/>
  <c r="O127" i="15"/>
  <c r="R127" i="15" s="1"/>
  <c r="M127" i="15"/>
  <c r="CL126" i="15"/>
  <c r="BY126" i="15"/>
  <c r="BL126" i="15"/>
  <c r="AY126" i="15"/>
  <c r="AL126" i="15"/>
  <c r="Y126" i="15"/>
  <c r="R126" i="15"/>
  <c r="CJ126" i="15" s="1"/>
  <c r="Q126" i="15"/>
  <c r="O126" i="15"/>
  <c r="M126" i="15"/>
  <c r="Q125" i="15"/>
  <c r="O125" i="15"/>
  <c r="R125" i="15" s="1"/>
  <c r="BU125" i="15" s="1"/>
  <c r="M125" i="15"/>
  <c r="Q124" i="15"/>
  <c r="O124" i="15"/>
  <c r="R124" i="15" s="1"/>
  <c r="M124" i="15"/>
  <c r="Q123" i="15"/>
  <c r="O123" i="15"/>
  <c r="R123" i="15" s="1"/>
  <c r="CL123" i="15" s="1"/>
  <c r="M123" i="15"/>
  <c r="Q122" i="15"/>
  <c r="O122" i="15"/>
  <c r="R122" i="15" s="1"/>
  <c r="M122" i="15"/>
  <c r="Q121" i="15"/>
  <c r="O121" i="15"/>
  <c r="R121" i="15" s="1"/>
  <c r="CC121" i="15" s="1"/>
  <c r="M121" i="15"/>
  <c r="CL120" i="15"/>
  <c r="BY120" i="15"/>
  <c r="BL120" i="15"/>
  <c r="AY120" i="15"/>
  <c r="AL120" i="15"/>
  <c r="Y120" i="15"/>
  <c r="R120" i="15"/>
  <c r="CJ120" i="15" s="1"/>
  <c r="Q120" i="15"/>
  <c r="O120" i="15"/>
  <c r="M120" i="15"/>
  <c r="BU119" i="15"/>
  <c r="Q119" i="15"/>
  <c r="O119" i="15"/>
  <c r="R119" i="15" s="1"/>
  <c r="M119" i="15"/>
  <c r="CC118" i="15"/>
  <c r="Q118" i="15"/>
  <c r="O118" i="15"/>
  <c r="R118" i="15" s="1"/>
  <c r="M118" i="15"/>
  <c r="CL117" i="15"/>
  <c r="BY117" i="15"/>
  <c r="BL117" i="15"/>
  <c r="AY117" i="15"/>
  <c r="AL117" i="15"/>
  <c r="Y117" i="15"/>
  <c r="R117" i="15"/>
  <c r="CJ117" i="15" s="1"/>
  <c r="Q117" i="15"/>
  <c r="O117" i="15"/>
  <c r="M117" i="15"/>
  <c r="BU116" i="15"/>
  <c r="U116" i="15"/>
  <c r="Q116" i="15"/>
  <c r="O116" i="15"/>
  <c r="R116" i="15" s="1"/>
  <c r="AU116" i="15" s="1"/>
  <c r="M116" i="15"/>
  <c r="CC115" i="15"/>
  <c r="AC115" i="15"/>
  <c r="Q115" i="15"/>
  <c r="O115" i="15"/>
  <c r="R115" i="15" s="1"/>
  <c r="M115" i="15"/>
  <c r="CL114" i="15"/>
  <c r="AL114" i="15"/>
  <c r="Q114" i="15"/>
  <c r="O114" i="15"/>
  <c r="R114" i="15" s="1"/>
  <c r="BL114" i="15" s="1"/>
  <c r="M114" i="15"/>
  <c r="BU113" i="15"/>
  <c r="U113" i="15"/>
  <c r="Q113" i="15"/>
  <c r="O113" i="15"/>
  <c r="R113" i="15" s="1"/>
  <c r="M113" i="15"/>
  <c r="CC112" i="15"/>
  <c r="AC112" i="15"/>
  <c r="Q112" i="15"/>
  <c r="O112" i="15"/>
  <c r="R112" i="15" s="1"/>
  <c r="BC112" i="15" s="1"/>
  <c r="M112" i="15"/>
  <c r="CL111" i="15"/>
  <c r="AL111" i="15"/>
  <c r="Q111" i="15"/>
  <c r="O111" i="15"/>
  <c r="R111" i="15" s="1"/>
  <c r="M111" i="15"/>
  <c r="BU110" i="15"/>
  <c r="U110" i="15"/>
  <c r="Q110" i="15"/>
  <c r="O110" i="15"/>
  <c r="R110" i="15" s="1"/>
  <c r="AU110" i="15" s="1"/>
  <c r="M110" i="15"/>
  <c r="CC109" i="15"/>
  <c r="AC109" i="15"/>
  <c r="Q109" i="15"/>
  <c r="O109" i="15"/>
  <c r="R109" i="15" s="1"/>
  <c r="M109" i="15"/>
  <c r="CL108" i="15"/>
  <c r="BY108" i="15"/>
  <c r="BL108" i="15"/>
  <c r="BC108" i="15"/>
  <c r="AY108" i="15"/>
  <c r="AL108" i="15"/>
  <c r="AC108" i="15"/>
  <c r="Y108" i="15"/>
  <c r="R108" i="15"/>
  <c r="CJ108" i="15" s="1"/>
  <c r="Q108" i="15"/>
  <c r="O108" i="15"/>
  <c r="M108" i="15"/>
  <c r="BU107" i="15"/>
  <c r="U107" i="15"/>
  <c r="Q107" i="15"/>
  <c r="O107" i="15"/>
  <c r="R107" i="15" s="1"/>
  <c r="AU107" i="15" s="1"/>
  <c r="M107" i="15"/>
  <c r="CC106" i="15"/>
  <c r="AC106" i="15"/>
  <c r="Q106" i="15"/>
  <c r="O106" i="15"/>
  <c r="R106" i="15" s="1"/>
  <c r="M106" i="15"/>
  <c r="CL105" i="15"/>
  <c r="AL105" i="15"/>
  <c r="Q105" i="15"/>
  <c r="O105" i="15"/>
  <c r="R105" i="15" s="1"/>
  <c r="BL105" i="15" s="1"/>
  <c r="M105" i="15"/>
  <c r="BU104" i="15"/>
  <c r="U104" i="15"/>
  <c r="Q104" i="15"/>
  <c r="O104" i="15"/>
  <c r="R104" i="15" s="1"/>
  <c r="M104" i="15"/>
  <c r="CC103" i="15"/>
  <c r="AC103" i="15"/>
  <c r="Q103" i="15"/>
  <c r="O103" i="15"/>
  <c r="R103" i="15" s="1"/>
  <c r="BC103" i="15" s="1"/>
  <c r="M103" i="15"/>
  <c r="CL102" i="15"/>
  <c r="BL102" i="15"/>
  <c r="AL102" i="15"/>
  <c r="Q102" i="15"/>
  <c r="R102" i="15" s="1"/>
  <c r="O102" i="15"/>
  <c r="M102" i="15"/>
  <c r="BU101" i="15"/>
  <c r="U101" i="15"/>
  <c r="Q101" i="15"/>
  <c r="O101" i="15"/>
  <c r="R101" i="15" s="1"/>
  <c r="AU101" i="15" s="1"/>
  <c r="M101" i="15"/>
  <c r="CC100" i="15"/>
  <c r="AC100" i="15"/>
  <c r="Q100" i="15"/>
  <c r="O100" i="15"/>
  <c r="R100" i="15" s="1"/>
  <c r="M100" i="15"/>
  <c r="CL99" i="15"/>
  <c r="AL99" i="15"/>
  <c r="Q99" i="15"/>
  <c r="O99" i="15"/>
  <c r="R99" i="15" s="1"/>
  <c r="BL99" i="15" s="1"/>
  <c r="M99" i="15"/>
  <c r="BU98" i="15"/>
  <c r="U98" i="15"/>
  <c r="Q98" i="15"/>
  <c r="O98" i="15"/>
  <c r="R98" i="15" s="1"/>
  <c r="M98" i="15"/>
  <c r="CC97" i="15"/>
  <c r="AC97" i="15"/>
  <c r="Q97" i="15"/>
  <c r="O97" i="15"/>
  <c r="R97" i="15" s="1"/>
  <c r="BC97" i="15" s="1"/>
  <c r="M97" i="15"/>
  <c r="CL96" i="15"/>
  <c r="AL96" i="15"/>
  <c r="Q96" i="15"/>
  <c r="O96" i="15"/>
  <c r="R96" i="15" s="1"/>
  <c r="M96" i="15"/>
  <c r="BU95" i="15"/>
  <c r="U95" i="15"/>
  <c r="Q95" i="15"/>
  <c r="O95" i="15"/>
  <c r="R95" i="15" s="1"/>
  <c r="AU95" i="15" s="1"/>
  <c r="M95" i="15"/>
  <c r="CC94" i="15"/>
  <c r="AC94" i="15"/>
  <c r="Q94" i="15"/>
  <c r="O94" i="15"/>
  <c r="R94" i="15" s="1"/>
  <c r="M94" i="15"/>
  <c r="CL93" i="15"/>
  <c r="AL93" i="15"/>
  <c r="Q93" i="15"/>
  <c r="O93" i="15"/>
  <c r="R93" i="15" s="1"/>
  <c r="BL93" i="15" s="1"/>
  <c r="M93" i="15"/>
  <c r="BU92" i="15"/>
  <c r="U92" i="15"/>
  <c r="Q92" i="15"/>
  <c r="O92" i="15"/>
  <c r="R92" i="15" s="1"/>
  <c r="M92" i="15"/>
  <c r="Q91" i="15"/>
  <c r="O91" i="15"/>
  <c r="M91" i="15"/>
  <c r="Q90" i="15"/>
  <c r="R90" i="15" s="1"/>
  <c r="O90" i="15"/>
  <c r="M90" i="15"/>
  <c r="BH89" i="15"/>
  <c r="AH89" i="15"/>
  <c r="Q89" i="15"/>
  <c r="O89" i="15"/>
  <c r="R89" i="15" s="1"/>
  <c r="CH89" i="15" s="1"/>
  <c r="M89" i="15"/>
  <c r="Q88" i="15"/>
  <c r="O88" i="15"/>
  <c r="M88" i="15"/>
  <c r="AY87" i="15"/>
  <c r="Y87" i="15"/>
  <c r="Q87" i="15"/>
  <c r="O87" i="15"/>
  <c r="R87" i="15" s="1"/>
  <c r="BY87" i="15" s="1"/>
  <c r="M87" i="15"/>
  <c r="BH86" i="15"/>
  <c r="AH86" i="15"/>
  <c r="Q86" i="15"/>
  <c r="O86" i="15"/>
  <c r="R86" i="15" s="1"/>
  <c r="M86" i="15"/>
  <c r="Q85" i="15"/>
  <c r="O85" i="15"/>
  <c r="M85" i="15"/>
  <c r="AY84" i="15"/>
  <c r="Y84" i="15"/>
  <c r="Q84" i="15"/>
  <c r="O84" i="15"/>
  <c r="R84" i="15" s="1"/>
  <c r="M84" i="15"/>
  <c r="BH83" i="15"/>
  <c r="AH83" i="15"/>
  <c r="Q83" i="15"/>
  <c r="O83" i="15"/>
  <c r="R83" i="15" s="1"/>
  <c r="CH83" i="15" s="1"/>
  <c r="M83" i="15"/>
  <c r="Q82" i="15"/>
  <c r="O82" i="15"/>
  <c r="M82" i="15"/>
  <c r="AY81" i="15"/>
  <c r="Y81" i="15"/>
  <c r="Q81" i="15"/>
  <c r="O81" i="15"/>
  <c r="R81" i="15" s="1"/>
  <c r="BY81" i="15" s="1"/>
  <c r="M81" i="15"/>
  <c r="BH80" i="15"/>
  <c r="AH80" i="15"/>
  <c r="Q80" i="15"/>
  <c r="O80" i="15"/>
  <c r="R80" i="15" s="1"/>
  <c r="M80" i="15"/>
  <c r="Q79" i="15"/>
  <c r="O79" i="15"/>
  <c r="M79" i="15"/>
  <c r="AY78" i="15"/>
  <c r="Y78" i="15"/>
  <c r="Q78" i="15"/>
  <c r="O78" i="15"/>
  <c r="R78" i="15" s="1"/>
  <c r="M78" i="15"/>
  <c r="BH77" i="15"/>
  <c r="AH77" i="15"/>
  <c r="Q77" i="15"/>
  <c r="O77" i="15"/>
  <c r="R77" i="15" s="1"/>
  <c r="CH77" i="15" s="1"/>
  <c r="M77" i="15"/>
  <c r="Q76" i="15"/>
  <c r="O76" i="15"/>
  <c r="M76" i="15"/>
  <c r="AY75" i="15"/>
  <c r="Y75" i="15"/>
  <c r="Q75" i="15"/>
  <c r="O75" i="15"/>
  <c r="R75" i="15" s="1"/>
  <c r="BY75" i="15" s="1"/>
  <c r="M75" i="15"/>
  <c r="BH74" i="15"/>
  <c r="AH74" i="15"/>
  <c r="Q74" i="15"/>
  <c r="O74" i="15"/>
  <c r="R74" i="15" s="1"/>
  <c r="M74" i="15"/>
  <c r="Q73" i="15"/>
  <c r="O73" i="15"/>
  <c r="M73" i="15"/>
  <c r="AY72" i="15"/>
  <c r="Y72" i="15"/>
  <c r="Q72" i="15"/>
  <c r="O72" i="15"/>
  <c r="R72" i="15" s="1"/>
  <c r="M72" i="15"/>
  <c r="BH71" i="15"/>
  <c r="AH71" i="15"/>
  <c r="Q71" i="15"/>
  <c r="O71" i="15"/>
  <c r="R71" i="15" s="1"/>
  <c r="CH71" i="15" s="1"/>
  <c r="M71" i="15"/>
  <c r="Q70" i="15"/>
  <c r="O70" i="15"/>
  <c r="M70" i="15"/>
  <c r="Q69" i="15"/>
  <c r="R69" i="15" s="1"/>
  <c r="AY69" i="15" s="1"/>
  <c r="O69" i="15"/>
  <c r="M69" i="15"/>
  <c r="BH68" i="15"/>
  <c r="AH68" i="15"/>
  <c r="Q68" i="15"/>
  <c r="O68" i="15"/>
  <c r="R68" i="15" s="1"/>
  <c r="M68" i="15"/>
  <c r="Q67" i="15"/>
  <c r="O67" i="15"/>
  <c r="M67" i="15"/>
  <c r="AY66" i="15"/>
  <c r="Y66" i="15"/>
  <c r="Q66" i="15"/>
  <c r="O66" i="15"/>
  <c r="R66" i="15" s="1"/>
  <c r="M66" i="15"/>
  <c r="BH65" i="15"/>
  <c r="AH65" i="15"/>
  <c r="Q65" i="15"/>
  <c r="O65" i="15"/>
  <c r="R65" i="15" s="1"/>
  <c r="CH65" i="15" s="1"/>
  <c r="M65" i="15"/>
  <c r="Q64" i="15"/>
  <c r="O64" i="15"/>
  <c r="M64" i="15"/>
  <c r="AY63" i="15"/>
  <c r="Y63" i="15"/>
  <c r="Q63" i="15"/>
  <c r="O63" i="15"/>
  <c r="R63" i="15" s="1"/>
  <c r="BY63" i="15" s="1"/>
  <c r="M63" i="15"/>
  <c r="BH62" i="15"/>
  <c r="AH62" i="15"/>
  <c r="Q62" i="15"/>
  <c r="O62" i="15"/>
  <c r="R62" i="15" s="1"/>
  <c r="M62" i="15"/>
  <c r="Q61" i="15"/>
  <c r="O61" i="15"/>
  <c r="M61" i="15"/>
  <c r="AY60" i="15"/>
  <c r="Y60" i="15"/>
  <c r="Q60" i="15"/>
  <c r="O60" i="15"/>
  <c r="R60" i="15" s="1"/>
  <c r="M60" i="15"/>
  <c r="BH59" i="15"/>
  <c r="AH59" i="15"/>
  <c r="Q59" i="15"/>
  <c r="O59" i="15"/>
  <c r="R59" i="15" s="1"/>
  <c r="CH59" i="15" s="1"/>
  <c r="M59" i="15"/>
  <c r="Q58" i="15"/>
  <c r="O58" i="15"/>
  <c r="M58" i="15"/>
  <c r="AY57" i="15"/>
  <c r="Y57" i="15"/>
  <c r="W57" i="15"/>
  <c r="Q57" i="15"/>
  <c r="O57" i="15"/>
  <c r="R57" i="15" s="1"/>
  <c r="BY57" i="15" s="1"/>
  <c r="M57" i="15"/>
  <c r="Q56" i="15"/>
  <c r="O56" i="15"/>
  <c r="R56" i="15" s="1"/>
  <c r="CH56" i="15" s="1"/>
  <c r="M56" i="15"/>
  <c r="Q55" i="15"/>
  <c r="O55" i="15"/>
  <c r="R55" i="15" s="1"/>
  <c r="M55" i="15"/>
  <c r="Q54" i="15"/>
  <c r="O54" i="15"/>
  <c r="R54" i="15" s="1"/>
  <c r="M54" i="15"/>
  <c r="CE53" i="15"/>
  <c r="BE53" i="15"/>
  <c r="AE53" i="15"/>
  <c r="R53" i="15"/>
  <c r="CC53" i="15" s="1"/>
  <c r="Q53" i="15"/>
  <c r="O53" i="15"/>
  <c r="M53" i="15"/>
  <c r="Q52" i="15"/>
  <c r="O52" i="15"/>
  <c r="R52" i="15" s="1"/>
  <c r="M52" i="15"/>
  <c r="Q51" i="15"/>
  <c r="O51" i="15"/>
  <c r="R51" i="15" s="1"/>
  <c r="M51" i="15"/>
  <c r="CE50" i="15"/>
  <c r="BE50" i="15"/>
  <c r="AE50" i="15"/>
  <c r="R50" i="15"/>
  <c r="CC50" i="15" s="1"/>
  <c r="Q50" i="15"/>
  <c r="O50" i="15"/>
  <c r="M50" i="15"/>
  <c r="Q49" i="15"/>
  <c r="O49" i="15"/>
  <c r="R49" i="15" s="1"/>
  <c r="M49" i="15"/>
  <c r="Q48" i="15"/>
  <c r="O48" i="15"/>
  <c r="R48" i="15" s="1"/>
  <c r="M48" i="15"/>
  <c r="CE47" i="15"/>
  <c r="BE47" i="15"/>
  <c r="AE47" i="15"/>
  <c r="R47" i="15"/>
  <c r="CC47" i="15" s="1"/>
  <c r="Q47" i="15"/>
  <c r="O47" i="15"/>
  <c r="M47" i="15"/>
  <c r="Q46" i="15"/>
  <c r="O46" i="15"/>
  <c r="R46" i="15" s="1"/>
  <c r="M46" i="15"/>
  <c r="Q45" i="15"/>
  <c r="O45" i="15"/>
  <c r="R45" i="15" s="1"/>
  <c r="M45" i="15"/>
  <c r="CE44" i="15"/>
  <c r="BE44" i="15"/>
  <c r="AE44" i="15"/>
  <c r="R44" i="15"/>
  <c r="CC44" i="15" s="1"/>
  <c r="Q44" i="15"/>
  <c r="O44" i="15"/>
  <c r="M44" i="15"/>
  <c r="Q43" i="15"/>
  <c r="O43" i="15"/>
  <c r="R43" i="15" s="1"/>
  <c r="M43" i="15"/>
  <c r="Q42" i="15"/>
  <c r="O42" i="15"/>
  <c r="R42" i="15" s="1"/>
  <c r="M42" i="15"/>
  <c r="CE41" i="15"/>
  <c r="BE41" i="15"/>
  <c r="AE41" i="15"/>
  <c r="R41" i="15"/>
  <c r="CC41" i="15" s="1"/>
  <c r="Q41" i="15"/>
  <c r="O41" i="15"/>
  <c r="M41" i="15"/>
  <c r="Q40" i="15"/>
  <c r="O40" i="15"/>
  <c r="R40" i="15" s="1"/>
  <c r="M40" i="15"/>
  <c r="Q39" i="15"/>
  <c r="O39" i="15"/>
  <c r="R39" i="15" s="1"/>
  <c r="M39" i="15"/>
  <c r="CE38" i="15"/>
  <c r="BE38" i="15"/>
  <c r="AE38" i="15"/>
  <c r="R38" i="15"/>
  <c r="CC38" i="15" s="1"/>
  <c r="Q38" i="15"/>
  <c r="O38" i="15"/>
  <c r="M38" i="15"/>
  <c r="Q37" i="15"/>
  <c r="O37" i="15"/>
  <c r="R37" i="15" s="1"/>
  <c r="M37" i="15"/>
  <c r="Q36" i="15"/>
  <c r="O36" i="15"/>
  <c r="R36" i="15" s="1"/>
  <c r="M36" i="15"/>
  <c r="CE35" i="15"/>
  <c r="BE35" i="15"/>
  <c r="AE35" i="15"/>
  <c r="R35" i="15"/>
  <c r="CC35" i="15" s="1"/>
  <c r="Q35" i="15"/>
  <c r="O35" i="15"/>
  <c r="M35" i="15"/>
  <c r="Q34" i="15"/>
  <c r="O34" i="15"/>
  <c r="R34" i="15" s="1"/>
  <c r="M34" i="15"/>
  <c r="Q33" i="15"/>
  <c r="O33" i="15"/>
  <c r="R33" i="15" s="1"/>
  <c r="M33" i="15"/>
  <c r="CE32" i="15"/>
  <c r="BE32" i="15"/>
  <c r="AE32" i="15"/>
  <c r="R32" i="15"/>
  <c r="CC32" i="15" s="1"/>
  <c r="Q32" i="15"/>
  <c r="O32" i="15"/>
  <c r="M32" i="15"/>
  <c r="Q31" i="15"/>
  <c r="O31" i="15"/>
  <c r="R31" i="15" s="1"/>
  <c r="M31" i="15"/>
  <c r="Q30" i="15"/>
  <c r="O30" i="15"/>
  <c r="R30" i="15" s="1"/>
  <c r="M30" i="15"/>
  <c r="CE29" i="15"/>
  <c r="BE29" i="15"/>
  <c r="AE29" i="15"/>
  <c r="R29" i="15"/>
  <c r="CC29" i="15" s="1"/>
  <c r="Q29" i="15"/>
  <c r="O29" i="15"/>
  <c r="M29" i="15"/>
  <c r="Q28" i="15"/>
  <c r="O28" i="15"/>
  <c r="R28" i="15" s="1"/>
  <c r="M28" i="15"/>
  <c r="Q27" i="15"/>
  <c r="O27" i="15"/>
  <c r="R27" i="15" s="1"/>
  <c r="M27" i="15"/>
  <c r="CE26" i="15"/>
  <c r="BE26" i="15"/>
  <c r="AE26" i="15"/>
  <c r="R26" i="15"/>
  <c r="CC26" i="15" s="1"/>
  <c r="Q26" i="15"/>
  <c r="O26" i="15"/>
  <c r="M26" i="15"/>
  <c r="Q25" i="15"/>
  <c r="O25" i="15"/>
  <c r="R25" i="15" s="1"/>
  <c r="M25" i="15"/>
  <c r="Q24" i="15"/>
  <c r="O24" i="15"/>
  <c r="R24" i="15" s="1"/>
  <c r="M24" i="15"/>
  <c r="CE23" i="15"/>
  <c r="BE23" i="15"/>
  <c r="AE23" i="15"/>
  <c r="R23" i="15"/>
  <c r="CC23" i="15" s="1"/>
  <c r="Q23" i="15"/>
  <c r="O23" i="15"/>
  <c r="M23" i="15"/>
  <c r="Q22" i="15"/>
  <c r="O22" i="15"/>
  <c r="R22" i="15" s="1"/>
  <c r="M22" i="15"/>
  <c r="Q21" i="15"/>
  <c r="O21" i="15"/>
  <c r="R21" i="15" s="1"/>
  <c r="M21" i="15"/>
  <c r="CE20" i="15"/>
  <c r="BE20" i="15"/>
  <c r="AE20" i="15"/>
  <c r="R20" i="15"/>
  <c r="CC20" i="15" s="1"/>
  <c r="Q20" i="15"/>
  <c r="O20" i="15"/>
  <c r="M20" i="15"/>
  <c r="Q19" i="15"/>
  <c r="O19" i="15"/>
  <c r="R19" i="15" s="1"/>
  <c r="M19" i="15"/>
  <c r="Q18" i="15"/>
  <c r="O18" i="15"/>
  <c r="R18" i="15" s="1"/>
  <c r="M18" i="15"/>
  <c r="CE17" i="15"/>
  <c r="BE17" i="15"/>
  <c r="AE17" i="15"/>
  <c r="R17" i="15"/>
  <c r="CC17" i="15" s="1"/>
  <c r="Q17" i="15"/>
  <c r="O17" i="15"/>
  <c r="M17" i="15"/>
  <c r="Q16" i="15"/>
  <c r="O16" i="15"/>
  <c r="R16" i="15" s="1"/>
  <c r="M16" i="15"/>
  <c r="Q15" i="15"/>
  <c r="O15" i="15"/>
  <c r="R15" i="15" s="1"/>
  <c r="M15" i="15"/>
  <c r="CE14" i="15"/>
  <c r="BE14" i="15"/>
  <c r="AE14" i="15"/>
  <c r="R14" i="15"/>
  <c r="CC14" i="15" s="1"/>
  <c r="Q14" i="15"/>
  <c r="O14" i="15"/>
  <c r="M14" i="15"/>
  <c r="Q13" i="15"/>
  <c r="O13" i="15"/>
  <c r="R13" i="15" s="1"/>
  <c r="M13" i="15"/>
  <c r="Q12" i="15"/>
  <c r="O12" i="15"/>
  <c r="R12" i="15" s="1"/>
  <c r="M12" i="15"/>
  <c r="CE11" i="15"/>
  <c r="BE11" i="15"/>
  <c r="AE11" i="15"/>
  <c r="R11" i="15"/>
  <c r="CC11" i="15" s="1"/>
  <c r="Q11" i="15"/>
  <c r="O11" i="15"/>
  <c r="M11" i="15"/>
  <c r="Q10" i="15"/>
  <c r="O10" i="15"/>
  <c r="R10" i="15" s="1"/>
  <c r="M10" i="15"/>
  <c r="Q9" i="15"/>
  <c r="O9" i="15"/>
  <c r="R9" i="15" s="1"/>
  <c r="M9" i="15"/>
  <c r="CE8" i="15"/>
  <c r="BE8" i="15"/>
  <c r="AE8" i="15"/>
  <c r="R8" i="15"/>
  <c r="CC8" i="15" s="1"/>
  <c r="Q8" i="15"/>
  <c r="O8" i="15"/>
  <c r="M8" i="15"/>
  <c r="Q7" i="15"/>
  <c r="O7" i="15"/>
  <c r="R7" i="15" s="1"/>
  <c r="M7" i="15"/>
  <c r="Q6" i="15"/>
  <c r="O6" i="15"/>
  <c r="R6" i="15" s="1"/>
  <c r="M6" i="15"/>
  <c r="CE5" i="15"/>
  <c r="BE5" i="15"/>
  <c r="AE5" i="15"/>
  <c r="R5" i="15"/>
  <c r="CC5" i="15" s="1"/>
  <c r="Q5" i="15"/>
  <c r="O5" i="15"/>
  <c r="M5" i="15"/>
  <c r="Q4" i="15"/>
  <c r="O4" i="15"/>
  <c r="R4" i="15" s="1"/>
  <c r="M4" i="15"/>
  <c r="C51" i="14"/>
  <c r="P65" i="2"/>
  <c r="N64" i="2"/>
  <c r="J64" i="2"/>
  <c r="F64" i="2"/>
  <c r="N63" i="2"/>
  <c r="J63" i="2"/>
  <c r="F63" i="2"/>
  <c r="N62" i="2"/>
  <c r="J62" i="2"/>
  <c r="F62" i="2"/>
  <c r="N61" i="2"/>
  <c r="J61" i="2"/>
  <c r="F61" i="2"/>
  <c r="N60" i="2"/>
  <c r="J60" i="2"/>
  <c r="F60" i="2"/>
  <c r="N59" i="2"/>
  <c r="J59" i="2"/>
  <c r="F59" i="2"/>
  <c r="N58" i="2"/>
  <c r="J58" i="2"/>
  <c r="F58" i="2"/>
  <c r="N57" i="2"/>
  <c r="J57" i="2"/>
  <c r="F57" i="2"/>
  <c r="N56" i="2"/>
  <c r="J56" i="2"/>
  <c r="F56" i="2"/>
  <c r="N55" i="2"/>
  <c r="J55" i="2"/>
  <c r="F55" i="2"/>
  <c r="N54" i="2"/>
  <c r="J54" i="2"/>
  <c r="F54" i="2"/>
  <c r="N53" i="2"/>
  <c r="J53" i="2"/>
  <c r="F53" i="2"/>
  <c r="N52" i="2"/>
  <c r="J52" i="2"/>
  <c r="F52" i="2"/>
  <c r="N51" i="2"/>
  <c r="J51" i="2"/>
  <c r="F51" i="2"/>
  <c r="N50" i="2"/>
  <c r="J50" i="2"/>
  <c r="F50" i="2"/>
  <c r="N49" i="2"/>
  <c r="J49" i="2"/>
  <c r="F49" i="2"/>
  <c r="N48" i="2"/>
  <c r="J48" i="2"/>
  <c r="F48" i="2"/>
  <c r="N47" i="2"/>
  <c r="J47" i="2"/>
  <c r="F47" i="2"/>
  <c r="N46" i="2"/>
  <c r="J46" i="2"/>
  <c r="F46" i="2"/>
  <c r="N45" i="2"/>
  <c r="J45" i="2"/>
  <c r="F45" i="2"/>
  <c r="N44" i="2"/>
  <c r="J44" i="2"/>
  <c r="F44" i="2"/>
  <c r="N43" i="2"/>
  <c r="J43" i="2"/>
  <c r="F43" i="2"/>
  <c r="N42" i="2"/>
  <c r="J42" i="2"/>
  <c r="F42" i="2"/>
  <c r="N41" i="2"/>
  <c r="J41" i="2"/>
  <c r="F41" i="2"/>
  <c r="N40" i="2"/>
  <c r="J40" i="2"/>
  <c r="F40" i="2"/>
  <c r="N39" i="2"/>
  <c r="J39" i="2"/>
  <c r="F39" i="2"/>
  <c r="N38" i="2"/>
  <c r="J38" i="2"/>
  <c r="F38" i="2"/>
  <c r="N37" i="2"/>
  <c r="J37" i="2"/>
  <c r="F37" i="2"/>
  <c r="N36" i="2"/>
  <c r="J36" i="2"/>
  <c r="F36" i="2"/>
  <c r="N35" i="2"/>
  <c r="J35" i="2"/>
  <c r="F35" i="2"/>
  <c r="N34" i="2"/>
  <c r="J34" i="2"/>
  <c r="F34" i="2"/>
  <c r="N33" i="2"/>
  <c r="J33" i="2"/>
  <c r="F33" i="2"/>
  <c r="N32" i="2"/>
  <c r="J32" i="2"/>
  <c r="F32" i="2"/>
  <c r="N31" i="2"/>
  <c r="J31" i="2"/>
  <c r="F31" i="2"/>
  <c r="N30" i="2"/>
  <c r="J30" i="2"/>
  <c r="F30" i="2"/>
  <c r="N29" i="2"/>
  <c r="J29" i="2"/>
  <c r="F29" i="2"/>
  <c r="N28" i="2"/>
  <c r="J28" i="2"/>
  <c r="F28" i="2"/>
  <c r="N27" i="2"/>
  <c r="J27" i="2"/>
  <c r="F27" i="2"/>
  <c r="N26" i="2"/>
  <c r="J26" i="2"/>
  <c r="F26" i="2"/>
  <c r="N25" i="2"/>
  <c r="J25" i="2"/>
  <c r="F25" i="2"/>
  <c r="N24" i="2"/>
  <c r="J24" i="2"/>
  <c r="F24" i="2"/>
  <c r="N23" i="2"/>
  <c r="J23" i="2"/>
  <c r="F23" i="2"/>
  <c r="N22" i="2"/>
  <c r="J22" i="2"/>
  <c r="F22" i="2"/>
  <c r="N21" i="2"/>
  <c r="J21" i="2"/>
  <c r="F21" i="2"/>
  <c r="N20" i="2"/>
  <c r="J20" i="2"/>
  <c r="F20" i="2"/>
  <c r="N19" i="2"/>
  <c r="J19" i="2"/>
  <c r="F19" i="2"/>
  <c r="N18" i="2"/>
  <c r="J18" i="2"/>
  <c r="F18" i="2"/>
  <c r="N17" i="2"/>
  <c r="J17" i="2"/>
  <c r="F17" i="2"/>
  <c r="N16" i="2"/>
  <c r="J16" i="2"/>
  <c r="F16" i="2"/>
  <c r="N15" i="2"/>
  <c r="J15" i="2"/>
  <c r="F15" i="2"/>
  <c r="N14" i="2"/>
  <c r="J14" i="2"/>
  <c r="F14" i="2"/>
  <c r="N13" i="2"/>
  <c r="J13" i="2"/>
  <c r="F13" i="2"/>
  <c r="N12" i="2"/>
  <c r="J12" i="2"/>
  <c r="F12" i="2"/>
  <c r="N11" i="2"/>
  <c r="J11" i="2"/>
  <c r="F11" i="2"/>
  <c r="N10" i="2"/>
  <c r="J10" i="2"/>
  <c r="F10" i="2"/>
  <c r="N9" i="2"/>
  <c r="J9" i="2"/>
  <c r="F9" i="2"/>
  <c r="N8" i="2"/>
  <c r="J8" i="2"/>
  <c r="F8" i="2"/>
  <c r="N7" i="2"/>
  <c r="J7" i="2"/>
  <c r="F7" i="2"/>
  <c r="N6" i="2"/>
  <c r="J6" i="2"/>
  <c r="F6" i="2"/>
  <c r="N5" i="2"/>
  <c r="J5" i="2"/>
  <c r="F5" i="2"/>
  <c r="D9" i="1"/>
  <c r="D4" i="1"/>
  <c r="D6" i="1" s="1"/>
  <c r="D8" i="1" s="1"/>
  <c r="CL22" i="15" l="1"/>
  <c r="BL22" i="15"/>
  <c r="AL22" i="15"/>
  <c r="CJ22" i="15"/>
  <c r="BJ22" i="15"/>
  <c r="AJ22" i="15"/>
  <c r="CH22" i="15"/>
  <c r="BH22" i="15"/>
  <c r="AH22" i="15"/>
  <c r="AN22" i="15"/>
  <c r="CE22" i="15"/>
  <c r="BE22" i="15"/>
  <c r="AE22" i="15"/>
  <c r="CN22" i="15"/>
  <c r="CC22" i="15"/>
  <c r="BC22" i="15"/>
  <c r="AC22" i="15"/>
  <c r="CA22" i="15"/>
  <c r="BA22" i="15"/>
  <c r="AA22" i="15"/>
  <c r="BY22" i="15"/>
  <c r="AY22" i="15"/>
  <c r="Y22" i="15"/>
  <c r="BN22" i="15"/>
  <c r="BW22" i="15"/>
  <c r="AW22" i="15"/>
  <c r="W22" i="15"/>
  <c r="BU22" i="15"/>
  <c r="AU22" i="15"/>
  <c r="U22" i="15"/>
  <c r="CR22" i="15"/>
  <c r="BR22" i="15"/>
  <c r="AR22" i="15"/>
  <c r="CP22" i="15"/>
  <c r="BP22" i="15"/>
  <c r="AP22" i="15"/>
  <c r="BU30" i="15"/>
  <c r="AU30" i="15"/>
  <c r="U30" i="15"/>
  <c r="CR30" i="15"/>
  <c r="BR30" i="15"/>
  <c r="AR30" i="15"/>
  <c r="CP30" i="15"/>
  <c r="BP30" i="15"/>
  <c r="AP30" i="15"/>
  <c r="W30" i="15"/>
  <c r="CN30" i="15"/>
  <c r="BN30" i="15"/>
  <c r="AN30" i="15"/>
  <c r="CL30" i="15"/>
  <c r="BL30" i="15"/>
  <c r="AL30" i="15"/>
  <c r="CJ30" i="15"/>
  <c r="BJ30" i="15"/>
  <c r="AJ30" i="15"/>
  <c r="CH30" i="15"/>
  <c r="BH30" i="15"/>
  <c r="AH30" i="15"/>
  <c r="CE30" i="15"/>
  <c r="BE30" i="15"/>
  <c r="AE30" i="15"/>
  <c r="CC30" i="15"/>
  <c r="BC30" i="15"/>
  <c r="AC30" i="15"/>
  <c r="AW30" i="15"/>
  <c r="CA30" i="15"/>
  <c r="BA30" i="15"/>
  <c r="AA30" i="15"/>
  <c r="BW30" i="15"/>
  <c r="BY30" i="15"/>
  <c r="AY30" i="15"/>
  <c r="Y30" i="15"/>
  <c r="D12" i="1"/>
  <c r="D11" i="1"/>
  <c r="CL25" i="15"/>
  <c r="BL25" i="15"/>
  <c r="AL25" i="15"/>
  <c r="CJ25" i="15"/>
  <c r="BJ25" i="15"/>
  <c r="AJ25" i="15"/>
  <c r="CH25" i="15"/>
  <c r="BH25" i="15"/>
  <c r="AH25" i="15"/>
  <c r="AN25" i="15"/>
  <c r="CE25" i="15"/>
  <c r="BE25" i="15"/>
  <c r="AE25" i="15"/>
  <c r="BN25" i="15"/>
  <c r="CC25" i="15"/>
  <c r="BC25" i="15"/>
  <c r="AC25" i="15"/>
  <c r="CA25" i="15"/>
  <c r="BA25" i="15"/>
  <c r="AA25" i="15"/>
  <c r="BY25" i="15"/>
  <c r="AY25" i="15"/>
  <c r="Y25" i="15"/>
  <c r="CN25" i="15"/>
  <c r="BW25" i="15"/>
  <c r="AW25" i="15"/>
  <c r="W25" i="15"/>
  <c r="BU25" i="15"/>
  <c r="AU25" i="15"/>
  <c r="U25" i="15"/>
  <c r="CR25" i="15"/>
  <c r="BR25" i="15"/>
  <c r="AR25" i="15"/>
  <c r="CP25" i="15"/>
  <c r="BP25" i="15"/>
  <c r="AP25" i="15"/>
  <c r="BU33" i="15"/>
  <c r="AU33" i="15"/>
  <c r="U33" i="15"/>
  <c r="CR33" i="15"/>
  <c r="BR33" i="15"/>
  <c r="AR33" i="15"/>
  <c r="W33" i="15"/>
  <c r="CP33" i="15"/>
  <c r="BP33" i="15"/>
  <c r="AP33" i="15"/>
  <c r="CN33" i="15"/>
  <c r="BN33" i="15"/>
  <c r="AN33" i="15"/>
  <c r="CL33" i="15"/>
  <c r="BL33" i="15"/>
  <c r="AL33" i="15"/>
  <c r="CJ33" i="15"/>
  <c r="BJ33" i="15"/>
  <c r="AJ33" i="15"/>
  <c r="CH33" i="15"/>
  <c r="BH33" i="15"/>
  <c r="AH33" i="15"/>
  <c r="BW33" i="15"/>
  <c r="CE33" i="15"/>
  <c r="BE33" i="15"/>
  <c r="AE33" i="15"/>
  <c r="CC33" i="15"/>
  <c r="BC33" i="15"/>
  <c r="AC33" i="15"/>
  <c r="CA33" i="15"/>
  <c r="BA33" i="15"/>
  <c r="AA33" i="15"/>
  <c r="AW33" i="15"/>
  <c r="BY33" i="15"/>
  <c r="AY33" i="15"/>
  <c r="Y33" i="15"/>
  <c r="CL28" i="15"/>
  <c r="BL28" i="15"/>
  <c r="AL28" i="15"/>
  <c r="CJ28" i="15"/>
  <c r="BJ28" i="15"/>
  <c r="AJ28" i="15"/>
  <c r="CH28" i="15"/>
  <c r="BH28" i="15"/>
  <c r="AH28" i="15"/>
  <c r="CN28" i="15"/>
  <c r="CE28" i="15"/>
  <c r="BE28" i="15"/>
  <c r="AE28" i="15"/>
  <c r="CC28" i="15"/>
  <c r="BC28" i="15"/>
  <c r="AC28" i="15"/>
  <c r="CA28" i="15"/>
  <c r="BA28" i="15"/>
  <c r="AA28" i="15"/>
  <c r="BY28" i="15"/>
  <c r="AY28" i="15"/>
  <c r="Y28" i="15"/>
  <c r="BW28" i="15"/>
  <c r="AW28" i="15"/>
  <c r="W28" i="15"/>
  <c r="BU28" i="15"/>
  <c r="AU28" i="15"/>
  <c r="U28" i="15"/>
  <c r="BN28" i="15"/>
  <c r="CR28" i="15"/>
  <c r="BR28" i="15"/>
  <c r="AR28" i="15"/>
  <c r="CP28" i="15"/>
  <c r="BP28" i="15"/>
  <c r="AP28" i="15"/>
  <c r="AN28" i="15"/>
  <c r="BU36" i="15"/>
  <c r="AU36" i="15"/>
  <c r="U36" i="15"/>
  <c r="CR36" i="15"/>
  <c r="BR36" i="15"/>
  <c r="AR36" i="15"/>
  <c r="BW36" i="15"/>
  <c r="CP36" i="15"/>
  <c r="BP36" i="15"/>
  <c r="AP36" i="15"/>
  <c r="CN36" i="15"/>
  <c r="BN36" i="15"/>
  <c r="AN36" i="15"/>
  <c r="CL36" i="15"/>
  <c r="BL36" i="15"/>
  <c r="AL36" i="15"/>
  <c r="CJ36" i="15"/>
  <c r="BJ36" i="15"/>
  <c r="AJ36" i="15"/>
  <c r="CH36" i="15"/>
  <c r="BH36" i="15"/>
  <c r="AH36" i="15"/>
  <c r="CE36" i="15"/>
  <c r="BE36" i="15"/>
  <c r="AE36" i="15"/>
  <c r="AW36" i="15"/>
  <c r="CC36" i="15"/>
  <c r="BC36" i="15"/>
  <c r="AC36" i="15"/>
  <c r="CA36" i="15"/>
  <c r="BA36" i="15"/>
  <c r="AA36" i="15"/>
  <c r="W36" i="15"/>
  <c r="BY36" i="15"/>
  <c r="AY36" i="15"/>
  <c r="Y36" i="15"/>
  <c r="CL19" i="15"/>
  <c r="BL19" i="15"/>
  <c r="AL19" i="15"/>
  <c r="CJ19" i="15"/>
  <c r="BJ19" i="15"/>
  <c r="AJ19" i="15"/>
  <c r="CH19" i="15"/>
  <c r="BH19" i="15"/>
  <c r="AH19" i="15"/>
  <c r="BN19" i="15"/>
  <c r="CE19" i="15"/>
  <c r="BE19" i="15"/>
  <c r="AE19" i="15"/>
  <c r="CC19" i="15"/>
  <c r="BC19" i="15"/>
  <c r="AC19" i="15"/>
  <c r="CA19" i="15"/>
  <c r="BA19" i="15"/>
  <c r="AA19" i="15"/>
  <c r="BY19" i="15"/>
  <c r="AY19" i="15"/>
  <c r="Y19" i="15"/>
  <c r="AN19" i="15"/>
  <c r="BW19" i="15"/>
  <c r="AW19" i="15"/>
  <c r="W19" i="15"/>
  <c r="BU19" i="15"/>
  <c r="AU19" i="15"/>
  <c r="U19" i="15"/>
  <c r="CR19" i="15"/>
  <c r="BR19" i="15"/>
  <c r="AR19" i="15"/>
  <c r="CP19" i="15"/>
  <c r="BP19" i="15"/>
  <c r="AP19" i="15"/>
  <c r="CN19" i="15"/>
  <c r="CL55" i="15"/>
  <c r="BL55" i="15"/>
  <c r="AL55" i="15"/>
  <c r="CJ55" i="15"/>
  <c r="BJ55" i="15"/>
  <c r="CH55" i="15"/>
  <c r="BH55" i="15"/>
  <c r="CC55" i="15"/>
  <c r="CA55" i="15"/>
  <c r="BA55" i="15"/>
  <c r="BY55" i="15"/>
  <c r="BU55" i="15"/>
  <c r="AU55" i="15"/>
  <c r="CR55" i="15"/>
  <c r="BR55" i="15"/>
  <c r="AR55" i="15"/>
  <c r="AN55" i="15"/>
  <c r="CP55" i="15"/>
  <c r="AJ55" i="15"/>
  <c r="CN55" i="15"/>
  <c r="AH55" i="15"/>
  <c r="CE55" i="15"/>
  <c r="AE55" i="15"/>
  <c r="BW55" i="15"/>
  <c r="AC55" i="15"/>
  <c r="BP55" i="15"/>
  <c r="AA55" i="15"/>
  <c r="BN55" i="15"/>
  <c r="Y55" i="15"/>
  <c r="BE55" i="15"/>
  <c r="W55" i="15"/>
  <c r="BC55" i="15"/>
  <c r="U55" i="15"/>
  <c r="AP55" i="15"/>
  <c r="AY55" i="15"/>
  <c r="AW55" i="15"/>
  <c r="CL31" i="15"/>
  <c r="BL31" i="15"/>
  <c r="AL31" i="15"/>
  <c r="AN31" i="15"/>
  <c r="CJ31" i="15"/>
  <c r="BJ31" i="15"/>
  <c r="AJ31" i="15"/>
  <c r="CH31" i="15"/>
  <c r="BH31" i="15"/>
  <c r="AH31" i="15"/>
  <c r="CE31" i="15"/>
  <c r="BE31" i="15"/>
  <c r="AE31" i="15"/>
  <c r="CC31" i="15"/>
  <c r="BC31" i="15"/>
  <c r="AC31" i="15"/>
  <c r="BN31" i="15"/>
  <c r="CA31" i="15"/>
  <c r="BA31" i="15"/>
  <c r="AA31" i="15"/>
  <c r="BY31" i="15"/>
  <c r="AY31" i="15"/>
  <c r="Y31" i="15"/>
  <c r="BW31" i="15"/>
  <c r="AW31" i="15"/>
  <c r="W31" i="15"/>
  <c r="BU31" i="15"/>
  <c r="AU31" i="15"/>
  <c r="U31" i="15"/>
  <c r="CR31" i="15"/>
  <c r="BR31" i="15"/>
  <c r="AR31" i="15"/>
  <c r="CP31" i="15"/>
  <c r="BP31" i="15"/>
  <c r="AP31" i="15"/>
  <c r="CN31" i="15"/>
  <c r="BU39" i="15"/>
  <c r="AU39" i="15"/>
  <c r="U39" i="15"/>
  <c r="CR39" i="15"/>
  <c r="BR39" i="15"/>
  <c r="AR39" i="15"/>
  <c r="CP39" i="15"/>
  <c r="BP39" i="15"/>
  <c r="AP39" i="15"/>
  <c r="CN39" i="15"/>
  <c r="BN39" i="15"/>
  <c r="AN39" i="15"/>
  <c r="CL39" i="15"/>
  <c r="BL39" i="15"/>
  <c r="AL39" i="15"/>
  <c r="CJ39" i="15"/>
  <c r="BJ39" i="15"/>
  <c r="AJ39" i="15"/>
  <c r="CH39" i="15"/>
  <c r="BH39" i="15"/>
  <c r="AH39" i="15"/>
  <c r="CE39" i="15"/>
  <c r="BE39" i="15"/>
  <c r="AE39" i="15"/>
  <c r="BW39" i="15"/>
  <c r="CC39" i="15"/>
  <c r="BC39" i="15"/>
  <c r="AC39" i="15"/>
  <c r="W39" i="15"/>
  <c r="CA39" i="15"/>
  <c r="BA39" i="15"/>
  <c r="AA39" i="15"/>
  <c r="AW39" i="15"/>
  <c r="BY39" i="15"/>
  <c r="AY39" i="15"/>
  <c r="Y39" i="15"/>
  <c r="BU6" i="15"/>
  <c r="AU6" i="15"/>
  <c r="U6" i="15"/>
  <c r="CR6" i="15"/>
  <c r="BR6" i="15"/>
  <c r="AR6" i="15"/>
  <c r="CP6" i="15"/>
  <c r="BP6" i="15"/>
  <c r="AP6" i="15"/>
  <c r="CN6" i="15"/>
  <c r="BN6" i="15"/>
  <c r="AN6" i="15"/>
  <c r="CL6" i="15"/>
  <c r="BL6" i="15"/>
  <c r="AL6" i="15"/>
  <c r="CJ6" i="15"/>
  <c r="BJ6" i="15"/>
  <c r="AJ6" i="15"/>
  <c r="W6" i="15"/>
  <c r="CH6" i="15"/>
  <c r="BH6" i="15"/>
  <c r="AH6" i="15"/>
  <c r="CE6" i="15"/>
  <c r="BE6" i="15"/>
  <c r="AE6" i="15"/>
  <c r="AW6" i="15"/>
  <c r="CC6" i="15"/>
  <c r="BC6" i="15"/>
  <c r="AC6" i="15"/>
  <c r="CA6" i="15"/>
  <c r="BA6" i="15"/>
  <c r="AA6" i="15"/>
  <c r="BW6" i="15"/>
  <c r="BY6" i="15"/>
  <c r="AY6" i="15"/>
  <c r="Y6" i="15"/>
  <c r="CL34" i="15"/>
  <c r="BL34" i="15"/>
  <c r="AL34" i="15"/>
  <c r="CN34" i="15"/>
  <c r="CJ34" i="15"/>
  <c r="BJ34" i="15"/>
  <c r="AJ34" i="15"/>
  <c r="CH34" i="15"/>
  <c r="BH34" i="15"/>
  <c r="AH34" i="15"/>
  <c r="BN34" i="15"/>
  <c r="CE34" i="15"/>
  <c r="BE34" i="15"/>
  <c r="AE34" i="15"/>
  <c r="CC34" i="15"/>
  <c r="BC34" i="15"/>
  <c r="AC34" i="15"/>
  <c r="CA34" i="15"/>
  <c r="BA34" i="15"/>
  <c r="AA34" i="15"/>
  <c r="BY34" i="15"/>
  <c r="AY34" i="15"/>
  <c r="Y34" i="15"/>
  <c r="BW34" i="15"/>
  <c r="AW34" i="15"/>
  <c r="W34" i="15"/>
  <c r="BU34" i="15"/>
  <c r="AU34" i="15"/>
  <c r="U34" i="15"/>
  <c r="AN34" i="15"/>
  <c r="CR34" i="15"/>
  <c r="BR34" i="15"/>
  <c r="AR34" i="15"/>
  <c r="CP34" i="15"/>
  <c r="BP34" i="15"/>
  <c r="AP34" i="15"/>
  <c r="BU42" i="15"/>
  <c r="AU42" i="15"/>
  <c r="U42" i="15"/>
  <c r="AW42" i="15"/>
  <c r="CR42" i="15"/>
  <c r="BR42" i="15"/>
  <c r="AR42" i="15"/>
  <c r="CP42" i="15"/>
  <c r="BP42" i="15"/>
  <c r="AP42" i="15"/>
  <c r="W42" i="15"/>
  <c r="CN42" i="15"/>
  <c r="BN42" i="15"/>
  <c r="AN42" i="15"/>
  <c r="CL42" i="15"/>
  <c r="BL42" i="15"/>
  <c r="AL42" i="15"/>
  <c r="CJ42" i="15"/>
  <c r="BJ42" i="15"/>
  <c r="AJ42" i="15"/>
  <c r="CH42" i="15"/>
  <c r="BH42" i="15"/>
  <c r="AH42" i="15"/>
  <c r="BW42" i="15"/>
  <c r="CE42" i="15"/>
  <c r="BE42" i="15"/>
  <c r="AE42" i="15"/>
  <c r="CC42" i="15"/>
  <c r="BC42" i="15"/>
  <c r="AC42" i="15"/>
  <c r="CA42" i="15"/>
  <c r="BA42" i="15"/>
  <c r="AA42" i="15"/>
  <c r="BY42" i="15"/>
  <c r="AY42" i="15"/>
  <c r="Y42" i="15"/>
  <c r="CL4" i="15"/>
  <c r="BL4" i="15"/>
  <c r="AL4" i="15"/>
  <c r="CJ4" i="15"/>
  <c r="BJ4" i="15"/>
  <c r="AJ4" i="15"/>
  <c r="CH4" i="15"/>
  <c r="BH4" i="15"/>
  <c r="AH4" i="15"/>
  <c r="AN4" i="15"/>
  <c r="CE4" i="15"/>
  <c r="BE4" i="15"/>
  <c r="AE4" i="15"/>
  <c r="CN4" i="15"/>
  <c r="CC4" i="15"/>
  <c r="BC4" i="15"/>
  <c r="AC4" i="15"/>
  <c r="CA4" i="15"/>
  <c r="BA4" i="15"/>
  <c r="AA4" i="15"/>
  <c r="BY4" i="15"/>
  <c r="AY4" i="15"/>
  <c r="Y4" i="15"/>
  <c r="BW4" i="15"/>
  <c r="AW4" i="15"/>
  <c r="W4" i="15"/>
  <c r="BN4" i="15"/>
  <c r="BU4" i="15"/>
  <c r="AU4" i="15"/>
  <c r="U4" i="15"/>
  <c r="CR4" i="15"/>
  <c r="BR4" i="15"/>
  <c r="AR4" i="15"/>
  <c r="CP4" i="15"/>
  <c r="BP4" i="15"/>
  <c r="AP4" i="15"/>
  <c r="BU12" i="15"/>
  <c r="AU12" i="15"/>
  <c r="U12" i="15"/>
  <c r="CR12" i="15"/>
  <c r="BR12" i="15"/>
  <c r="AR12" i="15"/>
  <c r="CP12" i="15"/>
  <c r="BP12" i="15"/>
  <c r="AP12" i="15"/>
  <c r="CN12" i="15"/>
  <c r="BN12" i="15"/>
  <c r="AN12" i="15"/>
  <c r="CL12" i="15"/>
  <c r="BL12" i="15"/>
  <c r="AL12" i="15"/>
  <c r="CJ12" i="15"/>
  <c r="BJ12" i="15"/>
  <c r="AJ12" i="15"/>
  <c r="CH12" i="15"/>
  <c r="BH12" i="15"/>
  <c r="AH12" i="15"/>
  <c r="CE12" i="15"/>
  <c r="BE12" i="15"/>
  <c r="AE12" i="15"/>
  <c r="BW12" i="15"/>
  <c r="CC12" i="15"/>
  <c r="BC12" i="15"/>
  <c r="AC12" i="15"/>
  <c r="W12" i="15"/>
  <c r="CA12" i="15"/>
  <c r="BA12" i="15"/>
  <c r="AA12" i="15"/>
  <c r="AW12" i="15"/>
  <c r="BY12" i="15"/>
  <c r="AY12" i="15"/>
  <c r="Y12" i="15"/>
  <c r="CL40" i="15"/>
  <c r="BL40" i="15"/>
  <c r="AL40" i="15"/>
  <c r="CJ40" i="15"/>
  <c r="BJ40" i="15"/>
  <c r="AJ40" i="15"/>
  <c r="CH40" i="15"/>
  <c r="BH40" i="15"/>
  <c r="AH40" i="15"/>
  <c r="AN40" i="15"/>
  <c r="CE40" i="15"/>
  <c r="BE40" i="15"/>
  <c r="AE40" i="15"/>
  <c r="CC40" i="15"/>
  <c r="BC40" i="15"/>
  <c r="AC40" i="15"/>
  <c r="BN40" i="15"/>
  <c r="CA40" i="15"/>
  <c r="BA40" i="15"/>
  <c r="AA40" i="15"/>
  <c r="BY40" i="15"/>
  <c r="AY40" i="15"/>
  <c r="Y40" i="15"/>
  <c r="BW40" i="15"/>
  <c r="AW40" i="15"/>
  <c r="W40" i="15"/>
  <c r="BU40" i="15"/>
  <c r="AU40" i="15"/>
  <c r="U40" i="15"/>
  <c r="CR40" i="15"/>
  <c r="BR40" i="15"/>
  <c r="AR40" i="15"/>
  <c r="CP40" i="15"/>
  <c r="BP40" i="15"/>
  <c r="AP40" i="15"/>
  <c r="CN40" i="15"/>
  <c r="BU48" i="15"/>
  <c r="AU48" i="15"/>
  <c r="U48" i="15"/>
  <c r="CR48" i="15"/>
  <c r="BR48" i="15"/>
  <c r="AR48" i="15"/>
  <c r="AW48" i="15"/>
  <c r="CP48" i="15"/>
  <c r="BP48" i="15"/>
  <c r="AP48" i="15"/>
  <c r="CN48" i="15"/>
  <c r="BN48" i="15"/>
  <c r="AN48" i="15"/>
  <c r="CL48" i="15"/>
  <c r="BL48" i="15"/>
  <c r="AL48" i="15"/>
  <c r="CJ48" i="15"/>
  <c r="BJ48" i="15"/>
  <c r="AJ48" i="15"/>
  <c r="CH48" i="15"/>
  <c r="BH48" i="15"/>
  <c r="AH48" i="15"/>
  <c r="CE48" i="15"/>
  <c r="BE48" i="15"/>
  <c r="AE48" i="15"/>
  <c r="CC48" i="15"/>
  <c r="BC48" i="15"/>
  <c r="AC48" i="15"/>
  <c r="BW48" i="15"/>
  <c r="CA48" i="15"/>
  <c r="BA48" i="15"/>
  <c r="AA48" i="15"/>
  <c r="W48" i="15"/>
  <c r="BY48" i="15"/>
  <c r="AY48" i="15"/>
  <c r="Y48" i="15"/>
  <c r="BU45" i="15"/>
  <c r="AU45" i="15"/>
  <c r="U45" i="15"/>
  <c r="AW45" i="15"/>
  <c r="CR45" i="15"/>
  <c r="BR45" i="15"/>
  <c r="AR45" i="15"/>
  <c r="CP45" i="15"/>
  <c r="BP45" i="15"/>
  <c r="AP45" i="15"/>
  <c r="CN45" i="15"/>
  <c r="BN45" i="15"/>
  <c r="AN45" i="15"/>
  <c r="CL45" i="15"/>
  <c r="BL45" i="15"/>
  <c r="AL45" i="15"/>
  <c r="CJ45" i="15"/>
  <c r="BJ45" i="15"/>
  <c r="AJ45" i="15"/>
  <c r="CH45" i="15"/>
  <c r="BH45" i="15"/>
  <c r="AH45" i="15"/>
  <c r="CE45" i="15"/>
  <c r="BE45" i="15"/>
  <c r="AE45" i="15"/>
  <c r="W45" i="15"/>
  <c r="CC45" i="15"/>
  <c r="BC45" i="15"/>
  <c r="AC45" i="15"/>
  <c r="BW45" i="15"/>
  <c r="CA45" i="15"/>
  <c r="BA45" i="15"/>
  <c r="AA45" i="15"/>
  <c r="BY45" i="15"/>
  <c r="AY45" i="15"/>
  <c r="Y45" i="15"/>
  <c r="CL7" i="15"/>
  <c r="BL7" i="15"/>
  <c r="AL7" i="15"/>
  <c r="CJ7" i="15"/>
  <c r="BJ7" i="15"/>
  <c r="AJ7" i="15"/>
  <c r="CH7" i="15"/>
  <c r="BH7" i="15"/>
  <c r="AH7" i="15"/>
  <c r="CE7" i="15"/>
  <c r="BE7" i="15"/>
  <c r="AE7" i="15"/>
  <c r="AN7" i="15"/>
  <c r="CC7" i="15"/>
  <c r="BC7" i="15"/>
  <c r="AC7" i="15"/>
  <c r="CA7" i="15"/>
  <c r="BA7" i="15"/>
  <c r="AA7" i="15"/>
  <c r="BY7" i="15"/>
  <c r="AY7" i="15"/>
  <c r="Y7" i="15"/>
  <c r="CN7" i="15"/>
  <c r="BW7" i="15"/>
  <c r="AW7" i="15"/>
  <c r="W7" i="15"/>
  <c r="BU7" i="15"/>
  <c r="AU7" i="15"/>
  <c r="U7" i="15"/>
  <c r="BN7" i="15"/>
  <c r="CR7" i="15"/>
  <c r="BR7" i="15"/>
  <c r="AR7" i="15"/>
  <c r="CP7" i="15"/>
  <c r="BP7" i="15"/>
  <c r="AP7" i="15"/>
  <c r="BU15" i="15"/>
  <c r="AU15" i="15"/>
  <c r="U15" i="15"/>
  <c r="CR15" i="15"/>
  <c r="BR15" i="15"/>
  <c r="AR15" i="15"/>
  <c r="BW15" i="15"/>
  <c r="CP15" i="15"/>
  <c r="BP15" i="15"/>
  <c r="AP15" i="15"/>
  <c r="AW15" i="15"/>
  <c r="CN15" i="15"/>
  <c r="BN15" i="15"/>
  <c r="AN15" i="15"/>
  <c r="CL15" i="15"/>
  <c r="BL15" i="15"/>
  <c r="AL15" i="15"/>
  <c r="CJ15" i="15"/>
  <c r="BJ15" i="15"/>
  <c r="AJ15" i="15"/>
  <c r="CH15" i="15"/>
  <c r="BH15" i="15"/>
  <c r="AH15" i="15"/>
  <c r="CE15" i="15"/>
  <c r="BE15" i="15"/>
  <c r="AE15" i="15"/>
  <c r="CC15" i="15"/>
  <c r="BC15" i="15"/>
  <c r="AC15" i="15"/>
  <c r="CA15" i="15"/>
  <c r="BA15" i="15"/>
  <c r="AA15" i="15"/>
  <c r="W15" i="15"/>
  <c r="BY15" i="15"/>
  <c r="AY15" i="15"/>
  <c r="Y15" i="15"/>
  <c r="CL43" i="15"/>
  <c r="BL43" i="15"/>
  <c r="AL43" i="15"/>
  <c r="CJ43" i="15"/>
  <c r="BJ43" i="15"/>
  <c r="AJ43" i="15"/>
  <c r="CH43" i="15"/>
  <c r="BH43" i="15"/>
  <c r="AH43" i="15"/>
  <c r="CE43" i="15"/>
  <c r="BE43" i="15"/>
  <c r="AE43" i="15"/>
  <c r="CC43" i="15"/>
  <c r="BC43" i="15"/>
  <c r="AC43" i="15"/>
  <c r="BN43" i="15"/>
  <c r="CA43" i="15"/>
  <c r="BA43" i="15"/>
  <c r="AA43" i="15"/>
  <c r="BY43" i="15"/>
  <c r="AY43" i="15"/>
  <c r="Y43" i="15"/>
  <c r="BW43" i="15"/>
  <c r="AW43" i="15"/>
  <c r="W43" i="15"/>
  <c r="BU43" i="15"/>
  <c r="AU43" i="15"/>
  <c r="U43" i="15"/>
  <c r="CN43" i="15"/>
  <c r="CR43" i="15"/>
  <c r="BR43" i="15"/>
  <c r="AR43" i="15"/>
  <c r="AN43" i="15"/>
  <c r="CP43" i="15"/>
  <c r="BP43" i="15"/>
  <c r="AP43" i="15"/>
  <c r="BU51" i="15"/>
  <c r="AU51" i="15"/>
  <c r="U51" i="15"/>
  <c r="CR51" i="15"/>
  <c r="BR51" i="15"/>
  <c r="AR51" i="15"/>
  <c r="BW51" i="15"/>
  <c r="CP51" i="15"/>
  <c r="BP51" i="15"/>
  <c r="AP51" i="15"/>
  <c r="CN51" i="15"/>
  <c r="BN51" i="15"/>
  <c r="AN51" i="15"/>
  <c r="W51" i="15"/>
  <c r="CL51" i="15"/>
  <c r="BL51" i="15"/>
  <c r="AL51" i="15"/>
  <c r="CJ51" i="15"/>
  <c r="BJ51" i="15"/>
  <c r="AJ51" i="15"/>
  <c r="CH51" i="15"/>
  <c r="BH51" i="15"/>
  <c r="AH51" i="15"/>
  <c r="CE51" i="15"/>
  <c r="BE51" i="15"/>
  <c r="AE51" i="15"/>
  <c r="CC51" i="15"/>
  <c r="BC51" i="15"/>
  <c r="AC51" i="15"/>
  <c r="CA51" i="15"/>
  <c r="BA51" i="15"/>
  <c r="AA51" i="15"/>
  <c r="BY51" i="15"/>
  <c r="AY51" i="15"/>
  <c r="Y51" i="15"/>
  <c r="AW51" i="15"/>
  <c r="CL10" i="15"/>
  <c r="BL10" i="15"/>
  <c r="AL10" i="15"/>
  <c r="CJ10" i="15"/>
  <c r="BJ10" i="15"/>
  <c r="AJ10" i="15"/>
  <c r="CH10" i="15"/>
  <c r="BH10" i="15"/>
  <c r="AH10" i="15"/>
  <c r="CE10" i="15"/>
  <c r="BE10" i="15"/>
  <c r="AE10" i="15"/>
  <c r="CN10" i="15"/>
  <c r="CC10" i="15"/>
  <c r="BC10" i="15"/>
  <c r="AC10" i="15"/>
  <c r="CA10" i="15"/>
  <c r="BA10" i="15"/>
  <c r="AA10" i="15"/>
  <c r="BY10" i="15"/>
  <c r="AY10" i="15"/>
  <c r="Y10" i="15"/>
  <c r="BW10" i="15"/>
  <c r="AW10" i="15"/>
  <c r="W10" i="15"/>
  <c r="BN10" i="15"/>
  <c r="BU10" i="15"/>
  <c r="AU10" i="15"/>
  <c r="U10" i="15"/>
  <c r="CR10" i="15"/>
  <c r="BR10" i="15"/>
  <c r="AR10" i="15"/>
  <c r="CP10" i="15"/>
  <c r="BP10" i="15"/>
  <c r="AP10" i="15"/>
  <c r="AN10" i="15"/>
  <c r="BU18" i="15"/>
  <c r="AU18" i="15"/>
  <c r="U18" i="15"/>
  <c r="BW18" i="15"/>
  <c r="CR18" i="15"/>
  <c r="BR18" i="15"/>
  <c r="AR18" i="15"/>
  <c r="CP18" i="15"/>
  <c r="BP18" i="15"/>
  <c r="AP18" i="15"/>
  <c r="CN18" i="15"/>
  <c r="BN18" i="15"/>
  <c r="AN18" i="15"/>
  <c r="CL18" i="15"/>
  <c r="BL18" i="15"/>
  <c r="AL18" i="15"/>
  <c r="CJ18" i="15"/>
  <c r="BJ18" i="15"/>
  <c r="AJ18" i="15"/>
  <c r="CH18" i="15"/>
  <c r="BH18" i="15"/>
  <c r="AH18" i="15"/>
  <c r="CE18" i="15"/>
  <c r="BE18" i="15"/>
  <c r="AE18" i="15"/>
  <c r="W18" i="15"/>
  <c r="CC18" i="15"/>
  <c r="BC18" i="15"/>
  <c r="AC18" i="15"/>
  <c r="CA18" i="15"/>
  <c r="BA18" i="15"/>
  <c r="AA18" i="15"/>
  <c r="AW18" i="15"/>
  <c r="BY18" i="15"/>
  <c r="AY18" i="15"/>
  <c r="Y18" i="15"/>
  <c r="CL46" i="15"/>
  <c r="BL46" i="15"/>
  <c r="AL46" i="15"/>
  <c r="CJ46" i="15"/>
  <c r="BJ46" i="15"/>
  <c r="AJ46" i="15"/>
  <c r="BN46" i="15"/>
  <c r="CH46" i="15"/>
  <c r="BH46" i="15"/>
  <c r="AH46" i="15"/>
  <c r="CN46" i="15"/>
  <c r="CE46" i="15"/>
  <c r="BE46" i="15"/>
  <c r="AE46" i="15"/>
  <c r="CC46" i="15"/>
  <c r="BC46" i="15"/>
  <c r="AC46" i="15"/>
  <c r="AN46" i="15"/>
  <c r="CA46" i="15"/>
  <c r="BA46" i="15"/>
  <c r="AA46" i="15"/>
  <c r="BY46" i="15"/>
  <c r="AY46" i="15"/>
  <c r="Y46" i="15"/>
  <c r="BW46" i="15"/>
  <c r="AW46" i="15"/>
  <c r="W46" i="15"/>
  <c r="BU46" i="15"/>
  <c r="AU46" i="15"/>
  <c r="U46" i="15"/>
  <c r="CR46" i="15"/>
  <c r="BR46" i="15"/>
  <c r="AR46" i="15"/>
  <c r="CP46" i="15"/>
  <c r="BP46" i="15"/>
  <c r="AP46" i="15"/>
  <c r="BU54" i="15"/>
  <c r="AU54" i="15"/>
  <c r="U54" i="15"/>
  <c r="CR54" i="15"/>
  <c r="BR54" i="15"/>
  <c r="AR54" i="15"/>
  <c r="AW54" i="15"/>
  <c r="CP54" i="15"/>
  <c r="BP54" i="15"/>
  <c r="AP54" i="15"/>
  <c r="CN54" i="15"/>
  <c r="BN54" i="15"/>
  <c r="AN54" i="15"/>
  <c r="W54" i="15"/>
  <c r="CL54" i="15"/>
  <c r="BL54" i="15"/>
  <c r="AL54" i="15"/>
  <c r="CJ54" i="15"/>
  <c r="BJ54" i="15"/>
  <c r="AJ54" i="15"/>
  <c r="CH54" i="15"/>
  <c r="BH54" i="15"/>
  <c r="AH54" i="15"/>
  <c r="CE54" i="15"/>
  <c r="BE54" i="15"/>
  <c r="AE54" i="15"/>
  <c r="BW54" i="15"/>
  <c r="CC54" i="15"/>
  <c r="BC54" i="15"/>
  <c r="AC54" i="15"/>
  <c r="CA54" i="15"/>
  <c r="BA54" i="15"/>
  <c r="AA54" i="15"/>
  <c r="BY54" i="15"/>
  <c r="AY54" i="15"/>
  <c r="Y54" i="15"/>
  <c r="CL37" i="15"/>
  <c r="BL37" i="15"/>
  <c r="AL37" i="15"/>
  <c r="CJ37" i="15"/>
  <c r="BJ37" i="15"/>
  <c r="AJ37" i="15"/>
  <c r="CH37" i="15"/>
  <c r="BH37" i="15"/>
  <c r="AH37" i="15"/>
  <c r="CE37" i="15"/>
  <c r="BE37" i="15"/>
  <c r="AE37" i="15"/>
  <c r="AN37" i="15"/>
  <c r="CC37" i="15"/>
  <c r="BC37" i="15"/>
  <c r="AC37" i="15"/>
  <c r="CA37" i="15"/>
  <c r="BA37" i="15"/>
  <c r="AA37" i="15"/>
  <c r="BY37" i="15"/>
  <c r="AY37" i="15"/>
  <c r="Y37" i="15"/>
  <c r="CN37" i="15"/>
  <c r="BW37" i="15"/>
  <c r="AW37" i="15"/>
  <c r="W37" i="15"/>
  <c r="BU37" i="15"/>
  <c r="AU37" i="15"/>
  <c r="U37" i="15"/>
  <c r="BN37" i="15"/>
  <c r="CR37" i="15"/>
  <c r="BR37" i="15"/>
  <c r="AR37" i="15"/>
  <c r="CP37" i="15"/>
  <c r="BP37" i="15"/>
  <c r="AP37" i="15"/>
  <c r="CL13" i="15"/>
  <c r="BL13" i="15"/>
  <c r="AL13" i="15"/>
  <c r="CJ13" i="15"/>
  <c r="BJ13" i="15"/>
  <c r="AJ13" i="15"/>
  <c r="AN13" i="15"/>
  <c r="CH13" i="15"/>
  <c r="BH13" i="15"/>
  <c r="AH13" i="15"/>
  <c r="CE13" i="15"/>
  <c r="BE13" i="15"/>
  <c r="AE13" i="15"/>
  <c r="CN13" i="15"/>
  <c r="CC13" i="15"/>
  <c r="BC13" i="15"/>
  <c r="AC13" i="15"/>
  <c r="BN13" i="15"/>
  <c r="CA13" i="15"/>
  <c r="BA13" i="15"/>
  <c r="AA13" i="15"/>
  <c r="BY13" i="15"/>
  <c r="AY13" i="15"/>
  <c r="Y13" i="15"/>
  <c r="BW13" i="15"/>
  <c r="AW13" i="15"/>
  <c r="W13" i="15"/>
  <c r="BU13" i="15"/>
  <c r="AU13" i="15"/>
  <c r="U13" i="15"/>
  <c r="CR13" i="15"/>
  <c r="BR13" i="15"/>
  <c r="AR13" i="15"/>
  <c r="CP13" i="15"/>
  <c r="BP13" i="15"/>
  <c r="AP13" i="15"/>
  <c r="BU21" i="15"/>
  <c r="AU21" i="15"/>
  <c r="U21" i="15"/>
  <c r="BW21" i="15"/>
  <c r="CR21" i="15"/>
  <c r="BR21" i="15"/>
  <c r="AR21" i="15"/>
  <c r="AW21" i="15"/>
  <c r="CP21" i="15"/>
  <c r="BP21" i="15"/>
  <c r="AP21" i="15"/>
  <c r="CN21" i="15"/>
  <c r="BN21" i="15"/>
  <c r="AN21" i="15"/>
  <c r="CL21" i="15"/>
  <c r="BL21" i="15"/>
  <c r="AL21" i="15"/>
  <c r="CJ21" i="15"/>
  <c r="BJ21" i="15"/>
  <c r="AJ21" i="15"/>
  <c r="CH21" i="15"/>
  <c r="BH21" i="15"/>
  <c r="AH21" i="15"/>
  <c r="CE21" i="15"/>
  <c r="BE21" i="15"/>
  <c r="AE21" i="15"/>
  <c r="CC21" i="15"/>
  <c r="BC21" i="15"/>
  <c r="AC21" i="15"/>
  <c r="W21" i="15"/>
  <c r="CA21" i="15"/>
  <c r="BA21" i="15"/>
  <c r="AA21" i="15"/>
  <c r="BY21" i="15"/>
  <c r="AY21" i="15"/>
  <c r="Y21" i="15"/>
  <c r="CL49" i="15"/>
  <c r="BL49" i="15"/>
  <c r="AL49" i="15"/>
  <c r="AN49" i="15"/>
  <c r="CJ49" i="15"/>
  <c r="BJ49" i="15"/>
  <c r="AJ49" i="15"/>
  <c r="CN49" i="15"/>
  <c r="CH49" i="15"/>
  <c r="BH49" i="15"/>
  <c r="AH49" i="15"/>
  <c r="CE49" i="15"/>
  <c r="BE49" i="15"/>
  <c r="AE49" i="15"/>
  <c r="CC49" i="15"/>
  <c r="BC49" i="15"/>
  <c r="AC49" i="15"/>
  <c r="BN49" i="15"/>
  <c r="CA49" i="15"/>
  <c r="BA49" i="15"/>
  <c r="AA49" i="15"/>
  <c r="BY49" i="15"/>
  <c r="AY49" i="15"/>
  <c r="Y49" i="15"/>
  <c r="BW49" i="15"/>
  <c r="AW49" i="15"/>
  <c r="W49" i="15"/>
  <c r="BU49" i="15"/>
  <c r="AU49" i="15"/>
  <c r="U49" i="15"/>
  <c r="CR49" i="15"/>
  <c r="BR49" i="15"/>
  <c r="AR49" i="15"/>
  <c r="CP49" i="15"/>
  <c r="BP49" i="15"/>
  <c r="AP49" i="15"/>
  <c r="BU27" i="15"/>
  <c r="AU27" i="15"/>
  <c r="U27" i="15"/>
  <c r="BW27" i="15"/>
  <c r="CR27" i="15"/>
  <c r="BR27" i="15"/>
  <c r="AR27" i="15"/>
  <c r="CP27" i="15"/>
  <c r="BP27" i="15"/>
  <c r="AP27" i="15"/>
  <c r="AW27" i="15"/>
  <c r="CN27" i="15"/>
  <c r="BN27" i="15"/>
  <c r="AN27" i="15"/>
  <c r="CL27" i="15"/>
  <c r="BL27" i="15"/>
  <c r="AL27" i="15"/>
  <c r="CJ27" i="15"/>
  <c r="BJ27" i="15"/>
  <c r="AJ27" i="15"/>
  <c r="CH27" i="15"/>
  <c r="BH27" i="15"/>
  <c r="AH27" i="15"/>
  <c r="CE27" i="15"/>
  <c r="BE27" i="15"/>
  <c r="AE27" i="15"/>
  <c r="CC27" i="15"/>
  <c r="BC27" i="15"/>
  <c r="AC27" i="15"/>
  <c r="CA27" i="15"/>
  <c r="BA27" i="15"/>
  <c r="AA27" i="15"/>
  <c r="W27" i="15"/>
  <c r="BY27" i="15"/>
  <c r="AY27" i="15"/>
  <c r="Y27" i="15"/>
  <c r="BU9" i="15"/>
  <c r="AU9" i="15"/>
  <c r="U9" i="15"/>
  <c r="CR9" i="15"/>
  <c r="BR9" i="15"/>
  <c r="AR9" i="15"/>
  <c r="CP9" i="15"/>
  <c r="BP9" i="15"/>
  <c r="AP9" i="15"/>
  <c r="CN9" i="15"/>
  <c r="BN9" i="15"/>
  <c r="AN9" i="15"/>
  <c r="AW9" i="15"/>
  <c r="CL9" i="15"/>
  <c r="BL9" i="15"/>
  <c r="AL9" i="15"/>
  <c r="CJ9" i="15"/>
  <c r="BJ9" i="15"/>
  <c r="AJ9" i="15"/>
  <c r="CH9" i="15"/>
  <c r="BH9" i="15"/>
  <c r="AH9" i="15"/>
  <c r="BW9" i="15"/>
  <c r="CE9" i="15"/>
  <c r="BE9" i="15"/>
  <c r="AE9" i="15"/>
  <c r="W9" i="15"/>
  <c r="CC9" i="15"/>
  <c r="BC9" i="15"/>
  <c r="AC9" i="15"/>
  <c r="CA9" i="15"/>
  <c r="BA9" i="15"/>
  <c r="AA9" i="15"/>
  <c r="BY9" i="15"/>
  <c r="AY9" i="15"/>
  <c r="Y9" i="15"/>
  <c r="CL16" i="15"/>
  <c r="BL16" i="15"/>
  <c r="AL16" i="15"/>
  <c r="CJ16" i="15"/>
  <c r="BJ16" i="15"/>
  <c r="AJ16" i="15"/>
  <c r="CH16" i="15"/>
  <c r="BH16" i="15"/>
  <c r="AH16" i="15"/>
  <c r="CE16" i="15"/>
  <c r="BE16" i="15"/>
  <c r="AE16" i="15"/>
  <c r="CC16" i="15"/>
  <c r="BC16" i="15"/>
  <c r="AC16" i="15"/>
  <c r="CA16" i="15"/>
  <c r="BA16" i="15"/>
  <c r="AA16" i="15"/>
  <c r="BY16" i="15"/>
  <c r="AY16" i="15"/>
  <c r="Y16" i="15"/>
  <c r="BN16" i="15"/>
  <c r="BW16" i="15"/>
  <c r="AW16" i="15"/>
  <c r="W16" i="15"/>
  <c r="AN16" i="15"/>
  <c r="BU16" i="15"/>
  <c r="AU16" i="15"/>
  <c r="U16" i="15"/>
  <c r="CR16" i="15"/>
  <c r="BR16" i="15"/>
  <c r="AR16" i="15"/>
  <c r="CP16" i="15"/>
  <c r="BP16" i="15"/>
  <c r="AP16" i="15"/>
  <c r="CN16" i="15"/>
  <c r="BU24" i="15"/>
  <c r="AU24" i="15"/>
  <c r="U24" i="15"/>
  <c r="BW24" i="15"/>
  <c r="CR24" i="15"/>
  <c r="BR24" i="15"/>
  <c r="AR24" i="15"/>
  <c r="CP24" i="15"/>
  <c r="BP24" i="15"/>
  <c r="AP24" i="15"/>
  <c r="CN24" i="15"/>
  <c r="BN24" i="15"/>
  <c r="AN24" i="15"/>
  <c r="CL24" i="15"/>
  <c r="BL24" i="15"/>
  <c r="AL24" i="15"/>
  <c r="CJ24" i="15"/>
  <c r="BJ24" i="15"/>
  <c r="AJ24" i="15"/>
  <c r="CH24" i="15"/>
  <c r="BH24" i="15"/>
  <c r="AH24" i="15"/>
  <c r="CE24" i="15"/>
  <c r="BE24" i="15"/>
  <c r="AE24" i="15"/>
  <c r="CC24" i="15"/>
  <c r="BC24" i="15"/>
  <c r="AC24" i="15"/>
  <c r="CA24" i="15"/>
  <c r="BA24" i="15"/>
  <c r="AA24" i="15"/>
  <c r="AW24" i="15"/>
  <c r="BY24" i="15"/>
  <c r="AY24" i="15"/>
  <c r="Y24" i="15"/>
  <c r="W24" i="15"/>
  <c r="CL52" i="15"/>
  <c r="BL52" i="15"/>
  <c r="AL52" i="15"/>
  <c r="BN52" i="15"/>
  <c r="CJ52" i="15"/>
  <c r="BJ52" i="15"/>
  <c r="AJ52" i="15"/>
  <c r="CH52" i="15"/>
  <c r="BH52" i="15"/>
  <c r="AH52" i="15"/>
  <c r="CE52" i="15"/>
  <c r="BE52" i="15"/>
  <c r="AE52" i="15"/>
  <c r="CC52" i="15"/>
  <c r="BC52" i="15"/>
  <c r="AC52" i="15"/>
  <c r="CN52" i="15"/>
  <c r="CA52" i="15"/>
  <c r="BA52" i="15"/>
  <c r="AA52" i="15"/>
  <c r="BY52" i="15"/>
  <c r="AY52" i="15"/>
  <c r="Y52" i="15"/>
  <c r="BW52" i="15"/>
  <c r="AW52" i="15"/>
  <c r="W52" i="15"/>
  <c r="AN52" i="15"/>
  <c r="BU52" i="15"/>
  <c r="AU52" i="15"/>
  <c r="U52" i="15"/>
  <c r="CR52" i="15"/>
  <c r="BR52" i="15"/>
  <c r="AR52" i="15"/>
  <c r="CP52" i="15"/>
  <c r="BP52" i="15"/>
  <c r="AP52" i="15"/>
  <c r="AH5" i="15"/>
  <c r="BH5" i="15"/>
  <c r="CH5" i="15"/>
  <c r="AH8" i="15"/>
  <c r="BH8" i="15"/>
  <c r="CH8" i="15"/>
  <c r="AH11" i="15"/>
  <c r="BH11" i="15"/>
  <c r="CH11" i="15"/>
  <c r="AH14" i="15"/>
  <c r="BH14" i="15"/>
  <c r="CH14" i="15"/>
  <c r="AH17" i="15"/>
  <c r="BH17" i="15"/>
  <c r="CH17" i="15"/>
  <c r="AH20" i="15"/>
  <c r="BH20" i="15"/>
  <c r="CH20" i="15"/>
  <c r="AH23" i="15"/>
  <c r="BH23" i="15"/>
  <c r="CH23" i="15"/>
  <c r="AH26" i="15"/>
  <c r="BH26" i="15"/>
  <c r="CH26" i="15"/>
  <c r="AH29" i="15"/>
  <c r="BH29" i="15"/>
  <c r="CH29" i="15"/>
  <c r="AH32" i="15"/>
  <c r="BH32" i="15"/>
  <c r="CH32" i="15"/>
  <c r="AH35" i="15"/>
  <c r="BH35" i="15"/>
  <c r="CH35" i="15"/>
  <c r="AH38" i="15"/>
  <c r="BH38" i="15"/>
  <c r="CH38" i="15"/>
  <c r="AH41" i="15"/>
  <c r="BH41" i="15"/>
  <c r="CH41" i="15"/>
  <c r="AH44" i="15"/>
  <c r="BH44" i="15"/>
  <c r="CH44" i="15"/>
  <c r="AH47" i="15"/>
  <c r="BH47" i="15"/>
  <c r="CH47" i="15"/>
  <c r="AH50" i="15"/>
  <c r="BH50" i="15"/>
  <c r="CH50" i="15"/>
  <c r="AH53" i="15"/>
  <c r="BH53" i="15"/>
  <c r="CH53" i="15"/>
  <c r="Y69" i="15"/>
  <c r="AU128" i="15"/>
  <c r="AJ5" i="15"/>
  <c r="BJ5" i="15"/>
  <c r="CJ5" i="15"/>
  <c r="AJ8" i="15"/>
  <c r="BJ8" i="15"/>
  <c r="CJ8" i="15"/>
  <c r="AJ11" i="15"/>
  <c r="BJ11" i="15"/>
  <c r="CJ11" i="15"/>
  <c r="AJ14" i="15"/>
  <c r="BJ14" i="15"/>
  <c r="CJ14" i="15"/>
  <c r="AJ17" i="15"/>
  <c r="BJ17" i="15"/>
  <c r="CJ17" i="15"/>
  <c r="AJ20" i="15"/>
  <c r="BJ20" i="15"/>
  <c r="CJ20" i="15"/>
  <c r="AJ23" i="15"/>
  <c r="BJ23" i="15"/>
  <c r="CJ23" i="15"/>
  <c r="AJ26" i="15"/>
  <c r="BJ26" i="15"/>
  <c r="CJ26" i="15"/>
  <c r="AJ29" i="15"/>
  <c r="BJ29" i="15"/>
  <c r="CJ29" i="15"/>
  <c r="AJ32" i="15"/>
  <c r="BJ32" i="15"/>
  <c r="CJ32" i="15"/>
  <c r="AJ35" i="15"/>
  <c r="BJ35" i="15"/>
  <c r="CJ35" i="15"/>
  <c r="AJ38" i="15"/>
  <c r="BJ38" i="15"/>
  <c r="CJ38" i="15"/>
  <c r="AJ41" i="15"/>
  <c r="BJ41" i="15"/>
  <c r="CJ41" i="15"/>
  <c r="AJ44" i="15"/>
  <c r="BJ44" i="15"/>
  <c r="CJ44" i="15"/>
  <c r="AJ47" i="15"/>
  <c r="BJ47" i="15"/>
  <c r="CJ47" i="15"/>
  <c r="AJ50" i="15"/>
  <c r="BJ50" i="15"/>
  <c r="CJ50" i="15"/>
  <c r="AJ53" i="15"/>
  <c r="BJ53" i="15"/>
  <c r="CJ53" i="15"/>
  <c r="AE56" i="15"/>
  <c r="CA118" i="15"/>
  <c r="BA118" i="15"/>
  <c r="AA118" i="15"/>
  <c r="BY118" i="15"/>
  <c r="AY118" i="15"/>
  <c r="Y118" i="15"/>
  <c r="BW118" i="15"/>
  <c r="AW118" i="15"/>
  <c r="W118" i="15"/>
  <c r="BU118" i="15"/>
  <c r="AU118" i="15"/>
  <c r="U118" i="15"/>
  <c r="CR118" i="15"/>
  <c r="BR118" i="15"/>
  <c r="AR118" i="15"/>
  <c r="CP118" i="15"/>
  <c r="BP118" i="15"/>
  <c r="AP118" i="15"/>
  <c r="CN118" i="15"/>
  <c r="BN118" i="15"/>
  <c r="AN118" i="15"/>
  <c r="CL118" i="15"/>
  <c r="BL118" i="15"/>
  <c r="AL118" i="15"/>
  <c r="CJ118" i="15"/>
  <c r="BJ118" i="15"/>
  <c r="AJ118" i="15"/>
  <c r="CH118" i="15"/>
  <c r="BH118" i="15"/>
  <c r="AH118" i="15"/>
  <c r="CE118" i="15"/>
  <c r="BE118" i="15"/>
  <c r="AE118" i="15"/>
  <c r="AC121" i="15"/>
  <c r="AL123" i="15"/>
  <c r="U125" i="15"/>
  <c r="CA130" i="15"/>
  <c r="BA130" i="15"/>
  <c r="AA130" i="15"/>
  <c r="BY130" i="15"/>
  <c r="AY130" i="15"/>
  <c r="Y130" i="15"/>
  <c r="BW130" i="15"/>
  <c r="AW130" i="15"/>
  <c r="W130" i="15"/>
  <c r="BU130" i="15"/>
  <c r="AU130" i="15"/>
  <c r="U130" i="15"/>
  <c r="CR130" i="15"/>
  <c r="BR130" i="15"/>
  <c r="AR130" i="15"/>
  <c r="CP130" i="15"/>
  <c r="BP130" i="15"/>
  <c r="AP130" i="15"/>
  <c r="CN130" i="15"/>
  <c r="BN130" i="15"/>
  <c r="AN130" i="15"/>
  <c r="CL130" i="15"/>
  <c r="BL130" i="15"/>
  <c r="AL130" i="15"/>
  <c r="CJ130" i="15"/>
  <c r="BJ130" i="15"/>
  <c r="AJ130" i="15"/>
  <c r="CH130" i="15"/>
  <c r="BH130" i="15"/>
  <c r="AH130" i="15"/>
  <c r="CE130" i="15"/>
  <c r="BE130" i="15"/>
  <c r="AE130" i="15"/>
  <c r="CJ132" i="15"/>
  <c r="BJ132" i="15"/>
  <c r="AJ132" i="15"/>
  <c r="CH132" i="15"/>
  <c r="BH132" i="15"/>
  <c r="AH132" i="15"/>
  <c r="CE132" i="15"/>
  <c r="BE132" i="15"/>
  <c r="AE132" i="15"/>
  <c r="CC132" i="15"/>
  <c r="BC132" i="15"/>
  <c r="AC132" i="15"/>
  <c r="CA132" i="15"/>
  <c r="BA132" i="15"/>
  <c r="AA132" i="15"/>
  <c r="BY132" i="15"/>
  <c r="AY132" i="15"/>
  <c r="Y132" i="15"/>
  <c r="BW132" i="15"/>
  <c r="AW132" i="15"/>
  <c r="W132" i="15"/>
  <c r="BU132" i="15"/>
  <c r="AU132" i="15"/>
  <c r="U132" i="15"/>
  <c r="CR132" i="15"/>
  <c r="BR132" i="15"/>
  <c r="AR132" i="15"/>
  <c r="CP132" i="15"/>
  <c r="BP132" i="15"/>
  <c r="AP132" i="15"/>
  <c r="CN132" i="15"/>
  <c r="BN132" i="15"/>
  <c r="AN132" i="15"/>
  <c r="CR134" i="15"/>
  <c r="BR134" i="15"/>
  <c r="AR134" i="15"/>
  <c r="CP134" i="15"/>
  <c r="BP134" i="15"/>
  <c r="AP134" i="15"/>
  <c r="CN134" i="15"/>
  <c r="BN134" i="15"/>
  <c r="AN134" i="15"/>
  <c r="CL134" i="15"/>
  <c r="BL134" i="15"/>
  <c r="AL134" i="15"/>
  <c r="CJ134" i="15"/>
  <c r="BJ134" i="15"/>
  <c r="AJ134" i="15"/>
  <c r="CH134" i="15"/>
  <c r="BH134" i="15"/>
  <c r="AH134" i="15"/>
  <c r="CE134" i="15"/>
  <c r="BE134" i="15"/>
  <c r="AE134" i="15"/>
  <c r="CC134" i="15"/>
  <c r="BC134" i="15"/>
  <c r="AC134" i="15"/>
  <c r="CA134" i="15"/>
  <c r="BA134" i="15"/>
  <c r="AA134" i="15"/>
  <c r="BY134" i="15"/>
  <c r="AY134" i="15"/>
  <c r="Y134" i="15"/>
  <c r="BW134" i="15"/>
  <c r="AW134" i="15"/>
  <c r="W134" i="15"/>
  <c r="CA136" i="15"/>
  <c r="BA136" i="15"/>
  <c r="AA136" i="15"/>
  <c r="BY136" i="15"/>
  <c r="AY136" i="15"/>
  <c r="Y136" i="15"/>
  <c r="BW136" i="15"/>
  <c r="AW136" i="15"/>
  <c r="W136" i="15"/>
  <c r="BU136" i="15"/>
  <c r="AU136" i="15"/>
  <c r="U136" i="15"/>
  <c r="CR136" i="15"/>
  <c r="BR136" i="15"/>
  <c r="AR136" i="15"/>
  <c r="CP136" i="15"/>
  <c r="BP136" i="15"/>
  <c r="AP136" i="15"/>
  <c r="CN136" i="15"/>
  <c r="BN136" i="15"/>
  <c r="AN136" i="15"/>
  <c r="CL136" i="15"/>
  <c r="BL136" i="15"/>
  <c r="AL136" i="15"/>
  <c r="CJ136" i="15"/>
  <c r="BJ136" i="15"/>
  <c r="AJ136" i="15"/>
  <c r="CH136" i="15"/>
  <c r="BH136" i="15"/>
  <c r="AH136" i="15"/>
  <c r="CE136" i="15"/>
  <c r="BE136" i="15"/>
  <c r="AE136" i="15"/>
  <c r="CJ138" i="15"/>
  <c r="BJ138" i="15"/>
  <c r="AJ138" i="15"/>
  <c r="CH138" i="15"/>
  <c r="BH138" i="15"/>
  <c r="AH138" i="15"/>
  <c r="CE138" i="15"/>
  <c r="BE138" i="15"/>
  <c r="AE138" i="15"/>
  <c r="CC138" i="15"/>
  <c r="BC138" i="15"/>
  <c r="AC138" i="15"/>
  <c r="CA138" i="15"/>
  <c r="BA138" i="15"/>
  <c r="AA138" i="15"/>
  <c r="BY138" i="15"/>
  <c r="AY138" i="15"/>
  <c r="Y138" i="15"/>
  <c r="BW138" i="15"/>
  <c r="AW138" i="15"/>
  <c r="W138" i="15"/>
  <c r="BU138" i="15"/>
  <c r="AU138" i="15"/>
  <c r="U138" i="15"/>
  <c r="CR138" i="15"/>
  <c r="BR138" i="15"/>
  <c r="AR138" i="15"/>
  <c r="CP138" i="15"/>
  <c r="BP138" i="15"/>
  <c r="AP138" i="15"/>
  <c r="CN138" i="15"/>
  <c r="BN138" i="15"/>
  <c r="AN138" i="15"/>
  <c r="CR140" i="15"/>
  <c r="BR140" i="15"/>
  <c r="AR140" i="15"/>
  <c r="CP140" i="15"/>
  <c r="BP140" i="15"/>
  <c r="AP140" i="15"/>
  <c r="CN140" i="15"/>
  <c r="BN140" i="15"/>
  <c r="AN140" i="15"/>
  <c r="CL140" i="15"/>
  <c r="BL140" i="15"/>
  <c r="AL140" i="15"/>
  <c r="CJ140" i="15"/>
  <c r="BJ140" i="15"/>
  <c r="AJ140" i="15"/>
  <c r="CH140" i="15"/>
  <c r="BH140" i="15"/>
  <c r="AH140" i="15"/>
  <c r="CE140" i="15"/>
  <c r="BE140" i="15"/>
  <c r="AE140" i="15"/>
  <c r="CC140" i="15"/>
  <c r="BC140" i="15"/>
  <c r="AC140" i="15"/>
  <c r="CA140" i="15"/>
  <c r="BA140" i="15"/>
  <c r="AA140" i="15"/>
  <c r="BY140" i="15"/>
  <c r="AY140" i="15"/>
  <c r="Y140" i="15"/>
  <c r="BW140" i="15"/>
  <c r="AW140" i="15"/>
  <c r="W140" i="15"/>
  <c r="CJ144" i="15"/>
  <c r="BJ144" i="15"/>
  <c r="AJ144" i="15"/>
  <c r="CH144" i="15"/>
  <c r="BH144" i="15"/>
  <c r="AH144" i="15"/>
  <c r="CE144" i="15"/>
  <c r="BE144" i="15"/>
  <c r="AE144" i="15"/>
  <c r="CC144" i="15"/>
  <c r="BC144" i="15"/>
  <c r="AC144" i="15"/>
  <c r="CA144" i="15"/>
  <c r="BA144" i="15"/>
  <c r="AA144" i="15"/>
  <c r="BY144" i="15"/>
  <c r="AY144" i="15"/>
  <c r="Y144" i="15"/>
  <c r="BW144" i="15"/>
  <c r="AW144" i="15"/>
  <c r="W144" i="15"/>
  <c r="BU144" i="15"/>
  <c r="AU144" i="15"/>
  <c r="U144" i="15"/>
  <c r="CR144" i="15"/>
  <c r="BR144" i="15"/>
  <c r="AR144" i="15"/>
  <c r="CP144" i="15"/>
  <c r="BP144" i="15"/>
  <c r="AP144" i="15"/>
  <c r="CN144" i="15"/>
  <c r="BN144" i="15"/>
  <c r="AN144" i="15"/>
  <c r="CR146" i="15"/>
  <c r="BR146" i="15"/>
  <c r="AR146" i="15"/>
  <c r="CP146" i="15"/>
  <c r="BP146" i="15"/>
  <c r="AP146" i="15"/>
  <c r="CN146" i="15"/>
  <c r="BN146" i="15"/>
  <c r="AN146" i="15"/>
  <c r="CL146" i="15"/>
  <c r="BL146" i="15"/>
  <c r="AL146" i="15"/>
  <c r="CJ146" i="15"/>
  <c r="BJ146" i="15"/>
  <c r="AJ146" i="15"/>
  <c r="CH146" i="15"/>
  <c r="BH146" i="15"/>
  <c r="AH146" i="15"/>
  <c r="CE146" i="15"/>
  <c r="BE146" i="15"/>
  <c r="AE146" i="15"/>
  <c r="CC146" i="15"/>
  <c r="BC146" i="15"/>
  <c r="AC146" i="15"/>
  <c r="CA146" i="15"/>
  <c r="BA146" i="15"/>
  <c r="AA146" i="15"/>
  <c r="BY146" i="15"/>
  <c r="AY146" i="15"/>
  <c r="Y146" i="15"/>
  <c r="BW146" i="15"/>
  <c r="AW146" i="15"/>
  <c r="W146" i="15"/>
  <c r="CJ150" i="15"/>
  <c r="BJ150" i="15"/>
  <c r="AJ150" i="15"/>
  <c r="CH150" i="15"/>
  <c r="BH150" i="15"/>
  <c r="AH150" i="15"/>
  <c r="CE150" i="15"/>
  <c r="BE150" i="15"/>
  <c r="AE150" i="15"/>
  <c r="CC150" i="15"/>
  <c r="BC150" i="15"/>
  <c r="AC150" i="15"/>
  <c r="CA150" i="15"/>
  <c r="BA150" i="15"/>
  <c r="AA150" i="15"/>
  <c r="BY150" i="15"/>
  <c r="AY150" i="15"/>
  <c r="Y150" i="15"/>
  <c r="BW150" i="15"/>
  <c r="AW150" i="15"/>
  <c r="W150" i="15"/>
  <c r="BU150" i="15"/>
  <c r="AU150" i="15"/>
  <c r="U150" i="15"/>
  <c r="CR150" i="15"/>
  <c r="BR150" i="15"/>
  <c r="AR150" i="15"/>
  <c r="CP150" i="15"/>
  <c r="BP150" i="15"/>
  <c r="AP150" i="15"/>
  <c r="CN150" i="15"/>
  <c r="BN150" i="15"/>
  <c r="AN150" i="15"/>
  <c r="CR152" i="15"/>
  <c r="BR152" i="15"/>
  <c r="AR152" i="15"/>
  <c r="CP152" i="15"/>
  <c r="BP152" i="15"/>
  <c r="AP152" i="15"/>
  <c r="CN152" i="15"/>
  <c r="BN152" i="15"/>
  <c r="AN152" i="15"/>
  <c r="CL152" i="15"/>
  <c r="BL152" i="15"/>
  <c r="AL152" i="15"/>
  <c r="CJ152" i="15"/>
  <c r="BJ152" i="15"/>
  <c r="AJ152" i="15"/>
  <c r="CH152" i="15"/>
  <c r="BH152" i="15"/>
  <c r="AH152" i="15"/>
  <c r="CE152" i="15"/>
  <c r="BE152" i="15"/>
  <c r="AE152" i="15"/>
  <c r="CC152" i="15"/>
  <c r="BC152" i="15"/>
  <c r="AC152" i="15"/>
  <c r="CA152" i="15"/>
  <c r="BA152" i="15"/>
  <c r="AA152" i="15"/>
  <c r="BY152" i="15"/>
  <c r="AY152" i="15"/>
  <c r="Y152" i="15"/>
  <c r="BW152" i="15"/>
  <c r="AW152" i="15"/>
  <c r="W152" i="15"/>
  <c r="CP156" i="15"/>
  <c r="BP156" i="15"/>
  <c r="AP156" i="15"/>
  <c r="CN156" i="15"/>
  <c r="CL156" i="15"/>
  <c r="BL156" i="15"/>
  <c r="AL156" i="15"/>
  <c r="CJ156" i="15"/>
  <c r="BJ156" i="15"/>
  <c r="CH156" i="15"/>
  <c r="BH156" i="15"/>
  <c r="AH156" i="15"/>
  <c r="CC156" i="15"/>
  <c r="BC156" i="15"/>
  <c r="AC156" i="15"/>
  <c r="BW156" i="15"/>
  <c r="BU156" i="15"/>
  <c r="AU156" i="15"/>
  <c r="AR156" i="15"/>
  <c r="AN156" i="15"/>
  <c r="CR156" i="15"/>
  <c r="AJ156" i="15"/>
  <c r="CE156" i="15"/>
  <c r="AE156" i="15"/>
  <c r="CA156" i="15"/>
  <c r="AA156" i="15"/>
  <c r="BY156" i="15"/>
  <c r="Y156" i="15"/>
  <c r="BR156" i="15"/>
  <c r="W156" i="15"/>
  <c r="BN156" i="15"/>
  <c r="U156" i="15"/>
  <c r="BE156" i="15"/>
  <c r="BA156" i="15"/>
  <c r="AY156" i="15"/>
  <c r="BW69" i="15"/>
  <c r="AW69" i="15"/>
  <c r="W69" i="15"/>
  <c r="BU69" i="15"/>
  <c r="AU69" i="15"/>
  <c r="U69" i="15"/>
  <c r="CR69" i="15"/>
  <c r="BR69" i="15"/>
  <c r="AR69" i="15"/>
  <c r="CP69" i="15"/>
  <c r="BP69" i="15"/>
  <c r="AP69" i="15"/>
  <c r="CN69" i="15"/>
  <c r="BN69" i="15"/>
  <c r="AN69" i="15"/>
  <c r="CL69" i="15"/>
  <c r="BL69" i="15"/>
  <c r="AL69" i="15"/>
  <c r="CJ69" i="15"/>
  <c r="BJ69" i="15"/>
  <c r="AJ69" i="15"/>
  <c r="CH69" i="15"/>
  <c r="BH69" i="15"/>
  <c r="AH69" i="15"/>
  <c r="CE69" i="15"/>
  <c r="BE69" i="15"/>
  <c r="AE69" i="15"/>
  <c r="CC69" i="15"/>
  <c r="BC69" i="15"/>
  <c r="AC69" i="15"/>
  <c r="CA69" i="15"/>
  <c r="BA69" i="15"/>
  <c r="AA69" i="15"/>
  <c r="AL5" i="15"/>
  <c r="BL5" i="15"/>
  <c r="CL5" i="15"/>
  <c r="AL8" i="15"/>
  <c r="BL8" i="15"/>
  <c r="CL8" i="15"/>
  <c r="AL11" i="15"/>
  <c r="BL11" i="15"/>
  <c r="CL11" i="15"/>
  <c r="AL14" i="15"/>
  <c r="BL14" i="15"/>
  <c r="CL14" i="15"/>
  <c r="AL17" i="15"/>
  <c r="BL17" i="15"/>
  <c r="CL17" i="15"/>
  <c r="AL20" i="15"/>
  <c r="BL20" i="15"/>
  <c r="CL20" i="15"/>
  <c r="AL23" i="15"/>
  <c r="BL23" i="15"/>
  <c r="CL23" i="15"/>
  <c r="AL26" i="15"/>
  <c r="BL26" i="15"/>
  <c r="CL26" i="15"/>
  <c r="AL29" i="15"/>
  <c r="BL29" i="15"/>
  <c r="CL29" i="15"/>
  <c r="AL32" i="15"/>
  <c r="BL32" i="15"/>
  <c r="CL32" i="15"/>
  <c r="AL35" i="15"/>
  <c r="BL35" i="15"/>
  <c r="CL35" i="15"/>
  <c r="AL38" i="15"/>
  <c r="BL38" i="15"/>
  <c r="CL38" i="15"/>
  <c r="AL41" i="15"/>
  <c r="BL41" i="15"/>
  <c r="CL41" i="15"/>
  <c r="AL44" i="15"/>
  <c r="BL44" i="15"/>
  <c r="CL44" i="15"/>
  <c r="AL47" i="15"/>
  <c r="BL47" i="15"/>
  <c r="CL47" i="15"/>
  <c r="AL50" i="15"/>
  <c r="BL50" i="15"/>
  <c r="CL50" i="15"/>
  <c r="AL53" i="15"/>
  <c r="BL53" i="15"/>
  <c r="CL53" i="15"/>
  <c r="AH56" i="15"/>
  <c r="BY69" i="15"/>
  <c r="BC121" i="15"/>
  <c r="BL123" i="15"/>
  <c r="AU125" i="15"/>
  <c r="CA142" i="15"/>
  <c r="BA142" i="15"/>
  <c r="AA142" i="15"/>
  <c r="BY142" i="15"/>
  <c r="AY142" i="15"/>
  <c r="Y142" i="15"/>
  <c r="BW142" i="15"/>
  <c r="AW142" i="15"/>
  <c r="W142" i="15"/>
  <c r="BU142" i="15"/>
  <c r="AU142" i="15"/>
  <c r="U142" i="15"/>
  <c r="CR142" i="15"/>
  <c r="BR142" i="15"/>
  <c r="AR142" i="15"/>
  <c r="CP142" i="15"/>
  <c r="BP142" i="15"/>
  <c r="AP142" i="15"/>
  <c r="CN142" i="15"/>
  <c r="BN142" i="15"/>
  <c r="AN142" i="15"/>
  <c r="CL142" i="15"/>
  <c r="BL142" i="15"/>
  <c r="AL142" i="15"/>
  <c r="CJ142" i="15"/>
  <c r="BJ142" i="15"/>
  <c r="AJ142" i="15"/>
  <c r="CH142" i="15"/>
  <c r="BH142" i="15"/>
  <c r="AH142" i="15"/>
  <c r="CE142" i="15"/>
  <c r="BE142" i="15"/>
  <c r="AE142" i="15"/>
  <c r="CA148" i="15"/>
  <c r="BA148" i="15"/>
  <c r="AA148" i="15"/>
  <c r="BY148" i="15"/>
  <c r="AY148" i="15"/>
  <c r="Y148" i="15"/>
  <c r="BW148" i="15"/>
  <c r="AW148" i="15"/>
  <c r="W148" i="15"/>
  <c r="BU148" i="15"/>
  <c r="AU148" i="15"/>
  <c r="U148" i="15"/>
  <c r="CR148" i="15"/>
  <c r="BR148" i="15"/>
  <c r="AR148" i="15"/>
  <c r="CP148" i="15"/>
  <c r="BP148" i="15"/>
  <c r="AP148" i="15"/>
  <c r="CN148" i="15"/>
  <c r="BN148" i="15"/>
  <c r="AN148" i="15"/>
  <c r="CL148" i="15"/>
  <c r="BL148" i="15"/>
  <c r="AL148" i="15"/>
  <c r="CJ148" i="15"/>
  <c r="BJ148" i="15"/>
  <c r="AJ148" i="15"/>
  <c r="CH148" i="15"/>
  <c r="BH148" i="15"/>
  <c r="AH148" i="15"/>
  <c r="CE148" i="15"/>
  <c r="BE148" i="15"/>
  <c r="AE148" i="15"/>
  <c r="CA154" i="15"/>
  <c r="BA154" i="15"/>
  <c r="AA154" i="15"/>
  <c r="BY154" i="15"/>
  <c r="AY154" i="15"/>
  <c r="Y154" i="15"/>
  <c r="BW154" i="15"/>
  <c r="AW154" i="15"/>
  <c r="W154" i="15"/>
  <c r="BU154" i="15"/>
  <c r="AU154" i="15"/>
  <c r="U154" i="15"/>
  <c r="CR154" i="15"/>
  <c r="BR154" i="15"/>
  <c r="AR154" i="15"/>
  <c r="CP154" i="15"/>
  <c r="BP154" i="15"/>
  <c r="AP154" i="15"/>
  <c r="CN154" i="15"/>
  <c r="BN154" i="15"/>
  <c r="AN154" i="15"/>
  <c r="CL154" i="15"/>
  <c r="BL154" i="15"/>
  <c r="AL154" i="15"/>
  <c r="CJ154" i="15"/>
  <c r="BJ154" i="15"/>
  <c r="AJ154" i="15"/>
  <c r="CH154" i="15"/>
  <c r="BH154" i="15"/>
  <c r="AH154" i="15"/>
  <c r="CE154" i="15"/>
  <c r="BE154" i="15"/>
  <c r="AE154" i="15"/>
  <c r="AN5" i="15"/>
  <c r="BN5" i="15"/>
  <c r="CN5" i="15"/>
  <c r="AN8" i="15"/>
  <c r="BN8" i="15"/>
  <c r="CN8" i="15"/>
  <c r="AN11" i="15"/>
  <c r="BN11" i="15"/>
  <c r="CN11" i="15"/>
  <c r="AN14" i="15"/>
  <c r="BN14" i="15"/>
  <c r="CN14" i="15"/>
  <c r="AN17" i="15"/>
  <c r="BN17" i="15"/>
  <c r="CN17" i="15"/>
  <c r="AN20" i="15"/>
  <c r="BN20" i="15"/>
  <c r="CN20" i="15"/>
  <c r="AN23" i="15"/>
  <c r="BN23" i="15"/>
  <c r="CN23" i="15"/>
  <c r="AN26" i="15"/>
  <c r="BN26" i="15"/>
  <c r="CN26" i="15"/>
  <c r="AN29" i="15"/>
  <c r="BN29" i="15"/>
  <c r="CN29" i="15"/>
  <c r="AN32" i="15"/>
  <c r="BN32" i="15"/>
  <c r="CN32" i="15"/>
  <c r="AN35" i="15"/>
  <c r="BN35" i="15"/>
  <c r="CN35" i="15"/>
  <c r="AN38" i="15"/>
  <c r="BN38" i="15"/>
  <c r="CN38" i="15"/>
  <c r="AN41" i="15"/>
  <c r="BN41" i="15"/>
  <c r="CN41" i="15"/>
  <c r="AN44" i="15"/>
  <c r="BN44" i="15"/>
  <c r="CN44" i="15"/>
  <c r="AN47" i="15"/>
  <c r="BN47" i="15"/>
  <c r="CN47" i="15"/>
  <c r="AN50" i="15"/>
  <c r="BN50" i="15"/>
  <c r="CN50" i="15"/>
  <c r="AN53" i="15"/>
  <c r="BN53" i="15"/>
  <c r="CN53" i="15"/>
  <c r="AN56" i="15"/>
  <c r="CR92" i="15"/>
  <c r="BR92" i="15"/>
  <c r="AR92" i="15"/>
  <c r="CP92" i="15"/>
  <c r="BP92" i="15"/>
  <c r="AP92" i="15"/>
  <c r="CN92" i="15"/>
  <c r="BN92" i="15"/>
  <c r="AN92" i="15"/>
  <c r="CL92" i="15"/>
  <c r="BL92" i="15"/>
  <c r="AL92" i="15"/>
  <c r="CJ92" i="15"/>
  <c r="BJ92" i="15"/>
  <c r="AJ92" i="15"/>
  <c r="CH92" i="15"/>
  <c r="BH92" i="15"/>
  <c r="AH92" i="15"/>
  <c r="CE92" i="15"/>
  <c r="BE92" i="15"/>
  <c r="AE92" i="15"/>
  <c r="CC92" i="15"/>
  <c r="BC92" i="15"/>
  <c r="AC92" i="15"/>
  <c r="CA92" i="15"/>
  <c r="BA92" i="15"/>
  <c r="AA92" i="15"/>
  <c r="BY92" i="15"/>
  <c r="AY92" i="15"/>
  <c r="Y92" i="15"/>
  <c r="BW92" i="15"/>
  <c r="AW92" i="15"/>
  <c r="W92" i="15"/>
  <c r="CA94" i="15"/>
  <c r="BA94" i="15"/>
  <c r="AA94" i="15"/>
  <c r="BY94" i="15"/>
  <c r="AY94" i="15"/>
  <c r="Y94" i="15"/>
  <c r="BW94" i="15"/>
  <c r="AW94" i="15"/>
  <c r="W94" i="15"/>
  <c r="BU94" i="15"/>
  <c r="AU94" i="15"/>
  <c r="U94" i="15"/>
  <c r="CR94" i="15"/>
  <c r="BR94" i="15"/>
  <c r="AR94" i="15"/>
  <c r="CP94" i="15"/>
  <c r="BP94" i="15"/>
  <c r="AP94" i="15"/>
  <c r="CN94" i="15"/>
  <c r="BN94" i="15"/>
  <c r="AN94" i="15"/>
  <c r="CL94" i="15"/>
  <c r="BL94" i="15"/>
  <c r="AL94" i="15"/>
  <c r="CJ94" i="15"/>
  <c r="BJ94" i="15"/>
  <c r="AJ94" i="15"/>
  <c r="CH94" i="15"/>
  <c r="BH94" i="15"/>
  <c r="AH94" i="15"/>
  <c r="CE94" i="15"/>
  <c r="BE94" i="15"/>
  <c r="AE94" i="15"/>
  <c r="CJ96" i="15"/>
  <c r="BJ96" i="15"/>
  <c r="AJ96" i="15"/>
  <c r="CH96" i="15"/>
  <c r="BH96" i="15"/>
  <c r="AH96" i="15"/>
  <c r="CE96" i="15"/>
  <c r="BE96" i="15"/>
  <c r="AE96" i="15"/>
  <c r="CC96" i="15"/>
  <c r="BC96" i="15"/>
  <c r="AC96" i="15"/>
  <c r="CA96" i="15"/>
  <c r="BA96" i="15"/>
  <c r="AA96" i="15"/>
  <c r="BY96" i="15"/>
  <c r="AY96" i="15"/>
  <c r="Y96" i="15"/>
  <c r="BW96" i="15"/>
  <c r="AW96" i="15"/>
  <c r="W96" i="15"/>
  <c r="BU96" i="15"/>
  <c r="AU96" i="15"/>
  <c r="U96" i="15"/>
  <c r="CR96" i="15"/>
  <c r="BR96" i="15"/>
  <c r="AR96" i="15"/>
  <c r="CP96" i="15"/>
  <c r="BP96" i="15"/>
  <c r="AP96" i="15"/>
  <c r="CN96" i="15"/>
  <c r="BN96" i="15"/>
  <c r="AN96" i="15"/>
  <c r="CR98" i="15"/>
  <c r="BR98" i="15"/>
  <c r="AR98" i="15"/>
  <c r="CP98" i="15"/>
  <c r="BP98" i="15"/>
  <c r="AP98" i="15"/>
  <c r="CN98" i="15"/>
  <c r="BN98" i="15"/>
  <c r="AN98" i="15"/>
  <c r="CL98" i="15"/>
  <c r="BL98" i="15"/>
  <c r="AL98" i="15"/>
  <c r="CJ98" i="15"/>
  <c r="BJ98" i="15"/>
  <c r="AJ98" i="15"/>
  <c r="CH98" i="15"/>
  <c r="BH98" i="15"/>
  <c r="AH98" i="15"/>
  <c r="CE98" i="15"/>
  <c r="BE98" i="15"/>
  <c r="AE98" i="15"/>
  <c r="CC98" i="15"/>
  <c r="BC98" i="15"/>
  <c r="AC98" i="15"/>
  <c r="CA98" i="15"/>
  <c r="BA98" i="15"/>
  <c r="AA98" i="15"/>
  <c r="BY98" i="15"/>
  <c r="AY98" i="15"/>
  <c r="Y98" i="15"/>
  <c r="BW98" i="15"/>
  <c r="AW98" i="15"/>
  <c r="W98" i="15"/>
  <c r="CA100" i="15"/>
  <c r="BA100" i="15"/>
  <c r="AA100" i="15"/>
  <c r="BY100" i="15"/>
  <c r="AY100" i="15"/>
  <c r="Y100" i="15"/>
  <c r="BW100" i="15"/>
  <c r="AW100" i="15"/>
  <c r="W100" i="15"/>
  <c r="BU100" i="15"/>
  <c r="AU100" i="15"/>
  <c r="U100" i="15"/>
  <c r="CR100" i="15"/>
  <c r="BR100" i="15"/>
  <c r="AR100" i="15"/>
  <c r="CP100" i="15"/>
  <c r="BP100" i="15"/>
  <c r="AP100" i="15"/>
  <c r="CN100" i="15"/>
  <c r="BN100" i="15"/>
  <c r="AN100" i="15"/>
  <c r="CL100" i="15"/>
  <c r="BL100" i="15"/>
  <c r="AL100" i="15"/>
  <c r="CJ100" i="15"/>
  <c r="BJ100" i="15"/>
  <c r="AJ100" i="15"/>
  <c r="CH100" i="15"/>
  <c r="BH100" i="15"/>
  <c r="AH100" i="15"/>
  <c r="CE100" i="15"/>
  <c r="BE100" i="15"/>
  <c r="AE100" i="15"/>
  <c r="CR104" i="15"/>
  <c r="BR104" i="15"/>
  <c r="AR104" i="15"/>
  <c r="CP104" i="15"/>
  <c r="BP104" i="15"/>
  <c r="AP104" i="15"/>
  <c r="CN104" i="15"/>
  <c r="BN104" i="15"/>
  <c r="AN104" i="15"/>
  <c r="CL104" i="15"/>
  <c r="BL104" i="15"/>
  <c r="AL104" i="15"/>
  <c r="CJ104" i="15"/>
  <c r="BJ104" i="15"/>
  <c r="AJ104" i="15"/>
  <c r="CH104" i="15"/>
  <c r="BH104" i="15"/>
  <c r="AH104" i="15"/>
  <c r="CE104" i="15"/>
  <c r="BE104" i="15"/>
  <c r="AE104" i="15"/>
  <c r="CC104" i="15"/>
  <c r="BC104" i="15"/>
  <c r="AC104" i="15"/>
  <c r="CA104" i="15"/>
  <c r="BA104" i="15"/>
  <c r="AA104" i="15"/>
  <c r="BY104" i="15"/>
  <c r="AY104" i="15"/>
  <c r="Y104" i="15"/>
  <c r="BW104" i="15"/>
  <c r="AW104" i="15"/>
  <c r="W104" i="15"/>
  <c r="CA106" i="15"/>
  <c r="BA106" i="15"/>
  <c r="AA106" i="15"/>
  <c r="BY106" i="15"/>
  <c r="AY106" i="15"/>
  <c r="Y106" i="15"/>
  <c r="BW106" i="15"/>
  <c r="AW106" i="15"/>
  <c r="W106" i="15"/>
  <c r="BU106" i="15"/>
  <c r="AU106" i="15"/>
  <c r="U106" i="15"/>
  <c r="CR106" i="15"/>
  <c r="BR106" i="15"/>
  <c r="AR106" i="15"/>
  <c r="CP106" i="15"/>
  <c r="BP106" i="15"/>
  <c r="AP106" i="15"/>
  <c r="CN106" i="15"/>
  <c r="BN106" i="15"/>
  <c r="AN106" i="15"/>
  <c r="CL106" i="15"/>
  <c r="BL106" i="15"/>
  <c r="AL106" i="15"/>
  <c r="CJ106" i="15"/>
  <c r="BJ106" i="15"/>
  <c r="AJ106" i="15"/>
  <c r="CH106" i="15"/>
  <c r="BH106" i="15"/>
  <c r="AH106" i="15"/>
  <c r="CE106" i="15"/>
  <c r="BE106" i="15"/>
  <c r="AE106" i="15"/>
  <c r="CA109" i="15"/>
  <c r="BA109" i="15"/>
  <c r="AA109" i="15"/>
  <c r="BY109" i="15"/>
  <c r="AY109" i="15"/>
  <c r="Y109" i="15"/>
  <c r="BW109" i="15"/>
  <c r="AW109" i="15"/>
  <c r="W109" i="15"/>
  <c r="BU109" i="15"/>
  <c r="AU109" i="15"/>
  <c r="U109" i="15"/>
  <c r="CR109" i="15"/>
  <c r="BR109" i="15"/>
  <c r="AR109" i="15"/>
  <c r="CP109" i="15"/>
  <c r="BP109" i="15"/>
  <c r="AP109" i="15"/>
  <c r="CN109" i="15"/>
  <c r="BN109" i="15"/>
  <c r="AN109" i="15"/>
  <c r="CL109" i="15"/>
  <c r="BL109" i="15"/>
  <c r="AL109" i="15"/>
  <c r="CJ109" i="15"/>
  <c r="BJ109" i="15"/>
  <c r="AJ109" i="15"/>
  <c r="CH109" i="15"/>
  <c r="BH109" i="15"/>
  <c r="AH109" i="15"/>
  <c r="CE109" i="15"/>
  <c r="BE109" i="15"/>
  <c r="AE109" i="15"/>
  <c r="CJ111" i="15"/>
  <c r="BJ111" i="15"/>
  <c r="AJ111" i="15"/>
  <c r="CH111" i="15"/>
  <c r="BH111" i="15"/>
  <c r="AH111" i="15"/>
  <c r="CE111" i="15"/>
  <c r="BE111" i="15"/>
  <c r="AE111" i="15"/>
  <c r="CC111" i="15"/>
  <c r="BC111" i="15"/>
  <c r="AC111" i="15"/>
  <c r="CA111" i="15"/>
  <c r="BA111" i="15"/>
  <c r="AA111" i="15"/>
  <c r="BY111" i="15"/>
  <c r="AY111" i="15"/>
  <c r="Y111" i="15"/>
  <c r="BW111" i="15"/>
  <c r="AW111" i="15"/>
  <c r="W111" i="15"/>
  <c r="BU111" i="15"/>
  <c r="AU111" i="15"/>
  <c r="U111" i="15"/>
  <c r="CR111" i="15"/>
  <c r="BR111" i="15"/>
  <c r="AR111" i="15"/>
  <c r="CP111" i="15"/>
  <c r="BP111" i="15"/>
  <c r="AP111" i="15"/>
  <c r="CN111" i="15"/>
  <c r="BN111" i="15"/>
  <c r="AN111" i="15"/>
  <c r="CR113" i="15"/>
  <c r="BR113" i="15"/>
  <c r="AR113" i="15"/>
  <c r="CP113" i="15"/>
  <c r="BP113" i="15"/>
  <c r="AP113" i="15"/>
  <c r="CN113" i="15"/>
  <c r="BN113" i="15"/>
  <c r="AN113" i="15"/>
  <c r="CL113" i="15"/>
  <c r="BL113" i="15"/>
  <c r="AL113" i="15"/>
  <c r="CJ113" i="15"/>
  <c r="BJ113" i="15"/>
  <c r="AJ113" i="15"/>
  <c r="CH113" i="15"/>
  <c r="BH113" i="15"/>
  <c r="AH113" i="15"/>
  <c r="CE113" i="15"/>
  <c r="BE113" i="15"/>
  <c r="AE113" i="15"/>
  <c r="CC113" i="15"/>
  <c r="BC113" i="15"/>
  <c r="AC113" i="15"/>
  <c r="CA113" i="15"/>
  <c r="BA113" i="15"/>
  <c r="AA113" i="15"/>
  <c r="BY113" i="15"/>
  <c r="AY113" i="15"/>
  <c r="Y113" i="15"/>
  <c r="BW113" i="15"/>
  <c r="AW113" i="15"/>
  <c r="W113" i="15"/>
  <c r="CA115" i="15"/>
  <c r="BA115" i="15"/>
  <c r="AA115" i="15"/>
  <c r="BY115" i="15"/>
  <c r="AY115" i="15"/>
  <c r="Y115" i="15"/>
  <c r="BW115" i="15"/>
  <c r="AW115" i="15"/>
  <c r="W115" i="15"/>
  <c r="BU115" i="15"/>
  <c r="AU115" i="15"/>
  <c r="U115" i="15"/>
  <c r="CR115" i="15"/>
  <c r="BR115" i="15"/>
  <c r="AR115" i="15"/>
  <c r="CP115" i="15"/>
  <c r="BP115" i="15"/>
  <c r="AP115" i="15"/>
  <c r="CN115" i="15"/>
  <c r="BN115" i="15"/>
  <c r="AN115" i="15"/>
  <c r="CL115" i="15"/>
  <c r="BL115" i="15"/>
  <c r="AL115" i="15"/>
  <c r="CJ115" i="15"/>
  <c r="BJ115" i="15"/>
  <c r="AJ115" i="15"/>
  <c r="CH115" i="15"/>
  <c r="BH115" i="15"/>
  <c r="AH115" i="15"/>
  <c r="CE115" i="15"/>
  <c r="BE115" i="15"/>
  <c r="AE115" i="15"/>
  <c r="AC118" i="15"/>
  <c r="CA127" i="15"/>
  <c r="BA127" i="15"/>
  <c r="AA127" i="15"/>
  <c r="BY127" i="15"/>
  <c r="AY127" i="15"/>
  <c r="Y127" i="15"/>
  <c r="BW127" i="15"/>
  <c r="AW127" i="15"/>
  <c r="W127" i="15"/>
  <c r="BU127" i="15"/>
  <c r="AU127" i="15"/>
  <c r="U127" i="15"/>
  <c r="CR127" i="15"/>
  <c r="BR127" i="15"/>
  <c r="AR127" i="15"/>
  <c r="CP127" i="15"/>
  <c r="BP127" i="15"/>
  <c r="AP127" i="15"/>
  <c r="CN127" i="15"/>
  <c r="BN127" i="15"/>
  <c r="AN127" i="15"/>
  <c r="CL127" i="15"/>
  <c r="BL127" i="15"/>
  <c r="AL127" i="15"/>
  <c r="CJ127" i="15"/>
  <c r="BJ127" i="15"/>
  <c r="AJ127" i="15"/>
  <c r="CH127" i="15"/>
  <c r="BH127" i="15"/>
  <c r="AH127" i="15"/>
  <c r="CE127" i="15"/>
  <c r="BE127" i="15"/>
  <c r="AE127" i="15"/>
  <c r="AC130" i="15"/>
  <c r="AL132" i="15"/>
  <c r="U134" i="15"/>
  <c r="AC136" i="15"/>
  <c r="AL138" i="15"/>
  <c r="U140" i="15"/>
  <c r="AL144" i="15"/>
  <c r="U146" i="15"/>
  <c r="AL150" i="15"/>
  <c r="U152" i="15"/>
  <c r="AW156" i="15"/>
  <c r="CP493" i="15"/>
  <c r="BP493" i="15"/>
  <c r="AP493" i="15"/>
  <c r="CN493" i="15"/>
  <c r="BN493" i="15"/>
  <c r="AN493" i="15"/>
  <c r="CL493" i="15"/>
  <c r="BL493" i="15"/>
  <c r="AL493" i="15"/>
  <c r="CJ493" i="15"/>
  <c r="BJ493" i="15"/>
  <c r="AJ493" i="15"/>
  <c r="CH493" i="15"/>
  <c r="BH493" i="15"/>
  <c r="AH493" i="15"/>
  <c r="CE493" i="15"/>
  <c r="BE493" i="15"/>
  <c r="AE493" i="15"/>
  <c r="CC493" i="15"/>
  <c r="BC493" i="15"/>
  <c r="AC493" i="15"/>
  <c r="CA493" i="15"/>
  <c r="BA493" i="15"/>
  <c r="AA493" i="15"/>
  <c r="BY493" i="15"/>
  <c r="AY493" i="15"/>
  <c r="Y493" i="15"/>
  <c r="BW493" i="15"/>
  <c r="AW493" i="15"/>
  <c r="W493" i="15"/>
  <c r="BU493" i="15"/>
  <c r="AU493" i="15"/>
  <c r="U493" i="15"/>
  <c r="CR493" i="15"/>
  <c r="BR493" i="15"/>
  <c r="AR493" i="15"/>
  <c r="AP5" i="15"/>
  <c r="BP5" i="15"/>
  <c r="CP5" i="15"/>
  <c r="AP8" i="15"/>
  <c r="BP8" i="15"/>
  <c r="CP8" i="15"/>
  <c r="AP11" i="15"/>
  <c r="BP11" i="15"/>
  <c r="CP11" i="15"/>
  <c r="AP14" i="15"/>
  <c r="BP14" i="15"/>
  <c r="CP14" i="15"/>
  <c r="AP17" i="15"/>
  <c r="BP17" i="15"/>
  <c r="CP17" i="15"/>
  <c r="AP20" i="15"/>
  <c r="BP20" i="15"/>
  <c r="CP20" i="15"/>
  <c r="AP23" i="15"/>
  <c r="BP23" i="15"/>
  <c r="CP23" i="15"/>
  <c r="AP26" i="15"/>
  <c r="BP26" i="15"/>
  <c r="CP26" i="15"/>
  <c r="AP29" i="15"/>
  <c r="BP29" i="15"/>
  <c r="CP29" i="15"/>
  <c r="AP32" i="15"/>
  <c r="BP32" i="15"/>
  <c r="CP32" i="15"/>
  <c r="AP35" i="15"/>
  <c r="BP35" i="15"/>
  <c r="CP35" i="15"/>
  <c r="AP38" i="15"/>
  <c r="BP38" i="15"/>
  <c r="CP38" i="15"/>
  <c r="AP41" i="15"/>
  <c r="BP41" i="15"/>
  <c r="CP41" i="15"/>
  <c r="AP44" i="15"/>
  <c r="BP44" i="15"/>
  <c r="CP44" i="15"/>
  <c r="AP47" i="15"/>
  <c r="BP47" i="15"/>
  <c r="CP47" i="15"/>
  <c r="AP50" i="15"/>
  <c r="BP50" i="15"/>
  <c r="CP50" i="15"/>
  <c r="AP53" i="15"/>
  <c r="BP53" i="15"/>
  <c r="CP53" i="15"/>
  <c r="BE56" i="15"/>
  <c r="R58" i="15"/>
  <c r="BW60" i="15"/>
  <c r="AW60" i="15"/>
  <c r="W60" i="15"/>
  <c r="BU60" i="15"/>
  <c r="AU60" i="15"/>
  <c r="U60" i="15"/>
  <c r="CR60" i="15"/>
  <c r="BR60" i="15"/>
  <c r="AR60" i="15"/>
  <c r="CP60" i="15"/>
  <c r="BP60" i="15"/>
  <c r="AP60" i="15"/>
  <c r="CN60" i="15"/>
  <c r="BN60" i="15"/>
  <c r="AN60" i="15"/>
  <c r="CL60" i="15"/>
  <c r="BL60" i="15"/>
  <c r="AL60" i="15"/>
  <c r="CJ60" i="15"/>
  <c r="BJ60" i="15"/>
  <c r="AJ60" i="15"/>
  <c r="CH60" i="15"/>
  <c r="BH60" i="15"/>
  <c r="AH60" i="15"/>
  <c r="CE60" i="15"/>
  <c r="BE60" i="15"/>
  <c r="AE60" i="15"/>
  <c r="CC60" i="15"/>
  <c r="BC60" i="15"/>
  <c r="AC60" i="15"/>
  <c r="CA60" i="15"/>
  <c r="BA60" i="15"/>
  <c r="AA60" i="15"/>
  <c r="CE62" i="15"/>
  <c r="BE62" i="15"/>
  <c r="AE62" i="15"/>
  <c r="CC62" i="15"/>
  <c r="BC62" i="15"/>
  <c r="AC62" i="15"/>
  <c r="CA62" i="15"/>
  <c r="BA62" i="15"/>
  <c r="AA62" i="15"/>
  <c r="BY62" i="15"/>
  <c r="AY62" i="15"/>
  <c r="Y62" i="15"/>
  <c r="BW62" i="15"/>
  <c r="AW62" i="15"/>
  <c r="W62" i="15"/>
  <c r="BU62" i="15"/>
  <c r="AU62" i="15"/>
  <c r="U62" i="15"/>
  <c r="CR62" i="15"/>
  <c r="BR62" i="15"/>
  <c r="AR62" i="15"/>
  <c r="CP62" i="15"/>
  <c r="BP62" i="15"/>
  <c r="AP62" i="15"/>
  <c r="CN62" i="15"/>
  <c r="BN62" i="15"/>
  <c r="AN62" i="15"/>
  <c r="CL62" i="15"/>
  <c r="BL62" i="15"/>
  <c r="AL62" i="15"/>
  <c r="CJ62" i="15"/>
  <c r="BJ62" i="15"/>
  <c r="AJ62" i="15"/>
  <c r="R64" i="15"/>
  <c r="BW66" i="15"/>
  <c r="AW66" i="15"/>
  <c r="W66" i="15"/>
  <c r="BU66" i="15"/>
  <c r="AU66" i="15"/>
  <c r="U66" i="15"/>
  <c r="CR66" i="15"/>
  <c r="BR66" i="15"/>
  <c r="AR66" i="15"/>
  <c r="CP66" i="15"/>
  <c r="BP66" i="15"/>
  <c r="AP66" i="15"/>
  <c r="CN66" i="15"/>
  <c r="BN66" i="15"/>
  <c r="AN66" i="15"/>
  <c r="CL66" i="15"/>
  <c r="BL66" i="15"/>
  <c r="AL66" i="15"/>
  <c r="CJ66" i="15"/>
  <c r="BJ66" i="15"/>
  <c r="AJ66" i="15"/>
  <c r="CH66" i="15"/>
  <c r="BH66" i="15"/>
  <c r="AH66" i="15"/>
  <c r="CE66" i="15"/>
  <c r="BE66" i="15"/>
  <c r="AE66" i="15"/>
  <c r="CC66" i="15"/>
  <c r="BC66" i="15"/>
  <c r="AC66" i="15"/>
  <c r="CA66" i="15"/>
  <c r="BA66" i="15"/>
  <c r="AA66" i="15"/>
  <c r="CE68" i="15"/>
  <c r="BE68" i="15"/>
  <c r="AE68" i="15"/>
  <c r="CC68" i="15"/>
  <c r="BC68" i="15"/>
  <c r="AC68" i="15"/>
  <c r="CA68" i="15"/>
  <c r="BA68" i="15"/>
  <c r="AA68" i="15"/>
  <c r="BY68" i="15"/>
  <c r="AY68" i="15"/>
  <c r="Y68" i="15"/>
  <c r="BW68" i="15"/>
  <c r="AW68" i="15"/>
  <c r="W68" i="15"/>
  <c r="BU68" i="15"/>
  <c r="AU68" i="15"/>
  <c r="U68" i="15"/>
  <c r="CR68" i="15"/>
  <c r="BR68" i="15"/>
  <c r="AR68" i="15"/>
  <c r="CP68" i="15"/>
  <c r="BP68" i="15"/>
  <c r="AP68" i="15"/>
  <c r="CN68" i="15"/>
  <c r="BN68" i="15"/>
  <c r="AN68" i="15"/>
  <c r="CL68" i="15"/>
  <c r="BL68" i="15"/>
  <c r="AL68" i="15"/>
  <c r="CJ68" i="15"/>
  <c r="BJ68" i="15"/>
  <c r="AJ68" i="15"/>
  <c r="R70" i="15"/>
  <c r="BW72" i="15"/>
  <c r="AW72" i="15"/>
  <c r="W72" i="15"/>
  <c r="BU72" i="15"/>
  <c r="AU72" i="15"/>
  <c r="U72" i="15"/>
  <c r="CR72" i="15"/>
  <c r="BR72" i="15"/>
  <c r="AR72" i="15"/>
  <c r="CP72" i="15"/>
  <c r="BP72" i="15"/>
  <c r="AP72" i="15"/>
  <c r="CN72" i="15"/>
  <c r="BN72" i="15"/>
  <c r="AN72" i="15"/>
  <c r="CL72" i="15"/>
  <c r="BL72" i="15"/>
  <c r="AL72" i="15"/>
  <c r="CJ72" i="15"/>
  <c r="BJ72" i="15"/>
  <c r="AJ72" i="15"/>
  <c r="CH72" i="15"/>
  <c r="BH72" i="15"/>
  <c r="AH72" i="15"/>
  <c r="CE72" i="15"/>
  <c r="BE72" i="15"/>
  <c r="AE72" i="15"/>
  <c r="CC72" i="15"/>
  <c r="BC72" i="15"/>
  <c r="AC72" i="15"/>
  <c r="CA72" i="15"/>
  <c r="BA72" i="15"/>
  <c r="AA72" i="15"/>
  <c r="CE74" i="15"/>
  <c r="BE74" i="15"/>
  <c r="AE74" i="15"/>
  <c r="CC74" i="15"/>
  <c r="BC74" i="15"/>
  <c r="AC74" i="15"/>
  <c r="CA74" i="15"/>
  <c r="BA74" i="15"/>
  <c r="AA74" i="15"/>
  <c r="BY74" i="15"/>
  <c r="AY74" i="15"/>
  <c r="Y74" i="15"/>
  <c r="BW74" i="15"/>
  <c r="AW74" i="15"/>
  <c r="W74" i="15"/>
  <c r="BU74" i="15"/>
  <c r="AU74" i="15"/>
  <c r="U74" i="15"/>
  <c r="CR74" i="15"/>
  <c r="BR74" i="15"/>
  <c r="AR74" i="15"/>
  <c r="CP74" i="15"/>
  <c r="BP74" i="15"/>
  <c r="AP74" i="15"/>
  <c r="CN74" i="15"/>
  <c r="BN74" i="15"/>
  <c r="AN74" i="15"/>
  <c r="CL74" i="15"/>
  <c r="BL74" i="15"/>
  <c r="AL74" i="15"/>
  <c r="CJ74" i="15"/>
  <c r="BJ74" i="15"/>
  <c r="AJ74" i="15"/>
  <c r="R76" i="15"/>
  <c r="BW78" i="15"/>
  <c r="AW78" i="15"/>
  <c r="W78" i="15"/>
  <c r="BU78" i="15"/>
  <c r="AU78" i="15"/>
  <c r="U78" i="15"/>
  <c r="CR78" i="15"/>
  <c r="BR78" i="15"/>
  <c r="AR78" i="15"/>
  <c r="CP78" i="15"/>
  <c r="BP78" i="15"/>
  <c r="AP78" i="15"/>
  <c r="CN78" i="15"/>
  <c r="BN78" i="15"/>
  <c r="AN78" i="15"/>
  <c r="CL78" i="15"/>
  <c r="BL78" i="15"/>
  <c r="AL78" i="15"/>
  <c r="CJ78" i="15"/>
  <c r="BJ78" i="15"/>
  <c r="AJ78" i="15"/>
  <c r="CH78" i="15"/>
  <c r="BH78" i="15"/>
  <c r="AH78" i="15"/>
  <c r="CE78" i="15"/>
  <c r="BE78" i="15"/>
  <c r="AE78" i="15"/>
  <c r="CC78" i="15"/>
  <c r="BC78" i="15"/>
  <c r="AC78" i="15"/>
  <c r="CA78" i="15"/>
  <c r="BA78" i="15"/>
  <c r="AA78" i="15"/>
  <c r="CE80" i="15"/>
  <c r="BE80" i="15"/>
  <c r="AE80" i="15"/>
  <c r="CC80" i="15"/>
  <c r="BC80" i="15"/>
  <c r="AC80" i="15"/>
  <c r="CA80" i="15"/>
  <c r="BA80" i="15"/>
  <c r="AA80" i="15"/>
  <c r="BY80" i="15"/>
  <c r="AY80" i="15"/>
  <c r="Y80" i="15"/>
  <c r="BW80" i="15"/>
  <c r="AW80" i="15"/>
  <c r="W80" i="15"/>
  <c r="BU80" i="15"/>
  <c r="AU80" i="15"/>
  <c r="U80" i="15"/>
  <c r="CR80" i="15"/>
  <c r="BR80" i="15"/>
  <c r="AR80" i="15"/>
  <c r="CP80" i="15"/>
  <c r="BP80" i="15"/>
  <c r="AP80" i="15"/>
  <c r="CN80" i="15"/>
  <c r="BN80" i="15"/>
  <c r="AN80" i="15"/>
  <c r="CL80" i="15"/>
  <c r="BL80" i="15"/>
  <c r="AL80" i="15"/>
  <c r="CJ80" i="15"/>
  <c r="BJ80" i="15"/>
  <c r="AJ80" i="15"/>
  <c r="R82" i="15"/>
  <c r="BW84" i="15"/>
  <c r="AW84" i="15"/>
  <c r="W84" i="15"/>
  <c r="BU84" i="15"/>
  <c r="AU84" i="15"/>
  <c r="U84" i="15"/>
  <c r="CR84" i="15"/>
  <c r="BR84" i="15"/>
  <c r="AR84" i="15"/>
  <c r="CP84" i="15"/>
  <c r="BP84" i="15"/>
  <c r="AP84" i="15"/>
  <c r="CN84" i="15"/>
  <c r="BN84" i="15"/>
  <c r="AN84" i="15"/>
  <c r="CL84" i="15"/>
  <c r="BL84" i="15"/>
  <c r="AL84" i="15"/>
  <c r="CJ84" i="15"/>
  <c r="BJ84" i="15"/>
  <c r="AJ84" i="15"/>
  <c r="CH84" i="15"/>
  <c r="BH84" i="15"/>
  <c r="AH84" i="15"/>
  <c r="CE84" i="15"/>
  <c r="BE84" i="15"/>
  <c r="AE84" i="15"/>
  <c r="CC84" i="15"/>
  <c r="BC84" i="15"/>
  <c r="AC84" i="15"/>
  <c r="CA84" i="15"/>
  <c r="BA84" i="15"/>
  <c r="AA84" i="15"/>
  <c r="CE86" i="15"/>
  <c r="BE86" i="15"/>
  <c r="AE86" i="15"/>
  <c r="CC86" i="15"/>
  <c r="BC86" i="15"/>
  <c r="AC86" i="15"/>
  <c r="CA86" i="15"/>
  <c r="BA86" i="15"/>
  <c r="AA86" i="15"/>
  <c r="BY86" i="15"/>
  <c r="AY86" i="15"/>
  <c r="Y86" i="15"/>
  <c r="BW86" i="15"/>
  <c r="AW86" i="15"/>
  <c r="W86" i="15"/>
  <c r="BU86" i="15"/>
  <c r="AU86" i="15"/>
  <c r="U86" i="15"/>
  <c r="CR86" i="15"/>
  <c r="BR86" i="15"/>
  <c r="AR86" i="15"/>
  <c r="CP86" i="15"/>
  <c r="BP86" i="15"/>
  <c r="AP86" i="15"/>
  <c r="CN86" i="15"/>
  <c r="BN86" i="15"/>
  <c r="AN86" i="15"/>
  <c r="CL86" i="15"/>
  <c r="BL86" i="15"/>
  <c r="AL86" i="15"/>
  <c r="CJ86" i="15"/>
  <c r="BJ86" i="15"/>
  <c r="AJ86" i="15"/>
  <c r="R88" i="15"/>
  <c r="CJ102" i="15"/>
  <c r="BJ102" i="15"/>
  <c r="AJ102" i="15"/>
  <c r="CH102" i="15"/>
  <c r="BH102" i="15"/>
  <c r="AH102" i="15"/>
  <c r="CE102" i="15"/>
  <c r="BE102" i="15"/>
  <c r="AE102" i="15"/>
  <c r="CC102" i="15"/>
  <c r="BC102" i="15"/>
  <c r="AC102" i="15"/>
  <c r="CA102" i="15"/>
  <c r="BA102" i="15"/>
  <c r="AA102" i="15"/>
  <c r="BY102" i="15"/>
  <c r="AY102" i="15"/>
  <c r="Y102" i="15"/>
  <c r="BW102" i="15"/>
  <c r="AW102" i="15"/>
  <c r="W102" i="15"/>
  <c r="BU102" i="15"/>
  <c r="AU102" i="15"/>
  <c r="U102" i="15"/>
  <c r="CR102" i="15"/>
  <c r="BR102" i="15"/>
  <c r="AR102" i="15"/>
  <c r="CP102" i="15"/>
  <c r="BP102" i="15"/>
  <c r="AP102" i="15"/>
  <c r="CN102" i="15"/>
  <c r="BN102" i="15"/>
  <c r="AN102" i="15"/>
  <c r="BC118" i="15"/>
  <c r="BC130" i="15"/>
  <c r="BL132" i="15"/>
  <c r="AU134" i="15"/>
  <c r="BC136" i="15"/>
  <c r="BL138" i="15"/>
  <c r="AU140" i="15"/>
  <c r="BL144" i="15"/>
  <c r="AU146" i="15"/>
  <c r="BL150" i="15"/>
  <c r="AU152" i="15"/>
  <c r="BC154" i="15"/>
  <c r="BY191" i="15"/>
  <c r="AY191" i="15"/>
  <c r="Y191" i="15"/>
  <c r="BW191" i="15"/>
  <c r="AW191" i="15"/>
  <c r="W191" i="15"/>
  <c r="BU191" i="15"/>
  <c r="AU191" i="15"/>
  <c r="U191" i="15"/>
  <c r="CR191" i="15"/>
  <c r="BR191" i="15"/>
  <c r="AR191" i="15"/>
  <c r="CP191" i="15"/>
  <c r="BP191" i="15"/>
  <c r="AP191" i="15"/>
  <c r="CN191" i="15"/>
  <c r="BN191" i="15"/>
  <c r="AN191" i="15"/>
  <c r="CL191" i="15"/>
  <c r="BL191" i="15"/>
  <c r="AL191" i="15"/>
  <c r="CJ191" i="15"/>
  <c r="BJ191" i="15"/>
  <c r="AJ191" i="15"/>
  <c r="CH191" i="15"/>
  <c r="BH191" i="15"/>
  <c r="AH191" i="15"/>
  <c r="CE191" i="15"/>
  <c r="BE191" i="15"/>
  <c r="AE191" i="15"/>
  <c r="CC191" i="15"/>
  <c r="BC191" i="15"/>
  <c r="AC191" i="15"/>
  <c r="CA191" i="15"/>
  <c r="BA191" i="15"/>
  <c r="AA191" i="15"/>
  <c r="CP240" i="15"/>
  <c r="BP240" i="15"/>
  <c r="AP240" i="15"/>
  <c r="CN240" i="15"/>
  <c r="BN240" i="15"/>
  <c r="AN240" i="15"/>
  <c r="CL240" i="15"/>
  <c r="BL240" i="15"/>
  <c r="AL240" i="15"/>
  <c r="CJ240" i="15"/>
  <c r="BJ240" i="15"/>
  <c r="AJ240" i="15"/>
  <c r="CH240" i="15"/>
  <c r="BH240" i="15"/>
  <c r="AH240" i="15"/>
  <c r="CE240" i="15"/>
  <c r="BE240" i="15"/>
  <c r="AE240" i="15"/>
  <c r="CC240" i="15"/>
  <c r="BC240" i="15"/>
  <c r="AC240" i="15"/>
  <c r="CA240" i="15"/>
  <c r="BA240" i="15"/>
  <c r="AA240" i="15"/>
  <c r="BY240" i="15"/>
  <c r="AY240" i="15"/>
  <c r="Y240" i="15"/>
  <c r="BW240" i="15"/>
  <c r="AW240" i="15"/>
  <c r="W240" i="15"/>
  <c r="BU240" i="15"/>
  <c r="AU240" i="15"/>
  <c r="U240" i="15"/>
  <c r="CR240" i="15"/>
  <c r="BR240" i="15"/>
  <c r="AR240" i="15"/>
  <c r="AR5" i="15"/>
  <c r="BR5" i="15"/>
  <c r="CR5" i="15"/>
  <c r="AR8" i="15"/>
  <c r="BR8" i="15"/>
  <c r="CR8" i="15"/>
  <c r="AR11" i="15"/>
  <c r="BR11" i="15"/>
  <c r="CR11" i="15"/>
  <c r="AR14" i="15"/>
  <c r="BR14" i="15"/>
  <c r="CR14" i="15"/>
  <c r="AR17" i="15"/>
  <c r="BR17" i="15"/>
  <c r="CR17" i="15"/>
  <c r="AR20" i="15"/>
  <c r="BR20" i="15"/>
  <c r="CR20" i="15"/>
  <c r="AR23" i="15"/>
  <c r="BR23" i="15"/>
  <c r="CR23" i="15"/>
  <c r="AR26" i="15"/>
  <c r="BR26" i="15"/>
  <c r="CR26" i="15"/>
  <c r="AR29" i="15"/>
  <c r="BR29" i="15"/>
  <c r="CR29" i="15"/>
  <c r="AR32" i="15"/>
  <c r="BR32" i="15"/>
  <c r="CR32" i="15"/>
  <c r="AR35" i="15"/>
  <c r="BR35" i="15"/>
  <c r="CR35" i="15"/>
  <c r="AR38" i="15"/>
  <c r="BR38" i="15"/>
  <c r="CR38" i="15"/>
  <c r="AR41" i="15"/>
  <c r="BR41" i="15"/>
  <c r="CR41" i="15"/>
  <c r="AR44" i="15"/>
  <c r="BR44" i="15"/>
  <c r="CR44" i="15"/>
  <c r="AR47" i="15"/>
  <c r="BR47" i="15"/>
  <c r="CR47" i="15"/>
  <c r="AR50" i="15"/>
  <c r="BR50" i="15"/>
  <c r="CR50" i="15"/>
  <c r="AR53" i="15"/>
  <c r="BR53" i="15"/>
  <c r="CR53" i="15"/>
  <c r="BH56" i="15"/>
  <c r="BW90" i="15"/>
  <c r="AW90" i="15"/>
  <c r="W90" i="15"/>
  <c r="BU90" i="15"/>
  <c r="AU90" i="15"/>
  <c r="U90" i="15"/>
  <c r="CR90" i="15"/>
  <c r="BR90" i="15"/>
  <c r="AR90" i="15"/>
  <c r="CP90" i="15"/>
  <c r="BP90" i="15"/>
  <c r="AP90" i="15"/>
  <c r="CN90" i="15"/>
  <c r="BN90" i="15"/>
  <c r="AN90" i="15"/>
  <c r="CL90" i="15"/>
  <c r="BL90" i="15"/>
  <c r="AL90" i="15"/>
  <c r="CJ90" i="15"/>
  <c r="BJ90" i="15"/>
  <c r="AJ90" i="15"/>
  <c r="CH90" i="15"/>
  <c r="BH90" i="15"/>
  <c r="AH90" i="15"/>
  <c r="CE90" i="15"/>
  <c r="BE90" i="15"/>
  <c r="AE90" i="15"/>
  <c r="CC90" i="15"/>
  <c r="BC90" i="15"/>
  <c r="AC90" i="15"/>
  <c r="CA90" i="15"/>
  <c r="BA90" i="15"/>
  <c r="AA90" i="15"/>
  <c r="CR122" i="15"/>
  <c r="BR122" i="15"/>
  <c r="AR122" i="15"/>
  <c r="CP122" i="15"/>
  <c r="BP122" i="15"/>
  <c r="AP122" i="15"/>
  <c r="CN122" i="15"/>
  <c r="BN122" i="15"/>
  <c r="AN122" i="15"/>
  <c r="CL122" i="15"/>
  <c r="BL122" i="15"/>
  <c r="AL122" i="15"/>
  <c r="CJ122" i="15"/>
  <c r="BJ122" i="15"/>
  <c r="AJ122" i="15"/>
  <c r="CH122" i="15"/>
  <c r="BH122" i="15"/>
  <c r="AH122" i="15"/>
  <c r="CE122" i="15"/>
  <c r="BE122" i="15"/>
  <c r="AE122" i="15"/>
  <c r="CC122" i="15"/>
  <c r="BC122" i="15"/>
  <c r="AC122" i="15"/>
  <c r="CA122" i="15"/>
  <c r="BA122" i="15"/>
  <c r="AA122" i="15"/>
  <c r="BY122" i="15"/>
  <c r="AY122" i="15"/>
  <c r="Y122" i="15"/>
  <c r="BW122" i="15"/>
  <c r="AW122" i="15"/>
  <c r="W122" i="15"/>
  <c r="CA124" i="15"/>
  <c r="BA124" i="15"/>
  <c r="AA124" i="15"/>
  <c r="BY124" i="15"/>
  <c r="AY124" i="15"/>
  <c r="Y124" i="15"/>
  <c r="BW124" i="15"/>
  <c r="AW124" i="15"/>
  <c r="W124" i="15"/>
  <c r="BU124" i="15"/>
  <c r="AU124" i="15"/>
  <c r="U124" i="15"/>
  <c r="CR124" i="15"/>
  <c r="BR124" i="15"/>
  <c r="AR124" i="15"/>
  <c r="CP124" i="15"/>
  <c r="BP124" i="15"/>
  <c r="AP124" i="15"/>
  <c r="CN124" i="15"/>
  <c r="BN124" i="15"/>
  <c r="AN124" i="15"/>
  <c r="CL124" i="15"/>
  <c r="BL124" i="15"/>
  <c r="AL124" i="15"/>
  <c r="CJ124" i="15"/>
  <c r="BJ124" i="15"/>
  <c r="AJ124" i="15"/>
  <c r="CH124" i="15"/>
  <c r="BH124" i="15"/>
  <c r="AH124" i="15"/>
  <c r="CE124" i="15"/>
  <c r="BE124" i="15"/>
  <c r="AE124" i="15"/>
  <c r="U5" i="15"/>
  <c r="AU5" i="15"/>
  <c r="BU5" i="15"/>
  <c r="U8" i="15"/>
  <c r="AU8" i="15"/>
  <c r="BU8" i="15"/>
  <c r="U11" i="15"/>
  <c r="AU11" i="15"/>
  <c r="BU11" i="15"/>
  <c r="U14" i="15"/>
  <c r="AU14" i="15"/>
  <c r="BU14" i="15"/>
  <c r="U17" i="15"/>
  <c r="AU17" i="15"/>
  <c r="BU17" i="15"/>
  <c r="U20" i="15"/>
  <c r="AU20" i="15"/>
  <c r="BU20" i="15"/>
  <c r="U23" i="15"/>
  <c r="AU23" i="15"/>
  <c r="BU23" i="15"/>
  <c r="U26" i="15"/>
  <c r="AU26" i="15"/>
  <c r="BU26" i="15"/>
  <c r="U29" i="15"/>
  <c r="AU29" i="15"/>
  <c r="BU29" i="15"/>
  <c r="U32" i="15"/>
  <c r="AU32" i="15"/>
  <c r="BU32" i="15"/>
  <c r="U35" i="15"/>
  <c r="AU35" i="15"/>
  <c r="BU35" i="15"/>
  <c r="U38" i="15"/>
  <c r="AU38" i="15"/>
  <c r="BU38" i="15"/>
  <c r="U41" i="15"/>
  <c r="AU41" i="15"/>
  <c r="BU41" i="15"/>
  <c r="U44" i="15"/>
  <c r="AU44" i="15"/>
  <c r="BU44" i="15"/>
  <c r="U47" i="15"/>
  <c r="AU47" i="15"/>
  <c r="BU47" i="15"/>
  <c r="U50" i="15"/>
  <c r="AU50" i="15"/>
  <c r="BU50" i="15"/>
  <c r="U53" i="15"/>
  <c r="AU53" i="15"/>
  <c r="BU53" i="15"/>
  <c r="CE56" i="15"/>
  <c r="Y90" i="15"/>
  <c r="AU92" i="15"/>
  <c r="BC94" i="15"/>
  <c r="BL96" i="15"/>
  <c r="AU98" i="15"/>
  <c r="BC100" i="15"/>
  <c r="AU104" i="15"/>
  <c r="BC106" i="15"/>
  <c r="BC109" i="15"/>
  <c r="BL111" i="15"/>
  <c r="AU113" i="15"/>
  <c r="BC115" i="15"/>
  <c r="BC127" i="15"/>
  <c r="CJ123" i="15"/>
  <c r="BJ123" i="15"/>
  <c r="AJ123" i="15"/>
  <c r="CH123" i="15"/>
  <c r="BH123" i="15"/>
  <c r="AH123" i="15"/>
  <c r="CE123" i="15"/>
  <c r="BE123" i="15"/>
  <c r="AE123" i="15"/>
  <c r="CC123" i="15"/>
  <c r="BC123" i="15"/>
  <c r="AC123" i="15"/>
  <c r="CA123" i="15"/>
  <c r="BA123" i="15"/>
  <c r="AA123" i="15"/>
  <c r="BY123" i="15"/>
  <c r="AY123" i="15"/>
  <c r="Y123" i="15"/>
  <c r="BW123" i="15"/>
  <c r="AW123" i="15"/>
  <c r="W123" i="15"/>
  <c r="BU123" i="15"/>
  <c r="AU123" i="15"/>
  <c r="U123" i="15"/>
  <c r="CR123" i="15"/>
  <c r="BR123" i="15"/>
  <c r="AR123" i="15"/>
  <c r="CP123" i="15"/>
  <c r="BP123" i="15"/>
  <c r="AP123" i="15"/>
  <c r="CN123" i="15"/>
  <c r="BN123" i="15"/>
  <c r="AN123" i="15"/>
  <c r="W5" i="15"/>
  <c r="AW5" i="15"/>
  <c r="BW5" i="15"/>
  <c r="W8" i="15"/>
  <c r="AW8" i="15"/>
  <c r="BW8" i="15"/>
  <c r="W11" i="15"/>
  <c r="AW11" i="15"/>
  <c r="BW11" i="15"/>
  <c r="W14" i="15"/>
  <c r="AW14" i="15"/>
  <c r="BW14" i="15"/>
  <c r="W17" i="15"/>
  <c r="AW17" i="15"/>
  <c r="BW17" i="15"/>
  <c r="W20" i="15"/>
  <c r="AW20" i="15"/>
  <c r="BW20" i="15"/>
  <c r="W23" i="15"/>
  <c r="AW23" i="15"/>
  <c r="BW23" i="15"/>
  <c r="W26" i="15"/>
  <c r="AW26" i="15"/>
  <c r="BW26" i="15"/>
  <c r="W29" i="15"/>
  <c r="AW29" i="15"/>
  <c r="BW29" i="15"/>
  <c r="W32" i="15"/>
  <c r="AW32" i="15"/>
  <c r="BW32" i="15"/>
  <c r="W35" i="15"/>
  <c r="AW35" i="15"/>
  <c r="BW35" i="15"/>
  <c r="W38" i="15"/>
  <c r="AW38" i="15"/>
  <c r="BW38" i="15"/>
  <c r="W41" i="15"/>
  <c r="AW41" i="15"/>
  <c r="BW41" i="15"/>
  <c r="W44" i="15"/>
  <c r="AW44" i="15"/>
  <c r="BW44" i="15"/>
  <c r="W47" i="15"/>
  <c r="AW47" i="15"/>
  <c r="BW47" i="15"/>
  <c r="W50" i="15"/>
  <c r="AW50" i="15"/>
  <c r="BW50" i="15"/>
  <c r="W53" i="15"/>
  <c r="AW53" i="15"/>
  <c r="BW53" i="15"/>
  <c r="AY90" i="15"/>
  <c r="CR119" i="15"/>
  <c r="BR119" i="15"/>
  <c r="AR119" i="15"/>
  <c r="CP119" i="15"/>
  <c r="BP119" i="15"/>
  <c r="AP119" i="15"/>
  <c r="CN119" i="15"/>
  <c r="BN119" i="15"/>
  <c r="AN119" i="15"/>
  <c r="CL119" i="15"/>
  <c r="BL119" i="15"/>
  <c r="AL119" i="15"/>
  <c r="CJ119" i="15"/>
  <c r="BJ119" i="15"/>
  <c r="AJ119" i="15"/>
  <c r="CH119" i="15"/>
  <c r="BH119" i="15"/>
  <c r="AH119" i="15"/>
  <c r="CE119" i="15"/>
  <c r="BE119" i="15"/>
  <c r="AE119" i="15"/>
  <c r="CC119" i="15"/>
  <c r="BC119" i="15"/>
  <c r="AC119" i="15"/>
  <c r="CA119" i="15"/>
  <c r="BA119" i="15"/>
  <c r="AA119" i="15"/>
  <c r="BY119" i="15"/>
  <c r="AY119" i="15"/>
  <c r="Y119" i="15"/>
  <c r="BW119" i="15"/>
  <c r="AW119" i="15"/>
  <c r="W119" i="15"/>
  <c r="U122" i="15"/>
  <c r="AC124" i="15"/>
  <c r="CR131" i="15"/>
  <c r="BR131" i="15"/>
  <c r="AR131" i="15"/>
  <c r="CP131" i="15"/>
  <c r="BP131" i="15"/>
  <c r="AP131" i="15"/>
  <c r="CN131" i="15"/>
  <c r="BN131" i="15"/>
  <c r="AN131" i="15"/>
  <c r="CL131" i="15"/>
  <c r="BL131" i="15"/>
  <c r="AL131" i="15"/>
  <c r="CJ131" i="15"/>
  <c r="BJ131" i="15"/>
  <c r="AJ131" i="15"/>
  <c r="CH131" i="15"/>
  <c r="BH131" i="15"/>
  <c r="AH131" i="15"/>
  <c r="CE131" i="15"/>
  <c r="BE131" i="15"/>
  <c r="AE131" i="15"/>
  <c r="CC131" i="15"/>
  <c r="BC131" i="15"/>
  <c r="AC131" i="15"/>
  <c r="CA131" i="15"/>
  <c r="BA131" i="15"/>
  <c r="AA131" i="15"/>
  <c r="BY131" i="15"/>
  <c r="AY131" i="15"/>
  <c r="Y131" i="15"/>
  <c r="BW131" i="15"/>
  <c r="AW131" i="15"/>
  <c r="W131" i="15"/>
  <c r="CA133" i="15"/>
  <c r="BA133" i="15"/>
  <c r="AA133" i="15"/>
  <c r="BY133" i="15"/>
  <c r="AY133" i="15"/>
  <c r="Y133" i="15"/>
  <c r="BW133" i="15"/>
  <c r="AW133" i="15"/>
  <c r="W133" i="15"/>
  <c r="BU133" i="15"/>
  <c r="AU133" i="15"/>
  <c r="U133" i="15"/>
  <c r="CR133" i="15"/>
  <c r="BR133" i="15"/>
  <c r="AR133" i="15"/>
  <c r="CP133" i="15"/>
  <c r="BP133" i="15"/>
  <c r="AP133" i="15"/>
  <c r="CN133" i="15"/>
  <c r="BN133" i="15"/>
  <c r="AN133" i="15"/>
  <c r="CL133" i="15"/>
  <c r="BL133" i="15"/>
  <c r="AL133" i="15"/>
  <c r="CJ133" i="15"/>
  <c r="BJ133" i="15"/>
  <c r="AJ133" i="15"/>
  <c r="CH133" i="15"/>
  <c r="BH133" i="15"/>
  <c r="AH133" i="15"/>
  <c r="CE133" i="15"/>
  <c r="BE133" i="15"/>
  <c r="AE133" i="15"/>
  <c r="CJ135" i="15"/>
  <c r="BJ135" i="15"/>
  <c r="AJ135" i="15"/>
  <c r="CH135" i="15"/>
  <c r="BH135" i="15"/>
  <c r="AH135" i="15"/>
  <c r="CE135" i="15"/>
  <c r="BE135" i="15"/>
  <c r="AE135" i="15"/>
  <c r="CC135" i="15"/>
  <c r="BC135" i="15"/>
  <c r="AC135" i="15"/>
  <c r="CA135" i="15"/>
  <c r="BA135" i="15"/>
  <c r="AA135" i="15"/>
  <c r="BY135" i="15"/>
  <c r="AY135" i="15"/>
  <c r="Y135" i="15"/>
  <c r="BW135" i="15"/>
  <c r="AW135" i="15"/>
  <c r="W135" i="15"/>
  <c r="BU135" i="15"/>
  <c r="AU135" i="15"/>
  <c r="U135" i="15"/>
  <c r="CR135" i="15"/>
  <c r="BR135" i="15"/>
  <c r="AR135" i="15"/>
  <c r="CP135" i="15"/>
  <c r="BP135" i="15"/>
  <c r="AP135" i="15"/>
  <c r="CN135" i="15"/>
  <c r="BN135" i="15"/>
  <c r="AN135" i="15"/>
  <c r="CR137" i="15"/>
  <c r="BR137" i="15"/>
  <c r="AR137" i="15"/>
  <c r="CP137" i="15"/>
  <c r="BP137" i="15"/>
  <c r="AP137" i="15"/>
  <c r="CN137" i="15"/>
  <c r="BN137" i="15"/>
  <c r="AN137" i="15"/>
  <c r="CL137" i="15"/>
  <c r="BL137" i="15"/>
  <c r="AL137" i="15"/>
  <c r="CJ137" i="15"/>
  <c r="BJ137" i="15"/>
  <c r="AJ137" i="15"/>
  <c r="CH137" i="15"/>
  <c r="BH137" i="15"/>
  <c r="AH137" i="15"/>
  <c r="CE137" i="15"/>
  <c r="BE137" i="15"/>
  <c r="AE137" i="15"/>
  <c r="CC137" i="15"/>
  <c r="BC137" i="15"/>
  <c r="AC137" i="15"/>
  <c r="CA137" i="15"/>
  <c r="BA137" i="15"/>
  <c r="AA137" i="15"/>
  <c r="BY137" i="15"/>
  <c r="AY137" i="15"/>
  <c r="Y137" i="15"/>
  <c r="BW137" i="15"/>
  <c r="AW137" i="15"/>
  <c r="W137" i="15"/>
  <c r="CA139" i="15"/>
  <c r="BA139" i="15"/>
  <c r="AA139" i="15"/>
  <c r="BY139" i="15"/>
  <c r="AY139" i="15"/>
  <c r="Y139" i="15"/>
  <c r="BW139" i="15"/>
  <c r="AW139" i="15"/>
  <c r="W139" i="15"/>
  <c r="BU139" i="15"/>
  <c r="AU139" i="15"/>
  <c r="U139" i="15"/>
  <c r="CR139" i="15"/>
  <c r="BR139" i="15"/>
  <c r="AR139" i="15"/>
  <c r="CP139" i="15"/>
  <c r="BP139" i="15"/>
  <c r="AP139" i="15"/>
  <c r="CN139" i="15"/>
  <c r="BN139" i="15"/>
  <c r="AN139" i="15"/>
  <c r="CL139" i="15"/>
  <c r="BL139" i="15"/>
  <c r="AL139" i="15"/>
  <c r="CJ139" i="15"/>
  <c r="BJ139" i="15"/>
  <c r="AJ139" i="15"/>
  <c r="CH139" i="15"/>
  <c r="BH139" i="15"/>
  <c r="AH139" i="15"/>
  <c r="CE139" i="15"/>
  <c r="BE139" i="15"/>
  <c r="AE139" i="15"/>
  <c r="CJ141" i="15"/>
  <c r="BJ141" i="15"/>
  <c r="AJ141" i="15"/>
  <c r="CH141" i="15"/>
  <c r="BH141" i="15"/>
  <c r="AH141" i="15"/>
  <c r="CE141" i="15"/>
  <c r="BE141" i="15"/>
  <c r="AE141" i="15"/>
  <c r="CC141" i="15"/>
  <c r="BC141" i="15"/>
  <c r="AC141" i="15"/>
  <c r="CA141" i="15"/>
  <c r="BA141" i="15"/>
  <c r="AA141" i="15"/>
  <c r="BY141" i="15"/>
  <c r="AY141" i="15"/>
  <c r="Y141" i="15"/>
  <c r="BW141" i="15"/>
  <c r="AW141" i="15"/>
  <c r="W141" i="15"/>
  <c r="BU141" i="15"/>
  <c r="AU141" i="15"/>
  <c r="U141" i="15"/>
  <c r="CR141" i="15"/>
  <c r="BR141" i="15"/>
  <c r="AR141" i="15"/>
  <c r="CP141" i="15"/>
  <c r="BP141" i="15"/>
  <c r="AP141" i="15"/>
  <c r="CN141" i="15"/>
  <c r="BN141" i="15"/>
  <c r="AN141" i="15"/>
  <c r="CR143" i="15"/>
  <c r="BR143" i="15"/>
  <c r="AR143" i="15"/>
  <c r="CP143" i="15"/>
  <c r="BP143" i="15"/>
  <c r="AP143" i="15"/>
  <c r="CN143" i="15"/>
  <c r="BN143" i="15"/>
  <c r="AN143" i="15"/>
  <c r="CL143" i="15"/>
  <c r="BL143" i="15"/>
  <c r="AL143" i="15"/>
  <c r="CJ143" i="15"/>
  <c r="BJ143" i="15"/>
  <c r="AJ143" i="15"/>
  <c r="CH143" i="15"/>
  <c r="BH143" i="15"/>
  <c r="AH143" i="15"/>
  <c r="CE143" i="15"/>
  <c r="BE143" i="15"/>
  <c r="AE143" i="15"/>
  <c r="CC143" i="15"/>
  <c r="BC143" i="15"/>
  <c r="AC143" i="15"/>
  <c r="CA143" i="15"/>
  <c r="BA143" i="15"/>
  <c r="AA143" i="15"/>
  <c r="BY143" i="15"/>
  <c r="AY143" i="15"/>
  <c r="Y143" i="15"/>
  <c r="BW143" i="15"/>
  <c r="AW143" i="15"/>
  <c r="W143" i="15"/>
  <c r="CJ147" i="15"/>
  <c r="BJ147" i="15"/>
  <c r="AJ147" i="15"/>
  <c r="CH147" i="15"/>
  <c r="BH147" i="15"/>
  <c r="AH147" i="15"/>
  <c r="CE147" i="15"/>
  <c r="BE147" i="15"/>
  <c r="AE147" i="15"/>
  <c r="CC147" i="15"/>
  <c r="BC147" i="15"/>
  <c r="AC147" i="15"/>
  <c r="CA147" i="15"/>
  <c r="BA147" i="15"/>
  <c r="AA147" i="15"/>
  <c r="BY147" i="15"/>
  <c r="AY147" i="15"/>
  <c r="Y147" i="15"/>
  <c r="BW147" i="15"/>
  <c r="AW147" i="15"/>
  <c r="W147" i="15"/>
  <c r="BU147" i="15"/>
  <c r="AU147" i="15"/>
  <c r="U147" i="15"/>
  <c r="CR147" i="15"/>
  <c r="BR147" i="15"/>
  <c r="AR147" i="15"/>
  <c r="CP147" i="15"/>
  <c r="BP147" i="15"/>
  <c r="AP147" i="15"/>
  <c r="CN147" i="15"/>
  <c r="BN147" i="15"/>
  <c r="AN147" i="15"/>
  <c r="CR149" i="15"/>
  <c r="BR149" i="15"/>
  <c r="AR149" i="15"/>
  <c r="CP149" i="15"/>
  <c r="BP149" i="15"/>
  <c r="AP149" i="15"/>
  <c r="CN149" i="15"/>
  <c r="BN149" i="15"/>
  <c r="AN149" i="15"/>
  <c r="CL149" i="15"/>
  <c r="BL149" i="15"/>
  <c r="AL149" i="15"/>
  <c r="CJ149" i="15"/>
  <c r="BJ149" i="15"/>
  <c r="AJ149" i="15"/>
  <c r="CH149" i="15"/>
  <c r="BH149" i="15"/>
  <c r="AH149" i="15"/>
  <c r="CE149" i="15"/>
  <c r="BE149" i="15"/>
  <c r="AE149" i="15"/>
  <c r="CC149" i="15"/>
  <c r="BC149" i="15"/>
  <c r="AC149" i="15"/>
  <c r="CA149" i="15"/>
  <c r="BA149" i="15"/>
  <c r="AA149" i="15"/>
  <c r="BY149" i="15"/>
  <c r="AY149" i="15"/>
  <c r="Y149" i="15"/>
  <c r="BW149" i="15"/>
  <c r="AW149" i="15"/>
  <c r="W149" i="15"/>
  <c r="CJ153" i="15"/>
  <c r="BJ153" i="15"/>
  <c r="AJ153" i="15"/>
  <c r="CH153" i="15"/>
  <c r="BH153" i="15"/>
  <c r="AH153" i="15"/>
  <c r="CE153" i="15"/>
  <c r="BE153" i="15"/>
  <c r="AE153" i="15"/>
  <c r="CC153" i="15"/>
  <c r="BC153" i="15"/>
  <c r="AC153" i="15"/>
  <c r="CA153" i="15"/>
  <c r="BA153" i="15"/>
  <c r="AA153" i="15"/>
  <c r="BY153" i="15"/>
  <c r="AY153" i="15"/>
  <c r="Y153" i="15"/>
  <c r="BW153" i="15"/>
  <c r="AW153" i="15"/>
  <c r="W153" i="15"/>
  <c r="BU153" i="15"/>
  <c r="AU153" i="15"/>
  <c r="U153" i="15"/>
  <c r="CR153" i="15"/>
  <c r="BR153" i="15"/>
  <c r="AR153" i="15"/>
  <c r="CP153" i="15"/>
  <c r="BP153" i="15"/>
  <c r="AP153" i="15"/>
  <c r="CN153" i="15"/>
  <c r="BN153" i="15"/>
  <c r="AN153" i="15"/>
  <c r="CR155" i="15"/>
  <c r="BR155" i="15"/>
  <c r="AR155" i="15"/>
  <c r="CP155" i="15"/>
  <c r="BP155" i="15"/>
  <c r="AP155" i="15"/>
  <c r="CN155" i="15"/>
  <c r="BN155" i="15"/>
  <c r="AN155" i="15"/>
  <c r="CL155" i="15"/>
  <c r="BL155" i="15"/>
  <c r="AL155" i="15"/>
  <c r="CJ155" i="15"/>
  <c r="BJ155" i="15"/>
  <c r="AJ155" i="15"/>
  <c r="CH155" i="15"/>
  <c r="BH155" i="15"/>
  <c r="AH155" i="15"/>
  <c r="CE155" i="15"/>
  <c r="BE155" i="15"/>
  <c r="AE155" i="15"/>
  <c r="CC155" i="15"/>
  <c r="BC155" i="15"/>
  <c r="AC155" i="15"/>
  <c r="CA155" i="15"/>
  <c r="BA155" i="15"/>
  <c r="AA155" i="15"/>
  <c r="BY155" i="15"/>
  <c r="AY155" i="15"/>
  <c r="Y155" i="15"/>
  <c r="BW155" i="15"/>
  <c r="AW155" i="15"/>
  <c r="W155" i="15"/>
  <c r="CP168" i="15"/>
  <c r="BP168" i="15"/>
  <c r="AP168" i="15"/>
  <c r="CN168" i="15"/>
  <c r="BN168" i="15"/>
  <c r="AN168" i="15"/>
  <c r="CL168" i="15"/>
  <c r="BL168" i="15"/>
  <c r="AL168" i="15"/>
  <c r="CJ168" i="15"/>
  <c r="BJ168" i="15"/>
  <c r="AJ168" i="15"/>
  <c r="CH168" i="15"/>
  <c r="BH168" i="15"/>
  <c r="AH168" i="15"/>
  <c r="CE168" i="15"/>
  <c r="BE168" i="15"/>
  <c r="AE168" i="15"/>
  <c r="CC168" i="15"/>
  <c r="BC168" i="15"/>
  <c r="AC168" i="15"/>
  <c r="CA168" i="15"/>
  <c r="BA168" i="15"/>
  <c r="AA168" i="15"/>
  <c r="BY168" i="15"/>
  <c r="AY168" i="15"/>
  <c r="Y168" i="15"/>
  <c r="BW168" i="15"/>
  <c r="AW168" i="15"/>
  <c r="W168" i="15"/>
  <c r="BU168" i="15"/>
  <c r="AU168" i="15"/>
  <c r="U168" i="15"/>
  <c r="CR168" i="15"/>
  <c r="BR168" i="15"/>
  <c r="AR168" i="15"/>
  <c r="CC56" i="15"/>
  <c r="BC56" i="15"/>
  <c r="AC56" i="15"/>
  <c r="CA56" i="15"/>
  <c r="BA56" i="15"/>
  <c r="AA56" i="15"/>
  <c r="BY56" i="15"/>
  <c r="AY56" i="15"/>
  <c r="Y56" i="15"/>
  <c r="BW56" i="15"/>
  <c r="AW56" i="15"/>
  <c r="W56" i="15"/>
  <c r="BU56" i="15"/>
  <c r="AU56" i="15"/>
  <c r="U56" i="15"/>
  <c r="CR56" i="15"/>
  <c r="BR56" i="15"/>
  <c r="AR56" i="15"/>
  <c r="CP56" i="15"/>
  <c r="BP56" i="15"/>
  <c r="AP56" i="15"/>
  <c r="CN56" i="15"/>
  <c r="BN56" i="15"/>
  <c r="CL56" i="15"/>
  <c r="BL56" i="15"/>
  <c r="AL56" i="15"/>
  <c r="CJ56" i="15"/>
  <c r="BJ56" i="15"/>
  <c r="AJ56" i="15"/>
  <c r="CA121" i="15"/>
  <c r="BA121" i="15"/>
  <c r="AA121" i="15"/>
  <c r="BY121" i="15"/>
  <c r="AY121" i="15"/>
  <c r="Y121" i="15"/>
  <c r="BW121" i="15"/>
  <c r="AW121" i="15"/>
  <c r="W121" i="15"/>
  <c r="BU121" i="15"/>
  <c r="AU121" i="15"/>
  <c r="U121" i="15"/>
  <c r="CR121" i="15"/>
  <c r="BR121" i="15"/>
  <c r="AR121" i="15"/>
  <c r="CP121" i="15"/>
  <c r="BP121" i="15"/>
  <c r="AP121" i="15"/>
  <c r="CN121" i="15"/>
  <c r="BN121" i="15"/>
  <c r="AN121" i="15"/>
  <c r="CL121" i="15"/>
  <c r="BL121" i="15"/>
  <c r="AL121" i="15"/>
  <c r="CJ121" i="15"/>
  <c r="BJ121" i="15"/>
  <c r="AJ121" i="15"/>
  <c r="CH121" i="15"/>
  <c r="BH121" i="15"/>
  <c r="AH121" i="15"/>
  <c r="CE121" i="15"/>
  <c r="BE121" i="15"/>
  <c r="AE121" i="15"/>
  <c r="CH172" i="15"/>
  <c r="BH172" i="15"/>
  <c r="AH172" i="15"/>
  <c r="CE172" i="15"/>
  <c r="BE172" i="15"/>
  <c r="AE172" i="15"/>
  <c r="CC172" i="15"/>
  <c r="BC172" i="15"/>
  <c r="AC172" i="15"/>
  <c r="CA172" i="15"/>
  <c r="BA172" i="15"/>
  <c r="AA172" i="15"/>
  <c r="BY172" i="15"/>
  <c r="AY172" i="15"/>
  <c r="Y172" i="15"/>
  <c r="BW172" i="15"/>
  <c r="AW172" i="15"/>
  <c r="W172" i="15"/>
  <c r="BU172" i="15"/>
  <c r="AU172" i="15"/>
  <c r="U172" i="15"/>
  <c r="CR172" i="15"/>
  <c r="BR172" i="15"/>
  <c r="AR172" i="15"/>
  <c r="CP172" i="15"/>
  <c r="BP172" i="15"/>
  <c r="AP172" i="15"/>
  <c r="CN172" i="15"/>
  <c r="BN172" i="15"/>
  <c r="AN172" i="15"/>
  <c r="CL172" i="15"/>
  <c r="BL172" i="15"/>
  <c r="AL172" i="15"/>
  <c r="CJ172" i="15"/>
  <c r="BJ172" i="15"/>
  <c r="AJ172" i="15"/>
  <c r="CP204" i="15"/>
  <c r="BP204" i="15"/>
  <c r="AP204" i="15"/>
  <c r="CN204" i="15"/>
  <c r="BN204" i="15"/>
  <c r="AN204" i="15"/>
  <c r="CL204" i="15"/>
  <c r="BL204" i="15"/>
  <c r="AL204" i="15"/>
  <c r="CJ204" i="15"/>
  <c r="BJ204" i="15"/>
  <c r="AJ204" i="15"/>
  <c r="CH204" i="15"/>
  <c r="BH204" i="15"/>
  <c r="AH204" i="15"/>
  <c r="CE204" i="15"/>
  <c r="BE204" i="15"/>
  <c r="AE204" i="15"/>
  <c r="CC204" i="15"/>
  <c r="BC204" i="15"/>
  <c r="AC204" i="15"/>
  <c r="CA204" i="15"/>
  <c r="BA204" i="15"/>
  <c r="AA204" i="15"/>
  <c r="BY204" i="15"/>
  <c r="AY204" i="15"/>
  <c r="Y204" i="15"/>
  <c r="BW204" i="15"/>
  <c r="AW204" i="15"/>
  <c r="W204" i="15"/>
  <c r="BU204" i="15"/>
  <c r="AU204" i="15"/>
  <c r="U204" i="15"/>
  <c r="CR204" i="15"/>
  <c r="BR204" i="15"/>
  <c r="AR204" i="15"/>
  <c r="Y5" i="15"/>
  <c r="AY5" i="15"/>
  <c r="BY5" i="15"/>
  <c r="Y8" i="15"/>
  <c r="AY8" i="15"/>
  <c r="BY8" i="15"/>
  <c r="Y11" i="15"/>
  <c r="AY11" i="15"/>
  <c r="BY11" i="15"/>
  <c r="Y14" i="15"/>
  <c r="AY14" i="15"/>
  <c r="BY14" i="15"/>
  <c r="Y17" i="15"/>
  <c r="AY17" i="15"/>
  <c r="BY17" i="15"/>
  <c r="Y20" i="15"/>
  <c r="AY20" i="15"/>
  <c r="BY20" i="15"/>
  <c r="Y23" i="15"/>
  <c r="AY23" i="15"/>
  <c r="BY23" i="15"/>
  <c r="Y26" i="15"/>
  <c r="AY26" i="15"/>
  <c r="BY26" i="15"/>
  <c r="Y29" i="15"/>
  <c r="AY29" i="15"/>
  <c r="BY29" i="15"/>
  <c r="Y32" i="15"/>
  <c r="AY32" i="15"/>
  <c r="BY32" i="15"/>
  <c r="Y35" i="15"/>
  <c r="AY35" i="15"/>
  <c r="BY35" i="15"/>
  <c r="Y38" i="15"/>
  <c r="AY38" i="15"/>
  <c r="BY38" i="15"/>
  <c r="Y41" i="15"/>
  <c r="AY41" i="15"/>
  <c r="BY41" i="15"/>
  <c r="Y44" i="15"/>
  <c r="AY44" i="15"/>
  <c r="BY44" i="15"/>
  <c r="Y47" i="15"/>
  <c r="AY47" i="15"/>
  <c r="BY47" i="15"/>
  <c r="Y50" i="15"/>
  <c r="AY50" i="15"/>
  <c r="BY50" i="15"/>
  <c r="Y53" i="15"/>
  <c r="AY53" i="15"/>
  <c r="BY53" i="15"/>
  <c r="BY60" i="15"/>
  <c r="CH62" i="15"/>
  <c r="BY66" i="15"/>
  <c r="CH68" i="15"/>
  <c r="BY72" i="15"/>
  <c r="CH74" i="15"/>
  <c r="BY78" i="15"/>
  <c r="CH80" i="15"/>
  <c r="BY84" i="15"/>
  <c r="CH86" i="15"/>
  <c r="BY90" i="15"/>
  <c r="AU122" i="15"/>
  <c r="BC124" i="15"/>
  <c r="CA145" i="15"/>
  <c r="BA145" i="15"/>
  <c r="AA145" i="15"/>
  <c r="BY145" i="15"/>
  <c r="AY145" i="15"/>
  <c r="Y145" i="15"/>
  <c r="BW145" i="15"/>
  <c r="AW145" i="15"/>
  <c r="W145" i="15"/>
  <c r="BU145" i="15"/>
  <c r="AU145" i="15"/>
  <c r="U145" i="15"/>
  <c r="CR145" i="15"/>
  <c r="BR145" i="15"/>
  <c r="AR145" i="15"/>
  <c r="CP145" i="15"/>
  <c r="BP145" i="15"/>
  <c r="AP145" i="15"/>
  <c r="CN145" i="15"/>
  <c r="BN145" i="15"/>
  <c r="AN145" i="15"/>
  <c r="CL145" i="15"/>
  <c r="BL145" i="15"/>
  <c r="AL145" i="15"/>
  <c r="CJ145" i="15"/>
  <c r="BJ145" i="15"/>
  <c r="AJ145" i="15"/>
  <c r="CH145" i="15"/>
  <c r="BH145" i="15"/>
  <c r="AH145" i="15"/>
  <c r="CE145" i="15"/>
  <c r="BE145" i="15"/>
  <c r="AE145" i="15"/>
  <c r="CA151" i="15"/>
  <c r="BA151" i="15"/>
  <c r="AA151" i="15"/>
  <c r="BY151" i="15"/>
  <c r="AY151" i="15"/>
  <c r="Y151" i="15"/>
  <c r="BW151" i="15"/>
  <c r="AW151" i="15"/>
  <c r="W151" i="15"/>
  <c r="BU151" i="15"/>
  <c r="AU151" i="15"/>
  <c r="U151" i="15"/>
  <c r="CR151" i="15"/>
  <c r="BR151" i="15"/>
  <c r="AR151" i="15"/>
  <c r="CP151" i="15"/>
  <c r="BP151" i="15"/>
  <c r="AP151" i="15"/>
  <c r="CN151" i="15"/>
  <c r="BN151" i="15"/>
  <c r="AN151" i="15"/>
  <c r="CL151" i="15"/>
  <c r="BL151" i="15"/>
  <c r="AL151" i="15"/>
  <c r="CJ151" i="15"/>
  <c r="BJ151" i="15"/>
  <c r="AJ151" i="15"/>
  <c r="CH151" i="15"/>
  <c r="BH151" i="15"/>
  <c r="AH151" i="15"/>
  <c r="CE151" i="15"/>
  <c r="BE151" i="15"/>
  <c r="AE151" i="15"/>
  <c r="CH244" i="15"/>
  <c r="BH244" i="15"/>
  <c r="AH244" i="15"/>
  <c r="CE244" i="15"/>
  <c r="BE244" i="15"/>
  <c r="AE244" i="15"/>
  <c r="CC244" i="15"/>
  <c r="BC244" i="15"/>
  <c r="AC244" i="15"/>
  <c r="CA244" i="15"/>
  <c r="BA244" i="15"/>
  <c r="AA244" i="15"/>
  <c r="BY244" i="15"/>
  <c r="AY244" i="15"/>
  <c r="Y244" i="15"/>
  <c r="BW244" i="15"/>
  <c r="AW244" i="15"/>
  <c r="W244" i="15"/>
  <c r="BU244" i="15"/>
  <c r="AU244" i="15"/>
  <c r="U244" i="15"/>
  <c r="CR244" i="15"/>
  <c r="BR244" i="15"/>
  <c r="AR244" i="15"/>
  <c r="CP244" i="15"/>
  <c r="BP244" i="15"/>
  <c r="AP244" i="15"/>
  <c r="CN244" i="15"/>
  <c r="BN244" i="15"/>
  <c r="AN244" i="15"/>
  <c r="CL244" i="15"/>
  <c r="BL244" i="15"/>
  <c r="AL244" i="15"/>
  <c r="CJ244" i="15"/>
  <c r="BJ244" i="15"/>
  <c r="AJ244" i="15"/>
  <c r="CR125" i="15"/>
  <c r="BR125" i="15"/>
  <c r="AR125" i="15"/>
  <c r="CP125" i="15"/>
  <c r="BP125" i="15"/>
  <c r="AP125" i="15"/>
  <c r="CN125" i="15"/>
  <c r="BN125" i="15"/>
  <c r="AN125" i="15"/>
  <c r="CL125" i="15"/>
  <c r="BL125" i="15"/>
  <c r="AL125" i="15"/>
  <c r="CJ125" i="15"/>
  <c r="BJ125" i="15"/>
  <c r="AJ125" i="15"/>
  <c r="CH125" i="15"/>
  <c r="BH125" i="15"/>
  <c r="AH125" i="15"/>
  <c r="CE125" i="15"/>
  <c r="BE125" i="15"/>
  <c r="AE125" i="15"/>
  <c r="CC125" i="15"/>
  <c r="BC125" i="15"/>
  <c r="AC125" i="15"/>
  <c r="CA125" i="15"/>
  <c r="BA125" i="15"/>
  <c r="AA125" i="15"/>
  <c r="BY125" i="15"/>
  <c r="AY125" i="15"/>
  <c r="Y125" i="15"/>
  <c r="BW125" i="15"/>
  <c r="AW125" i="15"/>
  <c r="W125" i="15"/>
  <c r="AA5" i="15"/>
  <c r="BA5" i="15"/>
  <c r="CA5" i="15"/>
  <c r="AA8" i="15"/>
  <c r="BA8" i="15"/>
  <c r="CA8" i="15"/>
  <c r="AA11" i="15"/>
  <c r="BA11" i="15"/>
  <c r="CA11" i="15"/>
  <c r="AA14" i="15"/>
  <c r="BA14" i="15"/>
  <c r="CA14" i="15"/>
  <c r="AA17" i="15"/>
  <c r="BA17" i="15"/>
  <c r="CA17" i="15"/>
  <c r="AA20" i="15"/>
  <c r="BA20" i="15"/>
  <c r="CA20" i="15"/>
  <c r="AA23" i="15"/>
  <c r="BA23" i="15"/>
  <c r="CA23" i="15"/>
  <c r="AA26" i="15"/>
  <c r="BA26" i="15"/>
  <c r="CA26" i="15"/>
  <c r="AA29" i="15"/>
  <c r="BA29" i="15"/>
  <c r="CA29" i="15"/>
  <c r="AA32" i="15"/>
  <c r="BA32" i="15"/>
  <c r="CA32" i="15"/>
  <c r="AA35" i="15"/>
  <c r="BA35" i="15"/>
  <c r="CA35" i="15"/>
  <c r="AA38" i="15"/>
  <c r="BA38" i="15"/>
  <c r="CA38" i="15"/>
  <c r="AA41" i="15"/>
  <c r="BA41" i="15"/>
  <c r="CA41" i="15"/>
  <c r="AA44" i="15"/>
  <c r="BA44" i="15"/>
  <c r="CA44" i="15"/>
  <c r="AA47" i="15"/>
  <c r="BA47" i="15"/>
  <c r="CA47" i="15"/>
  <c r="AA50" i="15"/>
  <c r="BA50" i="15"/>
  <c r="CA50" i="15"/>
  <c r="AA53" i="15"/>
  <c r="BA53" i="15"/>
  <c r="CA53" i="15"/>
  <c r="BW57" i="15"/>
  <c r="AW57" i="15"/>
  <c r="BU57" i="15"/>
  <c r="AU57" i="15"/>
  <c r="U57" i="15"/>
  <c r="CR57" i="15"/>
  <c r="BR57" i="15"/>
  <c r="AR57" i="15"/>
  <c r="CP57" i="15"/>
  <c r="BP57" i="15"/>
  <c r="AP57" i="15"/>
  <c r="CN57" i="15"/>
  <c r="BN57" i="15"/>
  <c r="AN57" i="15"/>
  <c r="CL57" i="15"/>
  <c r="BL57" i="15"/>
  <c r="AL57" i="15"/>
  <c r="CJ57" i="15"/>
  <c r="BJ57" i="15"/>
  <c r="AJ57" i="15"/>
  <c r="CH57" i="15"/>
  <c r="BH57" i="15"/>
  <c r="AH57" i="15"/>
  <c r="CE57" i="15"/>
  <c r="BE57" i="15"/>
  <c r="AE57" i="15"/>
  <c r="CC57" i="15"/>
  <c r="BC57" i="15"/>
  <c r="AC57" i="15"/>
  <c r="CA57" i="15"/>
  <c r="BA57" i="15"/>
  <c r="AA57" i="15"/>
  <c r="CJ93" i="15"/>
  <c r="BJ93" i="15"/>
  <c r="AJ93" i="15"/>
  <c r="CH93" i="15"/>
  <c r="BH93" i="15"/>
  <c r="AH93" i="15"/>
  <c r="CE93" i="15"/>
  <c r="BE93" i="15"/>
  <c r="AE93" i="15"/>
  <c r="CC93" i="15"/>
  <c r="BC93" i="15"/>
  <c r="AC93" i="15"/>
  <c r="CA93" i="15"/>
  <c r="BA93" i="15"/>
  <c r="AA93" i="15"/>
  <c r="BY93" i="15"/>
  <c r="AY93" i="15"/>
  <c r="Y93" i="15"/>
  <c r="BW93" i="15"/>
  <c r="AW93" i="15"/>
  <c r="W93" i="15"/>
  <c r="BU93" i="15"/>
  <c r="AU93" i="15"/>
  <c r="U93" i="15"/>
  <c r="CR93" i="15"/>
  <c r="BR93" i="15"/>
  <c r="AR93" i="15"/>
  <c r="CP93" i="15"/>
  <c r="BP93" i="15"/>
  <c r="AP93" i="15"/>
  <c r="CN93" i="15"/>
  <c r="BN93" i="15"/>
  <c r="AN93" i="15"/>
  <c r="CR95" i="15"/>
  <c r="BR95" i="15"/>
  <c r="AR95" i="15"/>
  <c r="CP95" i="15"/>
  <c r="BP95" i="15"/>
  <c r="AP95" i="15"/>
  <c r="CN95" i="15"/>
  <c r="BN95" i="15"/>
  <c r="AN95" i="15"/>
  <c r="CL95" i="15"/>
  <c r="BL95" i="15"/>
  <c r="AL95" i="15"/>
  <c r="CJ95" i="15"/>
  <c r="BJ95" i="15"/>
  <c r="AJ95" i="15"/>
  <c r="CH95" i="15"/>
  <c r="BH95" i="15"/>
  <c r="AH95" i="15"/>
  <c r="CE95" i="15"/>
  <c r="BE95" i="15"/>
  <c r="AE95" i="15"/>
  <c r="CC95" i="15"/>
  <c r="BC95" i="15"/>
  <c r="AC95" i="15"/>
  <c r="CA95" i="15"/>
  <c r="BA95" i="15"/>
  <c r="AA95" i="15"/>
  <c r="BY95" i="15"/>
  <c r="AY95" i="15"/>
  <c r="Y95" i="15"/>
  <c r="BW95" i="15"/>
  <c r="AW95" i="15"/>
  <c r="W95" i="15"/>
  <c r="CA97" i="15"/>
  <c r="BA97" i="15"/>
  <c r="AA97" i="15"/>
  <c r="BY97" i="15"/>
  <c r="AY97" i="15"/>
  <c r="Y97" i="15"/>
  <c r="BW97" i="15"/>
  <c r="AW97" i="15"/>
  <c r="W97" i="15"/>
  <c r="BU97" i="15"/>
  <c r="AU97" i="15"/>
  <c r="U97" i="15"/>
  <c r="CR97" i="15"/>
  <c r="BR97" i="15"/>
  <c r="AR97" i="15"/>
  <c r="CP97" i="15"/>
  <c r="BP97" i="15"/>
  <c r="AP97" i="15"/>
  <c r="CN97" i="15"/>
  <c r="BN97" i="15"/>
  <c r="AN97" i="15"/>
  <c r="CL97" i="15"/>
  <c r="BL97" i="15"/>
  <c r="AL97" i="15"/>
  <c r="CJ97" i="15"/>
  <c r="BJ97" i="15"/>
  <c r="AJ97" i="15"/>
  <c r="CH97" i="15"/>
  <c r="BH97" i="15"/>
  <c r="AH97" i="15"/>
  <c r="CE97" i="15"/>
  <c r="BE97" i="15"/>
  <c r="AE97" i="15"/>
  <c r="CJ99" i="15"/>
  <c r="BJ99" i="15"/>
  <c r="AJ99" i="15"/>
  <c r="CH99" i="15"/>
  <c r="BH99" i="15"/>
  <c r="AH99" i="15"/>
  <c r="CE99" i="15"/>
  <c r="BE99" i="15"/>
  <c r="AE99" i="15"/>
  <c r="CC99" i="15"/>
  <c r="BC99" i="15"/>
  <c r="AC99" i="15"/>
  <c r="CA99" i="15"/>
  <c r="BA99" i="15"/>
  <c r="AA99" i="15"/>
  <c r="BY99" i="15"/>
  <c r="AY99" i="15"/>
  <c r="Y99" i="15"/>
  <c r="BW99" i="15"/>
  <c r="AW99" i="15"/>
  <c r="W99" i="15"/>
  <c r="BU99" i="15"/>
  <c r="AU99" i="15"/>
  <c r="U99" i="15"/>
  <c r="CR99" i="15"/>
  <c r="BR99" i="15"/>
  <c r="AR99" i="15"/>
  <c r="CP99" i="15"/>
  <c r="BP99" i="15"/>
  <c r="AP99" i="15"/>
  <c r="CN99" i="15"/>
  <c r="BN99" i="15"/>
  <c r="AN99" i="15"/>
  <c r="CR101" i="15"/>
  <c r="BR101" i="15"/>
  <c r="AR101" i="15"/>
  <c r="CP101" i="15"/>
  <c r="BP101" i="15"/>
  <c r="AP101" i="15"/>
  <c r="CN101" i="15"/>
  <c r="BN101" i="15"/>
  <c r="AN101" i="15"/>
  <c r="CL101" i="15"/>
  <c r="BL101" i="15"/>
  <c r="AL101" i="15"/>
  <c r="CJ101" i="15"/>
  <c r="BJ101" i="15"/>
  <c r="AJ101" i="15"/>
  <c r="CH101" i="15"/>
  <c r="BH101" i="15"/>
  <c r="AH101" i="15"/>
  <c r="CE101" i="15"/>
  <c r="BE101" i="15"/>
  <c r="AE101" i="15"/>
  <c r="CC101" i="15"/>
  <c r="BC101" i="15"/>
  <c r="AC101" i="15"/>
  <c r="CA101" i="15"/>
  <c r="BA101" i="15"/>
  <c r="AA101" i="15"/>
  <c r="BY101" i="15"/>
  <c r="AY101" i="15"/>
  <c r="Y101" i="15"/>
  <c r="BW101" i="15"/>
  <c r="AW101" i="15"/>
  <c r="W101" i="15"/>
  <c r="CA103" i="15"/>
  <c r="BA103" i="15"/>
  <c r="AA103" i="15"/>
  <c r="BY103" i="15"/>
  <c r="AY103" i="15"/>
  <c r="Y103" i="15"/>
  <c r="BW103" i="15"/>
  <c r="AW103" i="15"/>
  <c r="W103" i="15"/>
  <c r="BU103" i="15"/>
  <c r="AU103" i="15"/>
  <c r="U103" i="15"/>
  <c r="CR103" i="15"/>
  <c r="BR103" i="15"/>
  <c r="AR103" i="15"/>
  <c r="CP103" i="15"/>
  <c r="BP103" i="15"/>
  <c r="AP103" i="15"/>
  <c r="CN103" i="15"/>
  <c r="BN103" i="15"/>
  <c r="AN103" i="15"/>
  <c r="CL103" i="15"/>
  <c r="BL103" i="15"/>
  <c r="AL103" i="15"/>
  <c r="CJ103" i="15"/>
  <c r="BJ103" i="15"/>
  <c r="AJ103" i="15"/>
  <c r="CH103" i="15"/>
  <c r="BH103" i="15"/>
  <c r="AH103" i="15"/>
  <c r="CE103" i="15"/>
  <c r="BE103" i="15"/>
  <c r="AE103" i="15"/>
  <c r="CJ105" i="15"/>
  <c r="BJ105" i="15"/>
  <c r="AJ105" i="15"/>
  <c r="CH105" i="15"/>
  <c r="BH105" i="15"/>
  <c r="AH105" i="15"/>
  <c r="CE105" i="15"/>
  <c r="BE105" i="15"/>
  <c r="AE105" i="15"/>
  <c r="CC105" i="15"/>
  <c r="BC105" i="15"/>
  <c r="AC105" i="15"/>
  <c r="CA105" i="15"/>
  <c r="BA105" i="15"/>
  <c r="AA105" i="15"/>
  <c r="BY105" i="15"/>
  <c r="AY105" i="15"/>
  <c r="Y105" i="15"/>
  <c r="BW105" i="15"/>
  <c r="AW105" i="15"/>
  <c r="W105" i="15"/>
  <c r="BU105" i="15"/>
  <c r="AU105" i="15"/>
  <c r="U105" i="15"/>
  <c r="CR105" i="15"/>
  <c r="BR105" i="15"/>
  <c r="AR105" i="15"/>
  <c r="CP105" i="15"/>
  <c r="BP105" i="15"/>
  <c r="AP105" i="15"/>
  <c r="CN105" i="15"/>
  <c r="BN105" i="15"/>
  <c r="AN105" i="15"/>
  <c r="CR107" i="15"/>
  <c r="BR107" i="15"/>
  <c r="AR107" i="15"/>
  <c r="CP107" i="15"/>
  <c r="BP107" i="15"/>
  <c r="AP107" i="15"/>
  <c r="CN107" i="15"/>
  <c r="BN107" i="15"/>
  <c r="AN107" i="15"/>
  <c r="CL107" i="15"/>
  <c r="BL107" i="15"/>
  <c r="AL107" i="15"/>
  <c r="CJ107" i="15"/>
  <c r="BJ107" i="15"/>
  <c r="AJ107" i="15"/>
  <c r="CH107" i="15"/>
  <c r="BH107" i="15"/>
  <c r="AH107" i="15"/>
  <c r="CE107" i="15"/>
  <c r="BE107" i="15"/>
  <c r="AE107" i="15"/>
  <c r="CC107" i="15"/>
  <c r="BC107" i="15"/>
  <c r="AC107" i="15"/>
  <c r="CA107" i="15"/>
  <c r="BA107" i="15"/>
  <c r="AA107" i="15"/>
  <c r="BY107" i="15"/>
  <c r="AY107" i="15"/>
  <c r="Y107" i="15"/>
  <c r="BW107" i="15"/>
  <c r="AW107" i="15"/>
  <c r="W107" i="15"/>
  <c r="CR110" i="15"/>
  <c r="BR110" i="15"/>
  <c r="AR110" i="15"/>
  <c r="CP110" i="15"/>
  <c r="BP110" i="15"/>
  <c r="AP110" i="15"/>
  <c r="CN110" i="15"/>
  <c r="BN110" i="15"/>
  <c r="AN110" i="15"/>
  <c r="CL110" i="15"/>
  <c r="BL110" i="15"/>
  <c r="AL110" i="15"/>
  <c r="CJ110" i="15"/>
  <c r="BJ110" i="15"/>
  <c r="AJ110" i="15"/>
  <c r="CH110" i="15"/>
  <c r="BH110" i="15"/>
  <c r="AH110" i="15"/>
  <c r="CE110" i="15"/>
  <c r="BE110" i="15"/>
  <c r="AE110" i="15"/>
  <c r="CC110" i="15"/>
  <c r="BC110" i="15"/>
  <c r="AC110" i="15"/>
  <c r="CA110" i="15"/>
  <c r="BA110" i="15"/>
  <c r="AA110" i="15"/>
  <c r="BY110" i="15"/>
  <c r="AY110" i="15"/>
  <c r="Y110" i="15"/>
  <c r="BW110" i="15"/>
  <c r="AW110" i="15"/>
  <c r="W110" i="15"/>
  <c r="CA112" i="15"/>
  <c r="BA112" i="15"/>
  <c r="AA112" i="15"/>
  <c r="BY112" i="15"/>
  <c r="AY112" i="15"/>
  <c r="Y112" i="15"/>
  <c r="BW112" i="15"/>
  <c r="AW112" i="15"/>
  <c r="W112" i="15"/>
  <c r="BU112" i="15"/>
  <c r="AU112" i="15"/>
  <c r="U112" i="15"/>
  <c r="CR112" i="15"/>
  <c r="BR112" i="15"/>
  <c r="AR112" i="15"/>
  <c r="CP112" i="15"/>
  <c r="BP112" i="15"/>
  <c r="AP112" i="15"/>
  <c r="CN112" i="15"/>
  <c r="BN112" i="15"/>
  <c r="AN112" i="15"/>
  <c r="CL112" i="15"/>
  <c r="BL112" i="15"/>
  <c r="AL112" i="15"/>
  <c r="CJ112" i="15"/>
  <c r="BJ112" i="15"/>
  <c r="AJ112" i="15"/>
  <c r="CH112" i="15"/>
  <c r="BH112" i="15"/>
  <c r="AH112" i="15"/>
  <c r="CE112" i="15"/>
  <c r="BE112" i="15"/>
  <c r="AE112" i="15"/>
  <c r="CJ114" i="15"/>
  <c r="BJ114" i="15"/>
  <c r="AJ114" i="15"/>
  <c r="CH114" i="15"/>
  <c r="BH114" i="15"/>
  <c r="AH114" i="15"/>
  <c r="CE114" i="15"/>
  <c r="BE114" i="15"/>
  <c r="AE114" i="15"/>
  <c r="CC114" i="15"/>
  <c r="BC114" i="15"/>
  <c r="AC114" i="15"/>
  <c r="CA114" i="15"/>
  <c r="BA114" i="15"/>
  <c r="AA114" i="15"/>
  <c r="BY114" i="15"/>
  <c r="AY114" i="15"/>
  <c r="Y114" i="15"/>
  <c r="BW114" i="15"/>
  <c r="AW114" i="15"/>
  <c r="W114" i="15"/>
  <c r="BU114" i="15"/>
  <c r="AU114" i="15"/>
  <c r="U114" i="15"/>
  <c r="CR114" i="15"/>
  <c r="BR114" i="15"/>
  <c r="AR114" i="15"/>
  <c r="CP114" i="15"/>
  <c r="BP114" i="15"/>
  <c r="AP114" i="15"/>
  <c r="CN114" i="15"/>
  <c r="BN114" i="15"/>
  <c r="AN114" i="15"/>
  <c r="CR116" i="15"/>
  <c r="BR116" i="15"/>
  <c r="AR116" i="15"/>
  <c r="CP116" i="15"/>
  <c r="BP116" i="15"/>
  <c r="AP116" i="15"/>
  <c r="CN116" i="15"/>
  <c r="BN116" i="15"/>
  <c r="AN116" i="15"/>
  <c r="CL116" i="15"/>
  <c r="BL116" i="15"/>
  <c r="AL116" i="15"/>
  <c r="CJ116" i="15"/>
  <c r="BJ116" i="15"/>
  <c r="AJ116" i="15"/>
  <c r="CH116" i="15"/>
  <c r="BH116" i="15"/>
  <c r="AH116" i="15"/>
  <c r="CE116" i="15"/>
  <c r="BE116" i="15"/>
  <c r="AE116" i="15"/>
  <c r="CC116" i="15"/>
  <c r="BC116" i="15"/>
  <c r="AC116" i="15"/>
  <c r="CA116" i="15"/>
  <c r="BA116" i="15"/>
  <c r="AA116" i="15"/>
  <c r="BY116" i="15"/>
  <c r="AY116" i="15"/>
  <c r="Y116" i="15"/>
  <c r="BW116" i="15"/>
  <c r="AW116" i="15"/>
  <c r="W116" i="15"/>
  <c r="U119" i="15"/>
  <c r="BU122" i="15"/>
  <c r="CC124" i="15"/>
  <c r="CR128" i="15"/>
  <c r="BR128" i="15"/>
  <c r="AR128" i="15"/>
  <c r="CP128" i="15"/>
  <c r="BP128" i="15"/>
  <c r="AP128" i="15"/>
  <c r="CN128" i="15"/>
  <c r="BN128" i="15"/>
  <c r="AN128" i="15"/>
  <c r="CL128" i="15"/>
  <c r="BL128" i="15"/>
  <c r="AL128" i="15"/>
  <c r="CJ128" i="15"/>
  <c r="BJ128" i="15"/>
  <c r="AJ128" i="15"/>
  <c r="CH128" i="15"/>
  <c r="BH128" i="15"/>
  <c r="AH128" i="15"/>
  <c r="CE128" i="15"/>
  <c r="BE128" i="15"/>
  <c r="AE128" i="15"/>
  <c r="CC128" i="15"/>
  <c r="BC128" i="15"/>
  <c r="AC128" i="15"/>
  <c r="CA128" i="15"/>
  <c r="BA128" i="15"/>
  <c r="AA128" i="15"/>
  <c r="BY128" i="15"/>
  <c r="AY128" i="15"/>
  <c r="Y128" i="15"/>
  <c r="BW128" i="15"/>
  <c r="AW128" i="15"/>
  <c r="W128" i="15"/>
  <c r="U131" i="15"/>
  <c r="AC133" i="15"/>
  <c r="AL135" i="15"/>
  <c r="U137" i="15"/>
  <c r="AC139" i="15"/>
  <c r="AL141" i="15"/>
  <c r="U143" i="15"/>
  <c r="AL147" i="15"/>
  <c r="U149" i="15"/>
  <c r="AL153" i="15"/>
  <c r="U155" i="15"/>
  <c r="BY227" i="15"/>
  <c r="AY227" i="15"/>
  <c r="Y227" i="15"/>
  <c r="BW227" i="15"/>
  <c r="AW227" i="15"/>
  <c r="W227" i="15"/>
  <c r="BU227" i="15"/>
  <c r="AU227" i="15"/>
  <c r="U227" i="15"/>
  <c r="CR227" i="15"/>
  <c r="BR227" i="15"/>
  <c r="AR227" i="15"/>
  <c r="CP227" i="15"/>
  <c r="BP227" i="15"/>
  <c r="AP227" i="15"/>
  <c r="CN227" i="15"/>
  <c r="BN227" i="15"/>
  <c r="AN227" i="15"/>
  <c r="CL227" i="15"/>
  <c r="BL227" i="15"/>
  <c r="AL227" i="15"/>
  <c r="CJ227" i="15"/>
  <c r="BJ227" i="15"/>
  <c r="AJ227" i="15"/>
  <c r="CH227" i="15"/>
  <c r="BH227" i="15"/>
  <c r="AH227" i="15"/>
  <c r="CE227" i="15"/>
  <c r="BE227" i="15"/>
  <c r="AE227" i="15"/>
  <c r="CC227" i="15"/>
  <c r="BC227" i="15"/>
  <c r="AC227" i="15"/>
  <c r="CA227" i="15"/>
  <c r="BA227" i="15"/>
  <c r="AA227" i="15"/>
  <c r="AC5" i="15"/>
  <c r="BC5" i="15"/>
  <c r="AC8" i="15"/>
  <c r="BC8" i="15"/>
  <c r="AC11" i="15"/>
  <c r="BC11" i="15"/>
  <c r="AC14" i="15"/>
  <c r="BC14" i="15"/>
  <c r="AC17" i="15"/>
  <c r="BC17" i="15"/>
  <c r="AC20" i="15"/>
  <c r="BC20" i="15"/>
  <c r="AC23" i="15"/>
  <c r="BC23" i="15"/>
  <c r="AC26" i="15"/>
  <c r="BC26" i="15"/>
  <c r="AC29" i="15"/>
  <c r="BC29" i="15"/>
  <c r="AC32" i="15"/>
  <c r="BC32" i="15"/>
  <c r="AC35" i="15"/>
  <c r="BC35" i="15"/>
  <c r="AC38" i="15"/>
  <c r="BC38" i="15"/>
  <c r="AC41" i="15"/>
  <c r="BC41" i="15"/>
  <c r="AC44" i="15"/>
  <c r="BC44" i="15"/>
  <c r="AC47" i="15"/>
  <c r="BC47" i="15"/>
  <c r="AC50" i="15"/>
  <c r="BC50" i="15"/>
  <c r="AC53" i="15"/>
  <c r="BC53" i="15"/>
  <c r="CE59" i="15"/>
  <c r="BE59" i="15"/>
  <c r="AE59" i="15"/>
  <c r="CC59" i="15"/>
  <c r="BC59" i="15"/>
  <c r="AC59" i="15"/>
  <c r="CA59" i="15"/>
  <c r="BA59" i="15"/>
  <c r="AA59" i="15"/>
  <c r="BY59" i="15"/>
  <c r="AY59" i="15"/>
  <c r="Y59" i="15"/>
  <c r="BW59" i="15"/>
  <c r="AW59" i="15"/>
  <c r="W59" i="15"/>
  <c r="BU59" i="15"/>
  <c r="AU59" i="15"/>
  <c r="U59" i="15"/>
  <c r="CR59" i="15"/>
  <c r="BR59" i="15"/>
  <c r="AR59" i="15"/>
  <c r="CP59" i="15"/>
  <c r="BP59" i="15"/>
  <c r="AP59" i="15"/>
  <c r="CN59" i="15"/>
  <c r="BN59" i="15"/>
  <c r="AN59" i="15"/>
  <c r="CL59" i="15"/>
  <c r="BL59" i="15"/>
  <c r="AL59" i="15"/>
  <c r="CJ59" i="15"/>
  <c r="BJ59" i="15"/>
  <c r="AJ59" i="15"/>
  <c r="R61" i="15"/>
  <c r="BW63" i="15"/>
  <c r="AW63" i="15"/>
  <c r="W63" i="15"/>
  <c r="BU63" i="15"/>
  <c r="AU63" i="15"/>
  <c r="U63" i="15"/>
  <c r="CR63" i="15"/>
  <c r="BR63" i="15"/>
  <c r="AR63" i="15"/>
  <c r="CP63" i="15"/>
  <c r="BP63" i="15"/>
  <c r="AP63" i="15"/>
  <c r="CN63" i="15"/>
  <c r="BN63" i="15"/>
  <c r="AN63" i="15"/>
  <c r="CL63" i="15"/>
  <c r="BL63" i="15"/>
  <c r="AL63" i="15"/>
  <c r="CJ63" i="15"/>
  <c r="BJ63" i="15"/>
  <c r="AJ63" i="15"/>
  <c r="CH63" i="15"/>
  <c r="BH63" i="15"/>
  <c r="AH63" i="15"/>
  <c r="CE63" i="15"/>
  <c r="BE63" i="15"/>
  <c r="AE63" i="15"/>
  <c r="CC63" i="15"/>
  <c r="BC63" i="15"/>
  <c r="AC63" i="15"/>
  <c r="CA63" i="15"/>
  <c r="BA63" i="15"/>
  <c r="AA63" i="15"/>
  <c r="CE65" i="15"/>
  <c r="BE65" i="15"/>
  <c r="AE65" i="15"/>
  <c r="CC65" i="15"/>
  <c r="BC65" i="15"/>
  <c r="AC65" i="15"/>
  <c r="CA65" i="15"/>
  <c r="BA65" i="15"/>
  <c r="AA65" i="15"/>
  <c r="BY65" i="15"/>
  <c r="AY65" i="15"/>
  <c r="Y65" i="15"/>
  <c r="BW65" i="15"/>
  <c r="AW65" i="15"/>
  <c r="W65" i="15"/>
  <c r="BU65" i="15"/>
  <c r="AU65" i="15"/>
  <c r="U65" i="15"/>
  <c r="CR65" i="15"/>
  <c r="BR65" i="15"/>
  <c r="AR65" i="15"/>
  <c r="CP65" i="15"/>
  <c r="BP65" i="15"/>
  <c r="AP65" i="15"/>
  <c r="CN65" i="15"/>
  <c r="BN65" i="15"/>
  <c r="AN65" i="15"/>
  <c r="CL65" i="15"/>
  <c r="BL65" i="15"/>
  <c r="AL65" i="15"/>
  <c r="CJ65" i="15"/>
  <c r="BJ65" i="15"/>
  <c r="AJ65" i="15"/>
  <c r="R67" i="15"/>
  <c r="CE71" i="15"/>
  <c r="BE71" i="15"/>
  <c r="AE71" i="15"/>
  <c r="CC71" i="15"/>
  <c r="BC71" i="15"/>
  <c r="AC71" i="15"/>
  <c r="CA71" i="15"/>
  <c r="BA71" i="15"/>
  <c r="AA71" i="15"/>
  <c r="BY71" i="15"/>
  <c r="AY71" i="15"/>
  <c r="Y71" i="15"/>
  <c r="BW71" i="15"/>
  <c r="AW71" i="15"/>
  <c r="W71" i="15"/>
  <c r="BU71" i="15"/>
  <c r="AU71" i="15"/>
  <c r="U71" i="15"/>
  <c r="CR71" i="15"/>
  <c r="BR71" i="15"/>
  <c r="AR71" i="15"/>
  <c r="CP71" i="15"/>
  <c r="BP71" i="15"/>
  <c r="AP71" i="15"/>
  <c r="CN71" i="15"/>
  <c r="BN71" i="15"/>
  <c r="AN71" i="15"/>
  <c r="CL71" i="15"/>
  <c r="BL71" i="15"/>
  <c r="AL71" i="15"/>
  <c r="CJ71" i="15"/>
  <c r="BJ71" i="15"/>
  <c r="AJ71" i="15"/>
  <c r="R73" i="15"/>
  <c r="BW75" i="15"/>
  <c r="AW75" i="15"/>
  <c r="W75" i="15"/>
  <c r="BU75" i="15"/>
  <c r="AU75" i="15"/>
  <c r="U75" i="15"/>
  <c r="CR75" i="15"/>
  <c r="BR75" i="15"/>
  <c r="AR75" i="15"/>
  <c r="CP75" i="15"/>
  <c r="BP75" i="15"/>
  <c r="AP75" i="15"/>
  <c r="CN75" i="15"/>
  <c r="BN75" i="15"/>
  <c r="AN75" i="15"/>
  <c r="CL75" i="15"/>
  <c r="BL75" i="15"/>
  <c r="AL75" i="15"/>
  <c r="CJ75" i="15"/>
  <c r="BJ75" i="15"/>
  <c r="AJ75" i="15"/>
  <c r="CH75" i="15"/>
  <c r="BH75" i="15"/>
  <c r="AH75" i="15"/>
  <c r="CE75" i="15"/>
  <c r="BE75" i="15"/>
  <c r="AE75" i="15"/>
  <c r="CC75" i="15"/>
  <c r="BC75" i="15"/>
  <c r="AC75" i="15"/>
  <c r="CA75" i="15"/>
  <c r="BA75" i="15"/>
  <c r="AA75" i="15"/>
  <c r="CE77" i="15"/>
  <c r="BE77" i="15"/>
  <c r="AE77" i="15"/>
  <c r="CC77" i="15"/>
  <c r="BC77" i="15"/>
  <c r="AC77" i="15"/>
  <c r="CA77" i="15"/>
  <c r="BA77" i="15"/>
  <c r="AA77" i="15"/>
  <c r="BY77" i="15"/>
  <c r="AY77" i="15"/>
  <c r="Y77" i="15"/>
  <c r="BW77" i="15"/>
  <c r="AW77" i="15"/>
  <c r="W77" i="15"/>
  <c r="BU77" i="15"/>
  <c r="AU77" i="15"/>
  <c r="U77" i="15"/>
  <c r="CR77" i="15"/>
  <c r="BR77" i="15"/>
  <c r="AR77" i="15"/>
  <c r="CP77" i="15"/>
  <c r="BP77" i="15"/>
  <c r="AP77" i="15"/>
  <c r="CN77" i="15"/>
  <c r="BN77" i="15"/>
  <c r="AN77" i="15"/>
  <c r="CL77" i="15"/>
  <c r="BL77" i="15"/>
  <c r="AL77" i="15"/>
  <c r="CJ77" i="15"/>
  <c r="BJ77" i="15"/>
  <c r="AJ77" i="15"/>
  <c r="R79" i="15"/>
  <c r="BW81" i="15"/>
  <c r="AW81" i="15"/>
  <c r="W81" i="15"/>
  <c r="BU81" i="15"/>
  <c r="AU81" i="15"/>
  <c r="U81" i="15"/>
  <c r="CR81" i="15"/>
  <c r="BR81" i="15"/>
  <c r="AR81" i="15"/>
  <c r="CP81" i="15"/>
  <c r="BP81" i="15"/>
  <c r="AP81" i="15"/>
  <c r="CN81" i="15"/>
  <c r="BN81" i="15"/>
  <c r="AN81" i="15"/>
  <c r="CL81" i="15"/>
  <c r="BL81" i="15"/>
  <c r="AL81" i="15"/>
  <c r="CJ81" i="15"/>
  <c r="BJ81" i="15"/>
  <c r="AJ81" i="15"/>
  <c r="CH81" i="15"/>
  <c r="BH81" i="15"/>
  <c r="AH81" i="15"/>
  <c r="CE81" i="15"/>
  <c r="BE81" i="15"/>
  <c r="AE81" i="15"/>
  <c r="CC81" i="15"/>
  <c r="BC81" i="15"/>
  <c r="AC81" i="15"/>
  <c r="CA81" i="15"/>
  <c r="BA81" i="15"/>
  <c r="AA81" i="15"/>
  <c r="CE83" i="15"/>
  <c r="BE83" i="15"/>
  <c r="AE83" i="15"/>
  <c r="CC83" i="15"/>
  <c r="BC83" i="15"/>
  <c r="AC83" i="15"/>
  <c r="CA83" i="15"/>
  <c r="BA83" i="15"/>
  <c r="AA83" i="15"/>
  <c r="BY83" i="15"/>
  <c r="AY83" i="15"/>
  <c r="Y83" i="15"/>
  <c r="BW83" i="15"/>
  <c r="AW83" i="15"/>
  <c r="W83" i="15"/>
  <c r="BU83" i="15"/>
  <c r="AU83" i="15"/>
  <c r="U83" i="15"/>
  <c r="CR83" i="15"/>
  <c r="BR83" i="15"/>
  <c r="AR83" i="15"/>
  <c r="CP83" i="15"/>
  <c r="BP83" i="15"/>
  <c r="AP83" i="15"/>
  <c r="CN83" i="15"/>
  <c r="BN83" i="15"/>
  <c r="AN83" i="15"/>
  <c r="CL83" i="15"/>
  <c r="BL83" i="15"/>
  <c r="AL83" i="15"/>
  <c r="CJ83" i="15"/>
  <c r="BJ83" i="15"/>
  <c r="AJ83" i="15"/>
  <c r="R85" i="15"/>
  <c r="BW87" i="15"/>
  <c r="AW87" i="15"/>
  <c r="W87" i="15"/>
  <c r="BU87" i="15"/>
  <c r="AU87" i="15"/>
  <c r="U87" i="15"/>
  <c r="CR87" i="15"/>
  <c r="BR87" i="15"/>
  <c r="AR87" i="15"/>
  <c r="CP87" i="15"/>
  <c r="BP87" i="15"/>
  <c r="AP87" i="15"/>
  <c r="CN87" i="15"/>
  <c r="BN87" i="15"/>
  <c r="AN87" i="15"/>
  <c r="CL87" i="15"/>
  <c r="BL87" i="15"/>
  <c r="AL87" i="15"/>
  <c r="CJ87" i="15"/>
  <c r="BJ87" i="15"/>
  <c r="AJ87" i="15"/>
  <c r="CH87" i="15"/>
  <c r="BH87" i="15"/>
  <c r="AH87" i="15"/>
  <c r="CE87" i="15"/>
  <c r="BE87" i="15"/>
  <c r="AE87" i="15"/>
  <c r="CC87" i="15"/>
  <c r="BC87" i="15"/>
  <c r="AC87" i="15"/>
  <c r="CA87" i="15"/>
  <c r="BA87" i="15"/>
  <c r="AA87" i="15"/>
  <c r="CE89" i="15"/>
  <c r="BE89" i="15"/>
  <c r="AE89" i="15"/>
  <c r="CC89" i="15"/>
  <c r="BC89" i="15"/>
  <c r="AC89" i="15"/>
  <c r="CA89" i="15"/>
  <c r="BA89" i="15"/>
  <c r="AA89" i="15"/>
  <c r="BY89" i="15"/>
  <c r="AY89" i="15"/>
  <c r="Y89" i="15"/>
  <c r="BW89" i="15"/>
  <c r="AW89" i="15"/>
  <c r="W89" i="15"/>
  <c r="BU89" i="15"/>
  <c r="AU89" i="15"/>
  <c r="U89" i="15"/>
  <c r="CR89" i="15"/>
  <c r="BR89" i="15"/>
  <c r="AR89" i="15"/>
  <c r="CP89" i="15"/>
  <c r="BP89" i="15"/>
  <c r="AP89" i="15"/>
  <c r="CN89" i="15"/>
  <c r="BN89" i="15"/>
  <c r="AN89" i="15"/>
  <c r="CL89" i="15"/>
  <c r="BL89" i="15"/>
  <c r="AL89" i="15"/>
  <c r="CJ89" i="15"/>
  <c r="BJ89" i="15"/>
  <c r="AJ89" i="15"/>
  <c r="R91" i="15"/>
  <c r="AU119" i="15"/>
  <c r="AU131" i="15"/>
  <c r="BC133" i="15"/>
  <c r="BL135" i="15"/>
  <c r="AU137" i="15"/>
  <c r="BC139" i="15"/>
  <c r="BL141" i="15"/>
  <c r="AU143" i="15"/>
  <c r="BL147" i="15"/>
  <c r="AU149" i="15"/>
  <c r="BL153" i="15"/>
  <c r="AU155" i="15"/>
  <c r="AN108" i="15"/>
  <c r="BN108" i="15"/>
  <c r="CN108" i="15"/>
  <c r="AN117" i="15"/>
  <c r="BN117" i="15"/>
  <c r="CN117" i="15"/>
  <c r="AN120" i="15"/>
  <c r="BN120" i="15"/>
  <c r="CN120" i="15"/>
  <c r="AN126" i="15"/>
  <c r="BN126" i="15"/>
  <c r="CN126" i="15"/>
  <c r="AN129" i="15"/>
  <c r="BN129" i="15"/>
  <c r="CN129" i="15"/>
  <c r="CH157" i="15"/>
  <c r="BH157" i="15"/>
  <c r="AH157" i="15"/>
  <c r="CE157" i="15"/>
  <c r="BE157" i="15"/>
  <c r="AE157" i="15"/>
  <c r="CC157" i="15"/>
  <c r="BC157" i="15"/>
  <c r="AC157" i="15"/>
  <c r="CA157" i="15"/>
  <c r="BA157" i="15"/>
  <c r="AA157" i="15"/>
  <c r="BY157" i="15"/>
  <c r="AY157" i="15"/>
  <c r="Y157" i="15"/>
  <c r="BW157" i="15"/>
  <c r="AW157" i="15"/>
  <c r="W157" i="15"/>
  <c r="BU157" i="15"/>
  <c r="AU157" i="15"/>
  <c r="U157" i="15"/>
  <c r="CR157" i="15"/>
  <c r="BR157" i="15"/>
  <c r="AR157" i="15"/>
  <c r="CP157" i="15"/>
  <c r="BP157" i="15"/>
  <c r="AP157" i="15"/>
  <c r="CN157" i="15"/>
  <c r="BN157" i="15"/>
  <c r="AN157" i="15"/>
  <c r="CL157" i="15"/>
  <c r="BL157" i="15"/>
  <c r="AL157" i="15"/>
  <c r="BY176" i="15"/>
  <c r="AY176" i="15"/>
  <c r="Y176" i="15"/>
  <c r="BW176" i="15"/>
  <c r="AW176" i="15"/>
  <c r="W176" i="15"/>
  <c r="BU176" i="15"/>
  <c r="AU176" i="15"/>
  <c r="U176" i="15"/>
  <c r="CR176" i="15"/>
  <c r="BR176" i="15"/>
  <c r="AR176" i="15"/>
  <c r="CP176" i="15"/>
  <c r="BP176" i="15"/>
  <c r="AP176" i="15"/>
  <c r="CN176" i="15"/>
  <c r="BN176" i="15"/>
  <c r="AN176" i="15"/>
  <c r="CL176" i="15"/>
  <c r="BL176" i="15"/>
  <c r="AL176" i="15"/>
  <c r="CJ176" i="15"/>
  <c r="BJ176" i="15"/>
  <c r="AJ176" i="15"/>
  <c r="CH176" i="15"/>
  <c r="BH176" i="15"/>
  <c r="AH176" i="15"/>
  <c r="CE176" i="15"/>
  <c r="BE176" i="15"/>
  <c r="AE176" i="15"/>
  <c r="CC176" i="15"/>
  <c r="BC176" i="15"/>
  <c r="AC176" i="15"/>
  <c r="CP189" i="15"/>
  <c r="BP189" i="15"/>
  <c r="AP189" i="15"/>
  <c r="CN189" i="15"/>
  <c r="BN189" i="15"/>
  <c r="AN189" i="15"/>
  <c r="CL189" i="15"/>
  <c r="BL189" i="15"/>
  <c r="AL189" i="15"/>
  <c r="CJ189" i="15"/>
  <c r="BJ189" i="15"/>
  <c r="AJ189" i="15"/>
  <c r="CH189" i="15"/>
  <c r="BH189" i="15"/>
  <c r="AH189" i="15"/>
  <c r="CE189" i="15"/>
  <c r="BE189" i="15"/>
  <c r="AE189" i="15"/>
  <c r="CC189" i="15"/>
  <c r="BC189" i="15"/>
  <c r="AC189" i="15"/>
  <c r="CA189" i="15"/>
  <c r="BA189" i="15"/>
  <c r="AA189" i="15"/>
  <c r="BY189" i="15"/>
  <c r="AY189" i="15"/>
  <c r="Y189" i="15"/>
  <c r="BW189" i="15"/>
  <c r="AW189" i="15"/>
  <c r="W189" i="15"/>
  <c r="BU189" i="15"/>
  <c r="AU189" i="15"/>
  <c r="U189" i="15"/>
  <c r="CH193" i="15"/>
  <c r="BH193" i="15"/>
  <c r="AH193" i="15"/>
  <c r="CE193" i="15"/>
  <c r="BE193" i="15"/>
  <c r="AE193" i="15"/>
  <c r="CC193" i="15"/>
  <c r="BC193" i="15"/>
  <c r="AC193" i="15"/>
  <c r="CA193" i="15"/>
  <c r="BA193" i="15"/>
  <c r="AA193" i="15"/>
  <c r="BY193" i="15"/>
  <c r="AY193" i="15"/>
  <c r="Y193" i="15"/>
  <c r="BW193" i="15"/>
  <c r="AW193" i="15"/>
  <c r="W193" i="15"/>
  <c r="BU193" i="15"/>
  <c r="AU193" i="15"/>
  <c r="U193" i="15"/>
  <c r="CR193" i="15"/>
  <c r="BR193" i="15"/>
  <c r="AR193" i="15"/>
  <c r="CP193" i="15"/>
  <c r="BP193" i="15"/>
  <c r="AP193" i="15"/>
  <c r="CN193" i="15"/>
  <c r="BN193" i="15"/>
  <c r="AN193" i="15"/>
  <c r="CL193" i="15"/>
  <c r="BL193" i="15"/>
  <c r="AL193" i="15"/>
  <c r="CP225" i="15"/>
  <c r="BP225" i="15"/>
  <c r="AP225" i="15"/>
  <c r="CN225" i="15"/>
  <c r="BN225" i="15"/>
  <c r="AN225" i="15"/>
  <c r="CL225" i="15"/>
  <c r="BL225" i="15"/>
  <c r="AL225" i="15"/>
  <c r="CJ225" i="15"/>
  <c r="BJ225" i="15"/>
  <c r="AJ225" i="15"/>
  <c r="CH225" i="15"/>
  <c r="BH225" i="15"/>
  <c r="AH225" i="15"/>
  <c r="CE225" i="15"/>
  <c r="BE225" i="15"/>
  <c r="AE225" i="15"/>
  <c r="CC225" i="15"/>
  <c r="BC225" i="15"/>
  <c r="AC225" i="15"/>
  <c r="CA225" i="15"/>
  <c r="BA225" i="15"/>
  <c r="AA225" i="15"/>
  <c r="BY225" i="15"/>
  <c r="AY225" i="15"/>
  <c r="Y225" i="15"/>
  <c r="BW225" i="15"/>
  <c r="AW225" i="15"/>
  <c r="W225" i="15"/>
  <c r="BU225" i="15"/>
  <c r="AU225" i="15"/>
  <c r="U225" i="15"/>
  <c r="CH229" i="15"/>
  <c r="BH229" i="15"/>
  <c r="AH229" i="15"/>
  <c r="CE229" i="15"/>
  <c r="BE229" i="15"/>
  <c r="AE229" i="15"/>
  <c r="CC229" i="15"/>
  <c r="BC229" i="15"/>
  <c r="AC229" i="15"/>
  <c r="CA229" i="15"/>
  <c r="BA229" i="15"/>
  <c r="AA229" i="15"/>
  <c r="BY229" i="15"/>
  <c r="AY229" i="15"/>
  <c r="Y229" i="15"/>
  <c r="BW229" i="15"/>
  <c r="AW229" i="15"/>
  <c r="W229" i="15"/>
  <c r="BU229" i="15"/>
  <c r="AU229" i="15"/>
  <c r="U229" i="15"/>
  <c r="CR229" i="15"/>
  <c r="BR229" i="15"/>
  <c r="AR229" i="15"/>
  <c r="CP229" i="15"/>
  <c r="BP229" i="15"/>
  <c r="AP229" i="15"/>
  <c r="CN229" i="15"/>
  <c r="BN229" i="15"/>
  <c r="AN229" i="15"/>
  <c r="CL229" i="15"/>
  <c r="BL229" i="15"/>
  <c r="AL229" i="15"/>
  <c r="BY248" i="15"/>
  <c r="AY248" i="15"/>
  <c r="Y248" i="15"/>
  <c r="BW248" i="15"/>
  <c r="AW248" i="15"/>
  <c r="W248" i="15"/>
  <c r="BU248" i="15"/>
  <c r="AU248" i="15"/>
  <c r="U248" i="15"/>
  <c r="CR248" i="15"/>
  <c r="BR248" i="15"/>
  <c r="AR248" i="15"/>
  <c r="CP248" i="15"/>
  <c r="BP248" i="15"/>
  <c r="AP248" i="15"/>
  <c r="CN248" i="15"/>
  <c r="BN248" i="15"/>
  <c r="AN248" i="15"/>
  <c r="CL248" i="15"/>
  <c r="BL248" i="15"/>
  <c r="AL248" i="15"/>
  <c r="CJ248" i="15"/>
  <c r="BJ248" i="15"/>
  <c r="AJ248" i="15"/>
  <c r="CH248" i="15"/>
  <c r="BH248" i="15"/>
  <c r="AH248" i="15"/>
  <c r="CE248" i="15"/>
  <c r="BE248" i="15"/>
  <c r="AE248" i="15"/>
  <c r="CC248" i="15"/>
  <c r="BC248" i="15"/>
  <c r="AC248" i="15"/>
  <c r="CH265" i="15"/>
  <c r="BH265" i="15"/>
  <c r="AH265" i="15"/>
  <c r="CE265" i="15"/>
  <c r="BE265" i="15"/>
  <c r="AE265" i="15"/>
  <c r="CC265" i="15"/>
  <c r="BC265" i="15"/>
  <c r="AC265" i="15"/>
  <c r="CA265" i="15"/>
  <c r="BA265" i="15"/>
  <c r="AA265" i="15"/>
  <c r="BY265" i="15"/>
  <c r="AY265" i="15"/>
  <c r="Y265" i="15"/>
  <c r="BW265" i="15"/>
  <c r="AW265" i="15"/>
  <c r="W265" i="15"/>
  <c r="BU265" i="15"/>
  <c r="AU265" i="15"/>
  <c r="U265" i="15"/>
  <c r="CR265" i="15"/>
  <c r="BR265" i="15"/>
  <c r="AR265" i="15"/>
  <c r="CP265" i="15"/>
  <c r="BP265" i="15"/>
  <c r="AP265" i="15"/>
  <c r="CN265" i="15"/>
  <c r="BN265" i="15"/>
  <c r="AN265" i="15"/>
  <c r="CL265" i="15"/>
  <c r="BL265" i="15"/>
  <c r="AL265" i="15"/>
  <c r="CJ265" i="15"/>
  <c r="BJ265" i="15"/>
  <c r="AJ265" i="15"/>
  <c r="CH301" i="15"/>
  <c r="BH301" i="15"/>
  <c r="AH301" i="15"/>
  <c r="CE301" i="15"/>
  <c r="BE301" i="15"/>
  <c r="AE301" i="15"/>
  <c r="CC301" i="15"/>
  <c r="BC301" i="15"/>
  <c r="AC301" i="15"/>
  <c r="CA301" i="15"/>
  <c r="BA301" i="15"/>
  <c r="AA301" i="15"/>
  <c r="BY301" i="15"/>
  <c r="AY301" i="15"/>
  <c r="Y301" i="15"/>
  <c r="BW301" i="15"/>
  <c r="AW301" i="15"/>
  <c r="W301" i="15"/>
  <c r="BU301" i="15"/>
  <c r="AU301" i="15"/>
  <c r="U301" i="15"/>
  <c r="CR301" i="15"/>
  <c r="BR301" i="15"/>
  <c r="AR301" i="15"/>
  <c r="CP301" i="15"/>
  <c r="BP301" i="15"/>
  <c r="AP301" i="15"/>
  <c r="CN301" i="15"/>
  <c r="BN301" i="15"/>
  <c r="AN301" i="15"/>
  <c r="CL301" i="15"/>
  <c r="BL301" i="15"/>
  <c r="AL301" i="15"/>
  <c r="CJ301" i="15"/>
  <c r="BJ301" i="15"/>
  <c r="AJ301" i="15"/>
  <c r="CH325" i="15"/>
  <c r="BH325" i="15"/>
  <c r="AH325" i="15"/>
  <c r="CE325" i="15"/>
  <c r="BE325" i="15"/>
  <c r="AE325" i="15"/>
  <c r="CC325" i="15"/>
  <c r="BC325" i="15"/>
  <c r="AC325" i="15"/>
  <c r="CA325" i="15"/>
  <c r="BA325" i="15"/>
  <c r="AA325" i="15"/>
  <c r="BY325" i="15"/>
  <c r="AY325" i="15"/>
  <c r="Y325" i="15"/>
  <c r="BW325" i="15"/>
  <c r="AW325" i="15"/>
  <c r="W325" i="15"/>
  <c r="BU325" i="15"/>
  <c r="AU325" i="15"/>
  <c r="U325" i="15"/>
  <c r="CR325" i="15"/>
  <c r="BR325" i="15"/>
  <c r="AR325" i="15"/>
  <c r="CP325" i="15"/>
  <c r="BP325" i="15"/>
  <c r="AP325" i="15"/>
  <c r="CN325" i="15"/>
  <c r="BN325" i="15"/>
  <c r="AN325" i="15"/>
  <c r="CL325" i="15"/>
  <c r="BL325" i="15"/>
  <c r="AL325" i="15"/>
  <c r="CJ325" i="15"/>
  <c r="BJ325" i="15"/>
  <c r="AJ325" i="15"/>
  <c r="AP108" i="15"/>
  <c r="BP108" i="15"/>
  <c r="CP108" i="15"/>
  <c r="AP117" i="15"/>
  <c r="BP117" i="15"/>
  <c r="CP117" i="15"/>
  <c r="AP120" i="15"/>
  <c r="BP120" i="15"/>
  <c r="CP120" i="15"/>
  <c r="AP126" i="15"/>
  <c r="BP126" i="15"/>
  <c r="CP126" i="15"/>
  <c r="AP129" i="15"/>
  <c r="BP129" i="15"/>
  <c r="CP129" i="15"/>
  <c r="AJ157" i="15"/>
  <c r="CP159" i="15"/>
  <c r="BP159" i="15"/>
  <c r="AP159" i="15"/>
  <c r="CN159" i="15"/>
  <c r="BN159" i="15"/>
  <c r="AN159" i="15"/>
  <c r="CL159" i="15"/>
  <c r="BL159" i="15"/>
  <c r="AL159" i="15"/>
  <c r="CJ159" i="15"/>
  <c r="BJ159" i="15"/>
  <c r="AJ159" i="15"/>
  <c r="CH159" i="15"/>
  <c r="BH159" i="15"/>
  <c r="AH159" i="15"/>
  <c r="CE159" i="15"/>
  <c r="BE159" i="15"/>
  <c r="AE159" i="15"/>
  <c r="CC159" i="15"/>
  <c r="BC159" i="15"/>
  <c r="AC159" i="15"/>
  <c r="CA159" i="15"/>
  <c r="BA159" i="15"/>
  <c r="AA159" i="15"/>
  <c r="BY159" i="15"/>
  <c r="AY159" i="15"/>
  <c r="Y159" i="15"/>
  <c r="BW159" i="15"/>
  <c r="AW159" i="15"/>
  <c r="W159" i="15"/>
  <c r="BU159" i="15"/>
  <c r="AU159" i="15"/>
  <c r="U159" i="15"/>
  <c r="BY161" i="15"/>
  <c r="AY161" i="15"/>
  <c r="Y161" i="15"/>
  <c r="BW161" i="15"/>
  <c r="AW161" i="15"/>
  <c r="W161" i="15"/>
  <c r="BU161" i="15"/>
  <c r="AU161" i="15"/>
  <c r="U161" i="15"/>
  <c r="CR161" i="15"/>
  <c r="BR161" i="15"/>
  <c r="AR161" i="15"/>
  <c r="CP161" i="15"/>
  <c r="BP161" i="15"/>
  <c r="AP161" i="15"/>
  <c r="CN161" i="15"/>
  <c r="BN161" i="15"/>
  <c r="AN161" i="15"/>
  <c r="CL161" i="15"/>
  <c r="BL161" i="15"/>
  <c r="AL161" i="15"/>
  <c r="CJ161" i="15"/>
  <c r="BJ161" i="15"/>
  <c r="AJ161" i="15"/>
  <c r="CH161" i="15"/>
  <c r="BH161" i="15"/>
  <c r="AH161" i="15"/>
  <c r="CE161" i="15"/>
  <c r="BE161" i="15"/>
  <c r="AE161" i="15"/>
  <c r="CC161" i="15"/>
  <c r="BC161" i="15"/>
  <c r="AC161" i="15"/>
  <c r="CP174" i="15"/>
  <c r="BP174" i="15"/>
  <c r="AP174" i="15"/>
  <c r="CN174" i="15"/>
  <c r="BN174" i="15"/>
  <c r="AN174" i="15"/>
  <c r="CL174" i="15"/>
  <c r="BL174" i="15"/>
  <c r="AL174" i="15"/>
  <c r="CJ174" i="15"/>
  <c r="BJ174" i="15"/>
  <c r="AJ174" i="15"/>
  <c r="CH174" i="15"/>
  <c r="BH174" i="15"/>
  <c r="AH174" i="15"/>
  <c r="CE174" i="15"/>
  <c r="BE174" i="15"/>
  <c r="AE174" i="15"/>
  <c r="CC174" i="15"/>
  <c r="BC174" i="15"/>
  <c r="AC174" i="15"/>
  <c r="CA174" i="15"/>
  <c r="BA174" i="15"/>
  <c r="AA174" i="15"/>
  <c r="BY174" i="15"/>
  <c r="AY174" i="15"/>
  <c r="Y174" i="15"/>
  <c r="BW174" i="15"/>
  <c r="AW174" i="15"/>
  <c r="W174" i="15"/>
  <c r="BU174" i="15"/>
  <c r="AU174" i="15"/>
  <c r="U174" i="15"/>
  <c r="CH178" i="15"/>
  <c r="BH178" i="15"/>
  <c r="AH178" i="15"/>
  <c r="CE178" i="15"/>
  <c r="BE178" i="15"/>
  <c r="AE178" i="15"/>
  <c r="CC178" i="15"/>
  <c r="BC178" i="15"/>
  <c r="AC178" i="15"/>
  <c r="CA178" i="15"/>
  <c r="BA178" i="15"/>
  <c r="AA178" i="15"/>
  <c r="BY178" i="15"/>
  <c r="AY178" i="15"/>
  <c r="Y178" i="15"/>
  <c r="BW178" i="15"/>
  <c r="AW178" i="15"/>
  <c r="W178" i="15"/>
  <c r="BU178" i="15"/>
  <c r="AU178" i="15"/>
  <c r="U178" i="15"/>
  <c r="CR178" i="15"/>
  <c r="BR178" i="15"/>
  <c r="AR178" i="15"/>
  <c r="CP178" i="15"/>
  <c r="BP178" i="15"/>
  <c r="AP178" i="15"/>
  <c r="CN178" i="15"/>
  <c r="BN178" i="15"/>
  <c r="AN178" i="15"/>
  <c r="CL178" i="15"/>
  <c r="BL178" i="15"/>
  <c r="AL178" i="15"/>
  <c r="AR189" i="15"/>
  <c r="BY197" i="15"/>
  <c r="AY197" i="15"/>
  <c r="Y197" i="15"/>
  <c r="BW197" i="15"/>
  <c r="AW197" i="15"/>
  <c r="W197" i="15"/>
  <c r="BU197" i="15"/>
  <c r="AU197" i="15"/>
  <c r="U197" i="15"/>
  <c r="CR197" i="15"/>
  <c r="BR197" i="15"/>
  <c r="AR197" i="15"/>
  <c r="CP197" i="15"/>
  <c r="BP197" i="15"/>
  <c r="AP197" i="15"/>
  <c r="CN197" i="15"/>
  <c r="BN197" i="15"/>
  <c r="AN197" i="15"/>
  <c r="CL197" i="15"/>
  <c r="BL197" i="15"/>
  <c r="AL197" i="15"/>
  <c r="CJ197" i="15"/>
  <c r="BJ197" i="15"/>
  <c r="AJ197" i="15"/>
  <c r="CH197" i="15"/>
  <c r="BH197" i="15"/>
  <c r="AH197" i="15"/>
  <c r="CE197" i="15"/>
  <c r="BE197" i="15"/>
  <c r="AE197" i="15"/>
  <c r="CC197" i="15"/>
  <c r="BC197" i="15"/>
  <c r="AC197" i="15"/>
  <c r="AR225" i="15"/>
  <c r="BY233" i="15"/>
  <c r="AY233" i="15"/>
  <c r="Y233" i="15"/>
  <c r="BW233" i="15"/>
  <c r="AW233" i="15"/>
  <c r="W233" i="15"/>
  <c r="BU233" i="15"/>
  <c r="AU233" i="15"/>
  <c r="U233" i="15"/>
  <c r="CR233" i="15"/>
  <c r="BR233" i="15"/>
  <c r="AR233" i="15"/>
  <c r="CP233" i="15"/>
  <c r="BP233" i="15"/>
  <c r="AP233" i="15"/>
  <c r="CN233" i="15"/>
  <c r="BN233" i="15"/>
  <c r="AN233" i="15"/>
  <c r="CL233" i="15"/>
  <c r="BL233" i="15"/>
  <c r="AL233" i="15"/>
  <c r="CJ233" i="15"/>
  <c r="BJ233" i="15"/>
  <c r="AJ233" i="15"/>
  <c r="CH233" i="15"/>
  <c r="BH233" i="15"/>
  <c r="AH233" i="15"/>
  <c r="CE233" i="15"/>
  <c r="BE233" i="15"/>
  <c r="AE233" i="15"/>
  <c r="CC233" i="15"/>
  <c r="BC233" i="15"/>
  <c r="AC233" i="15"/>
  <c r="CP246" i="15"/>
  <c r="BP246" i="15"/>
  <c r="AP246" i="15"/>
  <c r="CN246" i="15"/>
  <c r="BN246" i="15"/>
  <c r="AN246" i="15"/>
  <c r="CL246" i="15"/>
  <c r="BL246" i="15"/>
  <c r="AL246" i="15"/>
  <c r="CJ246" i="15"/>
  <c r="BJ246" i="15"/>
  <c r="AJ246" i="15"/>
  <c r="CH246" i="15"/>
  <c r="BH246" i="15"/>
  <c r="AH246" i="15"/>
  <c r="CE246" i="15"/>
  <c r="BE246" i="15"/>
  <c r="AE246" i="15"/>
  <c r="CC246" i="15"/>
  <c r="BC246" i="15"/>
  <c r="AC246" i="15"/>
  <c r="CA246" i="15"/>
  <c r="BA246" i="15"/>
  <c r="AA246" i="15"/>
  <c r="BY246" i="15"/>
  <c r="AY246" i="15"/>
  <c r="Y246" i="15"/>
  <c r="BW246" i="15"/>
  <c r="AW246" i="15"/>
  <c r="W246" i="15"/>
  <c r="BU246" i="15"/>
  <c r="AU246" i="15"/>
  <c r="U246" i="15"/>
  <c r="CH250" i="15"/>
  <c r="BH250" i="15"/>
  <c r="AH250" i="15"/>
  <c r="CE250" i="15"/>
  <c r="BE250" i="15"/>
  <c r="AE250" i="15"/>
  <c r="CC250" i="15"/>
  <c r="BC250" i="15"/>
  <c r="AC250" i="15"/>
  <c r="CA250" i="15"/>
  <c r="BA250" i="15"/>
  <c r="AA250" i="15"/>
  <c r="BY250" i="15"/>
  <c r="AY250" i="15"/>
  <c r="Y250" i="15"/>
  <c r="BW250" i="15"/>
  <c r="AW250" i="15"/>
  <c r="W250" i="15"/>
  <c r="BU250" i="15"/>
  <c r="AU250" i="15"/>
  <c r="U250" i="15"/>
  <c r="CR250" i="15"/>
  <c r="BR250" i="15"/>
  <c r="AR250" i="15"/>
  <c r="CP250" i="15"/>
  <c r="BP250" i="15"/>
  <c r="AP250" i="15"/>
  <c r="CN250" i="15"/>
  <c r="BN250" i="15"/>
  <c r="AN250" i="15"/>
  <c r="CL250" i="15"/>
  <c r="BL250" i="15"/>
  <c r="AL250" i="15"/>
  <c r="BY344" i="15"/>
  <c r="AY344" i="15"/>
  <c r="Y344" i="15"/>
  <c r="BW344" i="15"/>
  <c r="AW344" i="15"/>
  <c r="W344" i="15"/>
  <c r="BU344" i="15"/>
  <c r="AU344" i="15"/>
  <c r="U344" i="15"/>
  <c r="CR344" i="15"/>
  <c r="BR344" i="15"/>
  <c r="AR344" i="15"/>
  <c r="CP344" i="15"/>
  <c r="BP344" i="15"/>
  <c r="AP344" i="15"/>
  <c r="CN344" i="15"/>
  <c r="BN344" i="15"/>
  <c r="AN344" i="15"/>
  <c r="CL344" i="15"/>
  <c r="BL344" i="15"/>
  <c r="AL344" i="15"/>
  <c r="CJ344" i="15"/>
  <c r="BJ344" i="15"/>
  <c r="AJ344" i="15"/>
  <c r="CH344" i="15"/>
  <c r="BH344" i="15"/>
  <c r="AH344" i="15"/>
  <c r="CE344" i="15"/>
  <c r="BE344" i="15"/>
  <c r="AE344" i="15"/>
  <c r="CC344" i="15"/>
  <c r="BC344" i="15"/>
  <c r="AC344" i="15"/>
  <c r="CA344" i="15"/>
  <c r="BA344" i="15"/>
  <c r="AA344" i="15"/>
  <c r="AR108" i="15"/>
  <c r="BR108" i="15"/>
  <c r="CR108" i="15"/>
  <c r="AR117" i="15"/>
  <c r="BR117" i="15"/>
  <c r="CR117" i="15"/>
  <c r="AR120" i="15"/>
  <c r="BR120" i="15"/>
  <c r="CR120" i="15"/>
  <c r="AR126" i="15"/>
  <c r="BR126" i="15"/>
  <c r="CR126" i="15"/>
  <c r="AR129" i="15"/>
  <c r="BR129" i="15"/>
  <c r="CR129" i="15"/>
  <c r="BJ157" i="15"/>
  <c r="AR159" i="15"/>
  <c r="CH163" i="15"/>
  <c r="BH163" i="15"/>
  <c r="AH163" i="15"/>
  <c r="CE163" i="15"/>
  <c r="BE163" i="15"/>
  <c r="AE163" i="15"/>
  <c r="CC163" i="15"/>
  <c r="BC163" i="15"/>
  <c r="AC163" i="15"/>
  <c r="CA163" i="15"/>
  <c r="BA163" i="15"/>
  <c r="AA163" i="15"/>
  <c r="BY163" i="15"/>
  <c r="AY163" i="15"/>
  <c r="Y163" i="15"/>
  <c r="BW163" i="15"/>
  <c r="AW163" i="15"/>
  <c r="W163" i="15"/>
  <c r="BU163" i="15"/>
  <c r="AU163" i="15"/>
  <c r="U163" i="15"/>
  <c r="CR163" i="15"/>
  <c r="BR163" i="15"/>
  <c r="AR163" i="15"/>
  <c r="CP163" i="15"/>
  <c r="BP163" i="15"/>
  <c r="AP163" i="15"/>
  <c r="CN163" i="15"/>
  <c r="BN163" i="15"/>
  <c r="AN163" i="15"/>
  <c r="CL163" i="15"/>
  <c r="BL163" i="15"/>
  <c r="AL163" i="15"/>
  <c r="AR174" i="15"/>
  <c r="AA176" i="15"/>
  <c r="BY182" i="15"/>
  <c r="AY182" i="15"/>
  <c r="Y182" i="15"/>
  <c r="BW182" i="15"/>
  <c r="AW182" i="15"/>
  <c r="W182" i="15"/>
  <c r="BU182" i="15"/>
  <c r="AU182" i="15"/>
  <c r="U182" i="15"/>
  <c r="CR182" i="15"/>
  <c r="BR182" i="15"/>
  <c r="AR182" i="15"/>
  <c r="CP182" i="15"/>
  <c r="BP182" i="15"/>
  <c r="AP182" i="15"/>
  <c r="CN182" i="15"/>
  <c r="BN182" i="15"/>
  <c r="AN182" i="15"/>
  <c r="CL182" i="15"/>
  <c r="BL182" i="15"/>
  <c r="AL182" i="15"/>
  <c r="CJ182" i="15"/>
  <c r="BJ182" i="15"/>
  <c r="AJ182" i="15"/>
  <c r="CH182" i="15"/>
  <c r="BH182" i="15"/>
  <c r="AH182" i="15"/>
  <c r="CE182" i="15"/>
  <c r="BE182" i="15"/>
  <c r="AE182" i="15"/>
  <c r="CC182" i="15"/>
  <c r="BC182" i="15"/>
  <c r="AC182" i="15"/>
  <c r="BR189" i="15"/>
  <c r="AJ193" i="15"/>
  <c r="CP195" i="15"/>
  <c r="BP195" i="15"/>
  <c r="AP195" i="15"/>
  <c r="CN195" i="15"/>
  <c r="BN195" i="15"/>
  <c r="AN195" i="15"/>
  <c r="CL195" i="15"/>
  <c r="BL195" i="15"/>
  <c r="AL195" i="15"/>
  <c r="CJ195" i="15"/>
  <c r="BJ195" i="15"/>
  <c r="AJ195" i="15"/>
  <c r="CH195" i="15"/>
  <c r="BH195" i="15"/>
  <c r="AH195" i="15"/>
  <c r="CE195" i="15"/>
  <c r="BE195" i="15"/>
  <c r="AE195" i="15"/>
  <c r="CC195" i="15"/>
  <c r="BC195" i="15"/>
  <c r="AC195" i="15"/>
  <c r="CA195" i="15"/>
  <c r="BA195" i="15"/>
  <c r="AA195" i="15"/>
  <c r="BY195" i="15"/>
  <c r="AY195" i="15"/>
  <c r="Y195" i="15"/>
  <c r="BW195" i="15"/>
  <c r="AW195" i="15"/>
  <c r="W195" i="15"/>
  <c r="BU195" i="15"/>
  <c r="AU195" i="15"/>
  <c r="U195" i="15"/>
  <c r="BY218" i="15"/>
  <c r="AY218" i="15"/>
  <c r="Y218" i="15"/>
  <c r="BW218" i="15"/>
  <c r="AW218" i="15"/>
  <c r="W218" i="15"/>
  <c r="BU218" i="15"/>
  <c r="AU218" i="15"/>
  <c r="U218" i="15"/>
  <c r="CR218" i="15"/>
  <c r="BR218" i="15"/>
  <c r="AR218" i="15"/>
  <c r="CP218" i="15"/>
  <c r="BP218" i="15"/>
  <c r="AP218" i="15"/>
  <c r="CN218" i="15"/>
  <c r="BN218" i="15"/>
  <c r="AN218" i="15"/>
  <c r="CL218" i="15"/>
  <c r="BL218" i="15"/>
  <c r="AL218" i="15"/>
  <c r="CJ218" i="15"/>
  <c r="BJ218" i="15"/>
  <c r="AJ218" i="15"/>
  <c r="CH218" i="15"/>
  <c r="BH218" i="15"/>
  <c r="AH218" i="15"/>
  <c r="CE218" i="15"/>
  <c r="BE218" i="15"/>
  <c r="AE218" i="15"/>
  <c r="CC218" i="15"/>
  <c r="BC218" i="15"/>
  <c r="AC218" i="15"/>
  <c r="BR225" i="15"/>
  <c r="AJ229" i="15"/>
  <c r="CP231" i="15"/>
  <c r="BP231" i="15"/>
  <c r="AP231" i="15"/>
  <c r="CN231" i="15"/>
  <c r="BN231" i="15"/>
  <c r="AN231" i="15"/>
  <c r="CL231" i="15"/>
  <c r="BL231" i="15"/>
  <c r="AL231" i="15"/>
  <c r="CJ231" i="15"/>
  <c r="BJ231" i="15"/>
  <c r="AJ231" i="15"/>
  <c r="CH231" i="15"/>
  <c r="BH231" i="15"/>
  <c r="AH231" i="15"/>
  <c r="CE231" i="15"/>
  <c r="BE231" i="15"/>
  <c r="AE231" i="15"/>
  <c r="CC231" i="15"/>
  <c r="BC231" i="15"/>
  <c r="AC231" i="15"/>
  <c r="CA231" i="15"/>
  <c r="BA231" i="15"/>
  <c r="AA231" i="15"/>
  <c r="BY231" i="15"/>
  <c r="AY231" i="15"/>
  <c r="Y231" i="15"/>
  <c r="BW231" i="15"/>
  <c r="AW231" i="15"/>
  <c r="W231" i="15"/>
  <c r="BU231" i="15"/>
  <c r="AU231" i="15"/>
  <c r="U231" i="15"/>
  <c r="CH235" i="15"/>
  <c r="BH235" i="15"/>
  <c r="AH235" i="15"/>
  <c r="CE235" i="15"/>
  <c r="BE235" i="15"/>
  <c r="AE235" i="15"/>
  <c r="CC235" i="15"/>
  <c r="BC235" i="15"/>
  <c r="AC235" i="15"/>
  <c r="CA235" i="15"/>
  <c r="BA235" i="15"/>
  <c r="AA235" i="15"/>
  <c r="BY235" i="15"/>
  <c r="AY235" i="15"/>
  <c r="Y235" i="15"/>
  <c r="BW235" i="15"/>
  <c r="AW235" i="15"/>
  <c r="W235" i="15"/>
  <c r="BU235" i="15"/>
  <c r="AU235" i="15"/>
  <c r="U235" i="15"/>
  <c r="CR235" i="15"/>
  <c r="BR235" i="15"/>
  <c r="AR235" i="15"/>
  <c r="CP235" i="15"/>
  <c r="BP235" i="15"/>
  <c r="AP235" i="15"/>
  <c r="CN235" i="15"/>
  <c r="BN235" i="15"/>
  <c r="AN235" i="15"/>
  <c r="CL235" i="15"/>
  <c r="BL235" i="15"/>
  <c r="AL235" i="15"/>
  <c r="AR246" i="15"/>
  <c r="AA248" i="15"/>
  <c r="BY254" i="15"/>
  <c r="BU254" i="15"/>
  <c r="CR254" i="15"/>
  <c r="BR254" i="15"/>
  <c r="CP254" i="15"/>
  <c r="BP254" i="15"/>
  <c r="AP254" i="15"/>
  <c r="CN254" i="15"/>
  <c r="CL254" i="15"/>
  <c r="BL254" i="15"/>
  <c r="CJ254" i="15"/>
  <c r="CH254" i="15"/>
  <c r="CE254" i="15"/>
  <c r="CC254" i="15"/>
  <c r="BA254" i="15"/>
  <c r="Y254" i="15"/>
  <c r="AY254" i="15"/>
  <c r="W254" i="15"/>
  <c r="AW254" i="15"/>
  <c r="U254" i="15"/>
  <c r="AU254" i="15"/>
  <c r="AR254" i="15"/>
  <c r="CA254" i="15"/>
  <c r="AN254" i="15"/>
  <c r="BW254" i="15"/>
  <c r="AL254" i="15"/>
  <c r="BN254" i="15"/>
  <c r="AJ254" i="15"/>
  <c r="BJ254" i="15"/>
  <c r="AH254" i="15"/>
  <c r="BH254" i="15"/>
  <c r="AE254" i="15"/>
  <c r="BE254" i="15"/>
  <c r="AC254" i="15"/>
  <c r="U108" i="15"/>
  <c r="AU108" i="15"/>
  <c r="BU108" i="15"/>
  <c r="U117" i="15"/>
  <c r="AU117" i="15"/>
  <c r="BU117" i="15"/>
  <c r="U120" i="15"/>
  <c r="AU120" i="15"/>
  <c r="BU120" i="15"/>
  <c r="U126" i="15"/>
  <c r="AU126" i="15"/>
  <c r="BU126" i="15"/>
  <c r="U129" i="15"/>
  <c r="AU129" i="15"/>
  <c r="BU129" i="15"/>
  <c r="CJ157" i="15"/>
  <c r="BR159" i="15"/>
  <c r="AA161" i="15"/>
  <c r="BY167" i="15"/>
  <c r="AY167" i="15"/>
  <c r="Y167" i="15"/>
  <c r="BW167" i="15"/>
  <c r="AW167" i="15"/>
  <c r="W167" i="15"/>
  <c r="BU167" i="15"/>
  <c r="AU167" i="15"/>
  <c r="U167" i="15"/>
  <c r="CR167" i="15"/>
  <c r="BR167" i="15"/>
  <c r="AR167" i="15"/>
  <c r="CP167" i="15"/>
  <c r="BP167" i="15"/>
  <c r="AP167" i="15"/>
  <c r="CN167" i="15"/>
  <c r="BN167" i="15"/>
  <c r="AN167" i="15"/>
  <c r="CL167" i="15"/>
  <c r="BL167" i="15"/>
  <c r="AL167" i="15"/>
  <c r="CJ167" i="15"/>
  <c r="BJ167" i="15"/>
  <c r="AJ167" i="15"/>
  <c r="CH167" i="15"/>
  <c r="BH167" i="15"/>
  <c r="AH167" i="15"/>
  <c r="CE167" i="15"/>
  <c r="BE167" i="15"/>
  <c r="AE167" i="15"/>
  <c r="CC167" i="15"/>
  <c r="BC167" i="15"/>
  <c r="AC167" i="15"/>
  <c r="BR174" i="15"/>
  <c r="BA176" i="15"/>
  <c r="AJ178" i="15"/>
  <c r="CP180" i="15"/>
  <c r="BP180" i="15"/>
  <c r="AP180" i="15"/>
  <c r="CN180" i="15"/>
  <c r="BN180" i="15"/>
  <c r="AN180" i="15"/>
  <c r="CL180" i="15"/>
  <c r="BL180" i="15"/>
  <c r="AL180" i="15"/>
  <c r="CJ180" i="15"/>
  <c r="BJ180" i="15"/>
  <c r="AJ180" i="15"/>
  <c r="CH180" i="15"/>
  <c r="BH180" i="15"/>
  <c r="AH180" i="15"/>
  <c r="CE180" i="15"/>
  <c r="BE180" i="15"/>
  <c r="AE180" i="15"/>
  <c r="CC180" i="15"/>
  <c r="BC180" i="15"/>
  <c r="AC180" i="15"/>
  <c r="CA180" i="15"/>
  <c r="BA180" i="15"/>
  <c r="AA180" i="15"/>
  <c r="BY180" i="15"/>
  <c r="AY180" i="15"/>
  <c r="Y180" i="15"/>
  <c r="BW180" i="15"/>
  <c r="AW180" i="15"/>
  <c r="W180" i="15"/>
  <c r="BU180" i="15"/>
  <c r="AU180" i="15"/>
  <c r="U180" i="15"/>
  <c r="CH184" i="15"/>
  <c r="BH184" i="15"/>
  <c r="AH184" i="15"/>
  <c r="CE184" i="15"/>
  <c r="BE184" i="15"/>
  <c r="AE184" i="15"/>
  <c r="CC184" i="15"/>
  <c r="BC184" i="15"/>
  <c r="AC184" i="15"/>
  <c r="CA184" i="15"/>
  <c r="BA184" i="15"/>
  <c r="AA184" i="15"/>
  <c r="BY184" i="15"/>
  <c r="AY184" i="15"/>
  <c r="Y184" i="15"/>
  <c r="BW184" i="15"/>
  <c r="AW184" i="15"/>
  <c r="W184" i="15"/>
  <c r="BU184" i="15"/>
  <c r="AU184" i="15"/>
  <c r="U184" i="15"/>
  <c r="CR184" i="15"/>
  <c r="BR184" i="15"/>
  <c r="AR184" i="15"/>
  <c r="CP184" i="15"/>
  <c r="BP184" i="15"/>
  <c r="AP184" i="15"/>
  <c r="CN184" i="15"/>
  <c r="BN184" i="15"/>
  <c r="AN184" i="15"/>
  <c r="CL184" i="15"/>
  <c r="BL184" i="15"/>
  <c r="AL184" i="15"/>
  <c r="CR189" i="15"/>
  <c r="BJ193" i="15"/>
  <c r="AR195" i="15"/>
  <c r="AA197" i="15"/>
  <c r="CH199" i="15"/>
  <c r="BH199" i="15"/>
  <c r="AH199" i="15"/>
  <c r="CE199" i="15"/>
  <c r="BE199" i="15"/>
  <c r="AE199" i="15"/>
  <c r="CC199" i="15"/>
  <c r="BC199" i="15"/>
  <c r="AC199" i="15"/>
  <c r="CA199" i="15"/>
  <c r="BA199" i="15"/>
  <c r="AA199" i="15"/>
  <c r="BY199" i="15"/>
  <c r="AY199" i="15"/>
  <c r="Y199" i="15"/>
  <c r="BW199" i="15"/>
  <c r="AW199" i="15"/>
  <c r="W199" i="15"/>
  <c r="BU199" i="15"/>
  <c r="AU199" i="15"/>
  <c r="U199" i="15"/>
  <c r="CR199" i="15"/>
  <c r="BR199" i="15"/>
  <c r="AR199" i="15"/>
  <c r="CP199" i="15"/>
  <c r="BP199" i="15"/>
  <c r="AP199" i="15"/>
  <c r="CN199" i="15"/>
  <c r="BN199" i="15"/>
  <c r="AN199" i="15"/>
  <c r="CL199" i="15"/>
  <c r="BL199" i="15"/>
  <c r="AL199" i="15"/>
  <c r="BY203" i="15"/>
  <c r="AY203" i="15"/>
  <c r="Y203" i="15"/>
  <c r="BW203" i="15"/>
  <c r="AW203" i="15"/>
  <c r="W203" i="15"/>
  <c r="BU203" i="15"/>
  <c r="AU203" i="15"/>
  <c r="U203" i="15"/>
  <c r="CR203" i="15"/>
  <c r="BR203" i="15"/>
  <c r="AR203" i="15"/>
  <c r="CP203" i="15"/>
  <c r="BP203" i="15"/>
  <c r="AP203" i="15"/>
  <c r="CN203" i="15"/>
  <c r="BN203" i="15"/>
  <c r="AN203" i="15"/>
  <c r="CL203" i="15"/>
  <c r="BL203" i="15"/>
  <c r="AL203" i="15"/>
  <c r="CJ203" i="15"/>
  <c r="BJ203" i="15"/>
  <c r="AJ203" i="15"/>
  <c r="CH203" i="15"/>
  <c r="BH203" i="15"/>
  <c r="AH203" i="15"/>
  <c r="CE203" i="15"/>
  <c r="BE203" i="15"/>
  <c r="AE203" i="15"/>
  <c r="CC203" i="15"/>
  <c r="BC203" i="15"/>
  <c r="AC203" i="15"/>
  <c r="CP216" i="15"/>
  <c r="BP216" i="15"/>
  <c r="AP216" i="15"/>
  <c r="CN216" i="15"/>
  <c r="BN216" i="15"/>
  <c r="AN216" i="15"/>
  <c r="CL216" i="15"/>
  <c r="BL216" i="15"/>
  <c r="AL216" i="15"/>
  <c r="CJ216" i="15"/>
  <c r="BJ216" i="15"/>
  <c r="AJ216" i="15"/>
  <c r="CH216" i="15"/>
  <c r="BH216" i="15"/>
  <c r="AH216" i="15"/>
  <c r="CE216" i="15"/>
  <c r="BE216" i="15"/>
  <c r="AE216" i="15"/>
  <c r="CC216" i="15"/>
  <c r="BC216" i="15"/>
  <c r="AC216" i="15"/>
  <c r="CA216" i="15"/>
  <c r="BA216" i="15"/>
  <c r="AA216" i="15"/>
  <c r="BY216" i="15"/>
  <c r="AY216" i="15"/>
  <c r="Y216" i="15"/>
  <c r="BW216" i="15"/>
  <c r="AW216" i="15"/>
  <c r="W216" i="15"/>
  <c r="BU216" i="15"/>
  <c r="AU216" i="15"/>
  <c r="U216" i="15"/>
  <c r="CH220" i="15"/>
  <c r="BH220" i="15"/>
  <c r="AH220" i="15"/>
  <c r="CE220" i="15"/>
  <c r="BE220" i="15"/>
  <c r="AE220" i="15"/>
  <c r="CC220" i="15"/>
  <c r="BC220" i="15"/>
  <c r="AC220" i="15"/>
  <c r="CA220" i="15"/>
  <c r="BA220" i="15"/>
  <c r="AA220" i="15"/>
  <c r="BY220" i="15"/>
  <c r="AY220" i="15"/>
  <c r="Y220" i="15"/>
  <c r="BW220" i="15"/>
  <c r="AW220" i="15"/>
  <c r="W220" i="15"/>
  <c r="BU220" i="15"/>
  <c r="AU220" i="15"/>
  <c r="U220" i="15"/>
  <c r="CR220" i="15"/>
  <c r="BR220" i="15"/>
  <c r="AR220" i="15"/>
  <c r="CP220" i="15"/>
  <c r="BP220" i="15"/>
  <c r="AP220" i="15"/>
  <c r="CN220" i="15"/>
  <c r="BN220" i="15"/>
  <c r="AN220" i="15"/>
  <c r="CL220" i="15"/>
  <c r="BL220" i="15"/>
  <c r="AL220" i="15"/>
  <c r="CR225" i="15"/>
  <c r="BJ229" i="15"/>
  <c r="AR231" i="15"/>
  <c r="AA233" i="15"/>
  <c r="BY239" i="15"/>
  <c r="AY239" i="15"/>
  <c r="Y239" i="15"/>
  <c r="BW239" i="15"/>
  <c r="AW239" i="15"/>
  <c r="W239" i="15"/>
  <c r="BU239" i="15"/>
  <c r="AU239" i="15"/>
  <c r="U239" i="15"/>
  <c r="CR239" i="15"/>
  <c r="BR239" i="15"/>
  <c r="AR239" i="15"/>
  <c r="CP239" i="15"/>
  <c r="BP239" i="15"/>
  <c r="AP239" i="15"/>
  <c r="CN239" i="15"/>
  <c r="BN239" i="15"/>
  <c r="AN239" i="15"/>
  <c r="CL239" i="15"/>
  <c r="BL239" i="15"/>
  <c r="AL239" i="15"/>
  <c r="CJ239" i="15"/>
  <c r="BJ239" i="15"/>
  <c r="AJ239" i="15"/>
  <c r="CH239" i="15"/>
  <c r="BH239" i="15"/>
  <c r="AH239" i="15"/>
  <c r="CE239" i="15"/>
  <c r="BE239" i="15"/>
  <c r="AE239" i="15"/>
  <c r="CC239" i="15"/>
  <c r="BC239" i="15"/>
  <c r="AC239" i="15"/>
  <c r="BR246" i="15"/>
  <c r="BA248" i="15"/>
  <c r="AJ250" i="15"/>
  <c r="CP252" i="15"/>
  <c r="BP252" i="15"/>
  <c r="AP252" i="15"/>
  <c r="CN252" i="15"/>
  <c r="BN252" i="15"/>
  <c r="AN252" i="15"/>
  <c r="CL252" i="15"/>
  <c r="BL252" i="15"/>
  <c r="AL252" i="15"/>
  <c r="CJ252" i="15"/>
  <c r="BJ252" i="15"/>
  <c r="AJ252" i="15"/>
  <c r="CH252" i="15"/>
  <c r="BH252" i="15"/>
  <c r="AH252" i="15"/>
  <c r="CE252" i="15"/>
  <c r="BE252" i="15"/>
  <c r="AE252" i="15"/>
  <c r="CC252" i="15"/>
  <c r="BC252" i="15"/>
  <c r="AC252" i="15"/>
  <c r="CA252" i="15"/>
  <c r="BA252" i="15"/>
  <c r="AA252" i="15"/>
  <c r="BY252" i="15"/>
  <c r="AY252" i="15"/>
  <c r="Y252" i="15"/>
  <c r="BW252" i="15"/>
  <c r="AW252" i="15"/>
  <c r="W252" i="15"/>
  <c r="BU252" i="15"/>
  <c r="AU252" i="15"/>
  <c r="U252" i="15"/>
  <c r="BY284" i="15"/>
  <c r="AY284" i="15"/>
  <c r="Y284" i="15"/>
  <c r="BW284" i="15"/>
  <c r="AW284" i="15"/>
  <c r="W284" i="15"/>
  <c r="BU284" i="15"/>
  <c r="AU284" i="15"/>
  <c r="U284" i="15"/>
  <c r="CR284" i="15"/>
  <c r="BR284" i="15"/>
  <c r="AR284" i="15"/>
  <c r="CP284" i="15"/>
  <c r="BP284" i="15"/>
  <c r="AP284" i="15"/>
  <c r="CN284" i="15"/>
  <c r="BN284" i="15"/>
  <c r="AN284" i="15"/>
  <c r="CL284" i="15"/>
  <c r="BL284" i="15"/>
  <c r="AL284" i="15"/>
  <c r="CJ284" i="15"/>
  <c r="BJ284" i="15"/>
  <c r="AJ284" i="15"/>
  <c r="CH284" i="15"/>
  <c r="BH284" i="15"/>
  <c r="AH284" i="15"/>
  <c r="CE284" i="15"/>
  <c r="BE284" i="15"/>
  <c r="AE284" i="15"/>
  <c r="CC284" i="15"/>
  <c r="BC284" i="15"/>
  <c r="AC284" i="15"/>
  <c r="CA284" i="15"/>
  <c r="BA284" i="15"/>
  <c r="AA284" i="15"/>
  <c r="W108" i="15"/>
  <c r="AW108" i="15"/>
  <c r="BW108" i="15"/>
  <c r="W117" i="15"/>
  <c r="AW117" i="15"/>
  <c r="BW117" i="15"/>
  <c r="W120" i="15"/>
  <c r="AW120" i="15"/>
  <c r="BW120" i="15"/>
  <c r="W126" i="15"/>
  <c r="AW126" i="15"/>
  <c r="BW126" i="15"/>
  <c r="W129" i="15"/>
  <c r="AW129" i="15"/>
  <c r="BW129" i="15"/>
  <c r="CR159" i="15"/>
  <c r="BA161" i="15"/>
  <c r="CP165" i="15"/>
  <c r="BP165" i="15"/>
  <c r="AP165" i="15"/>
  <c r="CN165" i="15"/>
  <c r="BN165" i="15"/>
  <c r="AN165" i="15"/>
  <c r="CL165" i="15"/>
  <c r="BL165" i="15"/>
  <c r="AL165" i="15"/>
  <c r="CJ165" i="15"/>
  <c r="BJ165" i="15"/>
  <c r="AJ165" i="15"/>
  <c r="CH165" i="15"/>
  <c r="BH165" i="15"/>
  <c r="AH165" i="15"/>
  <c r="CE165" i="15"/>
  <c r="BE165" i="15"/>
  <c r="AE165" i="15"/>
  <c r="CC165" i="15"/>
  <c r="BC165" i="15"/>
  <c r="AC165" i="15"/>
  <c r="CA165" i="15"/>
  <c r="BA165" i="15"/>
  <c r="AA165" i="15"/>
  <c r="BY165" i="15"/>
  <c r="AY165" i="15"/>
  <c r="Y165" i="15"/>
  <c r="BW165" i="15"/>
  <c r="AW165" i="15"/>
  <c r="W165" i="15"/>
  <c r="BU165" i="15"/>
  <c r="AU165" i="15"/>
  <c r="U165" i="15"/>
  <c r="CH169" i="15"/>
  <c r="BH169" i="15"/>
  <c r="AH169" i="15"/>
  <c r="CE169" i="15"/>
  <c r="BE169" i="15"/>
  <c r="AE169" i="15"/>
  <c r="CC169" i="15"/>
  <c r="BC169" i="15"/>
  <c r="AC169" i="15"/>
  <c r="CA169" i="15"/>
  <c r="BA169" i="15"/>
  <c r="AA169" i="15"/>
  <c r="BY169" i="15"/>
  <c r="AY169" i="15"/>
  <c r="Y169" i="15"/>
  <c r="BW169" i="15"/>
  <c r="AW169" i="15"/>
  <c r="W169" i="15"/>
  <c r="BU169" i="15"/>
  <c r="AU169" i="15"/>
  <c r="U169" i="15"/>
  <c r="CR169" i="15"/>
  <c r="BR169" i="15"/>
  <c r="AR169" i="15"/>
  <c r="CP169" i="15"/>
  <c r="BP169" i="15"/>
  <c r="AP169" i="15"/>
  <c r="CN169" i="15"/>
  <c r="BN169" i="15"/>
  <c r="AN169" i="15"/>
  <c r="CL169" i="15"/>
  <c r="BL169" i="15"/>
  <c r="AL169" i="15"/>
  <c r="CR174" i="15"/>
  <c r="CA176" i="15"/>
  <c r="BJ178" i="15"/>
  <c r="BY188" i="15"/>
  <c r="AY188" i="15"/>
  <c r="Y188" i="15"/>
  <c r="BW188" i="15"/>
  <c r="AW188" i="15"/>
  <c r="W188" i="15"/>
  <c r="BU188" i="15"/>
  <c r="AU188" i="15"/>
  <c r="U188" i="15"/>
  <c r="CR188" i="15"/>
  <c r="BR188" i="15"/>
  <c r="AR188" i="15"/>
  <c r="CP188" i="15"/>
  <c r="BP188" i="15"/>
  <c r="AP188" i="15"/>
  <c r="CN188" i="15"/>
  <c r="BN188" i="15"/>
  <c r="AN188" i="15"/>
  <c r="CL188" i="15"/>
  <c r="BL188" i="15"/>
  <c r="AL188" i="15"/>
  <c r="CJ188" i="15"/>
  <c r="BJ188" i="15"/>
  <c r="AJ188" i="15"/>
  <c r="CH188" i="15"/>
  <c r="BH188" i="15"/>
  <c r="AH188" i="15"/>
  <c r="CE188" i="15"/>
  <c r="BE188" i="15"/>
  <c r="AE188" i="15"/>
  <c r="CC188" i="15"/>
  <c r="BC188" i="15"/>
  <c r="AC188" i="15"/>
  <c r="CJ193" i="15"/>
  <c r="BA197" i="15"/>
  <c r="CP201" i="15"/>
  <c r="BP201" i="15"/>
  <c r="AP201" i="15"/>
  <c r="CN201" i="15"/>
  <c r="BN201" i="15"/>
  <c r="AN201" i="15"/>
  <c r="CL201" i="15"/>
  <c r="BL201" i="15"/>
  <c r="AL201" i="15"/>
  <c r="CJ201" i="15"/>
  <c r="BJ201" i="15"/>
  <c r="AJ201" i="15"/>
  <c r="CH201" i="15"/>
  <c r="BH201" i="15"/>
  <c r="AH201" i="15"/>
  <c r="CE201" i="15"/>
  <c r="BE201" i="15"/>
  <c r="AE201" i="15"/>
  <c r="CC201" i="15"/>
  <c r="BC201" i="15"/>
  <c r="AC201" i="15"/>
  <c r="CA201" i="15"/>
  <c r="BA201" i="15"/>
  <c r="AA201" i="15"/>
  <c r="BY201" i="15"/>
  <c r="AY201" i="15"/>
  <c r="Y201" i="15"/>
  <c r="BW201" i="15"/>
  <c r="AW201" i="15"/>
  <c r="W201" i="15"/>
  <c r="BU201" i="15"/>
  <c r="AU201" i="15"/>
  <c r="U201" i="15"/>
  <c r="CP213" i="15"/>
  <c r="BP213" i="15"/>
  <c r="AP213" i="15"/>
  <c r="CN213" i="15"/>
  <c r="BN213" i="15"/>
  <c r="AN213" i="15"/>
  <c r="CL213" i="15"/>
  <c r="BL213" i="15"/>
  <c r="AL213" i="15"/>
  <c r="CJ213" i="15"/>
  <c r="BJ213" i="15"/>
  <c r="AJ213" i="15"/>
  <c r="CH213" i="15"/>
  <c r="BH213" i="15"/>
  <c r="AH213" i="15"/>
  <c r="CE213" i="15"/>
  <c r="BE213" i="15"/>
  <c r="AE213" i="15"/>
  <c r="CC213" i="15"/>
  <c r="BC213" i="15"/>
  <c r="AC213" i="15"/>
  <c r="CA213" i="15"/>
  <c r="BA213" i="15"/>
  <c r="AA213" i="15"/>
  <c r="BY213" i="15"/>
  <c r="AY213" i="15"/>
  <c r="Y213" i="15"/>
  <c r="BW213" i="15"/>
  <c r="AW213" i="15"/>
  <c r="W213" i="15"/>
  <c r="BU213" i="15"/>
  <c r="AU213" i="15"/>
  <c r="U213" i="15"/>
  <c r="BY224" i="15"/>
  <c r="AY224" i="15"/>
  <c r="Y224" i="15"/>
  <c r="BW224" i="15"/>
  <c r="AW224" i="15"/>
  <c r="W224" i="15"/>
  <c r="BU224" i="15"/>
  <c r="AU224" i="15"/>
  <c r="U224" i="15"/>
  <c r="CR224" i="15"/>
  <c r="BR224" i="15"/>
  <c r="AR224" i="15"/>
  <c r="CP224" i="15"/>
  <c r="BP224" i="15"/>
  <c r="AP224" i="15"/>
  <c r="CN224" i="15"/>
  <c r="BN224" i="15"/>
  <c r="AN224" i="15"/>
  <c r="CL224" i="15"/>
  <c r="BL224" i="15"/>
  <c r="AL224" i="15"/>
  <c r="CJ224" i="15"/>
  <c r="BJ224" i="15"/>
  <c r="AJ224" i="15"/>
  <c r="CH224" i="15"/>
  <c r="BH224" i="15"/>
  <c r="AH224" i="15"/>
  <c r="CE224" i="15"/>
  <c r="BE224" i="15"/>
  <c r="AE224" i="15"/>
  <c r="CC224" i="15"/>
  <c r="BC224" i="15"/>
  <c r="AC224" i="15"/>
  <c r="CJ229" i="15"/>
  <c r="BA233" i="15"/>
  <c r="CP237" i="15"/>
  <c r="BP237" i="15"/>
  <c r="AP237" i="15"/>
  <c r="CN237" i="15"/>
  <c r="BN237" i="15"/>
  <c r="AN237" i="15"/>
  <c r="CL237" i="15"/>
  <c r="BL237" i="15"/>
  <c r="AL237" i="15"/>
  <c r="CJ237" i="15"/>
  <c r="BJ237" i="15"/>
  <c r="AJ237" i="15"/>
  <c r="CH237" i="15"/>
  <c r="BH237" i="15"/>
  <c r="AH237" i="15"/>
  <c r="CE237" i="15"/>
  <c r="BE237" i="15"/>
  <c r="AE237" i="15"/>
  <c r="CC237" i="15"/>
  <c r="BC237" i="15"/>
  <c r="AC237" i="15"/>
  <c r="CA237" i="15"/>
  <c r="BA237" i="15"/>
  <c r="AA237" i="15"/>
  <c r="BY237" i="15"/>
  <c r="AY237" i="15"/>
  <c r="Y237" i="15"/>
  <c r="BW237" i="15"/>
  <c r="AW237" i="15"/>
  <c r="W237" i="15"/>
  <c r="BU237" i="15"/>
  <c r="AU237" i="15"/>
  <c r="U237" i="15"/>
  <c r="CH241" i="15"/>
  <c r="BH241" i="15"/>
  <c r="AH241" i="15"/>
  <c r="CE241" i="15"/>
  <c r="BE241" i="15"/>
  <c r="AE241" i="15"/>
  <c r="CC241" i="15"/>
  <c r="BC241" i="15"/>
  <c r="AC241" i="15"/>
  <c r="CA241" i="15"/>
  <c r="BA241" i="15"/>
  <c r="AA241" i="15"/>
  <c r="BY241" i="15"/>
  <c r="AY241" i="15"/>
  <c r="Y241" i="15"/>
  <c r="BW241" i="15"/>
  <c r="AW241" i="15"/>
  <c r="W241" i="15"/>
  <c r="BU241" i="15"/>
  <c r="AU241" i="15"/>
  <c r="U241" i="15"/>
  <c r="CR241" i="15"/>
  <c r="BR241" i="15"/>
  <c r="AR241" i="15"/>
  <c r="CP241" i="15"/>
  <c r="BP241" i="15"/>
  <c r="AP241" i="15"/>
  <c r="CN241" i="15"/>
  <c r="BN241" i="15"/>
  <c r="AN241" i="15"/>
  <c r="CL241" i="15"/>
  <c r="BL241" i="15"/>
  <c r="AL241" i="15"/>
  <c r="CR246" i="15"/>
  <c r="CA248" i="15"/>
  <c r="BJ250" i="15"/>
  <c r="AA254" i="15"/>
  <c r="BY158" i="15"/>
  <c r="AY158" i="15"/>
  <c r="Y158" i="15"/>
  <c r="BW158" i="15"/>
  <c r="AW158" i="15"/>
  <c r="W158" i="15"/>
  <c r="BU158" i="15"/>
  <c r="AU158" i="15"/>
  <c r="U158" i="15"/>
  <c r="CR158" i="15"/>
  <c r="BR158" i="15"/>
  <c r="AR158" i="15"/>
  <c r="CP158" i="15"/>
  <c r="BP158" i="15"/>
  <c r="AP158" i="15"/>
  <c r="CN158" i="15"/>
  <c r="BN158" i="15"/>
  <c r="AN158" i="15"/>
  <c r="CL158" i="15"/>
  <c r="BL158" i="15"/>
  <c r="AL158" i="15"/>
  <c r="CJ158" i="15"/>
  <c r="BJ158" i="15"/>
  <c r="AJ158" i="15"/>
  <c r="CH158" i="15"/>
  <c r="BH158" i="15"/>
  <c r="AH158" i="15"/>
  <c r="CE158" i="15"/>
  <c r="BE158" i="15"/>
  <c r="AE158" i="15"/>
  <c r="CC158" i="15"/>
  <c r="BC158" i="15"/>
  <c r="AC158" i="15"/>
  <c r="BY173" i="15"/>
  <c r="AY173" i="15"/>
  <c r="Y173" i="15"/>
  <c r="BW173" i="15"/>
  <c r="AW173" i="15"/>
  <c r="W173" i="15"/>
  <c r="BU173" i="15"/>
  <c r="AU173" i="15"/>
  <c r="U173" i="15"/>
  <c r="CR173" i="15"/>
  <c r="BR173" i="15"/>
  <c r="AR173" i="15"/>
  <c r="CP173" i="15"/>
  <c r="BP173" i="15"/>
  <c r="AP173" i="15"/>
  <c r="CN173" i="15"/>
  <c r="BN173" i="15"/>
  <c r="AN173" i="15"/>
  <c r="CL173" i="15"/>
  <c r="BL173" i="15"/>
  <c r="AL173" i="15"/>
  <c r="CJ173" i="15"/>
  <c r="BJ173" i="15"/>
  <c r="AJ173" i="15"/>
  <c r="CH173" i="15"/>
  <c r="BH173" i="15"/>
  <c r="AH173" i="15"/>
  <c r="CE173" i="15"/>
  <c r="BE173" i="15"/>
  <c r="AE173" i="15"/>
  <c r="CC173" i="15"/>
  <c r="BC173" i="15"/>
  <c r="AC173" i="15"/>
  <c r="CP186" i="15"/>
  <c r="BP186" i="15"/>
  <c r="AP186" i="15"/>
  <c r="CN186" i="15"/>
  <c r="BN186" i="15"/>
  <c r="AN186" i="15"/>
  <c r="CL186" i="15"/>
  <c r="BL186" i="15"/>
  <c r="AL186" i="15"/>
  <c r="CJ186" i="15"/>
  <c r="BJ186" i="15"/>
  <c r="AJ186" i="15"/>
  <c r="CH186" i="15"/>
  <c r="BH186" i="15"/>
  <c r="AH186" i="15"/>
  <c r="CE186" i="15"/>
  <c r="BE186" i="15"/>
  <c r="AE186" i="15"/>
  <c r="CC186" i="15"/>
  <c r="BC186" i="15"/>
  <c r="AC186" i="15"/>
  <c r="CA186" i="15"/>
  <c r="BA186" i="15"/>
  <c r="AA186" i="15"/>
  <c r="BY186" i="15"/>
  <c r="AY186" i="15"/>
  <c r="Y186" i="15"/>
  <c r="BW186" i="15"/>
  <c r="AW186" i="15"/>
  <c r="W186" i="15"/>
  <c r="BU186" i="15"/>
  <c r="AU186" i="15"/>
  <c r="U186" i="15"/>
  <c r="CH190" i="15"/>
  <c r="BH190" i="15"/>
  <c r="AH190" i="15"/>
  <c r="CE190" i="15"/>
  <c r="BE190" i="15"/>
  <c r="AE190" i="15"/>
  <c r="CC190" i="15"/>
  <c r="BC190" i="15"/>
  <c r="AC190" i="15"/>
  <c r="CA190" i="15"/>
  <c r="BA190" i="15"/>
  <c r="AA190" i="15"/>
  <c r="BY190" i="15"/>
  <c r="AY190" i="15"/>
  <c r="Y190" i="15"/>
  <c r="BW190" i="15"/>
  <c r="AW190" i="15"/>
  <c r="W190" i="15"/>
  <c r="BU190" i="15"/>
  <c r="AU190" i="15"/>
  <c r="U190" i="15"/>
  <c r="CR190" i="15"/>
  <c r="BR190" i="15"/>
  <c r="AR190" i="15"/>
  <c r="CP190" i="15"/>
  <c r="BP190" i="15"/>
  <c r="AP190" i="15"/>
  <c r="CN190" i="15"/>
  <c r="BN190" i="15"/>
  <c r="AN190" i="15"/>
  <c r="CL190" i="15"/>
  <c r="BL190" i="15"/>
  <c r="AL190" i="15"/>
  <c r="CH205" i="15"/>
  <c r="BH205" i="15"/>
  <c r="AH205" i="15"/>
  <c r="CE205" i="15"/>
  <c r="BE205" i="15"/>
  <c r="AE205" i="15"/>
  <c r="CC205" i="15"/>
  <c r="BC205" i="15"/>
  <c r="AC205" i="15"/>
  <c r="CA205" i="15"/>
  <c r="BA205" i="15"/>
  <c r="AA205" i="15"/>
  <c r="BY205" i="15"/>
  <c r="AY205" i="15"/>
  <c r="Y205" i="15"/>
  <c r="BW205" i="15"/>
  <c r="AW205" i="15"/>
  <c r="W205" i="15"/>
  <c r="BU205" i="15"/>
  <c r="AU205" i="15"/>
  <c r="U205" i="15"/>
  <c r="CR205" i="15"/>
  <c r="BR205" i="15"/>
  <c r="AR205" i="15"/>
  <c r="CP205" i="15"/>
  <c r="BP205" i="15"/>
  <c r="AP205" i="15"/>
  <c r="CN205" i="15"/>
  <c r="BN205" i="15"/>
  <c r="AN205" i="15"/>
  <c r="CL205" i="15"/>
  <c r="BL205" i="15"/>
  <c r="AL205" i="15"/>
  <c r="CP210" i="15"/>
  <c r="BP210" i="15"/>
  <c r="AP210" i="15"/>
  <c r="CN210" i="15"/>
  <c r="BN210" i="15"/>
  <c r="AN210" i="15"/>
  <c r="CL210" i="15"/>
  <c r="BL210" i="15"/>
  <c r="AL210" i="15"/>
  <c r="CJ210" i="15"/>
  <c r="BJ210" i="15"/>
  <c r="AJ210" i="15"/>
  <c r="CH210" i="15"/>
  <c r="BH210" i="15"/>
  <c r="AH210" i="15"/>
  <c r="CE210" i="15"/>
  <c r="BE210" i="15"/>
  <c r="AE210" i="15"/>
  <c r="CC210" i="15"/>
  <c r="BC210" i="15"/>
  <c r="AC210" i="15"/>
  <c r="CA210" i="15"/>
  <c r="BA210" i="15"/>
  <c r="AA210" i="15"/>
  <c r="BY210" i="15"/>
  <c r="AY210" i="15"/>
  <c r="Y210" i="15"/>
  <c r="BW210" i="15"/>
  <c r="AW210" i="15"/>
  <c r="W210" i="15"/>
  <c r="BU210" i="15"/>
  <c r="AU210" i="15"/>
  <c r="U210" i="15"/>
  <c r="CP222" i="15"/>
  <c r="BP222" i="15"/>
  <c r="AP222" i="15"/>
  <c r="CN222" i="15"/>
  <c r="BN222" i="15"/>
  <c r="AN222" i="15"/>
  <c r="CL222" i="15"/>
  <c r="BL222" i="15"/>
  <c r="AL222" i="15"/>
  <c r="CJ222" i="15"/>
  <c r="BJ222" i="15"/>
  <c r="AJ222" i="15"/>
  <c r="CH222" i="15"/>
  <c r="BH222" i="15"/>
  <c r="AH222" i="15"/>
  <c r="CE222" i="15"/>
  <c r="BE222" i="15"/>
  <c r="AE222" i="15"/>
  <c r="CC222" i="15"/>
  <c r="BC222" i="15"/>
  <c r="AC222" i="15"/>
  <c r="CA222" i="15"/>
  <c r="BA222" i="15"/>
  <c r="AA222" i="15"/>
  <c r="BY222" i="15"/>
  <c r="AY222" i="15"/>
  <c r="Y222" i="15"/>
  <c r="BW222" i="15"/>
  <c r="AW222" i="15"/>
  <c r="W222" i="15"/>
  <c r="BU222" i="15"/>
  <c r="AU222" i="15"/>
  <c r="U222" i="15"/>
  <c r="CH226" i="15"/>
  <c r="BH226" i="15"/>
  <c r="AH226" i="15"/>
  <c r="CE226" i="15"/>
  <c r="BE226" i="15"/>
  <c r="AE226" i="15"/>
  <c r="CC226" i="15"/>
  <c r="BC226" i="15"/>
  <c r="AC226" i="15"/>
  <c r="CA226" i="15"/>
  <c r="BA226" i="15"/>
  <c r="AA226" i="15"/>
  <c r="BY226" i="15"/>
  <c r="AY226" i="15"/>
  <c r="Y226" i="15"/>
  <c r="BW226" i="15"/>
  <c r="AW226" i="15"/>
  <c r="W226" i="15"/>
  <c r="BU226" i="15"/>
  <c r="AU226" i="15"/>
  <c r="U226" i="15"/>
  <c r="CR226" i="15"/>
  <c r="BR226" i="15"/>
  <c r="AR226" i="15"/>
  <c r="CP226" i="15"/>
  <c r="BP226" i="15"/>
  <c r="AP226" i="15"/>
  <c r="CN226" i="15"/>
  <c r="BN226" i="15"/>
  <c r="AN226" i="15"/>
  <c r="CL226" i="15"/>
  <c r="BL226" i="15"/>
  <c r="AL226" i="15"/>
  <c r="BY245" i="15"/>
  <c r="AY245" i="15"/>
  <c r="Y245" i="15"/>
  <c r="BW245" i="15"/>
  <c r="AW245" i="15"/>
  <c r="W245" i="15"/>
  <c r="BU245" i="15"/>
  <c r="AU245" i="15"/>
  <c r="U245" i="15"/>
  <c r="CR245" i="15"/>
  <c r="BR245" i="15"/>
  <c r="AR245" i="15"/>
  <c r="CP245" i="15"/>
  <c r="BP245" i="15"/>
  <c r="AP245" i="15"/>
  <c r="CN245" i="15"/>
  <c r="BN245" i="15"/>
  <c r="AN245" i="15"/>
  <c r="CL245" i="15"/>
  <c r="BL245" i="15"/>
  <c r="AL245" i="15"/>
  <c r="CJ245" i="15"/>
  <c r="BJ245" i="15"/>
  <c r="AJ245" i="15"/>
  <c r="CH245" i="15"/>
  <c r="BH245" i="15"/>
  <c r="AH245" i="15"/>
  <c r="CE245" i="15"/>
  <c r="BE245" i="15"/>
  <c r="AE245" i="15"/>
  <c r="CC245" i="15"/>
  <c r="BC245" i="15"/>
  <c r="AC245" i="15"/>
  <c r="AA108" i="15"/>
  <c r="BA108" i="15"/>
  <c r="CA108" i="15"/>
  <c r="AA117" i="15"/>
  <c r="BA117" i="15"/>
  <c r="CA117" i="15"/>
  <c r="AA120" i="15"/>
  <c r="BA120" i="15"/>
  <c r="CA120" i="15"/>
  <c r="AA126" i="15"/>
  <c r="BA126" i="15"/>
  <c r="CA126" i="15"/>
  <c r="AA129" i="15"/>
  <c r="BA129" i="15"/>
  <c r="CA129" i="15"/>
  <c r="CP171" i="15"/>
  <c r="BP171" i="15"/>
  <c r="AP171" i="15"/>
  <c r="CN171" i="15"/>
  <c r="BN171" i="15"/>
  <c r="AN171" i="15"/>
  <c r="CL171" i="15"/>
  <c r="BL171" i="15"/>
  <c r="AL171" i="15"/>
  <c r="CJ171" i="15"/>
  <c r="BJ171" i="15"/>
  <c r="AJ171" i="15"/>
  <c r="CH171" i="15"/>
  <c r="BH171" i="15"/>
  <c r="AH171" i="15"/>
  <c r="CE171" i="15"/>
  <c r="BE171" i="15"/>
  <c r="AE171" i="15"/>
  <c r="CC171" i="15"/>
  <c r="BC171" i="15"/>
  <c r="AC171" i="15"/>
  <c r="CA171" i="15"/>
  <c r="BA171" i="15"/>
  <c r="AA171" i="15"/>
  <c r="BY171" i="15"/>
  <c r="AY171" i="15"/>
  <c r="Y171" i="15"/>
  <c r="BW171" i="15"/>
  <c r="AW171" i="15"/>
  <c r="W171" i="15"/>
  <c r="BU171" i="15"/>
  <c r="AU171" i="15"/>
  <c r="U171" i="15"/>
  <c r="CH175" i="15"/>
  <c r="BH175" i="15"/>
  <c r="AH175" i="15"/>
  <c r="CE175" i="15"/>
  <c r="BE175" i="15"/>
  <c r="AE175" i="15"/>
  <c r="CC175" i="15"/>
  <c r="BC175" i="15"/>
  <c r="AC175" i="15"/>
  <c r="CA175" i="15"/>
  <c r="BA175" i="15"/>
  <c r="AA175" i="15"/>
  <c r="BY175" i="15"/>
  <c r="AY175" i="15"/>
  <c r="Y175" i="15"/>
  <c r="BW175" i="15"/>
  <c r="AW175" i="15"/>
  <c r="W175" i="15"/>
  <c r="BU175" i="15"/>
  <c r="AU175" i="15"/>
  <c r="U175" i="15"/>
  <c r="CR175" i="15"/>
  <c r="BR175" i="15"/>
  <c r="AR175" i="15"/>
  <c r="CP175" i="15"/>
  <c r="BP175" i="15"/>
  <c r="AP175" i="15"/>
  <c r="CN175" i="15"/>
  <c r="BN175" i="15"/>
  <c r="AN175" i="15"/>
  <c r="CL175" i="15"/>
  <c r="BL175" i="15"/>
  <c r="AL175" i="15"/>
  <c r="AR186" i="15"/>
  <c r="BY194" i="15"/>
  <c r="AY194" i="15"/>
  <c r="Y194" i="15"/>
  <c r="BW194" i="15"/>
  <c r="AW194" i="15"/>
  <c r="W194" i="15"/>
  <c r="BU194" i="15"/>
  <c r="AU194" i="15"/>
  <c r="U194" i="15"/>
  <c r="CR194" i="15"/>
  <c r="BR194" i="15"/>
  <c r="AR194" i="15"/>
  <c r="CP194" i="15"/>
  <c r="BP194" i="15"/>
  <c r="AP194" i="15"/>
  <c r="CN194" i="15"/>
  <c r="BN194" i="15"/>
  <c r="AN194" i="15"/>
  <c r="CL194" i="15"/>
  <c r="BL194" i="15"/>
  <c r="AL194" i="15"/>
  <c r="CJ194" i="15"/>
  <c r="BJ194" i="15"/>
  <c r="AJ194" i="15"/>
  <c r="CH194" i="15"/>
  <c r="BH194" i="15"/>
  <c r="AH194" i="15"/>
  <c r="CE194" i="15"/>
  <c r="BE194" i="15"/>
  <c r="AE194" i="15"/>
  <c r="CC194" i="15"/>
  <c r="BC194" i="15"/>
  <c r="AC194" i="15"/>
  <c r="AJ205" i="15"/>
  <c r="CP207" i="15"/>
  <c r="BP207" i="15"/>
  <c r="AP207" i="15"/>
  <c r="CN207" i="15"/>
  <c r="BN207" i="15"/>
  <c r="AN207" i="15"/>
  <c r="CL207" i="15"/>
  <c r="BL207" i="15"/>
  <c r="AL207" i="15"/>
  <c r="CJ207" i="15"/>
  <c r="BJ207" i="15"/>
  <c r="AJ207" i="15"/>
  <c r="CH207" i="15"/>
  <c r="BH207" i="15"/>
  <c r="AH207" i="15"/>
  <c r="CE207" i="15"/>
  <c r="BE207" i="15"/>
  <c r="AE207" i="15"/>
  <c r="CC207" i="15"/>
  <c r="BC207" i="15"/>
  <c r="AC207" i="15"/>
  <c r="CA207" i="15"/>
  <c r="BA207" i="15"/>
  <c r="AA207" i="15"/>
  <c r="BY207" i="15"/>
  <c r="AY207" i="15"/>
  <c r="Y207" i="15"/>
  <c r="BW207" i="15"/>
  <c r="AW207" i="15"/>
  <c r="W207" i="15"/>
  <c r="BU207" i="15"/>
  <c r="AU207" i="15"/>
  <c r="U207" i="15"/>
  <c r="AR210" i="15"/>
  <c r="AR222" i="15"/>
  <c r="BY230" i="15"/>
  <c r="AY230" i="15"/>
  <c r="Y230" i="15"/>
  <c r="BW230" i="15"/>
  <c r="AW230" i="15"/>
  <c r="W230" i="15"/>
  <c r="BU230" i="15"/>
  <c r="AU230" i="15"/>
  <c r="U230" i="15"/>
  <c r="CR230" i="15"/>
  <c r="BR230" i="15"/>
  <c r="AR230" i="15"/>
  <c r="CP230" i="15"/>
  <c r="BP230" i="15"/>
  <c r="AP230" i="15"/>
  <c r="CN230" i="15"/>
  <c r="BN230" i="15"/>
  <c r="AN230" i="15"/>
  <c r="CL230" i="15"/>
  <c r="BL230" i="15"/>
  <c r="AL230" i="15"/>
  <c r="CJ230" i="15"/>
  <c r="BJ230" i="15"/>
  <c r="AJ230" i="15"/>
  <c r="CH230" i="15"/>
  <c r="BH230" i="15"/>
  <c r="AH230" i="15"/>
  <c r="CE230" i="15"/>
  <c r="BE230" i="15"/>
  <c r="AE230" i="15"/>
  <c r="CC230" i="15"/>
  <c r="BC230" i="15"/>
  <c r="AC230" i="15"/>
  <c r="CP243" i="15"/>
  <c r="BP243" i="15"/>
  <c r="AP243" i="15"/>
  <c r="CN243" i="15"/>
  <c r="BN243" i="15"/>
  <c r="AN243" i="15"/>
  <c r="CL243" i="15"/>
  <c r="BL243" i="15"/>
  <c r="AL243" i="15"/>
  <c r="CJ243" i="15"/>
  <c r="BJ243" i="15"/>
  <c r="AJ243" i="15"/>
  <c r="CH243" i="15"/>
  <c r="BH243" i="15"/>
  <c r="AH243" i="15"/>
  <c r="CE243" i="15"/>
  <c r="BE243" i="15"/>
  <c r="AE243" i="15"/>
  <c r="CC243" i="15"/>
  <c r="BC243" i="15"/>
  <c r="AC243" i="15"/>
  <c r="CA243" i="15"/>
  <c r="BA243" i="15"/>
  <c r="AA243" i="15"/>
  <c r="BY243" i="15"/>
  <c r="AY243" i="15"/>
  <c r="Y243" i="15"/>
  <c r="BW243" i="15"/>
  <c r="AW243" i="15"/>
  <c r="W243" i="15"/>
  <c r="BU243" i="15"/>
  <c r="AU243" i="15"/>
  <c r="U243" i="15"/>
  <c r="CH247" i="15"/>
  <c r="BH247" i="15"/>
  <c r="AH247" i="15"/>
  <c r="CE247" i="15"/>
  <c r="BE247" i="15"/>
  <c r="AE247" i="15"/>
  <c r="CC247" i="15"/>
  <c r="BC247" i="15"/>
  <c r="AC247" i="15"/>
  <c r="CA247" i="15"/>
  <c r="BA247" i="15"/>
  <c r="AA247" i="15"/>
  <c r="BY247" i="15"/>
  <c r="AY247" i="15"/>
  <c r="Y247" i="15"/>
  <c r="BW247" i="15"/>
  <c r="AW247" i="15"/>
  <c r="W247" i="15"/>
  <c r="BU247" i="15"/>
  <c r="AU247" i="15"/>
  <c r="U247" i="15"/>
  <c r="CR247" i="15"/>
  <c r="BR247" i="15"/>
  <c r="AR247" i="15"/>
  <c r="CP247" i="15"/>
  <c r="BP247" i="15"/>
  <c r="AP247" i="15"/>
  <c r="CN247" i="15"/>
  <c r="BN247" i="15"/>
  <c r="AN247" i="15"/>
  <c r="CL247" i="15"/>
  <c r="BL247" i="15"/>
  <c r="AL247" i="15"/>
  <c r="CP261" i="15"/>
  <c r="BP261" i="15"/>
  <c r="AP261" i="15"/>
  <c r="CN261" i="15"/>
  <c r="BN261" i="15"/>
  <c r="AN261" i="15"/>
  <c r="CL261" i="15"/>
  <c r="BL261" i="15"/>
  <c r="AL261" i="15"/>
  <c r="CJ261" i="15"/>
  <c r="BJ261" i="15"/>
  <c r="AJ261" i="15"/>
  <c r="CH261" i="15"/>
  <c r="BH261" i="15"/>
  <c r="AH261" i="15"/>
  <c r="CE261" i="15"/>
  <c r="BE261" i="15"/>
  <c r="AE261" i="15"/>
  <c r="CC261" i="15"/>
  <c r="BC261" i="15"/>
  <c r="AC261" i="15"/>
  <c r="CA261" i="15"/>
  <c r="BA261" i="15"/>
  <c r="AA261" i="15"/>
  <c r="BY261" i="15"/>
  <c r="AY261" i="15"/>
  <c r="Y261" i="15"/>
  <c r="BW261" i="15"/>
  <c r="AW261" i="15"/>
  <c r="W261" i="15"/>
  <c r="BU261" i="15"/>
  <c r="AU261" i="15"/>
  <c r="U261" i="15"/>
  <c r="CR261" i="15"/>
  <c r="BR261" i="15"/>
  <c r="AR261" i="15"/>
  <c r="CP297" i="15"/>
  <c r="BP297" i="15"/>
  <c r="AP297" i="15"/>
  <c r="CN297" i="15"/>
  <c r="BN297" i="15"/>
  <c r="AN297" i="15"/>
  <c r="CL297" i="15"/>
  <c r="BL297" i="15"/>
  <c r="AL297" i="15"/>
  <c r="CJ297" i="15"/>
  <c r="BJ297" i="15"/>
  <c r="AJ297" i="15"/>
  <c r="CH297" i="15"/>
  <c r="BH297" i="15"/>
  <c r="AH297" i="15"/>
  <c r="CE297" i="15"/>
  <c r="BE297" i="15"/>
  <c r="AE297" i="15"/>
  <c r="CC297" i="15"/>
  <c r="BC297" i="15"/>
  <c r="AC297" i="15"/>
  <c r="CA297" i="15"/>
  <c r="BA297" i="15"/>
  <c r="AA297" i="15"/>
  <c r="BY297" i="15"/>
  <c r="AY297" i="15"/>
  <c r="Y297" i="15"/>
  <c r="BW297" i="15"/>
  <c r="AW297" i="15"/>
  <c r="W297" i="15"/>
  <c r="BU297" i="15"/>
  <c r="AU297" i="15"/>
  <c r="U297" i="15"/>
  <c r="CR297" i="15"/>
  <c r="BR297" i="15"/>
  <c r="AR297" i="15"/>
  <c r="CP321" i="15"/>
  <c r="BP321" i="15"/>
  <c r="AP321" i="15"/>
  <c r="CN321" i="15"/>
  <c r="BN321" i="15"/>
  <c r="AN321" i="15"/>
  <c r="CL321" i="15"/>
  <c r="BL321" i="15"/>
  <c r="AL321" i="15"/>
  <c r="CJ321" i="15"/>
  <c r="BJ321" i="15"/>
  <c r="AJ321" i="15"/>
  <c r="CH321" i="15"/>
  <c r="BH321" i="15"/>
  <c r="AH321" i="15"/>
  <c r="CE321" i="15"/>
  <c r="BE321" i="15"/>
  <c r="AE321" i="15"/>
  <c r="CC321" i="15"/>
  <c r="BC321" i="15"/>
  <c r="AC321" i="15"/>
  <c r="CA321" i="15"/>
  <c r="BA321" i="15"/>
  <c r="AA321" i="15"/>
  <c r="BY321" i="15"/>
  <c r="AY321" i="15"/>
  <c r="Y321" i="15"/>
  <c r="BW321" i="15"/>
  <c r="AW321" i="15"/>
  <c r="W321" i="15"/>
  <c r="BU321" i="15"/>
  <c r="AU321" i="15"/>
  <c r="U321" i="15"/>
  <c r="CR321" i="15"/>
  <c r="BR321" i="15"/>
  <c r="AR321" i="15"/>
  <c r="CC108" i="15"/>
  <c r="AC117" i="15"/>
  <c r="BC117" i="15"/>
  <c r="CC117" i="15"/>
  <c r="AC120" i="15"/>
  <c r="BC120" i="15"/>
  <c r="CC120" i="15"/>
  <c r="AC126" i="15"/>
  <c r="BC126" i="15"/>
  <c r="CC126" i="15"/>
  <c r="AC129" i="15"/>
  <c r="BC129" i="15"/>
  <c r="CC129" i="15"/>
  <c r="AA158" i="15"/>
  <c r="AR171" i="15"/>
  <c r="AA173" i="15"/>
  <c r="BY179" i="15"/>
  <c r="AY179" i="15"/>
  <c r="Y179" i="15"/>
  <c r="BW179" i="15"/>
  <c r="AW179" i="15"/>
  <c r="W179" i="15"/>
  <c r="BU179" i="15"/>
  <c r="AU179" i="15"/>
  <c r="U179" i="15"/>
  <c r="CR179" i="15"/>
  <c r="BR179" i="15"/>
  <c r="AR179" i="15"/>
  <c r="CP179" i="15"/>
  <c r="BP179" i="15"/>
  <c r="AP179" i="15"/>
  <c r="CN179" i="15"/>
  <c r="BN179" i="15"/>
  <c r="AN179" i="15"/>
  <c r="CL179" i="15"/>
  <c r="BL179" i="15"/>
  <c r="AL179" i="15"/>
  <c r="CJ179" i="15"/>
  <c r="BJ179" i="15"/>
  <c r="AJ179" i="15"/>
  <c r="CH179" i="15"/>
  <c r="BH179" i="15"/>
  <c r="AH179" i="15"/>
  <c r="CE179" i="15"/>
  <c r="BE179" i="15"/>
  <c r="AE179" i="15"/>
  <c r="CC179" i="15"/>
  <c r="BC179" i="15"/>
  <c r="AC179" i="15"/>
  <c r="BR186" i="15"/>
  <c r="AJ190" i="15"/>
  <c r="CP192" i="15"/>
  <c r="BP192" i="15"/>
  <c r="AP192" i="15"/>
  <c r="CN192" i="15"/>
  <c r="BN192" i="15"/>
  <c r="AN192" i="15"/>
  <c r="CL192" i="15"/>
  <c r="BL192" i="15"/>
  <c r="AL192" i="15"/>
  <c r="CJ192" i="15"/>
  <c r="BJ192" i="15"/>
  <c r="AJ192" i="15"/>
  <c r="CH192" i="15"/>
  <c r="BH192" i="15"/>
  <c r="AH192" i="15"/>
  <c r="CE192" i="15"/>
  <c r="BE192" i="15"/>
  <c r="AE192" i="15"/>
  <c r="CC192" i="15"/>
  <c r="BC192" i="15"/>
  <c r="AC192" i="15"/>
  <c r="CA192" i="15"/>
  <c r="BA192" i="15"/>
  <c r="AA192" i="15"/>
  <c r="BY192" i="15"/>
  <c r="AY192" i="15"/>
  <c r="Y192" i="15"/>
  <c r="BW192" i="15"/>
  <c r="AW192" i="15"/>
  <c r="W192" i="15"/>
  <c r="BU192" i="15"/>
  <c r="AU192" i="15"/>
  <c r="U192" i="15"/>
  <c r="CH196" i="15"/>
  <c r="BH196" i="15"/>
  <c r="AH196" i="15"/>
  <c r="CE196" i="15"/>
  <c r="BE196" i="15"/>
  <c r="AE196" i="15"/>
  <c r="CC196" i="15"/>
  <c r="BC196" i="15"/>
  <c r="AC196" i="15"/>
  <c r="CA196" i="15"/>
  <c r="BA196" i="15"/>
  <c r="AA196" i="15"/>
  <c r="BY196" i="15"/>
  <c r="AY196" i="15"/>
  <c r="Y196" i="15"/>
  <c r="BW196" i="15"/>
  <c r="AW196" i="15"/>
  <c r="W196" i="15"/>
  <c r="BU196" i="15"/>
  <c r="AU196" i="15"/>
  <c r="U196" i="15"/>
  <c r="CR196" i="15"/>
  <c r="BR196" i="15"/>
  <c r="AR196" i="15"/>
  <c r="CP196" i="15"/>
  <c r="BP196" i="15"/>
  <c r="AP196" i="15"/>
  <c r="CN196" i="15"/>
  <c r="BN196" i="15"/>
  <c r="AN196" i="15"/>
  <c r="CL196" i="15"/>
  <c r="BL196" i="15"/>
  <c r="AL196" i="15"/>
  <c r="BJ205" i="15"/>
  <c r="AR207" i="15"/>
  <c r="BR210" i="15"/>
  <c r="BY215" i="15"/>
  <c r="AY215" i="15"/>
  <c r="Y215" i="15"/>
  <c r="BW215" i="15"/>
  <c r="AW215" i="15"/>
  <c r="W215" i="15"/>
  <c r="BU215" i="15"/>
  <c r="AU215" i="15"/>
  <c r="U215" i="15"/>
  <c r="CR215" i="15"/>
  <c r="BR215" i="15"/>
  <c r="AR215" i="15"/>
  <c r="CP215" i="15"/>
  <c r="BP215" i="15"/>
  <c r="AP215" i="15"/>
  <c r="CN215" i="15"/>
  <c r="BN215" i="15"/>
  <c r="AN215" i="15"/>
  <c r="CL215" i="15"/>
  <c r="BL215" i="15"/>
  <c r="AL215" i="15"/>
  <c r="CJ215" i="15"/>
  <c r="BJ215" i="15"/>
  <c r="AJ215" i="15"/>
  <c r="CH215" i="15"/>
  <c r="BH215" i="15"/>
  <c r="AH215" i="15"/>
  <c r="CE215" i="15"/>
  <c r="BE215" i="15"/>
  <c r="AE215" i="15"/>
  <c r="CC215" i="15"/>
  <c r="BC215" i="15"/>
  <c r="AC215" i="15"/>
  <c r="BR222" i="15"/>
  <c r="AJ226" i="15"/>
  <c r="CP228" i="15"/>
  <c r="BP228" i="15"/>
  <c r="AP228" i="15"/>
  <c r="CN228" i="15"/>
  <c r="BN228" i="15"/>
  <c r="AN228" i="15"/>
  <c r="CL228" i="15"/>
  <c r="BL228" i="15"/>
  <c r="AL228" i="15"/>
  <c r="CJ228" i="15"/>
  <c r="BJ228" i="15"/>
  <c r="AJ228" i="15"/>
  <c r="CH228" i="15"/>
  <c r="BH228" i="15"/>
  <c r="AH228" i="15"/>
  <c r="CE228" i="15"/>
  <c r="BE228" i="15"/>
  <c r="AE228" i="15"/>
  <c r="CC228" i="15"/>
  <c r="BC228" i="15"/>
  <c r="AC228" i="15"/>
  <c r="CA228" i="15"/>
  <c r="BA228" i="15"/>
  <c r="AA228" i="15"/>
  <c r="BY228" i="15"/>
  <c r="AY228" i="15"/>
  <c r="Y228" i="15"/>
  <c r="BW228" i="15"/>
  <c r="AW228" i="15"/>
  <c r="W228" i="15"/>
  <c r="BU228" i="15"/>
  <c r="AU228" i="15"/>
  <c r="U228" i="15"/>
  <c r="CH232" i="15"/>
  <c r="BH232" i="15"/>
  <c r="AH232" i="15"/>
  <c r="CE232" i="15"/>
  <c r="BE232" i="15"/>
  <c r="AE232" i="15"/>
  <c r="CC232" i="15"/>
  <c r="BC232" i="15"/>
  <c r="AC232" i="15"/>
  <c r="CA232" i="15"/>
  <c r="BA232" i="15"/>
  <c r="AA232" i="15"/>
  <c r="BY232" i="15"/>
  <c r="AY232" i="15"/>
  <c r="Y232" i="15"/>
  <c r="BW232" i="15"/>
  <c r="AW232" i="15"/>
  <c r="W232" i="15"/>
  <c r="BU232" i="15"/>
  <c r="AU232" i="15"/>
  <c r="U232" i="15"/>
  <c r="CR232" i="15"/>
  <c r="BR232" i="15"/>
  <c r="AR232" i="15"/>
  <c r="CP232" i="15"/>
  <c r="BP232" i="15"/>
  <c r="AP232" i="15"/>
  <c r="CN232" i="15"/>
  <c r="BN232" i="15"/>
  <c r="AN232" i="15"/>
  <c r="CL232" i="15"/>
  <c r="BL232" i="15"/>
  <c r="AL232" i="15"/>
  <c r="AR243" i="15"/>
  <c r="AA245" i="15"/>
  <c r="BY251" i="15"/>
  <c r="AY251" i="15"/>
  <c r="Y251" i="15"/>
  <c r="BW251" i="15"/>
  <c r="AW251" i="15"/>
  <c r="W251" i="15"/>
  <c r="BU251" i="15"/>
  <c r="AU251" i="15"/>
  <c r="U251" i="15"/>
  <c r="CR251" i="15"/>
  <c r="BR251" i="15"/>
  <c r="AR251" i="15"/>
  <c r="CP251" i="15"/>
  <c r="BP251" i="15"/>
  <c r="AP251" i="15"/>
  <c r="CN251" i="15"/>
  <c r="BN251" i="15"/>
  <c r="AN251" i="15"/>
  <c r="CL251" i="15"/>
  <c r="BL251" i="15"/>
  <c r="AL251" i="15"/>
  <c r="CJ251" i="15"/>
  <c r="BJ251" i="15"/>
  <c r="AJ251" i="15"/>
  <c r="CH251" i="15"/>
  <c r="BH251" i="15"/>
  <c r="AH251" i="15"/>
  <c r="CE251" i="15"/>
  <c r="BE251" i="15"/>
  <c r="AE251" i="15"/>
  <c r="CC251" i="15"/>
  <c r="BC251" i="15"/>
  <c r="AC251" i="15"/>
  <c r="AE108" i="15"/>
  <c r="BE108" i="15"/>
  <c r="CE108" i="15"/>
  <c r="AE117" i="15"/>
  <c r="BE117" i="15"/>
  <c r="CE117" i="15"/>
  <c r="AE120" i="15"/>
  <c r="BE120" i="15"/>
  <c r="CE120" i="15"/>
  <c r="AE126" i="15"/>
  <c r="BE126" i="15"/>
  <c r="CE126" i="15"/>
  <c r="AE129" i="15"/>
  <c r="BE129" i="15"/>
  <c r="CE129" i="15"/>
  <c r="BA158" i="15"/>
  <c r="BY164" i="15"/>
  <c r="AY164" i="15"/>
  <c r="Y164" i="15"/>
  <c r="BW164" i="15"/>
  <c r="AW164" i="15"/>
  <c r="W164" i="15"/>
  <c r="BU164" i="15"/>
  <c r="AU164" i="15"/>
  <c r="U164" i="15"/>
  <c r="CR164" i="15"/>
  <c r="BR164" i="15"/>
  <c r="AR164" i="15"/>
  <c r="CP164" i="15"/>
  <c r="BP164" i="15"/>
  <c r="AP164" i="15"/>
  <c r="CN164" i="15"/>
  <c r="BN164" i="15"/>
  <c r="AN164" i="15"/>
  <c r="CL164" i="15"/>
  <c r="BL164" i="15"/>
  <c r="AL164" i="15"/>
  <c r="CJ164" i="15"/>
  <c r="BJ164" i="15"/>
  <c r="AJ164" i="15"/>
  <c r="CH164" i="15"/>
  <c r="BH164" i="15"/>
  <c r="AH164" i="15"/>
  <c r="CE164" i="15"/>
  <c r="BE164" i="15"/>
  <c r="AE164" i="15"/>
  <c r="CC164" i="15"/>
  <c r="BC164" i="15"/>
  <c r="AC164" i="15"/>
  <c r="CJ169" i="15"/>
  <c r="BR171" i="15"/>
  <c r="BA173" i="15"/>
  <c r="AJ175" i="15"/>
  <c r="CP177" i="15"/>
  <c r="BP177" i="15"/>
  <c r="AP177" i="15"/>
  <c r="CN177" i="15"/>
  <c r="BN177" i="15"/>
  <c r="AN177" i="15"/>
  <c r="CL177" i="15"/>
  <c r="BL177" i="15"/>
  <c r="AL177" i="15"/>
  <c r="CJ177" i="15"/>
  <c r="BJ177" i="15"/>
  <c r="AJ177" i="15"/>
  <c r="CH177" i="15"/>
  <c r="BH177" i="15"/>
  <c r="AH177" i="15"/>
  <c r="CE177" i="15"/>
  <c r="BE177" i="15"/>
  <c r="AE177" i="15"/>
  <c r="CC177" i="15"/>
  <c r="BC177" i="15"/>
  <c r="AC177" i="15"/>
  <c r="CA177" i="15"/>
  <c r="BA177" i="15"/>
  <c r="AA177" i="15"/>
  <c r="BY177" i="15"/>
  <c r="AY177" i="15"/>
  <c r="Y177" i="15"/>
  <c r="BW177" i="15"/>
  <c r="AW177" i="15"/>
  <c r="W177" i="15"/>
  <c r="BU177" i="15"/>
  <c r="AU177" i="15"/>
  <c r="U177" i="15"/>
  <c r="CH181" i="15"/>
  <c r="BH181" i="15"/>
  <c r="AH181" i="15"/>
  <c r="CE181" i="15"/>
  <c r="BE181" i="15"/>
  <c r="AE181" i="15"/>
  <c r="CC181" i="15"/>
  <c r="BC181" i="15"/>
  <c r="AC181" i="15"/>
  <c r="CA181" i="15"/>
  <c r="BA181" i="15"/>
  <c r="AA181" i="15"/>
  <c r="BY181" i="15"/>
  <c r="AY181" i="15"/>
  <c r="Y181" i="15"/>
  <c r="BW181" i="15"/>
  <c r="AW181" i="15"/>
  <c r="W181" i="15"/>
  <c r="BU181" i="15"/>
  <c r="AU181" i="15"/>
  <c r="U181" i="15"/>
  <c r="CR181" i="15"/>
  <c r="BR181" i="15"/>
  <c r="AR181" i="15"/>
  <c r="CP181" i="15"/>
  <c r="BP181" i="15"/>
  <c r="AP181" i="15"/>
  <c r="CN181" i="15"/>
  <c r="BN181" i="15"/>
  <c r="AN181" i="15"/>
  <c r="CL181" i="15"/>
  <c r="BL181" i="15"/>
  <c r="AL181" i="15"/>
  <c r="CR186" i="15"/>
  <c r="CA188" i="15"/>
  <c r="BJ190" i="15"/>
  <c r="AR192" i="15"/>
  <c r="AA194" i="15"/>
  <c r="BY200" i="15"/>
  <c r="AY200" i="15"/>
  <c r="Y200" i="15"/>
  <c r="BW200" i="15"/>
  <c r="AW200" i="15"/>
  <c r="W200" i="15"/>
  <c r="BU200" i="15"/>
  <c r="AU200" i="15"/>
  <c r="U200" i="15"/>
  <c r="CR200" i="15"/>
  <c r="BR200" i="15"/>
  <c r="AR200" i="15"/>
  <c r="CP200" i="15"/>
  <c r="BP200" i="15"/>
  <c r="AP200" i="15"/>
  <c r="CN200" i="15"/>
  <c r="BN200" i="15"/>
  <c r="AN200" i="15"/>
  <c r="CL200" i="15"/>
  <c r="BL200" i="15"/>
  <c r="AL200" i="15"/>
  <c r="CJ200" i="15"/>
  <c r="BJ200" i="15"/>
  <c r="AJ200" i="15"/>
  <c r="CH200" i="15"/>
  <c r="BH200" i="15"/>
  <c r="AH200" i="15"/>
  <c r="CE200" i="15"/>
  <c r="BE200" i="15"/>
  <c r="AE200" i="15"/>
  <c r="CC200" i="15"/>
  <c r="BC200" i="15"/>
  <c r="AC200" i="15"/>
  <c r="CJ205" i="15"/>
  <c r="BR207" i="15"/>
  <c r="CR210" i="15"/>
  <c r="BY212" i="15"/>
  <c r="AY212" i="15"/>
  <c r="Y212" i="15"/>
  <c r="BW212" i="15"/>
  <c r="AW212" i="15"/>
  <c r="W212" i="15"/>
  <c r="BU212" i="15"/>
  <c r="AU212" i="15"/>
  <c r="U212" i="15"/>
  <c r="CR212" i="15"/>
  <c r="BR212" i="15"/>
  <c r="AR212" i="15"/>
  <c r="CP212" i="15"/>
  <c r="BP212" i="15"/>
  <c r="AP212" i="15"/>
  <c r="CN212" i="15"/>
  <c r="BN212" i="15"/>
  <c r="AN212" i="15"/>
  <c r="CL212" i="15"/>
  <c r="BL212" i="15"/>
  <c r="AL212" i="15"/>
  <c r="CJ212" i="15"/>
  <c r="BJ212" i="15"/>
  <c r="AJ212" i="15"/>
  <c r="CH212" i="15"/>
  <c r="BH212" i="15"/>
  <c r="AH212" i="15"/>
  <c r="CE212" i="15"/>
  <c r="BE212" i="15"/>
  <c r="AE212" i="15"/>
  <c r="CC212" i="15"/>
  <c r="BC212" i="15"/>
  <c r="AC212" i="15"/>
  <c r="CH217" i="15"/>
  <c r="BH217" i="15"/>
  <c r="AH217" i="15"/>
  <c r="CE217" i="15"/>
  <c r="BE217" i="15"/>
  <c r="AE217" i="15"/>
  <c r="CC217" i="15"/>
  <c r="BC217" i="15"/>
  <c r="AC217" i="15"/>
  <c r="CA217" i="15"/>
  <c r="BA217" i="15"/>
  <c r="AA217" i="15"/>
  <c r="BY217" i="15"/>
  <c r="AY217" i="15"/>
  <c r="Y217" i="15"/>
  <c r="BW217" i="15"/>
  <c r="AW217" i="15"/>
  <c r="W217" i="15"/>
  <c r="BU217" i="15"/>
  <c r="AU217" i="15"/>
  <c r="U217" i="15"/>
  <c r="CR217" i="15"/>
  <c r="BR217" i="15"/>
  <c r="AR217" i="15"/>
  <c r="CP217" i="15"/>
  <c r="BP217" i="15"/>
  <c r="AP217" i="15"/>
  <c r="CN217" i="15"/>
  <c r="BN217" i="15"/>
  <c r="AN217" i="15"/>
  <c r="CL217" i="15"/>
  <c r="BL217" i="15"/>
  <c r="AL217" i="15"/>
  <c r="CR222" i="15"/>
  <c r="CA224" i="15"/>
  <c r="BJ226" i="15"/>
  <c r="AR228" i="15"/>
  <c r="AA230" i="15"/>
  <c r="BY236" i="15"/>
  <c r="AY236" i="15"/>
  <c r="Y236" i="15"/>
  <c r="BW236" i="15"/>
  <c r="AW236" i="15"/>
  <c r="W236" i="15"/>
  <c r="BU236" i="15"/>
  <c r="AU236" i="15"/>
  <c r="U236" i="15"/>
  <c r="CR236" i="15"/>
  <c r="BR236" i="15"/>
  <c r="AR236" i="15"/>
  <c r="CP236" i="15"/>
  <c r="BP236" i="15"/>
  <c r="AP236" i="15"/>
  <c r="CN236" i="15"/>
  <c r="BN236" i="15"/>
  <c r="AN236" i="15"/>
  <c r="CL236" i="15"/>
  <c r="BL236" i="15"/>
  <c r="AL236" i="15"/>
  <c r="CJ236" i="15"/>
  <c r="BJ236" i="15"/>
  <c r="AJ236" i="15"/>
  <c r="CH236" i="15"/>
  <c r="BH236" i="15"/>
  <c r="AH236" i="15"/>
  <c r="CE236" i="15"/>
  <c r="BE236" i="15"/>
  <c r="AE236" i="15"/>
  <c r="CC236" i="15"/>
  <c r="BC236" i="15"/>
  <c r="AC236" i="15"/>
  <c r="CJ241" i="15"/>
  <c r="BR243" i="15"/>
  <c r="BA245" i="15"/>
  <c r="AJ247" i="15"/>
  <c r="CP249" i="15"/>
  <c r="BP249" i="15"/>
  <c r="AP249" i="15"/>
  <c r="CN249" i="15"/>
  <c r="BN249" i="15"/>
  <c r="AN249" i="15"/>
  <c r="CL249" i="15"/>
  <c r="BL249" i="15"/>
  <c r="AL249" i="15"/>
  <c r="CJ249" i="15"/>
  <c r="BJ249" i="15"/>
  <c r="AJ249" i="15"/>
  <c r="CH249" i="15"/>
  <c r="BH249" i="15"/>
  <c r="AH249" i="15"/>
  <c r="CE249" i="15"/>
  <c r="BE249" i="15"/>
  <c r="AE249" i="15"/>
  <c r="CC249" i="15"/>
  <c r="BC249" i="15"/>
  <c r="AC249" i="15"/>
  <c r="CA249" i="15"/>
  <c r="BA249" i="15"/>
  <c r="AA249" i="15"/>
  <c r="BY249" i="15"/>
  <c r="AY249" i="15"/>
  <c r="Y249" i="15"/>
  <c r="BW249" i="15"/>
  <c r="AW249" i="15"/>
  <c r="W249" i="15"/>
  <c r="BU249" i="15"/>
  <c r="AU249" i="15"/>
  <c r="U249" i="15"/>
  <c r="CH253" i="15"/>
  <c r="BH253" i="15"/>
  <c r="AH253" i="15"/>
  <c r="CE253" i="15"/>
  <c r="BE253" i="15"/>
  <c r="AE253" i="15"/>
  <c r="CC253" i="15"/>
  <c r="BC253" i="15"/>
  <c r="AC253" i="15"/>
  <c r="CA253" i="15"/>
  <c r="BA253" i="15"/>
  <c r="AA253" i="15"/>
  <c r="BY253" i="15"/>
  <c r="AY253" i="15"/>
  <c r="Y253" i="15"/>
  <c r="BW253" i="15"/>
  <c r="AW253" i="15"/>
  <c r="W253" i="15"/>
  <c r="BU253" i="15"/>
  <c r="AU253" i="15"/>
  <c r="U253" i="15"/>
  <c r="CR253" i="15"/>
  <c r="BR253" i="15"/>
  <c r="AR253" i="15"/>
  <c r="CP253" i="15"/>
  <c r="BP253" i="15"/>
  <c r="AP253" i="15"/>
  <c r="CN253" i="15"/>
  <c r="BN253" i="15"/>
  <c r="AN253" i="15"/>
  <c r="CL253" i="15"/>
  <c r="BL253" i="15"/>
  <c r="AL253" i="15"/>
  <c r="AH108" i="15"/>
  <c r="BH108" i="15"/>
  <c r="CH108" i="15"/>
  <c r="AH117" i="15"/>
  <c r="BH117" i="15"/>
  <c r="CH117" i="15"/>
  <c r="AH120" i="15"/>
  <c r="BH120" i="15"/>
  <c r="CH120" i="15"/>
  <c r="AH126" i="15"/>
  <c r="BH126" i="15"/>
  <c r="CH126" i="15"/>
  <c r="AH129" i="15"/>
  <c r="BH129" i="15"/>
  <c r="CH129" i="15"/>
  <c r="CA158" i="15"/>
  <c r="CP162" i="15"/>
  <c r="BP162" i="15"/>
  <c r="AP162" i="15"/>
  <c r="CN162" i="15"/>
  <c r="BN162" i="15"/>
  <c r="AN162" i="15"/>
  <c r="CL162" i="15"/>
  <c r="BL162" i="15"/>
  <c r="AL162" i="15"/>
  <c r="CJ162" i="15"/>
  <c r="BJ162" i="15"/>
  <c r="AJ162" i="15"/>
  <c r="CH162" i="15"/>
  <c r="BH162" i="15"/>
  <c r="AH162" i="15"/>
  <c r="CE162" i="15"/>
  <c r="BE162" i="15"/>
  <c r="AE162" i="15"/>
  <c r="CC162" i="15"/>
  <c r="BC162" i="15"/>
  <c r="AC162" i="15"/>
  <c r="CA162" i="15"/>
  <c r="BA162" i="15"/>
  <c r="AA162" i="15"/>
  <c r="BY162" i="15"/>
  <c r="AY162" i="15"/>
  <c r="Y162" i="15"/>
  <c r="BW162" i="15"/>
  <c r="AW162" i="15"/>
  <c r="W162" i="15"/>
  <c r="BU162" i="15"/>
  <c r="AU162" i="15"/>
  <c r="U162" i="15"/>
  <c r="CH166" i="15"/>
  <c r="BH166" i="15"/>
  <c r="AH166" i="15"/>
  <c r="CE166" i="15"/>
  <c r="BE166" i="15"/>
  <c r="AE166" i="15"/>
  <c r="CC166" i="15"/>
  <c r="BC166" i="15"/>
  <c r="AC166" i="15"/>
  <c r="CA166" i="15"/>
  <c r="BA166" i="15"/>
  <c r="AA166" i="15"/>
  <c r="BY166" i="15"/>
  <c r="AY166" i="15"/>
  <c r="Y166" i="15"/>
  <c r="BW166" i="15"/>
  <c r="AW166" i="15"/>
  <c r="W166" i="15"/>
  <c r="BU166" i="15"/>
  <c r="AU166" i="15"/>
  <c r="U166" i="15"/>
  <c r="CR166" i="15"/>
  <c r="BR166" i="15"/>
  <c r="AR166" i="15"/>
  <c r="CP166" i="15"/>
  <c r="BP166" i="15"/>
  <c r="AP166" i="15"/>
  <c r="CN166" i="15"/>
  <c r="BN166" i="15"/>
  <c r="AN166" i="15"/>
  <c r="CL166" i="15"/>
  <c r="BL166" i="15"/>
  <c r="AL166" i="15"/>
  <c r="CR171" i="15"/>
  <c r="CA173" i="15"/>
  <c r="BJ175" i="15"/>
  <c r="AR177" i="15"/>
  <c r="AA179" i="15"/>
  <c r="BY185" i="15"/>
  <c r="AY185" i="15"/>
  <c r="Y185" i="15"/>
  <c r="BW185" i="15"/>
  <c r="AW185" i="15"/>
  <c r="W185" i="15"/>
  <c r="BU185" i="15"/>
  <c r="AU185" i="15"/>
  <c r="U185" i="15"/>
  <c r="CR185" i="15"/>
  <c r="BR185" i="15"/>
  <c r="AR185" i="15"/>
  <c r="CP185" i="15"/>
  <c r="BP185" i="15"/>
  <c r="AP185" i="15"/>
  <c r="CN185" i="15"/>
  <c r="BN185" i="15"/>
  <c r="AN185" i="15"/>
  <c r="CL185" i="15"/>
  <c r="BL185" i="15"/>
  <c r="AL185" i="15"/>
  <c r="CJ185" i="15"/>
  <c r="BJ185" i="15"/>
  <c r="AJ185" i="15"/>
  <c r="CH185" i="15"/>
  <c r="BH185" i="15"/>
  <c r="AH185" i="15"/>
  <c r="CE185" i="15"/>
  <c r="BE185" i="15"/>
  <c r="AE185" i="15"/>
  <c r="CC185" i="15"/>
  <c r="BC185" i="15"/>
  <c r="AC185" i="15"/>
  <c r="CJ190" i="15"/>
  <c r="BR192" i="15"/>
  <c r="BA194" i="15"/>
  <c r="AJ196" i="15"/>
  <c r="CP198" i="15"/>
  <c r="BP198" i="15"/>
  <c r="AP198" i="15"/>
  <c r="CN198" i="15"/>
  <c r="BN198" i="15"/>
  <c r="AN198" i="15"/>
  <c r="CL198" i="15"/>
  <c r="BL198" i="15"/>
  <c r="AL198" i="15"/>
  <c r="CJ198" i="15"/>
  <c r="BJ198" i="15"/>
  <c r="AJ198" i="15"/>
  <c r="CH198" i="15"/>
  <c r="BH198" i="15"/>
  <c r="AH198" i="15"/>
  <c r="CE198" i="15"/>
  <c r="BE198" i="15"/>
  <c r="AE198" i="15"/>
  <c r="CC198" i="15"/>
  <c r="BC198" i="15"/>
  <c r="AC198" i="15"/>
  <c r="CA198" i="15"/>
  <c r="BA198" i="15"/>
  <c r="AA198" i="15"/>
  <c r="BY198" i="15"/>
  <c r="AY198" i="15"/>
  <c r="Y198" i="15"/>
  <c r="BW198" i="15"/>
  <c r="AW198" i="15"/>
  <c r="W198" i="15"/>
  <c r="BU198" i="15"/>
  <c r="AU198" i="15"/>
  <c r="U198" i="15"/>
  <c r="CR207" i="15"/>
  <c r="BY209" i="15"/>
  <c r="AY209" i="15"/>
  <c r="Y209" i="15"/>
  <c r="BW209" i="15"/>
  <c r="AW209" i="15"/>
  <c r="W209" i="15"/>
  <c r="BU209" i="15"/>
  <c r="AU209" i="15"/>
  <c r="U209" i="15"/>
  <c r="CR209" i="15"/>
  <c r="BR209" i="15"/>
  <c r="AR209" i="15"/>
  <c r="CP209" i="15"/>
  <c r="BP209" i="15"/>
  <c r="AP209" i="15"/>
  <c r="CN209" i="15"/>
  <c r="BN209" i="15"/>
  <c r="AN209" i="15"/>
  <c r="CL209" i="15"/>
  <c r="BL209" i="15"/>
  <c r="AL209" i="15"/>
  <c r="CJ209" i="15"/>
  <c r="BJ209" i="15"/>
  <c r="AJ209" i="15"/>
  <c r="CH209" i="15"/>
  <c r="BH209" i="15"/>
  <c r="AH209" i="15"/>
  <c r="CE209" i="15"/>
  <c r="BE209" i="15"/>
  <c r="AE209" i="15"/>
  <c r="CC209" i="15"/>
  <c r="BC209" i="15"/>
  <c r="AC209" i="15"/>
  <c r="AA215" i="15"/>
  <c r="BY221" i="15"/>
  <c r="AY221" i="15"/>
  <c r="Y221" i="15"/>
  <c r="BW221" i="15"/>
  <c r="AW221" i="15"/>
  <c r="W221" i="15"/>
  <c r="BU221" i="15"/>
  <c r="AU221" i="15"/>
  <c r="U221" i="15"/>
  <c r="CR221" i="15"/>
  <c r="BR221" i="15"/>
  <c r="AR221" i="15"/>
  <c r="CP221" i="15"/>
  <c r="BP221" i="15"/>
  <c r="AP221" i="15"/>
  <c r="CN221" i="15"/>
  <c r="BN221" i="15"/>
  <c r="AN221" i="15"/>
  <c r="CL221" i="15"/>
  <c r="BL221" i="15"/>
  <c r="AL221" i="15"/>
  <c r="CJ221" i="15"/>
  <c r="BJ221" i="15"/>
  <c r="AJ221" i="15"/>
  <c r="CH221" i="15"/>
  <c r="BH221" i="15"/>
  <c r="AH221" i="15"/>
  <c r="CE221" i="15"/>
  <c r="BE221" i="15"/>
  <c r="AE221" i="15"/>
  <c r="CC221" i="15"/>
  <c r="BC221" i="15"/>
  <c r="AC221" i="15"/>
  <c r="CJ226" i="15"/>
  <c r="BR228" i="15"/>
  <c r="BA230" i="15"/>
  <c r="AJ232" i="15"/>
  <c r="CP234" i="15"/>
  <c r="BP234" i="15"/>
  <c r="AP234" i="15"/>
  <c r="CN234" i="15"/>
  <c r="BN234" i="15"/>
  <c r="AN234" i="15"/>
  <c r="CL234" i="15"/>
  <c r="BL234" i="15"/>
  <c r="AL234" i="15"/>
  <c r="CJ234" i="15"/>
  <c r="BJ234" i="15"/>
  <c r="AJ234" i="15"/>
  <c r="CH234" i="15"/>
  <c r="BH234" i="15"/>
  <c r="AH234" i="15"/>
  <c r="CE234" i="15"/>
  <c r="BE234" i="15"/>
  <c r="AE234" i="15"/>
  <c r="CC234" i="15"/>
  <c r="BC234" i="15"/>
  <c r="AC234" i="15"/>
  <c r="CA234" i="15"/>
  <c r="BA234" i="15"/>
  <c r="AA234" i="15"/>
  <c r="BY234" i="15"/>
  <c r="AY234" i="15"/>
  <c r="Y234" i="15"/>
  <c r="BW234" i="15"/>
  <c r="AW234" i="15"/>
  <c r="W234" i="15"/>
  <c r="BU234" i="15"/>
  <c r="AU234" i="15"/>
  <c r="U234" i="15"/>
  <c r="CH238" i="15"/>
  <c r="BH238" i="15"/>
  <c r="AH238" i="15"/>
  <c r="CE238" i="15"/>
  <c r="BE238" i="15"/>
  <c r="AE238" i="15"/>
  <c r="CC238" i="15"/>
  <c r="BC238" i="15"/>
  <c r="AC238" i="15"/>
  <c r="CA238" i="15"/>
  <c r="BA238" i="15"/>
  <c r="AA238" i="15"/>
  <c r="BY238" i="15"/>
  <c r="AY238" i="15"/>
  <c r="Y238" i="15"/>
  <c r="BW238" i="15"/>
  <c r="AW238" i="15"/>
  <c r="W238" i="15"/>
  <c r="BU238" i="15"/>
  <c r="AU238" i="15"/>
  <c r="U238" i="15"/>
  <c r="CR238" i="15"/>
  <c r="BR238" i="15"/>
  <c r="AR238" i="15"/>
  <c r="CP238" i="15"/>
  <c r="BP238" i="15"/>
  <c r="AP238" i="15"/>
  <c r="CN238" i="15"/>
  <c r="BN238" i="15"/>
  <c r="AN238" i="15"/>
  <c r="CL238" i="15"/>
  <c r="BL238" i="15"/>
  <c r="AL238" i="15"/>
  <c r="CR243" i="15"/>
  <c r="CA245" i="15"/>
  <c r="BJ247" i="15"/>
  <c r="AR249" i="15"/>
  <c r="AA251" i="15"/>
  <c r="CH340" i="15"/>
  <c r="BH340" i="15"/>
  <c r="AH340" i="15"/>
  <c r="CE340" i="15"/>
  <c r="BE340" i="15"/>
  <c r="AE340" i="15"/>
  <c r="CC340" i="15"/>
  <c r="BC340" i="15"/>
  <c r="AC340" i="15"/>
  <c r="CA340" i="15"/>
  <c r="BA340" i="15"/>
  <c r="AA340" i="15"/>
  <c r="BY340" i="15"/>
  <c r="AY340" i="15"/>
  <c r="Y340" i="15"/>
  <c r="BW340" i="15"/>
  <c r="AW340" i="15"/>
  <c r="W340" i="15"/>
  <c r="BU340" i="15"/>
  <c r="AU340" i="15"/>
  <c r="U340" i="15"/>
  <c r="CR340" i="15"/>
  <c r="BR340" i="15"/>
  <c r="AR340" i="15"/>
  <c r="CP340" i="15"/>
  <c r="BP340" i="15"/>
  <c r="AP340" i="15"/>
  <c r="CN340" i="15"/>
  <c r="BN340" i="15"/>
  <c r="AN340" i="15"/>
  <c r="CL340" i="15"/>
  <c r="BL340" i="15"/>
  <c r="AL340" i="15"/>
  <c r="CJ340" i="15"/>
  <c r="BJ340" i="15"/>
  <c r="AJ340" i="15"/>
  <c r="AJ108" i="15"/>
  <c r="BJ108" i="15"/>
  <c r="AJ117" i="15"/>
  <c r="BJ117" i="15"/>
  <c r="AJ120" i="15"/>
  <c r="BJ120" i="15"/>
  <c r="AJ126" i="15"/>
  <c r="BJ126" i="15"/>
  <c r="AJ129" i="15"/>
  <c r="BJ129" i="15"/>
  <c r="BY170" i="15"/>
  <c r="AY170" i="15"/>
  <c r="Y170" i="15"/>
  <c r="BW170" i="15"/>
  <c r="AW170" i="15"/>
  <c r="W170" i="15"/>
  <c r="BU170" i="15"/>
  <c r="AU170" i="15"/>
  <c r="U170" i="15"/>
  <c r="CR170" i="15"/>
  <c r="BR170" i="15"/>
  <c r="AR170" i="15"/>
  <c r="CP170" i="15"/>
  <c r="BP170" i="15"/>
  <c r="AP170" i="15"/>
  <c r="CN170" i="15"/>
  <c r="BN170" i="15"/>
  <c r="AN170" i="15"/>
  <c r="CL170" i="15"/>
  <c r="BL170" i="15"/>
  <c r="AL170" i="15"/>
  <c r="CJ170" i="15"/>
  <c r="BJ170" i="15"/>
  <c r="AJ170" i="15"/>
  <c r="CH170" i="15"/>
  <c r="BH170" i="15"/>
  <c r="AH170" i="15"/>
  <c r="CE170" i="15"/>
  <c r="BE170" i="15"/>
  <c r="AE170" i="15"/>
  <c r="CC170" i="15"/>
  <c r="BC170" i="15"/>
  <c r="AC170" i="15"/>
  <c r="CJ175" i="15"/>
  <c r="BA179" i="15"/>
  <c r="CP183" i="15"/>
  <c r="BP183" i="15"/>
  <c r="AP183" i="15"/>
  <c r="CN183" i="15"/>
  <c r="BN183" i="15"/>
  <c r="AN183" i="15"/>
  <c r="CL183" i="15"/>
  <c r="BL183" i="15"/>
  <c r="AL183" i="15"/>
  <c r="CJ183" i="15"/>
  <c r="BJ183" i="15"/>
  <c r="AJ183" i="15"/>
  <c r="CH183" i="15"/>
  <c r="BH183" i="15"/>
  <c r="AH183" i="15"/>
  <c r="CE183" i="15"/>
  <c r="BE183" i="15"/>
  <c r="AE183" i="15"/>
  <c r="CC183" i="15"/>
  <c r="BC183" i="15"/>
  <c r="AC183" i="15"/>
  <c r="CA183" i="15"/>
  <c r="BA183" i="15"/>
  <c r="AA183" i="15"/>
  <c r="BY183" i="15"/>
  <c r="AY183" i="15"/>
  <c r="Y183" i="15"/>
  <c r="BW183" i="15"/>
  <c r="AW183" i="15"/>
  <c r="W183" i="15"/>
  <c r="BU183" i="15"/>
  <c r="AU183" i="15"/>
  <c r="U183" i="15"/>
  <c r="CH187" i="15"/>
  <c r="BH187" i="15"/>
  <c r="AH187" i="15"/>
  <c r="CE187" i="15"/>
  <c r="BE187" i="15"/>
  <c r="AE187" i="15"/>
  <c r="CC187" i="15"/>
  <c r="BC187" i="15"/>
  <c r="AC187" i="15"/>
  <c r="CA187" i="15"/>
  <c r="BA187" i="15"/>
  <c r="AA187" i="15"/>
  <c r="BY187" i="15"/>
  <c r="AY187" i="15"/>
  <c r="Y187" i="15"/>
  <c r="BW187" i="15"/>
  <c r="AW187" i="15"/>
  <c r="W187" i="15"/>
  <c r="BU187" i="15"/>
  <c r="AU187" i="15"/>
  <c r="U187" i="15"/>
  <c r="CR187" i="15"/>
  <c r="BR187" i="15"/>
  <c r="AR187" i="15"/>
  <c r="CP187" i="15"/>
  <c r="BP187" i="15"/>
  <c r="AP187" i="15"/>
  <c r="CN187" i="15"/>
  <c r="BN187" i="15"/>
  <c r="AN187" i="15"/>
  <c r="CL187" i="15"/>
  <c r="BL187" i="15"/>
  <c r="AL187" i="15"/>
  <c r="CR192" i="15"/>
  <c r="CA194" i="15"/>
  <c r="BJ196" i="15"/>
  <c r="CH202" i="15"/>
  <c r="BH202" i="15"/>
  <c r="AH202" i="15"/>
  <c r="CE202" i="15"/>
  <c r="BE202" i="15"/>
  <c r="AE202" i="15"/>
  <c r="CC202" i="15"/>
  <c r="BC202" i="15"/>
  <c r="AC202" i="15"/>
  <c r="CA202" i="15"/>
  <c r="BA202" i="15"/>
  <c r="AA202" i="15"/>
  <c r="BY202" i="15"/>
  <c r="AY202" i="15"/>
  <c r="Y202" i="15"/>
  <c r="BW202" i="15"/>
  <c r="AW202" i="15"/>
  <c r="W202" i="15"/>
  <c r="BU202" i="15"/>
  <c r="AU202" i="15"/>
  <c r="U202" i="15"/>
  <c r="CR202" i="15"/>
  <c r="BR202" i="15"/>
  <c r="AR202" i="15"/>
  <c r="CP202" i="15"/>
  <c r="BP202" i="15"/>
  <c r="AP202" i="15"/>
  <c r="CN202" i="15"/>
  <c r="BN202" i="15"/>
  <c r="AN202" i="15"/>
  <c r="CL202" i="15"/>
  <c r="BL202" i="15"/>
  <c r="AL202" i="15"/>
  <c r="BY206" i="15"/>
  <c r="AY206" i="15"/>
  <c r="Y206" i="15"/>
  <c r="BW206" i="15"/>
  <c r="AW206" i="15"/>
  <c r="W206" i="15"/>
  <c r="BU206" i="15"/>
  <c r="AU206" i="15"/>
  <c r="U206" i="15"/>
  <c r="CR206" i="15"/>
  <c r="BR206" i="15"/>
  <c r="AR206" i="15"/>
  <c r="CP206" i="15"/>
  <c r="BP206" i="15"/>
  <c r="AP206" i="15"/>
  <c r="CN206" i="15"/>
  <c r="BN206" i="15"/>
  <c r="AN206" i="15"/>
  <c r="CL206" i="15"/>
  <c r="BL206" i="15"/>
  <c r="AL206" i="15"/>
  <c r="CJ206" i="15"/>
  <c r="BJ206" i="15"/>
  <c r="AJ206" i="15"/>
  <c r="CH206" i="15"/>
  <c r="BH206" i="15"/>
  <c r="AH206" i="15"/>
  <c r="CE206" i="15"/>
  <c r="BE206" i="15"/>
  <c r="AE206" i="15"/>
  <c r="CC206" i="15"/>
  <c r="BC206" i="15"/>
  <c r="AC206" i="15"/>
  <c r="BA215" i="15"/>
  <c r="CP219" i="15"/>
  <c r="BP219" i="15"/>
  <c r="AP219" i="15"/>
  <c r="CN219" i="15"/>
  <c r="BN219" i="15"/>
  <c r="AN219" i="15"/>
  <c r="CL219" i="15"/>
  <c r="BL219" i="15"/>
  <c r="AL219" i="15"/>
  <c r="CJ219" i="15"/>
  <c r="BJ219" i="15"/>
  <c r="AJ219" i="15"/>
  <c r="CH219" i="15"/>
  <c r="BH219" i="15"/>
  <c r="AH219" i="15"/>
  <c r="CE219" i="15"/>
  <c r="BE219" i="15"/>
  <c r="AE219" i="15"/>
  <c r="CC219" i="15"/>
  <c r="BC219" i="15"/>
  <c r="AC219" i="15"/>
  <c r="CA219" i="15"/>
  <c r="BA219" i="15"/>
  <c r="AA219" i="15"/>
  <c r="BY219" i="15"/>
  <c r="AY219" i="15"/>
  <c r="Y219" i="15"/>
  <c r="BW219" i="15"/>
  <c r="AW219" i="15"/>
  <c r="W219" i="15"/>
  <c r="BU219" i="15"/>
  <c r="AU219" i="15"/>
  <c r="U219" i="15"/>
  <c r="CH223" i="15"/>
  <c r="BH223" i="15"/>
  <c r="AH223" i="15"/>
  <c r="CE223" i="15"/>
  <c r="BE223" i="15"/>
  <c r="AE223" i="15"/>
  <c r="CC223" i="15"/>
  <c r="BC223" i="15"/>
  <c r="AC223" i="15"/>
  <c r="CA223" i="15"/>
  <c r="BA223" i="15"/>
  <c r="AA223" i="15"/>
  <c r="BY223" i="15"/>
  <c r="AY223" i="15"/>
  <c r="Y223" i="15"/>
  <c r="BW223" i="15"/>
  <c r="AW223" i="15"/>
  <c r="W223" i="15"/>
  <c r="BU223" i="15"/>
  <c r="AU223" i="15"/>
  <c r="U223" i="15"/>
  <c r="CR223" i="15"/>
  <c r="BR223" i="15"/>
  <c r="AR223" i="15"/>
  <c r="CP223" i="15"/>
  <c r="BP223" i="15"/>
  <c r="AP223" i="15"/>
  <c r="CN223" i="15"/>
  <c r="BN223" i="15"/>
  <c r="AN223" i="15"/>
  <c r="CL223" i="15"/>
  <c r="BL223" i="15"/>
  <c r="AL223" i="15"/>
  <c r="CR228" i="15"/>
  <c r="CA230" i="15"/>
  <c r="BJ232" i="15"/>
  <c r="BY242" i="15"/>
  <c r="AY242" i="15"/>
  <c r="Y242" i="15"/>
  <c r="BW242" i="15"/>
  <c r="AW242" i="15"/>
  <c r="W242" i="15"/>
  <c r="BU242" i="15"/>
  <c r="AU242" i="15"/>
  <c r="U242" i="15"/>
  <c r="CR242" i="15"/>
  <c r="BR242" i="15"/>
  <c r="AR242" i="15"/>
  <c r="CP242" i="15"/>
  <c r="BP242" i="15"/>
  <c r="AP242" i="15"/>
  <c r="CN242" i="15"/>
  <c r="BN242" i="15"/>
  <c r="AN242" i="15"/>
  <c r="CL242" i="15"/>
  <c r="BL242" i="15"/>
  <c r="AL242" i="15"/>
  <c r="CJ242" i="15"/>
  <c r="BJ242" i="15"/>
  <c r="AJ242" i="15"/>
  <c r="CH242" i="15"/>
  <c r="BH242" i="15"/>
  <c r="AH242" i="15"/>
  <c r="CE242" i="15"/>
  <c r="BE242" i="15"/>
  <c r="AE242" i="15"/>
  <c r="CC242" i="15"/>
  <c r="BC242" i="15"/>
  <c r="AC242" i="15"/>
  <c r="CJ247" i="15"/>
  <c r="BA251" i="15"/>
  <c r="AL160" i="15"/>
  <c r="BL160" i="15"/>
  <c r="CL160" i="15"/>
  <c r="AL208" i="15"/>
  <c r="BL208" i="15"/>
  <c r="CL208" i="15"/>
  <c r="AL211" i="15"/>
  <c r="BL211" i="15"/>
  <c r="CL211" i="15"/>
  <c r="AL214" i="15"/>
  <c r="BL214" i="15"/>
  <c r="CL214" i="15"/>
  <c r="BY269" i="15"/>
  <c r="AY269" i="15"/>
  <c r="Y269" i="15"/>
  <c r="BW269" i="15"/>
  <c r="AW269" i="15"/>
  <c r="W269" i="15"/>
  <c r="BU269" i="15"/>
  <c r="AU269" i="15"/>
  <c r="U269" i="15"/>
  <c r="CR269" i="15"/>
  <c r="BR269" i="15"/>
  <c r="AR269" i="15"/>
  <c r="CP269" i="15"/>
  <c r="BP269" i="15"/>
  <c r="AP269" i="15"/>
  <c r="CN269" i="15"/>
  <c r="BN269" i="15"/>
  <c r="AN269" i="15"/>
  <c r="CL269" i="15"/>
  <c r="BL269" i="15"/>
  <c r="AL269" i="15"/>
  <c r="CJ269" i="15"/>
  <c r="BJ269" i="15"/>
  <c r="AJ269" i="15"/>
  <c r="CH269" i="15"/>
  <c r="BH269" i="15"/>
  <c r="AH269" i="15"/>
  <c r="CE269" i="15"/>
  <c r="BE269" i="15"/>
  <c r="AE269" i="15"/>
  <c r="CC269" i="15"/>
  <c r="BC269" i="15"/>
  <c r="AC269" i="15"/>
  <c r="CP282" i="15"/>
  <c r="BP282" i="15"/>
  <c r="AP282" i="15"/>
  <c r="CN282" i="15"/>
  <c r="BN282" i="15"/>
  <c r="AN282" i="15"/>
  <c r="CL282" i="15"/>
  <c r="BL282" i="15"/>
  <c r="AL282" i="15"/>
  <c r="CJ282" i="15"/>
  <c r="BJ282" i="15"/>
  <c r="AJ282" i="15"/>
  <c r="CH282" i="15"/>
  <c r="BH282" i="15"/>
  <c r="AH282" i="15"/>
  <c r="CE282" i="15"/>
  <c r="BE282" i="15"/>
  <c r="AE282" i="15"/>
  <c r="CC282" i="15"/>
  <c r="BC282" i="15"/>
  <c r="AC282" i="15"/>
  <c r="CA282" i="15"/>
  <c r="BA282" i="15"/>
  <c r="AA282" i="15"/>
  <c r="BY282" i="15"/>
  <c r="AY282" i="15"/>
  <c r="Y282" i="15"/>
  <c r="BW282" i="15"/>
  <c r="AW282" i="15"/>
  <c r="W282" i="15"/>
  <c r="BU282" i="15"/>
  <c r="AU282" i="15"/>
  <c r="U282" i="15"/>
  <c r="CH286" i="15"/>
  <c r="BH286" i="15"/>
  <c r="AH286" i="15"/>
  <c r="CE286" i="15"/>
  <c r="BE286" i="15"/>
  <c r="AE286" i="15"/>
  <c r="CC286" i="15"/>
  <c r="BC286" i="15"/>
  <c r="AC286" i="15"/>
  <c r="CA286" i="15"/>
  <c r="BA286" i="15"/>
  <c r="AA286" i="15"/>
  <c r="BY286" i="15"/>
  <c r="AY286" i="15"/>
  <c r="Y286" i="15"/>
  <c r="BW286" i="15"/>
  <c r="AW286" i="15"/>
  <c r="W286" i="15"/>
  <c r="BU286" i="15"/>
  <c r="AU286" i="15"/>
  <c r="U286" i="15"/>
  <c r="CR286" i="15"/>
  <c r="BR286" i="15"/>
  <c r="AR286" i="15"/>
  <c r="CP286" i="15"/>
  <c r="BP286" i="15"/>
  <c r="AP286" i="15"/>
  <c r="CN286" i="15"/>
  <c r="BN286" i="15"/>
  <c r="AN286" i="15"/>
  <c r="CL286" i="15"/>
  <c r="BL286" i="15"/>
  <c r="AL286" i="15"/>
  <c r="BY305" i="15"/>
  <c r="AY305" i="15"/>
  <c r="Y305" i="15"/>
  <c r="BW305" i="15"/>
  <c r="AW305" i="15"/>
  <c r="W305" i="15"/>
  <c r="BU305" i="15"/>
  <c r="AU305" i="15"/>
  <c r="U305" i="15"/>
  <c r="CR305" i="15"/>
  <c r="BR305" i="15"/>
  <c r="AR305" i="15"/>
  <c r="CP305" i="15"/>
  <c r="BP305" i="15"/>
  <c r="AP305" i="15"/>
  <c r="CN305" i="15"/>
  <c r="BN305" i="15"/>
  <c r="AN305" i="15"/>
  <c r="CL305" i="15"/>
  <c r="BL305" i="15"/>
  <c r="AL305" i="15"/>
  <c r="CJ305" i="15"/>
  <c r="BJ305" i="15"/>
  <c r="AJ305" i="15"/>
  <c r="CH305" i="15"/>
  <c r="BH305" i="15"/>
  <c r="AH305" i="15"/>
  <c r="CE305" i="15"/>
  <c r="BE305" i="15"/>
  <c r="AE305" i="15"/>
  <c r="CC305" i="15"/>
  <c r="BC305" i="15"/>
  <c r="AC305" i="15"/>
  <c r="CP318" i="15"/>
  <c r="BP318" i="15"/>
  <c r="AP318" i="15"/>
  <c r="CN318" i="15"/>
  <c r="BN318" i="15"/>
  <c r="AN318" i="15"/>
  <c r="CL318" i="15"/>
  <c r="BL318" i="15"/>
  <c r="AL318" i="15"/>
  <c r="CJ318" i="15"/>
  <c r="BJ318" i="15"/>
  <c r="AJ318" i="15"/>
  <c r="CH318" i="15"/>
  <c r="BH318" i="15"/>
  <c r="AH318" i="15"/>
  <c r="CE318" i="15"/>
  <c r="BE318" i="15"/>
  <c r="AE318" i="15"/>
  <c r="CC318" i="15"/>
  <c r="BC318" i="15"/>
  <c r="AC318" i="15"/>
  <c r="CA318" i="15"/>
  <c r="BA318" i="15"/>
  <c r="AA318" i="15"/>
  <c r="BY318" i="15"/>
  <c r="AY318" i="15"/>
  <c r="Y318" i="15"/>
  <c r="BW318" i="15"/>
  <c r="AW318" i="15"/>
  <c r="W318" i="15"/>
  <c r="BU318" i="15"/>
  <c r="AU318" i="15"/>
  <c r="U318" i="15"/>
  <c r="BY329" i="15"/>
  <c r="AY329" i="15"/>
  <c r="Y329" i="15"/>
  <c r="BW329" i="15"/>
  <c r="AW329" i="15"/>
  <c r="W329" i="15"/>
  <c r="BU329" i="15"/>
  <c r="AU329" i="15"/>
  <c r="U329" i="15"/>
  <c r="CR329" i="15"/>
  <c r="BR329" i="15"/>
  <c r="AR329" i="15"/>
  <c r="CP329" i="15"/>
  <c r="BP329" i="15"/>
  <c r="AP329" i="15"/>
  <c r="CN329" i="15"/>
  <c r="BN329" i="15"/>
  <c r="AN329" i="15"/>
  <c r="CL329" i="15"/>
  <c r="BL329" i="15"/>
  <c r="AL329" i="15"/>
  <c r="CJ329" i="15"/>
  <c r="BJ329" i="15"/>
  <c r="AJ329" i="15"/>
  <c r="CH329" i="15"/>
  <c r="BH329" i="15"/>
  <c r="AH329" i="15"/>
  <c r="CE329" i="15"/>
  <c r="BE329" i="15"/>
  <c r="AE329" i="15"/>
  <c r="CC329" i="15"/>
  <c r="BC329" i="15"/>
  <c r="AC329" i="15"/>
  <c r="CP342" i="15"/>
  <c r="BP342" i="15"/>
  <c r="AP342" i="15"/>
  <c r="CN342" i="15"/>
  <c r="BN342" i="15"/>
  <c r="AN342" i="15"/>
  <c r="CL342" i="15"/>
  <c r="BL342" i="15"/>
  <c r="AL342" i="15"/>
  <c r="CJ342" i="15"/>
  <c r="BJ342" i="15"/>
  <c r="AJ342" i="15"/>
  <c r="CH342" i="15"/>
  <c r="BH342" i="15"/>
  <c r="AH342" i="15"/>
  <c r="CE342" i="15"/>
  <c r="BE342" i="15"/>
  <c r="AE342" i="15"/>
  <c r="CC342" i="15"/>
  <c r="BC342" i="15"/>
  <c r="AC342" i="15"/>
  <c r="CA342" i="15"/>
  <c r="BA342" i="15"/>
  <c r="AA342" i="15"/>
  <c r="BY342" i="15"/>
  <c r="AY342" i="15"/>
  <c r="Y342" i="15"/>
  <c r="BW342" i="15"/>
  <c r="AW342" i="15"/>
  <c r="W342" i="15"/>
  <c r="BU342" i="15"/>
  <c r="AU342" i="15"/>
  <c r="U342" i="15"/>
  <c r="AN160" i="15"/>
  <c r="BN160" i="15"/>
  <c r="CN160" i="15"/>
  <c r="AN208" i="15"/>
  <c r="BN208" i="15"/>
  <c r="CN208" i="15"/>
  <c r="AN211" i="15"/>
  <c r="BN211" i="15"/>
  <c r="CN211" i="15"/>
  <c r="AN214" i="15"/>
  <c r="BN214" i="15"/>
  <c r="CN214" i="15"/>
  <c r="CP267" i="15"/>
  <c r="BP267" i="15"/>
  <c r="AP267" i="15"/>
  <c r="CN267" i="15"/>
  <c r="BN267" i="15"/>
  <c r="AN267" i="15"/>
  <c r="CL267" i="15"/>
  <c r="BL267" i="15"/>
  <c r="AL267" i="15"/>
  <c r="CJ267" i="15"/>
  <c r="BJ267" i="15"/>
  <c r="AJ267" i="15"/>
  <c r="CH267" i="15"/>
  <c r="BH267" i="15"/>
  <c r="AH267" i="15"/>
  <c r="CE267" i="15"/>
  <c r="BE267" i="15"/>
  <c r="AE267" i="15"/>
  <c r="CC267" i="15"/>
  <c r="BC267" i="15"/>
  <c r="AC267" i="15"/>
  <c r="CA267" i="15"/>
  <c r="BA267" i="15"/>
  <c r="AA267" i="15"/>
  <c r="BY267" i="15"/>
  <c r="AY267" i="15"/>
  <c r="Y267" i="15"/>
  <c r="BW267" i="15"/>
  <c r="AW267" i="15"/>
  <c r="W267" i="15"/>
  <c r="BU267" i="15"/>
  <c r="AU267" i="15"/>
  <c r="U267" i="15"/>
  <c r="CH271" i="15"/>
  <c r="BH271" i="15"/>
  <c r="AH271" i="15"/>
  <c r="CE271" i="15"/>
  <c r="BE271" i="15"/>
  <c r="AE271" i="15"/>
  <c r="CC271" i="15"/>
  <c r="BC271" i="15"/>
  <c r="AC271" i="15"/>
  <c r="CA271" i="15"/>
  <c r="BA271" i="15"/>
  <c r="AA271" i="15"/>
  <c r="BY271" i="15"/>
  <c r="AY271" i="15"/>
  <c r="Y271" i="15"/>
  <c r="BW271" i="15"/>
  <c r="AW271" i="15"/>
  <c r="W271" i="15"/>
  <c r="BU271" i="15"/>
  <c r="AU271" i="15"/>
  <c r="U271" i="15"/>
  <c r="CR271" i="15"/>
  <c r="BR271" i="15"/>
  <c r="AR271" i="15"/>
  <c r="CP271" i="15"/>
  <c r="BP271" i="15"/>
  <c r="AP271" i="15"/>
  <c r="CN271" i="15"/>
  <c r="BN271" i="15"/>
  <c r="AN271" i="15"/>
  <c r="CL271" i="15"/>
  <c r="BL271" i="15"/>
  <c r="AL271" i="15"/>
  <c r="AR282" i="15"/>
  <c r="BY290" i="15"/>
  <c r="AY290" i="15"/>
  <c r="Y290" i="15"/>
  <c r="BW290" i="15"/>
  <c r="AW290" i="15"/>
  <c r="W290" i="15"/>
  <c r="BU290" i="15"/>
  <c r="AU290" i="15"/>
  <c r="U290" i="15"/>
  <c r="CR290" i="15"/>
  <c r="BR290" i="15"/>
  <c r="AR290" i="15"/>
  <c r="CP290" i="15"/>
  <c r="BP290" i="15"/>
  <c r="AP290" i="15"/>
  <c r="CN290" i="15"/>
  <c r="BN290" i="15"/>
  <c r="AN290" i="15"/>
  <c r="CL290" i="15"/>
  <c r="BL290" i="15"/>
  <c r="AL290" i="15"/>
  <c r="CJ290" i="15"/>
  <c r="BJ290" i="15"/>
  <c r="AJ290" i="15"/>
  <c r="CH290" i="15"/>
  <c r="BH290" i="15"/>
  <c r="AH290" i="15"/>
  <c r="CE290" i="15"/>
  <c r="BE290" i="15"/>
  <c r="AE290" i="15"/>
  <c r="CC290" i="15"/>
  <c r="BC290" i="15"/>
  <c r="AC290" i="15"/>
  <c r="CP303" i="15"/>
  <c r="BP303" i="15"/>
  <c r="AP303" i="15"/>
  <c r="CN303" i="15"/>
  <c r="BN303" i="15"/>
  <c r="AN303" i="15"/>
  <c r="CL303" i="15"/>
  <c r="BL303" i="15"/>
  <c r="AL303" i="15"/>
  <c r="CJ303" i="15"/>
  <c r="BJ303" i="15"/>
  <c r="AJ303" i="15"/>
  <c r="CH303" i="15"/>
  <c r="BH303" i="15"/>
  <c r="AH303" i="15"/>
  <c r="CE303" i="15"/>
  <c r="BE303" i="15"/>
  <c r="AE303" i="15"/>
  <c r="CC303" i="15"/>
  <c r="BC303" i="15"/>
  <c r="AC303" i="15"/>
  <c r="CA303" i="15"/>
  <c r="BA303" i="15"/>
  <c r="AA303" i="15"/>
  <c r="BY303" i="15"/>
  <c r="AY303" i="15"/>
  <c r="Y303" i="15"/>
  <c r="BW303" i="15"/>
  <c r="AW303" i="15"/>
  <c r="W303" i="15"/>
  <c r="BU303" i="15"/>
  <c r="AU303" i="15"/>
  <c r="U303" i="15"/>
  <c r="CH307" i="15"/>
  <c r="BH307" i="15"/>
  <c r="AH307" i="15"/>
  <c r="CE307" i="15"/>
  <c r="BE307" i="15"/>
  <c r="AE307" i="15"/>
  <c r="CC307" i="15"/>
  <c r="BC307" i="15"/>
  <c r="AC307" i="15"/>
  <c r="CA307" i="15"/>
  <c r="BA307" i="15"/>
  <c r="AA307" i="15"/>
  <c r="BY307" i="15"/>
  <c r="AY307" i="15"/>
  <c r="Y307" i="15"/>
  <c r="BW307" i="15"/>
  <c r="AW307" i="15"/>
  <c r="W307" i="15"/>
  <c r="BU307" i="15"/>
  <c r="AU307" i="15"/>
  <c r="U307" i="15"/>
  <c r="CR307" i="15"/>
  <c r="BR307" i="15"/>
  <c r="AR307" i="15"/>
  <c r="CP307" i="15"/>
  <c r="BP307" i="15"/>
  <c r="AP307" i="15"/>
  <c r="CN307" i="15"/>
  <c r="BN307" i="15"/>
  <c r="AN307" i="15"/>
  <c r="CL307" i="15"/>
  <c r="BL307" i="15"/>
  <c r="AL307" i="15"/>
  <c r="AR318" i="15"/>
  <c r="CP327" i="15"/>
  <c r="BP327" i="15"/>
  <c r="AP327" i="15"/>
  <c r="CN327" i="15"/>
  <c r="BN327" i="15"/>
  <c r="AN327" i="15"/>
  <c r="CL327" i="15"/>
  <c r="BL327" i="15"/>
  <c r="AL327" i="15"/>
  <c r="CJ327" i="15"/>
  <c r="BJ327" i="15"/>
  <c r="AJ327" i="15"/>
  <c r="CH327" i="15"/>
  <c r="BH327" i="15"/>
  <c r="AH327" i="15"/>
  <c r="CE327" i="15"/>
  <c r="BE327" i="15"/>
  <c r="AE327" i="15"/>
  <c r="CC327" i="15"/>
  <c r="BC327" i="15"/>
  <c r="AC327" i="15"/>
  <c r="CA327" i="15"/>
  <c r="BA327" i="15"/>
  <c r="AA327" i="15"/>
  <c r="BY327" i="15"/>
  <c r="AY327" i="15"/>
  <c r="Y327" i="15"/>
  <c r="BW327" i="15"/>
  <c r="AW327" i="15"/>
  <c r="W327" i="15"/>
  <c r="BU327" i="15"/>
  <c r="AU327" i="15"/>
  <c r="U327" i="15"/>
  <c r="CH331" i="15"/>
  <c r="BH331" i="15"/>
  <c r="AH331" i="15"/>
  <c r="CE331" i="15"/>
  <c r="BE331" i="15"/>
  <c r="AE331" i="15"/>
  <c r="CC331" i="15"/>
  <c r="BC331" i="15"/>
  <c r="AC331" i="15"/>
  <c r="CA331" i="15"/>
  <c r="BA331" i="15"/>
  <c r="AA331" i="15"/>
  <c r="BY331" i="15"/>
  <c r="AY331" i="15"/>
  <c r="Y331" i="15"/>
  <c r="BW331" i="15"/>
  <c r="AW331" i="15"/>
  <c r="W331" i="15"/>
  <c r="BU331" i="15"/>
  <c r="AU331" i="15"/>
  <c r="U331" i="15"/>
  <c r="CR331" i="15"/>
  <c r="BR331" i="15"/>
  <c r="AR331" i="15"/>
  <c r="CP331" i="15"/>
  <c r="BP331" i="15"/>
  <c r="AP331" i="15"/>
  <c r="CN331" i="15"/>
  <c r="BN331" i="15"/>
  <c r="AN331" i="15"/>
  <c r="CL331" i="15"/>
  <c r="BL331" i="15"/>
  <c r="AL331" i="15"/>
  <c r="CH346" i="15"/>
  <c r="BH346" i="15"/>
  <c r="AH346" i="15"/>
  <c r="CE346" i="15"/>
  <c r="BE346" i="15"/>
  <c r="AE346" i="15"/>
  <c r="CC346" i="15"/>
  <c r="BC346" i="15"/>
  <c r="AC346" i="15"/>
  <c r="CA346" i="15"/>
  <c r="BA346" i="15"/>
  <c r="AA346" i="15"/>
  <c r="BY346" i="15"/>
  <c r="AY346" i="15"/>
  <c r="Y346" i="15"/>
  <c r="BW346" i="15"/>
  <c r="AW346" i="15"/>
  <c r="W346" i="15"/>
  <c r="BU346" i="15"/>
  <c r="AU346" i="15"/>
  <c r="U346" i="15"/>
  <c r="CR346" i="15"/>
  <c r="BR346" i="15"/>
  <c r="AR346" i="15"/>
  <c r="CP346" i="15"/>
  <c r="BP346" i="15"/>
  <c r="AP346" i="15"/>
  <c r="CN346" i="15"/>
  <c r="BN346" i="15"/>
  <c r="AN346" i="15"/>
  <c r="CL346" i="15"/>
  <c r="BL346" i="15"/>
  <c r="AL346" i="15"/>
  <c r="AP160" i="15"/>
  <c r="BP160" i="15"/>
  <c r="CP160" i="15"/>
  <c r="AP208" i="15"/>
  <c r="BP208" i="15"/>
  <c r="CP208" i="15"/>
  <c r="AP211" i="15"/>
  <c r="BP211" i="15"/>
  <c r="CP211" i="15"/>
  <c r="AP214" i="15"/>
  <c r="BP214" i="15"/>
  <c r="CP214" i="15"/>
  <c r="CH256" i="15"/>
  <c r="BH256" i="15"/>
  <c r="AH256" i="15"/>
  <c r="CE256" i="15"/>
  <c r="BE256" i="15"/>
  <c r="AE256" i="15"/>
  <c r="CC256" i="15"/>
  <c r="BC256" i="15"/>
  <c r="AC256" i="15"/>
  <c r="CA256" i="15"/>
  <c r="BA256" i="15"/>
  <c r="AA256" i="15"/>
  <c r="BY256" i="15"/>
  <c r="AY256" i="15"/>
  <c r="Y256" i="15"/>
  <c r="BW256" i="15"/>
  <c r="AW256" i="15"/>
  <c r="W256" i="15"/>
  <c r="BU256" i="15"/>
  <c r="AU256" i="15"/>
  <c r="U256" i="15"/>
  <c r="CR256" i="15"/>
  <c r="BR256" i="15"/>
  <c r="AR256" i="15"/>
  <c r="CP256" i="15"/>
  <c r="BP256" i="15"/>
  <c r="AP256" i="15"/>
  <c r="CN256" i="15"/>
  <c r="BN256" i="15"/>
  <c r="AN256" i="15"/>
  <c r="CL256" i="15"/>
  <c r="BL256" i="15"/>
  <c r="AL256" i="15"/>
  <c r="AR267" i="15"/>
  <c r="AA269" i="15"/>
  <c r="BY275" i="15"/>
  <c r="AY275" i="15"/>
  <c r="Y275" i="15"/>
  <c r="BW275" i="15"/>
  <c r="AW275" i="15"/>
  <c r="W275" i="15"/>
  <c r="BU275" i="15"/>
  <c r="AU275" i="15"/>
  <c r="U275" i="15"/>
  <c r="CR275" i="15"/>
  <c r="BR275" i="15"/>
  <c r="AR275" i="15"/>
  <c r="CP275" i="15"/>
  <c r="BP275" i="15"/>
  <c r="AP275" i="15"/>
  <c r="CN275" i="15"/>
  <c r="BN275" i="15"/>
  <c r="AN275" i="15"/>
  <c r="CL275" i="15"/>
  <c r="BL275" i="15"/>
  <c r="AL275" i="15"/>
  <c r="CJ275" i="15"/>
  <c r="BJ275" i="15"/>
  <c r="AJ275" i="15"/>
  <c r="CH275" i="15"/>
  <c r="BH275" i="15"/>
  <c r="AH275" i="15"/>
  <c r="CE275" i="15"/>
  <c r="BE275" i="15"/>
  <c r="AE275" i="15"/>
  <c r="CC275" i="15"/>
  <c r="BC275" i="15"/>
  <c r="AC275" i="15"/>
  <c r="BR282" i="15"/>
  <c r="AJ286" i="15"/>
  <c r="CP288" i="15"/>
  <c r="BP288" i="15"/>
  <c r="AP288" i="15"/>
  <c r="CN288" i="15"/>
  <c r="BN288" i="15"/>
  <c r="AN288" i="15"/>
  <c r="CL288" i="15"/>
  <c r="BL288" i="15"/>
  <c r="AL288" i="15"/>
  <c r="CJ288" i="15"/>
  <c r="BJ288" i="15"/>
  <c r="AJ288" i="15"/>
  <c r="CH288" i="15"/>
  <c r="BH288" i="15"/>
  <c r="AH288" i="15"/>
  <c r="CE288" i="15"/>
  <c r="BE288" i="15"/>
  <c r="AE288" i="15"/>
  <c r="CC288" i="15"/>
  <c r="BC288" i="15"/>
  <c r="AC288" i="15"/>
  <c r="CA288" i="15"/>
  <c r="BA288" i="15"/>
  <c r="AA288" i="15"/>
  <c r="BY288" i="15"/>
  <c r="AY288" i="15"/>
  <c r="Y288" i="15"/>
  <c r="BW288" i="15"/>
  <c r="AW288" i="15"/>
  <c r="W288" i="15"/>
  <c r="BU288" i="15"/>
  <c r="AU288" i="15"/>
  <c r="U288" i="15"/>
  <c r="CH292" i="15"/>
  <c r="BH292" i="15"/>
  <c r="AH292" i="15"/>
  <c r="CE292" i="15"/>
  <c r="BE292" i="15"/>
  <c r="AE292" i="15"/>
  <c r="CC292" i="15"/>
  <c r="BC292" i="15"/>
  <c r="AC292" i="15"/>
  <c r="CA292" i="15"/>
  <c r="BA292" i="15"/>
  <c r="AA292" i="15"/>
  <c r="BY292" i="15"/>
  <c r="AY292" i="15"/>
  <c r="Y292" i="15"/>
  <c r="BW292" i="15"/>
  <c r="AW292" i="15"/>
  <c r="W292" i="15"/>
  <c r="BU292" i="15"/>
  <c r="AU292" i="15"/>
  <c r="U292" i="15"/>
  <c r="CR292" i="15"/>
  <c r="BR292" i="15"/>
  <c r="AR292" i="15"/>
  <c r="CP292" i="15"/>
  <c r="BP292" i="15"/>
  <c r="AP292" i="15"/>
  <c r="CN292" i="15"/>
  <c r="BN292" i="15"/>
  <c r="AN292" i="15"/>
  <c r="CL292" i="15"/>
  <c r="BL292" i="15"/>
  <c r="AL292" i="15"/>
  <c r="AR303" i="15"/>
  <c r="AA305" i="15"/>
  <c r="BY311" i="15"/>
  <c r="AY311" i="15"/>
  <c r="Y311" i="15"/>
  <c r="BW311" i="15"/>
  <c r="AW311" i="15"/>
  <c r="W311" i="15"/>
  <c r="BU311" i="15"/>
  <c r="AU311" i="15"/>
  <c r="U311" i="15"/>
  <c r="CR311" i="15"/>
  <c r="BR311" i="15"/>
  <c r="AR311" i="15"/>
  <c r="CP311" i="15"/>
  <c r="BP311" i="15"/>
  <c r="AP311" i="15"/>
  <c r="CN311" i="15"/>
  <c r="BN311" i="15"/>
  <c r="AN311" i="15"/>
  <c r="CL311" i="15"/>
  <c r="BL311" i="15"/>
  <c r="AL311" i="15"/>
  <c r="CJ311" i="15"/>
  <c r="BJ311" i="15"/>
  <c r="AJ311" i="15"/>
  <c r="CH311" i="15"/>
  <c r="BH311" i="15"/>
  <c r="AH311" i="15"/>
  <c r="CE311" i="15"/>
  <c r="BE311" i="15"/>
  <c r="AE311" i="15"/>
  <c r="CC311" i="15"/>
  <c r="BC311" i="15"/>
  <c r="AC311" i="15"/>
  <c r="BR318" i="15"/>
  <c r="AR327" i="15"/>
  <c r="AA329" i="15"/>
  <c r="BY335" i="15"/>
  <c r="AY335" i="15"/>
  <c r="Y335" i="15"/>
  <c r="BW335" i="15"/>
  <c r="AW335" i="15"/>
  <c r="W335" i="15"/>
  <c r="BU335" i="15"/>
  <c r="AU335" i="15"/>
  <c r="U335" i="15"/>
  <c r="CR335" i="15"/>
  <c r="BR335" i="15"/>
  <c r="AR335" i="15"/>
  <c r="CP335" i="15"/>
  <c r="BP335" i="15"/>
  <c r="AP335" i="15"/>
  <c r="CN335" i="15"/>
  <c r="BN335" i="15"/>
  <c r="AN335" i="15"/>
  <c r="CL335" i="15"/>
  <c r="BL335" i="15"/>
  <c r="AL335" i="15"/>
  <c r="CJ335" i="15"/>
  <c r="BJ335" i="15"/>
  <c r="AJ335" i="15"/>
  <c r="CH335" i="15"/>
  <c r="BH335" i="15"/>
  <c r="AH335" i="15"/>
  <c r="CE335" i="15"/>
  <c r="BE335" i="15"/>
  <c r="AE335" i="15"/>
  <c r="CC335" i="15"/>
  <c r="BC335" i="15"/>
  <c r="AC335" i="15"/>
  <c r="BR342" i="15"/>
  <c r="AJ346" i="15"/>
  <c r="CR348" i="15"/>
  <c r="CP348" i="15"/>
  <c r="BP348" i="15"/>
  <c r="AP348" i="15"/>
  <c r="CN348" i="15"/>
  <c r="BN348" i="15"/>
  <c r="AN348" i="15"/>
  <c r="CL348" i="15"/>
  <c r="BL348" i="15"/>
  <c r="AL348" i="15"/>
  <c r="CJ348" i="15"/>
  <c r="BJ348" i="15"/>
  <c r="AJ348" i="15"/>
  <c r="CH348" i="15"/>
  <c r="BH348" i="15"/>
  <c r="AH348" i="15"/>
  <c r="CE348" i="15"/>
  <c r="BE348" i="15"/>
  <c r="AE348" i="15"/>
  <c r="CC348" i="15"/>
  <c r="BC348" i="15"/>
  <c r="AC348" i="15"/>
  <c r="CA348" i="15"/>
  <c r="BA348" i="15"/>
  <c r="AA348" i="15"/>
  <c r="BY348" i="15"/>
  <c r="AY348" i="15"/>
  <c r="Y348" i="15"/>
  <c r="BW348" i="15"/>
  <c r="AW348" i="15"/>
  <c r="W348" i="15"/>
  <c r="BU348" i="15"/>
  <c r="AU348" i="15"/>
  <c r="U348" i="15"/>
  <c r="AR160" i="15"/>
  <c r="BR160" i="15"/>
  <c r="CR160" i="15"/>
  <c r="AR208" i="15"/>
  <c r="BR208" i="15"/>
  <c r="CR208" i="15"/>
  <c r="AR211" i="15"/>
  <c r="BR211" i="15"/>
  <c r="CR211" i="15"/>
  <c r="AR214" i="15"/>
  <c r="BR214" i="15"/>
  <c r="CR214" i="15"/>
  <c r="BY260" i="15"/>
  <c r="AY260" i="15"/>
  <c r="Y260" i="15"/>
  <c r="BW260" i="15"/>
  <c r="AW260" i="15"/>
  <c r="W260" i="15"/>
  <c r="BU260" i="15"/>
  <c r="AU260" i="15"/>
  <c r="U260" i="15"/>
  <c r="CR260" i="15"/>
  <c r="BR260" i="15"/>
  <c r="AR260" i="15"/>
  <c r="CP260" i="15"/>
  <c r="BP260" i="15"/>
  <c r="AP260" i="15"/>
  <c r="CN260" i="15"/>
  <c r="BN260" i="15"/>
  <c r="AN260" i="15"/>
  <c r="CL260" i="15"/>
  <c r="BL260" i="15"/>
  <c r="AL260" i="15"/>
  <c r="CJ260" i="15"/>
  <c r="BJ260" i="15"/>
  <c r="AJ260" i="15"/>
  <c r="CH260" i="15"/>
  <c r="BH260" i="15"/>
  <c r="AH260" i="15"/>
  <c r="CE260" i="15"/>
  <c r="BE260" i="15"/>
  <c r="AE260" i="15"/>
  <c r="CC260" i="15"/>
  <c r="BC260" i="15"/>
  <c r="AC260" i="15"/>
  <c r="BR267" i="15"/>
  <c r="BA269" i="15"/>
  <c r="AJ271" i="15"/>
  <c r="CP273" i="15"/>
  <c r="BP273" i="15"/>
  <c r="AP273" i="15"/>
  <c r="CN273" i="15"/>
  <c r="BN273" i="15"/>
  <c r="AN273" i="15"/>
  <c r="CL273" i="15"/>
  <c r="BL273" i="15"/>
  <c r="AL273" i="15"/>
  <c r="CJ273" i="15"/>
  <c r="BJ273" i="15"/>
  <c r="AJ273" i="15"/>
  <c r="CH273" i="15"/>
  <c r="BH273" i="15"/>
  <c r="AH273" i="15"/>
  <c r="CE273" i="15"/>
  <c r="BE273" i="15"/>
  <c r="AE273" i="15"/>
  <c r="CC273" i="15"/>
  <c r="BC273" i="15"/>
  <c r="AC273" i="15"/>
  <c r="CA273" i="15"/>
  <c r="BA273" i="15"/>
  <c r="AA273" i="15"/>
  <c r="BY273" i="15"/>
  <c r="AY273" i="15"/>
  <c r="Y273" i="15"/>
  <c r="BW273" i="15"/>
  <c r="AW273" i="15"/>
  <c r="W273" i="15"/>
  <c r="BU273" i="15"/>
  <c r="AU273" i="15"/>
  <c r="U273" i="15"/>
  <c r="CH277" i="15"/>
  <c r="BH277" i="15"/>
  <c r="AH277" i="15"/>
  <c r="CE277" i="15"/>
  <c r="BE277" i="15"/>
  <c r="AE277" i="15"/>
  <c r="CC277" i="15"/>
  <c r="BC277" i="15"/>
  <c r="AC277" i="15"/>
  <c r="CA277" i="15"/>
  <c r="BA277" i="15"/>
  <c r="AA277" i="15"/>
  <c r="BY277" i="15"/>
  <c r="AY277" i="15"/>
  <c r="Y277" i="15"/>
  <c r="BW277" i="15"/>
  <c r="AW277" i="15"/>
  <c r="W277" i="15"/>
  <c r="BU277" i="15"/>
  <c r="AU277" i="15"/>
  <c r="U277" i="15"/>
  <c r="CR277" i="15"/>
  <c r="BR277" i="15"/>
  <c r="AR277" i="15"/>
  <c r="CP277" i="15"/>
  <c r="BP277" i="15"/>
  <c r="AP277" i="15"/>
  <c r="CN277" i="15"/>
  <c r="BN277" i="15"/>
  <c r="AN277" i="15"/>
  <c r="CL277" i="15"/>
  <c r="BL277" i="15"/>
  <c r="AL277" i="15"/>
  <c r="CR282" i="15"/>
  <c r="BJ286" i="15"/>
  <c r="AR288" i="15"/>
  <c r="AA290" i="15"/>
  <c r="BY296" i="15"/>
  <c r="AY296" i="15"/>
  <c r="Y296" i="15"/>
  <c r="BW296" i="15"/>
  <c r="AW296" i="15"/>
  <c r="W296" i="15"/>
  <c r="BU296" i="15"/>
  <c r="AU296" i="15"/>
  <c r="U296" i="15"/>
  <c r="CR296" i="15"/>
  <c r="BR296" i="15"/>
  <c r="AR296" i="15"/>
  <c r="CP296" i="15"/>
  <c r="BP296" i="15"/>
  <c r="AP296" i="15"/>
  <c r="CN296" i="15"/>
  <c r="BN296" i="15"/>
  <c r="AN296" i="15"/>
  <c r="CL296" i="15"/>
  <c r="BL296" i="15"/>
  <c r="AL296" i="15"/>
  <c r="CJ296" i="15"/>
  <c r="BJ296" i="15"/>
  <c r="AJ296" i="15"/>
  <c r="CH296" i="15"/>
  <c r="BH296" i="15"/>
  <c r="AH296" i="15"/>
  <c r="CE296" i="15"/>
  <c r="BE296" i="15"/>
  <c r="AE296" i="15"/>
  <c r="CC296" i="15"/>
  <c r="BC296" i="15"/>
  <c r="AC296" i="15"/>
  <c r="BR303" i="15"/>
  <c r="BA305" i="15"/>
  <c r="AJ307" i="15"/>
  <c r="CP309" i="15"/>
  <c r="BP309" i="15"/>
  <c r="AP309" i="15"/>
  <c r="CN309" i="15"/>
  <c r="BN309" i="15"/>
  <c r="AN309" i="15"/>
  <c r="CL309" i="15"/>
  <c r="BL309" i="15"/>
  <c r="AL309" i="15"/>
  <c r="CJ309" i="15"/>
  <c r="BJ309" i="15"/>
  <c r="AJ309" i="15"/>
  <c r="CH309" i="15"/>
  <c r="BH309" i="15"/>
  <c r="AH309" i="15"/>
  <c r="CE309" i="15"/>
  <c r="BE309" i="15"/>
  <c r="AE309" i="15"/>
  <c r="CC309" i="15"/>
  <c r="BC309" i="15"/>
  <c r="AC309" i="15"/>
  <c r="CA309" i="15"/>
  <c r="BA309" i="15"/>
  <c r="AA309" i="15"/>
  <c r="BY309" i="15"/>
  <c r="AY309" i="15"/>
  <c r="Y309" i="15"/>
  <c r="BW309" i="15"/>
  <c r="AW309" i="15"/>
  <c r="W309" i="15"/>
  <c r="BU309" i="15"/>
  <c r="AU309" i="15"/>
  <c r="U309" i="15"/>
  <c r="CH313" i="15"/>
  <c r="BH313" i="15"/>
  <c r="AH313" i="15"/>
  <c r="CE313" i="15"/>
  <c r="BE313" i="15"/>
  <c r="AE313" i="15"/>
  <c r="CC313" i="15"/>
  <c r="BC313" i="15"/>
  <c r="AC313" i="15"/>
  <c r="CA313" i="15"/>
  <c r="BA313" i="15"/>
  <c r="AA313" i="15"/>
  <c r="BY313" i="15"/>
  <c r="AY313" i="15"/>
  <c r="Y313" i="15"/>
  <c r="BW313" i="15"/>
  <c r="AW313" i="15"/>
  <c r="W313" i="15"/>
  <c r="BU313" i="15"/>
  <c r="AU313" i="15"/>
  <c r="U313" i="15"/>
  <c r="CR313" i="15"/>
  <c r="BR313" i="15"/>
  <c r="AR313" i="15"/>
  <c r="CP313" i="15"/>
  <c r="BP313" i="15"/>
  <c r="AP313" i="15"/>
  <c r="CN313" i="15"/>
  <c r="BN313" i="15"/>
  <c r="AN313" i="15"/>
  <c r="CL313" i="15"/>
  <c r="BL313" i="15"/>
  <c r="AL313" i="15"/>
  <c r="CR318" i="15"/>
  <c r="BY320" i="15"/>
  <c r="AY320" i="15"/>
  <c r="Y320" i="15"/>
  <c r="BW320" i="15"/>
  <c r="AW320" i="15"/>
  <c r="W320" i="15"/>
  <c r="BU320" i="15"/>
  <c r="AU320" i="15"/>
  <c r="U320" i="15"/>
  <c r="CR320" i="15"/>
  <c r="BR320" i="15"/>
  <c r="AR320" i="15"/>
  <c r="CP320" i="15"/>
  <c r="BP320" i="15"/>
  <c r="AP320" i="15"/>
  <c r="CN320" i="15"/>
  <c r="BN320" i="15"/>
  <c r="AN320" i="15"/>
  <c r="CL320" i="15"/>
  <c r="BL320" i="15"/>
  <c r="AL320" i="15"/>
  <c r="CJ320" i="15"/>
  <c r="BJ320" i="15"/>
  <c r="AJ320" i="15"/>
  <c r="CH320" i="15"/>
  <c r="BH320" i="15"/>
  <c r="AH320" i="15"/>
  <c r="CE320" i="15"/>
  <c r="BE320" i="15"/>
  <c r="AE320" i="15"/>
  <c r="CC320" i="15"/>
  <c r="BC320" i="15"/>
  <c r="AC320" i="15"/>
  <c r="BR327" i="15"/>
  <c r="BA329" i="15"/>
  <c r="AJ331" i="15"/>
  <c r="CP333" i="15"/>
  <c r="BP333" i="15"/>
  <c r="AP333" i="15"/>
  <c r="CN333" i="15"/>
  <c r="BN333" i="15"/>
  <c r="AN333" i="15"/>
  <c r="CL333" i="15"/>
  <c r="BL333" i="15"/>
  <c r="AL333" i="15"/>
  <c r="CJ333" i="15"/>
  <c r="BJ333" i="15"/>
  <c r="AJ333" i="15"/>
  <c r="CH333" i="15"/>
  <c r="BH333" i="15"/>
  <c r="AH333" i="15"/>
  <c r="CE333" i="15"/>
  <c r="BE333" i="15"/>
  <c r="AE333" i="15"/>
  <c r="CC333" i="15"/>
  <c r="BC333" i="15"/>
  <c r="AC333" i="15"/>
  <c r="CA333" i="15"/>
  <c r="BA333" i="15"/>
  <c r="AA333" i="15"/>
  <c r="BY333" i="15"/>
  <c r="AY333" i="15"/>
  <c r="Y333" i="15"/>
  <c r="BW333" i="15"/>
  <c r="AW333" i="15"/>
  <c r="W333" i="15"/>
  <c r="BU333" i="15"/>
  <c r="AU333" i="15"/>
  <c r="U333" i="15"/>
  <c r="CH337" i="15"/>
  <c r="BH337" i="15"/>
  <c r="AH337" i="15"/>
  <c r="CE337" i="15"/>
  <c r="BE337" i="15"/>
  <c r="AE337" i="15"/>
  <c r="CC337" i="15"/>
  <c r="BC337" i="15"/>
  <c r="AC337" i="15"/>
  <c r="CA337" i="15"/>
  <c r="BA337" i="15"/>
  <c r="AA337" i="15"/>
  <c r="BY337" i="15"/>
  <c r="AY337" i="15"/>
  <c r="Y337" i="15"/>
  <c r="BW337" i="15"/>
  <c r="AW337" i="15"/>
  <c r="W337" i="15"/>
  <c r="BU337" i="15"/>
  <c r="AU337" i="15"/>
  <c r="U337" i="15"/>
  <c r="CR337" i="15"/>
  <c r="BR337" i="15"/>
  <c r="AR337" i="15"/>
  <c r="CP337" i="15"/>
  <c r="BP337" i="15"/>
  <c r="AP337" i="15"/>
  <c r="CN337" i="15"/>
  <c r="BN337" i="15"/>
  <c r="AN337" i="15"/>
  <c r="CL337" i="15"/>
  <c r="BL337" i="15"/>
  <c r="AL337" i="15"/>
  <c r="CR342" i="15"/>
  <c r="BJ346" i="15"/>
  <c r="CJ351" i="15"/>
  <c r="BJ351" i="15"/>
  <c r="AJ351" i="15"/>
  <c r="CH351" i="15"/>
  <c r="BH351" i="15"/>
  <c r="AH351" i="15"/>
  <c r="CE351" i="15"/>
  <c r="BE351" i="15"/>
  <c r="AE351" i="15"/>
  <c r="CC351" i="15"/>
  <c r="BC351" i="15"/>
  <c r="AC351" i="15"/>
  <c r="CA351" i="15"/>
  <c r="BA351" i="15"/>
  <c r="AA351" i="15"/>
  <c r="BW351" i="15"/>
  <c r="AW351" i="15"/>
  <c r="W351" i="15"/>
  <c r="BU351" i="15"/>
  <c r="AU351" i="15"/>
  <c r="U351" i="15"/>
  <c r="CR351" i="15"/>
  <c r="BR351" i="15"/>
  <c r="AR351" i="15"/>
  <c r="CP351" i="15"/>
  <c r="BP351" i="15"/>
  <c r="AP351" i="15"/>
  <c r="CN351" i="15"/>
  <c r="BN351" i="15"/>
  <c r="AN351" i="15"/>
  <c r="CL351" i="15"/>
  <c r="BY351" i="15"/>
  <c r="BL351" i="15"/>
  <c r="AY351" i="15"/>
  <c r="AL351" i="15"/>
  <c r="Y351" i="15"/>
  <c r="U160" i="15"/>
  <c r="AU160" i="15"/>
  <c r="BU160" i="15"/>
  <c r="U208" i="15"/>
  <c r="AU208" i="15"/>
  <c r="BU208" i="15"/>
  <c r="U211" i="15"/>
  <c r="AU211" i="15"/>
  <c r="BU211" i="15"/>
  <c r="U214" i="15"/>
  <c r="AU214" i="15"/>
  <c r="BU214" i="15"/>
  <c r="AJ256" i="15"/>
  <c r="CP258" i="15"/>
  <c r="BP258" i="15"/>
  <c r="AP258" i="15"/>
  <c r="CN258" i="15"/>
  <c r="BN258" i="15"/>
  <c r="AN258" i="15"/>
  <c r="CL258" i="15"/>
  <c r="BL258" i="15"/>
  <c r="AL258" i="15"/>
  <c r="CJ258" i="15"/>
  <c r="BJ258" i="15"/>
  <c r="AJ258" i="15"/>
  <c r="CH258" i="15"/>
  <c r="BH258" i="15"/>
  <c r="AH258" i="15"/>
  <c r="CE258" i="15"/>
  <c r="BE258" i="15"/>
  <c r="AE258" i="15"/>
  <c r="CC258" i="15"/>
  <c r="BC258" i="15"/>
  <c r="AC258" i="15"/>
  <c r="CA258" i="15"/>
  <c r="BA258" i="15"/>
  <c r="AA258" i="15"/>
  <c r="BY258" i="15"/>
  <c r="AY258" i="15"/>
  <c r="Y258" i="15"/>
  <c r="BW258" i="15"/>
  <c r="AW258" i="15"/>
  <c r="W258" i="15"/>
  <c r="BU258" i="15"/>
  <c r="AU258" i="15"/>
  <c r="U258" i="15"/>
  <c r="CH262" i="15"/>
  <c r="BH262" i="15"/>
  <c r="AH262" i="15"/>
  <c r="CE262" i="15"/>
  <c r="BE262" i="15"/>
  <c r="AE262" i="15"/>
  <c r="CC262" i="15"/>
  <c r="BC262" i="15"/>
  <c r="AC262" i="15"/>
  <c r="CA262" i="15"/>
  <c r="BA262" i="15"/>
  <c r="AA262" i="15"/>
  <c r="BY262" i="15"/>
  <c r="AY262" i="15"/>
  <c r="Y262" i="15"/>
  <c r="BW262" i="15"/>
  <c r="AW262" i="15"/>
  <c r="W262" i="15"/>
  <c r="BU262" i="15"/>
  <c r="AU262" i="15"/>
  <c r="U262" i="15"/>
  <c r="CR262" i="15"/>
  <c r="BR262" i="15"/>
  <c r="AR262" i="15"/>
  <c r="CP262" i="15"/>
  <c r="BP262" i="15"/>
  <c r="AP262" i="15"/>
  <c r="CN262" i="15"/>
  <c r="BN262" i="15"/>
  <c r="AN262" i="15"/>
  <c r="CL262" i="15"/>
  <c r="BL262" i="15"/>
  <c r="AL262" i="15"/>
  <c r="CR267" i="15"/>
  <c r="CA269" i="15"/>
  <c r="BJ271" i="15"/>
  <c r="AR273" i="15"/>
  <c r="AA275" i="15"/>
  <c r="BY281" i="15"/>
  <c r="AY281" i="15"/>
  <c r="Y281" i="15"/>
  <c r="BW281" i="15"/>
  <c r="AW281" i="15"/>
  <c r="W281" i="15"/>
  <c r="BU281" i="15"/>
  <c r="AU281" i="15"/>
  <c r="U281" i="15"/>
  <c r="CR281" i="15"/>
  <c r="BR281" i="15"/>
  <c r="AR281" i="15"/>
  <c r="CP281" i="15"/>
  <c r="BP281" i="15"/>
  <c r="AP281" i="15"/>
  <c r="CN281" i="15"/>
  <c r="BN281" i="15"/>
  <c r="AN281" i="15"/>
  <c r="CL281" i="15"/>
  <c r="BL281" i="15"/>
  <c r="AL281" i="15"/>
  <c r="CJ281" i="15"/>
  <c r="BJ281" i="15"/>
  <c r="AJ281" i="15"/>
  <c r="CH281" i="15"/>
  <c r="BH281" i="15"/>
  <c r="AH281" i="15"/>
  <c r="CE281" i="15"/>
  <c r="BE281" i="15"/>
  <c r="AE281" i="15"/>
  <c r="CC281" i="15"/>
  <c r="BC281" i="15"/>
  <c r="AC281" i="15"/>
  <c r="CJ286" i="15"/>
  <c r="BR288" i="15"/>
  <c r="BA290" i="15"/>
  <c r="AJ292" i="15"/>
  <c r="CP294" i="15"/>
  <c r="BP294" i="15"/>
  <c r="AP294" i="15"/>
  <c r="CN294" i="15"/>
  <c r="BN294" i="15"/>
  <c r="AN294" i="15"/>
  <c r="CL294" i="15"/>
  <c r="BL294" i="15"/>
  <c r="AL294" i="15"/>
  <c r="CJ294" i="15"/>
  <c r="BJ294" i="15"/>
  <c r="AJ294" i="15"/>
  <c r="CH294" i="15"/>
  <c r="BH294" i="15"/>
  <c r="AH294" i="15"/>
  <c r="CE294" i="15"/>
  <c r="BE294" i="15"/>
  <c r="AE294" i="15"/>
  <c r="CC294" i="15"/>
  <c r="BC294" i="15"/>
  <c r="AC294" i="15"/>
  <c r="CA294" i="15"/>
  <c r="BA294" i="15"/>
  <c r="AA294" i="15"/>
  <c r="BY294" i="15"/>
  <c r="AY294" i="15"/>
  <c r="Y294" i="15"/>
  <c r="BW294" i="15"/>
  <c r="AW294" i="15"/>
  <c r="W294" i="15"/>
  <c r="BU294" i="15"/>
  <c r="AU294" i="15"/>
  <c r="U294" i="15"/>
  <c r="CH298" i="15"/>
  <c r="BH298" i="15"/>
  <c r="AH298" i="15"/>
  <c r="CE298" i="15"/>
  <c r="BE298" i="15"/>
  <c r="AE298" i="15"/>
  <c r="CC298" i="15"/>
  <c r="BC298" i="15"/>
  <c r="AC298" i="15"/>
  <c r="CA298" i="15"/>
  <c r="BA298" i="15"/>
  <c r="AA298" i="15"/>
  <c r="BY298" i="15"/>
  <c r="AY298" i="15"/>
  <c r="Y298" i="15"/>
  <c r="BW298" i="15"/>
  <c r="AW298" i="15"/>
  <c r="W298" i="15"/>
  <c r="BU298" i="15"/>
  <c r="AU298" i="15"/>
  <c r="U298" i="15"/>
  <c r="CR298" i="15"/>
  <c r="BR298" i="15"/>
  <c r="AR298" i="15"/>
  <c r="CP298" i="15"/>
  <c r="BP298" i="15"/>
  <c r="AP298" i="15"/>
  <c r="CN298" i="15"/>
  <c r="BN298" i="15"/>
  <c r="AN298" i="15"/>
  <c r="CL298" i="15"/>
  <c r="BL298" i="15"/>
  <c r="AL298" i="15"/>
  <c r="CR303" i="15"/>
  <c r="CA305" i="15"/>
  <c r="BJ307" i="15"/>
  <c r="AR309" i="15"/>
  <c r="AA311" i="15"/>
  <c r="BY317" i="15"/>
  <c r="AY317" i="15"/>
  <c r="Y317" i="15"/>
  <c r="BW317" i="15"/>
  <c r="AW317" i="15"/>
  <c r="W317" i="15"/>
  <c r="BU317" i="15"/>
  <c r="AU317" i="15"/>
  <c r="U317" i="15"/>
  <c r="CR317" i="15"/>
  <c r="BR317" i="15"/>
  <c r="AR317" i="15"/>
  <c r="CP317" i="15"/>
  <c r="BP317" i="15"/>
  <c r="AP317" i="15"/>
  <c r="CN317" i="15"/>
  <c r="BN317" i="15"/>
  <c r="AN317" i="15"/>
  <c r="CL317" i="15"/>
  <c r="BL317" i="15"/>
  <c r="AL317" i="15"/>
  <c r="CJ317" i="15"/>
  <c r="BJ317" i="15"/>
  <c r="AJ317" i="15"/>
  <c r="CH317" i="15"/>
  <c r="BH317" i="15"/>
  <c r="AH317" i="15"/>
  <c r="CE317" i="15"/>
  <c r="BE317" i="15"/>
  <c r="AE317" i="15"/>
  <c r="CC317" i="15"/>
  <c r="BC317" i="15"/>
  <c r="AC317" i="15"/>
  <c r="CH322" i="15"/>
  <c r="BH322" i="15"/>
  <c r="AH322" i="15"/>
  <c r="CE322" i="15"/>
  <c r="BE322" i="15"/>
  <c r="AE322" i="15"/>
  <c r="CC322" i="15"/>
  <c r="BC322" i="15"/>
  <c r="AC322" i="15"/>
  <c r="CA322" i="15"/>
  <c r="BA322" i="15"/>
  <c r="AA322" i="15"/>
  <c r="BY322" i="15"/>
  <c r="AY322" i="15"/>
  <c r="Y322" i="15"/>
  <c r="BW322" i="15"/>
  <c r="AW322" i="15"/>
  <c r="W322" i="15"/>
  <c r="BU322" i="15"/>
  <c r="AU322" i="15"/>
  <c r="U322" i="15"/>
  <c r="CR322" i="15"/>
  <c r="BR322" i="15"/>
  <c r="AR322" i="15"/>
  <c r="CP322" i="15"/>
  <c r="BP322" i="15"/>
  <c r="AP322" i="15"/>
  <c r="CN322" i="15"/>
  <c r="BN322" i="15"/>
  <c r="AN322" i="15"/>
  <c r="CL322" i="15"/>
  <c r="BL322" i="15"/>
  <c r="AL322" i="15"/>
  <c r="CR327" i="15"/>
  <c r="CA329" i="15"/>
  <c r="BJ331" i="15"/>
  <c r="AR333" i="15"/>
  <c r="AA335" i="15"/>
  <c r="BY341" i="15"/>
  <c r="AY341" i="15"/>
  <c r="Y341" i="15"/>
  <c r="BW341" i="15"/>
  <c r="AW341" i="15"/>
  <c r="W341" i="15"/>
  <c r="BU341" i="15"/>
  <c r="AU341" i="15"/>
  <c r="U341" i="15"/>
  <c r="CR341" i="15"/>
  <c r="BR341" i="15"/>
  <c r="AR341" i="15"/>
  <c r="CP341" i="15"/>
  <c r="BP341" i="15"/>
  <c r="AP341" i="15"/>
  <c r="CN341" i="15"/>
  <c r="BN341" i="15"/>
  <c r="AN341" i="15"/>
  <c r="CL341" i="15"/>
  <c r="BL341" i="15"/>
  <c r="AL341" i="15"/>
  <c r="CJ341" i="15"/>
  <c r="BJ341" i="15"/>
  <c r="AJ341" i="15"/>
  <c r="CH341" i="15"/>
  <c r="BH341" i="15"/>
  <c r="AH341" i="15"/>
  <c r="CE341" i="15"/>
  <c r="BE341" i="15"/>
  <c r="AE341" i="15"/>
  <c r="CC341" i="15"/>
  <c r="BC341" i="15"/>
  <c r="AC341" i="15"/>
  <c r="CJ346" i="15"/>
  <c r="BR348" i="15"/>
  <c r="W160" i="15"/>
  <c r="AW160" i="15"/>
  <c r="BW160" i="15"/>
  <c r="BY266" i="15"/>
  <c r="AY266" i="15"/>
  <c r="Y266" i="15"/>
  <c r="BW266" i="15"/>
  <c r="AW266" i="15"/>
  <c r="W266" i="15"/>
  <c r="BU266" i="15"/>
  <c r="AU266" i="15"/>
  <c r="U266" i="15"/>
  <c r="CR266" i="15"/>
  <c r="BR266" i="15"/>
  <c r="AR266" i="15"/>
  <c r="CP266" i="15"/>
  <c r="BP266" i="15"/>
  <c r="AP266" i="15"/>
  <c r="CN266" i="15"/>
  <c r="BN266" i="15"/>
  <c r="AN266" i="15"/>
  <c r="CL266" i="15"/>
  <c r="BL266" i="15"/>
  <c r="AL266" i="15"/>
  <c r="CJ266" i="15"/>
  <c r="BJ266" i="15"/>
  <c r="AJ266" i="15"/>
  <c r="CH266" i="15"/>
  <c r="BH266" i="15"/>
  <c r="AH266" i="15"/>
  <c r="CE266" i="15"/>
  <c r="BE266" i="15"/>
  <c r="AE266" i="15"/>
  <c r="CC266" i="15"/>
  <c r="BC266" i="15"/>
  <c r="AC266" i="15"/>
  <c r="CP279" i="15"/>
  <c r="BP279" i="15"/>
  <c r="AP279" i="15"/>
  <c r="CN279" i="15"/>
  <c r="BN279" i="15"/>
  <c r="AN279" i="15"/>
  <c r="CL279" i="15"/>
  <c r="BL279" i="15"/>
  <c r="AL279" i="15"/>
  <c r="CJ279" i="15"/>
  <c r="BJ279" i="15"/>
  <c r="AJ279" i="15"/>
  <c r="CH279" i="15"/>
  <c r="BH279" i="15"/>
  <c r="AH279" i="15"/>
  <c r="CE279" i="15"/>
  <c r="BE279" i="15"/>
  <c r="AE279" i="15"/>
  <c r="CC279" i="15"/>
  <c r="BC279" i="15"/>
  <c r="AC279" i="15"/>
  <c r="CA279" i="15"/>
  <c r="BA279" i="15"/>
  <c r="AA279" i="15"/>
  <c r="BY279" i="15"/>
  <c r="AY279" i="15"/>
  <c r="Y279" i="15"/>
  <c r="BW279" i="15"/>
  <c r="AW279" i="15"/>
  <c r="W279" i="15"/>
  <c r="BU279" i="15"/>
  <c r="AU279" i="15"/>
  <c r="U279" i="15"/>
  <c r="CH283" i="15"/>
  <c r="BH283" i="15"/>
  <c r="AH283" i="15"/>
  <c r="CE283" i="15"/>
  <c r="BE283" i="15"/>
  <c r="AE283" i="15"/>
  <c r="CC283" i="15"/>
  <c r="BC283" i="15"/>
  <c r="AC283" i="15"/>
  <c r="CA283" i="15"/>
  <c r="BA283" i="15"/>
  <c r="AA283" i="15"/>
  <c r="BY283" i="15"/>
  <c r="AY283" i="15"/>
  <c r="Y283" i="15"/>
  <c r="BW283" i="15"/>
  <c r="AW283" i="15"/>
  <c r="W283" i="15"/>
  <c r="BU283" i="15"/>
  <c r="AU283" i="15"/>
  <c r="U283" i="15"/>
  <c r="CR283" i="15"/>
  <c r="BR283" i="15"/>
  <c r="AR283" i="15"/>
  <c r="CP283" i="15"/>
  <c r="BP283" i="15"/>
  <c r="AP283" i="15"/>
  <c r="CN283" i="15"/>
  <c r="BN283" i="15"/>
  <c r="AN283" i="15"/>
  <c r="CL283" i="15"/>
  <c r="BL283" i="15"/>
  <c r="AL283" i="15"/>
  <c r="BY302" i="15"/>
  <c r="AY302" i="15"/>
  <c r="Y302" i="15"/>
  <c r="BW302" i="15"/>
  <c r="AW302" i="15"/>
  <c r="W302" i="15"/>
  <c r="BU302" i="15"/>
  <c r="AU302" i="15"/>
  <c r="U302" i="15"/>
  <c r="CR302" i="15"/>
  <c r="BR302" i="15"/>
  <c r="AR302" i="15"/>
  <c r="CP302" i="15"/>
  <c r="BP302" i="15"/>
  <c r="AP302" i="15"/>
  <c r="CN302" i="15"/>
  <c r="BN302" i="15"/>
  <c r="AN302" i="15"/>
  <c r="CL302" i="15"/>
  <c r="BL302" i="15"/>
  <c r="AL302" i="15"/>
  <c r="CJ302" i="15"/>
  <c r="BJ302" i="15"/>
  <c r="AJ302" i="15"/>
  <c r="CH302" i="15"/>
  <c r="BH302" i="15"/>
  <c r="AH302" i="15"/>
  <c r="CE302" i="15"/>
  <c r="BE302" i="15"/>
  <c r="AE302" i="15"/>
  <c r="CC302" i="15"/>
  <c r="BC302" i="15"/>
  <c r="AC302" i="15"/>
  <c r="CP315" i="15"/>
  <c r="BP315" i="15"/>
  <c r="AP315" i="15"/>
  <c r="CN315" i="15"/>
  <c r="BN315" i="15"/>
  <c r="AN315" i="15"/>
  <c r="CL315" i="15"/>
  <c r="BL315" i="15"/>
  <c r="AL315" i="15"/>
  <c r="CJ315" i="15"/>
  <c r="BJ315" i="15"/>
  <c r="AJ315" i="15"/>
  <c r="CH315" i="15"/>
  <c r="BH315" i="15"/>
  <c r="AH315" i="15"/>
  <c r="CE315" i="15"/>
  <c r="BE315" i="15"/>
  <c r="AE315" i="15"/>
  <c r="CC315" i="15"/>
  <c r="BC315" i="15"/>
  <c r="AC315" i="15"/>
  <c r="CA315" i="15"/>
  <c r="BA315" i="15"/>
  <c r="AA315" i="15"/>
  <c r="BY315" i="15"/>
  <c r="AY315" i="15"/>
  <c r="Y315" i="15"/>
  <c r="BW315" i="15"/>
  <c r="AW315" i="15"/>
  <c r="W315" i="15"/>
  <c r="BU315" i="15"/>
  <c r="AU315" i="15"/>
  <c r="U315" i="15"/>
  <c r="BY326" i="15"/>
  <c r="AY326" i="15"/>
  <c r="Y326" i="15"/>
  <c r="BW326" i="15"/>
  <c r="AW326" i="15"/>
  <c r="W326" i="15"/>
  <c r="BU326" i="15"/>
  <c r="AU326" i="15"/>
  <c r="U326" i="15"/>
  <c r="CR326" i="15"/>
  <c r="BR326" i="15"/>
  <c r="AR326" i="15"/>
  <c r="CP326" i="15"/>
  <c r="BP326" i="15"/>
  <c r="AP326" i="15"/>
  <c r="CN326" i="15"/>
  <c r="BN326" i="15"/>
  <c r="AN326" i="15"/>
  <c r="CL326" i="15"/>
  <c r="BL326" i="15"/>
  <c r="AL326" i="15"/>
  <c r="CJ326" i="15"/>
  <c r="BJ326" i="15"/>
  <c r="AJ326" i="15"/>
  <c r="CH326" i="15"/>
  <c r="BH326" i="15"/>
  <c r="AH326" i="15"/>
  <c r="CE326" i="15"/>
  <c r="BE326" i="15"/>
  <c r="AE326" i="15"/>
  <c r="CC326" i="15"/>
  <c r="BC326" i="15"/>
  <c r="AC326" i="15"/>
  <c r="CP339" i="15"/>
  <c r="BP339" i="15"/>
  <c r="AP339" i="15"/>
  <c r="CN339" i="15"/>
  <c r="BN339" i="15"/>
  <c r="AN339" i="15"/>
  <c r="CL339" i="15"/>
  <c r="BL339" i="15"/>
  <c r="AL339" i="15"/>
  <c r="CJ339" i="15"/>
  <c r="BJ339" i="15"/>
  <c r="AJ339" i="15"/>
  <c r="CH339" i="15"/>
  <c r="BH339" i="15"/>
  <c r="AH339" i="15"/>
  <c r="CE339" i="15"/>
  <c r="BE339" i="15"/>
  <c r="AE339" i="15"/>
  <c r="CC339" i="15"/>
  <c r="BC339" i="15"/>
  <c r="AC339" i="15"/>
  <c r="CA339" i="15"/>
  <c r="BA339" i="15"/>
  <c r="AA339" i="15"/>
  <c r="BY339" i="15"/>
  <c r="AY339" i="15"/>
  <c r="Y339" i="15"/>
  <c r="BW339" i="15"/>
  <c r="AW339" i="15"/>
  <c r="W339" i="15"/>
  <c r="BU339" i="15"/>
  <c r="AU339" i="15"/>
  <c r="U339" i="15"/>
  <c r="Y160" i="15"/>
  <c r="AY160" i="15"/>
  <c r="BY160" i="15"/>
  <c r="Y208" i="15"/>
  <c r="AY208" i="15"/>
  <c r="BY208" i="15"/>
  <c r="Y211" i="15"/>
  <c r="AY211" i="15"/>
  <c r="BY211" i="15"/>
  <c r="Y214" i="15"/>
  <c r="AY214" i="15"/>
  <c r="BY214" i="15"/>
  <c r="CP264" i="15"/>
  <c r="BP264" i="15"/>
  <c r="AP264" i="15"/>
  <c r="CN264" i="15"/>
  <c r="BN264" i="15"/>
  <c r="AN264" i="15"/>
  <c r="CL264" i="15"/>
  <c r="BL264" i="15"/>
  <c r="AL264" i="15"/>
  <c r="CJ264" i="15"/>
  <c r="BJ264" i="15"/>
  <c r="AJ264" i="15"/>
  <c r="CH264" i="15"/>
  <c r="BH264" i="15"/>
  <c r="AH264" i="15"/>
  <c r="CE264" i="15"/>
  <c r="BE264" i="15"/>
  <c r="AE264" i="15"/>
  <c r="CC264" i="15"/>
  <c r="BC264" i="15"/>
  <c r="AC264" i="15"/>
  <c r="CA264" i="15"/>
  <c r="BA264" i="15"/>
  <c r="AA264" i="15"/>
  <c r="BY264" i="15"/>
  <c r="AY264" i="15"/>
  <c r="Y264" i="15"/>
  <c r="BW264" i="15"/>
  <c r="AW264" i="15"/>
  <c r="W264" i="15"/>
  <c r="BU264" i="15"/>
  <c r="AU264" i="15"/>
  <c r="U264" i="15"/>
  <c r="CH268" i="15"/>
  <c r="BH268" i="15"/>
  <c r="AH268" i="15"/>
  <c r="CE268" i="15"/>
  <c r="BE268" i="15"/>
  <c r="AE268" i="15"/>
  <c r="CC268" i="15"/>
  <c r="BC268" i="15"/>
  <c r="AC268" i="15"/>
  <c r="CA268" i="15"/>
  <c r="BA268" i="15"/>
  <c r="AA268" i="15"/>
  <c r="BY268" i="15"/>
  <c r="AY268" i="15"/>
  <c r="Y268" i="15"/>
  <c r="BW268" i="15"/>
  <c r="AW268" i="15"/>
  <c r="W268" i="15"/>
  <c r="BU268" i="15"/>
  <c r="AU268" i="15"/>
  <c r="U268" i="15"/>
  <c r="CR268" i="15"/>
  <c r="BR268" i="15"/>
  <c r="AR268" i="15"/>
  <c r="CP268" i="15"/>
  <c r="BP268" i="15"/>
  <c r="AP268" i="15"/>
  <c r="CN268" i="15"/>
  <c r="BN268" i="15"/>
  <c r="AN268" i="15"/>
  <c r="CL268" i="15"/>
  <c r="BL268" i="15"/>
  <c r="AL268" i="15"/>
  <c r="AR279" i="15"/>
  <c r="BY287" i="15"/>
  <c r="AY287" i="15"/>
  <c r="Y287" i="15"/>
  <c r="BW287" i="15"/>
  <c r="AW287" i="15"/>
  <c r="W287" i="15"/>
  <c r="BU287" i="15"/>
  <c r="AU287" i="15"/>
  <c r="U287" i="15"/>
  <c r="CR287" i="15"/>
  <c r="BR287" i="15"/>
  <c r="AR287" i="15"/>
  <c r="CP287" i="15"/>
  <c r="BP287" i="15"/>
  <c r="AP287" i="15"/>
  <c r="CN287" i="15"/>
  <c r="BN287" i="15"/>
  <c r="AN287" i="15"/>
  <c r="CL287" i="15"/>
  <c r="BL287" i="15"/>
  <c r="AL287" i="15"/>
  <c r="CJ287" i="15"/>
  <c r="BJ287" i="15"/>
  <c r="AJ287" i="15"/>
  <c r="CH287" i="15"/>
  <c r="BH287" i="15"/>
  <c r="AH287" i="15"/>
  <c r="CE287" i="15"/>
  <c r="BE287" i="15"/>
  <c r="AE287" i="15"/>
  <c r="CC287" i="15"/>
  <c r="BC287" i="15"/>
  <c r="AC287" i="15"/>
  <c r="CP300" i="15"/>
  <c r="BP300" i="15"/>
  <c r="AP300" i="15"/>
  <c r="CN300" i="15"/>
  <c r="BN300" i="15"/>
  <c r="AN300" i="15"/>
  <c r="CL300" i="15"/>
  <c r="BL300" i="15"/>
  <c r="AL300" i="15"/>
  <c r="CJ300" i="15"/>
  <c r="BJ300" i="15"/>
  <c r="AJ300" i="15"/>
  <c r="CH300" i="15"/>
  <c r="BH300" i="15"/>
  <c r="AH300" i="15"/>
  <c r="CE300" i="15"/>
  <c r="BE300" i="15"/>
  <c r="AE300" i="15"/>
  <c r="CC300" i="15"/>
  <c r="BC300" i="15"/>
  <c r="AC300" i="15"/>
  <c r="CA300" i="15"/>
  <c r="BA300" i="15"/>
  <c r="AA300" i="15"/>
  <c r="BY300" i="15"/>
  <c r="AY300" i="15"/>
  <c r="Y300" i="15"/>
  <c r="BW300" i="15"/>
  <c r="AW300" i="15"/>
  <c r="W300" i="15"/>
  <c r="BU300" i="15"/>
  <c r="AU300" i="15"/>
  <c r="U300" i="15"/>
  <c r="CH304" i="15"/>
  <c r="BH304" i="15"/>
  <c r="AH304" i="15"/>
  <c r="CE304" i="15"/>
  <c r="BE304" i="15"/>
  <c r="AE304" i="15"/>
  <c r="CC304" i="15"/>
  <c r="BC304" i="15"/>
  <c r="AC304" i="15"/>
  <c r="CA304" i="15"/>
  <c r="BA304" i="15"/>
  <c r="AA304" i="15"/>
  <c r="BY304" i="15"/>
  <c r="AY304" i="15"/>
  <c r="Y304" i="15"/>
  <c r="BW304" i="15"/>
  <c r="AW304" i="15"/>
  <c r="W304" i="15"/>
  <c r="BU304" i="15"/>
  <c r="AU304" i="15"/>
  <c r="U304" i="15"/>
  <c r="CR304" i="15"/>
  <c r="BR304" i="15"/>
  <c r="AR304" i="15"/>
  <c r="CP304" i="15"/>
  <c r="BP304" i="15"/>
  <c r="AP304" i="15"/>
  <c r="CN304" i="15"/>
  <c r="BN304" i="15"/>
  <c r="AN304" i="15"/>
  <c r="CL304" i="15"/>
  <c r="BL304" i="15"/>
  <c r="AL304" i="15"/>
  <c r="AR315" i="15"/>
  <c r="CP324" i="15"/>
  <c r="BP324" i="15"/>
  <c r="AP324" i="15"/>
  <c r="CN324" i="15"/>
  <c r="BN324" i="15"/>
  <c r="AN324" i="15"/>
  <c r="CL324" i="15"/>
  <c r="BL324" i="15"/>
  <c r="AL324" i="15"/>
  <c r="CJ324" i="15"/>
  <c r="BJ324" i="15"/>
  <c r="AJ324" i="15"/>
  <c r="CH324" i="15"/>
  <c r="BH324" i="15"/>
  <c r="AH324" i="15"/>
  <c r="CE324" i="15"/>
  <c r="BE324" i="15"/>
  <c r="AE324" i="15"/>
  <c r="CC324" i="15"/>
  <c r="BC324" i="15"/>
  <c r="AC324" i="15"/>
  <c r="CA324" i="15"/>
  <c r="BA324" i="15"/>
  <c r="AA324" i="15"/>
  <c r="BY324" i="15"/>
  <c r="AY324" i="15"/>
  <c r="Y324" i="15"/>
  <c r="BW324" i="15"/>
  <c r="AW324" i="15"/>
  <c r="W324" i="15"/>
  <c r="BU324" i="15"/>
  <c r="AU324" i="15"/>
  <c r="U324" i="15"/>
  <c r="CH328" i="15"/>
  <c r="BH328" i="15"/>
  <c r="AH328" i="15"/>
  <c r="CE328" i="15"/>
  <c r="BE328" i="15"/>
  <c r="AE328" i="15"/>
  <c r="CC328" i="15"/>
  <c r="BC328" i="15"/>
  <c r="AC328" i="15"/>
  <c r="CA328" i="15"/>
  <c r="BA328" i="15"/>
  <c r="AA328" i="15"/>
  <c r="BY328" i="15"/>
  <c r="AY328" i="15"/>
  <c r="Y328" i="15"/>
  <c r="BW328" i="15"/>
  <c r="AW328" i="15"/>
  <c r="W328" i="15"/>
  <c r="BU328" i="15"/>
  <c r="AU328" i="15"/>
  <c r="U328" i="15"/>
  <c r="CR328" i="15"/>
  <c r="BR328" i="15"/>
  <c r="AR328" i="15"/>
  <c r="CP328" i="15"/>
  <c r="BP328" i="15"/>
  <c r="AP328" i="15"/>
  <c r="CN328" i="15"/>
  <c r="BN328" i="15"/>
  <c r="AN328" i="15"/>
  <c r="CL328" i="15"/>
  <c r="BL328" i="15"/>
  <c r="AL328" i="15"/>
  <c r="AR339" i="15"/>
  <c r="CH343" i="15"/>
  <c r="BH343" i="15"/>
  <c r="AH343" i="15"/>
  <c r="CE343" i="15"/>
  <c r="BE343" i="15"/>
  <c r="AE343" i="15"/>
  <c r="CC343" i="15"/>
  <c r="BC343" i="15"/>
  <c r="AC343" i="15"/>
  <c r="CA343" i="15"/>
  <c r="BA343" i="15"/>
  <c r="AA343" i="15"/>
  <c r="BY343" i="15"/>
  <c r="AY343" i="15"/>
  <c r="Y343" i="15"/>
  <c r="BW343" i="15"/>
  <c r="AW343" i="15"/>
  <c r="W343" i="15"/>
  <c r="BU343" i="15"/>
  <c r="AU343" i="15"/>
  <c r="U343" i="15"/>
  <c r="CR343" i="15"/>
  <c r="BR343" i="15"/>
  <c r="AR343" i="15"/>
  <c r="CP343" i="15"/>
  <c r="BP343" i="15"/>
  <c r="AP343" i="15"/>
  <c r="CN343" i="15"/>
  <c r="BN343" i="15"/>
  <c r="AN343" i="15"/>
  <c r="CL343" i="15"/>
  <c r="BL343" i="15"/>
  <c r="AL343" i="15"/>
  <c r="BY347" i="15"/>
  <c r="AY347" i="15"/>
  <c r="Y347" i="15"/>
  <c r="BW347" i="15"/>
  <c r="AW347" i="15"/>
  <c r="W347" i="15"/>
  <c r="BU347" i="15"/>
  <c r="AU347" i="15"/>
  <c r="U347" i="15"/>
  <c r="CR347" i="15"/>
  <c r="BR347" i="15"/>
  <c r="AR347" i="15"/>
  <c r="CP347" i="15"/>
  <c r="BP347" i="15"/>
  <c r="AP347" i="15"/>
  <c r="CN347" i="15"/>
  <c r="BN347" i="15"/>
  <c r="AN347" i="15"/>
  <c r="CL347" i="15"/>
  <c r="BL347" i="15"/>
  <c r="AL347" i="15"/>
  <c r="CJ347" i="15"/>
  <c r="BJ347" i="15"/>
  <c r="AJ347" i="15"/>
  <c r="CH347" i="15"/>
  <c r="BH347" i="15"/>
  <c r="AH347" i="15"/>
  <c r="CE347" i="15"/>
  <c r="BE347" i="15"/>
  <c r="AE347" i="15"/>
  <c r="CC347" i="15"/>
  <c r="BC347" i="15"/>
  <c r="AC347" i="15"/>
  <c r="CA349" i="15"/>
  <c r="BA349" i="15"/>
  <c r="AA349" i="15"/>
  <c r="BY349" i="15"/>
  <c r="BW349" i="15"/>
  <c r="AW349" i="15"/>
  <c r="W349" i="15"/>
  <c r="BU349" i="15"/>
  <c r="AU349" i="15"/>
  <c r="U349" i="15"/>
  <c r="CR349" i="15"/>
  <c r="BR349" i="15"/>
  <c r="AR349" i="15"/>
  <c r="CN349" i="15"/>
  <c r="BN349" i="15"/>
  <c r="AN349" i="15"/>
  <c r="CL349" i="15"/>
  <c r="CJ349" i="15"/>
  <c r="BJ349" i="15"/>
  <c r="AJ349" i="15"/>
  <c r="CH349" i="15"/>
  <c r="BH349" i="15"/>
  <c r="AH349" i="15"/>
  <c r="CE349" i="15"/>
  <c r="BP349" i="15"/>
  <c r="BL349" i="15"/>
  <c r="BE349" i="15"/>
  <c r="BC349" i="15"/>
  <c r="AY349" i="15"/>
  <c r="AP349" i="15"/>
  <c r="AL349" i="15"/>
  <c r="AE349" i="15"/>
  <c r="AC349" i="15"/>
  <c r="Y349" i="15"/>
  <c r="CP349" i="15"/>
  <c r="AA160" i="15"/>
  <c r="BA160" i="15"/>
  <c r="CA160" i="15"/>
  <c r="AA208" i="15"/>
  <c r="BA208" i="15"/>
  <c r="CA208" i="15"/>
  <c r="AA211" i="15"/>
  <c r="BA211" i="15"/>
  <c r="CA211" i="15"/>
  <c r="AA214" i="15"/>
  <c r="BA214" i="15"/>
  <c r="CA214" i="15"/>
  <c r="CA260" i="15"/>
  <c r="AR264" i="15"/>
  <c r="AA266" i="15"/>
  <c r="BY272" i="15"/>
  <c r="AY272" i="15"/>
  <c r="Y272" i="15"/>
  <c r="BW272" i="15"/>
  <c r="AW272" i="15"/>
  <c r="W272" i="15"/>
  <c r="BU272" i="15"/>
  <c r="AU272" i="15"/>
  <c r="U272" i="15"/>
  <c r="CR272" i="15"/>
  <c r="BR272" i="15"/>
  <c r="AR272" i="15"/>
  <c r="CP272" i="15"/>
  <c r="BP272" i="15"/>
  <c r="AP272" i="15"/>
  <c r="CN272" i="15"/>
  <c r="BN272" i="15"/>
  <c r="AN272" i="15"/>
  <c r="CL272" i="15"/>
  <c r="BL272" i="15"/>
  <c r="AL272" i="15"/>
  <c r="CJ272" i="15"/>
  <c r="BJ272" i="15"/>
  <c r="AJ272" i="15"/>
  <c r="CH272" i="15"/>
  <c r="BH272" i="15"/>
  <c r="AH272" i="15"/>
  <c r="CE272" i="15"/>
  <c r="BE272" i="15"/>
  <c r="AE272" i="15"/>
  <c r="CC272" i="15"/>
  <c r="BC272" i="15"/>
  <c r="AC272" i="15"/>
  <c r="BR279" i="15"/>
  <c r="AJ283" i="15"/>
  <c r="CP285" i="15"/>
  <c r="BP285" i="15"/>
  <c r="AP285" i="15"/>
  <c r="CN285" i="15"/>
  <c r="BN285" i="15"/>
  <c r="AN285" i="15"/>
  <c r="CL285" i="15"/>
  <c r="BL285" i="15"/>
  <c r="AL285" i="15"/>
  <c r="CJ285" i="15"/>
  <c r="BJ285" i="15"/>
  <c r="AJ285" i="15"/>
  <c r="CH285" i="15"/>
  <c r="BH285" i="15"/>
  <c r="AH285" i="15"/>
  <c r="CE285" i="15"/>
  <c r="BE285" i="15"/>
  <c r="AE285" i="15"/>
  <c r="CC285" i="15"/>
  <c r="BC285" i="15"/>
  <c r="AC285" i="15"/>
  <c r="CA285" i="15"/>
  <c r="BA285" i="15"/>
  <c r="AA285" i="15"/>
  <c r="BY285" i="15"/>
  <c r="AY285" i="15"/>
  <c r="Y285" i="15"/>
  <c r="BW285" i="15"/>
  <c r="AW285" i="15"/>
  <c r="W285" i="15"/>
  <c r="BU285" i="15"/>
  <c r="AU285" i="15"/>
  <c r="U285" i="15"/>
  <c r="CH289" i="15"/>
  <c r="BH289" i="15"/>
  <c r="AH289" i="15"/>
  <c r="CE289" i="15"/>
  <c r="BE289" i="15"/>
  <c r="AE289" i="15"/>
  <c r="CC289" i="15"/>
  <c r="BC289" i="15"/>
  <c r="AC289" i="15"/>
  <c r="CA289" i="15"/>
  <c r="BA289" i="15"/>
  <c r="AA289" i="15"/>
  <c r="BY289" i="15"/>
  <c r="AY289" i="15"/>
  <c r="Y289" i="15"/>
  <c r="BW289" i="15"/>
  <c r="AW289" i="15"/>
  <c r="W289" i="15"/>
  <c r="BU289" i="15"/>
  <c r="AU289" i="15"/>
  <c r="U289" i="15"/>
  <c r="CR289" i="15"/>
  <c r="BR289" i="15"/>
  <c r="AR289" i="15"/>
  <c r="CP289" i="15"/>
  <c r="BP289" i="15"/>
  <c r="AP289" i="15"/>
  <c r="CN289" i="15"/>
  <c r="BN289" i="15"/>
  <c r="AN289" i="15"/>
  <c r="CL289" i="15"/>
  <c r="BL289" i="15"/>
  <c r="AL289" i="15"/>
  <c r="AR300" i="15"/>
  <c r="AA302" i="15"/>
  <c r="BY308" i="15"/>
  <c r="AY308" i="15"/>
  <c r="Y308" i="15"/>
  <c r="BW308" i="15"/>
  <c r="AW308" i="15"/>
  <c r="W308" i="15"/>
  <c r="BU308" i="15"/>
  <c r="AU308" i="15"/>
  <c r="U308" i="15"/>
  <c r="CR308" i="15"/>
  <c r="BR308" i="15"/>
  <c r="AR308" i="15"/>
  <c r="CP308" i="15"/>
  <c r="BP308" i="15"/>
  <c r="AP308" i="15"/>
  <c r="CN308" i="15"/>
  <c r="BN308" i="15"/>
  <c r="AN308" i="15"/>
  <c r="CL308" i="15"/>
  <c r="BL308" i="15"/>
  <c r="AL308" i="15"/>
  <c r="CJ308" i="15"/>
  <c r="BJ308" i="15"/>
  <c r="AJ308" i="15"/>
  <c r="CH308" i="15"/>
  <c r="BH308" i="15"/>
  <c r="AH308" i="15"/>
  <c r="CE308" i="15"/>
  <c r="BE308" i="15"/>
  <c r="AE308" i="15"/>
  <c r="CC308" i="15"/>
  <c r="BC308" i="15"/>
  <c r="AC308" i="15"/>
  <c r="BR315" i="15"/>
  <c r="AR324" i="15"/>
  <c r="AA326" i="15"/>
  <c r="BY332" i="15"/>
  <c r="AY332" i="15"/>
  <c r="Y332" i="15"/>
  <c r="BW332" i="15"/>
  <c r="AW332" i="15"/>
  <c r="W332" i="15"/>
  <c r="BU332" i="15"/>
  <c r="AU332" i="15"/>
  <c r="U332" i="15"/>
  <c r="CR332" i="15"/>
  <c r="BR332" i="15"/>
  <c r="AR332" i="15"/>
  <c r="CP332" i="15"/>
  <c r="BP332" i="15"/>
  <c r="AP332" i="15"/>
  <c r="CN332" i="15"/>
  <c r="BN332" i="15"/>
  <c r="AN332" i="15"/>
  <c r="CL332" i="15"/>
  <c r="BL332" i="15"/>
  <c r="AL332" i="15"/>
  <c r="CJ332" i="15"/>
  <c r="BJ332" i="15"/>
  <c r="AJ332" i="15"/>
  <c r="CH332" i="15"/>
  <c r="BH332" i="15"/>
  <c r="AH332" i="15"/>
  <c r="CE332" i="15"/>
  <c r="BE332" i="15"/>
  <c r="AE332" i="15"/>
  <c r="CC332" i="15"/>
  <c r="BC332" i="15"/>
  <c r="AC332" i="15"/>
  <c r="BR339" i="15"/>
  <c r="AJ343" i="15"/>
  <c r="CP345" i="15"/>
  <c r="BP345" i="15"/>
  <c r="AP345" i="15"/>
  <c r="CN345" i="15"/>
  <c r="BN345" i="15"/>
  <c r="AN345" i="15"/>
  <c r="CL345" i="15"/>
  <c r="BL345" i="15"/>
  <c r="AL345" i="15"/>
  <c r="CJ345" i="15"/>
  <c r="BJ345" i="15"/>
  <c r="AJ345" i="15"/>
  <c r="CH345" i="15"/>
  <c r="BH345" i="15"/>
  <c r="AH345" i="15"/>
  <c r="CE345" i="15"/>
  <c r="BE345" i="15"/>
  <c r="AE345" i="15"/>
  <c r="CC345" i="15"/>
  <c r="BC345" i="15"/>
  <c r="AC345" i="15"/>
  <c r="CA345" i="15"/>
  <c r="BA345" i="15"/>
  <c r="AA345" i="15"/>
  <c r="BY345" i="15"/>
  <c r="AY345" i="15"/>
  <c r="Y345" i="15"/>
  <c r="BW345" i="15"/>
  <c r="AW345" i="15"/>
  <c r="W345" i="15"/>
  <c r="BU345" i="15"/>
  <c r="AU345" i="15"/>
  <c r="U345" i="15"/>
  <c r="AC160" i="15"/>
  <c r="BC160" i="15"/>
  <c r="CC160" i="15"/>
  <c r="AC208" i="15"/>
  <c r="BC208" i="15"/>
  <c r="CC208" i="15"/>
  <c r="AC211" i="15"/>
  <c r="BC211" i="15"/>
  <c r="CC211" i="15"/>
  <c r="AC214" i="15"/>
  <c r="BC214" i="15"/>
  <c r="CC214" i="15"/>
  <c r="BY257" i="15"/>
  <c r="AY257" i="15"/>
  <c r="Y257" i="15"/>
  <c r="BW257" i="15"/>
  <c r="AW257" i="15"/>
  <c r="W257" i="15"/>
  <c r="BU257" i="15"/>
  <c r="AU257" i="15"/>
  <c r="U257" i="15"/>
  <c r="CR257" i="15"/>
  <c r="BR257" i="15"/>
  <c r="AR257" i="15"/>
  <c r="CP257" i="15"/>
  <c r="BP257" i="15"/>
  <c r="AP257" i="15"/>
  <c r="CN257" i="15"/>
  <c r="BN257" i="15"/>
  <c r="AN257" i="15"/>
  <c r="CL257" i="15"/>
  <c r="BL257" i="15"/>
  <c r="AL257" i="15"/>
  <c r="CJ257" i="15"/>
  <c r="BJ257" i="15"/>
  <c r="AJ257" i="15"/>
  <c r="CH257" i="15"/>
  <c r="BH257" i="15"/>
  <c r="AH257" i="15"/>
  <c r="CE257" i="15"/>
  <c r="BE257" i="15"/>
  <c r="AE257" i="15"/>
  <c r="CC257" i="15"/>
  <c r="BC257" i="15"/>
  <c r="AC257" i="15"/>
  <c r="BR264" i="15"/>
  <c r="BA266" i="15"/>
  <c r="AJ268" i="15"/>
  <c r="CP270" i="15"/>
  <c r="BP270" i="15"/>
  <c r="AP270" i="15"/>
  <c r="CN270" i="15"/>
  <c r="BN270" i="15"/>
  <c r="AN270" i="15"/>
  <c r="CL270" i="15"/>
  <c r="BL270" i="15"/>
  <c r="AL270" i="15"/>
  <c r="CJ270" i="15"/>
  <c r="BJ270" i="15"/>
  <c r="AJ270" i="15"/>
  <c r="CH270" i="15"/>
  <c r="BH270" i="15"/>
  <c r="AH270" i="15"/>
  <c r="CE270" i="15"/>
  <c r="BE270" i="15"/>
  <c r="AE270" i="15"/>
  <c r="CC270" i="15"/>
  <c r="BC270" i="15"/>
  <c r="AC270" i="15"/>
  <c r="CA270" i="15"/>
  <c r="BA270" i="15"/>
  <c r="AA270" i="15"/>
  <c r="BY270" i="15"/>
  <c r="AY270" i="15"/>
  <c r="Y270" i="15"/>
  <c r="BW270" i="15"/>
  <c r="AW270" i="15"/>
  <c r="W270" i="15"/>
  <c r="BU270" i="15"/>
  <c r="AU270" i="15"/>
  <c r="U270" i="15"/>
  <c r="CH274" i="15"/>
  <c r="BH274" i="15"/>
  <c r="AH274" i="15"/>
  <c r="CE274" i="15"/>
  <c r="BE274" i="15"/>
  <c r="AE274" i="15"/>
  <c r="CC274" i="15"/>
  <c r="BC274" i="15"/>
  <c r="AC274" i="15"/>
  <c r="CA274" i="15"/>
  <c r="BA274" i="15"/>
  <c r="AA274" i="15"/>
  <c r="BY274" i="15"/>
  <c r="AY274" i="15"/>
  <c r="Y274" i="15"/>
  <c r="BW274" i="15"/>
  <c r="AW274" i="15"/>
  <c r="W274" i="15"/>
  <c r="BU274" i="15"/>
  <c r="AU274" i="15"/>
  <c r="U274" i="15"/>
  <c r="CR274" i="15"/>
  <c r="BR274" i="15"/>
  <c r="AR274" i="15"/>
  <c r="CP274" i="15"/>
  <c r="BP274" i="15"/>
  <c r="AP274" i="15"/>
  <c r="CN274" i="15"/>
  <c r="BN274" i="15"/>
  <c r="AN274" i="15"/>
  <c r="CL274" i="15"/>
  <c r="BL274" i="15"/>
  <c r="AL274" i="15"/>
  <c r="CR279" i="15"/>
  <c r="BJ283" i="15"/>
  <c r="AR285" i="15"/>
  <c r="AA287" i="15"/>
  <c r="BY293" i="15"/>
  <c r="AY293" i="15"/>
  <c r="Y293" i="15"/>
  <c r="BW293" i="15"/>
  <c r="AW293" i="15"/>
  <c r="W293" i="15"/>
  <c r="BU293" i="15"/>
  <c r="AU293" i="15"/>
  <c r="U293" i="15"/>
  <c r="CR293" i="15"/>
  <c r="BR293" i="15"/>
  <c r="AR293" i="15"/>
  <c r="CP293" i="15"/>
  <c r="BP293" i="15"/>
  <c r="AP293" i="15"/>
  <c r="CN293" i="15"/>
  <c r="BN293" i="15"/>
  <c r="AN293" i="15"/>
  <c r="CL293" i="15"/>
  <c r="BL293" i="15"/>
  <c r="AL293" i="15"/>
  <c r="CJ293" i="15"/>
  <c r="BJ293" i="15"/>
  <c r="AJ293" i="15"/>
  <c r="CH293" i="15"/>
  <c r="BH293" i="15"/>
  <c r="AH293" i="15"/>
  <c r="CE293" i="15"/>
  <c r="BE293" i="15"/>
  <c r="AE293" i="15"/>
  <c r="CC293" i="15"/>
  <c r="BC293" i="15"/>
  <c r="AC293" i="15"/>
  <c r="BR300" i="15"/>
  <c r="BA302" i="15"/>
  <c r="AJ304" i="15"/>
  <c r="CP306" i="15"/>
  <c r="BP306" i="15"/>
  <c r="AP306" i="15"/>
  <c r="CN306" i="15"/>
  <c r="BN306" i="15"/>
  <c r="AN306" i="15"/>
  <c r="CL306" i="15"/>
  <c r="BL306" i="15"/>
  <c r="AL306" i="15"/>
  <c r="CJ306" i="15"/>
  <c r="BJ306" i="15"/>
  <c r="AJ306" i="15"/>
  <c r="CH306" i="15"/>
  <c r="BH306" i="15"/>
  <c r="AH306" i="15"/>
  <c r="CE306" i="15"/>
  <c r="BE306" i="15"/>
  <c r="AE306" i="15"/>
  <c r="CC306" i="15"/>
  <c r="BC306" i="15"/>
  <c r="AC306" i="15"/>
  <c r="CA306" i="15"/>
  <c r="BA306" i="15"/>
  <c r="AA306" i="15"/>
  <c r="BY306" i="15"/>
  <c r="AY306" i="15"/>
  <c r="Y306" i="15"/>
  <c r="BW306" i="15"/>
  <c r="AW306" i="15"/>
  <c r="W306" i="15"/>
  <c r="BU306" i="15"/>
  <c r="AU306" i="15"/>
  <c r="U306" i="15"/>
  <c r="CH310" i="15"/>
  <c r="BH310" i="15"/>
  <c r="AH310" i="15"/>
  <c r="CE310" i="15"/>
  <c r="BE310" i="15"/>
  <c r="AE310" i="15"/>
  <c r="CC310" i="15"/>
  <c r="BC310" i="15"/>
  <c r="AC310" i="15"/>
  <c r="CA310" i="15"/>
  <c r="BA310" i="15"/>
  <c r="AA310" i="15"/>
  <c r="BY310" i="15"/>
  <c r="AY310" i="15"/>
  <c r="Y310" i="15"/>
  <c r="BW310" i="15"/>
  <c r="AW310" i="15"/>
  <c r="W310" i="15"/>
  <c r="BU310" i="15"/>
  <c r="AU310" i="15"/>
  <c r="U310" i="15"/>
  <c r="CR310" i="15"/>
  <c r="BR310" i="15"/>
  <c r="AR310" i="15"/>
  <c r="CP310" i="15"/>
  <c r="BP310" i="15"/>
  <c r="AP310" i="15"/>
  <c r="CN310" i="15"/>
  <c r="BN310" i="15"/>
  <c r="AN310" i="15"/>
  <c r="CL310" i="15"/>
  <c r="BL310" i="15"/>
  <c r="AL310" i="15"/>
  <c r="CR315" i="15"/>
  <c r="BR324" i="15"/>
  <c r="BA326" i="15"/>
  <c r="AJ328" i="15"/>
  <c r="CP330" i="15"/>
  <c r="BP330" i="15"/>
  <c r="AP330" i="15"/>
  <c r="CN330" i="15"/>
  <c r="BN330" i="15"/>
  <c r="AN330" i="15"/>
  <c r="CL330" i="15"/>
  <c r="BL330" i="15"/>
  <c r="AL330" i="15"/>
  <c r="CJ330" i="15"/>
  <c r="BJ330" i="15"/>
  <c r="AJ330" i="15"/>
  <c r="CH330" i="15"/>
  <c r="BH330" i="15"/>
  <c r="AH330" i="15"/>
  <c r="CE330" i="15"/>
  <c r="BE330" i="15"/>
  <c r="AE330" i="15"/>
  <c r="CC330" i="15"/>
  <c r="BC330" i="15"/>
  <c r="AC330" i="15"/>
  <c r="CA330" i="15"/>
  <c r="BA330" i="15"/>
  <c r="AA330" i="15"/>
  <c r="BY330" i="15"/>
  <c r="AY330" i="15"/>
  <c r="Y330" i="15"/>
  <c r="BW330" i="15"/>
  <c r="AW330" i="15"/>
  <c r="W330" i="15"/>
  <c r="BU330" i="15"/>
  <c r="AU330" i="15"/>
  <c r="U330" i="15"/>
  <c r="CH334" i="15"/>
  <c r="BH334" i="15"/>
  <c r="AH334" i="15"/>
  <c r="CE334" i="15"/>
  <c r="BE334" i="15"/>
  <c r="AE334" i="15"/>
  <c r="CC334" i="15"/>
  <c r="BC334" i="15"/>
  <c r="AC334" i="15"/>
  <c r="CA334" i="15"/>
  <c r="BA334" i="15"/>
  <c r="AA334" i="15"/>
  <c r="BY334" i="15"/>
  <c r="AY334" i="15"/>
  <c r="Y334" i="15"/>
  <c r="BW334" i="15"/>
  <c r="AW334" i="15"/>
  <c r="W334" i="15"/>
  <c r="BU334" i="15"/>
  <c r="AU334" i="15"/>
  <c r="U334" i="15"/>
  <c r="CR334" i="15"/>
  <c r="BR334" i="15"/>
  <c r="AR334" i="15"/>
  <c r="CP334" i="15"/>
  <c r="BP334" i="15"/>
  <c r="AP334" i="15"/>
  <c r="CN334" i="15"/>
  <c r="BN334" i="15"/>
  <c r="AN334" i="15"/>
  <c r="CL334" i="15"/>
  <c r="BL334" i="15"/>
  <c r="AL334" i="15"/>
  <c r="CR339" i="15"/>
  <c r="BJ343" i="15"/>
  <c r="AR345" i="15"/>
  <c r="AA347" i="15"/>
  <c r="CC349" i="15"/>
  <c r="CA355" i="15"/>
  <c r="BA355" i="15"/>
  <c r="AA355" i="15"/>
  <c r="BY355" i="15"/>
  <c r="AY355" i="15"/>
  <c r="Y355" i="15"/>
  <c r="BW355" i="15"/>
  <c r="AW355" i="15"/>
  <c r="W355" i="15"/>
  <c r="BU355" i="15"/>
  <c r="AU355" i="15"/>
  <c r="U355" i="15"/>
  <c r="CR355" i="15"/>
  <c r="BR355" i="15"/>
  <c r="AR355" i="15"/>
  <c r="CP355" i="15"/>
  <c r="CN355" i="15"/>
  <c r="BN355" i="15"/>
  <c r="AN355" i="15"/>
  <c r="CL355" i="15"/>
  <c r="BL355" i="15"/>
  <c r="AL355" i="15"/>
  <c r="CJ355" i="15"/>
  <c r="BJ355" i="15"/>
  <c r="AJ355" i="15"/>
  <c r="CH355" i="15"/>
  <c r="BH355" i="15"/>
  <c r="AH355" i="15"/>
  <c r="CE355" i="15"/>
  <c r="BE355" i="15"/>
  <c r="AE355" i="15"/>
  <c r="CC355" i="15"/>
  <c r="BP355" i="15"/>
  <c r="BC355" i="15"/>
  <c r="AP355" i="15"/>
  <c r="AC355" i="15"/>
  <c r="CA373" i="15"/>
  <c r="BA373" i="15"/>
  <c r="AA373" i="15"/>
  <c r="BY373" i="15"/>
  <c r="AY373" i="15"/>
  <c r="Y373" i="15"/>
  <c r="BW373" i="15"/>
  <c r="AW373" i="15"/>
  <c r="W373" i="15"/>
  <c r="BU373" i="15"/>
  <c r="AU373" i="15"/>
  <c r="U373" i="15"/>
  <c r="CR373" i="15"/>
  <c r="BR373" i="15"/>
  <c r="AR373" i="15"/>
  <c r="CP373" i="15"/>
  <c r="BP373" i="15"/>
  <c r="AP373" i="15"/>
  <c r="CN373" i="15"/>
  <c r="BN373" i="15"/>
  <c r="AN373" i="15"/>
  <c r="CL373" i="15"/>
  <c r="BL373" i="15"/>
  <c r="AL373" i="15"/>
  <c r="CJ373" i="15"/>
  <c r="BJ373" i="15"/>
  <c r="AJ373" i="15"/>
  <c r="CH373" i="15"/>
  <c r="BH373" i="15"/>
  <c r="AH373" i="15"/>
  <c r="CE373" i="15"/>
  <c r="BE373" i="15"/>
  <c r="AE373" i="15"/>
  <c r="CC373" i="15"/>
  <c r="BC373" i="15"/>
  <c r="AC373" i="15"/>
  <c r="AE160" i="15"/>
  <c r="BE160" i="15"/>
  <c r="CE160" i="15"/>
  <c r="AE208" i="15"/>
  <c r="BE208" i="15"/>
  <c r="CE208" i="15"/>
  <c r="AE211" i="15"/>
  <c r="BE211" i="15"/>
  <c r="CE211" i="15"/>
  <c r="AE214" i="15"/>
  <c r="BE214" i="15"/>
  <c r="CE214" i="15"/>
  <c r="CP255" i="15"/>
  <c r="BP255" i="15"/>
  <c r="AP255" i="15"/>
  <c r="CN255" i="15"/>
  <c r="BN255" i="15"/>
  <c r="AN255" i="15"/>
  <c r="CL255" i="15"/>
  <c r="BL255" i="15"/>
  <c r="AL255" i="15"/>
  <c r="CJ255" i="15"/>
  <c r="BJ255" i="15"/>
  <c r="AJ255" i="15"/>
  <c r="CH255" i="15"/>
  <c r="BH255" i="15"/>
  <c r="AH255" i="15"/>
  <c r="CE255" i="15"/>
  <c r="BE255" i="15"/>
  <c r="AE255" i="15"/>
  <c r="CC255" i="15"/>
  <c r="BC255" i="15"/>
  <c r="AC255" i="15"/>
  <c r="CA255" i="15"/>
  <c r="BA255" i="15"/>
  <c r="AA255" i="15"/>
  <c r="BY255" i="15"/>
  <c r="AY255" i="15"/>
  <c r="Y255" i="15"/>
  <c r="BW255" i="15"/>
  <c r="AW255" i="15"/>
  <c r="W255" i="15"/>
  <c r="BU255" i="15"/>
  <c r="AU255" i="15"/>
  <c r="U255" i="15"/>
  <c r="CH259" i="15"/>
  <c r="BH259" i="15"/>
  <c r="AH259" i="15"/>
  <c r="CE259" i="15"/>
  <c r="BE259" i="15"/>
  <c r="AE259" i="15"/>
  <c r="CC259" i="15"/>
  <c r="BC259" i="15"/>
  <c r="AC259" i="15"/>
  <c r="CA259" i="15"/>
  <c r="BA259" i="15"/>
  <c r="AA259" i="15"/>
  <c r="BY259" i="15"/>
  <c r="AY259" i="15"/>
  <c r="Y259" i="15"/>
  <c r="BW259" i="15"/>
  <c r="AW259" i="15"/>
  <c r="W259" i="15"/>
  <c r="BU259" i="15"/>
  <c r="AU259" i="15"/>
  <c r="U259" i="15"/>
  <c r="CR259" i="15"/>
  <c r="BR259" i="15"/>
  <c r="AR259" i="15"/>
  <c r="CP259" i="15"/>
  <c r="BP259" i="15"/>
  <c r="AP259" i="15"/>
  <c r="CN259" i="15"/>
  <c r="BN259" i="15"/>
  <c r="AN259" i="15"/>
  <c r="CL259" i="15"/>
  <c r="BL259" i="15"/>
  <c r="AL259" i="15"/>
  <c r="CR264" i="15"/>
  <c r="CA266" i="15"/>
  <c r="BJ268" i="15"/>
  <c r="AR270" i="15"/>
  <c r="AA272" i="15"/>
  <c r="BY278" i="15"/>
  <c r="AY278" i="15"/>
  <c r="Y278" i="15"/>
  <c r="BW278" i="15"/>
  <c r="AW278" i="15"/>
  <c r="W278" i="15"/>
  <c r="BU278" i="15"/>
  <c r="AU278" i="15"/>
  <c r="U278" i="15"/>
  <c r="CR278" i="15"/>
  <c r="BR278" i="15"/>
  <c r="AR278" i="15"/>
  <c r="CP278" i="15"/>
  <c r="BP278" i="15"/>
  <c r="AP278" i="15"/>
  <c r="CN278" i="15"/>
  <c r="BN278" i="15"/>
  <c r="AN278" i="15"/>
  <c r="CL278" i="15"/>
  <c r="BL278" i="15"/>
  <c r="AL278" i="15"/>
  <c r="CJ278" i="15"/>
  <c r="BJ278" i="15"/>
  <c r="AJ278" i="15"/>
  <c r="CH278" i="15"/>
  <c r="BH278" i="15"/>
  <c r="AH278" i="15"/>
  <c r="CE278" i="15"/>
  <c r="BE278" i="15"/>
  <c r="AE278" i="15"/>
  <c r="CC278" i="15"/>
  <c r="BC278" i="15"/>
  <c r="AC278" i="15"/>
  <c r="CJ283" i="15"/>
  <c r="BR285" i="15"/>
  <c r="BA287" i="15"/>
  <c r="AJ289" i="15"/>
  <c r="CP291" i="15"/>
  <c r="BP291" i="15"/>
  <c r="AP291" i="15"/>
  <c r="CN291" i="15"/>
  <c r="BN291" i="15"/>
  <c r="AN291" i="15"/>
  <c r="CL291" i="15"/>
  <c r="BL291" i="15"/>
  <c r="AL291" i="15"/>
  <c r="CJ291" i="15"/>
  <c r="BJ291" i="15"/>
  <c r="AJ291" i="15"/>
  <c r="CH291" i="15"/>
  <c r="BH291" i="15"/>
  <c r="AH291" i="15"/>
  <c r="CE291" i="15"/>
  <c r="BE291" i="15"/>
  <c r="AE291" i="15"/>
  <c r="CC291" i="15"/>
  <c r="BC291" i="15"/>
  <c r="AC291" i="15"/>
  <c r="CA291" i="15"/>
  <c r="BA291" i="15"/>
  <c r="AA291" i="15"/>
  <c r="BY291" i="15"/>
  <c r="AY291" i="15"/>
  <c r="Y291" i="15"/>
  <c r="BW291" i="15"/>
  <c r="AW291" i="15"/>
  <c r="W291" i="15"/>
  <c r="BU291" i="15"/>
  <c r="AU291" i="15"/>
  <c r="U291" i="15"/>
  <c r="CH295" i="15"/>
  <c r="BH295" i="15"/>
  <c r="AH295" i="15"/>
  <c r="CE295" i="15"/>
  <c r="BE295" i="15"/>
  <c r="AE295" i="15"/>
  <c r="CC295" i="15"/>
  <c r="BC295" i="15"/>
  <c r="AC295" i="15"/>
  <c r="CA295" i="15"/>
  <c r="BA295" i="15"/>
  <c r="AA295" i="15"/>
  <c r="BY295" i="15"/>
  <c r="AY295" i="15"/>
  <c r="Y295" i="15"/>
  <c r="BW295" i="15"/>
  <c r="AW295" i="15"/>
  <c r="W295" i="15"/>
  <c r="BU295" i="15"/>
  <c r="AU295" i="15"/>
  <c r="U295" i="15"/>
  <c r="CR295" i="15"/>
  <c r="BR295" i="15"/>
  <c r="AR295" i="15"/>
  <c r="CP295" i="15"/>
  <c r="BP295" i="15"/>
  <c r="AP295" i="15"/>
  <c r="CN295" i="15"/>
  <c r="BN295" i="15"/>
  <c r="AN295" i="15"/>
  <c r="CL295" i="15"/>
  <c r="BL295" i="15"/>
  <c r="AL295" i="15"/>
  <c r="CR300" i="15"/>
  <c r="CA302" i="15"/>
  <c r="BJ304" i="15"/>
  <c r="AR306" i="15"/>
  <c r="AA308" i="15"/>
  <c r="BY314" i="15"/>
  <c r="AY314" i="15"/>
  <c r="Y314" i="15"/>
  <c r="BW314" i="15"/>
  <c r="AW314" i="15"/>
  <c r="W314" i="15"/>
  <c r="BU314" i="15"/>
  <c r="AU314" i="15"/>
  <c r="U314" i="15"/>
  <c r="CR314" i="15"/>
  <c r="BR314" i="15"/>
  <c r="AR314" i="15"/>
  <c r="CP314" i="15"/>
  <c r="BP314" i="15"/>
  <c r="AP314" i="15"/>
  <c r="CN314" i="15"/>
  <c r="BN314" i="15"/>
  <c r="AN314" i="15"/>
  <c r="CL314" i="15"/>
  <c r="BL314" i="15"/>
  <c r="AL314" i="15"/>
  <c r="CJ314" i="15"/>
  <c r="BJ314" i="15"/>
  <c r="AJ314" i="15"/>
  <c r="CH314" i="15"/>
  <c r="BH314" i="15"/>
  <c r="AH314" i="15"/>
  <c r="CE314" i="15"/>
  <c r="BE314" i="15"/>
  <c r="AE314" i="15"/>
  <c r="CC314" i="15"/>
  <c r="BC314" i="15"/>
  <c r="AC314" i="15"/>
  <c r="CR324" i="15"/>
  <c r="CA326" i="15"/>
  <c r="BJ328" i="15"/>
  <c r="AR330" i="15"/>
  <c r="AA332" i="15"/>
  <c r="BY338" i="15"/>
  <c r="AY338" i="15"/>
  <c r="Y338" i="15"/>
  <c r="BW338" i="15"/>
  <c r="AW338" i="15"/>
  <c r="W338" i="15"/>
  <c r="BU338" i="15"/>
  <c r="AU338" i="15"/>
  <c r="U338" i="15"/>
  <c r="CR338" i="15"/>
  <c r="BR338" i="15"/>
  <c r="AR338" i="15"/>
  <c r="CP338" i="15"/>
  <c r="BP338" i="15"/>
  <c r="AP338" i="15"/>
  <c r="CN338" i="15"/>
  <c r="BN338" i="15"/>
  <c r="AN338" i="15"/>
  <c r="CL338" i="15"/>
  <c r="BL338" i="15"/>
  <c r="AL338" i="15"/>
  <c r="CJ338" i="15"/>
  <c r="BJ338" i="15"/>
  <c r="AJ338" i="15"/>
  <c r="CH338" i="15"/>
  <c r="BH338" i="15"/>
  <c r="AH338" i="15"/>
  <c r="CE338" i="15"/>
  <c r="BE338" i="15"/>
  <c r="AE338" i="15"/>
  <c r="CC338" i="15"/>
  <c r="BC338" i="15"/>
  <c r="AC338" i="15"/>
  <c r="CJ343" i="15"/>
  <c r="BR345" i="15"/>
  <c r="BA347" i="15"/>
  <c r="AH160" i="15"/>
  <c r="BH160" i="15"/>
  <c r="AH208" i="15"/>
  <c r="BH208" i="15"/>
  <c r="AH211" i="15"/>
  <c r="BH211" i="15"/>
  <c r="AH214" i="15"/>
  <c r="BH214" i="15"/>
  <c r="AR255" i="15"/>
  <c r="AA257" i="15"/>
  <c r="BY263" i="15"/>
  <c r="AY263" i="15"/>
  <c r="Y263" i="15"/>
  <c r="BW263" i="15"/>
  <c r="AW263" i="15"/>
  <c r="W263" i="15"/>
  <c r="BU263" i="15"/>
  <c r="AU263" i="15"/>
  <c r="U263" i="15"/>
  <c r="CR263" i="15"/>
  <c r="BR263" i="15"/>
  <c r="AR263" i="15"/>
  <c r="CP263" i="15"/>
  <c r="BP263" i="15"/>
  <c r="AP263" i="15"/>
  <c r="CN263" i="15"/>
  <c r="BN263" i="15"/>
  <c r="AN263" i="15"/>
  <c r="CL263" i="15"/>
  <c r="BL263" i="15"/>
  <c r="AL263" i="15"/>
  <c r="CJ263" i="15"/>
  <c r="BJ263" i="15"/>
  <c r="AJ263" i="15"/>
  <c r="CH263" i="15"/>
  <c r="BH263" i="15"/>
  <c r="AH263" i="15"/>
  <c r="CE263" i="15"/>
  <c r="BE263" i="15"/>
  <c r="AE263" i="15"/>
  <c r="CC263" i="15"/>
  <c r="BC263" i="15"/>
  <c r="AC263" i="15"/>
  <c r="CJ268" i="15"/>
  <c r="BR270" i="15"/>
  <c r="BA272" i="15"/>
  <c r="AJ274" i="15"/>
  <c r="CP276" i="15"/>
  <c r="BP276" i="15"/>
  <c r="AP276" i="15"/>
  <c r="CN276" i="15"/>
  <c r="BN276" i="15"/>
  <c r="AN276" i="15"/>
  <c r="CL276" i="15"/>
  <c r="BL276" i="15"/>
  <c r="AL276" i="15"/>
  <c r="CJ276" i="15"/>
  <c r="BJ276" i="15"/>
  <c r="AJ276" i="15"/>
  <c r="CH276" i="15"/>
  <c r="BH276" i="15"/>
  <c r="AH276" i="15"/>
  <c r="CE276" i="15"/>
  <c r="BE276" i="15"/>
  <c r="AE276" i="15"/>
  <c r="CC276" i="15"/>
  <c r="BC276" i="15"/>
  <c r="AC276" i="15"/>
  <c r="CA276" i="15"/>
  <c r="BA276" i="15"/>
  <c r="AA276" i="15"/>
  <c r="BY276" i="15"/>
  <c r="AY276" i="15"/>
  <c r="Y276" i="15"/>
  <c r="BW276" i="15"/>
  <c r="AW276" i="15"/>
  <c r="W276" i="15"/>
  <c r="BU276" i="15"/>
  <c r="AU276" i="15"/>
  <c r="U276" i="15"/>
  <c r="CH280" i="15"/>
  <c r="BH280" i="15"/>
  <c r="AH280" i="15"/>
  <c r="CE280" i="15"/>
  <c r="BE280" i="15"/>
  <c r="AE280" i="15"/>
  <c r="CC280" i="15"/>
  <c r="BC280" i="15"/>
  <c r="AC280" i="15"/>
  <c r="CA280" i="15"/>
  <c r="BA280" i="15"/>
  <c r="AA280" i="15"/>
  <c r="BY280" i="15"/>
  <c r="AY280" i="15"/>
  <c r="Y280" i="15"/>
  <c r="BW280" i="15"/>
  <c r="AW280" i="15"/>
  <c r="W280" i="15"/>
  <c r="BU280" i="15"/>
  <c r="AU280" i="15"/>
  <c r="U280" i="15"/>
  <c r="CR280" i="15"/>
  <c r="BR280" i="15"/>
  <c r="AR280" i="15"/>
  <c r="CP280" i="15"/>
  <c r="BP280" i="15"/>
  <c r="AP280" i="15"/>
  <c r="CN280" i="15"/>
  <c r="BN280" i="15"/>
  <c r="AN280" i="15"/>
  <c r="CL280" i="15"/>
  <c r="BL280" i="15"/>
  <c r="AL280" i="15"/>
  <c r="CR285" i="15"/>
  <c r="CA287" i="15"/>
  <c r="BJ289" i="15"/>
  <c r="AR291" i="15"/>
  <c r="AA293" i="15"/>
  <c r="BY299" i="15"/>
  <c r="AY299" i="15"/>
  <c r="Y299" i="15"/>
  <c r="BW299" i="15"/>
  <c r="AW299" i="15"/>
  <c r="W299" i="15"/>
  <c r="BU299" i="15"/>
  <c r="AU299" i="15"/>
  <c r="U299" i="15"/>
  <c r="CR299" i="15"/>
  <c r="BR299" i="15"/>
  <c r="AR299" i="15"/>
  <c r="CP299" i="15"/>
  <c r="BP299" i="15"/>
  <c r="AP299" i="15"/>
  <c r="CN299" i="15"/>
  <c r="BN299" i="15"/>
  <c r="AN299" i="15"/>
  <c r="CL299" i="15"/>
  <c r="BL299" i="15"/>
  <c r="AL299" i="15"/>
  <c r="CJ299" i="15"/>
  <c r="BJ299" i="15"/>
  <c r="AJ299" i="15"/>
  <c r="CH299" i="15"/>
  <c r="BH299" i="15"/>
  <c r="AH299" i="15"/>
  <c r="CE299" i="15"/>
  <c r="BE299" i="15"/>
  <c r="AE299" i="15"/>
  <c r="CC299" i="15"/>
  <c r="BC299" i="15"/>
  <c r="AC299" i="15"/>
  <c r="CJ304" i="15"/>
  <c r="BR306" i="15"/>
  <c r="BA308" i="15"/>
  <c r="AJ310" i="15"/>
  <c r="CP312" i="15"/>
  <c r="BP312" i="15"/>
  <c r="AP312" i="15"/>
  <c r="CN312" i="15"/>
  <c r="BN312" i="15"/>
  <c r="AN312" i="15"/>
  <c r="CL312" i="15"/>
  <c r="BL312" i="15"/>
  <c r="AL312" i="15"/>
  <c r="CJ312" i="15"/>
  <c r="BJ312" i="15"/>
  <c r="AJ312" i="15"/>
  <c r="CH312" i="15"/>
  <c r="BH312" i="15"/>
  <c r="AH312" i="15"/>
  <c r="CE312" i="15"/>
  <c r="BE312" i="15"/>
  <c r="AE312" i="15"/>
  <c r="CC312" i="15"/>
  <c r="BC312" i="15"/>
  <c r="AC312" i="15"/>
  <c r="CA312" i="15"/>
  <c r="BA312" i="15"/>
  <c r="AA312" i="15"/>
  <c r="BY312" i="15"/>
  <c r="AY312" i="15"/>
  <c r="Y312" i="15"/>
  <c r="BW312" i="15"/>
  <c r="AW312" i="15"/>
  <c r="W312" i="15"/>
  <c r="BU312" i="15"/>
  <c r="AU312" i="15"/>
  <c r="U312" i="15"/>
  <c r="CH316" i="15"/>
  <c r="BH316" i="15"/>
  <c r="AH316" i="15"/>
  <c r="CE316" i="15"/>
  <c r="BE316" i="15"/>
  <c r="AE316" i="15"/>
  <c r="CC316" i="15"/>
  <c r="BC316" i="15"/>
  <c r="AC316" i="15"/>
  <c r="CA316" i="15"/>
  <c r="BA316" i="15"/>
  <c r="AA316" i="15"/>
  <c r="BY316" i="15"/>
  <c r="AY316" i="15"/>
  <c r="Y316" i="15"/>
  <c r="BW316" i="15"/>
  <c r="AW316" i="15"/>
  <c r="W316" i="15"/>
  <c r="BU316" i="15"/>
  <c r="AU316" i="15"/>
  <c r="U316" i="15"/>
  <c r="CR316" i="15"/>
  <c r="BR316" i="15"/>
  <c r="AR316" i="15"/>
  <c r="CP316" i="15"/>
  <c r="BP316" i="15"/>
  <c r="AP316" i="15"/>
  <c r="CN316" i="15"/>
  <c r="BN316" i="15"/>
  <c r="AN316" i="15"/>
  <c r="CL316" i="15"/>
  <c r="BL316" i="15"/>
  <c r="AL316" i="15"/>
  <c r="BY323" i="15"/>
  <c r="AY323" i="15"/>
  <c r="Y323" i="15"/>
  <c r="BW323" i="15"/>
  <c r="AW323" i="15"/>
  <c r="W323" i="15"/>
  <c r="BU323" i="15"/>
  <c r="AU323" i="15"/>
  <c r="U323" i="15"/>
  <c r="CR323" i="15"/>
  <c r="BR323" i="15"/>
  <c r="AR323" i="15"/>
  <c r="CP323" i="15"/>
  <c r="BP323" i="15"/>
  <c r="AP323" i="15"/>
  <c r="CN323" i="15"/>
  <c r="BN323" i="15"/>
  <c r="AN323" i="15"/>
  <c r="CL323" i="15"/>
  <c r="BL323" i="15"/>
  <c r="AL323" i="15"/>
  <c r="CJ323" i="15"/>
  <c r="BJ323" i="15"/>
  <c r="AJ323" i="15"/>
  <c r="CH323" i="15"/>
  <c r="BH323" i="15"/>
  <c r="AH323" i="15"/>
  <c r="CE323" i="15"/>
  <c r="BE323" i="15"/>
  <c r="AE323" i="15"/>
  <c r="CC323" i="15"/>
  <c r="BC323" i="15"/>
  <c r="AC323" i="15"/>
  <c r="CJ328" i="15"/>
  <c r="BR330" i="15"/>
  <c r="BA332" i="15"/>
  <c r="AJ334" i="15"/>
  <c r="CP336" i="15"/>
  <c r="BP336" i="15"/>
  <c r="AP336" i="15"/>
  <c r="CN336" i="15"/>
  <c r="BN336" i="15"/>
  <c r="AN336" i="15"/>
  <c r="CL336" i="15"/>
  <c r="BL336" i="15"/>
  <c r="AL336" i="15"/>
  <c r="CJ336" i="15"/>
  <c r="BJ336" i="15"/>
  <c r="AJ336" i="15"/>
  <c r="CH336" i="15"/>
  <c r="BH336" i="15"/>
  <c r="AH336" i="15"/>
  <c r="CE336" i="15"/>
  <c r="BE336" i="15"/>
  <c r="AE336" i="15"/>
  <c r="CC336" i="15"/>
  <c r="BC336" i="15"/>
  <c r="AC336" i="15"/>
  <c r="CA336" i="15"/>
  <c r="BA336" i="15"/>
  <c r="AA336" i="15"/>
  <c r="BY336" i="15"/>
  <c r="AY336" i="15"/>
  <c r="Y336" i="15"/>
  <c r="BW336" i="15"/>
  <c r="AW336" i="15"/>
  <c r="W336" i="15"/>
  <c r="BU336" i="15"/>
  <c r="AU336" i="15"/>
  <c r="U336" i="15"/>
  <c r="CR345" i="15"/>
  <c r="CA347" i="15"/>
  <c r="AL319" i="15"/>
  <c r="BL319" i="15"/>
  <c r="CL319" i="15"/>
  <c r="CA358" i="15"/>
  <c r="BA358" i="15"/>
  <c r="AA358" i="15"/>
  <c r="BY358" i="15"/>
  <c r="AY358" i="15"/>
  <c r="Y358" i="15"/>
  <c r="BW358" i="15"/>
  <c r="AW358" i="15"/>
  <c r="W358" i="15"/>
  <c r="BU358" i="15"/>
  <c r="AU358" i="15"/>
  <c r="U358" i="15"/>
  <c r="CR358" i="15"/>
  <c r="BR358" i="15"/>
  <c r="AR358" i="15"/>
  <c r="CP358" i="15"/>
  <c r="BP358" i="15"/>
  <c r="AP358" i="15"/>
  <c r="CN358" i="15"/>
  <c r="BN358" i="15"/>
  <c r="AN358" i="15"/>
  <c r="CL358" i="15"/>
  <c r="BL358" i="15"/>
  <c r="AL358" i="15"/>
  <c r="CJ358" i="15"/>
  <c r="BJ358" i="15"/>
  <c r="AJ358" i="15"/>
  <c r="CH358" i="15"/>
  <c r="BH358" i="15"/>
  <c r="AH358" i="15"/>
  <c r="CE358" i="15"/>
  <c r="BE358" i="15"/>
  <c r="AE358" i="15"/>
  <c r="CR368" i="15"/>
  <c r="BR368" i="15"/>
  <c r="AR368" i="15"/>
  <c r="CP368" i="15"/>
  <c r="BP368" i="15"/>
  <c r="AP368" i="15"/>
  <c r="CN368" i="15"/>
  <c r="BN368" i="15"/>
  <c r="AN368" i="15"/>
  <c r="CL368" i="15"/>
  <c r="BL368" i="15"/>
  <c r="AL368" i="15"/>
  <c r="CJ368" i="15"/>
  <c r="BJ368" i="15"/>
  <c r="AJ368" i="15"/>
  <c r="CH368" i="15"/>
  <c r="BH368" i="15"/>
  <c r="AH368" i="15"/>
  <c r="CE368" i="15"/>
  <c r="BE368" i="15"/>
  <c r="AE368" i="15"/>
  <c r="CC368" i="15"/>
  <c r="BC368" i="15"/>
  <c r="AC368" i="15"/>
  <c r="CA368" i="15"/>
  <c r="BA368" i="15"/>
  <c r="AA368" i="15"/>
  <c r="BY368" i="15"/>
  <c r="AY368" i="15"/>
  <c r="Y368" i="15"/>
  <c r="BW368" i="15"/>
  <c r="AW368" i="15"/>
  <c r="W368" i="15"/>
  <c r="CR380" i="15"/>
  <c r="BR380" i="15"/>
  <c r="AR380" i="15"/>
  <c r="CP380" i="15"/>
  <c r="BP380" i="15"/>
  <c r="AP380" i="15"/>
  <c r="CN380" i="15"/>
  <c r="BN380" i="15"/>
  <c r="AN380" i="15"/>
  <c r="CL380" i="15"/>
  <c r="BL380" i="15"/>
  <c r="AL380" i="15"/>
  <c r="CJ380" i="15"/>
  <c r="BJ380" i="15"/>
  <c r="AJ380" i="15"/>
  <c r="CH380" i="15"/>
  <c r="BH380" i="15"/>
  <c r="AH380" i="15"/>
  <c r="CE380" i="15"/>
  <c r="BE380" i="15"/>
  <c r="AE380" i="15"/>
  <c r="CC380" i="15"/>
  <c r="BC380" i="15"/>
  <c r="AC380" i="15"/>
  <c r="CA380" i="15"/>
  <c r="BA380" i="15"/>
  <c r="AA380" i="15"/>
  <c r="BY380" i="15"/>
  <c r="AY380" i="15"/>
  <c r="Y380" i="15"/>
  <c r="BW380" i="15"/>
  <c r="AW380" i="15"/>
  <c r="W380" i="15"/>
  <c r="CA388" i="15"/>
  <c r="BA388" i="15"/>
  <c r="AA388" i="15"/>
  <c r="BY388" i="15"/>
  <c r="AY388" i="15"/>
  <c r="Y388" i="15"/>
  <c r="BW388" i="15"/>
  <c r="AW388" i="15"/>
  <c r="W388" i="15"/>
  <c r="BU388" i="15"/>
  <c r="AU388" i="15"/>
  <c r="U388" i="15"/>
  <c r="CR388" i="15"/>
  <c r="BR388" i="15"/>
  <c r="AR388" i="15"/>
  <c r="CP388" i="15"/>
  <c r="BP388" i="15"/>
  <c r="AP388" i="15"/>
  <c r="CN388" i="15"/>
  <c r="BN388" i="15"/>
  <c r="AN388" i="15"/>
  <c r="CL388" i="15"/>
  <c r="BL388" i="15"/>
  <c r="AL388" i="15"/>
  <c r="CJ388" i="15"/>
  <c r="BJ388" i="15"/>
  <c r="AJ388" i="15"/>
  <c r="CH388" i="15"/>
  <c r="BH388" i="15"/>
  <c r="AH388" i="15"/>
  <c r="CE388" i="15"/>
  <c r="BE388" i="15"/>
  <c r="AE388" i="15"/>
  <c r="CR398" i="15"/>
  <c r="BR398" i="15"/>
  <c r="AR398" i="15"/>
  <c r="CP398" i="15"/>
  <c r="BP398" i="15"/>
  <c r="AP398" i="15"/>
  <c r="CN398" i="15"/>
  <c r="BN398" i="15"/>
  <c r="AN398" i="15"/>
  <c r="CL398" i="15"/>
  <c r="BL398" i="15"/>
  <c r="AL398" i="15"/>
  <c r="CJ398" i="15"/>
  <c r="BJ398" i="15"/>
  <c r="AJ398" i="15"/>
  <c r="CH398" i="15"/>
  <c r="BH398" i="15"/>
  <c r="AH398" i="15"/>
  <c r="CE398" i="15"/>
  <c r="BE398" i="15"/>
  <c r="AE398" i="15"/>
  <c r="CC398" i="15"/>
  <c r="BC398" i="15"/>
  <c r="AC398" i="15"/>
  <c r="CA398" i="15"/>
  <c r="BA398" i="15"/>
  <c r="AA398" i="15"/>
  <c r="BY398" i="15"/>
  <c r="AY398" i="15"/>
  <c r="Y398" i="15"/>
  <c r="BW398" i="15"/>
  <c r="AW398" i="15"/>
  <c r="W398" i="15"/>
  <c r="CA406" i="15"/>
  <c r="BA406" i="15"/>
  <c r="AA406" i="15"/>
  <c r="BY406" i="15"/>
  <c r="AY406" i="15"/>
  <c r="Y406" i="15"/>
  <c r="BW406" i="15"/>
  <c r="AW406" i="15"/>
  <c r="W406" i="15"/>
  <c r="BU406" i="15"/>
  <c r="AU406" i="15"/>
  <c r="U406" i="15"/>
  <c r="CR406" i="15"/>
  <c r="BR406" i="15"/>
  <c r="AR406" i="15"/>
  <c r="CP406" i="15"/>
  <c r="BP406" i="15"/>
  <c r="AP406" i="15"/>
  <c r="CN406" i="15"/>
  <c r="BN406" i="15"/>
  <c r="AN406" i="15"/>
  <c r="CL406" i="15"/>
  <c r="BL406" i="15"/>
  <c r="AL406" i="15"/>
  <c r="CJ406" i="15"/>
  <c r="BJ406" i="15"/>
  <c r="AJ406" i="15"/>
  <c r="CH406" i="15"/>
  <c r="BH406" i="15"/>
  <c r="AH406" i="15"/>
  <c r="CE406" i="15"/>
  <c r="BE406" i="15"/>
  <c r="AE406" i="15"/>
  <c r="CR410" i="15"/>
  <c r="BR410" i="15"/>
  <c r="AR410" i="15"/>
  <c r="CP410" i="15"/>
  <c r="BP410" i="15"/>
  <c r="AP410" i="15"/>
  <c r="CN410" i="15"/>
  <c r="BN410" i="15"/>
  <c r="AN410" i="15"/>
  <c r="CL410" i="15"/>
  <c r="BL410" i="15"/>
  <c r="AL410" i="15"/>
  <c r="CJ410" i="15"/>
  <c r="BJ410" i="15"/>
  <c r="AJ410" i="15"/>
  <c r="CH410" i="15"/>
  <c r="BH410" i="15"/>
  <c r="AH410" i="15"/>
  <c r="CE410" i="15"/>
  <c r="BE410" i="15"/>
  <c r="AE410" i="15"/>
  <c r="CC410" i="15"/>
  <c r="BC410" i="15"/>
  <c r="AC410" i="15"/>
  <c r="CA410" i="15"/>
  <c r="BA410" i="15"/>
  <c r="AA410" i="15"/>
  <c r="BY410" i="15"/>
  <c r="AY410" i="15"/>
  <c r="Y410" i="15"/>
  <c r="BW410" i="15"/>
  <c r="AW410" i="15"/>
  <c r="W410" i="15"/>
  <c r="CA412" i="15"/>
  <c r="BA412" i="15"/>
  <c r="AA412" i="15"/>
  <c r="BY412" i="15"/>
  <c r="AY412" i="15"/>
  <c r="Y412" i="15"/>
  <c r="BW412" i="15"/>
  <c r="AW412" i="15"/>
  <c r="W412" i="15"/>
  <c r="BU412" i="15"/>
  <c r="AU412" i="15"/>
  <c r="U412" i="15"/>
  <c r="CR412" i="15"/>
  <c r="BR412" i="15"/>
  <c r="AR412" i="15"/>
  <c r="CP412" i="15"/>
  <c r="BP412" i="15"/>
  <c r="AP412" i="15"/>
  <c r="CN412" i="15"/>
  <c r="BN412" i="15"/>
  <c r="AN412" i="15"/>
  <c r="CL412" i="15"/>
  <c r="BL412" i="15"/>
  <c r="AL412" i="15"/>
  <c r="CJ412" i="15"/>
  <c r="BJ412" i="15"/>
  <c r="AJ412" i="15"/>
  <c r="CH412" i="15"/>
  <c r="BH412" i="15"/>
  <c r="AH412" i="15"/>
  <c r="CE412" i="15"/>
  <c r="BE412" i="15"/>
  <c r="AE412" i="15"/>
  <c r="CJ414" i="15"/>
  <c r="BJ414" i="15"/>
  <c r="AJ414" i="15"/>
  <c r="CH414" i="15"/>
  <c r="BH414" i="15"/>
  <c r="AH414" i="15"/>
  <c r="CE414" i="15"/>
  <c r="BE414" i="15"/>
  <c r="AE414" i="15"/>
  <c r="CC414" i="15"/>
  <c r="BC414" i="15"/>
  <c r="AC414" i="15"/>
  <c r="CA414" i="15"/>
  <c r="BA414" i="15"/>
  <c r="AA414" i="15"/>
  <c r="BY414" i="15"/>
  <c r="AY414" i="15"/>
  <c r="Y414" i="15"/>
  <c r="BW414" i="15"/>
  <c r="AW414" i="15"/>
  <c r="W414" i="15"/>
  <c r="BU414" i="15"/>
  <c r="AU414" i="15"/>
  <c r="U414" i="15"/>
  <c r="CR414" i="15"/>
  <c r="BR414" i="15"/>
  <c r="AR414" i="15"/>
  <c r="CP414" i="15"/>
  <c r="BP414" i="15"/>
  <c r="AP414" i="15"/>
  <c r="CN414" i="15"/>
  <c r="BN414" i="15"/>
  <c r="AN414" i="15"/>
  <c r="CR416" i="15"/>
  <c r="BR416" i="15"/>
  <c r="AR416" i="15"/>
  <c r="CP416" i="15"/>
  <c r="BP416" i="15"/>
  <c r="AP416" i="15"/>
  <c r="CN416" i="15"/>
  <c r="BN416" i="15"/>
  <c r="AN416" i="15"/>
  <c r="CL416" i="15"/>
  <c r="BL416" i="15"/>
  <c r="AL416" i="15"/>
  <c r="CJ416" i="15"/>
  <c r="BJ416" i="15"/>
  <c r="AJ416" i="15"/>
  <c r="CH416" i="15"/>
  <c r="BH416" i="15"/>
  <c r="AH416" i="15"/>
  <c r="CE416" i="15"/>
  <c r="BE416" i="15"/>
  <c r="AE416" i="15"/>
  <c r="CC416" i="15"/>
  <c r="BC416" i="15"/>
  <c r="AC416" i="15"/>
  <c r="CA416" i="15"/>
  <c r="BA416" i="15"/>
  <c r="AA416" i="15"/>
  <c r="BY416" i="15"/>
  <c r="AY416" i="15"/>
  <c r="Y416" i="15"/>
  <c r="BW416" i="15"/>
  <c r="AW416" i="15"/>
  <c r="W416" i="15"/>
  <c r="CA418" i="15"/>
  <c r="BA418" i="15"/>
  <c r="AA418" i="15"/>
  <c r="BY418" i="15"/>
  <c r="AY418" i="15"/>
  <c r="Y418" i="15"/>
  <c r="BW418" i="15"/>
  <c r="AW418" i="15"/>
  <c r="W418" i="15"/>
  <c r="BU418" i="15"/>
  <c r="AU418" i="15"/>
  <c r="U418" i="15"/>
  <c r="CR418" i="15"/>
  <c r="BR418" i="15"/>
  <c r="AR418" i="15"/>
  <c r="CP418" i="15"/>
  <c r="BP418" i="15"/>
  <c r="AP418" i="15"/>
  <c r="CN418" i="15"/>
  <c r="BN418" i="15"/>
  <c r="AN418" i="15"/>
  <c r="CL418" i="15"/>
  <c r="BL418" i="15"/>
  <c r="AL418" i="15"/>
  <c r="CJ418" i="15"/>
  <c r="BJ418" i="15"/>
  <c r="AJ418" i="15"/>
  <c r="CH418" i="15"/>
  <c r="BH418" i="15"/>
  <c r="AH418" i="15"/>
  <c r="CE418" i="15"/>
  <c r="BE418" i="15"/>
  <c r="AE418" i="15"/>
  <c r="CJ420" i="15"/>
  <c r="BJ420" i="15"/>
  <c r="AJ420" i="15"/>
  <c r="CH420" i="15"/>
  <c r="BH420" i="15"/>
  <c r="AH420" i="15"/>
  <c r="CE420" i="15"/>
  <c r="BE420" i="15"/>
  <c r="AE420" i="15"/>
  <c r="CC420" i="15"/>
  <c r="BC420" i="15"/>
  <c r="AC420" i="15"/>
  <c r="CA420" i="15"/>
  <c r="BA420" i="15"/>
  <c r="AA420" i="15"/>
  <c r="BY420" i="15"/>
  <c r="AY420" i="15"/>
  <c r="Y420" i="15"/>
  <c r="BW420" i="15"/>
  <c r="AW420" i="15"/>
  <c r="W420" i="15"/>
  <c r="BU420" i="15"/>
  <c r="AU420" i="15"/>
  <c r="U420" i="15"/>
  <c r="CR420" i="15"/>
  <c r="BR420" i="15"/>
  <c r="AR420" i="15"/>
  <c r="CP420" i="15"/>
  <c r="BP420" i="15"/>
  <c r="AP420" i="15"/>
  <c r="CN420" i="15"/>
  <c r="BN420" i="15"/>
  <c r="AN420" i="15"/>
  <c r="CR422" i="15"/>
  <c r="BR422" i="15"/>
  <c r="AR422" i="15"/>
  <c r="CP422" i="15"/>
  <c r="BP422" i="15"/>
  <c r="AP422" i="15"/>
  <c r="CN422" i="15"/>
  <c r="BN422" i="15"/>
  <c r="AN422" i="15"/>
  <c r="CL422" i="15"/>
  <c r="BL422" i="15"/>
  <c r="AL422" i="15"/>
  <c r="CJ422" i="15"/>
  <c r="BJ422" i="15"/>
  <c r="AJ422" i="15"/>
  <c r="CH422" i="15"/>
  <c r="BH422" i="15"/>
  <c r="AH422" i="15"/>
  <c r="CE422" i="15"/>
  <c r="BE422" i="15"/>
  <c r="AE422" i="15"/>
  <c r="CC422" i="15"/>
  <c r="BC422" i="15"/>
  <c r="AC422" i="15"/>
  <c r="CA422" i="15"/>
  <c r="BA422" i="15"/>
  <c r="AA422" i="15"/>
  <c r="BY422" i="15"/>
  <c r="AY422" i="15"/>
  <c r="Y422" i="15"/>
  <c r="BW422" i="15"/>
  <c r="AW422" i="15"/>
  <c r="W422" i="15"/>
  <c r="CJ426" i="15"/>
  <c r="BJ426" i="15"/>
  <c r="AJ426" i="15"/>
  <c r="CH426" i="15"/>
  <c r="BH426" i="15"/>
  <c r="AH426" i="15"/>
  <c r="CE426" i="15"/>
  <c r="BE426" i="15"/>
  <c r="AE426" i="15"/>
  <c r="CC426" i="15"/>
  <c r="BC426" i="15"/>
  <c r="AC426" i="15"/>
  <c r="CA426" i="15"/>
  <c r="BA426" i="15"/>
  <c r="AA426" i="15"/>
  <c r="BY426" i="15"/>
  <c r="AY426" i="15"/>
  <c r="Y426" i="15"/>
  <c r="BW426" i="15"/>
  <c r="AW426" i="15"/>
  <c r="W426" i="15"/>
  <c r="BU426" i="15"/>
  <c r="AU426" i="15"/>
  <c r="U426" i="15"/>
  <c r="CR426" i="15"/>
  <c r="BR426" i="15"/>
  <c r="AR426" i="15"/>
  <c r="CP426" i="15"/>
  <c r="BP426" i="15"/>
  <c r="AP426" i="15"/>
  <c r="CN426" i="15"/>
  <c r="BN426" i="15"/>
  <c r="AN426" i="15"/>
  <c r="CR428" i="15"/>
  <c r="BR428" i="15"/>
  <c r="AR428" i="15"/>
  <c r="CP428" i="15"/>
  <c r="BP428" i="15"/>
  <c r="AP428" i="15"/>
  <c r="CN428" i="15"/>
  <c r="BN428" i="15"/>
  <c r="AN428" i="15"/>
  <c r="CL428" i="15"/>
  <c r="BL428" i="15"/>
  <c r="AL428" i="15"/>
  <c r="CJ428" i="15"/>
  <c r="BJ428" i="15"/>
  <c r="AJ428" i="15"/>
  <c r="CH428" i="15"/>
  <c r="BH428" i="15"/>
  <c r="AH428" i="15"/>
  <c r="CE428" i="15"/>
  <c r="BE428" i="15"/>
  <c r="AE428" i="15"/>
  <c r="CC428" i="15"/>
  <c r="BC428" i="15"/>
  <c r="AC428" i="15"/>
  <c r="CA428" i="15"/>
  <c r="BA428" i="15"/>
  <c r="AA428" i="15"/>
  <c r="BY428" i="15"/>
  <c r="AY428" i="15"/>
  <c r="Y428" i="15"/>
  <c r="BW428" i="15"/>
  <c r="AW428" i="15"/>
  <c r="W428" i="15"/>
  <c r="CJ432" i="15"/>
  <c r="BJ432" i="15"/>
  <c r="AJ432" i="15"/>
  <c r="CH432" i="15"/>
  <c r="BH432" i="15"/>
  <c r="AH432" i="15"/>
  <c r="CE432" i="15"/>
  <c r="BE432" i="15"/>
  <c r="AE432" i="15"/>
  <c r="CC432" i="15"/>
  <c r="BC432" i="15"/>
  <c r="AC432" i="15"/>
  <c r="CA432" i="15"/>
  <c r="BA432" i="15"/>
  <c r="AA432" i="15"/>
  <c r="BY432" i="15"/>
  <c r="AY432" i="15"/>
  <c r="Y432" i="15"/>
  <c r="BW432" i="15"/>
  <c r="AW432" i="15"/>
  <c r="W432" i="15"/>
  <c r="BU432" i="15"/>
  <c r="AU432" i="15"/>
  <c r="U432" i="15"/>
  <c r="CR432" i="15"/>
  <c r="BR432" i="15"/>
  <c r="AR432" i="15"/>
  <c r="CP432" i="15"/>
  <c r="BP432" i="15"/>
  <c r="AP432" i="15"/>
  <c r="CN432" i="15"/>
  <c r="BN432" i="15"/>
  <c r="AN432" i="15"/>
  <c r="CR434" i="15"/>
  <c r="BR434" i="15"/>
  <c r="AR434" i="15"/>
  <c r="CP434" i="15"/>
  <c r="BP434" i="15"/>
  <c r="AP434" i="15"/>
  <c r="CN434" i="15"/>
  <c r="BN434" i="15"/>
  <c r="AN434" i="15"/>
  <c r="CL434" i="15"/>
  <c r="BL434" i="15"/>
  <c r="AL434" i="15"/>
  <c r="CJ434" i="15"/>
  <c r="BJ434" i="15"/>
  <c r="AJ434" i="15"/>
  <c r="CH434" i="15"/>
  <c r="BH434" i="15"/>
  <c r="AH434" i="15"/>
  <c r="CE434" i="15"/>
  <c r="BE434" i="15"/>
  <c r="AE434" i="15"/>
  <c r="CC434" i="15"/>
  <c r="BC434" i="15"/>
  <c r="AC434" i="15"/>
  <c r="CA434" i="15"/>
  <c r="BA434" i="15"/>
  <c r="AA434" i="15"/>
  <c r="BY434" i="15"/>
  <c r="AY434" i="15"/>
  <c r="Y434" i="15"/>
  <c r="BW434" i="15"/>
  <c r="AW434" i="15"/>
  <c r="W434" i="15"/>
  <c r="CJ438" i="15"/>
  <c r="BJ438" i="15"/>
  <c r="AJ438" i="15"/>
  <c r="CH438" i="15"/>
  <c r="BH438" i="15"/>
  <c r="AH438" i="15"/>
  <c r="CE438" i="15"/>
  <c r="BE438" i="15"/>
  <c r="AE438" i="15"/>
  <c r="CC438" i="15"/>
  <c r="BC438" i="15"/>
  <c r="AC438" i="15"/>
  <c r="CA438" i="15"/>
  <c r="BA438" i="15"/>
  <c r="AA438" i="15"/>
  <c r="BY438" i="15"/>
  <c r="AY438" i="15"/>
  <c r="Y438" i="15"/>
  <c r="BW438" i="15"/>
  <c r="AW438" i="15"/>
  <c r="W438" i="15"/>
  <c r="BU438" i="15"/>
  <c r="AU438" i="15"/>
  <c r="U438" i="15"/>
  <c r="CR438" i="15"/>
  <c r="BR438" i="15"/>
  <c r="AR438" i="15"/>
  <c r="CP438" i="15"/>
  <c r="BP438" i="15"/>
  <c r="AP438" i="15"/>
  <c r="CN438" i="15"/>
  <c r="BN438" i="15"/>
  <c r="AN438" i="15"/>
  <c r="CR440" i="15"/>
  <c r="BR440" i="15"/>
  <c r="AR440" i="15"/>
  <c r="CP440" i="15"/>
  <c r="BP440" i="15"/>
  <c r="AP440" i="15"/>
  <c r="CN440" i="15"/>
  <c r="BN440" i="15"/>
  <c r="AN440" i="15"/>
  <c r="CL440" i="15"/>
  <c r="BL440" i="15"/>
  <c r="AL440" i="15"/>
  <c r="CJ440" i="15"/>
  <c r="BJ440" i="15"/>
  <c r="AJ440" i="15"/>
  <c r="CH440" i="15"/>
  <c r="BH440" i="15"/>
  <c r="AH440" i="15"/>
  <c r="CE440" i="15"/>
  <c r="BE440" i="15"/>
  <c r="AE440" i="15"/>
  <c r="CC440" i="15"/>
  <c r="BC440" i="15"/>
  <c r="AC440" i="15"/>
  <c r="CA440" i="15"/>
  <c r="BA440" i="15"/>
  <c r="AA440" i="15"/>
  <c r="BY440" i="15"/>
  <c r="AY440" i="15"/>
  <c r="Y440" i="15"/>
  <c r="BW440" i="15"/>
  <c r="AW440" i="15"/>
  <c r="W440" i="15"/>
  <c r="CJ444" i="15"/>
  <c r="BJ444" i="15"/>
  <c r="AJ444" i="15"/>
  <c r="CH444" i="15"/>
  <c r="BH444" i="15"/>
  <c r="AH444" i="15"/>
  <c r="CE444" i="15"/>
  <c r="BE444" i="15"/>
  <c r="AE444" i="15"/>
  <c r="CC444" i="15"/>
  <c r="BC444" i="15"/>
  <c r="AC444" i="15"/>
  <c r="CA444" i="15"/>
  <c r="BA444" i="15"/>
  <c r="AA444" i="15"/>
  <c r="BY444" i="15"/>
  <c r="AY444" i="15"/>
  <c r="Y444" i="15"/>
  <c r="BW444" i="15"/>
  <c r="AW444" i="15"/>
  <c r="W444" i="15"/>
  <c r="BU444" i="15"/>
  <c r="AU444" i="15"/>
  <c r="U444" i="15"/>
  <c r="CR444" i="15"/>
  <c r="BR444" i="15"/>
  <c r="AR444" i="15"/>
  <c r="CP444" i="15"/>
  <c r="BP444" i="15"/>
  <c r="AP444" i="15"/>
  <c r="CN444" i="15"/>
  <c r="BN444" i="15"/>
  <c r="AN444" i="15"/>
  <c r="CH446" i="15"/>
  <c r="BH446" i="15"/>
  <c r="AH446" i="15"/>
  <c r="CE446" i="15"/>
  <c r="CC446" i="15"/>
  <c r="BC446" i="15"/>
  <c r="AC446" i="15"/>
  <c r="CA446" i="15"/>
  <c r="BY446" i="15"/>
  <c r="AY446" i="15"/>
  <c r="Y446" i="15"/>
  <c r="BU446" i="15"/>
  <c r="AU446" i="15"/>
  <c r="U446" i="15"/>
  <c r="CR446" i="15"/>
  <c r="BR446" i="15"/>
  <c r="CN446" i="15"/>
  <c r="CL446" i="15"/>
  <c r="BL446" i="15"/>
  <c r="AL446" i="15"/>
  <c r="BN446" i="15"/>
  <c r="BJ446" i="15"/>
  <c r="BE446" i="15"/>
  <c r="BA446" i="15"/>
  <c r="AW446" i="15"/>
  <c r="AR446" i="15"/>
  <c r="AP446" i="15"/>
  <c r="AN446" i="15"/>
  <c r="CP446" i="15"/>
  <c r="AJ446" i="15"/>
  <c r="CJ446" i="15"/>
  <c r="AE446" i="15"/>
  <c r="BW446" i="15"/>
  <c r="AA446" i="15"/>
  <c r="AN319" i="15"/>
  <c r="BN319" i="15"/>
  <c r="CN319" i="15"/>
  <c r="BP352" i="15"/>
  <c r="CA370" i="15"/>
  <c r="BA370" i="15"/>
  <c r="AA370" i="15"/>
  <c r="BY370" i="15"/>
  <c r="AY370" i="15"/>
  <c r="Y370" i="15"/>
  <c r="BW370" i="15"/>
  <c r="AW370" i="15"/>
  <c r="W370" i="15"/>
  <c r="BU370" i="15"/>
  <c r="AU370" i="15"/>
  <c r="U370" i="15"/>
  <c r="CR370" i="15"/>
  <c r="BR370" i="15"/>
  <c r="AR370" i="15"/>
  <c r="CP370" i="15"/>
  <c r="BP370" i="15"/>
  <c r="AP370" i="15"/>
  <c r="CN370" i="15"/>
  <c r="BN370" i="15"/>
  <c r="AN370" i="15"/>
  <c r="CL370" i="15"/>
  <c r="BL370" i="15"/>
  <c r="AL370" i="15"/>
  <c r="CJ370" i="15"/>
  <c r="BJ370" i="15"/>
  <c r="AJ370" i="15"/>
  <c r="CH370" i="15"/>
  <c r="BH370" i="15"/>
  <c r="AH370" i="15"/>
  <c r="CE370" i="15"/>
  <c r="BE370" i="15"/>
  <c r="AE370" i="15"/>
  <c r="CJ408" i="15"/>
  <c r="BJ408" i="15"/>
  <c r="AJ408" i="15"/>
  <c r="CH408" i="15"/>
  <c r="BH408" i="15"/>
  <c r="AH408" i="15"/>
  <c r="CE408" i="15"/>
  <c r="BE408" i="15"/>
  <c r="AE408" i="15"/>
  <c r="CC408" i="15"/>
  <c r="BC408" i="15"/>
  <c r="AC408" i="15"/>
  <c r="CA408" i="15"/>
  <c r="BA408" i="15"/>
  <c r="AA408" i="15"/>
  <c r="BY408" i="15"/>
  <c r="AY408" i="15"/>
  <c r="Y408" i="15"/>
  <c r="BW408" i="15"/>
  <c r="AW408" i="15"/>
  <c r="W408" i="15"/>
  <c r="BU408" i="15"/>
  <c r="AU408" i="15"/>
  <c r="U408" i="15"/>
  <c r="CR408" i="15"/>
  <c r="BR408" i="15"/>
  <c r="AR408" i="15"/>
  <c r="CP408" i="15"/>
  <c r="BP408" i="15"/>
  <c r="AP408" i="15"/>
  <c r="CN408" i="15"/>
  <c r="BN408" i="15"/>
  <c r="AN408" i="15"/>
  <c r="CA424" i="15"/>
  <c r="BA424" i="15"/>
  <c r="AA424" i="15"/>
  <c r="BY424" i="15"/>
  <c r="AY424" i="15"/>
  <c r="Y424" i="15"/>
  <c r="BW424" i="15"/>
  <c r="AW424" i="15"/>
  <c r="W424" i="15"/>
  <c r="BU424" i="15"/>
  <c r="AU424" i="15"/>
  <c r="U424" i="15"/>
  <c r="CR424" i="15"/>
  <c r="BR424" i="15"/>
  <c r="AR424" i="15"/>
  <c r="CP424" i="15"/>
  <c r="BP424" i="15"/>
  <c r="AP424" i="15"/>
  <c r="CN424" i="15"/>
  <c r="BN424" i="15"/>
  <c r="AN424" i="15"/>
  <c r="CL424" i="15"/>
  <c r="BL424" i="15"/>
  <c r="AL424" i="15"/>
  <c r="CJ424" i="15"/>
  <c r="BJ424" i="15"/>
  <c r="AJ424" i="15"/>
  <c r="CH424" i="15"/>
  <c r="BH424" i="15"/>
  <c r="AH424" i="15"/>
  <c r="CE424" i="15"/>
  <c r="BE424" i="15"/>
  <c r="AE424" i="15"/>
  <c r="CA430" i="15"/>
  <c r="BA430" i="15"/>
  <c r="AA430" i="15"/>
  <c r="BY430" i="15"/>
  <c r="AY430" i="15"/>
  <c r="Y430" i="15"/>
  <c r="BW430" i="15"/>
  <c r="AW430" i="15"/>
  <c r="W430" i="15"/>
  <c r="BU430" i="15"/>
  <c r="AU430" i="15"/>
  <c r="U430" i="15"/>
  <c r="CR430" i="15"/>
  <c r="BR430" i="15"/>
  <c r="AR430" i="15"/>
  <c r="CP430" i="15"/>
  <c r="BP430" i="15"/>
  <c r="AP430" i="15"/>
  <c r="CN430" i="15"/>
  <c r="BN430" i="15"/>
  <c r="AN430" i="15"/>
  <c r="CL430" i="15"/>
  <c r="BL430" i="15"/>
  <c r="AL430" i="15"/>
  <c r="CJ430" i="15"/>
  <c r="BJ430" i="15"/>
  <c r="AJ430" i="15"/>
  <c r="CH430" i="15"/>
  <c r="BH430" i="15"/>
  <c r="AH430" i="15"/>
  <c r="CE430" i="15"/>
  <c r="BE430" i="15"/>
  <c r="AE430" i="15"/>
  <c r="CA436" i="15"/>
  <c r="BA436" i="15"/>
  <c r="AA436" i="15"/>
  <c r="BY436" i="15"/>
  <c r="AY436" i="15"/>
  <c r="Y436" i="15"/>
  <c r="BW436" i="15"/>
  <c r="AW436" i="15"/>
  <c r="W436" i="15"/>
  <c r="BU436" i="15"/>
  <c r="AU436" i="15"/>
  <c r="U436" i="15"/>
  <c r="CR436" i="15"/>
  <c r="BR436" i="15"/>
  <c r="AR436" i="15"/>
  <c r="CP436" i="15"/>
  <c r="BP436" i="15"/>
  <c r="AP436" i="15"/>
  <c r="CN436" i="15"/>
  <c r="BN436" i="15"/>
  <c r="AN436" i="15"/>
  <c r="CL436" i="15"/>
  <c r="BL436" i="15"/>
  <c r="AL436" i="15"/>
  <c r="CJ436" i="15"/>
  <c r="BJ436" i="15"/>
  <c r="AJ436" i="15"/>
  <c r="CH436" i="15"/>
  <c r="BH436" i="15"/>
  <c r="AH436" i="15"/>
  <c r="CE436" i="15"/>
  <c r="BE436" i="15"/>
  <c r="AE436" i="15"/>
  <c r="CA442" i="15"/>
  <c r="BA442" i="15"/>
  <c r="AA442" i="15"/>
  <c r="BY442" i="15"/>
  <c r="AY442" i="15"/>
  <c r="Y442" i="15"/>
  <c r="BW442" i="15"/>
  <c r="AW442" i="15"/>
  <c r="W442" i="15"/>
  <c r="BU442" i="15"/>
  <c r="AU442" i="15"/>
  <c r="U442" i="15"/>
  <c r="CR442" i="15"/>
  <c r="BR442" i="15"/>
  <c r="AR442" i="15"/>
  <c r="CP442" i="15"/>
  <c r="BP442" i="15"/>
  <c r="AP442" i="15"/>
  <c r="CN442" i="15"/>
  <c r="BN442" i="15"/>
  <c r="AN442" i="15"/>
  <c r="CL442" i="15"/>
  <c r="BL442" i="15"/>
  <c r="AL442" i="15"/>
  <c r="CJ442" i="15"/>
  <c r="BJ442" i="15"/>
  <c r="AJ442" i="15"/>
  <c r="CH442" i="15"/>
  <c r="BH442" i="15"/>
  <c r="AH442" i="15"/>
  <c r="CE442" i="15"/>
  <c r="BE442" i="15"/>
  <c r="AE442" i="15"/>
  <c r="AP319" i="15"/>
  <c r="BP319" i="15"/>
  <c r="CP319" i="15"/>
  <c r="CR350" i="15"/>
  <c r="BR350" i="15"/>
  <c r="AR350" i="15"/>
  <c r="CP350" i="15"/>
  <c r="BP350" i="15"/>
  <c r="AP350" i="15"/>
  <c r="CN350" i="15"/>
  <c r="BN350" i="15"/>
  <c r="AN350" i="15"/>
  <c r="CL350" i="15"/>
  <c r="BL350" i="15"/>
  <c r="AL350" i="15"/>
  <c r="CJ350" i="15"/>
  <c r="BJ350" i="15"/>
  <c r="AJ350" i="15"/>
  <c r="CE350" i="15"/>
  <c r="BE350" i="15"/>
  <c r="AE350" i="15"/>
  <c r="CC350" i="15"/>
  <c r="BC350" i="15"/>
  <c r="AC350" i="15"/>
  <c r="CA350" i="15"/>
  <c r="BA350" i="15"/>
  <c r="AA350" i="15"/>
  <c r="BY350" i="15"/>
  <c r="AY350" i="15"/>
  <c r="Y350" i="15"/>
  <c r="BW350" i="15"/>
  <c r="AW350" i="15"/>
  <c r="W350" i="15"/>
  <c r="CC352" i="15"/>
  <c r="CJ354" i="15"/>
  <c r="BJ354" i="15"/>
  <c r="AJ354" i="15"/>
  <c r="CH354" i="15"/>
  <c r="BH354" i="15"/>
  <c r="AH354" i="15"/>
  <c r="CE354" i="15"/>
  <c r="BE354" i="15"/>
  <c r="AE354" i="15"/>
  <c r="CC354" i="15"/>
  <c r="BC354" i="15"/>
  <c r="AC354" i="15"/>
  <c r="CA354" i="15"/>
  <c r="BA354" i="15"/>
  <c r="AA354" i="15"/>
  <c r="BW354" i="15"/>
  <c r="AW354" i="15"/>
  <c r="W354" i="15"/>
  <c r="BU354" i="15"/>
  <c r="AU354" i="15"/>
  <c r="U354" i="15"/>
  <c r="CR354" i="15"/>
  <c r="BR354" i="15"/>
  <c r="AR354" i="15"/>
  <c r="CP354" i="15"/>
  <c r="BP354" i="15"/>
  <c r="AP354" i="15"/>
  <c r="CN354" i="15"/>
  <c r="BN354" i="15"/>
  <c r="AN354" i="15"/>
  <c r="AC358" i="15"/>
  <c r="CR365" i="15"/>
  <c r="BR365" i="15"/>
  <c r="AR365" i="15"/>
  <c r="CP365" i="15"/>
  <c r="BP365" i="15"/>
  <c r="AP365" i="15"/>
  <c r="CN365" i="15"/>
  <c r="BN365" i="15"/>
  <c r="AN365" i="15"/>
  <c r="CL365" i="15"/>
  <c r="BL365" i="15"/>
  <c r="AL365" i="15"/>
  <c r="CJ365" i="15"/>
  <c r="BJ365" i="15"/>
  <c r="AJ365" i="15"/>
  <c r="CH365" i="15"/>
  <c r="BH365" i="15"/>
  <c r="AH365" i="15"/>
  <c r="CE365" i="15"/>
  <c r="BE365" i="15"/>
  <c r="AE365" i="15"/>
  <c r="CC365" i="15"/>
  <c r="BC365" i="15"/>
  <c r="AC365" i="15"/>
  <c r="CA365" i="15"/>
  <c r="BA365" i="15"/>
  <c r="AA365" i="15"/>
  <c r="BY365" i="15"/>
  <c r="AY365" i="15"/>
  <c r="Y365" i="15"/>
  <c r="BW365" i="15"/>
  <c r="AW365" i="15"/>
  <c r="W365" i="15"/>
  <c r="U368" i="15"/>
  <c r="CR377" i="15"/>
  <c r="BR377" i="15"/>
  <c r="AR377" i="15"/>
  <c r="CP377" i="15"/>
  <c r="BP377" i="15"/>
  <c r="AP377" i="15"/>
  <c r="CN377" i="15"/>
  <c r="BN377" i="15"/>
  <c r="AN377" i="15"/>
  <c r="CL377" i="15"/>
  <c r="BL377" i="15"/>
  <c r="AL377" i="15"/>
  <c r="CJ377" i="15"/>
  <c r="BJ377" i="15"/>
  <c r="AJ377" i="15"/>
  <c r="CH377" i="15"/>
  <c r="BH377" i="15"/>
  <c r="AH377" i="15"/>
  <c r="CE377" i="15"/>
  <c r="BE377" i="15"/>
  <c r="AE377" i="15"/>
  <c r="CC377" i="15"/>
  <c r="BC377" i="15"/>
  <c r="AC377" i="15"/>
  <c r="CA377" i="15"/>
  <c r="BA377" i="15"/>
  <c r="AA377" i="15"/>
  <c r="BY377" i="15"/>
  <c r="AY377" i="15"/>
  <c r="Y377" i="15"/>
  <c r="BW377" i="15"/>
  <c r="AW377" i="15"/>
  <c r="W377" i="15"/>
  <c r="U380" i="15"/>
  <c r="CA385" i="15"/>
  <c r="BA385" i="15"/>
  <c r="AA385" i="15"/>
  <c r="BY385" i="15"/>
  <c r="AY385" i="15"/>
  <c r="Y385" i="15"/>
  <c r="BW385" i="15"/>
  <c r="AW385" i="15"/>
  <c r="W385" i="15"/>
  <c r="BU385" i="15"/>
  <c r="AU385" i="15"/>
  <c r="U385" i="15"/>
  <c r="CR385" i="15"/>
  <c r="BR385" i="15"/>
  <c r="AR385" i="15"/>
  <c r="CP385" i="15"/>
  <c r="BP385" i="15"/>
  <c r="AP385" i="15"/>
  <c r="CN385" i="15"/>
  <c r="BN385" i="15"/>
  <c r="AN385" i="15"/>
  <c r="CL385" i="15"/>
  <c r="BL385" i="15"/>
  <c r="AL385" i="15"/>
  <c r="CJ385" i="15"/>
  <c r="BJ385" i="15"/>
  <c r="AJ385" i="15"/>
  <c r="CH385" i="15"/>
  <c r="BH385" i="15"/>
  <c r="AH385" i="15"/>
  <c r="CE385" i="15"/>
  <c r="BE385" i="15"/>
  <c r="AE385" i="15"/>
  <c r="AC388" i="15"/>
  <c r="CR395" i="15"/>
  <c r="BR395" i="15"/>
  <c r="AR395" i="15"/>
  <c r="CP395" i="15"/>
  <c r="BP395" i="15"/>
  <c r="AP395" i="15"/>
  <c r="CN395" i="15"/>
  <c r="BN395" i="15"/>
  <c r="AN395" i="15"/>
  <c r="CL395" i="15"/>
  <c r="BL395" i="15"/>
  <c r="AL395" i="15"/>
  <c r="CJ395" i="15"/>
  <c r="BJ395" i="15"/>
  <c r="AJ395" i="15"/>
  <c r="CH395" i="15"/>
  <c r="BH395" i="15"/>
  <c r="AH395" i="15"/>
  <c r="CE395" i="15"/>
  <c r="BE395" i="15"/>
  <c r="AE395" i="15"/>
  <c r="CC395" i="15"/>
  <c r="BC395" i="15"/>
  <c r="AC395" i="15"/>
  <c r="CA395" i="15"/>
  <c r="BA395" i="15"/>
  <c r="AA395" i="15"/>
  <c r="BY395" i="15"/>
  <c r="AY395" i="15"/>
  <c r="Y395" i="15"/>
  <c r="BW395" i="15"/>
  <c r="AW395" i="15"/>
  <c r="W395" i="15"/>
  <c r="U398" i="15"/>
  <c r="CA403" i="15"/>
  <c r="BA403" i="15"/>
  <c r="AA403" i="15"/>
  <c r="BY403" i="15"/>
  <c r="AY403" i="15"/>
  <c r="Y403" i="15"/>
  <c r="BW403" i="15"/>
  <c r="AW403" i="15"/>
  <c r="W403" i="15"/>
  <c r="BU403" i="15"/>
  <c r="AU403" i="15"/>
  <c r="U403" i="15"/>
  <c r="CR403" i="15"/>
  <c r="BR403" i="15"/>
  <c r="AR403" i="15"/>
  <c r="CP403" i="15"/>
  <c r="BP403" i="15"/>
  <c r="AP403" i="15"/>
  <c r="CN403" i="15"/>
  <c r="BN403" i="15"/>
  <c r="AN403" i="15"/>
  <c r="CL403" i="15"/>
  <c r="BL403" i="15"/>
  <c r="AL403" i="15"/>
  <c r="CJ403" i="15"/>
  <c r="BJ403" i="15"/>
  <c r="AJ403" i="15"/>
  <c r="CH403" i="15"/>
  <c r="BH403" i="15"/>
  <c r="AH403" i="15"/>
  <c r="CE403" i="15"/>
  <c r="BE403" i="15"/>
  <c r="AE403" i="15"/>
  <c r="AC406" i="15"/>
  <c r="U410" i="15"/>
  <c r="AC412" i="15"/>
  <c r="AL414" i="15"/>
  <c r="U416" i="15"/>
  <c r="AC418" i="15"/>
  <c r="AL420" i="15"/>
  <c r="U422" i="15"/>
  <c r="AC424" i="15"/>
  <c r="AL426" i="15"/>
  <c r="U428" i="15"/>
  <c r="AC430" i="15"/>
  <c r="AL432" i="15"/>
  <c r="U434" i="15"/>
  <c r="AC436" i="15"/>
  <c r="AL438" i="15"/>
  <c r="U440" i="15"/>
  <c r="AC442" i="15"/>
  <c r="AL444" i="15"/>
  <c r="W446" i="15"/>
  <c r="AR319" i="15"/>
  <c r="BR319" i="15"/>
  <c r="CR319" i="15"/>
  <c r="BC358" i="15"/>
  <c r="AU368" i="15"/>
  <c r="AU380" i="15"/>
  <c r="BC388" i="15"/>
  <c r="AU398" i="15"/>
  <c r="BC406" i="15"/>
  <c r="AU410" i="15"/>
  <c r="BC412" i="15"/>
  <c r="BL414" i="15"/>
  <c r="AU416" i="15"/>
  <c r="BC418" i="15"/>
  <c r="BL420" i="15"/>
  <c r="AU422" i="15"/>
  <c r="BL426" i="15"/>
  <c r="AU428" i="15"/>
  <c r="BC430" i="15"/>
  <c r="BL432" i="15"/>
  <c r="AU434" i="15"/>
  <c r="BC436" i="15"/>
  <c r="BL438" i="15"/>
  <c r="AU440" i="15"/>
  <c r="BC442" i="15"/>
  <c r="BL444" i="15"/>
  <c r="BP446" i="15"/>
  <c r="CJ501" i="15"/>
  <c r="BJ501" i="15"/>
  <c r="AJ501" i="15"/>
  <c r="CC501" i="15"/>
  <c r="BC501" i="15"/>
  <c r="AC501" i="15"/>
  <c r="BW501" i="15"/>
  <c r="AW501" i="15"/>
  <c r="W501" i="15"/>
  <c r="CP501" i="15"/>
  <c r="BP501" i="15"/>
  <c r="AP501" i="15"/>
  <c r="BL501" i="15"/>
  <c r="Y501" i="15"/>
  <c r="BH501" i="15"/>
  <c r="U501" i="15"/>
  <c r="CR501" i="15"/>
  <c r="BE501" i="15"/>
  <c r="CN501" i="15"/>
  <c r="BA501" i="15"/>
  <c r="CL501" i="15"/>
  <c r="AY501" i="15"/>
  <c r="CH501" i="15"/>
  <c r="AU501" i="15"/>
  <c r="CE501" i="15"/>
  <c r="AR501" i="15"/>
  <c r="CA501" i="15"/>
  <c r="AN501" i="15"/>
  <c r="BY501" i="15"/>
  <c r="AL501" i="15"/>
  <c r="BU501" i="15"/>
  <c r="AH501" i="15"/>
  <c r="BR501" i="15"/>
  <c r="AE501" i="15"/>
  <c r="BN501" i="15"/>
  <c r="AA501" i="15"/>
  <c r="U319" i="15"/>
  <c r="AU319" i="15"/>
  <c r="BU319" i="15"/>
  <c r="U350" i="15"/>
  <c r="Y354" i="15"/>
  <c r="CC358" i="15"/>
  <c r="CR362" i="15"/>
  <c r="BR362" i="15"/>
  <c r="AR362" i="15"/>
  <c r="CP362" i="15"/>
  <c r="BP362" i="15"/>
  <c r="AP362" i="15"/>
  <c r="CN362" i="15"/>
  <c r="BN362" i="15"/>
  <c r="AN362" i="15"/>
  <c r="CL362" i="15"/>
  <c r="BL362" i="15"/>
  <c r="AL362" i="15"/>
  <c r="CJ362" i="15"/>
  <c r="BJ362" i="15"/>
  <c r="AJ362" i="15"/>
  <c r="CH362" i="15"/>
  <c r="BH362" i="15"/>
  <c r="AH362" i="15"/>
  <c r="CE362" i="15"/>
  <c r="BE362" i="15"/>
  <c r="AE362" i="15"/>
  <c r="CC362" i="15"/>
  <c r="BC362" i="15"/>
  <c r="AC362" i="15"/>
  <c r="CA362" i="15"/>
  <c r="BA362" i="15"/>
  <c r="AA362" i="15"/>
  <c r="BY362" i="15"/>
  <c r="AY362" i="15"/>
  <c r="Y362" i="15"/>
  <c r="BW362" i="15"/>
  <c r="AW362" i="15"/>
  <c r="W362" i="15"/>
  <c r="U365" i="15"/>
  <c r="BU368" i="15"/>
  <c r="CR374" i="15"/>
  <c r="BR374" i="15"/>
  <c r="AR374" i="15"/>
  <c r="CP374" i="15"/>
  <c r="BP374" i="15"/>
  <c r="AP374" i="15"/>
  <c r="CN374" i="15"/>
  <c r="BN374" i="15"/>
  <c r="AN374" i="15"/>
  <c r="CL374" i="15"/>
  <c r="BL374" i="15"/>
  <c r="AL374" i="15"/>
  <c r="CJ374" i="15"/>
  <c r="BJ374" i="15"/>
  <c r="AJ374" i="15"/>
  <c r="CH374" i="15"/>
  <c r="BH374" i="15"/>
  <c r="AH374" i="15"/>
  <c r="CE374" i="15"/>
  <c r="BE374" i="15"/>
  <c r="AE374" i="15"/>
  <c r="CC374" i="15"/>
  <c r="BC374" i="15"/>
  <c r="AC374" i="15"/>
  <c r="CA374" i="15"/>
  <c r="BA374" i="15"/>
  <c r="AA374" i="15"/>
  <c r="BY374" i="15"/>
  <c r="AY374" i="15"/>
  <c r="Y374" i="15"/>
  <c r="BW374" i="15"/>
  <c r="AW374" i="15"/>
  <c r="W374" i="15"/>
  <c r="U377" i="15"/>
  <c r="BU380" i="15"/>
  <c r="AC385" i="15"/>
  <c r="CC388" i="15"/>
  <c r="CR392" i="15"/>
  <c r="BR392" i="15"/>
  <c r="AR392" i="15"/>
  <c r="CP392" i="15"/>
  <c r="BP392" i="15"/>
  <c r="AP392" i="15"/>
  <c r="CN392" i="15"/>
  <c r="BN392" i="15"/>
  <c r="AN392" i="15"/>
  <c r="CL392" i="15"/>
  <c r="BL392" i="15"/>
  <c r="AL392" i="15"/>
  <c r="CJ392" i="15"/>
  <c r="BJ392" i="15"/>
  <c r="AJ392" i="15"/>
  <c r="CH392" i="15"/>
  <c r="BH392" i="15"/>
  <c r="AH392" i="15"/>
  <c r="CE392" i="15"/>
  <c r="BE392" i="15"/>
  <c r="AE392" i="15"/>
  <c r="CC392" i="15"/>
  <c r="BC392" i="15"/>
  <c r="AC392" i="15"/>
  <c r="CA392" i="15"/>
  <c r="BA392" i="15"/>
  <c r="AA392" i="15"/>
  <c r="BY392" i="15"/>
  <c r="AY392" i="15"/>
  <c r="Y392" i="15"/>
  <c r="BW392" i="15"/>
  <c r="AW392" i="15"/>
  <c r="W392" i="15"/>
  <c r="U395" i="15"/>
  <c r="BU398" i="15"/>
  <c r="CA400" i="15"/>
  <c r="BA400" i="15"/>
  <c r="AA400" i="15"/>
  <c r="BY400" i="15"/>
  <c r="AY400" i="15"/>
  <c r="Y400" i="15"/>
  <c r="BW400" i="15"/>
  <c r="AW400" i="15"/>
  <c r="W400" i="15"/>
  <c r="BU400" i="15"/>
  <c r="AU400" i="15"/>
  <c r="U400" i="15"/>
  <c r="CR400" i="15"/>
  <c r="BR400" i="15"/>
  <c r="AR400" i="15"/>
  <c r="CP400" i="15"/>
  <c r="BP400" i="15"/>
  <c r="AP400" i="15"/>
  <c r="CN400" i="15"/>
  <c r="BN400" i="15"/>
  <c r="AN400" i="15"/>
  <c r="CL400" i="15"/>
  <c r="BL400" i="15"/>
  <c r="AL400" i="15"/>
  <c r="CJ400" i="15"/>
  <c r="BJ400" i="15"/>
  <c r="AJ400" i="15"/>
  <c r="CH400" i="15"/>
  <c r="BH400" i="15"/>
  <c r="AH400" i="15"/>
  <c r="CE400" i="15"/>
  <c r="BE400" i="15"/>
  <c r="AE400" i="15"/>
  <c r="AC403" i="15"/>
  <c r="CC406" i="15"/>
  <c r="CL408" i="15"/>
  <c r="BU410" i="15"/>
  <c r="CC412" i="15"/>
  <c r="CL414" i="15"/>
  <c r="BU416" i="15"/>
  <c r="CC418" i="15"/>
  <c r="CL420" i="15"/>
  <c r="BU422" i="15"/>
  <c r="CC424" i="15"/>
  <c r="CL426" i="15"/>
  <c r="BU428" i="15"/>
  <c r="CC430" i="15"/>
  <c r="CL432" i="15"/>
  <c r="BU434" i="15"/>
  <c r="CC436" i="15"/>
  <c r="CL438" i="15"/>
  <c r="BU440" i="15"/>
  <c r="CC442" i="15"/>
  <c r="CL444" i="15"/>
  <c r="CR353" i="15"/>
  <c r="BR353" i="15"/>
  <c r="AR353" i="15"/>
  <c r="CP353" i="15"/>
  <c r="BP353" i="15"/>
  <c r="AP353" i="15"/>
  <c r="CN353" i="15"/>
  <c r="BN353" i="15"/>
  <c r="AN353" i="15"/>
  <c r="CL353" i="15"/>
  <c r="BL353" i="15"/>
  <c r="AL353" i="15"/>
  <c r="CJ353" i="15"/>
  <c r="BJ353" i="15"/>
  <c r="AJ353" i="15"/>
  <c r="CE353" i="15"/>
  <c r="BE353" i="15"/>
  <c r="AE353" i="15"/>
  <c r="CC353" i="15"/>
  <c r="BC353" i="15"/>
  <c r="AC353" i="15"/>
  <c r="CA353" i="15"/>
  <c r="BA353" i="15"/>
  <c r="AA353" i="15"/>
  <c r="BY353" i="15"/>
  <c r="AY353" i="15"/>
  <c r="Y353" i="15"/>
  <c r="BW353" i="15"/>
  <c r="AW353" i="15"/>
  <c r="W353" i="15"/>
  <c r="CA382" i="15"/>
  <c r="BA382" i="15"/>
  <c r="AA382" i="15"/>
  <c r="BY382" i="15"/>
  <c r="AY382" i="15"/>
  <c r="Y382" i="15"/>
  <c r="BW382" i="15"/>
  <c r="AW382" i="15"/>
  <c r="W382" i="15"/>
  <c r="BU382" i="15"/>
  <c r="AU382" i="15"/>
  <c r="U382" i="15"/>
  <c r="CR382" i="15"/>
  <c r="BR382" i="15"/>
  <c r="AR382" i="15"/>
  <c r="CP382" i="15"/>
  <c r="BP382" i="15"/>
  <c r="AP382" i="15"/>
  <c r="CN382" i="15"/>
  <c r="BN382" i="15"/>
  <c r="AN382" i="15"/>
  <c r="CL382" i="15"/>
  <c r="BL382" i="15"/>
  <c r="AL382" i="15"/>
  <c r="CJ382" i="15"/>
  <c r="BJ382" i="15"/>
  <c r="AJ382" i="15"/>
  <c r="CH382" i="15"/>
  <c r="BH382" i="15"/>
  <c r="AH382" i="15"/>
  <c r="CE382" i="15"/>
  <c r="BE382" i="15"/>
  <c r="AE382" i="15"/>
  <c r="CP457" i="15"/>
  <c r="BP457" i="15"/>
  <c r="AP457" i="15"/>
  <c r="CN457" i="15"/>
  <c r="BN457" i="15"/>
  <c r="AN457" i="15"/>
  <c r="CL457" i="15"/>
  <c r="BL457" i="15"/>
  <c r="AL457" i="15"/>
  <c r="CJ457" i="15"/>
  <c r="BJ457" i="15"/>
  <c r="AJ457" i="15"/>
  <c r="CH457" i="15"/>
  <c r="BH457" i="15"/>
  <c r="AH457" i="15"/>
  <c r="CE457" i="15"/>
  <c r="BE457" i="15"/>
  <c r="AE457" i="15"/>
  <c r="CC457" i="15"/>
  <c r="BC457" i="15"/>
  <c r="AC457" i="15"/>
  <c r="CA457" i="15"/>
  <c r="BA457" i="15"/>
  <c r="AA457" i="15"/>
  <c r="BY457" i="15"/>
  <c r="AY457" i="15"/>
  <c r="Y457" i="15"/>
  <c r="BW457" i="15"/>
  <c r="AW457" i="15"/>
  <c r="W457" i="15"/>
  <c r="BU457" i="15"/>
  <c r="AU457" i="15"/>
  <c r="U457" i="15"/>
  <c r="CR457" i="15"/>
  <c r="BR457" i="15"/>
  <c r="AR457" i="15"/>
  <c r="CH476" i="15"/>
  <c r="BH476" i="15"/>
  <c r="AH476" i="15"/>
  <c r="CE476" i="15"/>
  <c r="BE476" i="15"/>
  <c r="AE476" i="15"/>
  <c r="CC476" i="15"/>
  <c r="BC476" i="15"/>
  <c r="AC476" i="15"/>
  <c r="CA476" i="15"/>
  <c r="BA476" i="15"/>
  <c r="AA476" i="15"/>
  <c r="BY476" i="15"/>
  <c r="AY476" i="15"/>
  <c r="Y476" i="15"/>
  <c r="BW476" i="15"/>
  <c r="AW476" i="15"/>
  <c r="W476" i="15"/>
  <c r="BU476" i="15"/>
  <c r="AU476" i="15"/>
  <c r="U476" i="15"/>
  <c r="CR476" i="15"/>
  <c r="BR476" i="15"/>
  <c r="AR476" i="15"/>
  <c r="CP476" i="15"/>
  <c r="BP476" i="15"/>
  <c r="AP476" i="15"/>
  <c r="CN476" i="15"/>
  <c r="BN476" i="15"/>
  <c r="AN476" i="15"/>
  <c r="CL476" i="15"/>
  <c r="BL476" i="15"/>
  <c r="AL476" i="15"/>
  <c r="CJ476" i="15"/>
  <c r="BJ476" i="15"/>
  <c r="AJ476" i="15"/>
  <c r="Y319" i="15"/>
  <c r="AY319" i="15"/>
  <c r="BY319" i="15"/>
  <c r="CR359" i="15"/>
  <c r="BR359" i="15"/>
  <c r="AR359" i="15"/>
  <c r="CP359" i="15"/>
  <c r="BP359" i="15"/>
  <c r="AP359" i="15"/>
  <c r="CN359" i="15"/>
  <c r="BN359" i="15"/>
  <c r="AN359" i="15"/>
  <c r="CL359" i="15"/>
  <c r="BL359" i="15"/>
  <c r="AL359" i="15"/>
  <c r="CJ359" i="15"/>
  <c r="BJ359" i="15"/>
  <c r="AJ359" i="15"/>
  <c r="CH359" i="15"/>
  <c r="BH359" i="15"/>
  <c r="AH359" i="15"/>
  <c r="CE359" i="15"/>
  <c r="BE359" i="15"/>
  <c r="AE359" i="15"/>
  <c r="CC359" i="15"/>
  <c r="BC359" i="15"/>
  <c r="AC359" i="15"/>
  <c r="CA359" i="15"/>
  <c r="BA359" i="15"/>
  <c r="AA359" i="15"/>
  <c r="BY359" i="15"/>
  <c r="AY359" i="15"/>
  <c r="Y359" i="15"/>
  <c r="BW359" i="15"/>
  <c r="AW359" i="15"/>
  <c r="W359" i="15"/>
  <c r="CJ369" i="15"/>
  <c r="BJ369" i="15"/>
  <c r="AJ369" i="15"/>
  <c r="CH369" i="15"/>
  <c r="BH369" i="15"/>
  <c r="AH369" i="15"/>
  <c r="CE369" i="15"/>
  <c r="BE369" i="15"/>
  <c r="AE369" i="15"/>
  <c r="CC369" i="15"/>
  <c r="BC369" i="15"/>
  <c r="AC369" i="15"/>
  <c r="CA369" i="15"/>
  <c r="BA369" i="15"/>
  <c r="AA369" i="15"/>
  <c r="BY369" i="15"/>
  <c r="AY369" i="15"/>
  <c r="Y369" i="15"/>
  <c r="BW369" i="15"/>
  <c r="AW369" i="15"/>
  <c r="W369" i="15"/>
  <c r="BU369" i="15"/>
  <c r="AU369" i="15"/>
  <c r="U369" i="15"/>
  <c r="CR369" i="15"/>
  <c r="BR369" i="15"/>
  <c r="AR369" i="15"/>
  <c r="CP369" i="15"/>
  <c r="BP369" i="15"/>
  <c r="AP369" i="15"/>
  <c r="CN369" i="15"/>
  <c r="BN369" i="15"/>
  <c r="AN369" i="15"/>
  <c r="CR371" i="15"/>
  <c r="BR371" i="15"/>
  <c r="AR371" i="15"/>
  <c r="CP371" i="15"/>
  <c r="BP371" i="15"/>
  <c r="AP371" i="15"/>
  <c r="CN371" i="15"/>
  <c r="BN371" i="15"/>
  <c r="AN371" i="15"/>
  <c r="CL371" i="15"/>
  <c r="BL371" i="15"/>
  <c r="AL371" i="15"/>
  <c r="CJ371" i="15"/>
  <c r="BJ371" i="15"/>
  <c r="AJ371" i="15"/>
  <c r="CH371" i="15"/>
  <c r="BH371" i="15"/>
  <c r="AH371" i="15"/>
  <c r="CE371" i="15"/>
  <c r="BE371" i="15"/>
  <c r="AE371" i="15"/>
  <c r="CC371" i="15"/>
  <c r="BC371" i="15"/>
  <c r="AC371" i="15"/>
  <c r="CA371" i="15"/>
  <c r="BA371" i="15"/>
  <c r="AA371" i="15"/>
  <c r="BY371" i="15"/>
  <c r="AY371" i="15"/>
  <c r="Y371" i="15"/>
  <c r="BW371" i="15"/>
  <c r="AW371" i="15"/>
  <c r="W371" i="15"/>
  <c r="CA379" i="15"/>
  <c r="BA379" i="15"/>
  <c r="AA379" i="15"/>
  <c r="BY379" i="15"/>
  <c r="AY379" i="15"/>
  <c r="Y379" i="15"/>
  <c r="BW379" i="15"/>
  <c r="AW379" i="15"/>
  <c r="W379" i="15"/>
  <c r="BU379" i="15"/>
  <c r="AU379" i="15"/>
  <c r="U379" i="15"/>
  <c r="CR379" i="15"/>
  <c r="BR379" i="15"/>
  <c r="AR379" i="15"/>
  <c r="CP379" i="15"/>
  <c r="BP379" i="15"/>
  <c r="AP379" i="15"/>
  <c r="CN379" i="15"/>
  <c r="BN379" i="15"/>
  <c r="AN379" i="15"/>
  <c r="CL379" i="15"/>
  <c r="BL379" i="15"/>
  <c r="AL379" i="15"/>
  <c r="CJ379" i="15"/>
  <c r="BJ379" i="15"/>
  <c r="AJ379" i="15"/>
  <c r="CH379" i="15"/>
  <c r="BH379" i="15"/>
  <c r="AH379" i="15"/>
  <c r="CE379" i="15"/>
  <c r="BE379" i="15"/>
  <c r="AE379" i="15"/>
  <c r="AC382" i="15"/>
  <c r="CR389" i="15"/>
  <c r="BR389" i="15"/>
  <c r="AR389" i="15"/>
  <c r="CP389" i="15"/>
  <c r="BP389" i="15"/>
  <c r="AP389" i="15"/>
  <c r="CN389" i="15"/>
  <c r="BN389" i="15"/>
  <c r="AN389" i="15"/>
  <c r="CL389" i="15"/>
  <c r="BL389" i="15"/>
  <c r="AL389" i="15"/>
  <c r="CJ389" i="15"/>
  <c r="BJ389" i="15"/>
  <c r="AJ389" i="15"/>
  <c r="CH389" i="15"/>
  <c r="BH389" i="15"/>
  <c r="AH389" i="15"/>
  <c r="CE389" i="15"/>
  <c r="BE389" i="15"/>
  <c r="AE389" i="15"/>
  <c r="CC389" i="15"/>
  <c r="BC389" i="15"/>
  <c r="AC389" i="15"/>
  <c r="CA389" i="15"/>
  <c r="BA389" i="15"/>
  <c r="AA389" i="15"/>
  <c r="BY389" i="15"/>
  <c r="AY389" i="15"/>
  <c r="Y389" i="15"/>
  <c r="BW389" i="15"/>
  <c r="AW389" i="15"/>
  <c r="W389" i="15"/>
  <c r="CA397" i="15"/>
  <c r="BA397" i="15"/>
  <c r="AA397" i="15"/>
  <c r="BY397" i="15"/>
  <c r="AY397" i="15"/>
  <c r="Y397" i="15"/>
  <c r="BW397" i="15"/>
  <c r="AW397" i="15"/>
  <c r="W397" i="15"/>
  <c r="BU397" i="15"/>
  <c r="AU397" i="15"/>
  <c r="U397" i="15"/>
  <c r="CR397" i="15"/>
  <c r="BR397" i="15"/>
  <c r="AR397" i="15"/>
  <c r="CP397" i="15"/>
  <c r="BP397" i="15"/>
  <c r="AP397" i="15"/>
  <c r="CN397" i="15"/>
  <c r="BN397" i="15"/>
  <c r="AN397" i="15"/>
  <c r="CL397" i="15"/>
  <c r="BL397" i="15"/>
  <c r="AL397" i="15"/>
  <c r="CJ397" i="15"/>
  <c r="BJ397" i="15"/>
  <c r="AJ397" i="15"/>
  <c r="CH397" i="15"/>
  <c r="BH397" i="15"/>
  <c r="AH397" i="15"/>
  <c r="CE397" i="15"/>
  <c r="BE397" i="15"/>
  <c r="AE397" i="15"/>
  <c r="CR407" i="15"/>
  <c r="BR407" i="15"/>
  <c r="AR407" i="15"/>
  <c r="CP407" i="15"/>
  <c r="BP407" i="15"/>
  <c r="AP407" i="15"/>
  <c r="CN407" i="15"/>
  <c r="BN407" i="15"/>
  <c r="AN407" i="15"/>
  <c r="CL407" i="15"/>
  <c r="BL407" i="15"/>
  <c r="AL407" i="15"/>
  <c r="CJ407" i="15"/>
  <c r="BJ407" i="15"/>
  <c r="AJ407" i="15"/>
  <c r="CH407" i="15"/>
  <c r="BH407" i="15"/>
  <c r="AH407" i="15"/>
  <c r="CE407" i="15"/>
  <c r="BE407" i="15"/>
  <c r="AE407" i="15"/>
  <c r="CC407" i="15"/>
  <c r="BC407" i="15"/>
  <c r="AC407" i="15"/>
  <c r="CA407" i="15"/>
  <c r="BA407" i="15"/>
  <c r="AA407" i="15"/>
  <c r="BY407" i="15"/>
  <c r="AY407" i="15"/>
  <c r="Y407" i="15"/>
  <c r="BW407" i="15"/>
  <c r="AW407" i="15"/>
  <c r="W407" i="15"/>
  <c r="CA409" i="15"/>
  <c r="BA409" i="15"/>
  <c r="AA409" i="15"/>
  <c r="BY409" i="15"/>
  <c r="AY409" i="15"/>
  <c r="Y409" i="15"/>
  <c r="BW409" i="15"/>
  <c r="AW409" i="15"/>
  <c r="W409" i="15"/>
  <c r="BU409" i="15"/>
  <c r="AU409" i="15"/>
  <c r="U409" i="15"/>
  <c r="CR409" i="15"/>
  <c r="BR409" i="15"/>
  <c r="AR409" i="15"/>
  <c r="CP409" i="15"/>
  <c r="BP409" i="15"/>
  <c r="AP409" i="15"/>
  <c r="CN409" i="15"/>
  <c r="BN409" i="15"/>
  <c r="AN409" i="15"/>
  <c r="CL409" i="15"/>
  <c r="BL409" i="15"/>
  <c r="AL409" i="15"/>
  <c r="CJ409" i="15"/>
  <c r="BJ409" i="15"/>
  <c r="AJ409" i="15"/>
  <c r="CH409" i="15"/>
  <c r="BH409" i="15"/>
  <c r="AH409" i="15"/>
  <c r="CE409" i="15"/>
  <c r="BE409" i="15"/>
  <c r="AE409" i="15"/>
  <c r="CJ411" i="15"/>
  <c r="BJ411" i="15"/>
  <c r="AJ411" i="15"/>
  <c r="CH411" i="15"/>
  <c r="BH411" i="15"/>
  <c r="AH411" i="15"/>
  <c r="CE411" i="15"/>
  <c r="BE411" i="15"/>
  <c r="AE411" i="15"/>
  <c r="CC411" i="15"/>
  <c r="BC411" i="15"/>
  <c r="AC411" i="15"/>
  <c r="CA411" i="15"/>
  <c r="BA411" i="15"/>
  <c r="AA411" i="15"/>
  <c r="BY411" i="15"/>
  <c r="AY411" i="15"/>
  <c r="Y411" i="15"/>
  <c r="BW411" i="15"/>
  <c r="AW411" i="15"/>
  <c r="W411" i="15"/>
  <c r="BU411" i="15"/>
  <c r="AU411" i="15"/>
  <c r="U411" i="15"/>
  <c r="CR411" i="15"/>
  <c r="BR411" i="15"/>
  <c r="AR411" i="15"/>
  <c r="CP411" i="15"/>
  <c r="BP411" i="15"/>
  <c r="AP411" i="15"/>
  <c r="CN411" i="15"/>
  <c r="BN411" i="15"/>
  <c r="AN411" i="15"/>
  <c r="CR413" i="15"/>
  <c r="BR413" i="15"/>
  <c r="AR413" i="15"/>
  <c r="CP413" i="15"/>
  <c r="BP413" i="15"/>
  <c r="AP413" i="15"/>
  <c r="CN413" i="15"/>
  <c r="BN413" i="15"/>
  <c r="AN413" i="15"/>
  <c r="CL413" i="15"/>
  <c r="BL413" i="15"/>
  <c r="AL413" i="15"/>
  <c r="CJ413" i="15"/>
  <c r="BJ413" i="15"/>
  <c r="AJ413" i="15"/>
  <c r="CH413" i="15"/>
  <c r="BH413" i="15"/>
  <c r="AH413" i="15"/>
  <c r="CE413" i="15"/>
  <c r="BE413" i="15"/>
  <c r="AE413" i="15"/>
  <c r="CC413" i="15"/>
  <c r="BC413" i="15"/>
  <c r="AC413" i="15"/>
  <c r="CA413" i="15"/>
  <c r="BA413" i="15"/>
  <c r="AA413" i="15"/>
  <c r="BY413" i="15"/>
  <c r="AY413" i="15"/>
  <c r="Y413" i="15"/>
  <c r="BW413" i="15"/>
  <c r="AW413" i="15"/>
  <c r="W413" i="15"/>
  <c r="CA415" i="15"/>
  <c r="BA415" i="15"/>
  <c r="AA415" i="15"/>
  <c r="BY415" i="15"/>
  <c r="AY415" i="15"/>
  <c r="Y415" i="15"/>
  <c r="BW415" i="15"/>
  <c r="AW415" i="15"/>
  <c r="W415" i="15"/>
  <c r="BU415" i="15"/>
  <c r="AU415" i="15"/>
  <c r="U415" i="15"/>
  <c r="CR415" i="15"/>
  <c r="BR415" i="15"/>
  <c r="AR415" i="15"/>
  <c r="CP415" i="15"/>
  <c r="BP415" i="15"/>
  <c r="AP415" i="15"/>
  <c r="CN415" i="15"/>
  <c r="BN415" i="15"/>
  <c r="AN415" i="15"/>
  <c r="CL415" i="15"/>
  <c r="BL415" i="15"/>
  <c r="AL415" i="15"/>
  <c r="CJ415" i="15"/>
  <c r="BJ415" i="15"/>
  <c r="AJ415" i="15"/>
  <c r="CH415" i="15"/>
  <c r="BH415" i="15"/>
  <c r="AH415" i="15"/>
  <c r="CE415" i="15"/>
  <c r="BE415" i="15"/>
  <c r="AE415" i="15"/>
  <c r="CJ417" i="15"/>
  <c r="BJ417" i="15"/>
  <c r="AJ417" i="15"/>
  <c r="CH417" i="15"/>
  <c r="BH417" i="15"/>
  <c r="AH417" i="15"/>
  <c r="CE417" i="15"/>
  <c r="BE417" i="15"/>
  <c r="AE417" i="15"/>
  <c r="CC417" i="15"/>
  <c r="BC417" i="15"/>
  <c r="AC417" i="15"/>
  <c r="CA417" i="15"/>
  <c r="BA417" i="15"/>
  <c r="AA417" i="15"/>
  <c r="BY417" i="15"/>
  <c r="AY417" i="15"/>
  <c r="Y417" i="15"/>
  <c r="BW417" i="15"/>
  <c r="AW417" i="15"/>
  <c r="W417" i="15"/>
  <c r="BU417" i="15"/>
  <c r="AU417" i="15"/>
  <c r="U417" i="15"/>
  <c r="CR417" i="15"/>
  <c r="BR417" i="15"/>
  <c r="AR417" i="15"/>
  <c r="CP417" i="15"/>
  <c r="BP417" i="15"/>
  <c r="AP417" i="15"/>
  <c r="CN417" i="15"/>
  <c r="BN417" i="15"/>
  <c r="AN417" i="15"/>
  <c r="CR419" i="15"/>
  <c r="BR419" i="15"/>
  <c r="AR419" i="15"/>
  <c r="CP419" i="15"/>
  <c r="BP419" i="15"/>
  <c r="AP419" i="15"/>
  <c r="CN419" i="15"/>
  <c r="BN419" i="15"/>
  <c r="AN419" i="15"/>
  <c r="CL419" i="15"/>
  <c r="BL419" i="15"/>
  <c r="AL419" i="15"/>
  <c r="CJ419" i="15"/>
  <c r="BJ419" i="15"/>
  <c r="AJ419" i="15"/>
  <c r="CH419" i="15"/>
  <c r="BH419" i="15"/>
  <c r="AH419" i="15"/>
  <c r="CE419" i="15"/>
  <c r="BE419" i="15"/>
  <c r="AE419" i="15"/>
  <c r="CC419" i="15"/>
  <c r="BC419" i="15"/>
  <c r="AC419" i="15"/>
  <c r="CA419" i="15"/>
  <c r="BA419" i="15"/>
  <c r="AA419" i="15"/>
  <c r="BY419" i="15"/>
  <c r="AY419" i="15"/>
  <c r="Y419" i="15"/>
  <c r="BW419" i="15"/>
  <c r="AW419" i="15"/>
  <c r="W419" i="15"/>
  <c r="CA421" i="15"/>
  <c r="BA421" i="15"/>
  <c r="AA421" i="15"/>
  <c r="BY421" i="15"/>
  <c r="AY421" i="15"/>
  <c r="Y421" i="15"/>
  <c r="BW421" i="15"/>
  <c r="AW421" i="15"/>
  <c r="W421" i="15"/>
  <c r="BU421" i="15"/>
  <c r="AU421" i="15"/>
  <c r="U421" i="15"/>
  <c r="CR421" i="15"/>
  <c r="BR421" i="15"/>
  <c r="AR421" i="15"/>
  <c r="CP421" i="15"/>
  <c r="BP421" i="15"/>
  <c r="AP421" i="15"/>
  <c r="CN421" i="15"/>
  <c r="BN421" i="15"/>
  <c r="AN421" i="15"/>
  <c r="CL421" i="15"/>
  <c r="BL421" i="15"/>
  <c r="AL421" i="15"/>
  <c r="CJ421" i="15"/>
  <c r="BJ421" i="15"/>
  <c r="AJ421" i="15"/>
  <c r="CH421" i="15"/>
  <c r="BH421" i="15"/>
  <c r="AH421" i="15"/>
  <c r="CE421" i="15"/>
  <c r="BE421" i="15"/>
  <c r="AE421" i="15"/>
  <c r="CJ423" i="15"/>
  <c r="BJ423" i="15"/>
  <c r="AJ423" i="15"/>
  <c r="CH423" i="15"/>
  <c r="BH423" i="15"/>
  <c r="AH423" i="15"/>
  <c r="CE423" i="15"/>
  <c r="BE423" i="15"/>
  <c r="AE423" i="15"/>
  <c r="CC423" i="15"/>
  <c r="BC423" i="15"/>
  <c r="AC423" i="15"/>
  <c r="CA423" i="15"/>
  <c r="BA423" i="15"/>
  <c r="AA423" i="15"/>
  <c r="BY423" i="15"/>
  <c r="AY423" i="15"/>
  <c r="Y423" i="15"/>
  <c r="BW423" i="15"/>
  <c r="AW423" i="15"/>
  <c r="W423" i="15"/>
  <c r="BU423" i="15"/>
  <c r="AU423" i="15"/>
  <c r="U423" i="15"/>
  <c r="CR423" i="15"/>
  <c r="BR423" i="15"/>
  <c r="AR423" i="15"/>
  <c r="CP423" i="15"/>
  <c r="BP423" i="15"/>
  <c r="AP423" i="15"/>
  <c r="CN423" i="15"/>
  <c r="BN423" i="15"/>
  <c r="AN423" i="15"/>
  <c r="CR425" i="15"/>
  <c r="BR425" i="15"/>
  <c r="AR425" i="15"/>
  <c r="CP425" i="15"/>
  <c r="BP425" i="15"/>
  <c r="AP425" i="15"/>
  <c r="CN425" i="15"/>
  <c r="BN425" i="15"/>
  <c r="AN425" i="15"/>
  <c r="CL425" i="15"/>
  <c r="BL425" i="15"/>
  <c r="AL425" i="15"/>
  <c r="CJ425" i="15"/>
  <c r="BJ425" i="15"/>
  <c r="AJ425" i="15"/>
  <c r="CH425" i="15"/>
  <c r="BH425" i="15"/>
  <c r="AH425" i="15"/>
  <c r="CE425" i="15"/>
  <c r="BE425" i="15"/>
  <c r="AE425" i="15"/>
  <c r="CC425" i="15"/>
  <c r="BC425" i="15"/>
  <c r="AC425" i="15"/>
  <c r="CA425" i="15"/>
  <c r="BA425" i="15"/>
  <c r="AA425" i="15"/>
  <c r="BY425" i="15"/>
  <c r="AY425" i="15"/>
  <c r="Y425" i="15"/>
  <c r="BW425" i="15"/>
  <c r="AW425" i="15"/>
  <c r="W425" i="15"/>
  <c r="CJ429" i="15"/>
  <c r="BJ429" i="15"/>
  <c r="AJ429" i="15"/>
  <c r="CH429" i="15"/>
  <c r="BH429" i="15"/>
  <c r="AH429" i="15"/>
  <c r="CE429" i="15"/>
  <c r="BE429" i="15"/>
  <c r="AE429" i="15"/>
  <c r="CC429" i="15"/>
  <c r="BC429" i="15"/>
  <c r="AC429" i="15"/>
  <c r="CA429" i="15"/>
  <c r="BA429" i="15"/>
  <c r="AA429" i="15"/>
  <c r="BY429" i="15"/>
  <c r="AY429" i="15"/>
  <c r="Y429" i="15"/>
  <c r="BW429" i="15"/>
  <c r="AW429" i="15"/>
  <c r="W429" i="15"/>
  <c r="BU429" i="15"/>
  <c r="AU429" i="15"/>
  <c r="U429" i="15"/>
  <c r="CR429" i="15"/>
  <c r="BR429" i="15"/>
  <c r="AR429" i="15"/>
  <c r="CP429" i="15"/>
  <c r="BP429" i="15"/>
  <c r="AP429" i="15"/>
  <c r="CN429" i="15"/>
  <c r="BN429" i="15"/>
  <c r="AN429" i="15"/>
  <c r="CR431" i="15"/>
  <c r="BR431" i="15"/>
  <c r="AR431" i="15"/>
  <c r="CP431" i="15"/>
  <c r="BP431" i="15"/>
  <c r="AP431" i="15"/>
  <c r="CN431" i="15"/>
  <c r="BN431" i="15"/>
  <c r="AN431" i="15"/>
  <c r="CL431" i="15"/>
  <c r="BL431" i="15"/>
  <c r="AL431" i="15"/>
  <c r="CJ431" i="15"/>
  <c r="BJ431" i="15"/>
  <c r="AJ431" i="15"/>
  <c r="CH431" i="15"/>
  <c r="BH431" i="15"/>
  <c r="AH431" i="15"/>
  <c r="CE431" i="15"/>
  <c r="BE431" i="15"/>
  <c r="AE431" i="15"/>
  <c r="CC431" i="15"/>
  <c r="BC431" i="15"/>
  <c r="AC431" i="15"/>
  <c r="CA431" i="15"/>
  <c r="BA431" i="15"/>
  <c r="AA431" i="15"/>
  <c r="BY431" i="15"/>
  <c r="AY431" i="15"/>
  <c r="Y431" i="15"/>
  <c r="BW431" i="15"/>
  <c r="AW431" i="15"/>
  <c r="W431" i="15"/>
  <c r="CJ435" i="15"/>
  <c r="BJ435" i="15"/>
  <c r="AJ435" i="15"/>
  <c r="CH435" i="15"/>
  <c r="BH435" i="15"/>
  <c r="AH435" i="15"/>
  <c r="CE435" i="15"/>
  <c r="BE435" i="15"/>
  <c r="AE435" i="15"/>
  <c r="CC435" i="15"/>
  <c r="BC435" i="15"/>
  <c r="AC435" i="15"/>
  <c r="CA435" i="15"/>
  <c r="BA435" i="15"/>
  <c r="AA435" i="15"/>
  <c r="BY435" i="15"/>
  <c r="AY435" i="15"/>
  <c r="Y435" i="15"/>
  <c r="BW435" i="15"/>
  <c r="AW435" i="15"/>
  <c r="W435" i="15"/>
  <c r="BU435" i="15"/>
  <c r="AU435" i="15"/>
  <c r="U435" i="15"/>
  <c r="CR435" i="15"/>
  <c r="BR435" i="15"/>
  <c r="AR435" i="15"/>
  <c r="CP435" i="15"/>
  <c r="BP435" i="15"/>
  <c r="AP435" i="15"/>
  <c r="CN435" i="15"/>
  <c r="BN435" i="15"/>
  <c r="AN435" i="15"/>
  <c r="CR437" i="15"/>
  <c r="BR437" i="15"/>
  <c r="AR437" i="15"/>
  <c r="CP437" i="15"/>
  <c r="BP437" i="15"/>
  <c r="AP437" i="15"/>
  <c r="CN437" i="15"/>
  <c r="BN437" i="15"/>
  <c r="AN437" i="15"/>
  <c r="CL437" i="15"/>
  <c r="BL437" i="15"/>
  <c r="AL437" i="15"/>
  <c r="CJ437" i="15"/>
  <c r="BJ437" i="15"/>
  <c r="AJ437" i="15"/>
  <c r="CH437" i="15"/>
  <c r="BH437" i="15"/>
  <c r="AH437" i="15"/>
  <c r="CE437" i="15"/>
  <c r="BE437" i="15"/>
  <c r="AE437" i="15"/>
  <c r="CC437" i="15"/>
  <c r="BC437" i="15"/>
  <c r="AC437" i="15"/>
  <c r="CA437" i="15"/>
  <c r="BA437" i="15"/>
  <c r="AA437" i="15"/>
  <c r="BY437" i="15"/>
  <c r="AY437" i="15"/>
  <c r="Y437" i="15"/>
  <c r="BW437" i="15"/>
  <c r="AW437" i="15"/>
  <c r="W437" i="15"/>
  <c r="CJ441" i="15"/>
  <c r="BJ441" i="15"/>
  <c r="AJ441" i="15"/>
  <c r="CH441" i="15"/>
  <c r="BH441" i="15"/>
  <c r="AH441" i="15"/>
  <c r="CE441" i="15"/>
  <c r="BE441" i="15"/>
  <c r="AE441" i="15"/>
  <c r="CC441" i="15"/>
  <c r="BC441" i="15"/>
  <c r="AC441" i="15"/>
  <c r="CA441" i="15"/>
  <c r="BA441" i="15"/>
  <c r="AA441" i="15"/>
  <c r="BY441" i="15"/>
  <c r="AY441" i="15"/>
  <c r="Y441" i="15"/>
  <c r="BW441" i="15"/>
  <c r="AW441" i="15"/>
  <c r="W441" i="15"/>
  <c r="BU441" i="15"/>
  <c r="AU441" i="15"/>
  <c r="U441" i="15"/>
  <c r="CR441" i="15"/>
  <c r="BR441" i="15"/>
  <c r="AR441" i="15"/>
  <c r="CP441" i="15"/>
  <c r="BP441" i="15"/>
  <c r="AP441" i="15"/>
  <c r="CN441" i="15"/>
  <c r="BN441" i="15"/>
  <c r="AN441" i="15"/>
  <c r="CR443" i="15"/>
  <c r="BR443" i="15"/>
  <c r="AR443" i="15"/>
  <c r="CP443" i="15"/>
  <c r="BP443" i="15"/>
  <c r="AP443" i="15"/>
  <c r="CN443" i="15"/>
  <c r="BN443" i="15"/>
  <c r="AN443" i="15"/>
  <c r="CL443" i="15"/>
  <c r="BL443" i="15"/>
  <c r="AL443" i="15"/>
  <c r="CJ443" i="15"/>
  <c r="BJ443" i="15"/>
  <c r="AJ443" i="15"/>
  <c r="CH443" i="15"/>
  <c r="BH443" i="15"/>
  <c r="AH443" i="15"/>
  <c r="CE443" i="15"/>
  <c r="BE443" i="15"/>
  <c r="AE443" i="15"/>
  <c r="CC443" i="15"/>
  <c r="BC443" i="15"/>
  <c r="AC443" i="15"/>
  <c r="CA443" i="15"/>
  <c r="BA443" i="15"/>
  <c r="AA443" i="15"/>
  <c r="BY443" i="15"/>
  <c r="AY443" i="15"/>
  <c r="Y443" i="15"/>
  <c r="BW443" i="15"/>
  <c r="AW443" i="15"/>
  <c r="W443" i="15"/>
  <c r="AA319" i="15"/>
  <c r="BA319" i="15"/>
  <c r="CA319" i="15"/>
  <c r="BH350" i="15"/>
  <c r="U353" i="15"/>
  <c r="BL354" i="15"/>
  <c r="CR356" i="15"/>
  <c r="BR356" i="15"/>
  <c r="AR356" i="15"/>
  <c r="CP356" i="15"/>
  <c r="BP356" i="15"/>
  <c r="AP356" i="15"/>
  <c r="CN356" i="15"/>
  <c r="BN356" i="15"/>
  <c r="AN356" i="15"/>
  <c r="CL356" i="15"/>
  <c r="BL356" i="15"/>
  <c r="AL356" i="15"/>
  <c r="CJ356" i="15"/>
  <c r="BJ356" i="15"/>
  <c r="AJ356" i="15"/>
  <c r="CH356" i="15"/>
  <c r="BH356" i="15"/>
  <c r="AH356" i="15"/>
  <c r="CE356" i="15"/>
  <c r="BE356" i="15"/>
  <c r="AE356" i="15"/>
  <c r="CC356" i="15"/>
  <c r="BC356" i="15"/>
  <c r="AC356" i="15"/>
  <c r="CA356" i="15"/>
  <c r="BA356" i="15"/>
  <c r="AA356" i="15"/>
  <c r="BY356" i="15"/>
  <c r="AY356" i="15"/>
  <c r="Y356" i="15"/>
  <c r="BW356" i="15"/>
  <c r="AW356" i="15"/>
  <c r="W356" i="15"/>
  <c r="AU362" i="15"/>
  <c r="CA367" i="15"/>
  <c r="BA367" i="15"/>
  <c r="AA367" i="15"/>
  <c r="BY367" i="15"/>
  <c r="AY367" i="15"/>
  <c r="Y367" i="15"/>
  <c r="BW367" i="15"/>
  <c r="AW367" i="15"/>
  <c r="W367" i="15"/>
  <c r="BU367" i="15"/>
  <c r="AU367" i="15"/>
  <c r="U367" i="15"/>
  <c r="CR367" i="15"/>
  <c r="BR367" i="15"/>
  <c r="AR367" i="15"/>
  <c r="CP367" i="15"/>
  <c r="BP367" i="15"/>
  <c r="AP367" i="15"/>
  <c r="CN367" i="15"/>
  <c r="BN367" i="15"/>
  <c r="AN367" i="15"/>
  <c r="CL367" i="15"/>
  <c r="BL367" i="15"/>
  <c r="AL367" i="15"/>
  <c r="CJ367" i="15"/>
  <c r="BJ367" i="15"/>
  <c r="AJ367" i="15"/>
  <c r="CH367" i="15"/>
  <c r="BH367" i="15"/>
  <c r="AH367" i="15"/>
  <c r="CE367" i="15"/>
  <c r="BE367" i="15"/>
  <c r="AE367" i="15"/>
  <c r="AU374" i="15"/>
  <c r="BC382" i="15"/>
  <c r="AU392" i="15"/>
  <c r="CA427" i="15"/>
  <c r="BA427" i="15"/>
  <c r="AA427" i="15"/>
  <c r="BY427" i="15"/>
  <c r="AY427" i="15"/>
  <c r="Y427" i="15"/>
  <c r="BW427" i="15"/>
  <c r="AW427" i="15"/>
  <c r="W427" i="15"/>
  <c r="BU427" i="15"/>
  <c r="AU427" i="15"/>
  <c r="U427" i="15"/>
  <c r="CR427" i="15"/>
  <c r="BR427" i="15"/>
  <c r="AR427" i="15"/>
  <c r="CP427" i="15"/>
  <c r="BP427" i="15"/>
  <c r="AP427" i="15"/>
  <c r="CN427" i="15"/>
  <c r="BN427" i="15"/>
  <c r="AN427" i="15"/>
  <c r="CL427" i="15"/>
  <c r="BL427" i="15"/>
  <c r="AL427" i="15"/>
  <c r="CJ427" i="15"/>
  <c r="BJ427" i="15"/>
  <c r="AJ427" i="15"/>
  <c r="CH427" i="15"/>
  <c r="BH427" i="15"/>
  <c r="AH427" i="15"/>
  <c r="CE427" i="15"/>
  <c r="BE427" i="15"/>
  <c r="AE427" i="15"/>
  <c r="CA433" i="15"/>
  <c r="BA433" i="15"/>
  <c r="AA433" i="15"/>
  <c r="BY433" i="15"/>
  <c r="AY433" i="15"/>
  <c r="Y433" i="15"/>
  <c r="BW433" i="15"/>
  <c r="AW433" i="15"/>
  <c r="W433" i="15"/>
  <c r="BU433" i="15"/>
  <c r="AU433" i="15"/>
  <c r="U433" i="15"/>
  <c r="CR433" i="15"/>
  <c r="BR433" i="15"/>
  <c r="AR433" i="15"/>
  <c r="CP433" i="15"/>
  <c r="BP433" i="15"/>
  <c r="AP433" i="15"/>
  <c r="CN433" i="15"/>
  <c r="BN433" i="15"/>
  <c r="AN433" i="15"/>
  <c r="CL433" i="15"/>
  <c r="BL433" i="15"/>
  <c r="AL433" i="15"/>
  <c r="CJ433" i="15"/>
  <c r="BJ433" i="15"/>
  <c r="AJ433" i="15"/>
  <c r="CH433" i="15"/>
  <c r="BH433" i="15"/>
  <c r="AH433" i="15"/>
  <c r="CE433" i="15"/>
  <c r="BE433" i="15"/>
  <c r="AE433" i="15"/>
  <c r="CA439" i="15"/>
  <c r="BA439" i="15"/>
  <c r="AA439" i="15"/>
  <c r="BY439" i="15"/>
  <c r="AY439" i="15"/>
  <c r="Y439" i="15"/>
  <c r="BW439" i="15"/>
  <c r="AW439" i="15"/>
  <c r="W439" i="15"/>
  <c r="BU439" i="15"/>
  <c r="AU439" i="15"/>
  <c r="U439" i="15"/>
  <c r="CR439" i="15"/>
  <c r="BR439" i="15"/>
  <c r="AR439" i="15"/>
  <c r="CP439" i="15"/>
  <c r="BP439" i="15"/>
  <c r="AP439" i="15"/>
  <c r="CN439" i="15"/>
  <c r="BN439" i="15"/>
  <c r="AN439" i="15"/>
  <c r="CL439" i="15"/>
  <c r="BL439" i="15"/>
  <c r="AL439" i="15"/>
  <c r="CJ439" i="15"/>
  <c r="BJ439" i="15"/>
  <c r="AJ439" i="15"/>
  <c r="CH439" i="15"/>
  <c r="BH439" i="15"/>
  <c r="AH439" i="15"/>
  <c r="CE439" i="15"/>
  <c r="BE439" i="15"/>
  <c r="AE439" i="15"/>
  <c r="CA445" i="15"/>
  <c r="BA445" i="15"/>
  <c r="AA445" i="15"/>
  <c r="BY445" i="15"/>
  <c r="AY445" i="15"/>
  <c r="Y445" i="15"/>
  <c r="BW445" i="15"/>
  <c r="AW445" i="15"/>
  <c r="W445" i="15"/>
  <c r="BU445" i="15"/>
  <c r="AU445" i="15"/>
  <c r="U445" i="15"/>
  <c r="CR445" i="15"/>
  <c r="BR445" i="15"/>
  <c r="AR445" i="15"/>
  <c r="CP445" i="15"/>
  <c r="BP445" i="15"/>
  <c r="AP445" i="15"/>
  <c r="CN445" i="15"/>
  <c r="BN445" i="15"/>
  <c r="AN445" i="15"/>
  <c r="CL445" i="15"/>
  <c r="BL445" i="15"/>
  <c r="AL445" i="15"/>
  <c r="CJ445" i="15"/>
  <c r="BJ445" i="15"/>
  <c r="AJ445" i="15"/>
  <c r="CH445" i="15"/>
  <c r="BH445" i="15"/>
  <c r="AH445" i="15"/>
  <c r="CE445" i="15"/>
  <c r="BE445" i="15"/>
  <c r="AE445" i="15"/>
  <c r="AC319" i="15"/>
  <c r="BC319" i="15"/>
  <c r="CC319" i="15"/>
  <c r="BU350" i="15"/>
  <c r="CA352" i="15"/>
  <c r="BA352" i="15"/>
  <c r="AA352" i="15"/>
  <c r="BY352" i="15"/>
  <c r="AY352" i="15"/>
  <c r="Y352" i="15"/>
  <c r="BW352" i="15"/>
  <c r="AW352" i="15"/>
  <c r="W352" i="15"/>
  <c r="BU352" i="15"/>
  <c r="AU352" i="15"/>
  <c r="U352" i="15"/>
  <c r="CR352" i="15"/>
  <c r="BR352" i="15"/>
  <c r="AR352" i="15"/>
  <c r="CN352" i="15"/>
  <c r="BN352" i="15"/>
  <c r="AN352" i="15"/>
  <c r="CL352" i="15"/>
  <c r="BL352" i="15"/>
  <c r="AL352" i="15"/>
  <c r="CJ352" i="15"/>
  <c r="BJ352" i="15"/>
  <c r="AJ352" i="15"/>
  <c r="CH352" i="15"/>
  <c r="BH352" i="15"/>
  <c r="AH352" i="15"/>
  <c r="CE352" i="15"/>
  <c r="BE352" i="15"/>
  <c r="AE352" i="15"/>
  <c r="AH353" i="15"/>
  <c r="BY354" i="15"/>
  <c r="U359" i="15"/>
  <c r="CA364" i="15"/>
  <c r="BA364" i="15"/>
  <c r="AA364" i="15"/>
  <c r="BY364" i="15"/>
  <c r="AY364" i="15"/>
  <c r="Y364" i="15"/>
  <c r="BW364" i="15"/>
  <c r="AW364" i="15"/>
  <c r="W364" i="15"/>
  <c r="BU364" i="15"/>
  <c r="AU364" i="15"/>
  <c r="U364" i="15"/>
  <c r="CR364" i="15"/>
  <c r="BR364" i="15"/>
  <c r="AR364" i="15"/>
  <c r="CP364" i="15"/>
  <c r="BP364" i="15"/>
  <c r="AP364" i="15"/>
  <c r="CN364" i="15"/>
  <c r="BN364" i="15"/>
  <c r="AN364" i="15"/>
  <c r="CL364" i="15"/>
  <c r="BL364" i="15"/>
  <c r="AL364" i="15"/>
  <c r="CJ364" i="15"/>
  <c r="BJ364" i="15"/>
  <c r="AJ364" i="15"/>
  <c r="CH364" i="15"/>
  <c r="BH364" i="15"/>
  <c r="AH364" i="15"/>
  <c r="CE364" i="15"/>
  <c r="BE364" i="15"/>
  <c r="AE364" i="15"/>
  <c r="AL369" i="15"/>
  <c r="U371" i="15"/>
  <c r="CA376" i="15"/>
  <c r="BA376" i="15"/>
  <c r="AA376" i="15"/>
  <c r="BY376" i="15"/>
  <c r="AY376" i="15"/>
  <c r="Y376" i="15"/>
  <c r="BW376" i="15"/>
  <c r="AW376" i="15"/>
  <c r="W376" i="15"/>
  <c r="BU376" i="15"/>
  <c r="AU376" i="15"/>
  <c r="U376" i="15"/>
  <c r="CR376" i="15"/>
  <c r="BR376" i="15"/>
  <c r="AR376" i="15"/>
  <c r="CP376" i="15"/>
  <c r="BP376" i="15"/>
  <c r="AP376" i="15"/>
  <c r="CN376" i="15"/>
  <c r="BN376" i="15"/>
  <c r="AN376" i="15"/>
  <c r="CL376" i="15"/>
  <c r="BL376" i="15"/>
  <c r="AL376" i="15"/>
  <c r="CJ376" i="15"/>
  <c r="BJ376" i="15"/>
  <c r="AJ376" i="15"/>
  <c r="CH376" i="15"/>
  <c r="BH376" i="15"/>
  <c r="AH376" i="15"/>
  <c r="CE376" i="15"/>
  <c r="BE376" i="15"/>
  <c r="AE376" i="15"/>
  <c r="AC379" i="15"/>
  <c r="CC382" i="15"/>
  <c r="CR386" i="15"/>
  <c r="BR386" i="15"/>
  <c r="AR386" i="15"/>
  <c r="CP386" i="15"/>
  <c r="BP386" i="15"/>
  <c r="AP386" i="15"/>
  <c r="CN386" i="15"/>
  <c r="BN386" i="15"/>
  <c r="AN386" i="15"/>
  <c r="CL386" i="15"/>
  <c r="BL386" i="15"/>
  <c r="AL386" i="15"/>
  <c r="CJ386" i="15"/>
  <c r="BJ386" i="15"/>
  <c r="AJ386" i="15"/>
  <c r="CH386" i="15"/>
  <c r="BH386" i="15"/>
  <c r="AH386" i="15"/>
  <c r="CE386" i="15"/>
  <c r="BE386" i="15"/>
  <c r="AE386" i="15"/>
  <c r="CC386" i="15"/>
  <c r="BC386" i="15"/>
  <c r="AC386" i="15"/>
  <c r="CA386" i="15"/>
  <c r="BA386" i="15"/>
  <c r="AA386" i="15"/>
  <c r="BY386" i="15"/>
  <c r="AY386" i="15"/>
  <c r="Y386" i="15"/>
  <c r="BW386" i="15"/>
  <c r="AW386" i="15"/>
  <c r="W386" i="15"/>
  <c r="U389" i="15"/>
  <c r="CA394" i="15"/>
  <c r="BA394" i="15"/>
  <c r="AA394" i="15"/>
  <c r="BY394" i="15"/>
  <c r="AY394" i="15"/>
  <c r="Y394" i="15"/>
  <c r="BW394" i="15"/>
  <c r="AW394" i="15"/>
  <c r="W394" i="15"/>
  <c r="BU394" i="15"/>
  <c r="AU394" i="15"/>
  <c r="U394" i="15"/>
  <c r="CR394" i="15"/>
  <c r="BR394" i="15"/>
  <c r="AR394" i="15"/>
  <c r="CP394" i="15"/>
  <c r="BP394" i="15"/>
  <c r="AP394" i="15"/>
  <c r="CN394" i="15"/>
  <c r="BN394" i="15"/>
  <c r="AN394" i="15"/>
  <c r="CL394" i="15"/>
  <c r="BL394" i="15"/>
  <c r="AL394" i="15"/>
  <c r="CJ394" i="15"/>
  <c r="BJ394" i="15"/>
  <c r="AJ394" i="15"/>
  <c r="CH394" i="15"/>
  <c r="BH394" i="15"/>
  <c r="AH394" i="15"/>
  <c r="CE394" i="15"/>
  <c r="BE394" i="15"/>
  <c r="AE394" i="15"/>
  <c r="AC397" i="15"/>
  <c r="CR404" i="15"/>
  <c r="BR404" i="15"/>
  <c r="AR404" i="15"/>
  <c r="CP404" i="15"/>
  <c r="BP404" i="15"/>
  <c r="AP404" i="15"/>
  <c r="CN404" i="15"/>
  <c r="BN404" i="15"/>
  <c r="AN404" i="15"/>
  <c r="CL404" i="15"/>
  <c r="BL404" i="15"/>
  <c r="AL404" i="15"/>
  <c r="CJ404" i="15"/>
  <c r="BJ404" i="15"/>
  <c r="AJ404" i="15"/>
  <c r="CH404" i="15"/>
  <c r="BH404" i="15"/>
  <c r="AH404" i="15"/>
  <c r="CE404" i="15"/>
  <c r="BE404" i="15"/>
  <c r="AE404" i="15"/>
  <c r="CC404" i="15"/>
  <c r="BC404" i="15"/>
  <c r="AC404" i="15"/>
  <c r="CA404" i="15"/>
  <c r="BA404" i="15"/>
  <c r="AA404" i="15"/>
  <c r="BY404" i="15"/>
  <c r="AY404" i="15"/>
  <c r="Y404" i="15"/>
  <c r="BW404" i="15"/>
  <c r="AW404" i="15"/>
  <c r="W404" i="15"/>
  <c r="U407" i="15"/>
  <c r="AC409" i="15"/>
  <c r="AL411" i="15"/>
  <c r="U413" i="15"/>
  <c r="AC415" i="15"/>
  <c r="AL417" i="15"/>
  <c r="U419" i="15"/>
  <c r="AC421" i="15"/>
  <c r="AL423" i="15"/>
  <c r="U425" i="15"/>
  <c r="AL429" i="15"/>
  <c r="U431" i="15"/>
  <c r="AC433" i="15"/>
  <c r="AL435" i="15"/>
  <c r="U437" i="15"/>
  <c r="AC439" i="15"/>
  <c r="AL441" i="15"/>
  <c r="U443" i="15"/>
  <c r="AC445" i="15"/>
  <c r="CH461" i="15"/>
  <c r="BH461" i="15"/>
  <c r="AH461" i="15"/>
  <c r="CE461" i="15"/>
  <c r="BE461" i="15"/>
  <c r="AE461" i="15"/>
  <c r="CC461" i="15"/>
  <c r="BC461" i="15"/>
  <c r="AC461" i="15"/>
  <c r="CA461" i="15"/>
  <c r="BA461" i="15"/>
  <c r="AA461" i="15"/>
  <c r="BY461" i="15"/>
  <c r="AY461" i="15"/>
  <c r="Y461" i="15"/>
  <c r="BW461" i="15"/>
  <c r="AW461" i="15"/>
  <c r="W461" i="15"/>
  <c r="BU461" i="15"/>
  <c r="AU461" i="15"/>
  <c r="U461" i="15"/>
  <c r="CR461" i="15"/>
  <c r="BR461" i="15"/>
  <c r="AR461" i="15"/>
  <c r="CP461" i="15"/>
  <c r="BP461" i="15"/>
  <c r="AP461" i="15"/>
  <c r="CN461" i="15"/>
  <c r="BN461" i="15"/>
  <c r="AN461" i="15"/>
  <c r="CL461" i="15"/>
  <c r="BL461" i="15"/>
  <c r="AL461" i="15"/>
  <c r="CJ461" i="15"/>
  <c r="BJ461" i="15"/>
  <c r="AJ461" i="15"/>
  <c r="BY480" i="15"/>
  <c r="AY480" i="15"/>
  <c r="Y480" i="15"/>
  <c r="BW480" i="15"/>
  <c r="AW480" i="15"/>
  <c r="W480" i="15"/>
  <c r="BU480" i="15"/>
  <c r="AU480" i="15"/>
  <c r="U480" i="15"/>
  <c r="CR480" i="15"/>
  <c r="BR480" i="15"/>
  <c r="AR480" i="15"/>
  <c r="CP480" i="15"/>
  <c r="BP480" i="15"/>
  <c r="AP480" i="15"/>
  <c r="CN480" i="15"/>
  <c r="BN480" i="15"/>
  <c r="AN480" i="15"/>
  <c r="CL480" i="15"/>
  <c r="BL480" i="15"/>
  <c r="AL480" i="15"/>
  <c r="CJ480" i="15"/>
  <c r="BJ480" i="15"/>
  <c r="AJ480" i="15"/>
  <c r="CH480" i="15"/>
  <c r="BH480" i="15"/>
  <c r="AH480" i="15"/>
  <c r="CE480" i="15"/>
  <c r="BE480" i="15"/>
  <c r="AE480" i="15"/>
  <c r="CC480" i="15"/>
  <c r="BC480" i="15"/>
  <c r="AC480" i="15"/>
  <c r="CA480" i="15"/>
  <c r="BA480" i="15"/>
  <c r="AA480" i="15"/>
  <c r="AE319" i="15"/>
  <c r="BE319" i="15"/>
  <c r="CE319" i="15"/>
  <c r="CH350" i="15"/>
  <c r="AU353" i="15"/>
  <c r="CL354" i="15"/>
  <c r="AU359" i="15"/>
  <c r="BL369" i="15"/>
  <c r="AU371" i="15"/>
  <c r="BC379" i="15"/>
  <c r="AU389" i="15"/>
  <c r="BC397" i="15"/>
  <c r="AU407" i="15"/>
  <c r="BC409" i="15"/>
  <c r="BL411" i="15"/>
  <c r="AU413" i="15"/>
  <c r="BC415" i="15"/>
  <c r="BL417" i="15"/>
  <c r="AU419" i="15"/>
  <c r="BC421" i="15"/>
  <c r="BL423" i="15"/>
  <c r="AU425" i="15"/>
  <c r="BL429" i="15"/>
  <c r="AU431" i="15"/>
  <c r="BC433" i="15"/>
  <c r="BL435" i="15"/>
  <c r="AU437" i="15"/>
  <c r="BC439" i="15"/>
  <c r="BL441" i="15"/>
  <c r="AU443" i="15"/>
  <c r="BC445" i="15"/>
  <c r="AH319" i="15"/>
  <c r="BH319" i="15"/>
  <c r="AC352" i="15"/>
  <c r="BH353" i="15"/>
  <c r="BU359" i="15"/>
  <c r="CA361" i="15"/>
  <c r="BA361" i="15"/>
  <c r="AA361" i="15"/>
  <c r="BY361" i="15"/>
  <c r="AY361" i="15"/>
  <c r="Y361" i="15"/>
  <c r="BW361" i="15"/>
  <c r="AW361" i="15"/>
  <c r="W361" i="15"/>
  <c r="BU361" i="15"/>
  <c r="AU361" i="15"/>
  <c r="U361" i="15"/>
  <c r="CR361" i="15"/>
  <c r="BR361" i="15"/>
  <c r="AR361" i="15"/>
  <c r="CP361" i="15"/>
  <c r="BP361" i="15"/>
  <c r="AP361" i="15"/>
  <c r="CN361" i="15"/>
  <c r="BN361" i="15"/>
  <c r="AN361" i="15"/>
  <c r="CL361" i="15"/>
  <c r="BL361" i="15"/>
  <c r="AL361" i="15"/>
  <c r="CJ361" i="15"/>
  <c r="BJ361" i="15"/>
  <c r="AJ361" i="15"/>
  <c r="CH361" i="15"/>
  <c r="BH361" i="15"/>
  <c r="AH361" i="15"/>
  <c r="CE361" i="15"/>
  <c r="BE361" i="15"/>
  <c r="AE361" i="15"/>
  <c r="AC364" i="15"/>
  <c r="CL369" i="15"/>
  <c r="BU371" i="15"/>
  <c r="AC376" i="15"/>
  <c r="CC379" i="15"/>
  <c r="CR383" i="15"/>
  <c r="BR383" i="15"/>
  <c r="AR383" i="15"/>
  <c r="CP383" i="15"/>
  <c r="BP383" i="15"/>
  <c r="AP383" i="15"/>
  <c r="CN383" i="15"/>
  <c r="BN383" i="15"/>
  <c r="AN383" i="15"/>
  <c r="CL383" i="15"/>
  <c r="BL383" i="15"/>
  <c r="AL383" i="15"/>
  <c r="CJ383" i="15"/>
  <c r="BJ383" i="15"/>
  <c r="AJ383" i="15"/>
  <c r="CH383" i="15"/>
  <c r="BH383" i="15"/>
  <c r="AH383" i="15"/>
  <c r="CE383" i="15"/>
  <c r="BE383" i="15"/>
  <c r="AE383" i="15"/>
  <c r="CC383" i="15"/>
  <c r="BC383" i="15"/>
  <c r="AC383" i="15"/>
  <c r="CA383" i="15"/>
  <c r="BA383" i="15"/>
  <c r="AA383" i="15"/>
  <c r="BY383" i="15"/>
  <c r="AY383" i="15"/>
  <c r="Y383" i="15"/>
  <c r="BW383" i="15"/>
  <c r="AW383" i="15"/>
  <c r="W383" i="15"/>
  <c r="U386" i="15"/>
  <c r="BU389" i="15"/>
  <c r="CA391" i="15"/>
  <c r="BA391" i="15"/>
  <c r="AA391" i="15"/>
  <c r="BY391" i="15"/>
  <c r="AY391" i="15"/>
  <c r="Y391" i="15"/>
  <c r="BW391" i="15"/>
  <c r="AW391" i="15"/>
  <c r="W391" i="15"/>
  <c r="BU391" i="15"/>
  <c r="AU391" i="15"/>
  <c r="U391" i="15"/>
  <c r="CR391" i="15"/>
  <c r="BR391" i="15"/>
  <c r="AR391" i="15"/>
  <c r="CP391" i="15"/>
  <c r="BP391" i="15"/>
  <c r="AP391" i="15"/>
  <c r="CN391" i="15"/>
  <c r="BN391" i="15"/>
  <c r="AN391" i="15"/>
  <c r="CL391" i="15"/>
  <c r="BL391" i="15"/>
  <c r="AL391" i="15"/>
  <c r="CJ391" i="15"/>
  <c r="BJ391" i="15"/>
  <c r="AJ391" i="15"/>
  <c r="CH391" i="15"/>
  <c r="BH391" i="15"/>
  <c r="AH391" i="15"/>
  <c r="CE391" i="15"/>
  <c r="BE391" i="15"/>
  <c r="AE391" i="15"/>
  <c r="AC394" i="15"/>
  <c r="CC397" i="15"/>
  <c r="CR401" i="15"/>
  <c r="BR401" i="15"/>
  <c r="AR401" i="15"/>
  <c r="CP401" i="15"/>
  <c r="BP401" i="15"/>
  <c r="AP401" i="15"/>
  <c r="CN401" i="15"/>
  <c r="BN401" i="15"/>
  <c r="AN401" i="15"/>
  <c r="CL401" i="15"/>
  <c r="BL401" i="15"/>
  <c r="AL401" i="15"/>
  <c r="CJ401" i="15"/>
  <c r="BJ401" i="15"/>
  <c r="AJ401" i="15"/>
  <c r="CH401" i="15"/>
  <c r="BH401" i="15"/>
  <c r="AH401" i="15"/>
  <c r="CE401" i="15"/>
  <c r="BE401" i="15"/>
  <c r="AE401" i="15"/>
  <c r="CC401" i="15"/>
  <c r="BC401" i="15"/>
  <c r="AC401" i="15"/>
  <c r="CA401" i="15"/>
  <c r="BA401" i="15"/>
  <c r="AA401" i="15"/>
  <c r="BY401" i="15"/>
  <c r="AY401" i="15"/>
  <c r="Y401" i="15"/>
  <c r="BW401" i="15"/>
  <c r="AW401" i="15"/>
  <c r="W401" i="15"/>
  <c r="U404" i="15"/>
  <c r="BU407" i="15"/>
  <c r="CC409" i="15"/>
  <c r="CL411" i="15"/>
  <c r="BU413" i="15"/>
  <c r="CC415" i="15"/>
  <c r="CL417" i="15"/>
  <c r="BU419" i="15"/>
  <c r="CC421" i="15"/>
  <c r="CL423" i="15"/>
  <c r="BU425" i="15"/>
  <c r="CC427" i="15"/>
  <c r="CL429" i="15"/>
  <c r="BU431" i="15"/>
  <c r="CC433" i="15"/>
  <c r="CL435" i="15"/>
  <c r="BU437" i="15"/>
  <c r="CC439" i="15"/>
  <c r="CL441" i="15"/>
  <c r="BU443" i="15"/>
  <c r="CC445" i="15"/>
  <c r="AN357" i="15"/>
  <c r="BN357" i="15"/>
  <c r="CN357" i="15"/>
  <c r="AN360" i="15"/>
  <c r="BN360" i="15"/>
  <c r="CN360" i="15"/>
  <c r="AN363" i="15"/>
  <c r="BN363" i="15"/>
  <c r="CN363" i="15"/>
  <c r="AN366" i="15"/>
  <c r="BN366" i="15"/>
  <c r="CN366" i="15"/>
  <c r="AN372" i="15"/>
  <c r="BN372" i="15"/>
  <c r="CN372" i="15"/>
  <c r="AN375" i="15"/>
  <c r="BN375" i="15"/>
  <c r="CN375" i="15"/>
  <c r="AN378" i="15"/>
  <c r="BN378" i="15"/>
  <c r="CN378" i="15"/>
  <c r="AN381" i="15"/>
  <c r="BN381" i="15"/>
  <c r="CN381" i="15"/>
  <c r="AN384" i="15"/>
  <c r="BN384" i="15"/>
  <c r="CN384" i="15"/>
  <c r="AN387" i="15"/>
  <c r="BN387" i="15"/>
  <c r="CN387" i="15"/>
  <c r="AN390" i="15"/>
  <c r="BN390" i="15"/>
  <c r="CN390" i="15"/>
  <c r="AN393" i="15"/>
  <c r="BN393" i="15"/>
  <c r="CN393" i="15"/>
  <c r="AN396" i="15"/>
  <c r="BN396" i="15"/>
  <c r="CN396" i="15"/>
  <c r="AN399" i="15"/>
  <c r="BN399" i="15"/>
  <c r="CN399" i="15"/>
  <c r="AN402" i="15"/>
  <c r="BN402" i="15"/>
  <c r="CN402" i="15"/>
  <c r="AN405" i="15"/>
  <c r="BN405" i="15"/>
  <c r="CN405" i="15"/>
  <c r="BR448" i="15"/>
  <c r="BY465" i="15"/>
  <c r="AY465" i="15"/>
  <c r="Y465" i="15"/>
  <c r="BW465" i="15"/>
  <c r="AW465" i="15"/>
  <c r="W465" i="15"/>
  <c r="BU465" i="15"/>
  <c r="AU465" i="15"/>
  <c r="U465" i="15"/>
  <c r="CR465" i="15"/>
  <c r="BR465" i="15"/>
  <c r="AR465" i="15"/>
  <c r="CP465" i="15"/>
  <c r="BP465" i="15"/>
  <c r="AP465" i="15"/>
  <c r="CN465" i="15"/>
  <c r="BN465" i="15"/>
  <c r="AN465" i="15"/>
  <c r="CL465" i="15"/>
  <c r="BL465" i="15"/>
  <c r="AL465" i="15"/>
  <c r="CJ465" i="15"/>
  <c r="BJ465" i="15"/>
  <c r="AJ465" i="15"/>
  <c r="CH465" i="15"/>
  <c r="BH465" i="15"/>
  <c r="AH465" i="15"/>
  <c r="CE465" i="15"/>
  <c r="BE465" i="15"/>
  <c r="AE465" i="15"/>
  <c r="CC465" i="15"/>
  <c r="BC465" i="15"/>
  <c r="AC465" i="15"/>
  <c r="CP478" i="15"/>
  <c r="BP478" i="15"/>
  <c r="AP478" i="15"/>
  <c r="CN478" i="15"/>
  <c r="BN478" i="15"/>
  <c r="AN478" i="15"/>
  <c r="CL478" i="15"/>
  <c r="BL478" i="15"/>
  <c r="AL478" i="15"/>
  <c r="CJ478" i="15"/>
  <c r="BJ478" i="15"/>
  <c r="AJ478" i="15"/>
  <c r="CH478" i="15"/>
  <c r="BH478" i="15"/>
  <c r="AH478" i="15"/>
  <c r="CE478" i="15"/>
  <c r="BE478" i="15"/>
  <c r="AE478" i="15"/>
  <c r="CC478" i="15"/>
  <c r="BC478" i="15"/>
  <c r="AC478" i="15"/>
  <c r="CA478" i="15"/>
  <c r="BA478" i="15"/>
  <c r="AA478" i="15"/>
  <c r="BY478" i="15"/>
  <c r="AY478" i="15"/>
  <c r="Y478" i="15"/>
  <c r="BW478" i="15"/>
  <c r="AW478" i="15"/>
  <c r="W478" i="15"/>
  <c r="BU478" i="15"/>
  <c r="AU478" i="15"/>
  <c r="U478" i="15"/>
  <c r="AP357" i="15"/>
  <c r="BP357" i="15"/>
  <c r="CP357" i="15"/>
  <c r="AP360" i="15"/>
  <c r="BP360" i="15"/>
  <c r="CP360" i="15"/>
  <c r="AP363" i="15"/>
  <c r="BP363" i="15"/>
  <c r="CP363" i="15"/>
  <c r="AP366" i="15"/>
  <c r="BP366" i="15"/>
  <c r="CP366" i="15"/>
  <c r="AP372" i="15"/>
  <c r="BP372" i="15"/>
  <c r="CP372" i="15"/>
  <c r="AP375" i="15"/>
  <c r="BP375" i="15"/>
  <c r="CP375" i="15"/>
  <c r="AP378" i="15"/>
  <c r="BP378" i="15"/>
  <c r="CP378" i="15"/>
  <c r="AP381" i="15"/>
  <c r="BP381" i="15"/>
  <c r="CP381" i="15"/>
  <c r="AP384" i="15"/>
  <c r="BP384" i="15"/>
  <c r="CP384" i="15"/>
  <c r="AP387" i="15"/>
  <c r="BP387" i="15"/>
  <c r="CP387" i="15"/>
  <c r="AP390" i="15"/>
  <c r="BP390" i="15"/>
  <c r="CP390" i="15"/>
  <c r="AP393" i="15"/>
  <c r="BP393" i="15"/>
  <c r="CP393" i="15"/>
  <c r="AP396" i="15"/>
  <c r="BP396" i="15"/>
  <c r="CP396" i="15"/>
  <c r="AP399" i="15"/>
  <c r="BP399" i="15"/>
  <c r="CP399" i="15"/>
  <c r="AP402" i="15"/>
  <c r="BP402" i="15"/>
  <c r="CP402" i="15"/>
  <c r="AP405" i="15"/>
  <c r="BP405" i="15"/>
  <c r="CP405" i="15"/>
  <c r="BY448" i="15"/>
  <c r="BY450" i="15"/>
  <c r="AY450" i="15"/>
  <c r="Y450" i="15"/>
  <c r="BW450" i="15"/>
  <c r="AW450" i="15"/>
  <c r="W450" i="15"/>
  <c r="BU450" i="15"/>
  <c r="AU450" i="15"/>
  <c r="U450" i="15"/>
  <c r="CR450" i="15"/>
  <c r="BR450" i="15"/>
  <c r="AR450" i="15"/>
  <c r="CP450" i="15"/>
  <c r="BP450" i="15"/>
  <c r="AP450" i="15"/>
  <c r="CN450" i="15"/>
  <c r="BN450" i="15"/>
  <c r="AN450" i="15"/>
  <c r="CL450" i="15"/>
  <c r="BL450" i="15"/>
  <c r="AL450" i="15"/>
  <c r="CJ450" i="15"/>
  <c r="BJ450" i="15"/>
  <c r="AJ450" i="15"/>
  <c r="CH450" i="15"/>
  <c r="BH450" i="15"/>
  <c r="AH450" i="15"/>
  <c r="CE450" i="15"/>
  <c r="BE450" i="15"/>
  <c r="AE450" i="15"/>
  <c r="CC450" i="15"/>
  <c r="BC450" i="15"/>
  <c r="AC450" i="15"/>
  <c r="CP463" i="15"/>
  <c r="BP463" i="15"/>
  <c r="AP463" i="15"/>
  <c r="CN463" i="15"/>
  <c r="BN463" i="15"/>
  <c r="AN463" i="15"/>
  <c r="CL463" i="15"/>
  <c r="BL463" i="15"/>
  <c r="AL463" i="15"/>
  <c r="CJ463" i="15"/>
  <c r="BJ463" i="15"/>
  <c r="AJ463" i="15"/>
  <c r="CH463" i="15"/>
  <c r="BH463" i="15"/>
  <c r="AH463" i="15"/>
  <c r="CE463" i="15"/>
  <c r="BE463" i="15"/>
  <c r="AE463" i="15"/>
  <c r="CC463" i="15"/>
  <c r="BC463" i="15"/>
  <c r="AC463" i="15"/>
  <c r="CA463" i="15"/>
  <c r="BA463" i="15"/>
  <c r="AA463" i="15"/>
  <c r="BY463" i="15"/>
  <c r="AY463" i="15"/>
  <c r="Y463" i="15"/>
  <c r="BW463" i="15"/>
  <c r="AW463" i="15"/>
  <c r="W463" i="15"/>
  <c r="BU463" i="15"/>
  <c r="AU463" i="15"/>
  <c r="U463" i="15"/>
  <c r="AR478" i="15"/>
  <c r="CH482" i="15"/>
  <c r="BH482" i="15"/>
  <c r="AH482" i="15"/>
  <c r="CE482" i="15"/>
  <c r="BE482" i="15"/>
  <c r="AE482" i="15"/>
  <c r="CC482" i="15"/>
  <c r="BC482" i="15"/>
  <c r="AC482" i="15"/>
  <c r="CA482" i="15"/>
  <c r="BA482" i="15"/>
  <c r="AA482" i="15"/>
  <c r="BY482" i="15"/>
  <c r="AY482" i="15"/>
  <c r="Y482" i="15"/>
  <c r="BW482" i="15"/>
  <c r="AW482" i="15"/>
  <c r="W482" i="15"/>
  <c r="BU482" i="15"/>
  <c r="AU482" i="15"/>
  <c r="U482" i="15"/>
  <c r="CR482" i="15"/>
  <c r="BR482" i="15"/>
  <c r="AR482" i="15"/>
  <c r="CP482" i="15"/>
  <c r="BP482" i="15"/>
  <c r="AP482" i="15"/>
  <c r="CN482" i="15"/>
  <c r="BN482" i="15"/>
  <c r="AN482" i="15"/>
  <c r="CL482" i="15"/>
  <c r="BL482" i="15"/>
  <c r="AL482" i="15"/>
  <c r="BY486" i="15"/>
  <c r="AY486" i="15"/>
  <c r="Y486" i="15"/>
  <c r="BW486" i="15"/>
  <c r="AW486" i="15"/>
  <c r="W486" i="15"/>
  <c r="BU486" i="15"/>
  <c r="AU486" i="15"/>
  <c r="U486" i="15"/>
  <c r="CR486" i="15"/>
  <c r="BR486" i="15"/>
  <c r="AR486" i="15"/>
  <c r="CP486" i="15"/>
  <c r="BP486" i="15"/>
  <c r="AP486" i="15"/>
  <c r="CN486" i="15"/>
  <c r="BN486" i="15"/>
  <c r="AN486" i="15"/>
  <c r="CL486" i="15"/>
  <c r="BL486" i="15"/>
  <c r="AL486" i="15"/>
  <c r="CJ486" i="15"/>
  <c r="BJ486" i="15"/>
  <c r="AJ486" i="15"/>
  <c r="CH486" i="15"/>
  <c r="BH486" i="15"/>
  <c r="AH486" i="15"/>
  <c r="CE486" i="15"/>
  <c r="BE486" i="15"/>
  <c r="AE486" i="15"/>
  <c r="CC486" i="15"/>
  <c r="BC486" i="15"/>
  <c r="AC486" i="15"/>
  <c r="AR357" i="15"/>
  <c r="BR357" i="15"/>
  <c r="CR357" i="15"/>
  <c r="AR360" i="15"/>
  <c r="BR360" i="15"/>
  <c r="CR360" i="15"/>
  <c r="AR363" i="15"/>
  <c r="BR363" i="15"/>
  <c r="CR363" i="15"/>
  <c r="AR366" i="15"/>
  <c r="BR366" i="15"/>
  <c r="CR366" i="15"/>
  <c r="AR372" i="15"/>
  <c r="BR372" i="15"/>
  <c r="CR372" i="15"/>
  <c r="AR375" i="15"/>
  <c r="BR375" i="15"/>
  <c r="CR375" i="15"/>
  <c r="AR378" i="15"/>
  <c r="BR378" i="15"/>
  <c r="CR378" i="15"/>
  <c r="AR381" i="15"/>
  <c r="BR381" i="15"/>
  <c r="CR381" i="15"/>
  <c r="AR384" i="15"/>
  <c r="BR384" i="15"/>
  <c r="CR384" i="15"/>
  <c r="AR387" i="15"/>
  <c r="BR387" i="15"/>
  <c r="CR387" i="15"/>
  <c r="AR390" i="15"/>
  <c r="BR390" i="15"/>
  <c r="CR390" i="15"/>
  <c r="AR393" i="15"/>
  <c r="BR393" i="15"/>
  <c r="CR393" i="15"/>
  <c r="AR396" i="15"/>
  <c r="BR396" i="15"/>
  <c r="CR396" i="15"/>
  <c r="AR399" i="15"/>
  <c r="BR399" i="15"/>
  <c r="CR399" i="15"/>
  <c r="AR402" i="15"/>
  <c r="BR402" i="15"/>
  <c r="CR402" i="15"/>
  <c r="AR405" i="15"/>
  <c r="BR405" i="15"/>
  <c r="CR405" i="15"/>
  <c r="CE448" i="15"/>
  <c r="CH452" i="15"/>
  <c r="BH452" i="15"/>
  <c r="AH452" i="15"/>
  <c r="CE452" i="15"/>
  <c r="BE452" i="15"/>
  <c r="AE452" i="15"/>
  <c r="CC452" i="15"/>
  <c r="BC452" i="15"/>
  <c r="AC452" i="15"/>
  <c r="CA452" i="15"/>
  <c r="BA452" i="15"/>
  <c r="AA452" i="15"/>
  <c r="BY452" i="15"/>
  <c r="AY452" i="15"/>
  <c r="Y452" i="15"/>
  <c r="BW452" i="15"/>
  <c r="AW452" i="15"/>
  <c r="W452" i="15"/>
  <c r="BU452" i="15"/>
  <c r="AU452" i="15"/>
  <c r="U452" i="15"/>
  <c r="CR452" i="15"/>
  <c r="BR452" i="15"/>
  <c r="AR452" i="15"/>
  <c r="CP452" i="15"/>
  <c r="BP452" i="15"/>
  <c r="AP452" i="15"/>
  <c r="CN452" i="15"/>
  <c r="BN452" i="15"/>
  <c r="AN452" i="15"/>
  <c r="CL452" i="15"/>
  <c r="BL452" i="15"/>
  <c r="AL452" i="15"/>
  <c r="AR463" i="15"/>
  <c r="AA465" i="15"/>
  <c r="CH467" i="15"/>
  <c r="BH467" i="15"/>
  <c r="AH467" i="15"/>
  <c r="CE467" i="15"/>
  <c r="BE467" i="15"/>
  <c r="AE467" i="15"/>
  <c r="CC467" i="15"/>
  <c r="BC467" i="15"/>
  <c r="AC467" i="15"/>
  <c r="CA467" i="15"/>
  <c r="BA467" i="15"/>
  <c r="AA467" i="15"/>
  <c r="BY467" i="15"/>
  <c r="AY467" i="15"/>
  <c r="Y467" i="15"/>
  <c r="BW467" i="15"/>
  <c r="AW467" i="15"/>
  <c r="W467" i="15"/>
  <c r="BU467" i="15"/>
  <c r="AU467" i="15"/>
  <c r="U467" i="15"/>
  <c r="CR467" i="15"/>
  <c r="BR467" i="15"/>
  <c r="AR467" i="15"/>
  <c r="CP467" i="15"/>
  <c r="BP467" i="15"/>
  <c r="AP467" i="15"/>
  <c r="CN467" i="15"/>
  <c r="BN467" i="15"/>
  <c r="AN467" i="15"/>
  <c r="CL467" i="15"/>
  <c r="BL467" i="15"/>
  <c r="AL467" i="15"/>
  <c r="BY471" i="15"/>
  <c r="AY471" i="15"/>
  <c r="Y471" i="15"/>
  <c r="BW471" i="15"/>
  <c r="AW471" i="15"/>
  <c r="W471" i="15"/>
  <c r="BU471" i="15"/>
  <c r="AU471" i="15"/>
  <c r="U471" i="15"/>
  <c r="CR471" i="15"/>
  <c r="BR471" i="15"/>
  <c r="AR471" i="15"/>
  <c r="CP471" i="15"/>
  <c r="BP471" i="15"/>
  <c r="AP471" i="15"/>
  <c r="CN471" i="15"/>
  <c r="BN471" i="15"/>
  <c r="AN471" i="15"/>
  <c r="CL471" i="15"/>
  <c r="BL471" i="15"/>
  <c r="AL471" i="15"/>
  <c r="CJ471" i="15"/>
  <c r="BJ471" i="15"/>
  <c r="AJ471" i="15"/>
  <c r="CH471" i="15"/>
  <c r="BH471" i="15"/>
  <c r="AH471" i="15"/>
  <c r="CE471" i="15"/>
  <c r="BE471" i="15"/>
  <c r="AE471" i="15"/>
  <c r="CC471" i="15"/>
  <c r="BC471" i="15"/>
  <c r="AC471" i="15"/>
  <c r="BR478" i="15"/>
  <c r="AJ482" i="15"/>
  <c r="CP484" i="15"/>
  <c r="BP484" i="15"/>
  <c r="AP484" i="15"/>
  <c r="CN484" i="15"/>
  <c r="BN484" i="15"/>
  <c r="AN484" i="15"/>
  <c r="CL484" i="15"/>
  <c r="BL484" i="15"/>
  <c r="AL484" i="15"/>
  <c r="CJ484" i="15"/>
  <c r="BJ484" i="15"/>
  <c r="AJ484" i="15"/>
  <c r="CH484" i="15"/>
  <c r="BH484" i="15"/>
  <c r="AH484" i="15"/>
  <c r="CE484" i="15"/>
  <c r="BE484" i="15"/>
  <c r="AE484" i="15"/>
  <c r="CC484" i="15"/>
  <c r="BC484" i="15"/>
  <c r="AC484" i="15"/>
  <c r="CA484" i="15"/>
  <c r="BA484" i="15"/>
  <c r="AA484" i="15"/>
  <c r="BY484" i="15"/>
  <c r="AY484" i="15"/>
  <c r="Y484" i="15"/>
  <c r="BW484" i="15"/>
  <c r="AW484" i="15"/>
  <c r="W484" i="15"/>
  <c r="BU484" i="15"/>
  <c r="AU484" i="15"/>
  <c r="U484" i="15"/>
  <c r="CH488" i="15"/>
  <c r="BH488" i="15"/>
  <c r="AH488" i="15"/>
  <c r="CE488" i="15"/>
  <c r="BE488" i="15"/>
  <c r="AE488" i="15"/>
  <c r="CC488" i="15"/>
  <c r="BC488" i="15"/>
  <c r="AC488" i="15"/>
  <c r="CA488" i="15"/>
  <c r="BA488" i="15"/>
  <c r="AA488" i="15"/>
  <c r="BY488" i="15"/>
  <c r="AY488" i="15"/>
  <c r="Y488" i="15"/>
  <c r="BW488" i="15"/>
  <c r="AW488" i="15"/>
  <c r="W488" i="15"/>
  <c r="BU488" i="15"/>
  <c r="AU488" i="15"/>
  <c r="U488" i="15"/>
  <c r="CR488" i="15"/>
  <c r="BR488" i="15"/>
  <c r="AR488" i="15"/>
  <c r="CP488" i="15"/>
  <c r="BP488" i="15"/>
  <c r="AP488" i="15"/>
  <c r="CN488" i="15"/>
  <c r="BN488" i="15"/>
  <c r="AN488" i="15"/>
  <c r="CL488" i="15"/>
  <c r="BL488" i="15"/>
  <c r="AL488" i="15"/>
  <c r="AU357" i="15"/>
  <c r="BU357" i="15"/>
  <c r="U360" i="15"/>
  <c r="AU360" i="15"/>
  <c r="BU360" i="15"/>
  <c r="U363" i="15"/>
  <c r="AU363" i="15"/>
  <c r="BU363" i="15"/>
  <c r="U366" i="15"/>
  <c r="AU366" i="15"/>
  <c r="BU366" i="15"/>
  <c r="U372" i="15"/>
  <c r="AU372" i="15"/>
  <c r="BU372" i="15"/>
  <c r="U375" i="15"/>
  <c r="AU375" i="15"/>
  <c r="BU375" i="15"/>
  <c r="U378" i="15"/>
  <c r="AU378" i="15"/>
  <c r="BU378" i="15"/>
  <c r="U381" i="15"/>
  <c r="AU381" i="15"/>
  <c r="BU381" i="15"/>
  <c r="U384" i="15"/>
  <c r="AU384" i="15"/>
  <c r="BU384" i="15"/>
  <c r="U387" i="15"/>
  <c r="AU387" i="15"/>
  <c r="BU387" i="15"/>
  <c r="U390" i="15"/>
  <c r="AU390" i="15"/>
  <c r="BU390" i="15"/>
  <c r="U393" i="15"/>
  <c r="AU393" i="15"/>
  <c r="BU393" i="15"/>
  <c r="U396" i="15"/>
  <c r="AU396" i="15"/>
  <c r="BU396" i="15"/>
  <c r="U399" i="15"/>
  <c r="AU399" i="15"/>
  <c r="BU399" i="15"/>
  <c r="U402" i="15"/>
  <c r="AU402" i="15"/>
  <c r="BU402" i="15"/>
  <c r="U405" i="15"/>
  <c r="AU405" i="15"/>
  <c r="BU405" i="15"/>
  <c r="AA450" i="15"/>
  <c r="BY456" i="15"/>
  <c r="AY456" i="15"/>
  <c r="Y456" i="15"/>
  <c r="BW456" i="15"/>
  <c r="AW456" i="15"/>
  <c r="W456" i="15"/>
  <c r="BU456" i="15"/>
  <c r="AU456" i="15"/>
  <c r="U456" i="15"/>
  <c r="CR456" i="15"/>
  <c r="BR456" i="15"/>
  <c r="AR456" i="15"/>
  <c r="CP456" i="15"/>
  <c r="BP456" i="15"/>
  <c r="AP456" i="15"/>
  <c r="CN456" i="15"/>
  <c r="BN456" i="15"/>
  <c r="AN456" i="15"/>
  <c r="CL456" i="15"/>
  <c r="BL456" i="15"/>
  <c r="AL456" i="15"/>
  <c r="CJ456" i="15"/>
  <c r="BJ456" i="15"/>
  <c r="AJ456" i="15"/>
  <c r="CH456" i="15"/>
  <c r="BH456" i="15"/>
  <c r="AH456" i="15"/>
  <c r="CE456" i="15"/>
  <c r="BE456" i="15"/>
  <c r="AE456" i="15"/>
  <c r="CC456" i="15"/>
  <c r="BC456" i="15"/>
  <c r="AC456" i="15"/>
  <c r="BR463" i="15"/>
  <c r="BA465" i="15"/>
  <c r="AJ467" i="15"/>
  <c r="CP469" i="15"/>
  <c r="BP469" i="15"/>
  <c r="AP469" i="15"/>
  <c r="CN469" i="15"/>
  <c r="BN469" i="15"/>
  <c r="AN469" i="15"/>
  <c r="CL469" i="15"/>
  <c r="BL469" i="15"/>
  <c r="AL469" i="15"/>
  <c r="CJ469" i="15"/>
  <c r="BJ469" i="15"/>
  <c r="AJ469" i="15"/>
  <c r="CH469" i="15"/>
  <c r="BH469" i="15"/>
  <c r="AH469" i="15"/>
  <c r="CE469" i="15"/>
  <c r="BE469" i="15"/>
  <c r="AE469" i="15"/>
  <c r="CC469" i="15"/>
  <c r="BC469" i="15"/>
  <c r="AC469" i="15"/>
  <c r="CA469" i="15"/>
  <c r="BA469" i="15"/>
  <c r="AA469" i="15"/>
  <c r="BY469" i="15"/>
  <c r="AY469" i="15"/>
  <c r="Y469" i="15"/>
  <c r="BW469" i="15"/>
  <c r="AW469" i="15"/>
  <c r="W469" i="15"/>
  <c r="BU469" i="15"/>
  <c r="AU469" i="15"/>
  <c r="U469" i="15"/>
  <c r="CR478" i="15"/>
  <c r="BJ482" i="15"/>
  <c r="AR484" i="15"/>
  <c r="AA486" i="15"/>
  <c r="BY492" i="15"/>
  <c r="AY492" i="15"/>
  <c r="Y492" i="15"/>
  <c r="BW492" i="15"/>
  <c r="AW492" i="15"/>
  <c r="W492" i="15"/>
  <c r="BU492" i="15"/>
  <c r="AU492" i="15"/>
  <c r="U492" i="15"/>
  <c r="CR492" i="15"/>
  <c r="BR492" i="15"/>
  <c r="AR492" i="15"/>
  <c r="CP492" i="15"/>
  <c r="BP492" i="15"/>
  <c r="AP492" i="15"/>
  <c r="CN492" i="15"/>
  <c r="BN492" i="15"/>
  <c r="AN492" i="15"/>
  <c r="CL492" i="15"/>
  <c r="BL492" i="15"/>
  <c r="AL492" i="15"/>
  <c r="CJ492" i="15"/>
  <c r="BJ492" i="15"/>
  <c r="AJ492" i="15"/>
  <c r="CH492" i="15"/>
  <c r="BH492" i="15"/>
  <c r="AH492" i="15"/>
  <c r="CE492" i="15"/>
  <c r="BE492" i="15"/>
  <c r="AE492" i="15"/>
  <c r="CC492" i="15"/>
  <c r="BC492" i="15"/>
  <c r="AC492" i="15"/>
  <c r="CR515" i="15"/>
  <c r="BR515" i="15"/>
  <c r="AR515" i="15"/>
  <c r="CP515" i="15"/>
  <c r="BP515" i="15"/>
  <c r="AP515" i="15"/>
  <c r="CL515" i="15"/>
  <c r="BL515" i="15"/>
  <c r="AL515" i="15"/>
  <c r="CJ515" i="15"/>
  <c r="BJ515" i="15"/>
  <c r="AJ515" i="15"/>
  <c r="CE515" i="15"/>
  <c r="BE515" i="15"/>
  <c r="AE515" i="15"/>
  <c r="CC515" i="15"/>
  <c r="BC515" i="15"/>
  <c r="AC515" i="15"/>
  <c r="CA515" i="15"/>
  <c r="BA515" i="15"/>
  <c r="AA515" i="15"/>
  <c r="BY515" i="15"/>
  <c r="AY515" i="15"/>
  <c r="Y515" i="15"/>
  <c r="BW515" i="15"/>
  <c r="AW515" i="15"/>
  <c r="W515" i="15"/>
  <c r="CN515" i="15"/>
  <c r="CH515" i="15"/>
  <c r="BU515" i="15"/>
  <c r="BN515" i="15"/>
  <c r="BH515" i="15"/>
  <c r="AU515" i="15"/>
  <c r="AN515" i="15"/>
  <c r="AH515" i="15"/>
  <c r="U515" i="15"/>
  <c r="W357" i="15"/>
  <c r="AW357" i="15"/>
  <c r="BW357" i="15"/>
  <c r="W360" i="15"/>
  <c r="AW360" i="15"/>
  <c r="BW360" i="15"/>
  <c r="W363" i="15"/>
  <c r="AW363" i="15"/>
  <c r="BW363" i="15"/>
  <c r="W366" i="15"/>
  <c r="AW366" i="15"/>
  <c r="BW366" i="15"/>
  <c r="W372" i="15"/>
  <c r="AW372" i="15"/>
  <c r="BW372" i="15"/>
  <c r="W375" i="15"/>
  <c r="AW375" i="15"/>
  <c r="BW375" i="15"/>
  <c r="W378" i="15"/>
  <c r="AW378" i="15"/>
  <c r="BW378" i="15"/>
  <c r="W381" i="15"/>
  <c r="AW381" i="15"/>
  <c r="BW381" i="15"/>
  <c r="W384" i="15"/>
  <c r="AW384" i="15"/>
  <c r="BW384" i="15"/>
  <c r="W387" i="15"/>
  <c r="AW387" i="15"/>
  <c r="BW387" i="15"/>
  <c r="W390" i="15"/>
  <c r="AW390" i="15"/>
  <c r="BW390" i="15"/>
  <c r="W393" i="15"/>
  <c r="AW393" i="15"/>
  <c r="BW393" i="15"/>
  <c r="W396" i="15"/>
  <c r="AW396" i="15"/>
  <c r="BW396" i="15"/>
  <c r="W399" i="15"/>
  <c r="AW399" i="15"/>
  <c r="BW399" i="15"/>
  <c r="W402" i="15"/>
  <c r="AW402" i="15"/>
  <c r="BW402" i="15"/>
  <c r="W405" i="15"/>
  <c r="AW405" i="15"/>
  <c r="BW405" i="15"/>
  <c r="BY447" i="15"/>
  <c r="AY447" i="15"/>
  <c r="Y447" i="15"/>
  <c r="BW447" i="15"/>
  <c r="AW447" i="15"/>
  <c r="W447" i="15"/>
  <c r="BU447" i="15"/>
  <c r="AU447" i="15"/>
  <c r="U447" i="15"/>
  <c r="CR447" i="15"/>
  <c r="BR447" i="15"/>
  <c r="AR447" i="15"/>
  <c r="CP447" i="15"/>
  <c r="BP447" i="15"/>
  <c r="AP447" i="15"/>
  <c r="CL447" i="15"/>
  <c r="BL447" i="15"/>
  <c r="AL447" i="15"/>
  <c r="CJ447" i="15"/>
  <c r="BJ447" i="15"/>
  <c r="AJ447" i="15"/>
  <c r="CE447" i="15"/>
  <c r="BE447" i="15"/>
  <c r="AE447" i="15"/>
  <c r="CC447" i="15"/>
  <c r="BC447" i="15"/>
  <c r="AC447" i="15"/>
  <c r="BA450" i="15"/>
  <c r="AJ452" i="15"/>
  <c r="CP454" i="15"/>
  <c r="BP454" i="15"/>
  <c r="AP454" i="15"/>
  <c r="CN454" i="15"/>
  <c r="BN454" i="15"/>
  <c r="AN454" i="15"/>
  <c r="CL454" i="15"/>
  <c r="BL454" i="15"/>
  <c r="AL454" i="15"/>
  <c r="CJ454" i="15"/>
  <c r="BJ454" i="15"/>
  <c r="AJ454" i="15"/>
  <c r="CH454" i="15"/>
  <c r="BH454" i="15"/>
  <c r="AH454" i="15"/>
  <c r="CE454" i="15"/>
  <c r="BE454" i="15"/>
  <c r="AE454" i="15"/>
  <c r="CC454" i="15"/>
  <c r="BC454" i="15"/>
  <c r="AC454" i="15"/>
  <c r="CA454" i="15"/>
  <c r="BA454" i="15"/>
  <c r="AA454" i="15"/>
  <c r="BY454" i="15"/>
  <c r="AY454" i="15"/>
  <c r="Y454" i="15"/>
  <c r="BW454" i="15"/>
  <c r="AW454" i="15"/>
  <c r="W454" i="15"/>
  <c r="BU454" i="15"/>
  <c r="AU454" i="15"/>
  <c r="U454" i="15"/>
  <c r="CR463" i="15"/>
  <c r="CA465" i="15"/>
  <c r="BJ467" i="15"/>
  <c r="AR469" i="15"/>
  <c r="AA471" i="15"/>
  <c r="CH473" i="15"/>
  <c r="BH473" i="15"/>
  <c r="AH473" i="15"/>
  <c r="CE473" i="15"/>
  <c r="BE473" i="15"/>
  <c r="AE473" i="15"/>
  <c r="CC473" i="15"/>
  <c r="BC473" i="15"/>
  <c r="AC473" i="15"/>
  <c r="CA473" i="15"/>
  <c r="BA473" i="15"/>
  <c r="AA473" i="15"/>
  <c r="BY473" i="15"/>
  <c r="AY473" i="15"/>
  <c r="Y473" i="15"/>
  <c r="BW473" i="15"/>
  <c r="AW473" i="15"/>
  <c r="W473" i="15"/>
  <c r="BU473" i="15"/>
  <c r="AU473" i="15"/>
  <c r="U473" i="15"/>
  <c r="CR473" i="15"/>
  <c r="BR473" i="15"/>
  <c r="AR473" i="15"/>
  <c r="CP473" i="15"/>
  <c r="BP473" i="15"/>
  <c r="AP473" i="15"/>
  <c r="CN473" i="15"/>
  <c r="BN473" i="15"/>
  <c r="AN473" i="15"/>
  <c r="CL473" i="15"/>
  <c r="BL473" i="15"/>
  <c r="AL473" i="15"/>
  <c r="BY477" i="15"/>
  <c r="AY477" i="15"/>
  <c r="Y477" i="15"/>
  <c r="BW477" i="15"/>
  <c r="AW477" i="15"/>
  <c r="W477" i="15"/>
  <c r="BU477" i="15"/>
  <c r="AU477" i="15"/>
  <c r="U477" i="15"/>
  <c r="CR477" i="15"/>
  <c r="BR477" i="15"/>
  <c r="AR477" i="15"/>
  <c r="CP477" i="15"/>
  <c r="BP477" i="15"/>
  <c r="AP477" i="15"/>
  <c r="CN477" i="15"/>
  <c r="BN477" i="15"/>
  <c r="AN477" i="15"/>
  <c r="CL477" i="15"/>
  <c r="BL477" i="15"/>
  <c r="AL477" i="15"/>
  <c r="CJ477" i="15"/>
  <c r="BJ477" i="15"/>
  <c r="AJ477" i="15"/>
  <c r="CH477" i="15"/>
  <c r="BH477" i="15"/>
  <c r="AH477" i="15"/>
  <c r="CE477" i="15"/>
  <c r="BE477" i="15"/>
  <c r="AE477" i="15"/>
  <c r="CC477" i="15"/>
  <c r="BC477" i="15"/>
  <c r="AC477" i="15"/>
  <c r="CJ482" i="15"/>
  <c r="BR484" i="15"/>
  <c r="BA486" i="15"/>
  <c r="AJ488" i="15"/>
  <c r="CP490" i="15"/>
  <c r="BP490" i="15"/>
  <c r="AP490" i="15"/>
  <c r="CN490" i="15"/>
  <c r="BN490" i="15"/>
  <c r="AN490" i="15"/>
  <c r="CL490" i="15"/>
  <c r="BL490" i="15"/>
  <c r="AL490" i="15"/>
  <c r="CJ490" i="15"/>
  <c r="BJ490" i="15"/>
  <c r="AJ490" i="15"/>
  <c r="CH490" i="15"/>
  <c r="BH490" i="15"/>
  <c r="AH490" i="15"/>
  <c r="CE490" i="15"/>
  <c r="BE490" i="15"/>
  <c r="AE490" i="15"/>
  <c r="CC490" i="15"/>
  <c r="BC490" i="15"/>
  <c r="AC490" i="15"/>
  <c r="CA490" i="15"/>
  <c r="BA490" i="15"/>
  <c r="AA490" i="15"/>
  <c r="BY490" i="15"/>
  <c r="AY490" i="15"/>
  <c r="Y490" i="15"/>
  <c r="BW490" i="15"/>
  <c r="AW490" i="15"/>
  <c r="W490" i="15"/>
  <c r="BU490" i="15"/>
  <c r="AU490" i="15"/>
  <c r="U490" i="15"/>
  <c r="CH494" i="15"/>
  <c r="BH494" i="15"/>
  <c r="AH494" i="15"/>
  <c r="CE494" i="15"/>
  <c r="BE494" i="15"/>
  <c r="AE494" i="15"/>
  <c r="CC494" i="15"/>
  <c r="BC494" i="15"/>
  <c r="AC494" i="15"/>
  <c r="CA494" i="15"/>
  <c r="BA494" i="15"/>
  <c r="AA494" i="15"/>
  <c r="BY494" i="15"/>
  <c r="AY494" i="15"/>
  <c r="Y494" i="15"/>
  <c r="BW494" i="15"/>
  <c r="AW494" i="15"/>
  <c r="W494" i="15"/>
  <c r="BU494" i="15"/>
  <c r="AU494" i="15"/>
  <c r="U494" i="15"/>
  <c r="CR494" i="15"/>
  <c r="BR494" i="15"/>
  <c r="AR494" i="15"/>
  <c r="CP494" i="15"/>
  <c r="BP494" i="15"/>
  <c r="AP494" i="15"/>
  <c r="CN494" i="15"/>
  <c r="BN494" i="15"/>
  <c r="AN494" i="15"/>
  <c r="CL494" i="15"/>
  <c r="BL494" i="15"/>
  <c r="AL494" i="15"/>
  <c r="CH449" i="15"/>
  <c r="BH449" i="15"/>
  <c r="AH449" i="15"/>
  <c r="CE449" i="15"/>
  <c r="BE449" i="15"/>
  <c r="AE449" i="15"/>
  <c r="CC449" i="15"/>
  <c r="BC449" i="15"/>
  <c r="AC449" i="15"/>
  <c r="CA449" i="15"/>
  <c r="BA449" i="15"/>
  <c r="AA449" i="15"/>
  <c r="BY449" i="15"/>
  <c r="AY449" i="15"/>
  <c r="Y449" i="15"/>
  <c r="BW449" i="15"/>
  <c r="BU449" i="15"/>
  <c r="AU449" i="15"/>
  <c r="U449" i="15"/>
  <c r="CR449" i="15"/>
  <c r="BR449" i="15"/>
  <c r="AR449" i="15"/>
  <c r="CP449" i="15"/>
  <c r="BP449" i="15"/>
  <c r="AP449" i="15"/>
  <c r="CN449" i="15"/>
  <c r="BN449" i="15"/>
  <c r="AN449" i="15"/>
  <c r="CL449" i="15"/>
  <c r="BL449" i="15"/>
  <c r="AL449" i="15"/>
  <c r="CH458" i="15"/>
  <c r="BH458" i="15"/>
  <c r="AH458" i="15"/>
  <c r="CE458" i="15"/>
  <c r="BE458" i="15"/>
  <c r="AE458" i="15"/>
  <c r="CC458" i="15"/>
  <c r="BC458" i="15"/>
  <c r="AC458" i="15"/>
  <c r="CA458" i="15"/>
  <c r="BA458" i="15"/>
  <c r="AA458" i="15"/>
  <c r="BY458" i="15"/>
  <c r="AY458" i="15"/>
  <c r="Y458" i="15"/>
  <c r="BW458" i="15"/>
  <c r="AW458" i="15"/>
  <c r="W458" i="15"/>
  <c r="BU458" i="15"/>
  <c r="AU458" i="15"/>
  <c r="U458" i="15"/>
  <c r="CR458" i="15"/>
  <c r="BR458" i="15"/>
  <c r="AR458" i="15"/>
  <c r="CP458" i="15"/>
  <c r="BP458" i="15"/>
  <c r="AP458" i="15"/>
  <c r="CN458" i="15"/>
  <c r="BN458" i="15"/>
  <c r="AN458" i="15"/>
  <c r="CL458" i="15"/>
  <c r="BL458" i="15"/>
  <c r="AL458" i="15"/>
  <c r="BY462" i="15"/>
  <c r="AY462" i="15"/>
  <c r="Y462" i="15"/>
  <c r="BW462" i="15"/>
  <c r="AW462" i="15"/>
  <c r="W462" i="15"/>
  <c r="BU462" i="15"/>
  <c r="AU462" i="15"/>
  <c r="U462" i="15"/>
  <c r="CR462" i="15"/>
  <c r="BR462" i="15"/>
  <c r="AR462" i="15"/>
  <c r="CP462" i="15"/>
  <c r="BP462" i="15"/>
  <c r="AP462" i="15"/>
  <c r="CN462" i="15"/>
  <c r="BN462" i="15"/>
  <c r="AN462" i="15"/>
  <c r="CL462" i="15"/>
  <c r="BL462" i="15"/>
  <c r="AL462" i="15"/>
  <c r="CJ462" i="15"/>
  <c r="BJ462" i="15"/>
  <c r="AJ462" i="15"/>
  <c r="CH462" i="15"/>
  <c r="BH462" i="15"/>
  <c r="AH462" i="15"/>
  <c r="CE462" i="15"/>
  <c r="BE462" i="15"/>
  <c r="AE462" i="15"/>
  <c r="CC462" i="15"/>
  <c r="BC462" i="15"/>
  <c r="AC462" i="15"/>
  <c r="CP475" i="15"/>
  <c r="BP475" i="15"/>
  <c r="AP475" i="15"/>
  <c r="CN475" i="15"/>
  <c r="BN475" i="15"/>
  <c r="AN475" i="15"/>
  <c r="CL475" i="15"/>
  <c r="BL475" i="15"/>
  <c r="AL475" i="15"/>
  <c r="CJ475" i="15"/>
  <c r="BJ475" i="15"/>
  <c r="AJ475" i="15"/>
  <c r="CH475" i="15"/>
  <c r="BH475" i="15"/>
  <c r="AH475" i="15"/>
  <c r="CE475" i="15"/>
  <c r="BE475" i="15"/>
  <c r="AE475" i="15"/>
  <c r="CC475" i="15"/>
  <c r="BC475" i="15"/>
  <c r="AC475" i="15"/>
  <c r="CA475" i="15"/>
  <c r="BA475" i="15"/>
  <c r="AA475" i="15"/>
  <c r="BY475" i="15"/>
  <c r="AY475" i="15"/>
  <c r="Y475" i="15"/>
  <c r="BW475" i="15"/>
  <c r="AW475" i="15"/>
  <c r="W475" i="15"/>
  <c r="BU475" i="15"/>
  <c r="AU475" i="15"/>
  <c r="U475" i="15"/>
  <c r="CA502" i="15"/>
  <c r="BA502" i="15"/>
  <c r="AA502" i="15"/>
  <c r="BU502" i="15"/>
  <c r="AU502" i="15"/>
  <c r="U502" i="15"/>
  <c r="CN502" i="15"/>
  <c r="BN502" i="15"/>
  <c r="AN502" i="15"/>
  <c r="CH502" i="15"/>
  <c r="BH502" i="15"/>
  <c r="AH502" i="15"/>
  <c r="CL502" i="15"/>
  <c r="AY502" i="15"/>
  <c r="CJ502" i="15"/>
  <c r="AW502" i="15"/>
  <c r="CE502" i="15"/>
  <c r="AR502" i="15"/>
  <c r="CC502" i="15"/>
  <c r="AP502" i="15"/>
  <c r="BY502" i="15"/>
  <c r="AL502" i="15"/>
  <c r="BW502" i="15"/>
  <c r="AJ502" i="15"/>
  <c r="BR502" i="15"/>
  <c r="AE502" i="15"/>
  <c r="BP502" i="15"/>
  <c r="AC502" i="15"/>
  <c r="BL502" i="15"/>
  <c r="Y502" i="15"/>
  <c r="BJ502" i="15"/>
  <c r="W502" i="15"/>
  <c r="CR502" i="15"/>
  <c r="BE502" i="15"/>
  <c r="AA357" i="15"/>
  <c r="BA357" i="15"/>
  <c r="CA357" i="15"/>
  <c r="AA360" i="15"/>
  <c r="BA360" i="15"/>
  <c r="CA360" i="15"/>
  <c r="AA363" i="15"/>
  <c r="BA363" i="15"/>
  <c r="CA363" i="15"/>
  <c r="AA366" i="15"/>
  <c r="BA366" i="15"/>
  <c r="CA366" i="15"/>
  <c r="AA372" i="15"/>
  <c r="BA372" i="15"/>
  <c r="CA372" i="15"/>
  <c r="AA375" i="15"/>
  <c r="BA375" i="15"/>
  <c r="CA375" i="15"/>
  <c r="AA378" i="15"/>
  <c r="BA378" i="15"/>
  <c r="CA378" i="15"/>
  <c r="AA381" i="15"/>
  <c r="BA381" i="15"/>
  <c r="CA381" i="15"/>
  <c r="AA384" i="15"/>
  <c r="BA384" i="15"/>
  <c r="CA384" i="15"/>
  <c r="AA387" i="15"/>
  <c r="BA387" i="15"/>
  <c r="CA387" i="15"/>
  <c r="AA390" i="15"/>
  <c r="BA390" i="15"/>
  <c r="CA390" i="15"/>
  <c r="AA393" i="15"/>
  <c r="BA393" i="15"/>
  <c r="CA393" i="15"/>
  <c r="AA396" i="15"/>
  <c r="BA396" i="15"/>
  <c r="CA396" i="15"/>
  <c r="AA399" i="15"/>
  <c r="BA399" i="15"/>
  <c r="CA399" i="15"/>
  <c r="AA402" i="15"/>
  <c r="BA402" i="15"/>
  <c r="CA402" i="15"/>
  <c r="AA405" i="15"/>
  <c r="BA405" i="15"/>
  <c r="CA405" i="15"/>
  <c r="CP448" i="15"/>
  <c r="BP448" i="15"/>
  <c r="AP448" i="15"/>
  <c r="CN448" i="15"/>
  <c r="BN448" i="15"/>
  <c r="AN448" i="15"/>
  <c r="CL448" i="15"/>
  <c r="BL448" i="15"/>
  <c r="AL448" i="15"/>
  <c r="CJ448" i="15"/>
  <c r="BJ448" i="15"/>
  <c r="AJ448" i="15"/>
  <c r="CH448" i="15"/>
  <c r="BH448" i="15"/>
  <c r="AH448" i="15"/>
  <c r="CC448" i="15"/>
  <c r="BC448" i="15"/>
  <c r="AC448" i="15"/>
  <c r="CA448" i="15"/>
  <c r="BA448" i="15"/>
  <c r="AA448" i="15"/>
  <c r="BW448" i="15"/>
  <c r="AW448" i="15"/>
  <c r="W448" i="15"/>
  <c r="BU448" i="15"/>
  <c r="AU448" i="15"/>
  <c r="U448" i="15"/>
  <c r="AJ458" i="15"/>
  <c r="CP460" i="15"/>
  <c r="BP460" i="15"/>
  <c r="AP460" i="15"/>
  <c r="CN460" i="15"/>
  <c r="BN460" i="15"/>
  <c r="AN460" i="15"/>
  <c r="CL460" i="15"/>
  <c r="BL460" i="15"/>
  <c r="AL460" i="15"/>
  <c r="CJ460" i="15"/>
  <c r="BJ460" i="15"/>
  <c r="AJ460" i="15"/>
  <c r="CH460" i="15"/>
  <c r="BH460" i="15"/>
  <c r="AH460" i="15"/>
  <c r="CE460" i="15"/>
  <c r="BE460" i="15"/>
  <c r="AE460" i="15"/>
  <c r="CC460" i="15"/>
  <c r="BC460" i="15"/>
  <c r="AC460" i="15"/>
  <c r="CA460" i="15"/>
  <c r="BA460" i="15"/>
  <c r="AA460" i="15"/>
  <c r="BY460" i="15"/>
  <c r="AY460" i="15"/>
  <c r="Y460" i="15"/>
  <c r="BW460" i="15"/>
  <c r="AW460" i="15"/>
  <c r="W460" i="15"/>
  <c r="BU460" i="15"/>
  <c r="AU460" i="15"/>
  <c r="U460" i="15"/>
  <c r="CH464" i="15"/>
  <c r="BH464" i="15"/>
  <c r="AH464" i="15"/>
  <c r="CE464" i="15"/>
  <c r="BE464" i="15"/>
  <c r="AE464" i="15"/>
  <c r="CC464" i="15"/>
  <c r="BC464" i="15"/>
  <c r="AC464" i="15"/>
  <c r="CA464" i="15"/>
  <c r="BA464" i="15"/>
  <c r="AA464" i="15"/>
  <c r="BY464" i="15"/>
  <c r="AY464" i="15"/>
  <c r="Y464" i="15"/>
  <c r="BW464" i="15"/>
  <c r="AW464" i="15"/>
  <c r="W464" i="15"/>
  <c r="BU464" i="15"/>
  <c r="AU464" i="15"/>
  <c r="U464" i="15"/>
  <c r="CR464" i="15"/>
  <c r="BR464" i="15"/>
  <c r="AR464" i="15"/>
  <c r="CP464" i="15"/>
  <c r="BP464" i="15"/>
  <c r="AP464" i="15"/>
  <c r="CN464" i="15"/>
  <c r="BN464" i="15"/>
  <c r="AN464" i="15"/>
  <c r="CL464" i="15"/>
  <c r="BL464" i="15"/>
  <c r="AL464" i="15"/>
  <c r="AR475" i="15"/>
  <c r="CH479" i="15"/>
  <c r="BH479" i="15"/>
  <c r="AH479" i="15"/>
  <c r="CE479" i="15"/>
  <c r="BE479" i="15"/>
  <c r="AE479" i="15"/>
  <c r="CC479" i="15"/>
  <c r="BC479" i="15"/>
  <c r="AC479" i="15"/>
  <c r="CA479" i="15"/>
  <c r="BA479" i="15"/>
  <c r="AA479" i="15"/>
  <c r="BY479" i="15"/>
  <c r="AY479" i="15"/>
  <c r="Y479" i="15"/>
  <c r="BW479" i="15"/>
  <c r="AW479" i="15"/>
  <c r="W479" i="15"/>
  <c r="BU479" i="15"/>
  <c r="AU479" i="15"/>
  <c r="U479" i="15"/>
  <c r="CR479" i="15"/>
  <c r="BR479" i="15"/>
  <c r="AR479" i="15"/>
  <c r="CP479" i="15"/>
  <c r="BP479" i="15"/>
  <c r="AP479" i="15"/>
  <c r="CN479" i="15"/>
  <c r="BN479" i="15"/>
  <c r="AN479" i="15"/>
  <c r="CL479" i="15"/>
  <c r="BL479" i="15"/>
  <c r="AL479" i="15"/>
  <c r="BY483" i="15"/>
  <c r="AY483" i="15"/>
  <c r="Y483" i="15"/>
  <c r="BW483" i="15"/>
  <c r="AW483" i="15"/>
  <c r="W483" i="15"/>
  <c r="BU483" i="15"/>
  <c r="AU483" i="15"/>
  <c r="U483" i="15"/>
  <c r="CR483" i="15"/>
  <c r="BR483" i="15"/>
  <c r="AR483" i="15"/>
  <c r="CP483" i="15"/>
  <c r="BP483" i="15"/>
  <c r="AP483" i="15"/>
  <c r="CN483" i="15"/>
  <c r="BN483" i="15"/>
  <c r="AN483" i="15"/>
  <c r="CL483" i="15"/>
  <c r="BL483" i="15"/>
  <c r="AL483" i="15"/>
  <c r="CJ483" i="15"/>
  <c r="BJ483" i="15"/>
  <c r="AJ483" i="15"/>
  <c r="CH483" i="15"/>
  <c r="BH483" i="15"/>
  <c r="AH483" i="15"/>
  <c r="CE483" i="15"/>
  <c r="BE483" i="15"/>
  <c r="AE483" i="15"/>
  <c r="CC483" i="15"/>
  <c r="BC483" i="15"/>
  <c r="AC483" i="15"/>
  <c r="CP496" i="15"/>
  <c r="BP496" i="15"/>
  <c r="AP496" i="15"/>
  <c r="CN496" i="15"/>
  <c r="BN496" i="15"/>
  <c r="AN496" i="15"/>
  <c r="CL496" i="15"/>
  <c r="BL496" i="15"/>
  <c r="AL496" i="15"/>
  <c r="CJ496" i="15"/>
  <c r="BJ496" i="15"/>
  <c r="AJ496" i="15"/>
  <c r="CH496" i="15"/>
  <c r="BH496" i="15"/>
  <c r="AH496" i="15"/>
  <c r="CE496" i="15"/>
  <c r="BE496" i="15"/>
  <c r="AE496" i="15"/>
  <c r="CC496" i="15"/>
  <c r="BC496" i="15"/>
  <c r="AC496" i="15"/>
  <c r="CA496" i="15"/>
  <c r="BA496" i="15"/>
  <c r="AA496" i="15"/>
  <c r="BY496" i="15"/>
  <c r="AY496" i="15"/>
  <c r="Y496" i="15"/>
  <c r="BW496" i="15"/>
  <c r="AW496" i="15"/>
  <c r="W496" i="15"/>
  <c r="BU496" i="15"/>
  <c r="AU496" i="15"/>
  <c r="U496" i="15"/>
  <c r="BC502" i="15"/>
  <c r="AC357" i="15"/>
  <c r="BC357" i="15"/>
  <c r="CC357" i="15"/>
  <c r="AC360" i="15"/>
  <c r="BC360" i="15"/>
  <c r="CC360" i="15"/>
  <c r="AC363" i="15"/>
  <c r="BC363" i="15"/>
  <c r="CC363" i="15"/>
  <c r="AC366" i="15"/>
  <c r="BC366" i="15"/>
  <c r="CC366" i="15"/>
  <c r="AC372" i="15"/>
  <c r="BC372" i="15"/>
  <c r="CC372" i="15"/>
  <c r="AC375" i="15"/>
  <c r="BC375" i="15"/>
  <c r="CC375" i="15"/>
  <c r="AC378" i="15"/>
  <c r="BC378" i="15"/>
  <c r="CC378" i="15"/>
  <c r="AC381" i="15"/>
  <c r="BC381" i="15"/>
  <c r="CC381" i="15"/>
  <c r="AC384" i="15"/>
  <c r="BC384" i="15"/>
  <c r="CC384" i="15"/>
  <c r="AC387" i="15"/>
  <c r="BC387" i="15"/>
  <c r="CC387" i="15"/>
  <c r="AC390" i="15"/>
  <c r="BC390" i="15"/>
  <c r="CC390" i="15"/>
  <c r="AC393" i="15"/>
  <c r="BC393" i="15"/>
  <c r="CC393" i="15"/>
  <c r="AC396" i="15"/>
  <c r="BC396" i="15"/>
  <c r="CC396" i="15"/>
  <c r="AC399" i="15"/>
  <c r="BC399" i="15"/>
  <c r="CC399" i="15"/>
  <c r="AC402" i="15"/>
  <c r="BC402" i="15"/>
  <c r="CC402" i="15"/>
  <c r="AC405" i="15"/>
  <c r="BC405" i="15"/>
  <c r="CC405" i="15"/>
  <c r="Y448" i="15"/>
  <c r="W449" i="15"/>
  <c r="CA456" i="15"/>
  <c r="BJ458" i="15"/>
  <c r="AR460" i="15"/>
  <c r="AA462" i="15"/>
  <c r="BY468" i="15"/>
  <c r="AY468" i="15"/>
  <c r="Y468" i="15"/>
  <c r="BW468" i="15"/>
  <c r="AW468" i="15"/>
  <c r="W468" i="15"/>
  <c r="BU468" i="15"/>
  <c r="AU468" i="15"/>
  <c r="U468" i="15"/>
  <c r="CR468" i="15"/>
  <c r="BR468" i="15"/>
  <c r="AR468" i="15"/>
  <c r="CP468" i="15"/>
  <c r="BP468" i="15"/>
  <c r="AP468" i="15"/>
  <c r="CN468" i="15"/>
  <c r="BN468" i="15"/>
  <c r="AN468" i="15"/>
  <c r="CL468" i="15"/>
  <c r="BL468" i="15"/>
  <c r="AL468" i="15"/>
  <c r="CJ468" i="15"/>
  <c r="BJ468" i="15"/>
  <c r="AJ468" i="15"/>
  <c r="CH468" i="15"/>
  <c r="BH468" i="15"/>
  <c r="AH468" i="15"/>
  <c r="CE468" i="15"/>
  <c r="BE468" i="15"/>
  <c r="AE468" i="15"/>
  <c r="CC468" i="15"/>
  <c r="BC468" i="15"/>
  <c r="AC468" i="15"/>
  <c r="BR475" i="15"/>
  <c r="AJ479" i="15"/>
  <c r="CP481" i="15"/>
  <c r="BP481" i="15"/>
  <c r="AP481" i="15"/>
  <c r="CN481" i="15"/>
  <c r="BN481" i="15"/>
  <c r="AN481" i="15"/>
  <c r="CL481" i="15"/>
  <c r="BL481" i="15"/>
  <c r="AL481" i="15"/>
  <c r="CJ481" i="15"/>
  <c r="BJ481" i="15"/>
  <c r="AJ481" i="15"/>
  <c r="CH481" i="15"/>
  <c r="BH481" i="15"/>
  <c r="AH481" i="15"/>
  <c r="CE481" i="15"/>
  <c r="BE481" i="15"/>
  <c r="AE481" i="15"/>
  <c r="CC481" i="15"/>
  <c r="BC481" i="15"/>
  <c r="AC481" i="15"/>
  <c r="CA481" i="15"/>
  <c r="BA481" i="15"/>
  <c r="AA481" i="15"/>
  <c r="BY481" i="15"/>
  <c r="AY481" i="15"/>
  <c r="Y481" i="15"/>
  <c r="BW481" i="15"/>
  <c r="AW481" i="15"/>
  <c r="W481" i="15"/>
  <c r="BU481" i="15"/>
  <c r="AU481" i="15"/>
  <c r="U481" i="15"/>
  <c r="AR496" i="15"/>
  <c r="CP502" i="15"/>
  <c r="CA526" i="15"/>
  <c r="BA526" i="15"/>
  <c r="AA526" i="15"/>
  <c r="BW526" i="15"/>
  <c r="AW526" i="15"/>
  <c r="W526" i="15"/>
  <c r="CN526" i="15"/>
  <c r="BN526" i="15"/>
  <c r="AN526" i="15"/>
  <c r="CJ526" i="15"/>
  <c r="BJ526" i="15"/>
  <c r="AJ526" i="15"/>
  <c r="CR526" i="15"/>
  <c r="BE526" i="15"/>
  <c r="CP526" i="15"/>
  <c r="BC526" i="15"/>
  <c r="CL526" i="15"/>
  <c r="AY526" i="15"/>
  <c r="CH526" i="15"/>
  <c r="AU526" i="15"/>
  <c r="CE526" i="15"/>
  <c r="AR526" i="15"/>
  <c r="CC526" i="15"/>
  <c r="AP526" i="15"/>
  <c r="BY526" i="15"/>
  <c r="AL526" i="15"/>
  <c r="BU526" i="15"/>
  <c r="AH526" i="15"/>
  <c r="BR526" i="15"/>
  <c r="AE526" i="15"/>
  <c r="BP526" i="15"/>
  <c r="AC526" i="15"/>
  <c r="BL526" i="15"/>
  <c r="Y526" i="15"/>
  <c r="BH526" i="15"/>
  <c r="U526" i="15"/>
  <c r="AE357" i="15"/>
  <c r="BE357" i="15"/>
  <c r="CE357" i="15"/>
  <c r="AE360" i="15"/>
  <c r="BE360" i="15"/>
  <c r="CE360" i="15"/>
  <c r="AE363" i="15"/>
  <c r="BE363" i="15"/>
  <c r="CE363" i="15"/>
  <c r="AE366" i="15"/>
  <c r="BE366" i="15"/>
  <c r="CE366" i="15"/>
  <c r="AE372" i="15"/>
  <c r="BE372" i="15"/>
  <c r="CE372" i="15"/>
  <c r="AE375" i="15"/>
  <c r="BE375" i="15"/>
  <c r="CE375" i="15"/>
  <c r="AE378" i="15"/>
  <c r="BE378" i="15"/>
  <c r="CE378" i="15"/>
  <c r="AE381" i="15"/>
  <c r="BE381" i="15"/>
  <c r="CE381" i="15"/>
  <c r="AE384" i="15"/>
  <c r="BE384" i="15"/>
  <c r="CE384" i="15"/>
  <c r="AE387" i="15"/>
  <c r="BE387" i="15"/>
  <c r="CE387" i="15"/>
  <c r="AE390" i="15"/>
  <c r="BE390" i="15"/>
  <c r="CE390" i="15"/>
  <c r="AE393" i="15"/>
  <c r="BE393" i="15"/>
  <c r="CE393" i="15"/>
  <c r="AE396" i="15"/>
  <c r="BE396" i="15"/>
  <c r="CE396" i="15"/>
  <c r="AE399" i="15"/>
  <c r="BE399" i="15"/>
  <c r="CE399" i="15"/>
  <c r="AE402" i="15"/>
  <c r="BE402" i="15"/>
  <c r="CE402" i="15"/>
  <c r="AE405" i="15"/>
  <c r="BE405" i="15"/>
  <c r="CE405" i="15"/>
  <c r="AE448" i="15"/>
  <c r="AJ449" i="15"/>
  <c r="BY453" i="15"/>
  <c r="AY453" i="15"/>
  <c r="Y453" i="15"/>
  <c r="BW453" i="15"/>
  <c r="AW453" i="15"/>
  <c r="W453" i="15"/>
  <c r="BU453" i="15"/>
  <c r="AU453" i="15"/>
  <c r="U453" i="15"/>
  <c r="CR453" i="15"/>
  <c r="BR453" i="15"/>
  <c r="AR453" i="15"/>
  <c r="CP453" i="15"/>
  <c r="BP453" i="15"/>
  <c r="AP453" i="15"/>
  <c r="CN453" i="15"/>
  <c r="BN453" i="15"/>
  <c r="AN453" i="15"/>
  <c r="CL453" i="15"/>
  <c r="BL453" i="15"/>
  <c r="AL453" i="15"/>
  <c r="CJ453" i="15"/>
  <c r="BJ453" i="15"/>
  <c r="AJ453" i="15"/>
  <c r="CH453" i="15"/>
  <c r="BH453" i="15"/>
  <c r="AH453" i="15"/>
  <c r="CE453" i="15"/>
  <c r="BE453" i="15"/>
  <c r="AE453" i="15"/>
  <c r="CC453" i="15"/>
  <c r="BC453" i="15"/>
  <c r="AC453" i="15"/>
  <c r="CJ458" i="15"/>
  <c r="BR460" i="15"/>
  <c r="BA462" i="15"/>
  <c r="AJ464" i="15"/>
  <c r="CP466" i="15"/>
  <c r="BP466" i="15"/>
  <c r="AP466" i="15"/>
  <c r="CN466" i="15"/>
  <c r="BN466" i="15"/>
  <c r="AN466" i="15"/>
  <c r="CL466" i="15"/>
  <c r="BL466" i="15"/>
  <c r="AL466" i="15"/>
  <c r="CJ466" i="15"/>
  <c r="BJ466" i="15"/>
  <c r="AJ466" i="15"/>
  <c r="CH466" i="15"/>
  <c r="BH466" i="15"/>
  <c r="AH466" i="15"/>
  <c r="CE466" i="15"/>
  <c r="BE466" i="15"/>
  <c r="AE466" i="15"/>
  <c r="CC466" i="15"/>
  <c r="BC466" i="15"/>
  <c r="AC466" i="15"/>
  <c r="CA466" i="15"/>
  <c r="BA466" i="15"/>
  <c r="AA466" i="15"/>
  <c r="BY466" i="15"/>
  <c r="AY466" i="15"/>
  <c r="Y466" i="15"/>
  <c r="BW466" i="15"/>
  <c r="AW466" i="15"/>
  <c r="W466" i="15"/>
  <c r="BU466" i="15"/>
  <c r="AU466" i="15"/>
  <c r="U466" i="15"/>
  <c r="CR475" i="15"/>
  <c r="BJ479" i="15"/>
  <c r="AR481" i="15"/>
  <c r="AA483" i="15"/>
  <c r="CH485" i="15"/>
  <c r="BH485" i="15"/>
  <c r="AH485" i="15"/>
  <c r="CE485" i="15"/>
  <c r="BE485" i="15"/>
  <c r="AE485" i="15"/>
  <c r="CC485" i="15"/>
  <c r="BC485" i="15"/>
  <c r="AC485" i="15"/>
  <c r="CA485" i="15"/>
  <c r="BA485" i="15"/>
  <c r="AA485" i="15"/>
  <c r="BY485" i="15"/>
  <c r="AY485" i="15"/>
  <c r="Y485" i="15"/>
  <c r="BW485" i="15"/>
  <c r="AW485" i="15"/>
  <c r="W485" i="15"/>
  <c r="BU485" i="15"/>
  <c r="AU485" i="15"/>
  <c r="U485" i="15"/>
  <c r="CR485" i="15"/>
  <c r="BR485" i="15"/>
  <c r="AR485" i="15"/>
  <c r="CP485" i="15"/>
  <c r="BP485" i="15"/>
  <c r="AP485" i="15"/>
  <c r="CN485" i="15"/>
  <c r="BN485" i="15"/>
  <c r="AN485" i="15"/>
  <c r="CL485" i="15"/>
  <c r="BL485" i="15"/>
  <c r="AL485" i="15"/>
  <c r="BY489" i="15"/>
  <c r="AY489" i="15"/>
  <c r="Y489" i="15"/>
  <c r="BW489" i="15"/>
  <c r="AW489" i="15"/>
  <c r="W489" i="15"/>
  <c r="BU489" i="15"/>
  <c r="AU489" i="15"/>
  <c r="U489" i="15"/>
  <c r="CR489" i="15"/>
  <c r="BR489" i="15"/>
  <c r="AR489" i="15"/>
  <c r="CP489" i="15"/>
  <c r="BP489" i="15"/>
  <c r="AP489" i="15"/>
  <c r="CN489" i="15"/>
  <c r="BN489" i="15"/>
  <c r="AN489" i="15"/>
  <c r="CL489" i="15"/>
  <c r="BL489" i="15"/>
  <c r="AL489" i="15"/>
  <c r="CJ489" i="15"/>
  <c r="BJ489" i="15"/>
  <c r="AJ489" i="15"/>
  <c r="CH489" i="15"/>
  <c r="BH489" i="15"/>
  <c r="AH489" i="15"/>
  <c r="CE489" i="15"/>
  <c r="BE489" i="15"/>
  <c r="AE489" i="15"/>
  <c r="CC489" i="15"/>
  <c r="BC489" i="15"/>
  <c r="AC489" i="15"/>
  <c r="BR496" i="15"/>
  <c r="CA499" i="15"/>
  <c r="BA499" i="15"/>
  <c r="AA499" i="15"/>
  <c r="BU499" i="15"/>
  <c r="AU499" i="15"/>
  <c r="U499" i="15"/>
  <c r="CN499" i="15"/>
  <c r="BN499" i="15"/>
  <c r="AN499" i="15"/>
  <c r="CH499" i="15"/>
  <c r="BH499" i="15"/>
  <c r="AH499" i="15"/>
  <c r="CJ499" i="15"/>
  <c r="AW499" i="15"/>
  <c r="CE499" i="15"/>
  <c r="AR499" i="15"/>
  <c r="CC499" i="15"/>
  <c r="AP499" i="15"/>
  <c r="BY499" i="15"/>
  <c r="AL499" i="15"/>
  <c r="BW499" i="15"/>
  <c r="AJ499" i="15"/>
  <c r="BR499" i="15"/>
  <c r="AE499" i="15"/>
  <c r="BP499" i="15"/>
  <c r="AC499" i="15"/>
  <c r="BL499" i="15"/>
  <c r="Y499" i="15"/>
  <c r="BJ499" i="15"/>
  <c r="W499" i="15"/>
  <c r="CR499" i="15"/>
  <c r="BE499" i="15"/>
  <c r="CP499" i="15"/>
  <c r="BC499" i="15"/>
  <c r="CA511" i="15"/>
  <c r="BA511" i="15"/>
  <c r="AA511" i="15"/>
  <c r="BY511" i="15"/>
  <c r="AY511" i="15"/>
  <c r="Y511" i="15"/>
  <c r="BU511" i="15"/>
  <c r="AU511" i="15"/>
  <c r="U511" i="15"/>
  <c r="CR511" i="15"/>
  <c r="BR511" i="15"/>
  <c r="AR511" i="15"/>
  <c r="CN511" i="15"/>
  <c r="BN511" i="15"/>
  <c r="AN511" i="15"/>
  <c r="CL511" i="15"/>
  <c r="BL511" i="15"/>
  <c r="AL511" i="15"/>
  <c r="CJ511" i="15"/>
  <c r="BJ511" i="15"/>
  <c r="AJ511" i="15"/>
  <c r="CH511" i="15"/>
  <c r="BH511" i="15"/>
  <c r="AH511" i="15"/>
  <c r="CE511" i="15"/>
  <c r="BE511" i="15"/>
  <c r="AE511" i="15"/>
  <c r="CP511" i="15"/>
  <c r="CC511" i="15"/>
  <c r="BW511" i="15"/>
  <c r="BP511" i="15"/>
  <c r="BC511" i="15"/>
  <c r="AW511" i="15"/>
  <c r="AP511" i="15"/>
  <c r="AC511" i="15"/>
  <c r="W511" i="15"/>
  <c r="AH357" i="15"/>
  <c r="BH357" i="15"/>
  <c r="CH357" i="15"/>
  <c r="AH360" i="15"/>
  <c r="BH360" i="15"/>
  <c r="CH360" i="15"/>
  <c r="AH363" i="15"/>
  <c r="BH363" i="15"/>
  <c r="CH363" i="15"/>
  <c r="AH366" i="15"/>
  <c r="BH366" i="15"/>
  <c r="CH366" i="15"/>
  <c r="AH372" i="15"/>
  <c r="BH372" i="15"/>
  <c r="CH372" i="15"/>
  <c r="AH375" i="15"/>
  <c r="BH375" i="15"/>
  <c r="CH375" i="15"/>
  <c r="AH378" i="15"/>
  <c r="BH378" i="15"/>
  <c r="CH378" i="15"/>
  <c r="AH381" i="15"/>
  <c r="BH381" i="15"/>
  <c r="CH381" i="15"/>
  <c r="AH384" i="15"/>
  <c r="BH384" i="15"/>
  <c r="CH384" i="15"/>
  <c r="AH387" i="15"/>
  <c r="BH387" i="15"/>
  <c r="CH387" i="15"/>
  <c r="AH390" i="15"/>
  <c r="BH390" i="15"/>
  <c r="CH390" i="15"/>
  <c r="AH393" i="15"/>
  <c r="BH393" i="15"/>
  <c r="CH393" i="15"/>
  <c r="AH396" i="15"/>
  <c r="BH396" i="15"/>
  <c r="CH396" i="15"/>
  <c r="AH399" i="15"/>
  <c r="BH399" i="15"/>
  <c r="CH399" i="15"/>
  <c r="AH402" i="15"/>
  <c r="BH402" i="15"/>
  <c r="CH402" i="15"/>
  <c r="AH405" i="15"/>
  <c r="BH405" i="15"/>
  <c r="CH405" i="15"/>
  <c r="AR448" i="15"/>
  <c r="AW449" i="15"/>
  <c r="CP451" i="15"/>
  <c r="BP451" i="15"/>
  <c r="AP451" i="15"/>
  <c r="CN451" i="15"/>
  <c r="BN451" i="15"/>
  <c r="AN451" i="15"/>
  <c r="CL451" i="15"/>
  <c r="BL451" i="15"/>
  <c r="AL451" i="15"/>
  <c r="CJ451" i="15"/>
  <c r="BJ451" i="15"/>
  <c r="AJ451" i="15"/>
  <c r="CH451" i="15"/>
  <c r="BH451" i="15"/>
  <c r="AH451" i="15"/>
  <c r="CE451" i="15"/>
  <c r="BE451" i="15"/>
  <c r="AE451" i="15"/>
  <c r="CC451" i="15"/>
  <c r="BC451" i="15"/>
  <c r="AC451" i="15"/>
  <c r="CA451" i="15"/>
  <c r="BA451" i="15"/>
  <c r="AA451" i="15"/>
  <c r="BY451" i="15"/>
  <c r="AY451" i="15"/>
  <c r="Y451" i="15"/>
  <c r="BW451" i="15"/>
  <c r="AW451" i="15"/>
  <c r="W451" i="15"/>
  <c r="BU451" i="15"/>
  <c r="AU451" i="15"/>
  <c r="U451" i="15"/>
  <c r="CR460" i="15"/>
  <c r="CA462" i="15"/>
  <c r="BJ464" i="15"/>
  <c r="AR466" i="15"/>
  <c r="AA468" i="15"/>
  <c r="CH470" i="15"/>
  <c r="BH470" i="15"/>
  <c r="AH470" i="15"/>
  <c r="CE470" i="15"/>
  <c r="BE470" i="15"/>
  <c r="AE470" i="15"/>
  <c r="CC470" i="15"/>
  <c r="BC470" i="15"/>
  <c r="AC470" i="15"/>
  <c r="CA470" i="15"/>
  <c r="BA470" i="15"/>
  <c r="AA470" i="15"/>
  <c r="BY470" i="15"/>
  <c r="AY470" i="15"/>
  <c r="Y470" i="15"/>
  <c r="BW470" i="15"/>
  <c r="AW470" i="15"/>
  <c r="W470" i="15"/>
  <c r="BU470" i="15"/>
  <c r="AU470" i="15"/>
  <c r="U470" i="15"/>
  <c r="CR470" i="15"/>
  <c r="BR470" i="15"/>
  <c r="AR470" i="15"/>
  <c r="CP470" i="15"/>
  <c r="BP470" i="15"/>
  <c r="AP470" i="15"/>
  <c r="CN470" i="15"/>
  <c r="BN470" i="15"/>
  <c r="AN470" i="15"/>
  <c r="CL470" i="15"/>
  <c r="BL470" i="15"/>
  <c r="AL470" i="15"/>
  <c r="BY474" i="15"/>
  <c r="AY474" i="15"/>
  <c r="Y474" i="15"/>
  <c r="BW474" i="15"/>
  <c r="AW474" i="15"/>
  <c r="W474" i="15"/>
  <c r="BU474" i="15"/>
  <c r="AU474" i="15"/>
  <c r="U474" i="15"/>
  <c r="CR474" i="15"/>
  <c r="BR474" i="15"/>
  <c r="AR474" i="15"/>
  <c r="CP474" i="15"/>
  <c r="BP474" i="15"/>
  <c r="AP474" i="15"/>
  <c r="CN474" i="15"/>
  <c r="BN474" i="15"/>
  <c r="AN474" i="15"/>
  <c r="CL474" i="15"/>
  <c r="BL474" i="15"/>
  <c r="AL474" i="15"/>
  <c r="CJ474" i="15"/>
  <c r="BJ474" i="15"/>
  <c r="AJ474" i="15"/>
  <c r="CH474" i="15"/>
  <c r="BH474" i="15"/>
  <c r="AH474" i="15"/>
  <c r="CE474" i="15"/>
  <c r="BE474" i="15"/>
  <c r="AE474" i="15"/>
  <c r="CC474" i="15"/>
  <c r="BC474" i="15"/>
  <c r="AC474" i="15"/>
  <c r="CJ479" i="15"/>
  <c r="BR481" i="15"/>
  <c r="BA483" i="15"/>
  <c r="AJ485" i="15"/>
  <c r="CP487" i="15"/>
  <c r="BP487" i="15"/>
  <c r="AP487" i="15"/>
  <c r="CN487" i="15"/>
  <c r="BN487" i="15"/>
  <c r="AN487" i="15"/>
  <c r="CL487" i="15"/>
  <c r="BL487" i="15"/>
  <c r="AL487" i="15"/>
  <c r="CJ487" i="15"/>
  <c r="BJ487" i="15"/>
  <c r="AJ487" i="15"/>
  <c r="CH487" i="15"/>
  <c r="BH487" i="15"/>
  <c r="AH487" i="15"/>
  <c r="CE487" i="15"/>
  <c r="BE487" i="15"/>
  <c r="AE487" i="15"/>
  <c r="CC487" i="15"/>
  <c r="BC487" i="15"/>
  <c r="AC487" i="15"/>
  <c r="CA487" i="15"/>
  <c r="BA487" i="15"/>
  <c r="AA487" i="15"/>
  <c r="BY487" i="15"/>
  <c r="AY487" i="15"/>
  <c r="Y487" i="15"/>
  <c r="BW487" i="15"/>
  <c r="AW487" i="15"/>
  <c r="W487" i="15"/>
  <c r="BU487" i="15"/>
  <c r="AU487" i="15"/>
  <c r="U487" i="15"/>
  <c r="CH491" i="15"/>
  <c r="BH491" i="15"/>
  <c r="AH491" i="15"/>
  <c r="CE491" i="15"/>
  <c r="BE491" i="15"/>
  <c r="AE491" i="15"/>
  <c r="CC491" i="15"/>
  <c r="BC491" i="15"/>
  <c r="AC491" i="15"/>
  <c r="CA491" i="15"/>
  <c r="BA491" i="15"/>
  <c r="AA491" i="15"/>
  <c r="BY491" i="15"/>
  <c r="AY491" i="15"/>
  <c r="Y491" i="15"/>
  <c r="BW491" i="15"/>
  <c r="AW491" i="15"/>
  <c r="W491" i="15"/>
  <c r="BU491" i="15"/>
  <c r="AU491" i="15"/>
  <c r="U491" i="15"/>
  <c r="CR491" i="15"/>
  <c r="BR491" i="15"/>
  <c r="AR491" i="15"/>
  <c r="CP491" i="15"/>
  <c r="BP491" i="15"/>
  <c r="AP491" i="15"/>
  <c r="CN491" i="15"/>
  <c r="BN491" i="15"/>
  <c r="AN491" i="15"/>
  <c r="CL491" i="15"/>
  <c r="BL491" i="15"/>
  <c r="AL491" i="15"/>
  <c r="CR496" i="15"/>
  <c r="AY499" i="15"/>
  <c r="AJ357" i="15"/>
  <c r="BJ357" i="15"/>
  <c r="AJ360" i="15"/>
  <c r="BJ360" i="15"/>
  <c r="AJ363" i="15"/>
  <c r="BJ363" i="15"/>
  <c r="AJ366" i="15"/>
  <c r="BJ366" i="15"/>
  <c r="AJ372" i="15"/>
  <c r="BJ372" i="15"/>
  <c r="AJ375" i="15"/>
  <c r="BJ375" i="15"/>
  <c r="AJ378" i="15"/>
  <c r="BJ378" i="15"/>
  <c r="AJ381" i="15"/>
  <c r="BJ381" i="15"/>
  <c r="AJ384" i="15"/>
  <c r="BJ384" i="15"/>
  <c r="AJ387" i="15"/>
  <c r="BJ387" i="15"/>
  <c r="AJ390" i="15"/>
  <c r="BJ390" i="15"/>
  <c r="AJ393" i="15"/>
  <c r="BJ393" i="15"/>
  <c r="AJ396" i="15"/>
  <c r="BJ396" i="15"/>
  <c r="AJ399" i="15"/>
  <c r="BJ399" i="15"/>
  <c r="AJ402" i="15"/>
  <c r="BJ402" i="15"/>
  <c r="AJ405" i="15"/>
  <c r="BJ405" i="15"/>
  <c r="BH447" i="15"/>
  <c r="AY448" i="15"/>
  <c r="BJ449" i="15"/>
  <c r="AR451" i="15"/>
  <c r="AA453" i="15"/>
  <c r="CH455" i="15"/>
  <c r="BH455" i="15"/>
  <c r="AH455" i="15"/>
  <c r="CE455" i="15"/>
  <c r="BE455" i="15"/>
  <c r="AE455" i="15"/>
  <c r="CC455" i="15"/>
  <c r="BC455" i="15"/>
  <c r="AC455" i="15"/>
  <c r="CA455" i="15"/>
  <c r="BA455" i="15"/>
  <c r="AA455" i="15"/>
  <c r="BY455" i="15"/>
  <c r="AY455" i="15"/>
  <c r="Y455" i="15"/>
  <c r="BW455" i="15"/>
  <c r="AW455" i="15"/>
  <c r="W455" i="15"/>
  <c r="BU455" i="15"/>
  <c r="AU455" i="15"/>
  <c r="U455" i="15"/>
  <c r="CR455" i="15"/>
  <c r="BR455" i="15"/>
  <c r="AR455" i="15"/>
  <c r="CP455" i="15"/>
  <c r="BP455" i="15"/>
  <c r="AP455" i="15"/>
  <c r="CN455" i="15"/>
  <c r="BN455" i="15"/>
  <c r="AN455" i="15"/>
  <c r="CL455" i="15"/>
  <c r="BL455" i="15"/>
  <c r="AL455" i="15"/>
  <c r="BY459" i="15"/>
  <c r="AY459" i="15"/>
  <c r="Y459" i="15"/>
  <c r="BW459" i="15"/>
  <c r="AW459" i="15"/>
  <c r="W459" i="15"/>
  <c r="BU459" i="15"/>
  <c r="AU459" i="15"/>
  <c r="U459" i="15"/>
  <c r="CR459" i="15"/>
  <c r="BR459" i="15"/>
  <c r="AR459" i="15"/>
  <c r="CP459" i="15"/>
  <c r="BP459" i="15"/>
  <c r="AP459" i="15"/>
  <c r="CN459" i="15"/>
  <c r="BN459" i="15"/>
  <c r="AN459" i="15"/>
  <c r="CL459" i="15"/>
  <c r="BL459" i="15"/>
  <c r="AL459" i="15"/>
  <c r="CJ459" i="15"/>
  <c r="BJ459" i="15"/>
  <c r="AJ459" i="15"/>
  <c r="CH459" i="15"/>
  <c r="BH459" i="15"/>
  <c r="AH459" i="15"/>
  <c r="CE459" i="15"/>
  <c r="BE459" i="15"/>
  <c r="AE459" i="15"/>
  <c r="CC459" i="15"/>
  <c r="BC459" i="15"/>
  <c r="AC459" i="15"/>
  <c r="CJ464" i="15"/>
  <c r="BR466" i="15"/>
  <c r="BA468" i="15"/>
  <c r="AJ470" i="15"/>
  <c r="CP472" i="15"/>
  <c r="BP472" i="15"/>
  <c r="AP472" i="15"/>
  <c r="CN472" i="15"/>
  <c r="BN472" i="15"/>
  <c r="AN472" i="15"/>
  <c r="CL472" i="15"/>
  <c r="BL472" i="15"/>
  <c r="AL472" i="15"/>
  <c r="CJ472" i="15"/>
  <c r="BJ472" i="15"/>
  <c r="AJ472" i="15"/>
  <c r="CH472" i="15"/>
  <c r="BH472" i="15"/>
  <c r="AH472" i="15"/>
  <c r="CE472" i="15"/>
  <c r="BE472" i="15"/>
  <c r="AE472" i="15"/>
  <c r="CC472" i="15"/>
  <c r="BC472" i="15"/>
  <c r="AC472" i="15"/>
  <c r="CA472" i="15"/>
  <c r="BA472" i="15"/>
  <c r="AA472" i="15"/>
  <c r="BY472" i="15"/>
  <c r="AY472" i="15"/>
  <c r="Y472" i="15"/>
  <c r="BW472" i="15"/>
  <c r="AW472" i="15"/>
  <c r="W472" i="15"/>
  <c r="BU472" i="15"/>
  <c r="AU472" i="15"/>
  <c r="U472" i="15"/>
  <c r="CR481" i="15"/>
  <c r="CA483" i="15"/>
  <c r="BJ485" i="15"/>
  <c r="AR487" i="15"/>
  <c r="AA489" i="15"/>
  <c r="BY495" i="15"/>
  <c r="AY495" i="15"/>
  <c r="Y495" i="15"/>
  <c r="BW495" i="15"/>
  <c r="AW495" i="15"/>
  <c r="W495" i="15"/>
  <c r="BU495" i="15"/>
  <c r="AU495" i="15"/>
  <c r="U495" i="15"/>
  <c r="CR495" i="15"/>
  <c r="BR495" i="15"/>
  <c r="AR495" i="15"/>
  <c r="CP495" i="15"/>
  <c r="BP495" i="15"/>
  <c r="AP495" i="15"/>
  <c r="CN495" i="15"/>
  <c r="BN495" i="15"/>
  <c r="AN495" i="15"/>
  <c r="CL495" i="15"/>
  <c r="BL495" i="15"/>
  <c r="AL495" i="15"/>
  <c r="CJ495" i="15"/>
  <c r="BJ495" i="15"/>
  <c r="AJ495" i="15"/>
  <c r="CH495" i="15"/>
  <c r="BH495" i="15"/>
  <c r="AH495" i="15"/>
  <c r="CE495" i="15"/>
  <c r="BE495" i="15"/>
  <c r="AE495" i="15"/>
  <c r="CC495" i="15"/>
  <c r="BC495" i="15"/>
  <c r="AC495" i="15"/>
  <c r="CL499" i="15"/>
  <c r="CN497" i="15"/>
  <c r="AL498" i="15"/>
  <c r="BP498" i="15"/>
  <c r="AR504" i="15"/>
  <c r="CA505" i="15"/>
  <c r="BA505" i="15"/>
  <c r="AA505" i="15"/>
  <c r="BY505" i="15"/>
  <c r="AY505" i="15"/>
  <c r="Y505" i="15"/>
  <c r="BU505" i="15"/>
  <c r="AU505" i="15"/>
  <c r="U505" i="15"/>
  <c r="CR505" i="15"/>
  <c r="BR505" i="15"/>
  <c r="AR505" i="15"/>
  <c r="CN505" i="15"/>
  <c r="BN505" i="15"/>
  <c r="AN505" i="15"/>
  <c r="CL505" i="15"/>
  <c r="BL505" i="15"/>
  <c r="AL505" i="15"/>
  <c r="CH505" i="15"/>
  <c r="BH505" i="15"/>
  <c r="AH505" i="15"/>
  <c r="CE505" i="15"/>
  <c r="BE505" i="15"/>
  <c r="AE505" i="15"/>
  <c r="CP505" i="15"/>
  <c r="AY507" i="15"/>
  <c r="CA514" i="15"/>
  <c r="BA514" i="15"/>
  <c r="AA514" i="15"/>
  <c r="BY514" i="15"/>
  <c r="AY514" i="15"/>
  <c r="Y514" i="15"/>
  <c r="BU514" i="15"/>
  <c r="AU514" i="15"/>
  <c r="U514" i="15"/>
  <c r="CR514" i="15"/>
  <c r="BR514" i="15"/>
  <c r="AR514" i="15"/>
  <c r="CN514" i="15"/>
  <c r="BN514" i="15"/>
  <c r="AN514" i="15"/>
  <c r="CL514" i="15"/>
  <c r="BL514" i="15"/>
  <c r="AL514" i="15"/>
  <c r="CJ514" i="15"/>
  <c r="BJ514" i="15"/>
  <c r="AJ514" i="15"/>
  <c r="CH514" i="15"/>
  <c r="BH514" i="15"/>
  <c r="AH514" i="15"/>
  <c r="CE514" i="15"/>
  <c r="BE514" i="15"/>
  <c r="AE514" i="15"/>
  <c r="CR518" i="15"/>
  <c r="BR518" i="15"/>
  <c r="AR518" i="15"/>
  <c r="CP518" i="15"/>
  <c r="BP518" i="15"/>
  <c r="AP518" i="15"/>
  <c r="CL518" i="15"/>
  <c r="BL518" i="15"/>
  <c r="AL518" i="15"/>
  <c r="CJ518" i="15"/>
  <c r="BJ518" i="15"/>
  <c r="AJ518" i="15"/>
  <c r="CE518" i="15"/>
  <c r="BE518" i="15"/>
  <c r="AE518" i="15"/>
  <c r="CC518" i="15"/>
  <c r="BC518" i="15"/>
  <c r="AC518" i="15"/>
  <c r="CA518" i="15"/>
  <c r="BA518" i="15"/>
  <c r="AA518" i="15"/>
  <c r="BY518" i="15"/>
  <c r="AY518" i="15"/>
  <c r="Y518" i="15"/>
  <c r="BW518" i="15"/>
  <c r="AW518" i="15"/>
  <c r="W518" i="15"/>
  <c r="AN497" i="15"/>
  <c r="BN497" i="15"/>
  <c r="CP497" i="15"/>
  <c r="AN498" i="15"/>
  <c r="BR498" i="15"/>
  <c r="AU500" i="15"/>
  <c r="CH500" i="15"/>
  <c r="AW503" i="15"/>
  <c r="AU504" i="15"/>
  <c r="W505" i="15"/>
  <c r="BE507" i="15"/>
  <c r="W514" i="15"/>
  <c r="CA517" i="15"/>
  <c r="BA517" i="15"/>
  <c r="AA517" i="15"/>
  <c r="BY517" i="15"/>
  <c r="AY517" i="15"/>
  <c r="Y517" i="15"/>
  <c r="BU517" i="15"/>
  <c r="AU517" i="15"/>
  <c r="U517" i="15"/>
  <c r="CR517" i="15"/>
  <c r="BR517" i="15"/>
  <c r="AR517" i="15"/>
  <c r="CN517" i="15"/>
  <c r="BN517" i="15"/>
  <c r="AN517" i="15"/>
  <c r="CL517" i="15"/>
  <c r="BL517" i="15"/>
  <c r="AL517" i="15"/>
  <c r="CJ517" i="15"/>
  <c r="BJ517" i="15"/>
  <c r="AJ517" i="15"/>
  <c r="CH517" i="15"/>
  <c r="BH517" i="15"/>
  <c r="AH517" i="15"/>
  <c r="CE517" i="15"/>
  <c r="BE517" i="15"/>
  <c r="AE517" i="15"/>
  <c r="CR521" i="15"/>
  <c r="BR521" i="15"/>
  <c r="CN521" i="15"/>
  <c r="CE521" i="15"/>
  <c r="BE521" i="15"/>
  <c r="BW521" i="15"/>
  <c r="AR521" i="15"/>
  <c r="BU521" i="15"/>
  <c r="AP521" i="15"/>
  <c r="BN521" i="15"/>
  <c r="AL521" i="15"/>
  <c r="BL521" i="15"/>
  <c r="AJ521" i="15"/>
  <c r="CL521" i="15"/>
  <c r="BH521" i="15"/>
  <c r="AE521" i="15"/>
  <c r="CJ521" i="15"/>
  <c r="BC521" i="15"/>
  <c r="AC521" i="15"/>
  <c r="CH521" i="15"/>
  <c r="BA521" i="15"/>
  <c r="AA521" i="15"/>
  <c r="CC521" i="15"/>
  <c r="AY521" i="15"/>
  <c r="Y521" i="15"/>
  <c r="CA521" i="15"/>
  <c r="AW521" i="15"/>
  <c r="W521" i="15"/>
  <c r="CA541" i="15"/>
  <c r="BA541" i="15"/>
  <c r="AA541" i="15"/>
  <c r="BY541" i="15"/>
  <c r="AY541" i="15"/>
  <c r="Y541" i="15"/>
  <c r="BW541" i="15"/>
  <c r="AW541" i="15"/>
  <c r="W541" i="15"/>
  <c r="BU541" i="15"/>
  <c r="AU541" i="15"/>
  <c r="U541" i="15"/>
  <c r="CR541" i="15"/>
  <c r="BR541" i="15"/>
  <c r="AR541" i="15"/>
  <c r="CN541" i="15"/>
  <c r="BN541" i="15"/>
  <c r="AN541" i="15"/>
  <c r="CL541" i="15"/>
  <c r="BL541" i="15"/>
  <c r="AL541" i="15"/>
  <c r="CJ541" i="15"/>
  <c r="BJ541" i="15"/>
  <c r="AJ541" i="15"/>
  <c r="CH541" i="15"/>
  <c r="CE541" i="15"/>
  <c r="CC541" i="15"/>
  <c r="BP541" i="15"/>
  <c r="BH541" i="15"/>
  <c r="BE541" i="15"/>
  <c r="BC541" i="15"/>
  <c r="AP541" i="15"/>
  <c r="AH541" i="15"/>
  <c r="AE541" i="15"/>
  <c r="AC541" i="15"/>
  <c r="CJ546" i="15"/>
  <c r="BJ546" i="15"/>
  <c r="AJ546" i="15"/>
  <c r="CH546" i="15"/>
  <c r="BH546" i="15"/>
  <c r="AH546" i="15"/>
  <c r="CE546" i="15"/>
  <c r="BE546" i="15"/>
  <c r="AE546" i="15"/>
  <c r="CC546" i="15"/>
  <c r="BC546" i="15"/>
  <c r="AC546" i="15"/>
  <c r="CA546" i="15"/>
  <c r="BA546" i="15"/>
  <c r="AA546" i="15"/>
  <c r="BY546" i="15"/>
  <c r="AY546" i="15"/>
  <c r="Y546" i="15"/>
  <c r="BW546" i="15"/>
  <c r="AW546" i="15"/>
  <c r="W546" i="15"/>
  <c r="BU546" i="15"/>
  <c r="AU546" i="15"/>
  <c r="U546" i="15"/>
  <c r="CR546" i="15"/>
  <c r="BR546" i="15"/>
  <c r="AR546" i="15"/>
  <c r="CP546" i="15"/>
  <c r="BP546" i="15"/>
  <c r="AP546" i="15"/>
  <c r="CN546" i="15"/>
  <c r="CL546" i="15"/>
  <c r="BN546" i="15"/>
  <c r="BL546" i="15"/>
  <c r="AN546" i="15"/>
  <c r="AL546" i="15"/>
  <c r="AP497" i="15"/>
  <c r="AP498" i="15"/>
  <c r="BU498" i="15"/>
  <c r="AW500" i="15"/>
  <c r="CR503" i="15"/>
  <c r="BR503" i="15"/>
  <c r="AR503" i="15"/>
  <c r="CL503" i="15"/>
  <c r="BL503" i="15"/>
  <c r="AL503" i="15"/>
  <c r="CJ503" i="15"/>
  <c r="CE503" i="15"/>
  <c r="BE503" i="15"/>
  <c r="AE503" i="15"/>
  <c r="BY503" i="15"/>
  <c r="AY503" i="15"/>
  <c r="Y503" i="15"/>
  <c r="BA503" i="15"/>
  <c r="CP503" i="15"/>
  <c r="AY504" i="15"/>
  <c r="AC505" i="15"/>
  <c r="CR506" i="15"/>
  <c r="BR506" i="15"/>
  <c r="AR506" i="15"/>
  <c r="CP506" i="15"/>
  <c r="BP506" i="15"/>
  <c r="AP506" i="15"/>
  <c r="CL506" i="15"/>
  <c r="BL506" i="15"/>
  <c r="AL506" i="15"/>
  <c r="CJ506" i="15"/>
  <c r="BJ506" i="15"/>
  <c r="AJ506" i="15"/>
  <c r="CE506" i="15"/>
  <c r="BE506" i="15"/>
  <c r="AE506" i="15"/>
  <c r="CC506" i="15"/>
  <c r="BC506" i="15"/>
  <c r="AC506" i="15"/>
  <c r="BY506" i="15"/>
  <c r="AY506" i="15"/>
  <c r="Y506" i="15"/>
  <c r="BW506" i="15"/>
  <c r="AW506" i="15"/>
  <c r="W506" i="15"/>
  <c r="CH506" i="15"/>
  <c r="BL507" i="15"/>
  <c r="AC514" i="15"/>
  <c r="W517" i="15"/>
  <c r="U518" i="15"/>
  <c r="CA520" i="15"/>
  <c r="BA520" i="15"/>
  <c r="AA520" i="15"/>
  <c r="BY520" i="15"/>
  <c r="AY520" i="15"/>
  <c r="Y520" i="15"/>
  <c r="BU520" i="15"/>
  <c r="AU520" i="15"/>
  <c r="U520" i="15"/>
  <c r="CR520" i="15"/>
  <c r="BR520" i="15"/>
  <c r="AR520" i="15"/>
  <c r="CN520" i="15"/>
  <c r="BN520" i="15"/>
  <c r="AN520" i="15"/>
  <c r="CL520" i="15"/>
  <c r="BL520" i="15"/>
  <c r="AL520" i="15"/>
  <c r="CJ520" i="15"/>
  <c r="BJ520" i="15"/>
  <c r="AJ520" i="15"/>
  <c r="CH520" i="15"/>
  <c r="BH520" i="15"/>
  <c r="AH520" i="15"/>
  <c r="CE520" i="15"/>
  <c r="BE520" i="15"/>
  <c r="AE520" i="15"/>
  <c r="CP541" i="15"/>
  <c r="CR497" i="15"/>
  <c r="CE497" i="15"/>
  <c r="AR497" i="15"/>
  <c r="BR497" i="15"/>
  <c r="AR498" i="15"/>
  <c r="BY498" i="15"/>
  <c r="CR500" i="15"/>
  <c r="BR500" i="15"/>
  <c r="AR500" i="15"/>
  <c r="CL500" i="15"/>
  <c r="BL500" i="15"/>
  <c r="AL500" i="15"/>
  <c r="CE500" i="15"/>
  <c r="BE500" i="15"/>
  <c r="AE500" i="15"/>
  <c r="BY500" i="15"/>
  <c r="AY500" i="15"/>
  <c r="Y500" i="15"/>
  <c r="BA500" i="15"/>
  <c r="CN500" i="15"/>
  <c r="BC503" i="15"/>
  <c r="BE504" i="15"/>
  <c r="AJ505" i="15"/>
  <c r="CN506" i="15"/>
  <c r="BR507" i="15"/>
  <c r="BH509" i="15"/>
  <c r="AP514" i="15"/>
  <c r="AC517" i="15"/>
  <c r="AH518" i="15"/>
  <c r="W520" i="15"/>
  <c r="U521" i="15"/>
  <c r="CT13" i="20"/>
  <c r="BT13" i="20"/>
  <c r="AT13" i="20"/>
  <c r="CG13" i="20"/>
  <c r="BG13" i="20"/>
  <c r="AG13" i="20"/>
  <c r="U497" i="15"/>
  <c r="AU497" i="15"/>
  <c r="BU497" i="15"/>
  <c r="AU498" i="15"/>
  <c r="BC500" i="15"/>
  <c r="CP500" i="15"/>
  <c r="U503" i="15"/>
  <c r="BH503" i="15"/>
  <c r="AP505" i="15"/>
  <c r="U506" i="15"/>
  <c r="BY507" i="15"/>
  <c r="AW514" i="15"/>
  <c r="AP517" i="15"/>
  <c r="AN518" i="15"/>
  <c r="AC520" i="15"/>
  <c r="AH521" i="15"/>
  <c r="CJ498" i="15"/>
  <c r="BJ498" i="15"/>
  <c r="AJ498" i="15"/>
  <c r="CC498" i="15"/>
  <c r="BW498" i="15"/>
  <c r="AW498" i="15"/>
  <c r="W498" i="15"/>
  <c r="CP498" i="15"/>
  <c r="AY498" i="15"/>
  <c r="CE498" i="15"/>
  <c r="BY497" i="15"/>
  <c r="U498" i="15"/>
  <c r="BA498" i="15"/>
  <c r="CH498" i="15"/>
  <c r="CJ504" i="15"/>
  <c r="BJ504" i="15"/>
  <c r="AJ504" i="15"/>
  <c r="CH504" i="15"/>
  <c r="BH504" i="15"/>
  <c r="AH504" i="15"/>
  <c r="CC504" i="15"/>
  <c r="BC504" i="15"/>
  <c r="AC504" i="15"/>
  <c r="CA504" i="15"/>
  <c r="BA504" i="15"/>
  <c r="AA504" i="15"/>
  <c r="BW504" i="15"/>
  <c r="AW504" i="15"/>
  <c r="W504" i="15"/>
  <c r="BU504" i="15"/>
  <c r="CP504" i="15"/>
  <c r="BP504" i="15"/>
  <c r="AP504" i="15"/>
  <c r="CN504" i="15"/>
  <c r="BN504" i="15"/>
  <c r="BY504" i="15"/>
  <c r="BC505" i="15"/>
  <c r="BH518" i="15"/>
  <c r="AU521" i="15"/>
  <c r="CR533" i="15"/>
  <c r="BR533" i="15"/>
  <c r="AR533" i="15"/>
  <c r="CP533" i="15"/>
  <c r="BP533" i="15"/>
  <c r="AP533" i="15"/>
  <c r="CN533" i="15"/>
  <c r="BN533" i="15"/>
  <c r="AN533" i="15"/>
  <c r="CL533" i="15"/>
  <c r="BL533" i="15"/>
  <c r="AL533" i="15"/>
  <c r="CJ533" i="15"/>
  <c r="BJ533" i="15"/>
  <c r="AJ533" i="15"/>
  <c r="CE533" i="15"/>
  <c r="BE533" i="15"/>
  <c r="AE533" i="15"/>
  <c r="CA533" i="15"/>
  <c r="BA533" i="15"/>
  <c r="AA533" i="15"/>
  <c r="BH533" i="15"/>
  <c r="BC533" i="15"/>
  <c r="AY533" i="15"/>
  <c r="AW533" i="15"/>
  <c r="AU533" i="15"/>
  <c r="AH533" i="15"/>
  <c r="AC533" i="15"/>
  <c r="CH533" i="15"/>
  <c r="Y533" i="15"/>
  <c r="CC533" i="15"/>
  <c r="W533" i="15"/>
  <c r="BY533" i="15"/>
  <c r="U533" i="15"/>
  <c r="BW533" i="15"/>
  <c r="AA497" i="15"/>
  <c r="BA497" i="15"/>
  <c r="CA497" i="15"/>
  <c r="Y498" i="15"/>
  <c r="BC498" i="15"/>
  <c r="CL498" i="15"/>
  <c r="AA500" i="15"/>
  <c r="BN500" i="15"/>
  <c r="AC503" i="15"/>
  <c r="BP503" i="15"/>
  <c r="U504" i="15"/>
  <c r="CE504" i="15"/>
  <c r="BJ505" i="15"/>
  <c r="CJ507" i="15"/>
  <c r="BJ507" i="15"/>
  <c r="AJ507" i="15"/>
  <c r="CH507" i="15"/>
  <c r="BH507" i="15"/>
  <c r="AH507" i="15"/>
  <c r="CC507" i="15"/>
  <c r="BC507" i="15"/>
  <c r="AC507" i="15"/>
  <c r="CA507" i="15"/>
  <c r="BA507" i="15"/>
  <c r="AA507" i="15"/>
  <c r="BW507" i="15"/>
  <c r="AW507" i="15"/>
  <c r="W507" i="15"/>
  <c r="BU507" i="15"/>
  <c r="AU507" i="15"/>
  <c r="U507" i="15"/>
  <c r="CP507" i="15"/>
  <c r="BP507" i="15"/>
  <c r="AP507" i="15"/>
  <c r="CN507" i="15"/>
  <c r="BN507" i="15"/>
  <c r="AN507" i="15"/>
  <c r="CR507" i="15"/>
  <c r="BW514" i="15"/>
  <c r="BP517" i="15"/>
  <c r="BN518" i="15"/>
  <c r="BJ521" i="15"/>
  <c r="CJ531" i="15"/>
  <c r="BJ531" i="15"/>
  <c r="AJ531" i="15"/>
  <c r="CH531" i="15"/>
  <c r="BH531" i="15"/>
  <c r="AH531" i="15"/>
  <c r="CE531" i="15"/>
  <c r="BE531" i="15"/>
  <c r="AE531" i="15"/>
  <c r="CC531" i="15"/>
  <c r="BC531" i="15"/>
  <c r="AC531" i="15"/>
  <c r="CA531" i="15"/>
  <c r="BA531" i="15"/>
  <c r="AA531" i="15"/>
  <c r="BW531" i="15"/>
  <c r="AW531" i="15"/>
  <c r="W531" i="15"/>
  <c r="CR531" i="15"/>
  <c r="BR531" i="15"/>
  <c r="AR531" i="15"/>
  <c r="BP531" i="15"/>
  <c r="BN531" i="15"/>
  <c r="BL531" i="15"/>
  <c r="AY531" i="15"/>
  <c r="AU531" i="15"/>
  <c r="AP531" i="15"/>
  <c r="AN531" i="15"/>
  <c r="CP531" i="15"/>
  <c r="AL531" i="15"/>
  <c r="CN531" i="15"/>
  <c r="Y531" i="15"/>
  <c r="CL531" i="15"/>
  <c r="U531" i="15"/>
  <c r="BY531" i="15"/>
  <c r="AC497" i="15"/>
  <c r="BC497" i="15"/>
  <c r="CC497" i="15"/>
  <c r="AA498" i="15"/>
  <c r="BE498" i="15"/>
  <c r="CN498" i="15"/>
  <c r="AC500" i="15"/>
  <c r="BP500" i="15"/>
  <c r="AH503" i="15"/>
  <c r="BU503" i="15"/>
  <c r="Y504" i="15"/>
  <c r="CL504" i="15"/>
  <c r="BP505" i="15"/>
  <c r="AU506" i="15"/>
  <c r="Y507" i="15"/>
  <c r="CC514" i="15"/>
  <c r="BW517" i="15"/>
  <c r="BU518" i="15"/>
  <c r="BP520" i="15"/>
  <c r="BP521" i="15"/>
  <c r="CA523" i="15"/>
  <c r="BA523" i="15"/>
  <c r="AA523" i="15"/>
  <c r="BW523" i="15"/>
  <c r="AW523" i="15"/>
  <c r="W523" i="15"/>
  <c r="CN523" i="15"/>
  <c r="BN523" i="15"/>
  <c r="AN523" i="15"/>
  <c r="CJ523" i="15"/>
  <c r="BJ523" i="15"/>
  <c r="AJ523" i="15"/>
  <c r="CL523" i="15"/>
  <c r="AY523" i="15"/>
  <c r="CH523" i="15"/>
  <c r="AU523" i="15"/>
  <c r="CE523" i="15"/>
  <c r="AR523" i="15"/>
  <c r="CC523" i="15"/>
  <c r="AP523" i="15"/>
  <c r="BY523" i="15"/>
  <c r="AL523" i="15"/>
  <c r="BU523" i="15"/>
  <c r="AH523" i="15"/>
  <c r="BR523" i="15"/>
  <c r="AE523" i="15"/>
  <c r="BP523" i="15"/>
  <c r="AC523" i="15"/>
  <c r="BL523" i="15"/>
  <c r="Y523" i="15"/>
  <c r="BH523" i="15"/>
  <c r="U523" i="15"/>
  <c r="CR523" i="15"/>
  <c r="BE523" i="15"/>
  <c r="BU533" i="15"/>
  <c r="AE497" i="15"/>
  <c r="BE497" i="15"/>
  <c r="CH497" i="15"/>
  <c r="AC498" i="15"/>
  <c r="BH498" i="15"/>
  <c r="CR498" i="15"/>
  <c r="AH500" i="15"/>
  <c r="BU500" i="15"/>
  <c r="AJ503" i="15"/>
  <c r="BW503" i="15"/>
  <c r="AE504" i="15"/>
  <c r="CR504" i="15"/>
  <c r="BW505" i="15"/>
  <c r="BA506" i="15"/>
  <c r="AE507" i="15"/>
  <c r="CR509" i="15"/>
  <c r="BR509" i="15"/>
  <c r="AR509" i="15"/>
  <c r="CP509" i="15"/>
  <c r="BP509" i="15"/>
  <c r="AP509" i="15"/>
  <c r="CL509" i="15"/>
  <c r="BL509" i="15"/>
  <c r="AL509" i="15"/>
  <c r="CJ509" i="15"/>
  <c r="BJ509" i="15"/>
  <c r="AJ509" i="15"/>
  <c r="CE509" i="15"/>
  <c r="BE509" i="15"/>
  <c r="AE509" i="15"/>
  <c r="CC509" i="15"/>
  <c r="BC509" i="15"/>
  <c r="AC509" i="15"/>
  <c r="CA509" i="15"/>
  <c r="BA509" i="15"/>
  <c r="AA509" i="15"/>
  <c r="BY509" i="15"/>
  <c r="AY509" i="15"/>
  <c r="Y509" i="15"/>
  <c r="BW509" i="15"/>
  <c r="AW509" i="15"/>
  <c r="W509" i="15"/>
  <c r="CP514" i="15"/>
  <c r="CC517" i="15"/>
  <c r="CH518" i="15"/>
  <c r="BW520" i="15"/>
  <c r="BY521" i="15"/>
  <c r="BC523" i="15"/>
  <c r="BU531" i="15"/>
  <c r="AH497" i="15"/>
  <c r="BH497" i="15"/>
  <c r="CJ497" i="15"/>
  <c r="AE498" i="15"/>
  <c r="BL498" i="15"/>
  <c r="AJ500" i="15"/>
  <c r="BW500" i="15"/>
  <c r="AN503" i="15"/>
  <c r="CA503" i="15"/>
  <c r="AL504" i="15"/>
  <c r="CC505" i="15"/>
  <c r="BH506" i="15"/>
  <c r="AL507" i="15"/>
  <c r="CA508" i="15"/>
  <c r="BA508" i="15"/>
  <c r="AA508" i="15"/>
  <c r="BY508" i="15"/>
  <c r="AY508" i="15"/>
  <c r="Y508" i="15"/>
  <c r="BU508" i="15"/>
  <c r="AU508" i="15"/>
  <c r="U508" i="15"/>
  <c r="CR508" i="15"/>
  <c r="BR508" i="15"/>
  <c r="AR508" i="15"/>
  <c r="CN508" i="15"/>
  <c r="BN508" i="15"/>
  <c r="AN508" i="15"/>
  <c r="CL508" i="15"/>
  <c r="BL508" i="15"/>
  <c r="AL508" i="15"/>
  <c r="CJ508" i="15"/>
  <c r="BJ508" i="15"/>
  <c r="AJ508" i="15"/>
  <c r="CH508" i="15"/>
  <c r="BH508" i="15"/>
  <c r="AH508" i="15"/>
  <c r="CE508" i="15"/>
  <c r="BE508" i="15"/>
  <c r="AE508" i="15"/>
  <c r="CR512" i="15"/>
  <c r="BR512" i="15"/>
  <c r="AR512" i="15"/>
  <c r="CP512" i="15"/>
  <c r="BP512" i="15"/>
  <c r="AP512" i="15"/>
  <c r="CL512" i="15"/>
  <c r="BL512" i="15"/>
  <c r="AL512" i="15"/>
  <c r="CJ512" i="15"/>
  <c r="BJ512" i="15"/>
  <c r="AJ512" i="15"/>
  <c r="CE512" i="15"/>
  <c r="BE512" i="15"/>
  <c r="AE512" i="15"/>
  <c r="CC512" i="15"/>
  <c r="BC512" i="15"/>
  <c r="AC512" i="15"/>
  <c r="CA512" i="15"/>
  <c r="BA512" i="15"/>
  <c r="AA512" i="15"/>
  <c r="BY512" i="15"/>
  <c r="AY512" i="15"/>
  <c r="Y512" i="15"/>
  <c r="BW512" i="15"/>
  <c r="AW512" i="15"/>
  <c r="W512" i="15"/>
  <c r="CP517" i="15"/>
  <c r="CN518" i="15"/>
  <c r="CC520" i="15"/>
  <c r="CP521" i="15"/>
  <c r="CP523" i="15"/>
  <c r="AN510" i="15"/>
  <c r="BN510" i="15"/>
  <c r="CN510" i="15"/>
  <c r="AN513" i="15"/>
  <c r="BN513" i="15"/>
  <c r="CN513" i="15"/>
  <c r="AN516" i="15"/>
  <c r="BN516" i="15"/>
  <c r="CN516" i="15"/>
  <c r="AN519" i="15"/>
  <c r="BN519" i="15"/>
  <c r="CN519" i="15"/>
  <c r="AL525" i="15"/>
  <c r="BY525" i="15"/>
  <c r="CR527" i="15"/>
  <c r="BR527" i="15"/>
  <c r="AR527" i="15"/>
  <c r="CP527" i="15"/>
  <c r="BP527" i="15"/>
  <c r="AP527" i="15"/>
  <c r="CN527" i="15"/>
  <c r="BN527" i="15"/>
  <c r="AN527" i="15"/>
  <c r="CL527" i="15"/>
  <c r="BL527" i="15"/>
  <c r="AL527" i="15"/>
  <c r="CE527" i="15"/>
  <c r="BE527" i="15"/>
  <c r="AE527" i="15"/>
  <c r="CA527" i="15"/>
  <c r="BA527" i="15"/>
  <c r="AA527" i="15"/>
  <c r="BH527" i="15"/>
  <c r="Y528" i="15"/>
  <c r="BY528" i="15"/>
  <c r="AL529" i="15"/>
  <c r="CL529" i="15"/>
  <c r="BC532" i="15"/>
  <c r="AU534" i="15"/>
  <c r="CA535" i="15"/>
  <c r="BA535" i="15"/>
  <c r="AA535" i="15"/>
  <c r="BY535" i="15"/>
  <c r="AY535" i="15"/>
  <c r="Y535" i="15"/>
  <c r="BW535" i="15"/>
  <c r="AW535" i="15"/>
  <c r="W535" i="15"/>
  <c r="BU535" i="15"/>
  <c r="AU535" i="15"/>
  <c r="U535" i="15"/>
  <c r="CR535" i="15"/>
  <c r="BR535" i="15"/>
  <c r="AR535" i="15"/>
  <c r="CN535" i="15"/>
  <c r="BN535" i="15"/>
  <c r="AN535" i="15"/>
  <c r="CJ535" i="15"/>
  <c r="BJ535" i="15"/>
  <c r="AJ535" i="15"/>
  <c r="CE535" i="15"/>
  <c r="AU536" i="15"/>
  <c r="CA550" i="15"/>
  <c r="BY550" i="15"/>
  <c r="BW550" i="15"/>
  <c r="BU550" i="15"/>
  <c r="CR550" i="15"/>
  <c r="CP550" i="15"/>
  <c r="CN550" i="15"/>
  <c r="CL550" i="15"/>
  <c r="CJ550" i="15"/>
  <c r="CH550" i="15"/>
  <c r="CJ555" i="15"/>
  <c r="CH555" i="15"/>
  <c r="CE555" i="15"/>
  <c r="CC555" i="15"/>
  <c r="CA555" i="15"/>
  <c r="BY555" i="15"/>
  <c r="BW555" i="15"/>
  <c r="BU555" i="15"/>
  <c r="CR555" i="15"/>
  <c r="CP555" i="15"/>
  <c r="CA562" i="15"/>
  <c r="BY562" i="15"/>
  <c r="BW562" i="15"/>
  <c r="BU562" i="15"/>
  <c r="CR562" i="15"/>
  <c r="CP562" i="15"/>
  <c r="CN562" i="15"/>
  <c r="CL562" i="15"/>
  <c r="CJ562" i="15"/>
  <c r="CH562" i="15"/>
  <c r="CL9" i="20"/>
  <c r="BL9" i="20"/>
  <c r="AL9" i="20"/>
  <c r="BY9" i="20"/>
  <c r="AY9" i="20"/>
  <c r="Y9" i="20"/>
  <c r="BW17" i="20"/>
  <c r="AW17" i="20"/>
  <c r="W17" i="20"/>
  <c r="AJ17" i="20"/>
  <c r="CJ17" i="20"/>
  <c r="CR19" i="20"/>
  <c r="BR19" i="20"/>
  <c r="AR19" i="20"/>
  <c r="BE19" i="20"/>
  <c r="AE19" i="20"/>
  <c r="CE19" i="20"/>
  <c r="CT38" i="20"/>
  <c r="BT38" i="20"/>
  <c r="AT38" i="20"/>
  <c r="CG38" i="20"/>
  <c r="BG38" i="20"/>
  <c r="AG38" i="20"/>
  <c r="AP510" i="15"/>
  <c r="BP510" i="15"/>
  <c r="CP510" i="15"/>
  <c r="AP513" i="15"/>
  <c r="BP513" i="15"/>
  <c r="CP513" i="15"/>
  <c r="AP516" i="15"/>
  <c r="BP516" i="15"/>
  <c r="CP516" i="15"/>
  <c r="AP519" i="15"/>
  <c r="BP519" i="15"/>
  <c r="CP519" i="15"/>
  <c r="AN525" i="15"/>
  <c r="CA525" i="15"/>
  <c r="BJ527" i="15"/>
  <c r="AA528" i="15"/>
  <c r="CA528" i="15"/>
  <c r="AP529" i="15"/>
  <c r="CP529" i="15"/>
  <c r="BE532" i="15"/>
  <c r="AY534" i="15"/>
  <c r="AC535" i="15"/>
  <c r="CH535" i="15"/>
  <c r="AW536" i="15"/>
  <c r="CR542" i="15"/>
  <c r="BR542" i="15"/>
  <c r="AR542" i="15"/>
  <c r="CP542" i="15"/>
  <c r="BP542" i="15"/>
  <c r="AP542" i="15"/>
  <c r="CN542" i="15"/>
  <c r="BN542" i="15"/>
  <c r="AN542" i="15"/>
  <c r="CL542" i="15"/>
  <c r="BL542" i="15"/>
  <c r="AL542" i="15"/>
  <c r="CJ542" i="15"/>
  <c r="BJ542" i="15"/>
  <c r="AJ542" i="15"/>
  <c r="CE542" i="15"/>
  <c r="BE542" i="15"/>
  <c r="AE542" i="15"/>
  <c r="CC542" i="15"/>
  <c r="BC542" i="15"/>
  <c r="AC542" i="15"/>
  <c r="CA542" i="15"/>
  <c r="BA542" i="15"/>
  <c r="AA542" i="15"/>
  <c r="BY542" i="15"/>
  <c r="AY542" i="15"/>
  <c r="CR548" i="15"/>
  <c r="CP548" i="15"/>
  <c r="CN548" i="15"/>
  <c r="CL548" i="15"/>
  <c r="CJ548" i="15"/>
  <c r="CH548" i="15"/>
  <c r="CE548" i="15"/>
  <c r="CC548" i="15"/>
  <c r="CA548" i="15"/>
  <c r="BY548" i="15"/>
  <c r="CC550" i="15"/>
  <c r="CR560" i="15"/>
  <c r="CP560" i="15"/>
  <c r="CN560" i="15"/>
  <c r="CL560" i="15"/>
  <c r="CJ560" i="15"/>
  <c r="CH560" i="15"/>
  <c r="CE560" i="15"/>
  <c r="CC560" i="15"/>
  <c r="CA560" i="15"/>
  <c r="BY560" i="15"/>
  <c r="CC562" i="15"/>
  <c r="AL4" i="20"/>
  <c r="CA9" i="20"/>
  <c r="BA9" i="20"/>
  <c r="AA9" i="20"/>
  <c r="BY44" i="20"/>
  <c r="AY44" i="20"/>
  <c r="Y44" i="20"/>
  <c r="CL44" i="20"/>
  <c r="BL44" i="20"/>
  <c r="AL44" i="20"/>
  <c r="AR510" i="15"/>
  <c r="BR510" i="15"/>
  <c r="CR510" i="15"/>
  <c r="AR513" i="15"/>
  <c r="BR513" i="15"/>
  <c r="CR513" i="15"/>
  <c r="AR516" i="15"/>
  <c r="BR516" i="15"/>
  <c r="CR516" i="15"/>
  <c r="AR519" i="15"/>
  <c r="BR519" i="15"/>
  <c r="CR519" i="15"/>
  <c r="R524" i="15"/>
  <c r="AP525" i="15"/>
  <c r="CC525" i="15"/>
  <c r="U527" i="15"/>
  <c r="BU527" i="15"/>
  <c r="AL528" i="15"/>
  <c r="CL528" i="15"/>
  <c r="AR529" i="15"/>
  <c r="CR529" i="15"/>
  <c r="BH532" i="15"/>
  <c r="BL534" i="15"/>
  <c r="AE535" i="15"/>
  <c r="CL535" i="15"/>
  <c r="AY536" i="15"/>
  <c r="CA538" i="15"/>
  <c r="BA538" i="15"/>
  <c r="AA538" i="15"/>
  <c r="BY538" i="15"/>
  <c r="AY538" i="15"/>
  <c r="Y538" i="15"/>
  <c r="BW538" i="15"/>
  <c r="AW538" i="15"/>
  <c r="W538" i="15"/>
  <c r="BU538" i="15"/>
  <c r="AU538" i="15"/>
  <c r="U538" i="15"/>
  <c r="CR538" i="15"/>
  <c r="BR538" i="15"/>
  <c r="AR538" i="15"/>
  <c r="CN538" i="15"/>
  <c r="BN538" i="15"/>
  <c r="AN538" i="15"/>
  <c r="CL538" i="15"/>
  <c r="BL538" i="15"/>
  <c r="AL538" i="15"/>
  <c r="CJ538" i="15"/>
  <c r="BJ538" i="15"/>
  <c r="AJ538" i="15"/>
  <c r="CP538" i="15"/>
  <c r="CJ543" i="15"/>
  <c r="BJ543" i="15"/>
  <c r="AJ543" i="15"/>
  <c r="CH543" i="15"/>
  <c r="BH543" i="15"/>
  <c r="AH543" i="15"/>
  <c r="CE543" i="15"/>
  <c r="BE543" i="15"/>
  <c r="AE543" i="15"/>
  <c r="CC543" i="15"/>
  <c r="BC543" i="15"/>
  <c r="AC543" i="15"/>
  <c r="CA543" i="15"/>
  <c r="BA543" i="15"/>
  <c r="AA543" i="15"/>
  <c r="BW543" i="15"/>
  <c r="AW543" i="15"/>
  <c r="W543" i="15"/>
  <c r="BU543" i="15"/>
  <c r="AU543" i="15"/>
  <c r="U543" i="15"/>
  <c r="CR543" i="15"/>
  <c r="BR543" i="15"/>
  <c r="AR543" i="15"/>
  <c r="CP543" i="15"/>
  <c r="BP543" i="15"/>
  <c r="AP543" i="15"/>
  <c r="CR545" i="15"/>
  <c r="BR545" i="15"/>
  <c r="AR545" i="15"/>
  <c r="CP545" i="15"/>
  <c r="BP545" i="15"/>
  <c r="AP545" i="15"/>
  <c r="CN545" i="15"/>
  <c r="BN545" i="15"/>
  <c r="AN545" i="15"/>
  <c r="CL545" i="15"/>
  <c r="BL545" i="15"/>
  <c r="AL545" i="15"/>
  <c r="CJ545" i="15"/>
  <c r="BJ545" i="15"/>
  <c r="AJ545" i="15"/>
  <c r="CH545" i="15"/>
  <c r="BH545" i="15"/>
  <c r="AH545" i="15"/>
  <c r="CE545" i="15"/>
  <c r="BE545" i="15"/>
  <c r="AE545" i="15"/>
  <c r="CC545" i="15"/>
  <c r="BC545" i="15"/>
  <c r="AC545" i="15"/>
  <c r="CA545" i="15"/>
  <c r="BA545" i="15"/>
  <c r="AA545" i="15"/>
  <c r="BY545" i="15"/>
  <c r="AY545" i="15"/>
  <c r="Y545" i="15"/>
  <c r="CE550" i="15"/>
  <c r="CL555" i="15"/>
  <c r="CE562" i="15"/>
  <c r="CA565" i="15"/>
  <c r="BY565" i="15"/>
  <c r="BW565" i="15"/>
  <c r="BU565" i="15"/>
  <c r="CR565" i="15"/>
  <c r="CP565" i="15"/>
  <c r="CN565" i="15"/>
  <c r="CL565" i="15"/>
  <c r="CJ565" i="15"/>
  <c r="CH565" i="15"/>
  <c r="CE565" i="15"/>
  <c r="BL4" i="20"/>
  <c r="CR12" i="20"/>
  <c r="BR12" i="20"/>
  <c r="AR12" i="20"/>
  <c r="CE12" i="20"/>
  <c r="BE12" i="20"/>
  <c r="AE12" i="20"/>
  <c r="U510" i="15"/>
  <c r="AU510" i="15"/>
  <c r="BU510" i="15"/>
  <c r="U513" i="15"/>
  <c r="AU513" i="15"/>
  <c r="BU513" i="15"/>
  <c r="U516" i="15"/>
  <c r="AU516" i="15"/>
  <c r="BU516" i="15"/>
  <c r="U519" i="15"/>
  <c r="AU519" i="15"/>
  <c r="BU519" i="15"/>
  <c r="AU525" i="15"/>
  <c r="CH525" i="15"/>
  <c r="W527" i="15"/>
  <c r="BW527" i="15"/>
  <c r="AN528" i="15"/>
  <c r="CN528" i="15"/>
  <c r="BC529" i="15"/>
  <c r="BL532" i="15"/>
  <c r="BN534" i="15"/>
  <c r="AH535" i="15"/>
  <c r="CP535" i="15"/>
  <c r="BC536" i="15"/>
  <c r="CA544" i="15"/>
  <c r="BA544" i="15"/>
  <c r="AA544" i="15"/>
  <c r="BY544" i="15"/>
  <c r="AY544" i="15"/>
  <c r="Y544" i="15"/>
  <c r="BW544" i="15"/>
  <c r="AW544" i="15"/>
  <c r="W544" i="15"/>
  <c r="BU544" i="15"/>
  <c r="AU544" i="15"/>
  <c r="U544" i="15"/>
  <c r="CR544" i="15"/>
  <c r="BR544" i="15"/>
  <c r="AR544" i="15"/>
  <c r="CN544" i="15"/>
  <c r="BN544" i="15"/>
  <c r="AN544" i="15"/>
  <c r="CL544" i="15"/>
  <c r="BL544" i="15"/>
  <c r="AL544" i="15"/>
  <c r="CJ544" i="15"/>
  <c r="BJ544" i="15"/>
  <c r="AJ544" i="15"/>
  <c r="CH544" i="15"/>
  <c r="BH544" i="15"/>
  <c r="AH544" i="15"/>
  <c r="CA553" i="15"/>
  <c r="BY553" i="15"/>
  <c r="BW553" i="15"/>
  <c r="BU553" i="15"/>
  <c r="CR553" i="15"/>
  <c r="CP553" i="15"/>
  <c r="CN553" i="15"/>
  <c r="CL553" i="15"/>
  <c r="CJ553" i="15"/>
  <c r="CH553" i="15"/>
  <c r="CN555" i="15"/>
  <c r="CJ558" i="15"/>
  <c r="CH558" i="15"/>
  <c r="CE558" i="15"/>
  <c r="CC558" i="15"/>
  <c r="CA558" i="15"/>
  <c r="BY558" i="15"/>
  <c r="BW558" i="15"/>
  <c r="BU558" i="15"/>
  <c r="CR558" i="15"/>
  <c r="CP558" i="15"/>
  <c r="CT8" i="20"/>
  <c r="BT8" i="20"/>
  <c r="AT8" i="20"/>
  <c r="CG8" i="20"/>
  <c r="BG8" i="20"/>
  <c r="AG8" i="20"/>
  <c r="W510" i="15"/>
  <c r="AW510" i="15"/>
  <c r="BW510" i="15"/>
  <c r="W513" i="15"/>
  <c r="AW513" i="15"/>
  <c r="BW513" i="15"/>
  <c r="W516" i="15"/>
  <c r="AW516" i="15"/>
  <c r="BW516" i="15"/>
  <c r="W519" i="15"/>
  <c r="AW519" i="15"/>
  <c r="BW519" i="15"/>
  <c r="AY525" i="15"/>
  <c r="Y527" i="15"/>
  <c r="BY527" i="15"/>
  <c r="AP528" i="15"/>
  <c r="CP528" i="15"/>
  <c r="BE529" i="15"/>
  <c r="CR530" i="15"/>
  <c r="BR530" i="15"/>
  <c r="AR530" i="15"/>
  <c r="CP530" i="15"/>
  <c r="BP530" i="15"/>
  <c r="AP530" i="15"/>
  <c r="CN530" i="15"/>
  <c r="BN530" i="15"/>
  <c r="AN530" i="15"/>
  <c r="CL530" i="15"/>
  <c r="BL530" i="15"/>
  <c r="AL530" i="15"/>
  <c r="CJ530" i="15"/>
  <c r="BJ530" i="15"/>
  <c r="CE530" i="15"/>
  <c r="BE530" i="15"/>
  <c r="AE530" i="15"/>
  <c r="CA530" i="15"/>
  <c r="BA530" i="15"/>
  <c r="AA530" i="15"/>
  <c r="BH530" i="15"/>
  <c r="AL535" i="15"/>
  <c r="AE538" i="15"/>
  <c r="CR539" i="15"/>
  <c r="BR539" i="15"/>
  <c r="AR539" i="15"/>
  <c r="CP539" i="15"/>
  <c r="BP539" i="15"/>
  <c r="AP539" i="15"/>
  <c r="CN539" i="15"/>
  <c r="BN539" i="15"/>
  <c r="AN539" i="15"/>
  <c r="CL539" i="15"/>
  <c r="BL539" i="15"/>
  <c r="AL539" i="15"/>
  <c r="CJ539" i="15"/>
  <c r="BJ539" i="15"/>
  <c r="AJ539" i="15"/>
  <c r="CE539" i="15"/>
  <c r="BE539" i="15"/>
  <c r="AE539" i="15"/>
  <c r="CC539" i="15"/>
  <c r="BC539" i="15"/>
  <c r="AC539" i="15"/>
  <c r="CA539" i="15"/>
  <c r="BA539" i="15"/>
  <c r="AA539" i="15"/>
  <c r="BY539" i="15"/>
  <c r="W542" i="15"/>
  <c r="Y543" i="15"/>
  <c r="AC544" i="15"/>
  <c r="U545" i="15"/>
  <c r="BW548" i="15"/>
  <c r="CR551" i="15"/>
  <c r="CP551" i="15"/>
  <c r="CN551" i="15"/>
  <c r="CL551" i="15"/>
  <c r="CJ551" i="15"/>
  <c r="CH551" i="15"/>
  <c r="CE551" i="15"/>
  <c r="CC551" i="15"/>
  <c r="CA551" i="15"/>
  <c r="BY551" i="15"/>
  <c r="CC553" i="15"/>
  <c r="BW560" i="15"/>
  <c r="CR563" i="15"/>
  <c r="CP563" i="15"/>
  <c r="CN563" i="15"/>
  <c r="CL563" i="15"/>
  <c r="CJ563" i="15"/>
  <c r="CH563" i="15"/>
  <c r="CE563" i="15"/>
  <c r="CC563" i="15"/>
  <c r="CA563" i="15"/>
  <c r="BY563" i="15"/>
  <c r="CT5" i="20"/>
  <c r="BT5" i="20"/>
  <c r="AT5" i="20"/>
  <c r="CG5" i="20"/>
  <c r="BG5" i="20"/>
  <c r="AG5" i="20"/>
  <c r="CG12" i="20"/>
  <c r="BG12" i="20"/>
  <c r="AG12" i="20"/>
  <c r="CR43" i="20"/>
  <c r="BR43" i="20"/>
  <c r="AR43" i="20"/>
  <c r="CE43" i="20"/>
  <c r="BE43" i="20"/>
  <c r="AE43" i="20"/>
  <c r="CJ525" i="15"/>
  <c r="BJ525" i="15"/>
  <c r="AJ525" i="15"/>
  <c r="CE525" i="15"/>
  <c r="BE525" i="15"/>
  <c r="AE525" i="15"/>
  <c r="BW525" i="15"/>
  <c r="AW525" i="15"/>
  <c r="W525" i="15"/>
  <c r="CR525" i="15"/>
  <c r="BR525" i="15"/>
  <c r="AR525" i="15"/>
  <c r="BA525" i="15"/>
  <c r="CN525" i="15"/>
  <c r="BH529" i="15"/>
  <c r="CJ534" i="15"/>
  <c r="BJ534" i="15"/>
  <c r="AJ534" i="15"/>
  <c r="CH534" i="15"/>
  <c r="BH534" i="15"/>
  <c r="AH534" i="15"/>
  <c r="CE534" i="15"/>
  <c r="BE534" i="15"/>
  <c r="AE534" i="15"/>
  <c r="CC534" i="15"/>
  <c r="BC534" i="15"/>
  <c r="AC534" i="15"/>
  <c r="CA534" i="15"/>
  <c r="BA534" i="15"/>
  <c r="AA534" i="15"/>
  <c r="BW534" i="15"/>
  <c r="AW534" i="15"/>
  <c r="W534" i="15"/>
  <c r="CR534" i="15"/>
  <c r="BR534" i="15"/>
  <c r="AR534" i="15"/>
  <c r="BU534" i="15"/>
  <c r="CR536" i="15"/>
  <c r="BR536" i="15"/>
  <c r="AR536" i="15"/>
  <c r="CP536" i="15"/>
  <c r="BP536" i="15"/>
  <c r="AP536" i="15"/>
  <c r="CN536" i="15"/>
  <c r="BN536" i="15"/>
  <c r="AN536" i="15"/>
  <c r="CL536" i="15"/>
  <c r="BL536" i="15"/>
  <c r="AL536" i="15"/>
  <c r="CJ536" i="15"/>
  <c r="BJ536" i="15"/>
  <c r="AJ536" i="15"/>
  <c r="CE536" i="15"/>
  <c r="BE536" i="15"/>
  <c r="AE536" i="15"/>
  <c r="CC536" i="15"/>
  <c r="CA536" i="15"/>
  <c r="BA536" i="15"/>
  <c r="AA536" i="15"/>
  <c r="BU536" i="15"/>
  <c r="CR566" i="15"/>
  <c r="CP566" i="15"/>
  <c r="CN566" i="15"/>
  <c r="CL566" i="15"/>
  <c r="CJ566" i="15"/>
  <c r="CH566" i="15"/>
  <c r="CE566" i="15"/>
  <c r="CC566" i="15"/>
  <c r="CA566" i="15"/>
  <c r="BY566" i="15"/>
  <c r="BW566" i="15"/>
  <c r="T6" i="20"/>
  <c r="S6" i="20"/>
  <c r="R6" i="20"/>
  <c r="Q6" i="20"/>
  <c r="P6" i="20"/>
  <c r="O6" i="20"/>
  <c r="CG11" i="20"/>
  <c r="BG11" i="20"/>
  <c r="AG11" i="20"/>
  <c r="CT11" i="20"/>
  <c r="BT11" i="20"/>
  <c r="AT11" i="20"/>
  <c r="CJ81" i="20"/>
  <c r="BJ81" i="20"/>
  <c r="AJ81" i="20"/>
  <c r="AW81" i="20"/>
  <c r="W81" i="20"/>
  <c r="BW81" i="20"/>
  <c r="AA510" i="15"/>
  <c r="BA510" i="15"/>
  <c r="CA510" i="15"/>
  <c r="AA513" i="15"/>
  <c r="BA513" i="15"/>
  <c r="CA513" i="15"/>
  <c r="AA516" i="15"/>
  <c r="BA516" i="15"/>
  <c r="CA516" i="15"/>
  <c r="AA519" i="15"/>
  <c r="BA519" i="15"/>
  <c r="CA519" i="15"/>
  <c r="BC525" i="15"/>
  <c r="CP525" i="15"/>
  <c r="BL529" i="15"/>
  <c r="CA532" i="15"/>
  <c r="BA532" i="15"/>
  <c r="AA532" i="15"/>
  <c r="BY532" i="15"/>
  <c r="AY532" i="15"/>
  <c r="Y532" i="15"/>
  <c r="BW532" i="15"/>
  <c r="AW532" i="15"/>
  <c r="W532" i="15"/>
  <c r="BU532" i="15"/>
  <c r="AU532" i="15"/>
  <c r="U532" i="15"/>
  <c r="CR532" i="15"/>
  <c r="BR532" i="15"/>
  <c r="AR532" i="15"/>
  <c r="CN532" i="15"/>
  <c r="BN532" i="15"/>
  <c r="AN532" i="15"/>
  <c r="CJ532" i="15"/>
  <c r="BJ532" i="15"/>
  <c r="AJ532" i="15"/>
  <c r="CE532" i="15"/>
  <c r="BY534" i="15"/>
  <c r="BW536" i="15"/>
  <c r="CJ549" i="15"/>
  <c r="CH549" i="15"/>
  <c r="CE549" i="15"/>
  <c r="CC549" i="15"/>
  <c r="CA549" i="15"/>
  <c r="BY549" i="15"/>
  <c r="BW549" i="15"/>
  <c r="BU549" i="15"/>
  <c r="CR549" i="15"/>
  <c r="CP549" i="15"/>
  <c r="CA556" i="15"/>
  <c r="BY556" i="15"/>
  <c r="BW556" i="15"/>
  <c r="BU556" i="15"/>
  <c r="CR556" i="15"/>
  <c r="CP556" i="15"/>
  <c r="CN556" i="15"/>
  <c r="CL556" i="15"/>
  <c r="CJ556" i="15"/>
  <c r="CH556" i="15"/>
  <c r="CN558" i="15"/>
  <c r="CJ561" i="15"/>
  <c r="CH561" i="15"/>
  <c r="CE561" i="15"/>
  <c r="CC561" i="15"/>
  <c r="CA561" i="15"/>
  <c r="BY561" i="15"/>
  <c r="BW561" i="15"/>
  <c r="BU561" i="15"/>
  <c r="CR561" i="15"/>
  <c r="CP561" i="15"/>
  <c r="BW11" i="20"/>
  <c r="AW11" i="20"/>
  <c r="W11" i="20"/>
  <c r="CJ49" i="20"/>
  <c r="BJ49" i="20"/>
  <c r="AJ49" i="20"/>
  <c r="BW49" i="20"/>
  <c r="AW49" i="20"/>
  <c r="W49" i="20"/>
  <c r="AC510" i="15"/>
  <c r="BC510" i="15"/>
  <c r="CC510" i="15"/>
  <c r="AC513" i="15"/>
  <c r="BC513" i="15"/>
  <c r="CC513" i="15"/>
  <c r="AC516" i="15"/>
  <c r="BC516" i="15"/>
  <c r="CC516" i="15"/>
  <c r="AC519" i="15"/>
  <c r="BC519" i="15"/>
  <c r="CC519" i="15"/>
  <c r="R522" i="15"/>
  <c r="U525" i="15"/>
  <c r="BH525" i="15"/>
  <c r="AJ527" i="15"/>
  <c r="CJ527" i="15"/>
  <c r="AC532" i="15"/>
  <c r="CH532" i="15"/>
  <c r="U534" i="15"/>
  <c r="CL534" i="15"/>
  <c r="BE535" i="15"/>
  <c r="U536" i="15"/>
  <c r="BY536" i="15"/>
  <c r="BC538" i="15"/>
  <c r="R540" i="15"/>
  <c r="AU542" i="15"/>
  <c r="AY543" i="15"/>
  <c r="BC544" i="15"/>
  <c r="AW545" i="15"/>
  <c r="CR554" i="15"/>
  <c r="CP554" i="15"/>
  <c r="CN554" i="15"/>
  <c r="CL554" i="15"/>
  <c r="CJ554" i="15"/>
  <c r="CH554" i="15"/>
  <c r="CE554" i="15"/>
  <c r="CC554" i="15"/>
  <c r="CA554" i="15"/>
  <c r="BY554" i="15"/>
  <c r="CC556" i="15"/>
  <c r="BU566" i="15"/>
  <c r="CN9" i="20"/>
  <c r="CP14" i="20"/>
  <c r="BP14" i="20"/>
  <c r="CC14" i="20"/>
  <c r="AP14" i="20"/>
  <c r="AC14" i="20"/>
  <c r="BC14" i="20"/>
  <c r="T46" i="20"/>
  <c r="S46" i="20"/>
  <c r="R46" i="20"/>
  <c r="Q46" i="20"/>
  <c r="P46" i="20"/>
  <c r="O46" i="20"/>
  <c r="Y525" i="15"/>
  <c r="BL525" i="15"/>
  <c r="CA529" i="15"/>
  <c r="BA529" i="15"/>
  <c r="AA529" i="15"/>
  <c r="BY529" i="15"/>
  <c r="AY529" i="15"/>
  <c r="Y529" i="15"/>
  <c r="BW529" i="15"/>
  <c r="AW529" i="15"/>
  <c r="W529" i="15"/>
  <c r="BU529" i="15"/>
  <c r="AU529" i="15"/>
  <c r="U529" i="15"/>
  <c r="CN529" i="15"/>
  <c r="BN529" i="15"/>
  <c r="AN529" i="15"/>
  <c r="CJ529" i="15"/>
  <c r="BJ529" i="15"/>
  <c r="AJ529" i="15"/>
  <c r="BR529" i="15"/>
  <c r="BY4" i="20"/>
  <c r="AY4" i="20"/>
  <c r="Y4" i="20"/>
  <c r="CT10" i="20"/>
  <c r="BT10" i="20"/>
  <c r="AT10" i="20"/>
  <c r="CG10" i="20"/>
  <c r="BG10" i="20"/>
  <c r="AG10" i="20"/>
  <c r="BT12" i="20"/>
  <c r="BJ17" i="20"/>
  <c r="CE42" i="20"/>
  <c r="BE42" i="20"/>
  <c r="AE42" i="20"/>
  <c r="CR42" i="20"/>
  <c r="BR42" i="20"/>
  <c r="AR42" i="20"/>
  <c r="CT99" i="20"/>
  <c r="BT99" i="20"/>
  <c r="AT99" i="20"/>
  <c r="CG99" i="20"/>
  <c r="BG99" i="20"/>
  <c r="AG99" i="20"/>
  <c r="AH510" i="15"/>
  <c r="BH510" i="15"/>
  <c r="CH510" i="15"/>
  <c r="AH513" i="15"/>
  <c r="BH513" i="15"/>
  <c r="CH513" i="15"/>
  <c r="AH516" i="15"/>
  <c r="BH516" i="15"/>
  <c r="CH516" i="15"/>
  <c r="AH519" i="15"/>
  <c r="BH519" i="15"/>
  <c r="CH519" i="15"/>
  <c r="AA525" i="15"/>
  <c r="BN525" i="15"/>
  <c r="AW527" i="15"/>
  <c r="CJ528" i="15"/>
  <c r="BJ528" i="15"/>
  <c r="AJ528" i="15"/>
  <c r="CH528" i="15"/>
  <c r="BH528" i="15"/>
  <c r="AH528" i="15"/>
  <c r="CE528" i="15"/>
  <c r="BE528" i="15"/>
  <c r="AE528" i="15"/>
  <c r="CC528" i="15"/>
  <c r="BC528" i="15"/>
  <c r="AC528" i="15"/>
  <c r="BW528" i="15"/>
  <c r="AW528" i="15"/>
  <c r="W528" i="15"/>
  <c r="CR528" i="15"/>
  <c r="BR528" i="15"/>
  <c r="AR528" i="15"/>
  <c r="BN528" i="15"/>
  <c r="AC529" i="15"/>
  <c r="CC529" i="15"/>
  <c r="AH532" i="15"/>
  <c r="CP532" i="15"/>
  <c r="AL534" i="15"/>
  <c r="CP534" i="15"/>
  <c r="BL535" i="15"/>
  <c r="Y536" i="15"/>
  <c r="BP544" i="15"/>
  <c r="CA547" i="15"/>
  <c r="BY547" i="15"/>
  <c r="BW547" i="15"/>
  <c r="BU547" i="15"/>
  <c r="CR547" i="15"/>
  <c r="CP547" i="15"/>
  <c r="CN547" i="15"/>
  <c r="CL547" i="15"/>
  <c r="CJ547" i="15"/>
  <c r="CH547" i="15"/>
  <c r="CN549" i="15"/>
  <c r="CJ552" i="15"/>
  <c r="CH552" i="15"/>
  <c r="CE552" i="15"/>
  <c r="CC552" i="15"/>
  <c r="CA552" i="15"/>
  <c r="BY552" i="15"/>
  <c r="BW552" i="15"/>
  <c r="BU552" i="15"/>
  <c r="CR552" i="15"/>
  <c r="CP552" i="15"/>
  <c r="CA559" i="15"/>
  <c r="BY559" i="15"/>
  <c r="BW559" i="15"/>
  <c r="BU559" i="15"/>
  <c r="CR559" i="15"/>
  <c r="CP559" i="15"/>
  <c r="CN559" i="15"/>
  <c r="CL559" i="15"/>
  <c r="CJ559" i="15"/>
  <c r="CH559" i="15"/>
  <c r="CN561" i="15"/>
  <c r="CJ564" i="15"/>
  <c r="CH564" i="15"/>
  <c r="CE564" i="15"/>
  <c r="CC564" i="15"/>
  <c r="CA564" i="15"/>
  <c r="BY564" i="15"/>
  <c r="BW564" i="15"/>
  <c r="BU564" i="15"/>
  <c r="CR564" i="15"/>
  <c r="CP564" i="15"/>
  <c r="CN564" i="15"/>
  <c r="CJ567" i="15"/>
  <c r="CH567" i="15"/>
  <c r="CE567" i="15"/>
  <c r="CC567" i="15"/>
  <c r="CA567" i="15"/>
  <c r="BY567" i="15"/>
  <c r="BW567" i="15"/>
  <c r="BU567" i="15"/>
  <c r="CR567" i="15"/>
  <c r="CP567" i="15"/>
  <c r="CN567" i="15"/>
  <c r="CP7" i="20"/>
  <c r="BP7" i="20"/>
  <c r="AP7" i="20"/>
  <c r="CC7" i="20"/>
  <c r="BC7" i="20"/>
  <c r="AC7" i="20"/>
  <c r="AJ510" i="15"/>
  <c r="BJ510" i="15"/>
  <c r="AJ513" i="15"/>
  <c r="BJ513" i="15"/>
  <c r="AJ516" i="15"/>
  <c r="BJ516" i="15"/>
  <c r="AJ519" i="15"/>
  <c r="BJ519" i="15"/>
  <c r="AC525" i="15"/>
  <c r="BP525" i="15"/>
  <c r="AY527" i="15"/>
  <c r="BP528" i="15"/>
  <c r="AE529" i="15"/>
  <c r="CE529" i="15"/>
  <c r="AH530" i="15"/>
  <c r="AL532" i="15"/>
  <c r="AN534" i="15"/>
  <c r="BP535" i="15"/>
  <c r="AC536" i="15"/>
  <c r="R537" i="15"/>
  <c r="BP538" i="15"/>
  <c r="AU539" i="15"/>
  <c r="BU542" i="15"/>
  <c r="BY543" i="15"/>
  <c r="CC544" i="15"/>
  <c r="CC547" i="15"/>
  <c r="BW554" i="15"/>
  <c r="CR557" i="15"/>
  <c r="CP557" i="15"/>
  <c r="CN557" i="15"/>
  <c r="CL557" i="15"/>
  <c r="CJ557" i="15"/>
  <c r="CH557" i="15"/>
  <c r="CE557" i="15"/>
  <c r="CC557" i="15"/>
  <c r="CA557" i="15"/>
  <c r="BY557" i="15"/>
  <c r="CC559" i="15"/>
  <c r="CE7" i="20"/>
  <c r="BE7" i="20"/>
  <c r="AE7" i="20"/>
  <c r="CT12" i="20"/>
  <c r="CG64" i="20"/>
  <c r="BG64" i="20"/>
  <c r="AG64" i="20"/>
  <c r="CT64" i="20"/>
  <c r="BT64" i="20"/>
  <c r="AT64" i="20"/>
  <c r="AN4" i="20"/>
  <c r="BN4" i="20"/>
  <c r="CN4" i="20"/>
  <c r="AT7" i="20"/>
  <c r="BT7" i="20"/>
  <c r="CT7" i="20"/>
  <c r="AP9" i="20"/>
  <c r="BP9" i="20"/>
  <c r="CP9" i="20"/>
  <c r="AL11" i="20"/>
  <c r="BL11" i="20"/>
  <c r="CL11" i="20"/>
  <c r="CG21" i="20"/>
  <c r="BG21" i="20"/>
  <c r="AG21" i="20"/>
  <c r="T22" i="20"/>
  <c r="S22" i="20"/>
  <c r="R22" i="20"/>
  <c r="Q22" i="20"/>
  <c r="O22" i="20"/>
  <c r="CT31" i="20"/>
  <c r="BT31" i="20"/>
  <c r="AT31" i="20"/>
  <c r="CG31" i="20"/>
  <c r="BG31" i="20"/>
  <c r="AG31" i="20"/>
  <c r="CG33" i="20"/>
  <c r="BG33" i="20"/>
  <c r="AG33" i="20"/>
  <c r="BY49" i="20"/>
  <c r="AY49" i="20"/>
  <c r="Y49" i="20"/>
  <c r="CC59" i="20"/>
  <c r="BC59" i="20"/>
  <c r="AC59" i="20"/>
  <c r="AY69" i="20"/>
  <c r="AL69" i="20"/>
  <c r="CL69" i="20"/>
  <c r="Y69" i="20"/>
  <c r="BY69" i="20"/>
  <c r="BW105" i="20"/>
  <c r="AW105" i="20"/>
  <c r="W105" i="20"/>
  <c r="CJ105" i="20"/>
  <c r="BJ105" i="20"/>
  <c r="AJ105" i="20"/>
  <c r="CL431" i="20"/>
  <c r="BL431" i="20"/>
  <c r="AL431" i="20"/>
  <c r="BY431" i="20"/>
  <c r="AY431" i="20"/>
  <c r="Y431" i="20"/>
  <c r="AP4" i="20"/>
  <c r="BP4" i="20"/>
  <c r="CP4" i="20"/>
  <c r="AR9" i="20"/>
  <c r="BR9" i="20"/>
  <c r="CR9" i="20"/>
  <c r="AN11" i="20"/>
  <c r="BN11" i="20"/>
  <c r="CN11" i="20"/>
  <c r="O13" i="20"/>
  <c r="CT14" i="20"/>
  <c r="BT14" i="20"/>
  <c r="AT14" i="20"/>
  <c r="CR14" i="20"/>
  <c r="BL20" i="20"/>
  <c r="P22" i="20"/>
  <c r="CJ25" i="20"/>
  <c r="BJ25" i="20"/>
  <c r="AJ25" i="20"/>
  <c r="BW25" i="20"/>
  <c r="AW25" i="20"/>
  <c r="W25" i="20"/>
  <c r="CL30" i="20"/>
  <c r="BL30" i="20"/>
  <c r="AL30" i="20"/>
  <c r="BY30" i="20"/>
  <c r="AY30" i="20"/>
  <c r="Y30" i="20"/>
  <c r="BP35" i="20"/>
  <c r="CJ37" i="20"/>
  <c r="BJ37" i="20"/>
  <c r="AJ37" i="20"/>
  <c r="BW37" i="20"/>
  <c r="AW37" i="20"/>
  <c r="W37" i="20"/>
  <c r="CT41" i="20"/>
  <c r="BT41" i="20"/>
  <c r="AT41" i="20"/>
  <c r="CG41" i="20"/>
  <c r="BG41" i="20"/>
  <c r="AG41" i="20"/>
  <c r="CG45" i="20"/>
  <c r="BG45" i="20"/>
  <c r="AG45" i="20"/>
  <c r="CA49" i="20"/>
  <c r="BA49" i="20"/>
  <c r="AA49" i="20"/>
  <c r="CT53" i="20"/>
  <c r="BT53" i="20"/>
  <c r="AT53" i="20"/>
  <c r="CG53" i="20"/>
  <c r="BG53" i="20"/>
  <c r="AG53" i="20"/>
  <c r="CA54" i="20"/>
  <c r="BA54" i="20"/>
  <c r="AA54" i="20"/>
  <c r="CE59" i="20"/>
  <c r="BE59" i="20"/>
  <c r="AE59" i="20"/>
  <c r="CP62" i="20"/>
  <c r="BP62" i="20"/>
  <c r="AP62" i="20"/>
  <c r="CC62" i="20"/>
  <c r="BC62" i="20"/>
  <c r="AC62" i="20"/>
  <c r="T63" i="20"/>
  <c r="S63" i="20"/>
  <c r="R63" i="20"/>
  <c r="Q63" i="20"/>
  <c r="P63" i="20"/>
  <c r="BY68" i="20"/>
  <c r="AY68" i="20"/>
  <c r="Y68" i="20"/>
  <c r="CL68" i="20"/>
  <c r="AL68" i="20"/>
  <c r="CP69" i="20"/>
  <c r="BP69" i="20"/>
  <c r="BC69" i="20"/>
  <c r="AP69" i="20"/>
  <c r="AC69" i="20"/>
  <c r="CC69" i="20"/>
  <c r="CG91" i="20"/>
  <c r="AT91" i="20"/>
  <c r="CT91" i="20"/>
  <c r="BT91" i="20"/>
  <c r="AG91" i="20"/>
  <c r="CG101" i="20"/>
  <c r="BG101" i="20"/>
  <c r="AG101" i="20"/>
  <c r="CT101" i="20"/>
  <c r="BT101" i="20"/>
  <c r="AT101" i="20"/>
  <c r="BY105" i="20"/>
  <c r="AY105" i="20"/>
  <c r="Y105" i="20"/>
  <c r="BL105" i="20"/>
  <c r="AL105" i="20"/>
  <c r="CT152" i="20"/>
  <c r="BT152" i="20"/>
  <c r="AT152" i="20"/>
  <c r="CG152" i="20"/>
  <c r="BG152" i="20"/>
  <c r="AG152" i="20"/>
  <c r="BW153" i="20"/>
  <c r="AW153" i="20"/>
  <c r="W153" i="20"/>
  <c r="CJ153" i="20"/>
  <c r="BJ153" i="20"/>
  <c r="AJ153" i="20"/>
  <c r="AR4" i="20"/>
  <c r="BR4" i="20"/>
  <c r="CR4" i="20"/>
  <c r="O8" i="20"/>
  <c r="AT9" i="20"/>
  <c r="BT9" i="20"/>
  <c r="CT9" i="20"/>
  <c r="AP11" i="20"/>
  <c r="BP11" i="20"/>
  <c r="CP11" i="20"/>
  <c r="P13" i="20"/>
  <c r="T15" i="20"/>
  <c r="S15" i="20"/>
  <c r="R15" i="20"/>
  <c r="P15" i="20"/>
  <c r="CE17" i="20"/>
  <c r="CN19" i="20"/>
  <c r="BY25" i="20"/>
  <c r="AY25" i="20"/>
  <c r="Y25" i="20"/>
  <c r="T27" i="20"/>
  <c r="S27" i="20"/>
  <c r="R27" i="20"/>
  <c r="P27" i="20"/>
  <c r="CP28" i="20"/>
  <c r="BP28" i="20"/>
  <c r="AP28" i="20"/>
  <c r="CC28" i="20"/>
  <c r="BC28" i="20"/>
  <c r="AC28" i="20"/>
  <c r="CT29" i="20"/>
  <c r="BT29" i="20"/>
  <c r="AT29" i="20"/>
  <c r="CG29" i="20"/>
  <c r="BG29" i="20"/>
  <c r="AG29" i="20"/>
  <c r="AT33" i="20"/>
  <c r="BY37" i="20"/>
  <c r="AY37" i="20"/>
  <c r="Y37" i="20"/>
  <c r="CA42" i="20"/>
  <c r="BA42" i="20"/>
  <c r="AA42" i="20"/>
  <c r="CC54" i="20"/>
  <c r="BC54" i="20"/>
  <c r="AC54" i="20"/>
  <c r="AP59" i="20"/>
  <c r="O63" i="20"/>
  <c r="BL69" i="20"/>
  <c r="BY77" i="20"/>
  <c r="AY77" i="20"/>
  <c r="Y77" i="20"/>
  <c r="CL77" i="20"/>
  <c r="BL77" i="20"/>
  <c r="AL77" i="20"/>
  <c r="CT111" i="20"/>
  <c r="BT111" i="20"/>
  <c r="AT111" i="20"/>
  <c r="CG111" i="20"/>
  <c r="BG111" i="20"/>
  <c r="AG111" i="20"/>
  <c r="AT4" i="20"/>
  <c r="BT4" i="20"/>
  <c r="CT4" i="20"/>
  <c r="P8" i="20"/>
  <c r="AR11" i="20"/>
  <c r="BR11" i="20"/>
  <c r="CR11" i="20"/>
  <c r="Q13" i="20"/>
  <c r="BE14" i="20"/>
  <c r="BW15" i="20"/>
  <c r="CG20" i="20"/>
  <c r="BG20" i="20"/>
  <c r="AG20" i="20"/>
  <c r="CT20" i="20"/>
  <c r="BT20" i="20"/>
  <c r="AT20" i="20"/>
  <c r="BY20" i="20"/>
  <c r="CC23" i="20"/>
  <c r="BC23" i="20"/>
  <c r="AC23" i="20"/>
  <c r="T24" i="20"/>
  <c r="S24" i="20"/>
  <c r="R24" i="20"/>
  <c r="Q24" i="20"/>
  <c r="P24" i="20"/>
  <c r="O24" i="20"/>
  <c r="CA25" i="20"/>
  <c r="BA25" i="20"/>
  <c r="AA25" i="20"/>
  <c r="CT26" i="20"/>
  <c r="BT26" i="20"/>
  <c r="AT26" i="20"/>
  <c r="CG26" i="20"/>
  <c r="BG26" i="20"/>
  <c r="AG26" i="20"/>
  <c r="BW27" i="20"/>
  <c r="AW27" i="20"/>
  <c r="W27" i="20"/>
  <c r="CE28" i="20"/>
  <c r="BE28" i="20"/>
  <c r="AE28" i="20"/>
  <c r="BW29" i="20"/>
  <c r="AW29" i="20"/>
  <c r="W29" i="20"/>
  <c r="CJ29" i="20"/>
  <c r="BJ29" i="20"/>
  <c r="AJ29" i="20"/>
  <c r="CA30" i="20"/>
  <c r="BA30" i="20"/>
  <c r="AA30" i="20"/>
  <c r="CA37" i="20"/>
  <c r="BA37" i="20"/>
  <c r="AA37" i="20"/>
  <c r="CC42" i="20"/>
  <c r="BC42" i="20"/>
  <c r="AC42" i="20"/>
  <c r="AL49" i="20"/>
  <c r="CN57" i="20"/>
  <c r="BN57" i="20"/>
  <c r="AN57" i="20"/>
  <c r="CA57" i="20"/>
  <c r="BA57" i="20"/>
  <c r="AA57" i="20"/>
  <c r="T58" i="20"/>
  <c r="S58" i="20"/>
  <c r="R58" i="20"/>
  <c r="Q58" i="20"/>
  <c r="P58" i="20"/>
  <c r="O58" i="20"/>
  <c r="AR59" i="20"/>
  <c r="CJ61" i="20"/>
  <c r="BJ61" i="20"/>
  <c r="AJ61" i="20"/>
  <c r="BW61" i="20"/>
  <c r="AW61" i="20"/>
  <c r="W61" i="20"/>
  <c r="CJ98" i="20"/>
  <c r="BJ98" i="20"/>
  <c r="AJ98" i="20"/>
  <c r="BW98" i="20"/>
  <c r="AW98" i="20"/>
  <c r="W98" i="20"/>
  <c r="CE149" i="20"/>
  <c r="BE149" i="20"/>
  <c r="AE149" i="20"/>
  <c r="CR149" i="20"/>
  <c r="BR149" i="20"/>
  <c r="AR149" i="20"/>
  <c r="W4" i="20"/>
  <c r="AW4" i="20"/>
  <c r="BW4" i="20"/>
  <c r="Q8" i="20"/>
  <c r="O10" i="20"/>
  <c r="R13" i="20"/>
  <c r="BG14" i="20"/>
  <c r="Q15" i="20"/>
  <c r="CR17" i="20"/>
  <c r="AA19" i="20"/>
  <c r="BW20" i="20"/>
  <c r="AW20" i="20"/>
  <c r="W20" i="20"/>
  <c r="CJ20" i="20"/>
  <c r="AT21" i="20"/>
  <c r="CE23" i="20"/>
  <c r="BE23" i="20"/>
  <c r="AE23" i="20"/>
  <c r="CE25" i="20"/>
  <c r="BE25" i="20"/>
  <c r="AE25" i="20"/>
  <c r="Q27" i="20"/>
  <c r="CG28" i="20"/>
  <c r="BG28" i="20"/>
  <c r="AG28" i="20"/>
  <c r="CC30" i="20"/>
  <c r="BC30" i="20"/>
  <c r="AC30" i="20"/>
  <c r="BT33" i="20"/>
  <c r="CP40" i="20"/>
  <c r="BP40" i="20"/>
  <c r="AP40" i="20"/>
  <c r="CC40" i="20"/>
  <c r="BC40" i="20"/>
  <c r="AC40" i="20"/>
  <c r="AT45" i="20"/>
  <c r="CT48" i="20"/>
  <c r="BT48" i="20"/>
  <c r="AT48" i="20"/>
  <c r="CG48" i="20"/>
  <c r="BG48" i="20"/>
  <c r="AG48" i="20"/>
  <c r="AN49" i="20"/>
  <c r="CP52" i="20"/>
  <c r="BP52" i="20"/>
  <c r="AP52" i="20"/>
  <c r="CC52" i="20"/>
  <c r="BC52" i="20"/>
  <c r="AC52" i="20"/>
  <c r="CG56" i="20"/>
  <c r="BG56" i="20"/>
  <c r="AG56" i="20"/>
  <c r="CT56" i="20"/>
  <c r="BT56" i="20"/>
  <c r="AT56" i="20"/>
  <c r="BP59" i="20"/>
  <c r="BY61" i="20"/>
  <c r="AY61" i="20"/>
  <c r="Y61" i="20"/>
  <c r="AJ5" i="20"/>
  <c r="BJ5" i="20"/>
  <c r="AP8" i="20"/>
  <c r="BP8" i="20"/>
  <c r="AL10" i="20"/>
  <c r="BL10" i="20"/>
  <c r="S13" i="20"/>
  <c r="CE18" i="20"/>
  <c r="BE18" i="20"/>
  <c r="AE18" i="20"/>
  <c r="CR18" i="20"/>
  <c r="BR18" i="20"/>
  <c r="AR18" i="20"/>
  <c r="CL20" i="20"/>
  <c r="CE40" i="20"/>
  <c r="BE40" i="20"/>
  <c r="AE40" i="20"/>
  <c r="BL49" i="20"/>
  <c r="CE52" i="20"/>
  <c r="BE52" i="20"/>
  <c r="AE52" i="20"/>
  <c r="BW56" i="20"/>
  <c r="AW56" i="20"/>
  <c r="W56" i="20"/>
  <c r="CA61" i="20"/>
  <c r="BA61" i="20"/>
  <c r="AA61" i="20"/>
  <c r="BW67" i="20"/>
  <c r="AW67" i="20"/>
  <c r="W67" i="20"/>
  <c r="CJ67" i="20"/>
  <c r="AJ67" i="20"/>
  <c r="BJ67" i="20"/>
  <c r="CT72" i="20"/>
  <c r="BT72" i="20"/>
  <c r="AT72" i="20"/>
  <c r="CG72" i="20"/>
  <c r="BG72" i="20"/>
  <c r="AG72" i="20"/>
  <c r="CA80" i="20"/>
  <c r="BA80" i="20"/>
  <c r="AA80" i="20"/>
  <c r="CN80" i="20"/>
  <c r="BN80" i="20"/>
  <c r="AN80" i="20"/>
  <c r="AA4" i="20"/>
  <c r="BA4" i="20"/>
  <c r="AL5" i="20"/>
  <c r="BL5" i="20"/>
  <c r="AG7" i="20"/>
  <c r="BG7" i="20"/>
  <c r="AR8" i="20"/>
  <c r="BR8" i="20"/>
  <c r="AC9" i="20"/>
  <c r="BC9" i="20"/>
  <c r="AN10" i="20"/>
  <c r="BN10" i="20"/>
  <c r="Y11" i="20"/>
  <c r="AY11" i="20"/>
  <c r="AJ12" i="20"/>
  <c r="BJ12" i="20"/>
  <c r="AE14" i="20"/>
  <c r="CC20" i="20"/>
  <c r="BC20" i="20"/>
  <c r="AC20" i="20"/>
  <c r="CP20" i="20"/>
  <c r="CT33" i="20"/>
  <c r="CC35" i="20"/>
  <c r="BC35" i="20"/>
  <c r="AC35" i="20"/>
  <c r="CT36" i="20"/>
  <c r="BT36" i="20"/>
  <c r="AT36" i="20"/>
  <c r="CG36" i="20"/>
  <c r="BG36" i="20"/>
  <c r="AG36" i="20"/>
  <c r="CG40" i="20"/>
  <c r="BG40" i="20"/>
  <c r="AG40" i="20"/>
  <c r="CN47" i="20"/>
  <c r="BN47" i="20"/>
  <c r="AN47" i="20"/>
  <c r="CA47" i="20"/>
  <c r="BA47" i="20"/>
  <c r="AA47" i="20"/>
  <c r="CG52" i="20"/>
  <c r="BG52" i="20"/>
  <c r="AG52" i="20"/>
  <c r="BY56" i="20"/>
  <c r="AY56" i="20"/>
  <c r="Y56" i="20"/>
  <c r="CP59" i="20"/>
  <c r="CT65" i="20"/>
  <c r="BT65" i="20"/>
  <c r="AT65" i="20"/>
  <c r="CG65" i="20"/>
  <c r="BG65" i="20"/>
  <c r="AG65" i="20"/>
  <c r="CA66" i="20"/>
  <c r="BN66" i="20"/>
  <c r="CN66" i="20"/>
  <c r="BA66" i="20"/>
  <c r="AA66" i="20"/>
  <c r="CP67" i="20"/>
  <c r="AP67" i="20"/>
  <c r="CC67" i="20"/>
  <c r="AC67" i="20"/>
  <c r="BP67" i="20"/>
  <c r="BW72" i="20"/>
  <c r="AW72" i="20"/>
  <c r="W72" i="20"/>
  <c r="BJ72" i="20"/>
  <c r="AJ72" i="20"/>
  <c r="CJ72" i="20"/>
  <c r="BW75" i="20"/>
  <c r="AW75" i="20"/>
  <c r="W75" i="20"/>
  <c r="BJ75" i="20"/>
  <c r="AJ75" i="20"/>
  <c r="CJ75" i="20"/>
  <c r="CC78" i="20"/>
  <c r="BC78" i="20"/>
  <c r="AC78" i="20"/>
  <c r="CP78" i="20"/>
  <c r="BP78" i="20"/>
  <c r="AP78" i="20"/>
  <c r="CA110" i="20"/>
  <c r="BA110" i="20"/>
  <c r="AA110" i="20"/>
  <c r="BN110" i="20"/>
  <c r="AN110" i="20"/>
  <c r="AC4" i="20"/>
  <c r="BC4" i="20"/>
  <c r="Q5" i="20"/>
  <c r="O7" i="20"/>
  <c r="AE9" i="20"/>
  <c r="BE9" i="20"/>
  <c r="R10" i="20"/>
  <c r="AA11" i="20"/>
  <c r="BA11" i="20"/>
  <c r="P12" i="20"/>
  <c r="AG14" i="20"/>
  <c r="BR14" i="20"/>
  <c r="R16" i="20"/>
  <c r="Q16" i="20"/>
  <c r="P16" i="20"/>
  <c r="O16" i="20"/>
  <c r="CG16" i="20"/>
  <c r="CC18" i="20"/>
  <c r="Y20" i="20"/>
  <c r="CL21" i="20"/>
  <c r="BL21" i="20"/>
  <c r="AL21" i="20"/>
  <c r="BY21" i="20"/>
  <c r="AY21" i="20"/>
  <c r="Y21" i="20"/>
  <c r="BJ21" i="20"/>
  <c r="AP23" i="20"/>
  <c r="AN25" i="20"/>
  <c r="AT28" i="20"/>
  <c r="AP30" i="20"/>
  <c r="T34" i="20"/>
  <c r="S34" i="20"/>
  <c r="R34" i="20"/>
  <c r="Q34" i="20"/>
  <c r="P34" i="20"/>
  <c r="O34" i="20"/>
  <c r="CE35" i="20"/>
  <c r="BE35" i="20"/>
  <c r="AE35" i="20"/>
  <c r="BL37" i="20"/>
  <c r="AR40" i="20"/>
  <c r="BN42" i="20"/>
  <c r="BT45" i="20"/>
  <c r="CL49" i="20"/>
  <c r="AR52" i="20"/>
  <c r="BN54" i="20"/>
  <c r="CR59" i="20"/>
  <c r="CP66" i="20"/>
  <c r="BC66" i="20"/>
  <c r="AC66" i="20"/>
  <c r="CC66" i="20"/>
  <c r="AY75" i="20"/>
  <c r="AL75" i="20"/>
  <c r="Y75" i="20"/>
  <c r="CL75" i="20"/>
  <c r="BY75" i="20"/>
  <c r="CE78" i="20"/>
  <c r="BE78" i="20"/>
  <c r="AE78" i="20"/>
  <c r="CR78" i="20"/>
  <c r="BR78" i="20"/>
  <c r="AR78" i="20"/>
  <c r="CC90" i="20"/>
  <c r="BC90" i="20"/>
  <c r="AC90" i="20"/>
  <c r="CP90" i="20"/>
  <c r="BP90" i="20"/>
  <c r="AP90" i="20"/>
  <c r="CL105" i="20"/>
  <c r="AE4" i="20"/>
  <c r="BE4" i="20"/>
  <c r="AP5" i="20"/>
  <c r="BP5" i="20"/>
  <c r="P7" i="20"/>
  <c r="AG9" i="20"/>
  <c r="BG9" i="20"/>
  <c r="S10" i="20"/>
  <c r="AC11" i="20"/>
  <c r="BC11" i="20"/>
  <c r="Q12" i="20"/>
  <c r="CJ14" i="20"/>
  <c r="BJ14" i="20"/>
  <c r="AJ14" i="20"/>
  <c r="BW14" i="20"/>
  <c r="AJ15" i="20"/>
  <c r="CE16" i="20"/>
  <c r="BE16" i="20"/>
  <c r="AE16" i="20"/>
  <c r="CR16" i="20"/>
  <c r="AR17" i="20"/>
  <c r="CA18" i="20"/>
  <c r="BA18" i="20"/>
  <c r="AA18" i="20"/>
  <c r="CN18" i="20"/>
  <c r="BA19" i="20"/>
  <c r="AJ20" i="20"/>
  <c r="BT21" i="20"/>
  <c r="AR23" i="20"/>
  <c r="AR25" i="20"/>
  <c r="BN30" i="20"/>
  <c r="BN37" i="20"/>
  <c r="T39" i="20"/>
  <c r="S39" i="20"/>
  <c r="R39" i="20"/>
  <c r="Q39" i="20"/>
  <c r="P39" i="20"/>
  <c r="AT40" i="20"/>
  <c r="BP42" i="20"/>
  <c r="CC47" i="20"/>
  <c r="BC47" i="20"/>
  <c r="AC47" i="20"/>
  <c r="CN49" i="20"/>
  <c r="T51" i="20"/>
  <c r="S51" i="20"/>
  <c r="R51" i="20"/>
  <c r="Q51" i="20"/>
  <c r="P51" i="20"/>
  <c r="AT52" i="20"/>
  <c r="BP54" i="20"/>
  <c r="CG57" i="20"/>
  <c r="BG57" i="20"/>
  <c r="AG57" i="20"/>
  <c r="CT60" i="20"/>
  <c r="BT60" i="20"/>
  <c r="AT60" i="20"/>
  <c r="CG60" i="20"/>
  <c r="BG60" i="20"/>
  <c r="AG60" i="20"/>
  <c r="AN61" i="20"/>
  <c r="BC67" i="20"/>
  <c r="BL68" i="20"/>
  <c r="CE90" i="20"/>
  <c r="BE90" i="20"/>
  <c r="AE90" i="20"/>
  <c r="CR90" i="20"/>
  <c r="BR90" i="20"/>
  <c r="AR90" i="20"/>
  <c r="CR106" i="20"/>
  <c r="BR106" i="20"/>
  <c r="AR106" i="20"/>
  <c r="CE106" i="20"/>
  <c r="BE106" i="20"/>
  <c r="AE106" i="20"/>
  <c r="AG4" i="20"/>
  <c r="BG4" i="20"/>
  <c r="S5" i="20"/>
  <c r="Q7" i="20"/>
  <c r="O9" i="20"/>
  <c r="AE11" i="20"/>
  <c r="BE11" i="20"/>
  <c r="R12" i="20"/>
  <c r="BW21" i="20"/>
  <c r="BL25" i="20"/>
  <c r="BJ27" i="20"/>
  <c r="BR28" i="20"/>
  <c r="BP30" i="20"/>
  <c r="BW32" i="20"/>
  <c r="AW32" i="20"/>
  <c r="W32" i="20"/>
  <c r="CR33" i="20"/>
  <c r="BR33" i="20"/>
  <c r="AR33" i="20"/>
  <c r="CE33" i="20"/>
  <c r="BE33" i="20"/>
  <c r="AE33" i="20"/>
  <c r="CL37" i="20"/>
  <c r="O39" i="20"/>
  <c r="BR40" i="20"/>
  <c r="CN42" i="20"/>
  <c r="CG44" i="20"/>
  <c r="BG44" i="20"/>
  <c r="AG44" i="20"/>
  <c r="CT44" i="20"/>
  <c r="BT44" i="20"/>
  <c r="AT44" i="20"/>
  <c r="CE47" i="20"/>
  <c r="BE47" i="20"/>
  <c r="AE47" i="20"/>
  <c r="CP50" i="20"/>
  <c r="BP50" i="20"/>
  <c r="AP50" i="20"/>
  <c r="CC50" i="20"/>
  <c r="BC50" i="20"/>
  <c r="AC50" i="20"/>
  <c r="O51" i="20"/>
  <c r="BR52" i="20"/>
  <c r="CN54" i="20"/>
  <c r="AJ56" i="20"/>
  <c r="BL61" i="20"/>
  <c r="CP64" i="20"/>
  <c r="BP64" i="20"/>
  <c r="AP64" i="20"/>
  <c r="CC64" i="20"/>
  <c r="BC64" i="20"/>
  <c r="AC64" i="20"/>
  <c r="AJ4" i="20"/>
  <c r="BJ4" i="20"/>
  <c r="CN14" i="20"/>
  <c r="CA14" i="20"/>
  <c r="BA14" i="20"/>
  <c r="CP17" i="20"/>
  <c r="BP17" i="20"/>
  <c r="AP17" i="20"/>
  <c r="CG18" i="20"/>
  <c r="BG18" i="20"/>
  <c r="AG18" i="20"/>
  <c r="CT18" i="20"/>
  <c r="AP20" i="20"/>
  <c r="BP23" i="20"/>
  <c r="BN25" i="20"/>
  <c r="BT28" i="20"/>
  <c r="CN30" i="20"/>
  <c r="BY32" i="20"/>
  <c r="AY32" i="20"/>
  <c r="Y32" i="20"/>
  <c r="AP35" i="20"/>
  <c r="CN37" i="20"/>
  <c r="BT40" i="20"/>
  <c r="CP42" i="20"/>
  <c r="BW44" i="20"/>
  <c r="AW44" i="20"/>
  <c r="W44" i="20"/>
  <c r="CT45" i="20"/>
  <c r="AP47" i="20"/>
  <c r="BT52" i="20"/>
  <c r="CP54" i="20"/>
  <c r="AL56" i="20"/>
  <c r="AT57" i="20"/>
  <c r="CN59" i="20"/>
  <c r="BN59" i="20"/>
  <c r="AN59" i="20"/>
  <c r="CA59" i="20"/>
  <c r="BA59" i="20"/>
  <c r="AA59" i="20"/>
  <c r="BN61" i="20"/>
  <c r="CE64" i="20"/>
  <c r="BE64" i="20"/>
  <c r="AE64" i="20"/>
  <c r="AN66" i="20"/>
  <c r="BY124" i="20"/>
  <c r="AY124" i="20"/>
  <c r="Y124" i="20"/>
  <c r="CL124" i="20"/>
  <c r="BL124" i="20"/>
  <c r="AL124" i="20"/>
  <c r="AG17" i="20"/>
  <c r="BG17" i="20"/>
  <c r="CG17" i="20"/>
  <c r="Q20" i="20"/>
  <c r="AT23" i="20"/>
  <c r="BT23" i="20"/>
  <c r="CT23" i="20"/>
  <c r="R25" i="20"/>
  <c r="S30" i="20"/>
  <c r="AN32" i="20"/>
  <c r="BN32" i="20"/>
  <c r="CN32" i="20"/>
  <c r="AT35" i="20"/>
  <c r="BT35" i="20"/>
  <c r="CT35" i="20"/>
  <c r="R37" i="20"/>
  <c r="Q44" i="20"/>
  <c r="Y45" i="20"/>
  <c r="AY45" i="20"/>
  <c r="BY45" i="20"/>
  <c r="T47" i="20"/>
  <c r="R49" i="20"/>
  <c r="AA50" i="20"/>
  <c r="BA50" i="20"/>
  <c r="CA50" i="20"/>
  <c r="AR54" i="20"/>
  <c r="BR54" i="20"/>
  <c r="CR54" i="20"/>
  <c r="AC55" i="20"/>
  <c r="BC55" i="20"/>
  <c r="CC55" i="20"/>
  <c r="AN56" i="20"/>
  <c r="BN56" i="20"/>
  <c r="CN56" i="20"/>
  <c r="Y57" i="20"/>
  <c r="AY57" i="20"/>
  <c r="BY57" i="20"/>
  <c r="T59" i="20"/>
  <c r="R61" i="20"/>
  <c r="AA62" i="20"/>
  <c r="BA62" i="20"/>
  <c r="CA62" i="20"/>
  <c r="AR66" i="20"/>
  <c r="BW66" i="20"/>
  <c r="BN68" i="20"/>
  <c r="AR71" i="20"/>
  <c r="AN74" i="20"/>
  <c r="CE80" i="20"/>
  <c r="BE80" i="20"/>
  <c r="AE80" i="20"/>
  <c r="BR83" i="20"/>
  <c r="CG88" i="20"/>
  <c r="BG88" i="20"/>
  <c r="AG88" i="20"/>
  <c r="CT88" i="20"/>
  <c r="BY98" i="20"/>
  <c r="AY98" i="20"/>
  <c r="Y98" i="20"/>
  <c r="T100" i="20"/>
  <c r="S100" i="20"/>
  <c r="R100" i="20"/>
  <c r="Q100" i="20"/>
  <c r="P100" i="20"/>
  <c r="CN108" i="20"/>
  <c r="BN108" i="20"/>
  <c r="AN108" i="20"/>
  <c r="CA108" i="20"/>
  <c r="BA108" i="20"/>
  <c r="AA108" i="20"/>
  <c r="AT30" i="20"/>
  <c r="BT30" i="20"/>
  <c r="CT30" i="20"/>
  <c r="AP32" i="20"/>
  <c r="BP32" i="20"/>
  <c r="CP32" i="20"/>
  <c r="AR37" i="20"/>
  <c r="BR37" i="20"/>
  <c r="CR37" i="20"/>
  <c r="AJ41" i="20"/>
  <c r="BJ41" i="20"/>
  <c r="CJ41" i="20"/>
  <c r="AT42" i="20"/>
  <c r="BT42" i="20"/>
  <c r="CT42" i="20"/>
  <c r="AP44" i="20"/>
  <c r="BP44" i="20"/>
  <c r="CP44" i="20"/>
  <c r="AR49" i="20"/>
  <c r="BR49" i="20"/>
  <c r="CR49" i="20"/>
  <c r="AJ53" i="20"/>
  <c r="BJ53" i="20"/>
  <c r="CJ53" i="20"/>
  <c r="AT54" i="20"/>
  <c r="BT54" i="20"/>
  <c r="CT54" i="20"/>
  <c r="AP56" i="20"/>
  <c r="BP56" i="20"/>
  <c r="CP56" i="20"/>
  <c r="AR61" i="20"/>
  <c r="BR61" i="20"/>
  <c r="CR61" i="20"/>
  <c r="AJ65" i="20"/>
  <c r="BJ65" i="20"/>
  <c r="CJ65" i="20"/>
  <c r="CT66" i="20"/>
  <c r="BT66" i="20"/>
  <c r="AT66" i="20"/>
  <c r="BR68" i="20"/>
  <c r="CC75" i="20"/>
  <c r="BC75" i="20"/>
  <c r="AC75" i="20"/>
  <c r="T89" i="20"/>
  <c r="S89" i="20"/>
  <c r="R89" i="20"/>
  <c r="Q89" i="20"/>
  <c r="P89" i="20"/>
  <c r="O89" i="20"/>
  <c r="CA98" i="20"/>
  <c r="BA98" i="20"/>
  <c r="AA98" i="20"/>
  <c r="BW100" i="20"/>
  <c r="AW100" i="20"/>
  <c r="W100" i="20"/>
  <c r="CT104" i="20"/>
  <c r="BT104" i="20"/>
  <c r="AT104" i="20"/>
  <c r="CG104" i="20"/>
  <c r="BG104" i="20"/>
  <c r="AG104" i="20"/>
  <c r="CT109" i="20"/>
  <c r="BT109" i="20"/>
  <c r="AT109" i="20"/>
  <c r="CG109" i="20"/>
  <c r="BG109" i="20"/>
  <c r="AG109" i="20"/>
  <c r="T129" i="20"/>
  <c r="S129" i="20"/>
  <c r="R129" i="20"/>
  <c r="Q129" i="20"/>
  <c r="P129" i="20"/>
  <c r="O129" i="20"/>
  <c r="CN137" i="20"/>
  <c r="BN137" i="20"/>
  <c r="AN137" i="20"/>
  <c r="CA137" i="20"/>
  <c r="BA137" i="20"/>
  <c r="AA137" i="20"/>
  <c r="AL17" i="20"/>
  <c r="BL17" i="20"/>
  <c r="CL17" i="20"/>
  <c r="W18" i="20"/>
  <c r="AW18" i="20"/>
  <c r="BW18" i="20"/>
  <c r="AG19" i="20"/>
  <c r="BG19" i="20"/>
  <c r="CG19" i="20"/>
  <c r="S20" i="20"/>
  <c r="AC21" i="20"/>
  <c r="BC21" i="20"/>
  <c r="CC21" i="20"/>
  <c r="Y23" i="20"/>
  <c r="AY23" i="20"/>
  <c r="BY23" i="20"/>
  <c r="AT25" i="20"/>
  <c r="BT25" i="20"/>
  <c r="CT25" i="20"/>
  <c r="AL29" i="20"/>
  <c r="BL29" i="20"/>
  <c r="CL29" i="20"/>
  <c r="W30" i="20"/>
  <c r="AW30" i="20"/>
  <c r="BW30" i="20"/>
  <c r="AR32" i="20"/>
  <c r="BR32" i="20"/>
  <c r="CR32" i="20"/>
  <c r="AC33" i="20"/>
  <c r="BC33" i="20"/>
  <c r="CC33" i="20"/>
  <c r="Y35" i="20"/>
  <c r="AY35" i="20"/>
  <c r="BY35" i="20"/>
  <c r="O36" i="20"/>
  <c r="T37" i="20"/>
  <c r="AE38" i="20"/>
  <c r="BE38" i="20"/>
  <c r="CE38" i="20"/>
  <c r="P41" i="20"/>
  <c r="W42" i="20"/>
  <c r="AW42" i="20"/>
  <c r="BW42" i="20"/>
  <c r="AG43" i="20"/>
  <c r="BG43" i="20"/>
  <c r="CG43" i="20"/>
  <c r="S44" i="20"/>
  <c r="AC45" i="20"/>
  <c r="BC45" i="20"/>
  <c r="CC45" i="20"/>
  <c r="Y47" i="20"/>
  <c r="AY47" i="20"/>
  <c r="BY47" i="20"/>
  <c r="O48" i="20"/>
  <c r="T49" i="20"/>
  <c r="AE50" i="20"/>
  <c r="BE50" i="20"/>
  <c r="CE50" i="20"/>
  <c r="P53" i="20"/>
  <c r="W54" i="20"/>
  <c r="AW54" i="20"/>
  <c r="BW54" i="20"/>
  <c r="AG55" i="20"/>
  <c r="BG55" i="20"/>
  <c r="CG55" i="20"/>
  <c r="S56" i="20"/>
  <c r="AC57" i="20"/>
  <c r="BC57" i="20"/>
  <c r="CC57" i="20"/>
  <c r="Y59" i="20"/>
  <c r="AY59" i="20"/>
  <c r="BY59" i="20"/>
  <c r="O60" i="20"/>
  <c r="T61" i="20"/>
  <c r="AE62" i="20"/>
  <c r="BE62" i="20"/>
  <c r="CE62" i="20"/>
  <c r="P65" i="20"/>
  <c r="W66" i="20"/>
  <c r="AW66" i="20"/>
  <c r="BT67" i="20"/>
  <c r="CG68" i="20"/>
  <c r="BG68" i="20"/>
  <c r="AG68" i="20"/>
  <c r="BT68" i="20"/>
  <c r="BA74" i="20"/>
  <c r="AL80" i="20"/>
  <c r="BW93" i="20"/>
  <c r="AW93" i="20"/>
  <c r="W93" i="20"/>
  <c r="CR94" i="20"/>
  <c r="BR94" i="20"/>
  <c r="AR94" i="20"/>
  <c r="CE94" i="20"/>
  <c r="BE94" i="20"/>
  <c r="AE94" i="20"/>
  <c r="CC108" i="20"/>
  <c r="BC108" i="20"/>
  <c r="AC108" i="20"/>
  <c r="CA144" i="20"/>
  <c r="BA144" i="20"/>
  <c r="AA144" i="20"/>
  <c r="BN144" i="20"/>
  <c r="AN144" i="20"/>
  <c r="AN17" i="20"/>
  <c r="BN17" i="20"/>
  <c r="CN17" i="20"/>
  <c r="Y18" i="20"/>
  <c r="AY18" i="20"/>
  <c r="BY18" i="20"/>
  <c r="AJ19" i="20"/>
  <c r="BJ19" i="20"/>
  <c r="CJ19" i="20"/>
  <c r="AE21" i="20"/>
  <c r="BE21" i="20"/>
  <c r="CE21" i="20"/>
  <c r="AA23" i="20"/>
  <c r="BA23" i="20"/>
  <c r="CA23" i="20"/>
  <c r="AN29" i="20"/>
  <c r="BN29" i="20"/>
  <c r="CN29" i="20"/>
  <c r="O31" i="20"/>
  <c r="AT32" i="20"/>
  <c r="BT32" i="20"/>
  <c r="CT32" i="20"/>
  <c r="AA35" i="20"/>
  <c r="BA35" i="20"/>
  <c r="CA35" i="20"/>
  <c r="P36" i="20"/>
  <c r="AN41" i="20"/>
  <c r="BN41" i="20"/>
  <c r="CN41" i="20"/>
  <c r="Y42" i="20"/>
  <c r="AY42" i="20"/>
  <c r="BY42" i="20"/>
  <c r="AJ43" i="20"/>
  <c r="BJ43" i="20"/>
  <c r="CJ43" i="20"/>
  <c r="AE45" i="20"/>
  <c r="BE45" i="20"/>
  <c r="CE45" i="20"/>
  <c r="P48" i="20"/>
  <c r="AG50" i="20"/>
  <c r="BG50" i="20"/>
  <c r="CG50" i="20"/>
  <c r="Q53" i="20"/>
  <c r="Y54" i="20"/>
  <c r="AY54" i="20"/>
  <c r="BY54" i="20"/>
  <c r="AJ55" i="20"/>
  <c r="BJ55" i="20"/>
  <c r="CJ55" i="20"/>
  <c r="AE57" i="20"/>
  <c r="BE57" i="20"/>
  <c r="CE57" i="20"/>
  <c r="P60" i="20"/>
  <c r="AG62" i="20"/>
  <c r="BG62" i="20"/>
  <c r="CG62" i="20"/>
  <c r="Q65" i="20"/>
  <c r="Y66" i="20"/>
  <c r="CE66" i="20"/>
  <c r="AA68" i="20"/>
  <c r="CA68" i="20"/>
  <c r="BW70" i="20"/>
  <c r="BG71" i="20"/>
  <c r="CL73" i="20"/>
  <c r="BL73" i="20"/>
  <c r="AL73" i="20"/>
  <c r="BY73" i="20"/>
  <c r="AY73" i="20"/>
  <c r="Y73" i="20"/>
  <c r="CC73" i="20"/>
  <c r="CP75" i="20"/>
  <c r="BJ76" i="20"/>
  <c r="BT85" i="20"/>
  <c r="BY93" i="20"/>
  <c r="AY93" i="20"/>
  <c r="Y93" i="20"/>
  <c r="CN96" i="20"/>
  <c r="BN96" i="20"/>
  <c r="AN96" i="20"/>
  <c r="CA96" i="20"/>
  <c r="BA96" i="20"/>
  <c r="AA96" i="20"/>
  <c r="AJ100" i="20"/>
  <c r="CL103" i="20"/>
  <c r="BL103" i="20"/>
  <c r="AL103" i="20"/>
  <c r="BY103" i="20"/>
  <c r="AY103" i="20"/>
  <c r="Y103" i="20"/>
  <c r="CE108" i="20"/>
  <c r="BE108" i="20"/>
  <c r="AE108" i="20"/>
  <c r="AL110" i="20"/>
  <c r="CG123" i="20"/>
  <c r="BG123" i="20"/>
  <c r="AG123" i="20"/>
  <c r="CT123" i="20"/>
  <c r="BT123" i="20"/>
  <c r="AT123" i="20"/>
  <c r="CT191" i="20"/>
  <c r="BT191" i="20"/>
  <c r="AT191" i="20"/>
  <c r="CG191" i="20"/>
  <c r="BG191" i="20"/>
  <c r="AG191" i="20"/>
  <c r="P19" i="20"/>
  <c r="O26" i="20"/>
  <c r="R29" i="20"/>
  <c r="P31" i="20"/>
  <c r="Q36" i="20"/>
  <c r="O38" i="20"/>
  <c r="R41" i="20"/>
  <c r="P43" i="20"/>
  <c r="Q48" i="20"/>
  <c r="O50" i="20"/>
  <c r="R53" i="20"/>
  <c r="AL55" i="20"/>
  <c r="BL55" i="20"/>
  <c r="Q60" i="20"/>
  <c r="AJ62" i="20"/>
  <c r="BJ62" i="20"/>
  <c r="R65" i="20"/>
  <c r="CG66" i="20"/>
  <c r="AG67" i="20"/>
  <c r="AE68" i="20"/>
  <c r="CE68" i="20"/>
  <c r="T70" i="20"/>
  <c r="S70" i="20"/>
  <c r="R70" i="20"/>
  <c r="P70" i="20"/>
  <c r="CA73" i="20"/>
  <c r="BA73" i="20"/>
  <c r="AA73" i="20"/>
  <c r="CN73" i="20"/>
  <c r="BN74" i="20"/>
  <c r="CR76" i="20"/>
  <c r="BR76" i="20"/>
  <c r="AR76" i="20"/>
  <c r="CE76" i="20"/>
  <c r="BE76" i="20"/>
  <c r="AE76" i="20"/>
  <c r="AR80" i="20"/>
  <c r="AT88" i="20"/>
  <c r="CT97" i="20"/>
  <c r="BT97" i="20"/>
  <c r="AT97" i="20"/>
  <c r="CG97" i="20"/>
  <c r="BG97" i="20"/>
  <c r="AG97" i="20"/>
  <c r="CA103" i="20"/>
  <c r="BA103" i="20"/>
  <c r="AA103" i="20"/>
  <c r="CG106" i="20"/>
  <c r="BG106" i="20"/>
  <c r="AG106" i="20"/>
  <c r="CT106" i="20"/>
  <c r="T112" i="20"/>
  <c r="S112" i="20"/>
  <c r="R112" i="20"/>
  <c r="Q112" i="20"/>
  <c r="P112" i="20"/>
  <c r="CT119" i="20"/>
  <c r="BT119" i="20"/>
  <c r="AT119" i="20"/>
  <c r="CG119" i="20"/>
  <c r="BG119" i="20"/>
  <c r="AG119" i="20"/>
  <c r="CC125" i="20"/>
  <c r="BC125" i="20"/>
  <c r="AC125" i="20"/>
  <c r="CP125" i="20"/>
  <c r="BP125" i="20"/>
  <c r="AP125" i="20"/>
  <c r="CP143" i="20"/>
  <c r="BP143" i="20"/>
  <c r="AP143" i="20"/>
  <c r="CC143" i="20"/>
  <c r="BC143" i="20"/>
  <c r="AC143" i="20"/>
  <c r="AL26" i="20"/>
  <c r="BL26" i="20"/>
  <c r="AR29" i="20"/>
  <c r="BR29" i="20"/>
  <c r="AN31" i="20"/>
  <c r="BN31" i="20"/>
  <c r="AJ33" i="20"/>
  <c r="BJ33" i="20"/>
  <c r="R36" i="20"/>
  <c r="AL38" i="20"/>
  <c r="BL38" i="20"/>
  <c r="AR41" i="20"/>
  <c r="BR41" i="20"/>
  <c r="AN43" i="20"/>
  <c r="BN43" i="20"/>
  <c r="AJ45" i="20"/>
  <c r="BJ45" i="20"/>
  <c r="R48" i="20"/>
  <c r="AL50" i="20"/>
  <c r="BL50" i="20"/>
  <c r="AR53" i="20"/>
  <c r="BR53" i="20"/>
  <c r="AN55" i="20"/>
  <c r="BN55" i="20"/>
  <c r="AJ57" i="20"/>
  <c r="BJ57" i="20"/>
  <c r="R60" i="20"/>
  <c r="AL62" i="20"/>
  <c r="BL62" i="20"/>
  <c r="AR65" i="20"/>
  <c r="BR65" i="20"/>
  <c r="CJ70" i="20"/>
  <c r="CP73" i="20"/>
  <c r="BW76" i="20"/>
  <c r="T82" i="20"/>
  <c r="S82" i="20"/>
  <c r="R82" i="20"/>
  <c r="P82" i="20"/>
  <c r="CP83" i="20"/>
  <c r="BP83" i="20"/>
  <c r="AP83" i="20"/>
  <c r="CC83" i="20"/>
  <c r="BC83" i="20"/>
  <c r="AC83" i="20"/>
  <c r="CT84" i="20"/>
  <c r="BT84" i="20"/>
  <c r="AT84" i="20"/>
  <c r="CG84" i="20"/>
  <c r="BG84" i="20"/>
  <c r="AG84" i="20"/>
  <c r="CT92" i="20"/>
  <c r="BT92" i="20"/>
  <c r="AT92" i="20"/>
  <c r="CG92" i="20"/>
  <c r="BG92" i="20"/>
  <c r="AG92" i="20"/>
  <c r="CC96" i="20"/>
  <c r="BC96" i="20"/>
  <c r="AC96" i="20"/>
  <c r="BJ100" i="20"/>
  <c r="CT102" i="20"/>
  <c r="BT102" i="20"/>
  <c r="AT102" i="20"/>
  <c r="CG102" i="20"/>
  <c r="BG102" i="20"/>
  <c r="AG102" i="20"/>
  <c r="CC103" i="20"/>
  <c r="BC103" i="20"/>
  <c r="AC103" i="20"/>
  <c r="T107" i="20"/>
  <c r="S107" i="20"/>
  <c r="R107" i="20"/>
  <c r="Q107" i="20"/>
  <c r="P107" i="20"/>
  <c r="O107" i="20"/>
  <c r="BW112" i="20"/>
  <c r="AW112" i="20"/>
  <c r="CJ112" i="20"/>
  <c r="BJ112" i="20"/>
  <c r="W112" i="20"/>
  <c r="BW119" i="20"/>
  <c r="AW119" i="20"/>
  <c r="W119" i="20"/>
  <c r="BJ119" i="20"/>
  <c r="AJ119" i="20"/>
  <c r="CJ119" i="20"/>
  <c r="CE125" i="20"/>
  <c r="BE125" i="20"/>
  <c r="AE125" i="20"/>
  <c r="CR125" i="20"/>
  <c r="BR125" i="20"/>
  <c r="AR125" i="20"/>
  <c r="CE188" i="20"/>
  <c r="BE188" i="20"/>
  <c r="AE188" i="20"/>
  <c r="CR188" i="20"/>
  <c r="BR188" i="20"/>
  <c r="AR188" i="20"/>
  <c r="AT17" i="20"/>
  <c r="BT17" i="20"/>
  <c r="R19" i="20"/>
  <c r="AG23" i="20"/>
  <c r="BG23" i="20"/>
  <c r="Q26" i="20"/>
  <c r="O28" i="20"/>
  <c r="R31" i="20"/>
  <c r="AA32" i="20"/>
  <c r="BA32" i="20"/>
  <c r="P33" i="20"/>
  <c r="AG35" i="20"/>
  <c r="BG35" i="20"/>
  <c r="S36" i="20"/>
  <c r="Q38" i="20"/>
  <c r="O40" i="20"/>
  <c r="R43" i="20"/>
  <c r="AL45" i="20"/>
  <c r="BL45" i="20"/>
  <c r="S48" i="20"/>
  <c r="AN50" i="20"/>
  <c r="BN50" i="20"/>
  <c r="O52" i="20"/>
  <c r="AE54" i="20"/>
  <c r="BE54" i="20"/>
  <c r="AP55" i="20"/>
  <c r="BP55" i="20"/>
  <c r="AA56" i="20"/>
  <c r="BA56" i="20"/>
  <c r="AL57" i="20"/>
  <c r="BL57" i="20"/>
  <c r="S60" i="20"/>
  <c r="AN62" i="20"/>
  <c r="BN62" i="20"/>
  <c r="O64" i="20"/>
  <c r="AE66" i="20"/>
  <c r="BE66" i="20"/>
  <c r="CA70" i="20"/>
  <c r="BA70" i="20"/>
  <c r="AA70" i="20"/>
  <c r="CN70" i="20"/>
  <c r="CG73" i="20"/>
  <c r="BG73" i="20"/>
  <c r="AG73" i="20"/>
  <c r="CT73" i="20"/>
  <c r="CA74" i="20"/>
  <c r="O82" i="20"/>
  <c r="CE83" i="20"/>
  <c r="BE83" i="20"/>
  <c r="AE83" i="20"/>
  <c r="BW84" i="20"/>
  <c r="AW84" i="20"/>
  <c r="W84" i="20"/>
  <c r="CL85" i="20"/>
  <c r="BL85" i="20"/>
  <c r="AL85" i="20"/>
  <c r="BY85" i="20"/>
  <c r="AY85" i="20"/>
  <c r="Y85" i="20"/>
  <c r="CG87" i="20"/>
  <c r="BG87" i="20"/>
  <c r="AG87" i="20"/>
  <c r="CT87" i="20"/>
  <c r="BT87" i="20"/>
  <c r="AT87" i="20"/>
  <c r="CE96" i="20"/>
  <c r="BE96" i="20"/>
  <c r="AE96" i="20"/>
  <c r="AN98" i="20"/>
  <c r="AJ112" i="20"/>
  <c r="CE181" i="20"/>
  <c r="BE181" i="20"/>
  <c r="AE181" i="20"/>
  <c r="CR181" i="20"/>
  <c r="BR181" i="20"/>
  <c r="AR181" i="20"/>
  <c r="AN21" i="20"/>
  <c r="BN21" i="20"/>
  <c r="AJ23" i="20"/>
  <c r="BJ23" i="20"/>
  <c r="R26" i="20"/>
  <c r="P28" i="20"/>
  <c r="AG30" i="20"/>
  <c r="BG30" i="20"/>
  <c r="S31" i="20"/>
  <c r="AC32" i="20"/>
  <c r="BC32" i="20"/>
  <c r="Q33" i="20"/>
  <c r="AJ35" i="20"/>
  <c r="BJ35" i="20"/>
  <c r="AE37" i="20"/>
  <c r="BE37" i="20"/>
  <c r="R38" i="20"/>
  <c r="P40" i="20"/>
  <c r="W41" i="20"/>
  <c r="AW41" i="20"/>
  <c r="AG42" i="20"/>
  <c r="BG42" i="20"/>
  <c r="AC44" i="20"/>
  <c r="BC44" i="20"/>
  <c r="AN45" i="20"/>
  <c r="BN45" i="20"/>
  <c r="O47" i="20"/>
  <c r="AE49" i="20"/>
  <c r="BE49" i="20"/>
  <c r="P52" i="20"/>
  <c r="W53" i="20"/>
  <c r="AW53" i="20"/>
  <c r="AG54" i="20"/>
  <c r="BG54" i="20"/>
  <c r="AR55" i="20"/>
  <c r="BR55" i="20"/>
  <c r="AC56" i="20"/>
  <c r="BC56" i="20"/>
  <c r="O59" i="20"/>
  <c r="AE61" i="20"/>
  <c r="BE61" i="20"/>
  <c r="P64" i="20"/>
  <c r="W65" i="20"/>
  <c r="AW65" i="20"/>
  <c r="AG66" i="20"/>
  <c r="BG66" i="20"/>
  <c r="AT67" i="20"/>
  <c r="AR68" i="20"/>
  <c r="W70" i="20"/>
  <c r="R71" i="20"/>
  <c r="Q71" i="20"/>
  <c r="P71" i="20"/>
  <c r="O71" i="20"/>
  <c r="CG71" i="20"/>
  <c r="AC73" i="20"/>
  <c r="CT74" i="20"/>
  <c r="BT74" i="20"/>
  <c r="AT74" i="20"/>
  <c r="CG74" i="20"/>
  <c r="BG74" i="20"/>
  <c r="AG74" i="20"/>
  <c r="AP75" i="20"/>
  <c r="CJ76" i="20"/>
  <c r="BR80" i="20"/>
  <c r="Q82" i="20"/>
  <c r="CG83" i="20"/>
  <c r="BG83" i="20"/>
  <c r="AG83" i="20"/>
  <c r="CA85" i="20"/>
  <c r="BA85" i="20"/>
  <c r="AA85" i="20"/>
  <c r="CT86" i="20"/>
  <c r="BT86" i="20"/>
  <c r="AT86" i="20"/>
  <c r="CG86" i="20"/>
  <c r="BG86" i="20"/>
  <c r="AG86" i="20"/>
  <c r="BW87" i="20"/>
  <c r="AW87" i="20"/>
  <c r="W87" i="20"/>
  <c r="CG94" i="20"/>
  <c r="BG94" i="20"/>
  <c r="AG94" i="20"/>
  <c r="CT94" i="20"/>
  <c r="BL98" i="20"/>
  <c r="CJ100" i="20"/>
  <c r="AN103" i="20"/>
  <c r="AY17" i="20"/>
  <c r="AJ18" i="20"/>
  <c r="BJ18" i="20"/>
  <c r="AT19" i="20"/>
  <c r="BT19" i="20"/>
  <c r="AP21" i="20"/>
  <c r="BP21" i="20"/>
  <c r="AL23" i="20"/>
  <c r="BL23" i="20"/>
  <c r="AG25" i="20"/>
  <c r="BG25" i="20"/>
  <c r="S26" i="20"/>
  <c r="Q28" i="20"/>
  <c r="Y29" i="20"/>
  <c r="AY29" i="20"/>
  <c r="AJ30" i="20"/>
  <c r="BJ30" i="20"/>
  <c r="AE32" i="20"/>
  <c r="BE32" i="20"/>
  <c r="AP33" i="20"/>
  <c r="BP33" i="20"/>
  <c r="AL35" i="20"/>
  <c r="BL35" i="20"/>
  <c r="AR38" i="20"/>
  <c r="BR38" i="20"/>
  <c r="Q40" i="20"/>
  <c r="AJ42" i="20"/>
  <c r="BJ42" i="20"/>
  <c r="AT43" i="20"/>
  <c r="BT43" i="20"/>
  <c r="AP45" i="20"/>
  <c r="BP45" i="20"/>
  <c r="AL47" i="20"/>
  <c r="BL47" i="20"/>
  <c r="AR50" i="20"/>
  <c r="BR50" i="20"/>
  <c r="Q52" i="20"/>
  <c r="AJ54" i="20"/>
  <c r="BJ54" i="20"/>
  <c r="AT55" i="20"/>
  <c r="BT55" i="20"/>
  <c r="AP57" i="20"/>
  <c r="BP57" i="20"/>
  <c r="AL59" i="20"/>
  <c r="BL59" i="20"/>
  <c r="AR62" i="20"/>
  <c r="BR62" i="20"/>
  <c r="Q64" i="20"/>
  <c r="AJ66" i="20"/>
  <c r="CE71" i="20"/>
  <c r="BE71" i="20"/>
  <c r="AE71" i="20"/>
  <c r="CR71" i="20"/>
  <c r="CG76" i="20"/>
  <c r="BG76" i="20"/>
  <c r="AG76" i="20"/>
  <c r="CT76" i="20"/>
  <c r="CN78" i="20"/>
  <c r="BN78" i="20"/>
  <c r="AN78" i="20"/>
  <c r="CA78" i="20"/>
  <c r="BA78" i="20"/>
  <c r="AA78" i="20"/>
  <c r="CC85" i="20"/>
  <c r="BC85" i="20"/>
  <c r="AC85" i="20"/>
  <c r="BY87" i="20"/>
  <c r="AY87" i="20"/>
  <c r="Y87" i="20"/>
  <c r="BT88" i="20"/>
  <c r="CN90" i="20"/>
  <c r="BN90" i="20"/>
  <c r="AN90" i="20"/>
  <c r="CA90" i="20"/>
  <c r="BA90" i="20"/>
  <c r="AA90" i="20"/>
  <c r="AJ93" i="20"/>
  <c r="T95" i="20"/>
  <c r="S95" i="20"/>
  <c r="R95" i="20"/>
  <c r="Q95" i="20"/>
  <c r="P95" i="20"/>
  <c r="O95" i="20"/>
  <c r="AP96" i="20"/>
  <c r="BN98" i="20"/>
  <c r="CP101" i="20"/>
  <c r="BP101" i="20"/>
  <c r="AP101" i="20"/>
  <c r="CC101" i="20"/>
  <c r="BC101" i="20"/>
  <c r="AC101" i="20"/>
  <c r="AP103" i="20"/>
  <c r="AT106" i="20"/>
  <c r="BP108" i="20"/>
  <c r="CJ110" i="20"/>
  <c r="BJ110" i="20"/>
  <c r="AJ110" i="20"/>
  <c r="BW110" i="20"/>
  <c r="AW110" i="20"/>
  <c r="W110" i="20"/>
  <c r="AA17" i="20"/>
  <c r="BA17" i="20"/>
  <c r="AL18" i="20"/>
  <c r="BL18" i="20"/>
  <c r="W19" i="20"/>
  <c r="AW19" i="20"/>
  <c r="AR21" i="20"/>
  <c r="BR21" i="20"/>
  <c r="AN23" i="20"/>
  <c r="BN23" i="20"/>
  <c r="AA29" i="20"/>
  <c r="BA29" i="20"/>
  <c r="AG32" i="20"/>
  <c r="BG32" i="20"/>
  <c r="AN35" i="20"/>
  <c r="BN35" i="20"/>
  <c r="AA41" i="20"/>
  <c r="BA41" i="20"/>
  <c r="AL42" i="20"/>
  <c r="BL42" i="20"/>
  <c r="W43" i="20"/>
  <c r="AW43" i="20"/>
  <c r="AR45" i="20"/>
  <c r="BR45" i="20"/>
  <c r="AT50" i="20"/>
  <c r="BT50" i="20"/>
  <c r="AL54" i="20"/>
  <c r="BL54" i="20"/>
  <c r="AW55" i="20"/>
  <c r="AR57" i="20"/>
  <c r="BR57" i="20"/>
  <c r="AT62" i="20"/>
  <c r="BT62" i="20"/>
  <c r="CL66" i="20"/>
  <c r="BL66" i="20"/>
  <c r="AL66" i="20"/>
  <c r="S67" i="20"/>
  <c r="Q67" i="20"/>
  <c r="P67" i="20"/>
  <c r="CC68" i="20"/>
  <c r="BC68" i="20"/>
  <c r="AC68" i="20"/>
  <c r="CP68" i="20"/>
  <c r="BP68" i="20"/>
  <c r="AP68" i="20"/>
  <c r="CT69" i="20"/>
  <c r="BT69" i="20"/>
  <c r="AT69" i="20"/>
  <c r="CG69" i="20"/>
  <c r="BG69" i="20"/>
  <c r="AG69" i="20"/>
  <c r="T77" i="20"/>
  <c r="S77" i="20"/>
  <c r="R77" i="20"/>
  <c r="Q77" i="20"/>
  <c r="O77" i="20"/>
  <c r="T79" i="20"/>
  <c r="S79" i="20"/>
  <c r="R79" i="20"/>
  <c r="Q79" i="20"/>
  <c r="P79" i="20"/>
  <c r="O79" i="20"/>
  <c r="BY80" i="20"/>
  <c r="AY80" i="20"/>
  <c r="Y80" i="20"/>
  <c r="AR83" i="20"/>
  <c r="CG85" i="20"/>
  <c r="BG85" i="20"/>
  <c r="AG85" i="20"/>
  <c r="AL93" i="20"/>
  <c r="AR96" i="20"/>
  <c r="CL98" i="20"/>
  <c r="CE101" i="20"/>
  <c r="BE101" i="20"/>
  <c r="AE101" i="20"/>
  <c r="BN103" i="20"/>
  <c r="BY110" i="20"/>
  <c r="AY110" i="20"/>
  <c r="Y110" i="20"/>
  <c r="CL110" i="20"/>
  <c r="CN144" i="20"/>
  <c r="CC149" i="20"/>
  <c r="BC149" i="20"/>
  <c r="AC149" i="20"/>
  <c r="CP149" i="20"/>
  <c r="BP149" i="20"/>
  <c r="AP149" i="20"/>
  <c r="T153" i="20"/>
  <c r="S153" i="20"/>
  <c r="R153" i="20"/>
  <c r="Q153" i="20"/>
  <c r="P153" i="20"/>
  <c r="CP169" i="20"/>
  <c r="BP169" i="20"/>
  <c r="AP169" i="20"/>
  <c r="CC169" i="20"/>
  <c r="BC169" i="20"/>
  <c r="AC169" i="20"/>
  <c r="S73" i="20"/>
  <c r="AN75" i="20"/>
  <c r="BN75" i="20"/>
  <c r="CN75" i="20"/>
  <c r="Y76" i="20"/>
  <c r="AY76" i="20"/>
  <c r="BY76" i="20"/>
  <c r="T78" i="20"/>
  <c r="AP80" i="20"/>
  <c r="BP80" i="20"/>
  <c r="CP80" i="20"/>
  <c r="AA81" i="20"/>
  <c r="BA81" i="20"/>
  <c r="CA81" i="20"/>
  <c r="S85" i="20"/>
  <c r="AN87" i="20"/>
  <c r="BN87" i="20"/>
  <c r="CN87" i="20"/>
  <c r="Y88" i="20"/>
  <c r="AY88" i="20"/>
  <c r="BY88" i="20"/>
  <c r="AT90" i="20"/>
  <c r="BT90" i="20"/>
  <c r="CT90" i="20"/>
  <c r="AN93" i="20"/>
  <c r="BN93" i="20"/>
  <c r="CN93" i="20"/>
  <c r="Y94" i="20"/>
  <c r="AY94" i="20"/>
  <c r="BY94" i="20"/>
  <c r="T96" i="20"/>
  <c r="AP98" i="20"/>
  <c r="BP98" i="20"/>
  <c r="CP98" i="20"/>
  <c r="AA99" i="20"/>
  <c r="BA99" i="20"/>
  <c r="CA99" i="20"/>
  <c r="S103" i="20"/>
  <c r="AN105" i="20"/>
  <c r="BN105" i="20"/>
  <c r="CN105" i="20"/>
  <c r="Y106" i="20"/>
  <c r="AY106" i="20"/>
  <c r="BY106" i="20"/>
  <c r="T108" i="20"/>
  <c r="AP110" i="20"/>
  <c r="BP110" i="20"/>
  <c r="AA111" i="20"/>
  <c r="BA111" i="20"/>
  <c r="CA111" i="20"/>
  <c r="CA121" i="20"/>
  <c r="BL122" i="20"/>
  <c r="CC137" i="20"/>
  <c r="BC137" i="20"/>
  <c r="AC137" i="20"/>
  <c r="CC144" i="20"/>
  <c r="BC144" i="20"/>
  <c r="AC144" i="20"/>
  <c r="CR145" i="20"/>
  <c r="BR145" i="20"/>
  <c r="AR145" i="20"/>
  <c r="CE145" i="20"/>
  <c r="BE145" i="20"/>
  <c r="AE145" i="20"/>
  <c r="CG146" i="20"/>
  <c r="BG146" i="20"/>
  <c r="AG146" i="20"/>
  <c r="CT146" i="20"/>
  <c r="BT146" i="20"/>
  <c r="AT146" i="20"/>
  <c r="CJ166" i="20"/>
  <c r="BJ166" i="20"/>
  <c r="AJ166" i="20"/>
  <c r="BW166" i="20"/>
  <c r="AW166" i="20"/>
  <c r="W166" i="20"/>
  <c r="CG181" i="20"/>
  <c r="BG181" i="20"/>
  <c r="AG181" i="20"/>
  <c r="CT181" i="20"/>
  <c r="BT181" i="20"/>
  <c r="AT181" i="20"/>
  <c r="R194" i="20"/>
  <c r="P194" i="20"/>
  <c r="T194" i="20"/>
  <c r="S194" i="20"/>
  <c r="Q194" i="20"/>
  <c r="AP87" i="20"/>
  <c r="BP87" i="20"/>
  <c r="CP87" i="20"/>
  <c r="AP93" i="20"/>
  <c r="BP93" i="20"/>
  <c r="CP93" i="20"/>
  <c r="AR98" i="20"/>
  <c r="BR98" i="20"/>
  <c r="CR98" i="20"/>
  <c r="AJ102" i="20"/>
  <c r="BJ102" i="20"/>
  <c r="CJ102" i="20"/>
  <c r="AT103" i="20"/>
  <c r="BT103" i="20"/>
  <c r="CT103" i="20"/>
  <c r="AP105" i="20"/>
  <c r="BP105" i="20"/>
  <c r="CP105" i="20"/>
  <c r="AR110" i="20"/>
  <c r="BR110" i="20"/>
  <c r="CR110" i="20"/>
  <c r="T114" i="20"/>
  <c r="S114" i="20"/>
  <c r="Q114" i="20"/>
  <c r="P114" i="20"/>
  <c r="O114" i="20"/>
  <c r="CT116" i="20"/>
  <c r="BT116" i="20"/>
  <c r="AT116" i="20"/>
  <c r="CG116" i="20"/>
  <c r="BG116" i="20"/>
  <c r="AG116" i="20"/>
  <c r="CR119" i="20"/>
  <c r="BW134" i="20"/>
  <c r="AW134" i="20"/>
  <c r="W134" i="20"/>
  <c r="CE137" i="20"/>
  <c r="BE137" i="20"/>
  <c r="AE137" i="20"/>
  <c r="CP142" i="20"/>
  <c r="BP142" i="20"/>
  <c r="AP142" i="20"/>
  <c r="CC142" i="20"/>
  <c r="BC142" i="20"/>
  <c r="AC142" i="20"/>
  <c r="BW146" i="20"/>
  <c r="AW146" i="20"/>
  <c r="W146" i="20"/>
  <c r="T148" i="20"/>
  <c r="S148" i="20"/>
  <c r="R148" i="20"/>
  <c r="Q148" i="20"/>
  <c r="P148" i="20"/>
  <c r="O148" i="20"/>
  <c r="CJ151" i="20"/>
  <c r="BJ151" i="20"/>
  <c r="AJ151" i="20"/>
  <c r="BW151" i="20"/>
  <c r="AW151" i="20"/>
  <c r="W151" i="20"/>
  <c r="CG162" i="20"/>
  <c r="BG162" i="20"/>
  <c r="AG162" i="20"/>
  <c r="BT162" i="20"/>
  <c r="AT162" i="20"/>
  <c r="BY166" i="20"/>
  <c r="AY166" i="20"/>
  <c r="Y166" i="20"/>
  <c r="CL166" i="20"/>
  <c r="BL166" i="20"/>
  <c r="AL166" i="20"/>
  <c r="CA171" i="20"/>
  <c r="BA171" i="20"/>
  <c r="AA171" i="20"/>
  <c r="CN171" i="20"/>
  <c r="BN171" i="20"/>
  <c r="AN171" i="20"/>
  <c r="BW194" i="20"/>
  <c r="AJ194" i="20"/>
  <c r="BJ194" i="20"/>
  <c r="W194" i="20"/>
  <c r="CJ194" i="20"/>
  <c r="AW194" i="20"/>
  <c r="AL72" i="20"/>
  <c r="BL72" i="20"/>
  <c r="CL72" i="20"/>
  <c r="AR75" i="20"/>
  <c r="BR75" i="20"/>
  <c r="CR75" i="20"/>
  <c r="AT80" i="20"/>
  <c r="BT80" i="20"/>
  <c r="CT80" i="20"/>
  <c r="AL84" i="20"/>
  <c r="BL84" i="20"/>
  <c r="CL84" i="20"/>
  <c r="AR87" i="20"/>
  <c r="BR87" i="20"/>
  <c r="CR87" i="20"/>
  <c r="O91" i="20"/>
  <c r="AR93" i="20"/>
  <c r="BR93" i="20"/>
  <c r="CR93" i="20"/>
  <c r="O97" i="20"/>
  <c r="AT98" i="20"/>
  <c r="BT98" i="20"/>
  <c r="CT98" i="20"/>
  <c r="AL102" i="20"/>
  <c r="BL102" i="20"/>
  <c r="CL102" i="20"/>
  <c r="AR105" i="20"/>
  <c r="BR105" i="20"/>
  <c r="CR105" i="20"/>
  <c r="O109" i="20"/>
  <c r="AT110" i="20"/>
  <c r="BT110" i="20"/>
  <c r="CT110" i="20"/>
  <c r="R114" i="20"/>
  <c r="CT128" i="20"/>
  <c r="BT128" i="20"/>
  <c r="AT128" i="20"/>
  <c r="CG128" i="20"/>
  <c r="BG128" i="20"/>
  <c r="AG128" i="20"/>
  <c r="CL132" i="20"/>
  <c r="BL132" i="20"/>
  <c r="AL132" i="20"/>
  <c r="BY132" i="20"/>
  <c r="AY132" i="20"/>
  <c r="Y132" i="20"/>
  <c r="CR133" i="20"/>
  <c r="BR133" i="20"/>
  <c r="AR133" i="20"/>
  <c r="CE133" i="20"/>
  <c r="BE133" i="20"/>
  <c r="AE133" i="20"/>
  <c r="BY134" i="20"/>
  <c r="AY134" i="20"/>
  <c r="Y134" i="20"/>
  <c r="CJ134" i="20"/>
  <c r="AP137" i="20"/>
  <c r="CE142" i="20"/>
  <c r="BE142" i="20"/>
  <c r="AE142" i="20"/>
  <c r="BY146" i="20"/>
  <c r="AY146" i="20"/>
  <c r="Y146" i="20"/>
  <c r="CR147" i="20"/>
  <c r="BR147" i="20"/>
  <c r="AR147" i="20"/>
  <c r="CE147" i="20"/>
  <c r="BE147" i="20"/>
  <c r="AE147" i="20"/>
  <c r="BY151" i="20"/>
  <c r="AY151" i="20"/>
  <c r="Y151" i="20"/>
  <c r="CC171" i="20"/>
  <c r="BC171" i="20"/>
  <c r="AC171" i="20"/>
  <c r="CP171" i="20"/>
  <c r="BP171" i="20"/>
  <c r="AP171" i="20"/>
  <c r="CR235" i="20"/>
  <c r="BR235" i="20"/>
  <c r="AR235" i="20"/>
  <c r="CE235" i="20"/>
  <c r="BE235" i="20"/>
  <c r="AE235" i="20"/>
  <c r="W68" i="20"/>
  <c r="AW68" i="20"/>
  <c r="BW68" i="20"/>
  <c r="AN72" i="20"/>
  <c r="BN72" i="20"/>
  <c r="CN72" i="20"/>
  <c r="O74" i="20"/>
  <c r="AT75" i="20"/>
  <c r="BT75" i="20"/>
  <c r="CT75" i="20"/>
  <c r="W80" i="20"/>
  <c r="AW80" i="20"/>
  <c r="BW80" i="20"/>
  <c r="AG81" i="20"/>
  <c r="BG81" i="20"/>
  <c r="CG81" i="20"/>
  <c r="Q84" i="20"/>
  <c r="O86" i="20"/>
  <c r="AE88" i="20"/>
  <c r="BE88" i="20"/>
  <c r="CE88" i="20"/>
  <c r="P91" i="20"/>
  <c r="O92" i="20"/>
  <c r="AT93" i="20"/>
  <c r="BT93" i="20"/>
  <c r="CT93" i="20"/>
  <c r="P97" i="20"/>
  <c r="Q102" i="20"/>
  <c r="O104" i="20"/>
  <c r="AT105" i="20"/>
  <c r="BT105" i="20"/>
  <c r="CT105" i="20"/>
  <c r="P109" i="20"/>
  <c r="CL116" i="20"/>
  <c r="BW117" i="20"/>
  <c r="AE119" i="20"/>
  <c r="BP120" i="20"/>
  <c r="CG122" i="20"/>
  <c r="BG122" i="20"/>
  <c r="AG122" i="20"/>
  <c r="CT122" i="20"/>
  <c r="BT122" i="20"/>
  <c r="AT122" i="20"/>
  <c r="CL134" i="20"/>
  <c r="T136" i="20"/>
  <c r="S136" i="20"/>
  <c r="R136" i="20"/>
  <c r="Q136" i="20"/>
  <c r="P136" i="20"/>
  <c r="O136" i="20"/>
  <c r="AR137" i="20"/>
  <c r="CJ139" i="20"/>
  <c r="BJ139" i="20"/>
  <c r="AJ139" i="20"/>
  <c r="BW139" i="20"/>
  <c r="AW139" i="20"/>
  <c r="W139" i="20"/>
  <c r="CG142" i="20"/>
  <c r="BG142" i="20"/>
  <c r="AG142" i="20"/>
  <c r="CA151" i="20"/>
  <c r="BA151" i="20"/>
  <c r="AA151" i="20"/>
  <c r="CN164" i="20"/>
  <c r="BN164" i="20"/>
  <c r="AN164" i="20"/>
  <c r="CA164" i="20"/>
  <c r="BA164" i="20"/>
  <c r="AA164" i="20"/>
  <c r="O69" i="20"/>
  <c r="R72" i="20"/>
  <c r="P74" i="20"/>
  <c r="R84" i="20"/>
  <c r="P86" i="20"/>
  <c r="Q91" i="20"/>
  <c r="P92" i="20"/>
  <c r="Q97" i="20"/>
  <c r="O99" i="20"/>
  <c r="R102" i="20"/>
  <c r="P104" i="20"/>
  <c r="Q109" i="20"/>
  <c r="O111" i="20"/>
  <c r="BE113" i="20"/>
  <c r="T117" i="20"/>
  <c r="S117" i="20"/>
  <c r="R117" i="20"/>
  <c r="P117" i="20"/>
  <c r="AA121" i="20"/>
  <c r="BW122" i="20"/>
  <c r="AW122" i="20"/>
  <c r="W122" i="20"/>
  <c r="CJ127" i="20"/>
  <c r="BJ127" i="20"/>
  <c r="AJ127" i="20"/>
  <c r="BW127" i="20"/>
  <c r="AW127" i="20"/>
  <c r="W127" i="20"/>
  <c r="CT131" i="20"/>
  <c r="BT131" i="20"/>
  <c r="AT131" i="20"/>
  <c r="CG131" i="20"/>
  <c r="BG131" i="20"/>
  <c r="AG131" i="20"/>
  <c r="CA132" i="20"/>
  <c r="BA132" i="20"/>
  <c r="AA132" i="20"/>
  <c r="CR135" i="20"/>
  <c r="BR135" i="20"/>
  <c r="AR135" i="20"/>
  <c r="CE135" i="20"/>
  <c r="BE135" i="20"/>
  <c r="AE135" i="20"/>
  <c r="BP137" i="20"/>
  <c r="BY139" i="20"/>
  <c r="AY139" i="20"/>
  <c r="Y139" i="20"/>
  <c r="AR142" i="20"/>
  <c r="CT170" i="20"/>
  <c r="BT170" i="20"/>
  <c r="AT170" i="20"/>
  <c r="CG170" i="20"/>
  <c r="BG170" i="20"/>
  <c r="AG170" i="20"/>
  <c r="T202" i="20"/>
  <c r="S202" i="20"/>
  <c r="Q202" i="20"/>
  <c r="P202" i="20"/>
  <c r="O202" i="20"/>
  <c r="R202" i="20"/>
  <c r="AL81" i="20"/>
  <c r="BL81" i="20"/>
  <c r="AR84" i="20"/>
  <c r="BR84" i="20"/>
  <c r="AN86" i="20"/>
  <c r="BN86" i="20"/>
  <c r="AJ88" i="20"/>
  <c r="BJ88" i="20"/>
  <c r="R91" i="20"/>
  <c r="AN92" i="20"/>
  <c r="BN92" i="20"/>
  <c r="AJ94" i="20"/>
  <c r="BJ94" i="20"/>
  <c r="R97" i="20"/>
  <c r="AL99" i="20"/>
  <c r="BL99" i="20"/>
  <c r="AR102" i="20"/>
  <c r="BR102" i="20"/>
  <c r="AN104" i="20"/>
  <c r="BN104" i="20"/>
  <c r="AJ106" i="20"/>
  <c r="BJ106" i="20"/>
  <c r="R109" i="20"/>
  <c r="AL111" i="20"/>
  <c r="BL111" i="20"/>
  <c r="CN113" i="20"/>
  <c r="BN113" i="20"/>
  <c r="AN113" i="20"/>
  <c r="CA113" i="20"/>
  <c r="BA113" i="20"/>
  <c r="AA113" i="20"/>
  <c r="CJ117" i="20"/>
  <c r="AR119" i="20"/>
  <c r="CA120" i="20"/>
  <c r="BA120" i="20"/>
  <c r="AA120" i="20"/>
  <c r="BY122" i="20"/>
  <c r="AY122" i="20"/>
  <c r="BY127" i="20"/>
  <c r="AY127" i="20"/>
  <c r="Y127" i="20"/>
  <c r="CC132" i="20"/>
  <c r="BC132" i="20"/>
  <c r="AC132" i="20"/>
  <c r="BR137" i="20"/>
  <c r="CA139" i="20"/>
  <c r="BA139" i="20"/>
  <c r="AA139" i="20"/>
  <c r="T141" i="20"/>
  <c r="S141" i="20"/>
  <c r="R141" i="20"/>
  <c r="Q141" i="20"/>
  <c r="P141" i="20"/>
  <c r="AP144" i="20"/>
  <c r="Q69" i="20"/>
  <c r="R74" i="20"/>
  <c r="AA75" i="20"/>
  <c r="BA75" i="20"/>
  <c r="AL76" i="20"/>
  <c r="BL76" i="20"/>
  <c r="AC80" i="20"/>
  <c r="BC80" i="20"/>
  <c r="AN81" i="20"/>
  <c r="BN81" i="20"/>
  <c r="O83" i="20"/>
  <c r="R86" i="20"/>
  <c r="AA87" i="20"/>
  <c r="BA87" i="20"/>
  <c r="AL88" i="20"/>
  <c r="BL88" i="20"/>
  <c r="AG90" i="20"/>
  <c r="BG90" i="20"/>
  <c r="S91" i="20"/>
  <c r="R92" i="20"/>
  <c r="AA93" i="20"/>
  <c r="BA93" i="20"/>
  <c r="AL94" i="20"/>
  <c r="BL94" i="20"/>
  <c r="S97" i="20"/>
  <c r="AC98" i="20"/>
  <c r="BC98" i="20"/>
  <c r="AN99" i="20"/>
  <c r="BN99" i="20"/>
  <c r="O101" i="20"/>
  <c r="R104" i="20"/>
  <c r="BA105" i="20"/>
  <c r="AL106" i="20"/>
  <c r="BL106" i="20"/>
  <c r="S109" i="20"/>
  <c r="AN111" i="20"/>
  <c r="BN111" i="20"/>
  <c r="O115" i="20"/>
  <c r="T115" i="20"/>
  <c r="R115" i="20"/>
  <c r="CA117" i="20"/>
  <c r="BA117" i="20"/>
  <c r="AA117" i="20"/>
  <c r="CN117" i="20"/>
  <c r="CN120" i="20"/>
  <c r="CC122" i="20"/>
  <c r="BC122" i="20"/>
  <c r="AC122" i="20"/>
  <c r="CA127" i="20"/>
  <c r="BA127" i="20"/>
  <c r="AA127" i="20"/>
  <c r="CP137" i="20"/>
  <c r="BW141" i="20"/>
  <c r="AW141" i="20"/>
  <c r="W141" i="20"/>
  <c r="BR142" i="20"/>
  <c r="AJ146" i="20"/>
  <c r="CG147" i="20"/>
  <c r="BG147" i="20"/>
  <c r="AG147" i="20"/>
  <c r="CT150" i="20"/>
  <c r="BT150" i="20"/>
  <c r="AT150" i="20"/>
  <c r="CG150" i="20"/>
  <c r="BG150" i="20"/>
  <c r="AG150" i="20"/>
  <c r="CP154" i="20"/>
  <c r="BP154" i="20"/>
  <c r="AP154" i="20"/>
  <c r="BC154" i="20"/>
  <c r="AC154" i="20"/>
  <c r="CC154" i="20"/>
  <c r="CT167" i="20"/>
  <c r="BT167" i="20"/>
  <c r="AT167" i="20"/>
  <c r="CG167" i="20"/>
  <c r="BG167" i="20"/>
  <c r="AG167" i="20"/>
  <c r="S74" i="20"/>
  <c r="AN76" i="20"/>
  <c r="BN76" i="20"/>
  <c r="AJ78" i="20"/>
  <c r="BJ78" i="20"/>
  <c r="AP81" i="20"/>
  <c r="BP81" i="20"/>
  <c r="P83" i="20"/>
  <c r="S86" i="20"/>
  <c r="AC87" i="20"/>
  <c r="BC87" i="20"/>
  <c r="AN88" i="20"/>
  <c r="BN88" i="20"/>
  <c r="AJ90" i="20"/>
  <c r="BJ90" i="20"/>
  <c r="S92" i="20"/>
  <c r="AC93" i="20"/>
  <c r="BC93" i="20"/>
  <c r="AN94" i="20"/>
  <c r="BN94" i="20"/>
  <c r="AJ96" i="20"/>
  <c r="BJ96" i="20"/>
  <c r="AE98" i="20"/>
  <c r="BE98" i="20"/>
  <c r="AP99" i="20"/>
  <c r="BP99" i="20"/>
  <c r="P101" i="20"/>
  <c r="W102" i="20"/>
  <c r="AW102" i="20"/>
  <c r="AG103" i="20"/>
  <c r="BG103" i="20"/>
  <c r="S104" i="20"/>
  <c r="AC105" i="20"/>
  <c r="BC105" i="20"/>
  <c r="AN106" i="20"/>
  <c r="BN106" i="20"/>
  <c r="AJ108" i="20"/>
  <c r="BJ108" i="20"/>
  <c r="AE110" i="20"/>
  <c r="BE110" i="20"/>
  <c r="AP111" i="20"/>
  <c r="BP111" i="20"/>
  <c r="BY113" i="20"/>
  <c r="AY113" i="20"/>
  <c r="Y113" i="20"/>
  <c r="P115" i="20"/>
  <c r="AL116" i="20"/>
  <c r="W117" i="20"/>
  <c r="R118" i="20"/>
  <c r="Q118" i="20"/>
  <c r="P118" i="20"/>
  <c r="O118" i="20"/>
  <c r="BE119" i="20"/>
  <c r="CP120" i="20"/>
  <c r="Y122" i="20"/>
  <c r="CN125" i="20"/>
  <c r="BN125" i="20"/>
  <c r="AN125" i="20"/>
  <c r="CA125" i="20"/>
  <c r="BA125" i="20"/>
  <c r="AA125" i="20"/>
  <c r="CP130" i="20"/>
  <c r="BP130" i="20"/>
  <c r="AP130" i="20"/>
  <c r="CC130" i="20"/>
  <c r="BC130" i="20"/>
  <c r="AC130" i="20"/>
  <c r="CR137" i="20"/>
  <c r="AL146" i="20"/>
  <c r="CE154" i="20"/>
  <c r="BR154" i="20"/>
  <c r="CR154" i="20"/>
  <c r="BE154" i="20"/>
  <c r="AE154" i="20"/>
  <c r="CT177" i="20"/>
  <c r="BT177" i="20"/>
  <c r="AT177" i="20"/>
  <c r="CG177" i="20"/>
  <c r="BG177" i="20"/>
  <c r="AG177" i="20"/>
  <c r="CL196" i="20"/>
  <c r="BL196" i="20"/>
  <c r="AL196" i="20"/>
  <c r="BY196" i="20"/>
  <c r="AY196" i="20"/>
  <c r="Y196" i="20"/>
  <c r="S69" i="20"/>
  <c r="Y72" i="20"/>
  <c r="AY72" i="20"/>
  <c r="O73" i="20"/>
  <c r="AE75" i="20"/>
  <c r="BE75" i="20"/>
  <c r="R76" i="20"/>
  <c r="P78" i="20"/>
  <c r="AG80" i="20"/>
  <c r="BG80" i="20"/>
  <c r="AR81" i="20"/>
  <c r="BR81" i="20"/>
  <c r="Q83" i="20"/>
  <c r="Y84" i="20"/>
  <c r="AY84" i="20"/>
  <c r="O85" i="20"/>
  <c r="AE87" i="20"/>
  <c r="BE87" i="20"/>
  <c r="AP88" i="20"/>
  <c r="BP88" i="20"/>
  <c r="P90" i="20"/>
  <c r="AE93" i="20"/>
  <c r="BE93" i="20"/>
  <c r="AP94" i="20"/>
  <c r="BP94" i="20"/>
  <c r="P96" i="20"/>
  <c r="AG98" i="20"/>
  <c r="BG98" i="20"/>
  <c r="S99" i="20"/>
  <c r="Q101" i="20"/>
  <c r="Y102" i="20"/>
  <c r="AY102" i="20"/>
  <c r="O103" i="20"/>
  <c r="AE105" i="20"/>
  <c r="BE105" i="20"/>
  <c r="AP106" i="20"/>
  <c r="BP106" i="20"/>
  <c r="P108" i="20"/>
  <c r="AG110" i="20"/>
  <c r="BG110" i="20"/>
  <c r="AR111" i="20"/>
  <c r="BR111" i="20"/>
  <c r="CC113" i="20"/>
  <c r="BC113" i="20"/>
  <c r="AC113" i="20"/>
  <c r="Q115" i="20"/>
  <c r="S118" i="20"/>
  <c r="CG120" i="20"/>
  <c r="BG120" i="20"/>
  <c r="AG120" i="20"/>
  <c r="CT120" i="20"/>
  <c r="AL127" i="20"/>
  <c r="CE130" i="20"/>
  <c r="BE130" i="20"/>
  <c r="AE130" i="20"/>
  <c r="AJ134" i="20"/>
  <c r="CG135" i="20"/>
  <c r="BG135" i="20"/>
  <c r="AG135" i="20"/>
  <c r="CT138" i="20"/>
  <c r="BT138" i="20"/>
  <c r="AT138" i="20"/>
  <c r="CG138" i="20"/>
  <c r="BG138" i="20"/>
  <c r="AG138" i="20"/>
  <c r="AN139" i="20"/>
  <c r="AJ141" i="20"/>
  <c r="CR142" i="20"/>
  <c r="BP144" i="20"/>
  <c r="AT147" i="20"/>
  <c r="CN149" i="20"/>
  <c r="BN149" i="20"/>
  <c r="AN149" i="20"/>
  <c r="CA149" i="20"/>
  <c r="BA149" i="20"/>
  <c r="AA149" i="20"/>
  <c r="BN151" i="20"/>
  <c r="CT154" i="20"/>
  <c r="BT154" i="20"/>
  <c r="BG154" i="20"/>
  <c r="AG154" i="20"/>
  <c r="CG154" i="20"/>
  <c r="T168" i="20"/>
  <c r="S168" i="20"/>
  <c r="R168" i="20"/>
  <c r="P168" i="20"/>
  <c r="Q168" i="20"/>
  <c r="AJ68" i="20"/>
  <c r="BJ68" i="20"/>
  <c r="AA72" i="20"/>
  <c r="BA72" i="20"/>
  <c r="AG75" i="20"/>
  <c r="BG75" i="20"/>
  <c r="AJ80" i="20"/>
  <c r="BJ80" i="20"/>
  <c r="AT81" i="20"/>
  <c r="BT81" i="20"/>
  <c r="AR88" i="20"/>
  <c r="BR88" i="20"/>
  <c r="AG93" i="20"/>
  <c r="BG93" i="20"/>
  <c r="AG105" i="20"/>
  <c r="BG105" i="20"/>
  <c r="S115" i="20"/>
  <c r="T118" i="20"/>
  <c r="CR121" i="20"/>
  <c r="BR121" i="20"/>
  <c r="AR121" i="20"/>
  <c r="BE121" i="20"/>
  <c r="AL122" i="20"/>
  <c r="T124" i="20"/>
  <c r="S124" i="20"/>
  <c r="R124" i="20"/>
  <c r="Q124" i="20"/>
  <c r="O124" i="20"/>
  <c r="CT126" i="20"/>
  <c r="BT126" i="20"/>
  <c r="AT126" i="20"/>
  <c r="CG126" i="20"/>
  <c r="BG126" i="20"/>
  <c r="AG126" i="20"/>
  <c r="AN127" i="20"/>
  <c r="CG130" i="20"/>
  <c r="BG130" i="20"/>
  <c r="AG130" i="20"/>
  <c r="AP132" i="20"/>
  <c r="AL134" i="20"/>
  <c r="BL139" i="20"/>
  <c r="CT142" i="20"/>
  <c r="BJ146" i="20"/>
  <c r="CL151" i="20"/>
  <c r="AR154" i="20"/>
  <c r="O168" i="20"/>
  <c r="T113" i="20"/>
  <c r="AR120" i="20"/>
  <c r="BR120" i="20"/>
  <c r="CR120" i="20"/>
  <c r="AC121" i="20"/>
  <c r="BC121" i="20"/>
  <c r="CC121" i="20"/>
  <c r="Q122" i="20"/>
  <c r="Y123" i="20"/>
  <c r="AY123" i="20"/>
  <c r="BY123" i="20"/>
  <c r="T125" i="20"/>
  <c r="R127" i="20"/>
  <c r="AR132" i="20"/>
  <c r="BR132" i="20"/>
  <c r="CR132" i="20"/>
  <c r="AN134" i="20"/>
  <c r="BN134" i="20"/>
  <c r="CN134" i="20"/>
  <c r="Y135" i="20"/>
  <c r="AY135" i="20"/>
  <c r="BY135" i="20"/>
  <c r="T137" i="20"/>
  <c r="R139" i="20"/>
  <c r="AA140" i="20"/>
  <c r="BA140" i="20"/>
  <c r="CA140" i="20"/>
  <c r="AG143" i="20"/>
  <c r="BG143" i="20"/>
  <c r="CG143" i="20"/>
  <c r="AR144" i="20"/>
  <c r="BR144" i="20"/>
  <c r="AC145" i="20"/>
  <c r="BC145" i="20"/>
  <c r="CC145" i="20"/>
  <c r="AN146" i="20"/>
  <c r="BN146" i="20"/>
  <c r="Y147" i="20"/>
  <c r="AY147" i="20"/>
  <c r="BY147" i="20"/>
  <c r="T149" i="20"/>
  <c r="R151" i="20"/>
  <c r="AA152" i="20"/>
  <c r="BA152" i="20"/>
  <c r="CA152" i="20"/>
  <c r="AN156" i="20"/>
  <c r="AR158" i="20"/>
  <c r="CR158" i="20"/>
  <c r="BL161" i="20"/>
  <c r="T163" i="20"/>
  <c r="S163" i="20"/>
  <c r="R163" i="20"/>
  <c r="Q163" i="20"/>
  <c r="O163" i="20"/>
  <c r="T165" i="20"/>
  <c r="S165" i="20"/>
  <c r="R165" i="20"/>
  <c r="Q165" i="20"/>
  <c r="P165" i="20"/>
  <c r="O165" i="20"/>
  <c r="CA166" i="20"/>
  <c r="BA166" i="20"/>
  <c r="AA166" i="20"/>
  <c r="CE169" i="20"/>
  <c r="BE169" i="20"/>
  <c r="AE169" i="20"/>
  <c r="BL178" i="20"/>
  <c r="T180" i="20"/>
  <c r="S180" i="20"/>
  <c r="R180" i="20"/>
  <c r="Q180" i="20"/>
  <c r="P180" i="20"/>
  <c r="AP183" i="20"/>
  <c r="T187" i="20"/>
  <c r="S187" i="20"/>
  <c r="R187" i="20"/>
  <c r="Q187" i="20"/>
  <c r="P187" i="20"/>
  <c r="O187" i="20"/>
  <c r="CJ190" i="20"/>
  <c r="BJ190" i="20"/>
  <c r="AJ190" i="20"/>
  <c r="BW190" i="20"/>
  <c r="AW190" i="20"/>
  <c r="W190" i="20"/>
  <c r="AR127" i="20"/>
  <c r="BR127" i="20"/>
  <c r="CR127" i="20"/>
  <c r="AJ131" i="20"/>
  <c r="BJ131" i="20"/>
  <c r="CJ131" i="20"/>
  <c r="AT132" i="20"/>
  <c r="BT132" i="20"/>
  <c r="CT132" i="20"/>
  <c r="AP134" i="20"/>
  <c r="BP134" i="20"/>
  <c r="CP134" i="20"/>
  <c r="AR139" i="20"/>
  <c r="BR139" i="20"/>
  <c r="CR139" i="20"/>
  <c r="AJ143" i="20"/>
  <c r="BJ143" i="20"/>
  <c r="CJ143" i="20"/>
  <c r="AT144" i="20"/>
  <c r="BT144" i="20"/>
  <c r="CT144" i="20"/>
  <c r="AP146" i="20"/>
  <c r="BP146" i="20"/>
  <c r="CP146" i="20"/>
  <c r="AR151" i="20"/>
  <c r="BR151" i="20"/>
  <c r="CR151" i="20"/>
  <c r="BW158" i="20"/>
  <c r="AW158" i="20"/>
  <c r="W158" i="20"/>
  <c r="CE159" i="20"/>
  <c r="BE159" i="20"/>
  <c r="AE159" i="20"/>
  <c r="CR159" i="20"/>
  <c r="BR159" i="20"/>
  <c r="AR159" i="20"/>
  <c r="BY163" i="20"/>
  <c r="AY163" i="20"/>
  <c r="Y163" i="20"/>
  <c r="CC164" i="20"/>
  <c r="BC164" i="20"/>
  <c r="AC164" i="20"/>
  <c r="CE166" i="20"/>
  <c r="BE166" i="20"/>
  <c r="AE166" i="20"/>
  <c r="CG169" i="20"/>
  <c r="BG169" i="20"/>
  <c r="AG169" i="20"/>
  <c r="CN176" i="20"/>
  <c r="BN176" i="20"/>
  <c r="AN176" i="20"/>
  <c r="CA176" i="20"/>
  <c r="BA176" i="20"/>
  <c r="AA176" i="20"/>
  <c r="BW180" i="20"/>
  <c r="AW180" i="20"/>
  <c r="W180" i="20"/>
  <c r="BY190" i="20"/>
  <c r="AY190" i="20"/>
  <c r="Y190" i="20"/>
  <c r="BP193" i="20"/>
  <c r="AP193" i="20"/>
  <c r="CP193" i="20"/>
  <c r="BC193" i="20"/>
  <c r="AC193" i="20"/>
  <c r="CC193" i="20"/>
  <c r="AE116" i="20"/>
  <c r="BE116" i="20"/>
  <c r="CE116" i="20"/>
  <c r="P119" i="20"/>
  <c r="W120" i="20"/>
  <c r="AW120" i="20"/>
  <c r="BW120" i="20"/>
  <c r="AG121" i="20"/>
  <c r="BG121" i="20"/>
  <c r="CG121" i="20"/>
  <c r="S122" i="20"/>
  <c r="AC123" i="20"/>
  <c r="BC123" i="20"/>
  <c r="CC123" i="20"/>
  <c r="Y125" i="20"/>
  <c r="AY125" i="20"/>
  <c r="BY125" i="20"/>
  <c r="O126" i="20"/>
  <c r="T127" i="20"/>
  <c r="AE128" i="20"/>
  <c r="BE128" i="20"/>
  <c r="CE128" i="20"/>
  <c r="P131" i="20"/>
  <c r="W132" i="20"/>
  <c r="AW132" i="20"/>
  <c r="BW132" i="20"/>
  <c r="AG133" i="20"/>
  <c r="BG133" i="20"/>
  <c r="CG133" i="20"/>
  <c r="AR134" i="20"/>
  <c r="BR134" i="20"/>
  <c r="AC135" i="20"/>
  <c r="BC135" i="20"/>
  <c r="CC135" i="20"/>
  <c r="Y137" i="20"/>
  <c r="AY137" i="20"/>
  <c r="BY137" i="20"/>
  <c r="O138" i="20"/>
  <c r="T139" i="20"/>
  <c r="AE140" i="20"/>
  <c r="BE140" i="20"/>
  <c r="CE140" i="20"/>
  <c r="P143" i="20"/>
  <c r="W144" i="20"/>
  <c r="AW144" i="20"/>
  <c r="BW144" i="20"/>
  <c r="AG145" i="20"/>
  <c r="BG145" i="20"/>
  <c r="CG145" i="20"/>
  <c r="S146" i="20"/>
  <c r="AC147" i="20"/>
  <c r="BC147" i="20"/>
  <c r="CC147" i="20"/>
  <c r="Y149" i="20"/>
  <c r="AY149" i="20"/>
  <c r="BY149" i="20"/>
  <c r="O150" i="20"/>
  <c r="T151" i="20"/>
  <c r="AE152" i="20"/>
  <c r="BE152" i="20"/>
  <c r="CE152" i="20"/>
  <c r="AL155" i="20"/>
  <c r="CL155" i="20"/>
  <c r="AW156" i="20"/>
  <c r="R157" i="20"/>
  <c r="P157" i="20"/>
  <c r="O157" i="20"/>
  <c r="BG157" i="20"/>
  <c r="BW159" i="20"/>
  <c r="AW159" i="20"/>
  <c r="W159" i="20"/>
  <c r="BJ159" i="20"/>
  <c r="CE164" i="20"/>
  <c r="BE164" i="20"/>
  <c r="AE164" i="20"/>
  <c r="BP183" i="20"/>
  <c r="CG186" i="20"/>
  <c r="BG186" i="20"/>
  <c r="AG186" i="20"/>
  <c r="CA190" i="20"/>
  <c r="BA190" i="20"/>
  <c r="AA190" i="20"/>
  <c r="AN119" i="20"/>
  <c r="BN119" i="20"/>
  <c r="CN119" i="20"/>
  <c r="Y120" i="20"/>
  <c r="AY120" i="20"/>
  <c r="BY120" i="20"/>
  <c r="AJ121" i="20"/>
  <c r="BJ121" i="20"/>
  <c r="CJ121" i="20"/>
  <c r="AE123" i="20"/>
  <c r="BE123" i="20"/>
  <c r="CE123" i="20"/>
  <c r="P126" i="20"/>
  <c r="AN131" i="20"/>
  <c r="BN131" i="20"/>
  <c r="CN131" i="20"/>
  <c r="AJ133" i="20"/>
  <c r="BJ133" i="20"/>
  <c r="CJ133" i="20"/>
  <c r="AT134" i="20"/>
  <c r="BT134" i="20"/>
  <c r="CT134" i="20"/>
  <c r="P138" i="20"/>
  <c r="AG140" i="20"/>
  <c r="BG140" i="20"/>
  <c r="CG140" i="20"/>
  <c r="Q143" i="20"/>
  <c r="Y144" i="20"/>
  <c r="AY144" i="20"/>
  <c r="BY144" i="20"/>
  <c r="AJ145" i="20"/>
  <c r="BJ145" i="20"/>
  <c r="CJ145" i="20"/>
  <c r="P150" i="20"/>
  <c r="Q157" i="20"/>
  <c r="CA158" i="20"/>
  <c r="BA158" i="20"/>
  <c r="AA158" i="20"/>
  <c r="BE158" i="20"/>
  <c r="CE161" i="20"/>
  <c r="BE161" i="20"/>
  <c r="AE161" i="20"/>
  <c r="CR161" i="20"/>
  <c r="BR161" i="20"/>
  <c r="AR161" i="20"/>
  <c r="AN166" i="20"/>
  <c r="AR169" i="20"/>
  <c r="AJ173" i="20"/>
  <c r="CC176" i="20"/>
  <c r="BC176" i="20"/>
  <c r="AC176" i="20"/>
  <c r="AJ180" i="20"/>
  <c r="CR193" i="20"/>
  <c r="BE193" i="20"/>
  <c r="AE193" i="20"/>
  <c r="CE193" i="20"/>
  <c r="O116" i="20"/>
  <c r="R119" i="20"/>
  <c r="AL121" i="20"/>
  <c r="BL121" i="20"/>
  <c r="Q126" i="20"/>
  <c r="O128" i="20"/>
  <c r="R131" i="20"/>
  <c r="P133" i="20"/>
  <c r="Q138" i="20"/>
  <c r="AJ140" i="20"/>
  <c r="BJ140" i="20"/>
  <c r="AL145" i="20"/>
  <c r="BL145" i="20"/>
  <c r="Q150" i="20"/>
  <c r="AJ152" i="20"/>
  <c r="BJ152" i="20"/>
  <c r="T156" i="20"/>
  <c r="R156" i="20"/>
  <c r="P156" i="20"/>
  <c r="CE157" i="20"/>
  <c r="BE157" i="20"/>
  <c r="AE157" i="20"/>
  <c r="BR157" i="20"/>
  <c r="BJ158" i="20"/>
  <c r="CA159" i="20"/>
  <c r="BA159" i="20"/>
  <c r="AA159" i="20"/>
  <c r="BW161" i="20"/>
  <c r="AW161" i="20"/>
  <c r="W161" i="20"/>
  <c r="AL163" i="20"/>
  <c r="AP164" i="20"/>
  <c r="AR166" i="20"/>
  <c r="AT169" i="20"/>
  <c r="CE176" i="20"/>
  <c r="BE176" i="20"/>
  <c r="AE176" i="20"/>
  <c r="CT179" i="20"/>
  <c r="BT179" i="20"/>
  <c r="AT179" i="20"/>
  <c r="CG179" i="20"/>
  <c r="BG179" i="20"/>
  <c r="AG179" i="20"/>
  <c r="AL190" i="20"/>
  <c r="CT193" i="20"/>
  <c r="BT193" i="20"/>
  <c r="BG193" i="20"/>
  <c r="AG193" i="20"/>
  <c r="CG193" i="20"/>
  <c r="CR211" i="20"/>
  <c r="BR211" i="20"/>
  <c r="AR211" i="20"/>
  <c r="CE211" i="20"/>
  <c r="BE211" i="20"/>
  <c r="AE211" i="20"/>
  <c r="BW234" i="20"/>
  <c r="AW234" i="20"/>
  <c r="W234" i="20"/>
  <c r="CJ234" i="20"/>
  <c r="BJ234" i="20"/>
  <c r="AJ234" i="20"/>
  <c r="AJ123" i="20"/>
  <c r="BJ123" i="20"/>
  <c r="R126" i="20"/>
  <c r="AL128" i="20"/>
  <c r="BL128" i="20"/>
  <c r="AR131" i="20"/>
  <c r="BR131" i="20"/>
  <c r="AN133" i="20"/>
  <c r="BN133" i="20"/>
  <c r="AJ135" i="20"/>
  <c r="BJ135" i="20"/>
  <c r="R138" i="20"/>
  <c r="AL140" i="20"/>
  <c r="BL140" i="20"/>
  <c r="AR143" i="20"/>
  <c r="BR143" i="20"/>
  <c r="AN145" i="20"/>
  <c r="BN145" i="20"/>
  <c r="AJ147" i="20"/>
  <c r="BJ147" i="20"/>
  <c r="R150" i="20"/>
  <c r="AL152" i="20"/>
  <c r="BL152" i="20"/>
  <c r="BJ156" i="20"/>
  <c r="BT157" i="20"/>
  <c r="CC159" i="20"/>
  <c r="BC159" i="20"/>
  <c r="BY161" i="20"/>
  <c r="AY161" i="20"/>
  <c r="Y161" i="20"/>
  <c r="CG174" i="20"/>
  <c r="BG174" i="20"/>
  <c r="AG174" i="20"/>
  <c r="CT174" i="20"/>
  <c r="BJ180" i="20"/>
  <c r="CL183" i="20"/>
  <c r="BL183" i="20"/>
  <c r="AL183" i="20"/>
  <c r="BY183" i="20"/>
  <c r="AY183" i="20"/>
  <c r="Y183" i="20"/>
  <c r="CR184" i="20"/>
  <c r="BR184" i="20"/>
  <c r="AR184" i="20"/>
  <c r="CE184" i="20"/>
  <c r="BE184" i="20"/>
  <c r="AE184" i="20"/>
  <c r="BW185" i="20"/>
  <c r="AW185" i="20"/>
  <c r="W185" i="20"/>
  <c r="CT189" i="20"/>
  <c r="BT189" i="20"/>
  <c r="AT189" i="20"/>
  <c r="CG189" i="20"/>
  <c r="BG189" i="20"/>
  <c r="AG189" i="20"/>
  <c r="T192" i="20"/>
  <c r="S192" i="20"/>
  <c r="R192" i="20"/>
  <c r="Q192" i="20"/>
  <c r="P192" i="20"/>
  <c r="BY234" i="20"/>
  <c r="AY234" i="20"/>
  <c r="Y234" i="20"/>
  <c r="CL234" i="20"/>
  <c r="BL234" i="20"/>
  <c r="AL234" i="20"/>
  <c r="CG264" i="20"/>
  <c r="BG264" i="20"/>
  <c r="AG264" i="20"/>
  <c r="CT264" i="20"/>
  <c r="BT264" i="20"/>
  <c r="AT264" i="20"/>
  <c r="Q116" i="20"/>
  <c r="AE120" i="20"/>
  <c r="BE120" i="20"/>
  <c r="AP121" i="20"/>
  <c r="BP121" i="20"/>
  <c r="AL123" i="20"/>
  <c r="BL123" i="20"/>
  <c r="S126" i="20"/>
  <c r="Q128" i="20"/>
  <c r="O130" i="20"/>
  <c r="AE132" i="20"/>
  <c r="BE132" i="20"/>
  <c r="R133" i="20"/>
  <c r="AA134" i="20"/>
  <c r="BA134" i="20"/>
  <c r="AL135" i="20"/>
  <c r="BL135" i="20"/>
  <c r="S138" i="20"/>
  <c r="AN140" i="20"/>
  <c r="BN140" i="20"/>
  <c r="O142" i="20"/>
  <c r="AT143" i="20"/>
  <c r="BT143" i="20"/>
  <c r="AP145" i="20"/>
  <c r="BP145" i="20"/>
  <c r="AL147" i="20"/>
  <c r="BL147" i="20"/>
  <c r="S150" i="20"/>
  <c r="AN152" i="20"/>
  <c r="BN152" i="20"/>
  <c r="O154" i="20"/>
  <c r="T155" i="20"/>
  <c r="R155" i="20"/>
  <c r="Q155" i="20"/>
  <c r="CA156" i="20"/>
  <c r="BA156" i="20"/>
  <c r="AA156" i="20"/>
  <c r="BN156" i="20"/>
  <c r="BR158" i="20"/>
  <c r="CG159" i="20"/>
  <c r="BG159" i="20"/>
  <c r="AG159" i="20"/>
  <c r="CC161" i="20"/>
  <c r="BC161" i="20"/>
  <c r="AC161" i="20"/>
  <c r="T175" i="20"/>
  <c r="S175" i="20"/>
  <c r="R175" i="20"/>
  <c r="Q175" i="20"/>
  <c r="P175" i="20"/>
  <c r="O175" i="20"/>
  <c r="CJ178" i="20"/>
  <c r="BJ178" i="20"/>
  <c r="AJ178" i="20"/>
  <c r="BW178" i="20"/>
  <c r="AW178" i="20"/>
  <c r="W178" i="20"/>
  <c r="CP182" i="20"/>
  <c r="BP182" i="20"/>
  <c r="AP182" i="20"/>
  <c r="BY185" i="20"/>
  <c r="AY185" i="20"/>
  <c r="Y185" i="20"/>
  <c r="BL190" i="20"/>
  <c r="O192" i="20"/>
  <c r="CC198" i="20"/>
  <c r="BC198" i="20"/>
  <c r="AC198" i="20"/>
  <c r="BP198" i="20"/>
  <c r="AP198" i="20"/>
  <c r="CP198" i="20"/>
  <c r="CE201" i="20"/>
  <c r="BR201" i="20"/>
  <c r="BE201" i="20"/>
  <c r="AR201" i="20"/>
  <c r="AE201" i="20"/>
  <c r="CT226" i="20"/>
  <c r="BT226" i="20"/>
  <c r="AT226" i="20"/>
  <c r="CG226" i="20"/>
  <c r="BG226" i="20"/>
  <c r="AG226" i="20"/>
  <c r="AJ113" i="20"/>
  <c r="BJ113" i="20"/>
  <c r="R116" i="20"/>
  <c r="AN123" i="20"/>
  <c r="BN123" i="20"/>
  <c r="AJ125" i="20"/>
  <c r="BJ125" i="20"/>
  <c r="AE127" i="20"/>
  <c r="BE127" i="20"/>
  <c r="R128" i="20"/>
  <c r="P130" i="20"/>
  <c r="W131" i="20"/>
  <c r="AW131" i="20"/>
  <c r="AG132" i="20"/>
  <c r="BG132" i="20"/>
  <c r="AC134" i="20"/>
  <c r="BC134" i="20"/>
  <c r="Q135" i="20"/>
  <c r="O137" i="20"/>
  <c r="AE139" i="20"/>
  <c r="BE139" i="20"/>
  <c r="AP140" i="20"/>
  <c r="BP140" i="20"/>
  <c r="P142" i="20"/>
  <c r="W143" i="20"/>
  <c r="AW143" i="20"/>
  <c r="AG144" i="20"/>
  <c r="BG144" i="20"/>
  <c r="AC146" i="20"/>
  <c r="BC146" i="20"/>
  <c r="Q147" i="20"/>
  <c r="O149" i="20"/>
  <c r="AE151" i="20"/>
  <c r="BE151" i="20"/>
  <c r="R152" i="20"/>
  <c r="P154" i="20"/>
  <c r="O155" i="20"/>
  <c r="S156" i="20"/>
  <c r="CJ159" i="20"/>
  <c r="BL163" i="20"/>
  <c r="BP164" i="20"/>
  <c r="BR166" i="20"/>
  <c r="BT169" i="20"/>
  <c r="BY178" i="20"/>
  <c r="AY178" i="20"/>
  <c r="Y178" i="20"/>
  <c r="CJ180" i="20"/>
  <c r="CA183" i="20"/>
  <c r="BA183" i="20"/>
  <c r="AA183" i="20"/>
  <c r="CJ185" i="20"/>
  <c r="CN188" i="20"/>
  <c r="BN188" i="20"/>
  <c r="AN188" i="20"/>
  <c r="CA188" i="20"/>
  <c r="BA188" i="20"/>
  <c r="AA188" i="20"/>
  <c r="BY204" i="20"/>
  <c r="BL204" i="20"/>
  <c r="AY204" i="20"/>
  <c r="AL204" i="20"/>
  <c r="Y204" i="20"/>
  <c r="AR116" i="20"/>
  <c r="BR116" i="20"/>
  <c r="AJ120" i="20"/>
  <c r="BJ120" i="20"/>
  <c r="AT121" i="20"/>
  <c r="BT121" i="20"/>
  <c r="AP123" i="20"/>
  <c r="BP123" i="20"/>
  <c r="AL125" i="20"/>
  <c r="BL125" i="20"/>
  <c r="AR128" i="20"/>
  <c r="BR128" i="20"/>
  <c r="Q130" i="20"/>
  <c r="AJ132" i="20"/>
  <c r="BJ132" i="20"/>
  <c r="AT133" i="20"/>
  <c r="BT133" i="20"/>
  <c r="AP135" i="20"/>
  <c r="BP135" i="20"/>
  <c r="AL137" i="20"/>
  <c r="BL137" i="20"/>
  <c r="AR140" i="20"/>
  <c r="BR140" i="20"/>
  <c r="Q142" i="20"/>
  <c r="AJ144" i="20"/>
  <c r="BJ144" i="20"/>
  <c r="AT145" i="20"/>
  <c r="BT145" i="20"/>
  <c r="AP147" i="20"/>
  <c r="BP147" i="20"/>
  <c r="AL149" i="20"/>
  <c r="BL149" i="20"/>
  <c r="AR152" i="20"/>
  <c r="BR152" i="20"/>
  <c r="Q154" i="20"/>
  <c r="W156" i="20"/>
  <c r="AG157" i="20"/>
  <c r="AC159" i="20"/>
  <c r="CL171" i="20"/>
  <c r="BL171" i="20"/>
  <c r="AL171" i="20"/>
  <c r="BY171" i="20"/>
  <c r="AY171" i="20"/>
  <c r="Y171" i="20"/>
  <c r="CR172" i="20"/>
  <c r="BR172" i="20"/>
  <c r="AR172" i="20"/>
  <c r="CE172" i="20"/>
  <c r="BE172" i="20"/>
  <c r="AE172" i="20"/>
  <c r="BW173" i="20"/>
  <c r="AW173" i="20"/>
  <c r="W173" i="20"/>
  <c r="CA178" i="20"/>
  <c r="BA178" i="20"/>
  <c r="AA178" i="20"/>
  <c r="CP181" i="20"/>
  <c r="BP181" i="20"/>
  <c r="AP181" i="20"/>
  <c r="CC181" i="20"/>
  <c r="BC181" i="20"/>
  <c r="AC181" i="20"/>
  <c r="CC183" i="20"/>
  <c r="BC183" i="20"/>
  <c r="AC183" i="20"/>
  <c r="CL185" i="20"/>
  <c r="BT186" i="20"/>
  <c r="CL190" i="20"/>
  <c r="CG208" i="20"/>
  <c r="BG208" i="20"/>
  <c r="AG208" i="20"/>
  <c r="CT208" i="20"/>
  <c r="BT208" i="20"/>
  <c r="AT208" i="20"/>
  <c r="BY210" i="20"/>
  <c r="AY210" i="20"/>
  <c r="Y210" i="20"/>
  <c r="CL210" i="20"/>
  <c r="BL210" i="20"/>
  <c r="AL210" i="20"/>
  <c r="T217" i="20"/>
  <c r="S217" i="20"/>
  <c r="R217" i="20"/>
  <c r="Q217" i="20"/>
  <c r="P217" i="20"/>
  <c r="O217" i="20"/>
  <c r="T229" i="20"/>
  <c r="S229" i="20"/>
  <c r="R229" i="20"/>
  <c r="Q229" i="20"/>
  <c r="P229" i="20"/>
  <c r="AA119" i="20"/>
  <c r="BA119" i="20"/>
  <c r="AL120" i="20"/>
  <c r="BL120" i="20"/>
  <c r="W121" i="20"/>
  <c r="AW121" i="20"/>
  <c r="AR123" i="20"/>
  <c r="BR123" i="20"/>
  <c r="AA131" i="20"/>
  <c r="BA131" i="20"/>
  <c r="W133" i="20"/>
  <c r="AW133" i="20"/>
  <c r="AG134" i="20"/>
  <c r="BG134" i="20"/>
  <c r="AT140" i="20"/>
  <c r="BT140" i="20"/>
  <c r="AL144" i="20"/>
  <c r="BL144" i="20"/>
  <c r="W145" i="20"/>
  <c r="AW145" i="20"/>
  <c r="S155" i="20"/>
  <c r="AE158" i="20"/>
  <c r="AJ159" i="20"/>
  <c r="CP159" i="20"/>
  <c r="AL161" i="20"/>
  <c r="CN166" i="20"/>
  <c r="CT169" i="20"/>
  <c r="BY173" i="20"/>
  <c r="AY173" i="20"/>
  <c r="Y173" i="20"/>
  <c r="CJ173" i="20"/>
  <c r="AT174" i="20"/>
  <c r="CR186" i="20"/>
  <c r="BR186" i="20"/>
  <c r="AR186" i="20"/>
  <c r="CE186" i="20"/>
  <c r="BE186" i="20"/>
  <c r="AE186" i="20"/>
  <c r="CC188" i="20"/>
  <c r="BC188" i="20"/>
  <c r="AC188" i="20"/>
  <c r="CN190" i="20"/>
  <c r="O229" i="20"/>
  <c r="AG158" i="20"/>
  <c r="BG158" i="20"/>
  <c r="CG158" i="20"/>
  <c r="AC160" i="20"/>
  <c r="BC160" i="20"/>
  <c r="CC160" i="20"/>
  <c r="Q161" i="20"/>
  <c r="Y162" i="20"/>
  <c r="AY162" i="20"/>
  <c r="BY162" i="20"/>
  <c r="T164" i="20"/>
  <c r="R166" i="20"/>
  <c r="AR171" i="20"/>
  <c r="BR171" i="20"/>
  <c r="CR171" i="20"/>
  <c r="AC172" i="20"/>
  <c r="BC172" i="20"/>
  <c r="CC172" i="20"/>
  <c r="AN173" i="20"/>
  <c r="BN173" i="20"/>
  <c r="CN173" i="20"/>
  <c r="Y174" i="20"/>
  <c r="AY174" i="20"/>
  <c r="BY174" i="20"/>
  <c r="T176" i="20"/>
  <c r="R178" i="20"/>
  <c r="AG182" i="20"/>
  <c r="BG182" i="20"/>
  <c r="CG182" i="20"/>
  <c r="AR183" i="20"/>
  <c r="BR183" i="20"/>
  <c r="CR183" i="20"/>
  <c r="AC184" i="20"/>
  <c r="BC184" i="20"/>
  <c r="CC184" i="20"/>
  <c r="AN185" i="20"/>
  <c r="BN185" i="20"/>
  <c r="CN185" i="20"/>
  <c r="Y186" i="20"/>
  <c r="AY186" i="20"/>
  <c r="BY186" i="20"/>
  <c r="T188" i="20"/>
  <c r="R190" i="20"/>
  <c r="CA196" i="20"/>
  <c r="BA196" i="20"/>
  <c r="AA196" i="20"/>
  <c r="CC196" i="20"/>
  <c r="BA197" i="20"/>
  <c r="T205" i="20"/>
  <c r="S205" i="20"/>
  <c r="R205" i="20"/>
  <c r="P205" i="20"/>
  <c r="AP208" i="20"/>
  <c r="CC210" i="20"/>
  <c r="BC210" i="20"/>
  <c r="AC210" i="20"/>
  <c r="CN213" i="20"/>
  <c r="BN213" i="20"/>
  <c r="AN213" i="20"/>
  <c r="CA213" i="20"/>
  <c r="BA213" i="20"/>
  <c r="AA213" i="20"/>
  <c r="T214" i="20"/>
  <c r="S214" i="20"/>
  <c r="R214" i="20"/>
  <c r="Q214" i="20"/>
  <c r="P214" i="20"/>
  <c r="O214" i="20"/>
  <c r="BY215" i="20"/>
  <c r="AY215" i="20"/>
  <c r="Y215" i="20"/>
  <c r="BR218" i="20"/>
  <c r="BJ222" i="20"/>
  <c r="AL227" i="20"/>
  <c r="BT230" i="20"/>
  <c r="CT233" i="20"/>
  <c r="BT233" i="20"/>
  <c r="AT233" i="20"/>
  <c r="CG233" i="20"/>
  <c r="BG233" i="20"/>
  <c r="AG233" i="20"/>
  <c r="T236" i="20"/>
  <c r="S236" i="20"/>
  <c r="R236" i="20"/>
  <c r="Q236" i="20"/>
  <c r="P236" i="20"/>
  <c r="O236" i="20"/>
  <c r="CA239" i="20"/>
  <c r="BA239" i="20"/>
  <c r="AA239" i="20"/>
  <c r="BN239" i="20"/>
  <c r="AN239" i="20"/>
  <c r="AJ170" i="20"/>
  <c r="BJ170" i="20"/>
  <c r="CJ170" i="20"/>
  <c r="AT171" i="20"/>
  <c r="BT171" i="20"/>
  <c r="CT171" i="20"/>
  <c r="AP173" i="20"/>
  <c r="BP173" i="20"/>
  <c r="CP173" i="20"/>
  <c r="AR178" i="20"/>
  <c r="BR178" i="20"/>
  <c r="CR178" i="20"/>
  <c r="AJ182" i="20"/>
  <c r="BJ182" i="20"/>
  <c r="CJ182" i="20"/>
  <c r="AT183" i="20"/>
  <c r="BT183" i="20"/>
  <c r="CT183" i="20"/>
  <c r="AP185" i="20"/>
  <c r="BP185" i="20"/>
  <c r="CP185" i="20"/>
  <c r="AR190" i="20"/>
  <c r="BR190" i="20"/>
  <c r="CR190" i="20"/>
  <c r="CR199" i="20"/>
  <c r="BR199" i="20"/>
  <c r="AR199" i="20"/>
  <c r="CE199" i="20"/>
  <c r="BE199" i="20"/>
  <c r="AE199" i="20"/>
  <c r="CJ205" i="20"/>
  <c r="T212" i="20"/>
  <c r="S212" i="20"/>
  <c r="R212" i="20"/>
  <c r="Q212" i="20"/>
  <c r="O212" i="20"/>
  <c r="CC213" i="20"/>
  <c r="BC213" i="20"/>
  <c r="AC213" i="20"/>
  <c r="CA215" i="20"/>
  <c r="BA215" i="20"/>
  <c r="AA215" i="20"/>
  <c r="CT221" i="20"/>
  <c r="BT221" i="20"/>
  <c r="AT221" i="20"/>
  <c r="CG221" i="20"/>
  <c r="BG221" i="20"/>
  <c r="AG221" i="20"/>
  <c r="CN225" i="20"/>
  <c r="BN225" i="20"/>
  <c r="AN225" i="20"/>
  <c r="CA225" i="20"/>
  <c r="BA225" i="20"/>
  <c r="AA225" i="20"/>
  <c r="CL232" i="20"/>
  <c r="BL232" i="20"/>
  <c r="AL232" i="20"/>
  <c r="BY232" i="20"/>
  <c r="AY232" i="20"/>
  <c r="Y232" i="20"/>
  <c r="BW275" i="20"/>
  <c r="AW275" i="20"/>
  <c r="W275" i="20"/>
  <c r="CJ275" i="20"/>
  <c r="BJ275" i="20"/>
  <c r="AJ275" i="20"/>
  <c r="AL158" i="20"/>
  <c r="BL158" i="20"/>
  <c r="AG160" i="20"/>
  <c r="BG160" i="20"/>
  <c r="CG160" i="20"/>
  <c r="AC162" i="20"/>
  <c r="BC162" i="20"/>
  <c r="CC162" i="20"/>
  <c r="Y164" i="20"/>
  <c r="AY164" i="20"/>
  <c r="BY164" i="20"/>
  <c r="T166" i="20"/>
  <c r="AE167" i="20"/>
  <c r="BE167" i="20"/>
  <c r="CE167" i="20"/>
  <c r="AA169" i="20"/>
  <c r="BA169" i="20"/>
  <c r="CA169" i="20"/>
  <c r="P170" i="20"/>
  <c r="W171" i="20"/>
  <c r="AW171" i="20"/>
  <c r="BW171" i="20"/>
  <c r="AG172" i="20"/>
  <c r="BG172" i="20"/>
  <c r="CG172" i="20"/>
  <c r="AR173" i="20"/>
  <c r="BR173" i="20"/>
  <c r="AC174" i="20"/>
  <c r="BC174" i="20"/>
  <c r="CC174" i="20"/>
  <c r="Y176" i="20"/>
  <c r="AY176" i="20"/>
  <c r="BY176" i="20"/>
  <c r="O177" i="20"/>
  <c r="T178" i="20"/>
  <c r="AE179" i="20"/>
  <c r="BE179" i="20"/>
  <c r="CE179" i="20"/>
  <c r="AA181" i="20"/>
  <c r="BA181" i="20"/>
  <c r="CA181" i="20"/>
  <c r="P182" i="20"/>
  <c r="W183" i="20"/>
  <c r="AW183" i="20"/>
  <c r="BW183" i="20"/>
  <c r="AG184" i="20"/>
  <c r="BG184" i="20"/>
  <c r="CG184" i="20"/>
  <c r="AR185" i="20"/>
  <c r="BR185" i="20"/>
  <c r="AC186" i="20"/>
  <c r="BC186" i="20"/>
  <c r="CC186" i="20"/>
  <c r="Y188" i="20"/>
  <c r="AY188" i="20"/>
  <c r="BY188" i="20"/>
  <c r="O189" i="20"/>
  <c r="T190" i="20"/>
  <c r="AA193" i="20"/>
  <c r="BA193" i="20"/>
  <c r="R195" i="20"/>
  <c r="Q195" i="20"/>
  <c r="P195" i="20"/>
  <c r="CP196" i="20"/>
  <c r="BN197" i="20"/>
  <c r="AJ198" i="20"/>
  <c r="Q205" i="20"/>
  <c r="BJ207" i="20"/>
  <c r="P212" i="20"/>
  <c r="CE213" i="20"/>
  <c r="BE213" i="20"/>
  <c r="AE213" i="20"/>
  <c r="CN215" i="20"/>
  <c r="CL220" i="20"/>
  <c r="BL220" i="20"/>
  <c r="AL220" i="20"/>
  <c r="BY220" i="20"/>
  <c r="AY220" i="20"/>
  <c r="Y220" i="20"/>
  <c r="BT223" i="20"/>
  <c r="CC225" i="20"/>
  <c r="BC225" i="20"/>
  <c r="AC225" i="20"/>
  <c r="CA232" i="20"/>
  <c r="BA232" i="20"/>
  <c r="AA232" i="20"/>
  <c r="CG235" i="20"/>
  <c r="BG235" i="20"/>
  <c r="AG235" i="20"/>
  <c r="CN239" i="20"/>
  <c r="CG268" i="20"/>
  <c r="BG268" i="20"/>
  <c r="AG268" i="20"/>
  <c r="CT268" i="20"/>
  <c r="BT268" i="20"/>
  <c r="AT268" i="20"/>
  <c r="AJ160" i="20"/>
  <c r="BJ160" i="20"/>
  <c r="CJ160" i="20"/>
  <c r="AT161" i="20"/>
  <c r="BT161" i="20"/>
  <c r="CT161" i="20"/>
  <c r="AN170" i="20"/>
  <c r="BN170" i="20"/>
  <c r="CN170" i="20"/>
  <c r="AJ172" i="20"/>
  <c r="BJ172" i="20"/>
  <c r="CJ172" i="20"/>
  <c r="AT173" i="20"/>
  <c r="BT173" i="20"/>
  <c r="CT173" i="20"/>
  <c r="P177" i="20"/>
  <c r="AN182" i="20"/>
  <c r="BN182" i="20"/>
  <c r="CN182" i="20"/>
  <c r="AJ184" i="20"/>
  <c r="BJ184" i="20"/>
  <c r="CJ184" i="20"/>
  <c r="AT185" i="20"/>
  <c r="BT185" i="20"/>
  <c r="CT185" i="20"/>
  <c r="P189" i="20"/>
  <c r="BW195" i="20"/>
  <c r="AW195" i="20"/>
  <c r="W195" i="20"/>
  <c r="BJ195" i="20"/>
  <c r="CG196" i="20"/>
  <c r="BG196" i="20"/>
  <c r="AG196" i="20"/>
  <c r="CT196" i="20"/>
  <c r="BY203" i="20"/>
  <c r="AY203" i="20"/>
  <c r="Y203" i="20"/>
  <c r="W205" i="20"/>
  <c r="R206" i="20"/>
  <c r="Q206" i="20"/>
  <c r="P206" i="20"/>
  <c r="O206" i="20"/>
  <c r="BP208" i="20"/>
  <c r="CG211" i="20"/>
  <c r="BG211" i="20"/>
  <c r="AG211" i="20"/>
  <c r="CE215" i="20"/>
  <c r="BE215" i="20"/>
  <c r="AE215" i="20"/>
  <c r="CR215" i="20"/>
  <c r="CA220" i="20"/>
  <c r="BA220" i="20"/>
  <c r="AA220" i="20"/>
  <c r="BW222" i="20"/>
  <c r="AW222" i="20"/>
  <c r="W222" i="20"/>
  <c r="CE225" i="20"/>
  <c r="BE225" i="20"/>
  <c r="AE225" i="20"/>
  <c r="CP231" i="20"/>
  <c r="BP231" i="20"/>
  <c r="AP231" i="20"/>
  <c r="CC232" i="20"/>
  <c r="BC232" i="20"/>
  <c r="AC232" i="20"/>
  <c r="R240" i="20"/>
  <c r="Q240" i="20"/>
  <c r="P240" i="20"/>
  <c r="O240" i="20"/>
  <c r="T240" i="20"/>
  <c r="S240" i="20"/>
  <c r="CT243" i="20"/>
  <c r="BT243" i="20"/>
  <c r="AT243" i="20"/>
  <c r="CG243" i="20"/>
  <c r="BG243" i="20"/>
  <c r="AG243" i="20"/>
  <c r="BW268" i="20"/>
  <c r="AW268" i="20"/>
  <c r="W268" i="20"/>
  <c r="CJ268" i="20"/>
  <c r="BJ268" i="20"/>
  <c r="AJ268" i="20"/>
  <c r="CL278" i="20"/>
  <c r="BL278" i="20"/>
  <c r="AL278" i="20"/>
  <c r="AY278" i="20"/>
  <c r="Y278" i="20"/>
  <c r="BY278" i="20"/>
  <c r="AP158" i="20"/>
  <c r="BP158" i="20"/>
  <c r="AL160" i="20"/>
  <c r="BL160" i="20"/>
  <c r="O167" i="20"/>
  <c r="R170" i="20"/>
  <c r="P172" i="20"/>
  <c r="Q177" i="20"/>
  <c r="O179" i="20"/>
  <c r="P184" i="20"/>
  <c r="Q189" i="20"/>
  <c r="O191" i="20"/>
  <c r="S195" i="20"/>
  <c r="AC196" i="20"/>
  <c r="CT197" i="20"/>
  <c r="BT197" i="20"/>
  <c r="AT197" i="20"/>
  <c r="CG197" i="20"/>
  <c r="BG197" i="20"/>
  <c r="AG197" i="20"/>
  <c r="CG199" i="20"/>
  <c r="BG199" i="20"/>
  <c r="AG199" i="20"/>
  <c r="CT199" i="20"/>
  <c r="S206" i="20"/>
  <c r="AP210" i="20"/>
  <c r="AP213" i="20"/>
  <c r="CP219" i="20"/>
  <c r="BP219" i="20"/>
  <c r="AP219" i="20"/>
  <c r="CC220" i="20"/>
  <c r="BC220" i="20"/>
  <c r="AC220" i="20"/>
  <c r="BY222" i="20"/>
  <c r="AY222" i="20"/>
  <c r="Y222" i="20"/>
  <c r="CR223" i="20"/>
  <c r="BR223" i="20"/>
  <c r="AR223" i="20"/>
  <c r="CE223" i="20"/>
  <c r="BE223" i="20"/>
  <c r="AE223" i="20"/>
  <c r="AP225" i="20"/>
  <c r="T295" i="20"/>
  <c r="S295" i="20"/>
  <c r="R295" i="20"/>
  <c r="Q295" i="20"/>
  <c r="P295" i="20"/>
  <c r="O295" i="20"/>
  <c r="BY298" i="20"/>
  <c r="AY298" i="20"/>
  <c r="Y298" i="20"/>
  <c r="BL298" i="20"/>
  <c r="AL298" i="20"/>
  <c r="CL298" i="20"/>
  <c r="CG301" i="20"/>
  <c r="BG301" i="20"/>
  <c r="AG301" i="20"/>
  <c r="CT301" i="20"/>
  <c r="BT301" i="20"/>
  <c r="AT301" i="20"/>
  <c r="AN160" i="20"/>
  <c r="BN160" i="20"/>
  <c r="AJ162" i="20"/>
  <c r="BJ162" i="20"/>
  <c r="P167" i="20"/>
  <c r="AR170" i="20"/>
  <c r="BR170" i="20"/>
  <c r="AN172" i="20"/>
  <c r="BN172" i="20"/>
  <c r="AJ174" i="20"/>
  <c r="BJ174" i="20"/>
  <c r="R177" i="20"/>
  <c r="P179" i="20"/>
  <c r="AR182" i="20"/>
  <c r="BR182" i="20"/>
  <c r="AN184" i="20"/>
  <c r="BN184" i="20"/>
  <c r="AJ186" i="20"/>
  <c r="BJ186" i="20"/>
  <c r="R189" i="20"/>
  <c r="P191" i="20"/>
  <c r="CT195" i="20"/>
  <c r="BT195" i="20"/>
  <c r="AN196" i="20"/>
  <c r="W199" i="20"/>
  <c r="S200" i="20"/>
  <c r="R200" i="20"/>
  <c r="Q200" i="20"/>
  <c r="O200" i="20"/>
  <c r="CL203" i="20"/>
  <c r="AJ205" i="20"/>
  <c r="T206" i="20"/>
  <c r="AR213" i="20"/>
  <c r="AR225" i="20"/>
  <c r="CJ227" i="20"/>
  <c r="BJ227" i="20"/>
  <c r="AJ227" i="20"/>
  <c r="BW227" i="20"/>
  <c r="AW227" i="20"/>
  <c r="W227" i="20"/>
  <c r="CE252" i="20"/>
  <c r="BE252" i="20"/>
  <c r="AE252" i="20"/>
  <c r="CR252" i="20"/>
  <c r="BR252" i="20"/>
  <c r="AR252" i="20"/>
  <c r="CP294" i="20"/>
  <c r="BP294" i="20"/>
  <c r="AP294" i="20"/>
  <c r="CC294" i="20"/>
  <c r="BC294" i="20"/>
  <c r="AC294" i="20"/>
  <c r="AT158" i="20"/>
  <c r="BT158" i="20"/>
  <c r="AP160" i="20"/>
  <c r="BP160" i="20"/>
  <c r="AL162" i="20"/>
  <c r="BL162" i="20"/>
  <c r="Q167" i="20"/>
  <c r="O169" i="20"/>
  <c r="AE171" i="20"/>
  <c r="BE171" i="20"/>
  <c r="AP172" i="20"/>
  <c r="BP172" i="20"/>
  <c r="AA173" i="20"/>
  <c r="BA173" i="20"/>
  <c r="AL174" i="20"/>
  <c r="BL174" i="20"/>
  <c r="S177" i="20"/>
  <c r="Q179" i="20"/>
  <c r="O181" i="20"/>
  <c r="AT182" i="20"/>
  <c r="BT182" i="20"/>
  <c r="AE183" i="20"/>
  <c r="BE183" i="20"/>
  <c r="AP184" i="20"/>
  <c r="BP184" i="20"/>
  <c r="BA185" i="20"/>
  <c r="AL186" i="20"/>
  <c r="BL186" i="20"/>
  <c r="S189" i="20"/>
  <c r="Q191" i="20"/>
  <c r="O193" i="20"/>
  <c r="AP196" i="20"/>
  <c r="BY200" i="20"/>
  <c r="AY200" i="20"/>
  <c r="Y200" i="20"/>
  <c r="CL200" i="20"/>
  <c r="CE203" i="20"/>
  <c r="BE203" i="20"/>
  <c r="AE203" i="20"/>
  <c r="CT207" i="20"/>
  <c r="BT207" i="20"/>
  <c r="AT207" i="20"/>
  <c r="CG207" i="20"/>
  <c r="BG207" i="20"/>
  <c r="AG207" i="20"/>
  <c r="CL208" i="20"/>
  <c r="BL208" i="20"/>
  <c r="AL208" i="20"/>
  <c r="BY208" i="20"/>
  <c r="AY208" i="20"/>
  <c r="Y208" i="20"/>
  <c r="AT211" i="20"/>
  <c r="AL215" i="20"/>
  <c r="T224" i="20"/>
  <c r="S224" i="20"/>
  <c r="R224" i="20"/>
  <c r="Q224" i="20"/>
  <c r="P224" i="20"/>
  <c r="O224" i="20"/>
  <c r="BY227" i="20"/>
  <c r="AY227" i="20"/>
  <c r="Y227" i="20"/>
  <c r="CL227" i="20"/>
  <c r="CP230" i="20"/>
  <c r="BP230" i="20"/>
  <c r="AP230" i="20"/>
  <c r="CC230" i="20"/>
  <c r="BC230" i="20"/>
  <c r="AC230" i="20"/>
  <c r="CG252" i="20"/>
  <c r="BG252" i="20"/>
  <c r="AG252" i="20"/>
  <c r="CT252" i="20"/>
  <c r="BT252" i="20"/>
  <c r="AT252" i="20"/>
  <c r="CN259" i="20"/>
  <c r="BN259" i="20"/>
  <c r="AN259" i="20"/>
  <c r="CA259" i="20"/>
  <c r="BA259" i="20"/>
  <c r="AA259" i="20"/>
  <c r="AR160" i="20"/>
  <c r="BR160" i="20"/>
  <c r="AN162" i="20"/>
  <c r="BN162" i="20"/>
  <c r="O164" i="20"/>
  <c r="R167" i="20"/>
  <c r="P169" i="20"/>
  <c r="W170" i="20"/>
  <c r="AW170" i="20"/>
  <c r="AG171" i="20"/>
  <c r="BG171" i="20"/>
  <c r="AC173" i="20"/>
  <c r="BC173" i="20"/>
  <c r="AN174" i="20"/>
  <c r="BN174" i="20"/>
  <c r="O176" i="20"/>
  <c r="AE178" i="20"/>
  <c r="BE178" i="20"/>
  <c r="R179" i="20"/>
  <c r="P181" i="20"/>
  <c r="W182" i="20"/>
  <c r="AW182" i="20"/>
  <c r="AG183" i="20"/>
  <c r="BG183" i="20"/>
  <c r="AC185" i="20"/>
  <c r="BC185" i="20"/>
  <c r="AN186" i="20"/>
  <c r="BN186" i="20"/>
  <c r="O188" i="20"/>
  <c r="AE190" i="20"/>
  <c r="BE190" i="20"/>
  <c r="R191" i="20"/>
  <c r="P193" i="20"/>
  <c r="CN193" i="20"/>
  <c r="CG195" i="20"/>
  <c r="AT196" i="20"/>
  <c r="CG198" i="20"/>
  <c r="BG198" i="20"/>
  <c r="AG198" i="20"/>
  <c r="CT198" i="20"/>
  <c r="BT198" i="20"/>
  <c r="AT198" i="20"/>
  <c r="AJ199" i="20"/>
  <c r="T200" i="20"/>
  <c r="CR203" i="20"/>
  <c r="AW205" i="20"/>
  <c r="BW207" i="20"/>
  <c r="AW207" i="20"/>
  <c r="W207" i="20"/>
  <c r="CA208" i="20"/>
  <c r="BA208" i="20"/>
  <c r="AA208" i="20"/>
  <c r="BP210" i="20"/>
  <c r="BP213" i="20"/>
  <c r="AN215" i="20"/>
  <c r="CP218" i="20"/>
  <c r="BP218" i="20"/>
  <c r="AP218" i="20"/>
  <c r="CC218" i="20"/>
  <c r="BC218" i="20"/>
  <c r="AC218" i="20"/>
  <c r="AN220" i="20"/>
  <c r="BR225" i="20"/>
  <c r="CA227" i="20"/>
  <c r="BA227" i="20"/>
  <c r="AA227" i="20"/>
  <c r="CN227" i="20"/>
  <c r="CE230" i="20"/>
  <c r="BE230" i="20"/>
  <c r="AE230" i="20"/>
  <c r="AC231" i="20"/>
  <c r="AP232" i="20"/>
  <c r="BY237" i="20"/>
  <c r="AY237" i="20"/>
  <c r="Y237" i="20"/>
  <c r="AL237" i="20"/>
  <c r="CL237" i="20"/>
  <c r="CC259" i="20"/>
  <c r="BC259" i="20"/>
  <c r="AC259" i="20"/>
  <c r="CP259" i="20"/>
  <c r="BP259" i="20"/>
  <c r="AP259" i="20"/>
  <c r="AT160" i="20"/>
  <c r="BT160" i="20"/>
  <c r="AP162" i="20"/>
  <c r="BP162" i="20"/>
  <c r="AL164" i="20"/>
  <c r="BL164" i="20"/>
  <c r="AR167" i="20"/>
  <c r="BR167" i="20"/>
  <c r="AN169" i="20"/>
  <c r="BN169" i="20"/>
  <c r="AJ171" i="20"/>
  <c r="BJ171" i="20"/>
  <c r="AT172" i="20"/>
  <c r="BT172" i="20"/>
  <c r="AP174" i="20"/>
  <c r="BP174" i="20"/>
  <c r="AL176" i="20"/>
  <c r="BL176" i="20"/>
  <c r="AR179" i="20"/>
  <c r="BR179" i="20"/>
  <c r="AN181" i="20"/>
  <c r="BN181" i="20"/>
  <c r="AJ183" i="20"/>
  <c r="BJ183" i="20"/>
  <c r="AT184" i="20"/>
  <c r="BT184" i="20"/>
  <c r="AP186" i="20"/>
  <c r="BP186" i="20"/>
  <c r="AL188" i="20"/>
  <c r="BL188" i="20"/>
  <c r="S191" i="20"/>
  <c r="AN193" i="20"/>
  <c r="CJ195" i="20"/>
  <c r="BW198" i="20"/>
  <c r="AW198" i="20"/>
  <c r="W198" i="20"/>
  <c r="CN201" i="20"/>
  <c r="BN201" i="20"/>
  <c r="AN201" i="20"/>
  <c r="CA201" i="20"/>
  <c r="BA201" i="20"/>
  <c r="AA201" i="20"/>
  <c r="CT204" i="20"/>
  <c r="BT204" i="20"/>
  <c r="AT204" i="20"/>
  <c r="CG204" i="20"/>
  <c r="BG204" i="20"/>
  <c r="AG204" i="20"/>
  <c r="CC208" i="20"/>
  <c r="BC208" i="20"/>
  <c r="AC208" i="20"/>
  <c r="CT209" i="20"/>
  <c r="BT209" i="20"/>
  <c r="AT209" i="20"/>
  <c r="CG209" i="20"/>
  <c r="BG209" i="20"/>
  <c r="AG209" i="20"/>
  <c r="CG210" i="20"/>
  <c r="BG210" i="20"/>
  <c r="AG210" i="20"/>
  <c r="CT210" i="20"/>
  <c r="BT210" i="20"/>
  <c r="AT210" i="20"/>
  <c r="AR215" i="20"/>
  <c r="CE218" i="20"/>
  <c r="BE218" i="20"/>
  <c r="AE218" i="20"/>
  <c r="CG223" i="20"/>
  <c r="BG223" i="20"/>
  <c r="AG223" i="20"/>
  <c r="CT228" i="20"/>
  <c r="BT228" i="20"/>
  <c r="AT228" i="20"/>
  <c r="CG228" i="20"/>
  <c r="BG228" i="20"/>
  <c r="AG228" i="20"/>
  <c r="CG230" i="20"/>
  <c r="BG230" i="20"/>
  <c r="AG230" i="20"/>
  <c r="BA237" i="20"/>
  <c r="AN237" i="20"/>
  <c r="CN237" i="20"/>
  <c r="AA237" i="20"/>
  <c r="CA237" i="20"/>
  <c r="CG242" i="20"/>
  <c r="BG242" i="20"/>
  <c r="AG242" i="20"/>
  <c r="BT242" i="20"/>
  <c r="AT242" i="20"/>
  <c r="AL159" i="20"/>
  <c r="BL159" i="20"/>
  <c r="W160" i="20"/>
  <c r="AW160" i="20"/>
  <c r="AG161" i="20"/>
  <c r="BG161" i="20"/>
  <c r="AR162" i="20"/>
  <c r="BR162" i="20"/>
  <c r="AA170" i="20"/>
  <c r="BA170" i="20"/>
  <c r="W172" i="20"/>
  <c r="AW172" i="20"/>
  <c r="AG173" i="20"/>
  <c r="BG173" i="20"/>
  <c r="AR174" i="20"/>
  <c r="BR174" i="20"/>
  <c r="AA182" i="20"/>
  <c r="BA182" i="20"/>
  <c r="W184" i="20"/>
  <c r="AW184" i="20"/>
  <c r="AG185" i="20"/>
  <c r="BG185" i="20"/>
  <c r="AJ195" i="20"/>
  <c r="BN196" i="20"/>
  <c r="CC201" i="20"/>
  <c r="BC201" i="20"/>
  <c r="AC201" i="20"/>
  <c r="CP201" i="20"/>
  <c r="AL203" i="20"/>
  <c r="BW210" i="20"/>
  <c r="AW210" i="20"/>
  <c r="W210" i="20"/>
  <c r="BT211" i="20"/>
  <c r="CG218" i="20"/>
  <c r="BG218" i="20"/>
  <c r="AG218" i="20"/>
  <c r="BN220" i="20"/>
  <c r="CR225" i="20"/>
  <c r="AR230" i="20"/>
  <c r="BC231" i="20"/>
  <c r="BP232" i="20"/>
  <c r="AR196" i="20"/>
  <c r="BR196" i="20"/>
  <c r="CR196" i="20"/>
  <c r="AC197" i="20"/>
  <c r="BC197" i="20"/>
  <c r="CC197" i="20"/>
  <c r="AN198" i="20"/>
  <c r="BN198" i="20"/>
  <c r="CN198" i="20"/>
  <c r="Y199" i="20"/>
  <c r="AY199" i="20"/>
  <c r="BY199" i="20"/>
  <c r="T201" i="20"/>
  <c r="AP203" i="20"/>
  <c r="BP203" i="20"/>
  <c r="CP203" i="20"/>
  <c r="AA204" i="20"/>
  <c r="BA204" i="20"/>
  <c r="CA204" i="20"/>
  <c r="AR208" i="20"/>
  <c r="BR208" i="20"/>
  <c r="CR208" i="20"/>
  <c r="AC209" i="20"/>
  <c r="BC209" i="20"/>
  <c r="CC209" i="20"/>
  <c r="AN210" i="20"/>
  <c r="BN210" i="20"/>
  <c r="CN210" i="20"/>
  <c r="Y211" i="20"/>
  <c r="AY211" i="20"/>
  <c r="BY211" i="20"/>
  <c r="T213" i="20"/>
  <c r="AP215" i="20"/>
  <c r="BP215" i="20"/>
  <c r="CP215" i="20"/>
  <c r="AA216" i="20"/>
  <c r="BA216" i="20"/>
  <c r="CA216" i="20"/>
  <c r="AG219" i="20"/>
  <c r="BG219" i="20"/>
  <c r="CG219" i="20"/>
  <c r="AR220" i="20"/>
  <c r="BR220" i="20"/>
  <c r="CR220" i="20"/>
  <c r="AC221" i="20"/>
  <c r="BC221" i="20"/>
  <c r="CC221" i="20"/>
  <c r="AN222" i="20"/>
  <c r="BN222" i="20"/>
  <c r="CN222" i="20"/>
  <c r="Y223" i="20"/>
  <c r="AY223" i="20"/>
  <c r="BY223" i="20"/>
  <c r="T225" i="20"/>
  <c r="AP227" i="20"/>
  <c r="BP227" i="20"/>
  <c r="AA228" i="20"/>
  <c r="BA228" i="20"/>
  <c r="CA228" i="20"/>
  <c r="AG231" i="20"/>
  <c r="BG231" i="20"/>
  <c r="CG231" i="20"/>
  <c r="AR232" i="20"/>
  <c r="BR232" i="20"/>
  <c r="CR232" i="20"/>
  <c r="AC233" i="20"/>
  <c r="BC233" i="20"/>
  <c r="CC233" i="20"/>
  <c r="AN234" i="20"/>
  <c r="BN234" i="20"/>
  <c r="CN234" i="20"/>
  <c r="Y235" i="20"/>
  <c r="AY235" i="20"/>
  <c r="BY235" i="20"/>
  <c r="AN242" i="20"/>
  <c r="BP247" i="20"/>
  <c r="BN249" i="20"/>
  <c r="BC253" i="20"/>
  <c r="CE259" i="20"/>
  <c r="BE259" i="20"/>
  <c r="AE259" i="20"/>
  <c r="T263" i="20"/>
  <c r="S263" i="20"/>
  <c r="R263" i="20"/>
  <c r="Q263" i="20"/>
  <c r="P263" i="20"/>
  <c r="BY268" i="20"/>
  <c r="AY268" i="20"/>
  <c r="Y268" i="20"/>
  <c r="CN271" i="20"/>
  <c r="BN271" i="20"/>
  <c r="AN271" i="20"/>
  <c r="CA271" i="20"/>
  <c r="BA271" i="20"/>
  <c r="AA271" i="20"/>
  <c r="BL273" i="20"/>
  <c r="CN278" i="20"/>
  <c r="BN278" i="20"/>
  <c r="BA278" i="20"/>
  <c r="AA278" i="20"/>
  <c r="CA278" i="20"/>
  <c r="AJ219" i="20"/>
  <c r="BJ219" i="20"/>
  <c r="CJ219" i="20"/>
  <c r="AT220" i="20"/>
  <c r="BT220" i="20"/>
  <c r="CT220" i="20"/>
  <c r="AP222" i="20"/>
  <c r="BP222" i="20"/>
  <c r="CP222" i="20"/>
  <c r="AR227" i="20"/>
  <c r="BR227" i="20"/>
  <c r="CR227" i="20"/>
  <c r="AJ231" i="20"/>
  <c r="BJ231" i="20"/>
  <c r="CJ231" i="20"/>
  <c r="AT232" i="20"/>
  <c r="BT232" i="20"/>
  <c r="CT232" i="20"/>
  <c r="AP234" i="20"/>
  <c r="BP234" i="20"/>
  <c r="CP234" i="20"/>
  <c r="CE237" i="20"/>
  <c r="BE237" i="20"/>
  <c r="AE237" i="20"/>
  <c r="T251" i="20"/>
  <c r="S251" i="20"/>
  <c r="R251" i="20"/>
  <c r="Q251" i="20"/>
  <c r="P251" i="20"/>
  <c r="BW256" i="20"/>
  <c r="AW256" i="20"/>
  <c r="W256" i="20"/>
  <c r="CR257" i="20"/>
  <c r="BR257" i="20"/>
  <c r="AR257" i="20"/>
  <c r="CE257" i="20"/>
  <c r="BE257" i="20"/>
  <c r="AE257" i="20"/>
  <c r="BW263" i="20"/>
  <c r="AW263" i="20"/>
  <c r="W263" i="20"/>
  <c r="CT267" i="20"/>
  <c r="BT267" i="20"/>
  <c r="AT267" i="20"/>
  <c r="CG267" i="20"/>
  <c r="BG267" i="20"/>
  <c r="AG267" i="20"/>
  <c r="CC271" i="20"/>
  <c r="BC271" i="20"/>
  <c r="AC271" i="20"/>
  <c r="CP278" i="20"/>
  <c r="BC278" i="20"/>
  <c r="AC278" i="20"/>
  <c r="CC278" i="20"/>
  <c r="T307" i="20"/>
  <c r="S307" i="20"/>
  <c r="R307" i="20"/>
  <c r="Q307" i="20"/>
  <c r="P307" i="20"/>
  <c r="O307" i="20"/>
  <c r="CG310" i="20"/>
  <c r="BG310" i="20"/>
  <c r="AG310" i="20"/>
  <c r="CT310" i="20"/>
  <c r="BT310" i="20"/>
  <c r="AT310" i="20"/>
  <c r="CE313" i="20"/>
  <c r="BE313" i="20"/>
  <c r="AE313" i="20"/>
  <c r="CR313" i="20"/>
  <c r="BR313" i="20"/>
  <c r="AR313" i="20"/>
  <c r="CC381" i="20"/>
  <c r="BC381" i="20"/>
  <c r="AC381" i="20"/>
  <c r="CP381" i="20"/>
  <c r="BP381" i="20"/>
  <c r="AP381" i="20"/>
  <c r="W196" i="20"/>
  <c r="AW196" i="20"/>
  <c r="BW196" i="20"/>
  <c r="AR198" i="20"/>
  <c r="BR198" i="20"/>
  <c r="CR198" i="20"/>
  <c r="AT203" i="20"/>
  <c r="BT203" i="20"/>
  <c r="CT203" i="20"/>
  <c r="P207" i="20"/>
  <c r="AR210" i="20"/>
  <c r="BR210" i="20"/>
  <c r="CR210" i="20"/>
  <c r="AT215" i="20"/>
  <c r="BT215" i="20"/>
  <c r="CT215" i="20"/>
  <c r="P219" i="20"/>
  <c r="AR222" i="20"/>
  <c r="BR222" i="20"/>
  <c r="CR222" i="20"/>
  <c r="O226" i="20"/>
  <c r="AT227" i="20"/>
  <c r="BT227" i="20"/>
  <c r="CT227" i="20"/>
  <c r="P231" i="20"/>
  <c r="AR234" i="20"/>
  <c r="BR234" i="20"/>
  <c r="CR234" i="20"/>
  <c r="CT241" i="20"/>
  <c r="BT241" i="20"/>
  <c r="AT241" i="20"/>
  <c r="CG241" i="20"/>
  <c r="BG241" i="20"/>
  <c r="AG241" i="20"/>
  <c r="CG244" i="20"/>
  <c r="BG244" i="20"/>
  <c r="AG244" i="20"/>
  <c r="CT244" i="20"/>
  <c r="BT244" i="20"/>
  <c r="AT244" i="20"/>
  <c r="O251" i="20"/>
  <c r="BY256" i="20"/>
  <c r="AY256" i="20"/>
  <c r="Y256" i="20"/>
  <c r="AR259" i="20"/>
  <c r="BN261" i="20"/>
  <c r="CL266" i="20"/>
  <c r="BL266" i="20"/>
  <c r="AL266" i="20"/>
  <c r="BY266" i="20"/>
  <c r="AY266" i="20"/>
  <c r="Y266" i="20"/>
  <c r="CE271" i="20"/>
  <c r="BE271" i="20"/>
  <c r="AE271" i="20"/>
  <c r="CT277" i="20"/>
  <c r="BT277" i="20"/>
  <c r="AT277" i="20"/>
  <c r="CG277" i="20"/>
  <c r="BG277" i="20"/>
  <c r="AG277" i="20"/>
  <c r="CG313" i="20"/>
  <c r="BG313" i="20"/>
  <c r="AG313" i="20"/>
  <c r="CT313" i="20"/>
  <c r="BT313" i="20"/>
  <c r="AT313" i="20"/>
  <c r="O197" i="20"/>
  <c r="W203" i="20"/>
  <c r="AW203" i="20"/>
  <c r="BW203" i="20"/>
  <c r="Q207" i="20"/>
  <c r="O209" i="20"/>
  <c r="W215" i="20"/>
  <c r="AW215" i="20"/>
  <c r="BW215" i="20"/>
  <c r="AG216" i="20"/>
  <c r="BG216" i="20"/>
  <c r="CG216" i="20"/>
  <c r="Q219" i="20"/>
  <c r="O221" i="20"/>
  <c r="AT222" i="20"/>
  <c r="BT222" i="20"/>
  <c r="CT222" i="20"/>
  <c r="P226" i="20"/>
  <c r="Q231" i="20"/>
  <c r="O233" i="20"/>
  <c r="AT234" i="20"/>
  <c r="BT234" i="20"/>
  <c r="CT234" i="20"/>
  <c r="BL238" i="20"/>
  <c r="BW241" i="20"/>
  <c r="AW241" i="20"/>
  <c r="W241" i="20"/>
  <c r="CJ241" i="20"/>
  <c r="AA243" i="20"/>
  <c r="BW244" i="20"/>
  <c r="AW244" i="20"/>
  <c r="W244" i="20"/>
  <c r="CJ249" i="20"/>
  <c r="BJ249" i="20"/>
  <c r="AJ249" i="20"/>
  <c r="BW249" i="20"/>
  <c r="AW249" i="20"/>
  <c r="W249" i="20"/>
  <c r="CT250" i="20"/>
  <c r="BT250" i="20"/>
  <c r="AT250" i="20"/>
  <c r="CG250" i="20"/>
  <c r="BG250" i="20"/>
  <c r="AG250" i="20"/>
  <c r="CT255" i="20"/>
  <c r="BT255" i="20"/>
  <c r="AT255" i="20"/>
  <c r="CG255" i="20"/>
  <c r="BG255" i="20"/>
  <c r="AG255" i="20"/>
  <c r="T258" i="20"/>
  <c r="S258" i="20"/>
  <c r="R258" i="20"/>
  <c r="Q258" i="20"/>
  <c r="P258" i="20"/>
  <c r="O258" i="20"/>
  <c r="AJ263" i="20"/>
  <c r="CA266" i="20"/>
  <c r="BA266" i="20"/>
  <c r="AA266" i="20"/>
  <c r="AP271" i="20"/>
  <c r="P197" i="20"/>
  <c r="AJ204" i="20"/>
  <c r="BJ204" i="20"/>
  <c r="R207" i="20"/>
  <c r="P209" i="20"/>
  <c r="AJ216" i="20"/>
  <c r="BJ216" i="20"/>
  <c r="P221" i="20"/>
  <c r="Q226" i="20"/>
  <c r="AJ228" i="20"/>
  <c r="BJ228" i="20"/>
  <c r="P233" i="20"/>
  <c r="CR237" i="20"/>
  <c r="CR241" i="20"/>
  <c r="BY244" i="20"/>
  <c r="AY244" i="20"/>
  <c r="Y244" i="20"/>
  <c r="BY249" i="20"/>
  <c r="AY249" i="20"/>
  <c r="Y249" i="20"/>
  <c r="CL254" i="20"/>
  <c r="BL254" i="20"/>
  <c r="AL254" i="20"/>
  <c r="BY254" i="20"/>
  <c r="AY254" i="20"/>
  <c r="Y254" i="20"/>
  <c r="BR259" i="20"/>
  <c r="BY261" i="20"/>
  <c r="AY261" i="20"/>
  <c r="Y261" i="20"/>
  <c r="CC266" i="20"/>
  <c r="BC266" i="20"/>
  <c r="AC266" i="20"/>
  <c r="CG269" i="20"/>
  <c r="BG269" i="20"/>
  <c r="AG269" i="20"/>
  <c r="CT269" i="20"/>
  <c r="AR271" i="20"/>
  <c r="CJ273" i="20"/>
  <c r="BJ273" i="20"/>
  <c r="AJ273" i="20"/>
  <c r="BW273" i="20"/>
  <c r="AW273" i="20"/>
  <c r="W273" i="20"/>
  <c r="CT274" i="20"/>
  <c r="BT274" i="20"/>
  <c r="AT274" i="20"/>
  <c r="CG274" i="20"/>
  <c r="BG274" i="20"/>
  <c r="AG274" i="20"/>
  <c r="AN278" i="20"/>
  <c r="AR207" i="20"/>
  <c r="BR207" i="20"/>
  <c r="AN209" i="20"/>
  <c r="BN209" i="20"/>
  <c r="AJ211" i="20"/>
  <c r="BJ211" i="20"/>
  <c r="AL216" i="20"/>
  <c r="BL216" i="20"/>
  <c r="AR219" i="20"/>
  <c r="BR219" i="20"/>
  <c r="AN221" i="20"/>
  <c r="BN221" i="20"/>
  <c r="AJ223" i="20"/>
  <c r="BJ223" i="20"/>
  <c r="R226" i="20"/>
  <c r="AL228" i="20"/>
  <c r="BL228" i="20"/>
  <c r="AR231" i="20"/>
  <c r="BR231" i="20"/>
  <c r="AN233" i="20"/>
  <c r="BN233" i="20"/>
  <c r="AJ235" i="20"/>
  <c r="BJ235" i="20"/>
  <c r="CT238" i="20"/>
  <c r="BT238" i="20"/>
  <c r="AT238" i="20"/>
  <c r="CG238" i="20"/>
  <c r="BG238" i="20"/>
  <c r="AG238" i="20"/>
  <c r="CL242" i="20"/>
  <c r="BL242" i="20"/>
  <c r="AL242" i="20"/>
  <c r="BY242" i="20"/>
  <c r="AY242" i="20"/>
  <c r="Y242" i="20"/>
  <c r="CR245" i="20"/>
  <c r="BR245" i="20"/>
  <c r="AR245" i="20"/>
  <c r="CE245" i="20"/>
  <c r="BE245" i="20"/>
  <c r="AE245" i="20"/>
  <c r="CN247" i="20"/>
  <c r="BN247" i="20"/>
  <c r="AN247" i="20"/>
  <c r="CA247" i="20"/>
  <c r="BA247" i="20"/>
  <c r="AA247" i="20"/>
  <c r="T248" i="20"/>
  <c r="S248" i="20"/>
  <c r="R248" i="20"/>
  <c r="Q248" i="20"/>
  <c r="P248" i="20"/>
  <c r="O248" i="20"/>
  <c r="CA249" i="20"/>
  <c r="BA249" i="20"/>
  <c r="AA249" i="20"/>
  <c r="CA254" i="20"/>
  <c r="BA254" i="20"/>
  <c r="AA254" i="20"/>
  <c r="CG257" i="20"/>
  <c r="BG257" i="20"/>
  <c r="AG257" i="20"/>
  <c r="CA261" i="20"/>
  <c r="BA261" i="20"/>
  <c r="AA261" i="20"/>
  <c r="BJ263" i="20"/>
  <c r="CT265" i="20"/>
  <c r="BT265" i="20"/>
  <c r="AT265" i="20"/>
  <c r="CG265" i="20"/>
  <c r="BG265" i="20"/>
  <c r="AG265" i="20"/>
  <c r="T270" i="20"/>
  <c r="S270" i="20"/>
  <c r="R270" i="20"/>
  <c r="Q270" i="20"/>
  <c r="P270" i="20"/>
  <c r="O270" i="20"/>
  <c r="BP271" i="20"/>
  <c r="BY273" i="20"/>
  <c r="AY273" i="20"/>
  <c r="Y273" i="20"/>
  <c r="CP276" i="20"/>
  <c r="BP276" i="20"/>
  <c r="AP276" i="20"/>
  <c r="CC276" i="20"/>
  <c r="BC276" i="20"/>
  <c r="AC276" i="20"/>
  <c r="AP278" i="20"/>
  <c r="CE336" i="20"/>
  <c r="BE336" i="20"/>
  <c r="AE336" i="20"/>
  <c r="CR336" i="20"/>
  <c r="BR336" i="20"/>
  <c r="AR336" i="20"/>
  <c r="AE196" i="20"/>
  <c r="BE196" i="20"/>
  <c r="AP197" i="20"/>
  <c r="BP197" i="20"/>
  <c r="AA198" i="20"/>
  <c r="BA198" i="20"/>
  <c r="AL199" i="20"/>
  <c r="BL199" i="20"/>
  <c r="AC203" i="20"/>
  <c r="BC203" i="20"/>
  <c r="AN204" i="20"/>
  <c r="BN204" i="20"/>
  <c r="AE208" i="20"/>
  <c r="BE208" i="20"/>
  <c r="AP209" i="20"/>
  <c r="BP209" i="20"/>
  <c r="AA210" i="20"/>
  <c r="BA210" i="20"/>
  <c r="AL211" i="20"/>
  <c r="BL211" i="20"/>
  <c r="AN216" i="20"/>
  <c r="BN216" i="20"/>
  <c r="O218" i="20"/>
  <c r="AT219" i="20"/>
  <c r="BT219" i="20"/>
  <c r="AE220" i="20"/>
  <c r="BE220" i="20"/>
  <c r="AP221" i="20"/>
  <c r="BP221" i="20"/>
  <c r="BA222" i="20"/>
  <c r="AL223" i="20"/>
  <c r="BL223" i="20"/>
  <c r="S226" i="20"/>
  <c r="AN228" i="20"/>
  <c r="BN228" i="20"/>
  <c r="O230" i="20"/>
  <c r="AT231" i="20"/>
  <c r="BT231" i="20"/>
  <c r="AE232" i="20"/>
  <c r="BE232" i="20"/>
  <c r="AP233" i="20"/>
  <c r="BP233" i="20"/>
  <c r="AA234" i="20"/>
  <c r="BA234" i="20"/>
  <c r="AL235" i="20"/>
  <c r="BL235" i="20"/>
  <c r="CC244" i="20"/>
  <c r="BC244" i="20"/>
  <c r="AC244" i="20"/>
  <c r="T246" i="20"/>
  <c r="S246" i="20"/>
  <c r="R246" i="20"/>
  <c r="Q246" i="20"/>
  <c r="O246" i="20"/>
  <c r="CC247" i="20"/>
  <c r="BC247" i="20"/>
  <c r="AC247" i="20"/>
  <c r="CP253" i="20"/>
  <c r="BP253" i="20"/>
  <c r="AP253" i="20"/>
  <c r="CC254" i="20"/>
  <c r="BC254" i="20"/>
  <c r="AC254" i="20"/>
  <c r="CR259" i="20"/>
  <c r="CA273" i="20"/>
  <c r="BA273" i="20"/>
  <c r="AA273" i="20"/>
  <c r="CE276" i="20"/>
  <c r="BE276" i="20"/>
  <c r="AE276" i="20"/>
  <c r="BP278" i="20"/>
  <c r="Q284" i="20"/>
  <c r="P284" i="20"/>
  <c r="O284" i="20"/>
  <c r="T284" i="20"/>
  <c r="S284" i="20"/>
  <c r="CP330" i="20"/>
  <c r="BP330" i="20"/>
  <c r="AP330" i="20"/>
  <c r="CC330" i="20"/>
  <c r="BC330" i="20"/>
  <c r="AC330" i="20"/>
  <c r="S197" i="20"/>
  <c r="Q199" i="20"/>
  <c r="O201" i="20"/>
  <c r="R204" i="20"/>
  <c r="S209" i="20"/>
  <c r="AN211" i="20"/>
  <c r="BN211" i="20"/>
  <c r="O213" i="20"/>
  <c r="AP216" i="20"/>
  <c r="BP216" i="20"/>
  <c r="P218" i="20"/>
  <c r="W219" i="20"/>
  <c r="AW219" i="20"/>
  <c r="AG220" i="20"/>
  <c r="BG220" i="20"/>
  <c r="AR221" i="20"/>
  <c r="BR221" i="20"/>
  <c r="AC222" i="20"/>
  <c r="BC222" i="20"/>
  <c r="AN223" i="20"/>
  <c r="BN223" i="20"/>
  <c r="O225" i="20"/>
  <c r="AE227" i="20"/>
  <c r="BE227" i="20"/>
  <c r="AP228" i="20"/>
  <c r="BP228" i="20"/>
  <c r="P230" i="20"/>
  <c r="W231" i="20"/>
  <c r="AW231" i="20"/>
  <c r="AG232" i="20"/>
  <c r="BG232" i="20"/>
  <c r="S233" i="20"/>
  <c r="AC234" i="20"/>
  <c r="BC234" i="20"/>
  <c r="AN235" i="20"/>
  <c r="BN235" i="20"/>
  <c r="AR237" i="20"/>
  <c r="CL238" i="20"/>
  <c r="CA242" i="20"/>
  <c r="BA242" i="20"/>
  <c r="AA242" i="20"/>
  <c r="BA243" i="20"/>
  <c r="P246" i="20"/>
  <c r="CE247" i="20"/>
  <c r="BE247" i="20"/>
  <c r="AE247" i="20"/>
  <c r="AJ256" i="20"/>
  <c r="CT260" i="20"/>
  <c r="BT260" i="20"/>
  <c r="AT260" i="20"/>
  <c r="CG260" i="20"/>
  <c r="BG260" i="20"/>
  <c r="AG260" i="20"/>
  <c r="CJ263" i="20"/>
  <c r="BL268" i="20"/>
  <c r="CP271" i="20"/>
  <c r="CG276" i="20"/>
  <c r="BG276" i="20"/>
  <c r="AG276" i="20"/>
  <c r="BJ282" i="20"/>
  <c r="AW282" i="20"/>
  <c r="AJ282" i="20"/>
  <c r="CJ282" i="20"/>
  <c r="W282" i="20"/>
  <c r="CC284" i="20"/>
  <c r="BC284" i="20"/>
  <c r="AC284" i="20"/>
  <c r="BP284" i="20"/>
  <c r="AP284" i="20"/>
  <c r="CP284" i="20"/>
  <c r="CG326" i="20"/>
  <c r="BG326" i="20"/>
  <c r="AG326" i="20"/>
  <c r="CT326" i="20"/>
  <c r="BT326" i="20"/>
  <c r="AT326" i="20"/>
  <c r="BW330" i="20"/>
  <c r="AW330" i="20"/>
  <c r="W330" i="20"/>
  <c r="BJ330" i="20"/>
  <c r="AJ330" i="20"/>
  <c r="CJ330" i="20"/>
  <c r="AJ196" i="20"/>
  <c r="BJ196" i="20"/>
  <c r="AE198" i="20"/>
  <c r="BE198" i="20"/>
  <c r="R199" i="20"/>
  <c r="P201" i="20"/>
  <c r="AG203" i="20"/>
  <c r="BG203" i="20"/>
  <c r="S204" i="20"/>
  <c r="O208" i="20"/>
  <c r="AE210" i="20"/>
  <c r="BE210" i="20"/>
  <c r="R211" i="20"/>
  <c r="P213" i="20"/>
  <c r="AG215" i="20"/>
  <c r="BG215" i="20"/>
  <c r="AR216" i="20"/>
  <c r="BR216" i="20"/>
  <c r="Q218" i="20"/>
  <c r="O220" i="20"/>
  <c r="AE222" i="20"/>
  <c r="BE222" i="20"/>
  <c r="R223" i="20"/>
  <c r="P225" i="20"/>
  <c r="AG227" i="20"/>
  <c r="BG227" i="20"/>
  <c r="S228" i="20"/>
  <c r="Q230" i="20"/>
  <c r="O232" i="20"/>
  <c r="AE234" i="20"/>
  <c r="BE234" i="20"/>
  <c r="R235" i="20"/>
  <c r="T239" i="20"/>
  <c r="S239" i="20"/>
  <c r="R239" i="20"/>
  <c r="P239" i="20"/>
  <c r="CN242" i="20"/>
  <c r="AJ244" i="20"/>
  <c r="CG245" i="20"/>
  <c r="BG245" i="20"/>
  <c r="AG245" i="20"/>
  <c r="AL256" i="20"/>
  <c r="AT257" i="20"/>
  <c r="CP264" i="20"/>
  <c r="BP264" i="20"/>
  <c r="AP264" i="20"/>
  <c r="CC264" i="20"/>
  <c r="BC264" i="20"/>
  <c r="AC264" i="20"/>
  <c r="CR271" i="20"/>
  <c r="AR276" i="20"/>
  <c r="BY282" i="20"/>
  <c r="AY282" i="20"/>
  <c r="Y282" i="20"/>
  <c r="BL282" i="20"/>
  <c r="AL282" i="20"/>
  <c r="CL282" i="20"/>
  <c r="CE286" i="20"/>
  <c r="BE286" i="20"/>
  <c r="AE286" i="20"/>
  <c r="BR286" i="20"/>
  <c r="AR286" i="20"/>
  <c r="AJ203" i="20"/>
  <c r="BJ203" i="20"/>
  <c r="AJ215" i="20"/>
  <c r="BJ215" i="20"/>
  <c r="AT216" i="20"/>
  <c r="BT216" i="20"/>
  <c r="AG222" i="20"/>
  <c r="BG222" i="20"/>
  <c r="AG234" i="20"/>
  <c r="BG234" i="20"/>
  <c r="O239" i="20"/>
  <c r="AL244" i="20"/>
  <c r="AP247" i="20"/>
  <c r="AL249" i="20"/>
  <c r="CP252" i="20"/>
  <c r="BP252" i="20"/>
  <c r="AP252" i="20"/>
  <c r="CC252" i="20"/>
  <c r="BC252" i="20"/>
  <c r="AC252" i="20"/>
  <c r="AN254" i="20"/>
  <c r="BJ256" i="20"/>
  <c r="CE264" i="20"/>
  <c r="BE264" i="20"/>
  <c r="AE264" i="20"/>
  <c r="BN266" i="20"/>
  <c r="CL268" i="20"/>
  <c r="CT272" i="20"/>
  <c r="BT272" i="20"/>
  <c r="AT272" i="20"/>
  <c r="CG272" i="20"/>
  <c r="BG272" i="20"/>
  <c r="AG272" i="20"/>
  <c r="T275" i="20"/>
  <c r="S275" i="20"/>
  <c r="R275" i="20"/>
  <c r="Q275" i="20"/>
  <c r="P275" i="20"/>
  <c r="AT276" i="20"/>
  <c r="AP237" i="20"/>
  <c r="BP237" i="20"/>
  <c r="CP237" i="20"/>
  <c r="AA238" i="20"/>
  <c r="BA238" i="20"/>
  <c r="CA238" i="20"/>
  <c r="AR242" i="20"/>
  <c r="BR242" i="20"/>
  <c r="CR242" i="20"/>
  <c r="AC243" i="20"/>
  <c r="BC243" i="20"/>
  <c r="CC243" i="20"/>
  <c r="AN244" i="20"/>
  <c r="BN244" i="20"/>
  <c r="CN244" i="20"/>
  <c r="Y245" i="20"/>
  <c r="AY245" i="20"/>
  <c r="BY245" i="20"/>
  <c r="T247" i="20"/>
  <c r="AP249" i="20"/>
  <c r="BP249" i="20"/>
  <c r="CP249" i="20"/>
  <c r="AA250" i="20"/>
  <c r="BA250" i="20"/>
  <c r="CA250" i="20"/>
  <c r="AG253" i="20"/>
  <c r="BG253" i="20"/>
  <c r="CG253" i="20"/>
  <c r="AR254" i="20"/>
  <c r="BR254" i="20"/>
  <c r="CR254" i="20"/>
  <c r="AC255" i="20"/>
  <c r="BC255" i="20"/>
  <c r="CC255" i="20"/>
  <c r="AN256" i="20"/>
  <c r="BN256" i="20"/>
  <c r="CN256" i="20"/>
  <c r="Y257" i="20"/>
  <c r="AY257" i="20"/>
  <c r="BY257" i="20"/>
  <c r="T259" i="20"/>
  <c r="AP261" i="20"/>
  <c r="BP261" i="20"/>
  <c r="CP261" i="20"/>
  <c r="AA262" i="20"/>
  <c r="BA262" i="20"/>
  <c r="CA262" i="20"/>
  <c r="AR266" i="20"/>
  <c r="BR266" i="20"/>
  <c r="CR266" i="20"/>
  <c r="AC267" i="20"/>
  <c r="BC267" i="20"/>
  <c r="CC267" i="20"/>
  <c r="AN268" i="20"/>
  <c r="BN268" i="20"/>
  <c r="CN268" i="20"/>
  <c r="Y269" i="20"/>
  <c r="AY269" i="20"/>
  <c r="BY269" i="20"/>
  <c r="T271" i="20"/>
  <c r="AP273" i="20"/>
  <c r="BP273" i="20"/>
  <c r="CP273" i="20"/>
  <c r="AA274" i="20"/>
  <c r="BA274" i="20"/>
  <c r="CA274" i="20"/>
  <c r="AR278" i="20"/>
  <c r="BT278" i="20"/>
  <c r="BY279" i="20"/>
  <c r="AY279" i="20"/>
  <c r="Y279" i="20"/>
  <c r="BA279" i="20"/>
  <c r="CG282" i="20"/>
  <c r="BG282" i="20"/>
  <c r="AG282" i="20"/>
  <c r="CP287" i="20"/>
  <c r="BP287" i="20"/>
  <c r="AP287" i="20"/>
  <c r="BT289" i="20"/>
  <c r="CA298" i="20"/>
  <c r="BA298" i="20"/>
  <c r="AA298" i="20"/>
  <c r="CP299" i="20"/>
  <c r="BP299" i="20"/>
  <c r="AP299" i="20"/>
  <c r="CC299" i="20"/>
  <c r="BC299" i="20"/>
  <c r="AC299" i="20"/>
  <c r="T300" i="20"/>
  <c r="S300" i="20"/>
  <c r="R300" i="20"/>
  <c r="Q300" i="20"/>
  <c r="P300" i="20"/>
  <c r="AP303" i="20"/>
  <c r="CP306" i="20"/>
  <c r="BP306" i="20"/>
  <c r="AP306" i="20"/>
  <c r="CC306" i="20"/>
  <c r="BC306" i="20"/>
  <c r="AC306" i="20"/>
  <c r="CG317" i="20"/>
  <c r="BG317" i="20"/>
  <c r="AG317" i="20"/>
  <c r="CT317" i="20"/>
  <c r="BT317" i="20"/>
  <c r="AT317" i="20"/>
  <c r="CA359" i="20"/>
  <c r="BA359" i="20"/>
  <c r="AA359" i="20"/>
  <c r="AN359" i="20"/>
  <c r="CN359" i="20"/>
  <c r="BN359" i="20"/>
  <c r="AR249" i="20"/>
  <c r="BR249" i="20"/>
  <c r="CR249" i="20"/>
  <c r="AJ253" i="20"/>
  <c r="BJ253" i="20"/>
  <c r="CJ253" i="20"/>
  <c r="AT254" i="20"/>
  <c r="BT254" i="20"/>
  <c r="CT254" i="20"/>
  <c r="AP256" i="20"/>
  <c r="BP256" i="20"/>
  <c r="CP256" i="20"/>
  <c r="AR261" i="20"/>
  <c r="BR261" i="20"/>
  <c r="CR261" i="20"/>
  <c r="AJ265" i="20"/>
  <c r="BJ265" i="20"/>
  <c r="CJ265" i="20"/>
  <c r="AT266" i="20"/>
  <c r="BT266" i="20"/>
  <c r="CT266" i="20"/>
  <c r="AP268" i="20"/>
  <c r="BP268" i="20"/>
  <c r="CP268" i="20"/>
  <c r="AR273" i="20"/>
  <c r="BR273" i="20"/>
  <c r="CR273" i="20"/>
  <c r="AJ277" i="20"/>
  <c r="BJ277" i="20"/>
  <c r="CJ277" i="20"/>
  <c r="AT278" i="20"/>
  <c r="CG293" i="20"/>
  <c r="BG293" i="20"/>
  <c r="AG293" i="20"/>
  <c r="CT293" i="20"/>
  <c r="BT293" i="20"/>
  <c r="AT293" i="20"/>
  <c r="BW300" i="20"/>
  <c r="AW300" i="20"/>
  <c r="W300" i="20"/>
  <c r="BY310" i="20"/>
  <c r="AY310" i="20"/>
  <c r="Y310" i="20"/>
  <c r="T312" i="20"/>
  <c r="S312" i="20"/>
  <c r="R312" i="20"/>
  <c r="Q312" i="20"/>
  <c r="P312" i="20"/>
  <c r="BW317" i="20"/>
  <c r="AW317" i="20"/>
  <c r="W317" i="20"/>
  <c r="AT237" i="20"/>
  <c r="BT237" i="20"/>
  <c r="CT237" i="20"/>
  <c r="P241" i="20"/>
  <c r="W242" i="20"/>
  <c r="AW242" i="20"/>
  <c r="BW242" i="20"/>
  <c r="AR244" i="20"/>
  <c r="BR244" i="20"/>
  <c r="CR244" i="20"/>
  <c r="AT249" i="20"/>
  <c r="BT249" i="20"/>
  <c r="CT249" i="20"/>
  <c r="P253" i="20"/>
  <c r="AR256" i="20"/>
  <c r="BR256" i="20"/>
  <c r="CR256" i="20"/>
  <c r="O260" i="20"/>
  <c r="AT261" i="20"/>
  <c r="BT261" i="20"/>
  <c r="CT261" i="20"/>
  <c r="P265" i="20"/>
  <c r="AR268" i="20"/>
  <c r="BR268" i="20"/>
  <c r="CR268" i="20"/>
  <c r="O272" i="20"/>
  <c r="AT273" i="20"/>
  <c r="BT273" i="20"/>
  <c r="CT273" i="20"/>
  <c r="P277" i="20"/>
  <c r="CT280" i="20"/>
  <c r="BT280" i="20"/>
  <c r="AT280" i="20"/>
  <c r="CG280" i="20"/>
  <c r="BG280" i="20"/>
  <c r="AG280" i="20"/>
  <c r="CG281" i="20"/>
  <c r="BG281" i="20"/>
  <c r="AG281" i="20"/>
  <c r="CT281" i="20"/>
  <c r="BT281" i="20"/>
  <c r="AT281" i="20"/>
  <c r="BG283" i="20"/>
  <c r="CC287" i="20"/>
  <c r="BP291" i="20"/>
  <c r="BW293" i="20"/>
  <c r="AW293" i="20"/>
  <c r="W293" i="20"/>
  <c r="CT297" i="20"/>
  <c r="BT297" i="20"/>
  <c r="AT297" i="20"/>
  <c r="CG297" i="20"/>
  <c r="BG297" i="20"/>
  <c r="AG297" i="20"/>
  <c r="BN303" i="20"/>
  <c r="CG305" i="20"/>
  <c r="BG305" i="20"/>
  <c r="AG305" i="20"/>
  <c r="CT305" i="20"/>
  <c r="BT305" i="20"/>
  <c r="AT305" i="20"/>
  <c r="CA310" i="20"/>
  <c r="BA310" i="20"/>
  <c r="AA310" i="20"/>
  <c r="CR311" i="20"/>
  <c r="BR311" i="20"/>
  <c r="AR311" i="20"/>
  <c r="CE311" i="20"/>
  <c r="BE311" i="20"/>
  <c r="AE311" i="20"/>
  <c r="O312" i="20"/>
  <c r="BY317" i="20"/>
  <c r="AY317" i="20"/>
  <c r="Y317" i="20"/>
  <c r="T328" i="20"/>
  <c r="S328" i="20"/>
  <c r="R328" i="20"/>
  <c r="P328" i="20"/>
  <c r="Q328" i="20"/>
  <c r="T340" i="20"/>
  <c r="S340" i="20"/>
  <c r="R340" i="20"/>
  <c r="Q340" i="20"/>
  <c r="P340" i="20"/>
  <c r="O340" i="20"/>
  <c r="CT406" i="20"/>
  <c r="BT406" i="20"/>
  <c r="AT406" i="20"/>
  <c r="CG406" i="20"/>
  <c r="BG406" i="20"/>
  <c r="AG406" i="20"/>
  <c r="W237" i="20"/>
  <c r="AW237" i="20"/>
  <c r="BW237" i="20"/>
  <c r="Q241" i="20"/>
  <c r="O243" i="20"/>
  <c r="Q253" i="20"/>
  <c r="O255" i="20"/>
  <c r="AT256" i="20"/>
  <c r="BT256" i="20"/>
  <c r="CT256" i="20"/>
  <c r="P260" i="20"/>
  <c r="W261" i="20"/>
  <c r="AW261" i="20"/>
  <c r="BW261" i="20"/>
  <c r="AG262" i="20"/>
  <c r="BG262" i="20"/>
  <c r="CG262" i="20"/>
  <c r="Q265" i="20"/>
  <c r="O267" i="20"/>
  <c r="AE269" i="20"/>
  <c r="BE269" i="20"/>
  <c r="CE269" i="20"/>
  <c r="P272" i="20"/>
  <c r="Q277" i="20"/>
  <c r="CR279" i="20"/>
  <c r="BR279" i="20"/>
  <c r="AR279" i="20"/>
  <c r="BL279" i="20"/>
  <c r="BW281" i="20"/>
  <c r="AW281" i="20"/>
  <c r="W281" i="20"/>
  <c r="CT282" i="20"/>
  <c r="T288" i="20"/>
  <c r="S288" i="20"/>
  <c r="R288" i="20"/>
  <c r="P288" i="20"/>
  <c r="CP289" i="20"/>
  <c r="BP289" i="20"/>
  <c r="AP289" i="20"/>
  <c r="CC289" i="20"/>
  <c r="BC289" i="20"/>
  <c r="AC289" i="20"/>
  <c r="CA290" i="20"/>
  <c r="BA290" i="20"/>
  <c r="AA290" i="20"/>
  <c r="CN290" i="20"/>
  <c r="BN290" i="20"/>
  <c r="AN290" i="20"/>
  <c r="BY293" i="20"/>
  <c r="AY293" i="20"/>
  <c r="Y293" i="20"/>
  <c r="CG294" i="20"/>
  <c r="BG294" i="20"/>
  <c r="AG294" i="20"/>
  <c r="AJ300" i="20"/>
  <c r="BP303" i="20"/>
  <c r="BW305" i="20"/>
  <c r="AW305" i="20"/>
  <c r="W305" i="20"/>
  <c r="O328" i="20"/>
  <c r="CE353" i="20"/>
  <c r="BE353" i="20"/>
  <c r="AE353" i="20"/>
  <c r="CR353" i="20"/>
  <c r="BR353" i="20"/>
  <c r="AR353" i="20"/>
  <c r="O238" i="20"/>
  <c r="R241" i="20"/>
  <c r="P243" i="20"/>
  <c r="AJ250" i="20"/>
  <c r="BJ250" i="20"/>
  <c r="P255" i="20"/>
  <c r="Q260" i="20"/>
  <c r="AJ262" i="20"/>
  <c r="BJ262" i="20"/>
  <c r="R265" i="20"/>
  <c r="P267" i="20"/>
  <c r="Q272" i="20"/>
  <c r="O274" i="20"/>
  <c r="R277" i="20"/>
  <c r="CE278" i="20"/>
  <c r="CG279" i="20"/>
  <c r="BG279" i="20"/>
  <c r="AG279" i="20"/>
  <c r="BN279" i="20"/>
  <c r="BY281" i="20"/>
  <c r="S283" i="20"/>
  <c r="R283" i="20"/>
  <c r="Q283" i="20"/>
  <c r="O283" i="20"/>
  <c r="BT283" i="20"/>
  <c r="T285" i="20"/>
  <c r="R285" i="20"/>
  <c r="Q285" i="20"/>
  <c r="P285" i="20"/>
  <c r="O285" i="20"/>
  <c r="BW288" i="20"/>
  <c r="AW288" i="20"/>
  <c r="W288" i="20"/>
  <c r="BY305" i="20"/>
  <c r="AY305" i="20"/>
  <c r="Y305" i="20"/>
  <c r="CG306" i="20"/>
  <c r="BG306" i="20"/>
  <c r="AG306" i="20"/>
  <c r="CT309" i="20"/>
  <c r="BT309" i="20"/>
  <c r="AT309" i="20"/>
  <c r="CG309" i="20"/>
  <c r="BG309" i="20"/>
  <c r="AG309" i="20"/>
  <c r="AJ317" i="20"/>
  <c r="CP329" i="20"/>
  <c r="BP329" i="20"/>
  <c r="AP329" i="20"/>
  <c r="CC329" i="20"/>
  <c r="BC329" i="20"/>
  <c r="AC329" i="20"/>
  <c r="CG353" i="20"/>
  <c r="BG353" i="20"/>
  <c r="AG353" i="20"/>
  <c r="CT353" i="20"/>
  <c r="BT353" i="20"/>
  <c r="AT353" i="20"/>
  <c r="AJ245" i="20"/>
  <c r="BJ245" i="20"/>
  <c r="AL250" i="20"/>
  <c r="BL250" i="20"/>
  <c r="AR253" i="20"/>
  <c r="BR253" i="20"/>
  <c r="AN255" i="20"/>
  <c r="BN255" i="20"/>
  <c r="AJ257" i="20"/>
  <c r="BJ257" i="20"/>
  <c r="R260" i="20"/>
  <c r="AL262" i="20"/>
  <c r="BL262" i="20"/>
  <c r="AR265" i="20"/>
  <c r="BR265" i="20"/>
  <c r="AN267" i="20"/>
  <c r="BN267" i="20"/>
  <c r="AJ269" i="20"/>
  <c r="BJ269" i="20"/>
  <c r="R272" i="20"/>
  <c r="AL274" i="20"/>
  <c r="BL274" i="20"/>
  <c r="AR277" i="20"/>
  <c r="BR277" i="20"/>
  <c r="CG278" i="20"/>
  <c r="AA279" i="20"/>
  <c r="CC280" i="20"/>
  <c r="BC280" i="20"/>
  <c r="AC280" i="20"/>
  <c r="CC281" i="20"/>
  <c r="BC281" i="20"/>
  <c r="AC281" i="20"/>
  <c r="BY283" i="20"/>
  <c r="AY283" i="20"/>
  <c r="Y283" i="20"/>
  <c r="CE285" i="20"/>
  <c r="BE285" i="20"/>
  <c r="AE285" i="20"/>
  <c r="CR285" i="20"/>
  <c r="CA288" i="20"/>
  <c r="BA288" i="20"/>
  <c r="AA288" i="20"/>
  <c r="CE289" i="20"/>
  <c r="BE289" i="20"/>
  <c r="AE289" i="20"/>
  <c r="CA291" i="20"/>
  <c r="BA291" i="20"/>
  <c r="AA291" i="20"/>
  <c r="AJ293" i="20"/>
  <c r="CN296" i="20"/>
  <c r="BN296" i="20"/>
  <c r="AN296" i="20"/>
  <c r="CA296" i="20"/>
  <c r="BA296" i="20"/>
  <c r="AA296" i="20"/>
  <c r="AN298" i="20"/>
  <c r="BJ300" i="20"/>
  <c r="CP302" i="20"/>
  <c r="BP302" i="20"/>
  <c r="AP302" i="20"/>
  <c r="CE329" i="20"/>
  <c r="BE329" i="20"/>
  <c r="AE329" i="20"/>
  <c r="CR329" i="20"/>
  <c r="BR329" i="20"/>
  <c r="AR329" i="20"/>
  <c r="CG346" i="20"/>
  <c r="BG346" i="20"/>
  <c r="AG346" i="20"/>
  <c r="CT346" i="20"/>
  <c r="BT346" i="20"/>
  <c r="AT346" i="20"/>
  <c r="AN238" i="20"/>
  <c r="BN238" i="20"/>
  <c r="AE242" i="20"/>
  <c r="BE242" i="20"/>
  <c r="AP243" i="20"/>
  <c r="BP243" i="20"/>
  <c r="AA244" i="20"/>
  <c r="BA244" i="20"/>
  <c r="AL245" i="20"/>
  <c r="BL245" i="20"/>
  <c r="AC249" i="20"/>
  <c r="BC249" i="20"/>
  <c r="AN250" i="20"/>
  <c r="BN250" i="20"/>
  <c r="O252" i="20"/>
  <c r="AT253" i="20"/>
  <c r="BT253" i="20"/>
  <c r="AE254" i="20"/>
  <c r="BE254" i="20"/>
  <c r="AP255" i="20"/>
  <c r="BP255" i="20"/>
  <c r="AA256" i="20"/>
  <c r="BA256" i="20"/>
  <c r="AL257" i="20"/>
  <c r="BL257" i="20"/>
  <c r="S260" i="20"/>
  <c r="AN262" i="20"/>
  <c r="BN262" i="20"/>
  <c r="O264" i="20"/>
  <c r="AE266" i="20"/>
  <c r="BE266" i="20"/>
  <c r="AP267" i="20"/>
  <c r="BP267" i="20"/>
  <c r="AA268" i="20"/>
  <c r="BA268" i="20"/>
  <c r="AL269" i="20"/>
  <c r="BL269" i="20"/>
  <c r="S272" i="20"/>
  <c r="AC273" i="20"/>
  <c r="BC273" i="20"/>
  <c r="AN274" i="20"/>
  <c r="BN274" i="20"/>
  <c r="O276" i="20"/>
  <c r="AE278" i="20"/>
  <c r="BE278" i="20"/>
  <c r="CG286" i="20"/>
  <c r="BG286" i="20"/>
  <c r="AG286" i="20"/>
  <c r="CT286" i="20"/>
  <c r="BT286" i="20"/>
  <c r="AT286" i="20"/>
  <c r="CG289" i="20"/>
  <c r="BG289" i="20"/>
  <c r="AG289" i="20"/>
  <c r="CC291" i="20"/>
  <c r="BC291" i="20"/>
  <c r="AC291" i="20"/>
  <c r="CC296" i="20"/>
  <c r="BC296" i="20"/>
  <c r="AC296" i="20"/>
  <c r="CA303" i="20"/>
  <c r="BA303" i="20"/>
  <c r="AA303" i="20"/>
  <c r="CL308" i="20"/>
  <c r="BL308" i="20"/>
  <c r="AL308" i="20"/>
  <c r="BY308" i="20"/>
  <c r="AY308" i="20"/>
  <c r="Y308" i="20"/>
  <c r="AL310" i="20"/>
  <c r="CA314" i="20"/>
  <c r="BA314" i="20"/>
  <c r="AA314" i="20"/>
  <c r="CN314" i="20"/>
  <c r="BN314" i="20"/>
  <c r="AN314" i="20"/>
  <c r="BJ317" i="20"/>
  <c r="BG357" i="20"/>
  <c r="CT357" i="20"/>
  <c r="AT357" i="20"/>
  <c r="CG357" i="20"/>
  <c r="AG357" i="20"/>
  <c r="BT357" i="20"/>
  <c r="R238" i="20"/>
  <c r="S243" i="20"/>
  <c r="Q245" i="20"/>
  <c r="O247" i="20"/>
  <c r="AE249" i="20"/>
  <c r="BE249" i="20"/>
  <c r="R250" i="20"/>
  <c r="P252" i="20"/>
  <c r="W253" i="20"/>
  <c r="AW253" i="20"/>
  <c r="AG254" i="20"/>
  <c r="BG254" i="20"/>
  <c r="S255" i="20"/>
  <c r="AC256" i="20"/>
  <c r="BC256" i="20"/>
  <c r="AN257" i="20"/>
  <c r="BN257" i="20"/>
  <c r="O259" i="20"/>
  <c r="AE261" i="20"/>
  <c r="BE261" i="20"/>
  <c r="AP262" i="20"/>
  <c r="BP262" i="20"/>
  <c r="P264" i="20"/>
  <c r="W265" i="20"/>
  <c r="AW265" i="20"/>
  <c r="AG266" i="20"/>
  <c r="BG266" i="20"/>
  <c r="S267" i="20"/>
  <c r="AC268" i="20"/>
  <c r="BC268" i="20"/>
  <c r="AN269" i="20"/>
  <c r="BN269" i="20"/>
  <c r="O271" i="20"/>
  <c r="AE273" i="20"/>
  <c r="BE273" i="20"/>
  <c r="AP274" i="20"/>
  <c r="BP274" i="20"/>
  <c r="P276" i="20"/>
  <c r="W277" i="20"/>
  <c r="AW277" i="20"/>
  <c r="AG278" i="20"/>
  <c r="BG278" i="20"/>
  <c r="CA279" i="20"/>
  <c r="BP280" i="20"/>
  <c r="CG283" i="20"/>
  <c r="BJ293" i="20"/>
  <c r="CE296" i="20"/>
  <c r="BE296" i="20"/>
  <c r="AE296" i="20"/>
  <c r="CJ300" i="20"/>
  <c r="CC303" i="20"/>
  <c r="BC303" i="20"/>
  <c r="AC303" i="20"/>
  <c r="AN310" i="20"/>
  <c r="CA319" i="20"/>
  <c r="BA319" i="20"/>
  <c r="AA319" i="20"/>
  <c r="CN319" i="20"/>
  <c r="AN319" i="20"/>
  <c r="BA320" i="20"/>
  <c r="AN320" i="20"/>
  <c r="AA320" i="20"/>
  <c r="CN320" i="20"/>
  <c r="CA320" i="20"/>
  <c r="BJ322" i="20"/>
  <c r="AW322" i="20"/>
  <c r="AJ322" i="20"/>
  <c r="W322" i="20"/>
  <c r="CJ322" i="20"/>
  <c r="AG237" i="20"/>
  <c r="BG237" i="20"/>
  <c r="S238" i="20"/>
  <c r="AJ242" i="20"/>
  <c r="BJ242" i="20"/>
  <c r="AE244" i="20"/>
  <c r="BE244" i="20"/>
  <c r="R245" i="20"/>
  <c r="P247" i="20"/>
  <c r="AG249" i="20"/>
  <c r="BG249" i="20"/>
  <c r="S250" i="20"/>
  <c r="Q252" i="20"/>
  <c r="O254" i="20"/>
  <c r="AE256" i="20"/>
  <c r="BE256" i="20"/>
  <c r="R257" i="20"/>
  <c r="P259" i="20"/>
  <c r="AG261" i="20"/>
  <c r="BG261" i="20"/>
  <c r="AR262" i="20"/>
  <c r="BR262" i="20"/>
  <c r="Q264" i="20"/>
  <c r="O266" i="20"/>
  <c r="AE268" i="20"/>
  <c r="BE268" i="20"/>
  <c r="AP269" i="20"/>
  <c r="BP269" i="20"/>
  <c r="P271" i="20"/>
  <c r="AG273" i="20"/>
  <c r="BG273" i="20"/>
  <c r="AR274" i="20"/>
  <c r="BR274" i="20"/>
  <c r="Q276" i="20"/>
  <c r="O278" i="20"/>
  <c r="AL279" i="20"/>
  <c r="CP281" i="20"/>
  <c r="CL283" i="20"/>
  <c r="BY286" i="20"/>
  <c r="AY286" i="20"/>
  <c r="Y286" i="20"/>
  <c r="AC287" i="20"/>
  <c r="AN288" i="20"/>
  <c r="AR289" i="20"/>
  <c r="AP296" i="20"/>
  <c r="BN298" i="20"/>
  <c r="CP301" i="20"/>
  <c r="BP301" i="20"/>
  <c r="AP301" i="20"/>
  <c r="CC301" i="20"/>
  <c r="BC301" i="20"/>
  <c r="AC301" i="20"/>
  <c r="CC308" i="20"/>
  <c r="BC308" i="20"/>
  <c r="AC308" i="20"/>
  <c r="CA315" i="20"/>
  <c r="BA315" i="20"/>
  <c r="AA315" i="20"/>
  <c r="CJ317" i="20"/>
  <c r="BC319" i="20"/>
  <c r="CP319" i="20"/>
  <c r="AP319" i="20"/>
  <c r="CC319" i="20"/>
  <c r="AC319" i="20"/>
  <c r="AJ237" i="20"/>
  <c r="BJ237" i="20"/>
  <c r="AG256" i="20"/>
  <c r="BG256" i="20"/>
  <c r="AJ261" i="20"/>
  <c r="BJ261" i="20"/>
  <c r="AT262" i="20"/>
  <c r="BT262" i="20"/>
  <c r="AR269" i="20"/>
  <c r="BR269" i="20"/>
  <c r="CE279" i="20"/>
  <c r="BY280" i="20"/>
  <c r="CR282" i="20"/>
  <c r="BR282" i="20"/>
  <c r="AR282" i="20"/>
  <c r="CE282" i="20"/>
  <c r="BE282" i="20"/>
  <c r="AE282" i="20"/>
  <c r="AG283" i="20"/>
  <c r="AR285" i="20"/>
  <c r="CA286" i="20"/>
  <c r="BA286" i="20"/>
  <c r="AA286" i="20"/>
  <c r="CL286" i="20"/>
  <c r="AT289" i="20"/>
  <c r="CJ293" i="20"/>
  <c r="AR296" i="20"/>
  <c r="CG298" i="20"/>
  <c r="BG298" i="20"/>
  <c r="AG298" i="20"/>
  <c r="CT298" i="20"/>
  <c r="BT298" i="20"/>
  <c r="AT298" i="20"/>
  <c r="CE301" i="20"/>
  <c r="BE301" i="20"/>
  <c r="AE301" i="20"/>
  <c r="AC302" i="20"/>
  <c r="BL305" i="20"/>
  <c r="CE308" i="20"/>
  <c r="BE308" i="20"/>
  <c r="AE308" i="20"/>
  <c r="BL310" i="20"/>
  <c r="CP313" i="20"/>
  <c r="BP313" i="20"/>
  <c r="AP313" i="20"/>
  <c r="CC313" i="20"/>
  <c r="BC313" i="20"/>
  <c r="AC313" i="20"/>
  <c r="CC315" i="20"/>
  <c r="BC315" i="20"/>
  <c r="AC315" i="20"/>
  <c r="CR316" i="20"/>
  <c r="BR316" i="20"/>
  <c r="AR316" i="20"/>
  <c r="CE316" i="20"/>
  <c r="BE316" i="20"/>
  <c r="AE316" i="20"/>
  <c r="CL317" i="20"/>
  <c r="Q281" i="20"/>
  <c r="AP286" i="20"/>
  <c r="BP286" i="20"/>
  <c r="AA287" i="20"/>
  <c r="BA287" i="20"/>
  <c r="CA287" i="20"/>
  <c r="W289" i="20"/>
  <c r="AW289" i="20"/>
  <c r="BW289" i="20"/>
  <c r="AG290" i="20"/>
  <c r="BG290" i="20"/>
  <c r="CG290" i="20"/>
  <c r="AR291" i="20"/>
  <c r="BR291" i="20"/>
  <c r="AC292" i="20"/>
  <c r="BC292" i="20"/>
  <c r="CC292" i="20"/>
  <c r="Q293" i="20"/>
  <c r="Y294" i="20"/>
  <c r="AY294" i="20"/>
  <c r="BY294" i="20"/>
  <c r="T296" i="20"/>
  <c r="AP298" i="20"/>
  <c r="BP298" i="20"/>
  <c r="AA299" i="20"/>
  <c r="BA299" i="20"/>
  <c r="CA299" i="20"/>
  <c r="AG302" i="20"/>
  <c r="BG302" i="20"/>
  <c r="CG302" i="20"/>
  <c r="AR303" i="20"/>
  <c r="BR303" i="20"/>
  <c r="AC304" i="20"/>
  <c r="BC304" i="20"/>
  <c r="CC304" i="20"/>
  <c r="Q305" i="20"/>
  <c r="Y306" i="20"/>
  <c r="AY306" i="20"/>
  <c r="BY306" i="20"/>
  <c r="T308" i="20"/>
  <c r="AP310" i="20"/>
  <c r="BP310" i="20"/>
  <c r="AA311" i="20"/>
  <c r="BA311" i="20"/>
  <c r="CA311" i="20"/>
  <c r="AG314" i="20"/>
  <c r="BG314" i="20"/>
  <c r="CG314" i="20"/>
  <c r="AR315" i="20"/>
  <c r="BR315" i="20"/>
  <c r="AC316" i="20"/>
  <c r="BC316" i="20"/>
  <c r="CC316" i="20"/>
  <c r="Q317" i="20"/>
  <c r="BR319" i="20"/>
  <c r="CP320" i="20"/>
  <c r="BP320" i="20"/>
  <c r="AP320" i="20"/>
  <c r="CC320" i="20"/>
  <c r="BC320" i="20"/>
  <c r="BT323" i="20"/>
  <c r="BY326" i="20"/>
  <c r="AY326" i="20"/>
  <c r="Y326" i="20"/>
  <c r="BN326" i="20"/>
  <c r="CG329" i="20"/>
  <c r="BG329" i="20"/>
  <c r="AG329" i="20"/>
  <c r="BL333" i="20"/>
  <c r="BR341" i="20"/>
  <c r="CN348" i="20"/>
  <c r="BN348" i="20"/>
  <c r="AN348" i="20"/>
  <c r="CA348" i="20"/>
  <c r="BA348" i="20"/>
  <c r="AA348" i="20"/>
  <c r="BN350" i="20"/>
  <c r="BC354" i="20"/>
  <c r="BY361" i="20"/>
  <c r="BL361" i="20"/>
  <c r="AY361" i="20"/>
  <c r="AL361" i="20"/>
  <c r="T409" i="20"/>
  <c r="S409" i="20"/>
  <c r="R409" i="20"/>
  <c r="Q409" i="20"/>
  <c r="P409" i="20"/>
  <c r="O409" i="20"/>
  <c r="AJ290" i="20"/>
  <c r="BJ290" i="20"/>
  <c r="CJ290" i="20"/>
  <c r="AT291" i="20"/>
  <c r="BT291" i="20"/>
  <c r="CT291" i="20"/>
  <c r="AP293" i="20"/>
  <c r="BP293" i="20"/>
  <c r="CP293" i="20"/>
  <c r="AR298" i="20"/>
  <c r="BR298" i="20"/>
  <c r="CR298" i="20"/>
  <c r="AJ302" i="20"/>
  <c r="BJ302" i="20"/>
  <c r="CJ302" i="20"/>
  <c r="AT303" i="20"/>
  <c r="BT303" i="20"/>
  <c r="CT303" i="20"/>
  <c r="AP305" i="20"/>
  <c r="BP305" i="20"/>
  <c r="CP305" i="20"/>
  <c r="AR310" i="20"/>
  <c r="BR310" i="20"/>
  <c r="CR310" i="20"/>
  <c r="AJ314" i="20"/>
  <c r="BJ314" i="20"/>
  <c r="CJ314" i="20"/>
  <c r="AT315" i="20"/>
  <c r="BT315" i="20"/>
  <c r="CT315" i="20"/>
  <c r="AP317" i="20"/>
  <c r="BP317" i="20"/>
  <c r="CP317" i="20"/>
  <c r="CG319" i="20"/>
  <c r="BG319" i="20"/>
  <c r="AG319" i="20"/>
  <c r="BT319" i="20"/>
  <c r="CG322" i="20"/>
  <c r="BG322" i="20"/>
  <c r="AG322" i="20"/>
  <c r="CT322" i="20"/>
  <c r="AP325" i="20"/>
  <c r="T335" i="20"/>
  <c r="S335" i="20"/>
  <c r="R335" i="20"/>
  <c r="Q335" i="20"/>
  <c r="P335" i="20"/>
  <c r="O335" i="20"/>
  <c r="BP336" i="20"/>
  <c r="CT339" i="20"/>
  <c r="BT339" i="20"/>
  <c r="AT339" i="20"/>
  <c r="CG339" i="20"/>
  <c r="BG339" i="20"/>
  <c r="AG339" i="20"/>
  <c r="BT341" i="20"/>
  <c r="CC348" i="20"/>
  <c r="BC348" i="20"/>
  <c r="AC348" i="20"/>
  <c r="T352" i="20"/>
  <c r="S352" i="20"/>
  <c r="R352" i="20"/>
  <c r="Q352" i="20"/>
  <c r="P352" i="20"/>
  <c r="W279" i="20"/>
  <c r="AW279" i="20"/>
  <c r="BW279" i="20"/>
  <c r="S281" i="20"/>
  <c r="AE287" i="20"/>
  <c r="BE287" i="20"/>
  <c r="CE287" i="20"/>
  <c r="P290" i="20"/>
  <c r="W291" i="20"/>
  <c r="AW291" i="20"/>
  <c r="BW291" i="20"/>
  <c r="AG292" i="20"/>
  <c r="BG292" i="20"/>
  <c r="CG292" i="20"/>
  <c r="S293" i="20"/>
  <c r="O297" i="20"/>
  <c r="AE299" i="20"/>
  <c r="BE299" i="20"/>
  <c r="CE299" i="20"/>
  <c r="P302" i="20"/>
  <c r="W303" i="20"/>
  <c r="AW303" i="20"/>
  <c r="BW303" i="20"/>
  <c r="AG304" i="20"/>
  <c r="BG304" i="20"/>
  <c r="CG304" i="20"/>
  <c r="S305" i="20"/>
  <c r="O309" i="20"/>
  <c r="P314" i="20"/>
  <c r="W315" i="20"/>
  <c r="AW315" i="20"/>
  <c r="BW315" i="20"/>
  <c r="AG316" i="20"/>
  <c r="BG316" i="20"/>
  <c r="CG316" i="20"/>
  <c r="S317" i="20"/>
  <c r="S323" i="20"/>
  <c r="R323" i="20"/>
  <c r="Q323" i="20"/>
  <c r="O323" i="20"/>
  <c r="CG323" i="20"/>
  <c r="CA326" i="20"/>
  <c r="CA331" i="20"/>
  <c r="BA331" i="20"/>
  <c r="AA331" i="20"/>
  <c r="BY338" i="20"/>
  <c r="AY338" i="20"/>
  <c r="Y338" i="20"/>
  <c r="CL343" i="20"/>
  <c r="BL343" i="20"/>
  <c r="AL343" i="20"/>
  <c r="BY343" i="20"/>
  <c r="AY343" i="20"/>
  <c r="Y343" i="20"/>
  <c r="AL345" i="20"/>
  <c r="CE348" i="20"/>
  <c r="BE348" i="20"/>
  <c r="AE348" i="20"/>
  <c r="O352" i="20"/>
  <c r="CL361" i="20"/>
  <c r="CA366" i="20"/>
  <c r="BN366" i="20"/>
  <c r="BA366" i="20"/>
  <c r="AN366" i="20"/>
  <c r="AA366" i="20"/>
  <c r="CN366" i="20"/>
  <c r="T375" i="20"/>
  <c r="S375" i="20"/>
  <c r="R375" i="20"/>
  <c r="Q375" i="20"/>
  <c r="P375" i="20"/>
  <c r="O375" i="20"/>
  <c r="O280" i="20"/>
  <c r="W286" i="20"/>
  <c r="AW286" i="20"/>
  <c r="BW286" i="20"/>
  <c r="AG287" i="20"/>
  <c r="BG287" i="20"/>
  <c r="CG287" i="20"/>
  <c r="Y291" i="20"/>
  <c r="AY291" i="20"/>
  <c r="BY291" i="20"/>
  <c r="AJ292" i="20"/>
  <c r="BJ292" i="20"/>
  <c r="AE294" i="20"/>
  <c r="BE294" i="20"/>
  <c r="CE294" i="20"/>
  <c r="P297" i="20"/>
  <c r="W298" i="20"/>
  <c r="AW298" i="20"/>
  <c r="BW298" i="20"/>
  <c r="AG299" i="20"/>
  <c r="BG299" i="20"/>
  <c r="CG299" i="20"/>
  <c r="Q302" i="20"/>
  <c r="Y303" i="20"/>
  <c r="AY303" i="20"/>
  <c r="BY303" i="20"/>
  <c r="AJ304" i="20"/>
  <c r="BJ304" i="20"/>
  <c r="AE306" i="20"/>
  <c r="BE306" i="20"/>
  <c r="CE306" i="20"/>
  <c r="AA308" i="20"/>
  <c r="BA308" i="20"/>
  <c r="CA308" i="20"/>
  <c r="P309" i="20"/>
  <c r="W310" i="20"/>
  <c r="AW310" i="20"/>
  <c r="BW310" i="20"/>
  <c r="AG311" i="20"/>
  <c r="BG311" i="20"/>
  <c r="CG311" i="20"/>
  <c r="Y315" i="20"/>
  <c r="AY315" i="20"/>
  <c r="BY315" i="20"/>
  <c r="AJ316" i="20"/>
  <c r="BJ316" i="20"/>
  <c r="AE319" i="20"/>
  <c r="BL321" i="20"/>
  <c r="BY323" i="20"/>
  <c r="AY323" i="20"/>
  <c r="Y323" i="20"/>
  <c r="CL323" i="20"/>
  <c r="BC325" i="20"/>
  <c r="CE326" i="20"/>
  <c r="BE326" i="20"/>
  <c r="AE326" i="20"/>
  <c r="CL326" i="20"/>
  <c r="CC331" i="20"/>
  <c r="BC331" i="20"/>
  <c r="AC331" i="20"/>
  <c r="CT332" i="20"/>
  <c r="BT332" i="20"/>
  <c r="AT332" i="20"/>
  <c r="CG332" i="20"/>
  <c r="BG332" i="20"/>
  <c r="AG332" i="20"/>
  <c r="CR334" i="20"/>
  <c r="BR334" i="20"/>
  <c r="AR334" i="20"/>
  <c r="CE334" i="20"/>
  <c r="BE334" i="20"/>
  <c r="AE334" i="20"/>
  <c r="CA338" i="20"/>
  <c r="BA338" i="20"/>
  <c r="AA338" i="20"/>
  <c r="AP348" i="20"/>
  <c r="CT351" i="20"/>
  <c r="BT351" i="20"/>
  <c r="AT351" i="20"/>
  <c r="CG351" i="20"/>
  <c r="BG351" i="20"/>
  <c r="AG351" i="20"/>
  <c r="CT382" i="20"/>
  <c r="BT382" i="20"/>
  <c r="AT382" i="20"/>
  <c r="CG382" i="20"/>
  <c r="BG382" i="20"/>
  <c r="AG382" i="20"/>
  <c r="AJ287" i="20"/>
  <c r="BJ287" i="20"/>
  <c r="AP290" i="20"/>
  <c r="BP290" i="20"/>
  <c r="AL292" i="20"/>
  <c r="BL292" i="20"/>
  <c r="Q297" i="20"/>
  <c r="AJ299" i="20"/>
  <c r="BJ299" i="20"/>
  <c r="AL304" i="20"/>
  <c r="BL304" i="20"/>
  <c r="Q309" i="20"/>
  <c r="AJ311" i="20"/>
  <c r="BJ311" i="20"/>
  <c r="AP314" i="20"/>
  <c r="BP314" i="20"/>
  <c r="AL316" i="20"/>
  <c r="BL316" i="20"/>
  <c r="R318" i="20"/>
  <c r="P318" i="20"/>
  <c r="CG321" i="20"/>
  <c r="BG321" i="20"/>
  <c r="AG321" i="20"/>
  <c r="CT321" i="20"/>
  <c r="BT321" i="20"/>
  <c r="AT321" i="20"/>
  <c r="CT323" i="20"/>
  <c r="AA326" i="20"/>
  <c r="CN326" i="20"/>
  <c r="CG333" i="20"/>
  <c r="BG333" i="20"/>
  <c r="AG333" i="20"/>
  <c r="CT333" i="20"/>
  <c r="BT333" i="20"/>
  <c r="AT333" i="20"/>
  <c r="CP342" i="20"/>
  <c r="BP342" i="20"/>
  <c r="AP342" i="20"/>
  <c r="CA343" i="20"/>
  <c r="BA343" i="20"/>
  <c r="AA343" i="20"/>
  <c r="CJ350" i="20"/>
  <c r="BJ350" i="20"/>
  <c r="AJ350" i="20"/>
  <c r="BW350" i="20"/>
  <c r="AW350" i="20"/>
  <c r="W350" i="20"/>
  <c r="CL355" i="20"/>
  <c r="BL355" i="20"/>
  <c r="AL355" i="20"/>
  <c r="BY355" i="20"/>
  <c r="AY355" i="20"/>
  <c r="Y355" i="20"/>
  <c r="BE358" i="20"/>
  <c r="CR358" i="20"/>
  <c r="AR358" i="20"/>
  <c r="CE358" i="20"/>
  <c r="AE358" i="20"/>
  <c r="BR358" i="20"/>
  <c r="CA376" i="20"/>
  <c r="BA376" i="20"/>
  <c r="AA376" i="20"/>
  <c r="CN376" i="20"/>
  <c r="BN376" i="20"/>
  <c r="AN376" i="20"/>
  <c r="AL287" i="20"/>
  <c r="BL287" i="20"/>
  <c r="AR290" i="20"/>
  <c r="BR290" i="20"/>
  <c r="AN292" i="20"/>
  <c r="BN292" i="20"/>
  <c r="AJ294" i="20"/>
  <c r="BJ294" i="20"/>
  <c r="R297" i="20"/>
  <c r="AL299" i="20"/>
  <c r="BL299" i="20"/>
  <c r="AR302" i="20"/>
  <c r="BR302" i="20"/>
  <c r="AN304" i="20"/>
  <c r="BN304" i="20"/>
  <c r="AJ306" i="20"/>
  <c r="BJ306" i="20"/>
  <c r="R309" i="20"/>
  <c r="AL311" i="20"/>
  <c r="BL311" i="20"/>
  <c r="AR314" i="20"/>
  <c r="BR314" i="20"/>
  <c r="AN316" i="20"/>
  <c r="BN316" i="20"/>
  <c r="BW318" i="20"/>
  <c r="AW318" i="20"/>
  <c r="CJ318" i="20"/>
  <c r="BW321" i="20"/>
  <c r="AW321" i="20"/>
  <c r="W321" i="20"/>
  <c r="CN324" i="20"/>
  <c r="BN324" i="20"/>
  <c r="AN324" i="20"/>
  <c r="CA324" i="20"/>
  <c r="BA324" i="20"/>
  <c r="AA324" i="20"/>
  <c r="CG331" i="20"/>
  <c r="BG331" i="20"/>
  <c r="AG331" i="20"/>
  <c r="BW333" i="20"/>
  <c r="AW333" i="20"/>
  <c r="W333" i="20"/>
  <c r="CT337" i="20"/>
  <c r="BT337" i="20"/>
  <c r="AT337" i="20"/>
  <c r="CG337" i="20"/>
  <c r="BG337" i="20"/>
  <c r="AG337" i="20"/>
  <c r="CC343" i="20"/>
  <c r="BC343" i="20"/>
  <c r="AC343" i="20"/>
  <c r="T347" i="20"/>
  <c r="S347" i="20"/>
  <c r="R347" i="20"/>
  <c r="Q347" i="20"/>
  <c r="P347" i="20"/>
  <c r="O347" i="20"/>
  <c r="BP348" i="20"/>
  <c r="BY350" i="20"/>
  <c r="AY350" i="20"/>
  <c r="Y350" i="20"/>
  <c r="CT358" i="20"/>
  <c r="AT358" i="20"/>
  <c r="CG358" i="20"/>
  <c r="AG358" i="20"/>
  <c r="BT358" i="20"/>
  <c r="CG363" i="20"/>
  <c r="BT363" i="20"/>
  <c r="BG363" i="20"/>
  <c r="AT363" i="20"/>
  <c r="AG363" i="20"/>
  <c r="CC376" i="20"/>
  <c r="BC376" i="20"/>
  <c r="AC376" i="20"/>
  <c r="CP376" i="20"/>
  <c r="BP376" i="20"/>
  <c r="AP376" i="20"/>
  <c r="AN287" i="20"/>
  <c r="BN287" i="20"/>
  <c r="AJ289" i="20"/>
  <c r="BJ289" i="20"/>
  <c r="AT290" i="20"/>
  <c r="BT290" i="20"/>
  <c r="AP292" i="20"/>
  <c r="BP292" i="20"/>
  <c r="AL294" i="20"/>
  <c r="BL294" i="20"/>
  <c r="S297" i="20"/>
  <c r="AN299" i="20"/>
  <c r="BN299" i="20"/>
  <c r="O301" i="20"/>
  <c r="AT302" i="20"/>
  <c r="BT302" i="20"/>
  <c r="AP304" i="20"/>
  <c r="BP304" i="20"/>
  <c r="AL306" i="20"/>
  <c r="BL306" i="20"/>
  <c r="S309" i="20"/>
  <c r="AN311" i="20"/>
  <c r="BN311" i="20"/>
  <c r="O313" i="20"/>
  <c r="AT314" i="20"/>
  <c r="BT314" i="20"/>
  <c r="AP316" i="20"/>
  <c r="BP316" i="20"/>
  <c r="CA318" i="20"/>
  <c r="BA318" i="20"/>
  <c r="AA318" i="20"/>
  <c r="CN318" i="20"/>
  <c r="BN318" i="20"/>
  <c r="CJ321" i="20"/>
  <c r="CC324" i="20"/>
  <c r="BC324" i="20"/>
  <c r="AC324" i="20"/>
  <c r="CP324" i="20"/>
  <c r="BY333" i="20"/>
  <c r="AY333" i="20"/>
  <c r="Y333" i="20"/>
  <c r="CG334" i="20"/>
  <c r="BG334" i="20"/>
  <c r="AG334" i="20"/>
  <c r="CE345" i="20"/>
  <c r="BE345" i="20"/>
  <c r="AE345" i="20"/>
  <c r="CR345" i="20"/>
  <c r="BR345" i="20"/>
  <c r="AR345" i="20"/>
  <c r="CA350" i="20"/>
  <c r="BA350" i="20"/>
  <c r="AA350" i="20"/>
  <c r="CP354" i="20"/>
  <c r="BP354" i="20"/>
  <c r="AP354" i="20"/>
  <c r="CA355" i="20"/>
  <c r="BA355" i="20"/>
  <c r="AA355" i="20"/>
  <c r="BG358" i="20"/>
  <c r="S280" i="20"/>
  <c r="Q282" i="20"/>
  <c r="P289" i="20"/>
  <c r="W290" i="20"/>
  <c r="AW290" i="20"/>
  <c r="AG291" i="20"/>
  <c r="BG291" i="20"/>
  <c r="AR292" i="20"/>
  <c r="BR292" i="20"/>
  <c r="AC293" i="20"/>
  <c r="BC293" i="20"/>
  <c r="Q294" i="20"/>
  <c r="O296" i="20"/>
  <c r="AE298" i="20"/>
  <c r="BE298" i="20"/>
  <c r="P301" i="20"/>
  <c r="W302" i="20"/>
  <c r="AW302" i="20"/>
  <c r="AG303" i="20"/>
  <c r="BG303" i="20"/>
  <c r="AR304" i="20"/>
  <c r="BR304" i="20"/>
  <c r="AC305" i="20"/>
  <c r="BC305" i="20"/>
  <c r="Q306" i="20"/>
  <c r="O308" i="20"/>
  <c r="AE310" i="20"/>
  <c r="BE310" i="20"/>
  <c r="R311" i="20"/>
  <c r="P313" i="20"/>
  <c r="W314" i="20"/>
  <c r="AW314" i="20"/>
  <c r="AG315" i="20"/>
  <c r="BG315" i="20"/>
  <c r="AC317" i="20"/>
  <c r="BC317" i="20"/>
  <c r="S318" i="20"/>
  <c r="AT319" i="20"/>
  <c r="CT319" i="20"/>
  <c r="AL323" i="20"/>
  <c r="CC325" i="20"/>
  <c r="AN326" i="20"/>
  <c r="AP331" i="20"/>
  <c r="CP341" i="20"/>
  <c r="BP341" i="20"/>
  <c r="AP341" i="20"/>
  <c r="CC341" i="20"/>
  <c r="BC341" i="20"/>
  <c r="AC341" i="20"/>
  <c r="BW345" i="20"/>
  <c r="AW345" i="20"/>
  <c r="W345" i="20"/>
  <c r="CR346" i="20"/>
  <c r="BR346" i="20"/>
  <c r="AR346" i="20"/>
  <c r="CE346" i="20"/>
  <c r="BE346" i="20"/>
  <c r="AE346" i="20"/>
  <c r="CP348" i="20"/>
  <c r="CC355" i="20"/>
  <c r="BC355" i="20"/>
  <c r="AC355" i="20"/>
  <c r="CT363" i="20"/>
  <c r="CC371" i="20"/>
  <c r="BC371" i="20"/>
  <c r="AC371" i="20"/>
  <c r="BP371" i="20"/>
  <c r="AP371" i="20"/>
  <c r="CP371" i="20"/>
  <c r="AJ279" i="20"/>
  <c r="BJ279" i="20"/>
  <c r="R282" i="20"/>
  <c r="AR287" i="20"/>
  <c r="BR287" i="20"/>
  <c r="Q289" i="20"/>
  <c r="AJ291" i="20"/>
  <c r="BJ291" i="20"/>
  <c r="AT292" i="20"/>
  <c r="BT292" i="20"/>
  <c r="P296" i="20"/>
  <c r="AR299" i="20"/>
  <c r="BR299" i="20"/>
  <c r="Q301" i="20"/>
  <c r="AJ303" i="20"/>
  <c r="BJ303" i="20"/>
  <c r="AT304" i="20"/>
  <c r="BT304" i="20"/>
  <c r="Q313" i="20"/>
  <c r="AJ315" i="20"/>
  <c r="BJ315" i="20"/>
  <c r="AT316" i="20"/>
  <c r="BT316" i="20"/>
  <c r="T318" i="20"/>
  <c r="CL319" i="20"/>
  <c r="BL319" i="20"/>
  <c r="AL319" i="20"/>
  <c r="BY319" i="20"/>
  <c r="AY319" i="20"/>
  <c r="Y319" i="20"/>
  <c r="CC321" i="20"/>
  <c r="BC321" i="20"/>
  <c r="AC321" i="20"/>
  <c r="CP321" i="20"/>
  <c r="T325" i="20"/>
  <c r="S325" i="20"/>
  <c r="Q325" i="20"/>
  <c r="P325" i="20"/>
  <c r="O325" i="20"/>
  <c r="AR326" i="20"/>
  <c r="AT331" i="20"/>
  <c r="CC333" i="20"/>
  <c r="BC333" i="20"/>
  <c r="AC333" i="20"/>
  <c r="CP333" i="20"/>
  <c r="BP333" i="20"/>
  <c r="AP333" i="20"/>
  <c r="AT334" i="20"/>
  <c r="CN336" i="20"/>
  <c r="BN336" i="20"/>
  <c r="AN336" i="20"/>
  <c r="CA336" i="20"/>
  <c r="BA336" i="20"/>
  <c r="AA336" i="20"/>
  <c r="CE341" i="20"/>
  <c r="BE341" i="20"/>
  <c r="AE341" i="20"/>
  <c r="AC342" i="20"/>
  <c r="AN343" i="20"/>
  <c r="BY345" i="20"/>
  <c r="AY345" i="20"/>
  <c r="Y345" i="20"/>
  <c r="CR348" i="20"/>
  <c r="CL364" i="20"/>
  <c r="BL364" i="20"/>
  <c r="AL364" i="20"/>
  <c r="BY364" i="20"/>
  <c r="AY364" i="20"/>
  <c r="Y364" i="20"/>
  <c r="T380" i="20"/>
  <c r="S380" i="20"/>
  <c r="R380" i="20"/>
  <c r="Q380" i="20"/>
  <c r="P380" i="20"/>
  <c r="O380" i="20"/>
  <c r="CJ383" i="20"/>
  <c r="BJ383" i="20"/>
  <c r="AJ383" i="20"/>
  <c r="BW383" i="20"/>
  <c r="AW383" i="20"/>
  <c r="W383" i="20"/>
  <c r="AJ286" i="20"/>
  <c r="BJ286" i="20"/>
  <c r="AT287" i="20"/>
  <c r="BT287" i="20"/>
  <c r="AL291" i="20"/>
  <c r="BL291" i="20"/>
  <c r="AR294" i="20"/>
  <c r="BR294" i="20"/>
  <c r="AJ298" i="20"/>
  <c r="BJ298" i="20"/>
  <c r="AT299" i="20"/>
  <c r="BT299" i="20"/>
  <c r="AL303" i="20"/>
  <c r="BL303" i="20"/>
  <c r="AR306" i="20"/>
  <c r="BR306" i="20"/>
  <c r="AN308" i="20"/>
  <c r="BN308" i="20"/>
  <c r="AJ310" i="20"/>
  <c r="BJ310" i="20"/>
  <c r="AT311" i="20"/>
  <c r="BT311" i="20"/>
  <c r="AL315" i="20"/>
  <c r="BL315" i="20"/>
  <c r="W318" i="20"/>
  <c r="CP322" i="20"/>
  <c r="BP322" i="20"/>
  <c r="AP322" i="20"/>
  <c r="CC322" i="20"/>
  <c r="BC322" i="20"/>
  <c r="AC322" i="20"/>
  <c r="BT322" i="20"/>
  <c r="AJ333" i="20"/>
  <c r="CC336" i="20"/>
  <c r="BC336" i="20"/>
  <c r="AC336" i="20"/>
  <c r="CG341" i="20"/>
  <c r="BG341" i="20"/>
  <c r="AG341" i="20"/>
  <c r="AP343" i="20"/>
  <c r="CT349" i="20"/>
  <c r="BT349" i="20"/>
  <c r="AT349" i="20"/>
  <c r="CG349" i="20"/>
  <c r="BG349" i="20"/>
  <c r="AG349" i="20"/>
  <c r="AL350" i="20"/>
  <c r="CP353" i="20"/>
  <c r="BP353" i="20"/>
  <c r="AP353" i="20"/>
  <c r="CC353" i="20"/>
  <c r="BC353" i="20"/>
  <c r="AC353" i="20"/>
  <c r="BY359" i="20"/>
  <c r="AY359" i="20"/>
  <c r="Y359" i="20"/>
  <c r="BL359" i="20"/>
  <c r="AL359" i="20"/>
  <c r="CL359" i="20"/>
  <c r="CT377" i="20"/>
  <c r="BT377" i="20"/>
  <c r="AT377" i="20"/>
  <c r="CG377" i="20"/>
  <c r="BG377" i="20"/>
  <c r="AG377" i="20"/>
  <c r="CG379" i="20"/>
  <c r="BG379" i="20"/>
  <c r="AG379" i="20"/>
  <c r="BT379" i="20"/>
  <c r="AT379" i="20"/>
  <c r="CN381" i="20"/>
  <c r="BN381" i="20"/>
  <c r="AN381" i="20"/>
  <c r="CA381" i="20"/>
  <c r="BA381" i="20"/>
  <c r="AA381" i="20"/>
  <c r="BY383" i="20"/>
  <c r="AY383" i="20"/>
  <c r="Y383" i="20"/>
  <c r="BL383" i="20"/>
  <c r="AL383" i="20"/>
  <c r="AN321" i="20"/>
  <c r="BN321" i="20"/>
  <c r="CN321" i="20"/>
  <c r="Y322" i="20"/>
  <c r="AY322" i="20"/>
  <c r="BY322" i="20"/>
  <c r="T324" i="20"/>
  <c r="AP326" i="20"/>
  <c r="BP326" i="20"/>
  <c r="CP326" i="20"/>
  <c r="AA327" i="20"/>
  <c r="BA327" i="20"/>
  <c r="CA327" i="20"/>
  <c r="AG330" i="20"/>
  <c r="BG330" i="20"/>
  <c r="CG330" i="20"/>
  <c r="AR331" i="20"/>
  <c r="BR331" i="20"/>
  <c r="CR331" i="20"/>
  <c r="AC332" i="20"/>
  <c r="BC332" i="20"/>
  <c r="CC332" i="20"/>
  <c r="AN333" i="20"/>
  <c r="BN333" i="20"/>
  <c r="CN333" i="20"/>
  <c r="Y334" i="20"/>
  <c r="AY334" i="20"/>
  <c r="BY334" i="20"/>
  <c r="T336" i="20"/>
  <c r="AP338" i="20"/>
  <c r="BP338" i="20"/>
  <c r="CP338" i="20"/>
  <c r="AA339" i="20"/>
  <c r="BA339" i="20"/>
  <c r="CA339" i="20"/>
  <c r="AG342" i="20"/>
  <c r="BG342" i="20"/>
  <c r="CG342" i="20"/>
  <c r="AR343" i="20"/>
  <c r="BR343" i="20"/>
  <c r="CR343" i="20"/>
  <c r="AC344" i="20"/>
  <c r="BC344" i="20"/>
  <c r="CC344" i="20"/>
  <c r="AN345" i="20"/>
  <c r="BN345" i="20"/>
  <c r="CN345" i="20"/>
  <c r="Y346" i="20"/>
  <c r="AY346" i="20"/>
  <c r="BY346" i="20"/>
  <c r="T348" i="20"/>
  <c r="AP350" i="20"/>
  <c r="BP350" i="20"/>
  <c r="CP350" i="20"/>
  <c r="AA351" i="20"/>
  <c r="BA351" i="20"/>
  <c r="CA351" i="20"/>
  <c r="AG354" i="20"/>
  <c r="BG354" i="20"/>
  <c r="CG354" i="20"/>
  <c r="AR355" i="20"/>
  <c r="BR355" i="20"/>
  <c r="CR355" i="20"/>
  <c r="AC356" i="20"/>
  <c r="BC356" i="20"/>
  <c r="CC359" i="20"/>
  <c r="CA364" i="20"/>
  <c r="BA364" i="20"/>
  <c r="AA364" i="20"/>
  <c r="CN364" i="20"/>
  <c r="CE376" i="20"/>
  <c r="BE376" i="20"/>
  <c r="AE376" i="20"/>
  <c r="CE381" i="20"/>
  <c r="BE381" i="20"/>
  <c r="AE381" i="20"/>
  <c r="CA383" i="20"/>
  <c r="BA383" i="20"/>
  <c r="AA383" i="20"/>
  <c r="AJ390" i="20"/>
  <c r="BT393" i="20"/>
  <c r="BN395" i="20"/>
  <c r="BL397" i="20"/>
  <c r="CT425" i="20"/>
  <c r="BT425" i="20"/>
  <c r="AT425" i="20"/>
  <c r="CG425" i="20"/>
  <c r="BG425" i="20"/>
  <c r="AG425" i="20"/>
  <c r="AR338" i="20"/>
  <c r="BR338" i="20"/>
  <c r="CR338" i="20"/>
  <c r="AJ342" i="20"/>
  <c r="BJ342" i="20"/>
  <c r="CJ342" i="20"/>
  <c r="AT343" i="20"/>
  <c r="BT343" i="20"/>
  <c r="CT343" i="20"/>
  <c r="AP345" i="20"/>
  <c r="BP345" i="20"/>
  <c r="CP345" i="20"/>
  <c r="AR350" i="20"/>
  <c r="BR350" i="20"/>
  <c r="CR350" i="20"/>
  <c r="AJ354" i="20"/>
  <c r="BJ354" i="20"/>
  <c r="CJ354" i="20"/>
  <c r="AT355" i="20"/>
  <c r="BT355" i="20"/>
  <c r="CT355" i="20"/>
  <c r="CC364" i="20"/>
  <c r="BC364" i="20"/>
  <c r="AC364" i="20"/>
  <c r="CP364" i="20"/>
  <c r="CT372" i="20"/>
  <c r="BT372" i="20"/>
  <c r="AT372" i="20"/>
  <c r="CG372" i="20"/>
  <c r="BG372" i="20"/>
  <c r="AG372" i="20"/>
  <c r="T373" i="20"/>
  <c r="S373" i="20"/>
  <c r="R373" i="20"/>
  <c r="Q373" i="20"/>
  <c r="BW378" i="20"/>
  <c r="AW378" i="20"/>
  <c r="W378" i="20"/>
  <c r="CJ378" i="20"/>
  <c r="CG381" i="20"/>
  <c r="BG381" i="20"/>
  <c r="AG381" i="20"/>
  <c r="CC383" i="20"/>
  <c r="BC383" i="20"/>
  <c r="AC383" i="20"/>
  <c r="CT384" i="20"/>
  <c r="BT384" i="20"/>
  <c r="AT384" i="20"/>
  <c r="CG384" i="20"/>
  <c r="BG384" i="20"/>
  <c r="AG384" i="20"/>
  <c r="T385" i="20"/>
  <c r="S385" i="20"/>
  <c r="R385" i="20"/>
  <c r="Q385" i="20"/>
  <c r="CP386" i="20"/>
  <c r="BP386" i="20"/>
  <c r="AP386" i="20"/>
  <c r="CC386" i="20"/>
  <c r="BC386" i="20"/>
  <c r="AC386" i="20"/>
  <c r="CL388" i="20"/>
  <c r="BL388" i="20"/>
  <c r="AL388" i="20"/>
  <c r="BY388" i="20"/>
  <c r="AY388" i="20"/>
  <c r="Y388" i="20"/>
  <c r="CN410" i="20"/>
  <c r="BN410" i="20"/>
  <c r="AN410" i="20"/>
  <c r="CA410" i="20"/>
  <c r="BA410" i="20"/>
  <c r="AA410" i="20"/>
  <c r="CC419" i="20"/>
  <c r="BC419" i="20"/>
  <c r="AC419" i="20"/>
  <c r="AP419" i="20"/>
  <c r="BP419" i="20"/>
  <c r="CP419" i="20"/>
  <c r="W319" i="20"/>
  <c r="AW319" i="20"/>
  <c r="BW319" i="20"/>
  <c r="AG320" i="20"/>
  <c r="BG320" i="20"/>
  <c r="CG320" i="20"/>
  <c r="S321" i="20"/>
  <c r="AE327" i="20"/>
  <c r="BE327" i="20"/>
  <c r="CE327" i="20"/>
  <c r="P330" i="20"/>
  <c r="W331" i="20"/>
  <c r="AW331" i="20"/>
  <c r="BW331" i="20"/>
  <c r="S333" i="20"/>
  <c r="O337" i="20"/>
  <c r="AT338" i="20"/>
  <c r="BT338" i="20"/>
  <c r="CT338" i="20"/>
  <c r="P342" i="20"/>
  <c r="W343" i="20"/>
  <c r="AW343" i="20"/>
  <c r="BW343" i="20"/>
  <c r="AG344" i="20"/>
  <c r="BG344" i="20"/>
  <c r="CG344" i="20"/>
  <c r="O349" i="20"/>
  <c r="T350" i="20"/>
  <c r="P354" i="20"/>
  <c r="W355" i="20"/>
  <c r="AW355" i="20"/>
  <c r="BW355" i="20"/>
  <c r="AG356" i="20"/>
  <c r="BG356" i="20"/>
  <c r="CJ356" i="20"/>
  <c r="AC359" i="20"/>
  <c r="BA360" i="20"/>
  <c r="CR364" i="20"/>
  <c r="BP365" i="20"/>
  <c r="O373" i="20"/>
  <c r="BY378" i="20"/>
  <c r="AY378" i="20"/>
  <c r="Y378" i="20"/>
  <c r="CL378" i="20"/>
  <c r="O385" i="20"/>
  <c r="CA388" i="20"/>
  <c r="BA388" i="20"/>
  <c r="AA388" i="20"/>
  <c r="CL389" i="20"/>
  <c r="BL389" i="20"/>
  <c r="AL389" i="20"/>
  <c r="BY389" i="20"/>
  <c r="BY400" i="20"/>
  <c r="AY400" i="20"/>
  <c r="Y400" i="20"/>
  <c r="BL400" i="20"/>
  <c r="AL400" i="20"/>
  <c r="CL400" i="20"/>
  <c r="CC410" i="20"/>
  <c r="BC410" i="20"/>
  <c r="AC410" i="20"/>
  <c r="CP410" i="20"/>
  <c r="BP410" i="20"/>
  <c r="AP410" i="20"/>
  <c r="CE419" i="20"/>
  <c r="BE419" i="20"/>
  <c r="AE419" i="20"/>
  <c r="AR419" i="20"/>
  <c r="BR419" i="20"/>
  <c r="CR419" i="20"/>
  <c r="AJ320" i="20"/>
  <c r="BJ320" i="20"/>
  <c r="CJ320" i="20"/>
  <c r="AE322" i="20"/>
  <c r="BE322" i="20"/>
  <c r="CE322" i="20"/>
  <c r="W326" i="20"/>
  <c r="AW326" i="20"/>
  <c r="BW326" i="20"/>
  <c r="AG327" i="20"/>
  <c r="BG327" i="20"/>
  <c r="CG327" i="20"/>
  <c r="Q330" i="20"/>
  <c r="Y331" i="20"/>
  <c r="AY331" i="20"/>
  <c r="BY331" i="20"/>
  <c r="O332" i="20"/>
  <c r="P337" i="20"/>
  <c r="W338" i="20"/>
  <c r="AW338" i="20"/>
  <c r="BW338" i="20"/>
  <c r="Q342" i="20"/>
  <c r="AJ344" i="20"/>
  <c r="BJ344" i="20"/>
  <c r="CJ344" i="20"/>
  <c r="AT345" i="20"/>
  <c r="BT345" i="20"/>
  <c r="CT345" i="20"/>
  <c r="P349" i="20"/>
  <c r="Q354" i="20"/>
  <c r="AJ356" i="20"/>
  <c r="BJ356" i="20"/>
  <c r="CL356" i="20"/>
  <c r="BN360" i="20"/>
  <c r="CT365" i="20"/>
  <c r="BT365" i="20"/>
  <c r="AT365" i="20"/>
  <c r="CG365" i="20"/>
  <c r="BG365" i="20"/>
  <c r="AG365" i="20"/>
  <c r="P373" i="20"/>
  <c r="CA378" i="20"/>
  <c r="BA378" i="20"/>
  <c r="AA378" i="20"/>
  <c r="CN378" i="20"/>
  <c r="AR381" i="20"/>
  <c r="P385" i="20"/>
  <c r="T387" i="20"/>
  <c r="S387" i="20"/>
  <c r="R387" i="20"/>
  <c r="Q387" i="20"/>
  <c r="P387" i="20"/>
  <c r="O387" i="20"/>
  <c r="CC388" i="20"/>
  <c r="BC388" i="20"/>
  <c r="AC388" i="20"/>
  <c r="CG391" i="20"/>
  <c r="BG391" i="20"/>
  <c r="AG391" i="20"/>
  <c r="CT391" i="20"/>
  <c r="CN393" i="20"/>
  <c r="BN393" i="20"/>
  <c r="AN393" i="20"/>
  <c r="CA393" i="20"/>
  <c r="BA393" i="20"/>
  <c r="AA393" i="20"/>
  <c r="CJ395" i="20"/>
  <c r="BJ395" i="20"/>
  <c r="AJ395" i="20"/>
  <c r="BW395" i="20"/>
  <c r="AW395" i="20"/>
  <c r="W395" i="20"/>
  <c r="BA400" i="20"/>
  <c r="AN400" i="20"/>
  <c r="CN400" i="20"/>
  <c r="AA400" i="20"/>
  <c r="CA400" i="20"/>
  <c r="CE410" i="20"/>
  <c r="BE410" i="20"/>
  <c r="AE410" i="20"/>
  <c r="CR410" i="20"/>
  <c r="BR410" i="20"/>
  <c r="AR410" i="20"/>
  <c r="AL320" i="20"/>
  <c r="BL320" i="20"/>
  <c r="AJ327" i="20"/>
  <c r="BJ327" i="20"/>
  <c r="AL332" i="20"/>
  <c r="BL332" i="20"/>
  <c r="Q337" i="20"/>
  <c r="AJ339" i="20"/>
  <c r="BJ339" i="20"/>
  <c r="AL344" i="20"/>
  <c r="BL344" i="20"/>
  <c r="Q349" i="20"/>
  <c r="AJ351" i="20"/>
  <c r="BJ351" i="20"/>
  <c r="AL356" i="20"/>
  <c r="BL356" i="20"/>
  <c r="CN356" i="20"/>
  <c r="CP359" i="20"/>
  <c r="CE362" i="20"/>
  <c r="BE362" i="20"/>
  <c r="AE362" i="20"/>
  <c r="BW362" i="20"/>
  <c r="AN364" i="20"/>
  <c r="AR376" i="20"/>
  <c r="AT381" i="20"/>
  <c r="CE386" i="20"/>
  <c r="BE386" i="20"/>
  <c r="AE386" i="20"/>
  <c r="CE388" i="20"/>
  <c r="BE388" i="20"/>
  <c r="AE388" i="20"/>
  <c r="T392" i="20"/>
  <c r="S392" i="20"/>
  <c r="R392" i="20"/>
  <c r="Q392" i="20"/>
  <c r="P392" i="20"/>
  <c r="CC393" i="20"/>
  <c r="BC393" i="20"/>
  <c r="AC393" i="20"/>
  <c r="CT394" i="20"/>
  <c r="BT394" i="20"/>
  <c r="AT394" i="20"/>
  <c r="CG394" i="20"/>
  <c r="BG394" i="20"/>
  <c r="AG394" i="20"/>
  <c r="BY395" i="20"/>
  <c r="AY395" i="20"/>
  <c r="Y395" i="20"/>
  <c r="T397" i="20"/>
  <c r="S397" i="20"/>
  <c r="R397" i="20"/>
  <c r="Q397" i="20"/>
  <c r="BC399" i="20"/>
  <c r="CP399" i="20"/>
  <c r="AP399" i="20"/>
  <c r="CC399" i="20"/>
  <c r="AC399" i="20"/>
  <c r="CC400" i="20"/>
  <c r="BC400" i="20"/>
  <c r="AC400" i="20"/>
  <c r="AP400" i="20"/>
  <c r="CP400" i="20"/>
  <c r="T402" i="20"/>
  <c r="R402" i="20"/>
  <c r="Q402" i="20"/>
  <c r="S402" i="20"/>
  <c r="T404" i="20"/>
  <c r="S404" i="20"/>
  <c r="R404" i="20"/>
  <c r="P404" i="20"/>
  <c r="O404" i="20"/>
  <c r="CC407" i="20"/>
  <c r="BC407" i="20"/>
  <c r="AC407" i="20"/>
  <c r="CP407" i="20"/>
  <c r="BP407" i="20"/>
  <c r="AP407" i="20"/>
  <c r="AL327" i="20"/>
  <c r="BL327" i="20"/>
  <c r="AR330" i="20"/>
  <c r="BR330" i="20"/>
  <c r="AN332" i="20"/>
  <c r="BN332" i="20"/>
  <c r="AJ334" i="20"/>
  <c r="BJ334" i="20"/>
  <c r="R337" i="20"/>
  <c r="AL339" i="20"/>
  <c r="BL339" i="20"/>
  <c r="AR342" i="20"/>
  <c r="BR342" i="20"/>
  <c r="AN344" i="20"/>
  <c r="BN344" i="20"/>
  <c r="AJ346" i="20"/>
  <c r="BJ346" i="20"/>
  <c r="R349" i="20"/>
  <c r="AL351" i="20"/>
  <c r="BL351" i="20"/>
  <c r="AR354" i="20"/>
  <c r="BR354" i="20"/>
  <c r="AN356" i="20"/>
  <c r="CT360" i="20"/>
  <c r="BT360" i="20"/>
  <c r="AT360" i="20"/>
  <c r="CG360" i="20"/>
  <c r="BG360" i="20"/>
  <c r="AG360" i="20"/>
  <c r="CG362" i="20"/>
  <c r="BG362" i="20"/>
  <c r="AG362" i="20"/>
  <c r="AP364" i="20"/>
  <c r="CC365" i="20"/>
  <c r="CG386" i="20"/>
  <c r="BG386" i="20"/>
  <c r="AG386" i="20"/>
  <c r="BW392" i="20"/>
  <c r="AW392" i="20"/>
  <c r="W392" i="20"/>
  <c r="CE393" i="20"/>
  <c r="BE393" i="20"/>
  <c r="AE393" i="20"/>
  <c r="CA395" i="20"/>
  <c r="BA395" i="20"/>
  <c r="AA395" i="20"/>
  <c r="CT396" i="20"/>
  <c r="BT396" i="20"/>
  <c r="AT396" i="20"/>
  <c r="CG396" i="20"/>
  <c r="BG396" i="20"/>
  <c r="AG396" i="20"/>
  <c r="BW397" i="20"/>
  <c r="AW397" i="20"/>
  <c r="W397" i="20"/>
  <c r="BE399" i="20"/>
  <c r="CR399" i="20"/>
  <c r="AR399" i="20"/>
  <c r="CE399" i="20"/>
  <c r="AE399" i="20"/>
  <c r="BR399" i="20"/>
  <c r="BJ402" i="20"/>
  <c r="AW402" i="20"/>
  <c r="AJ402" i="20"/>
  <c r="CJ402" i="20"/>
  <c r="W402" i="20"/>
  <c r="CA404" i="20"/>
  <c r="BA404" i="20"/>
  <c r="AA404" i="20"/>
  <c r="BN404" i="20"/>
  <c r="AN404" i="20"/>
  <c r="BW407" i="20"/>
  <c r="AW407" i="20"/>
  <c r="W407" i="20"/>
  <c r="BJ407" i="20"/>
  <c r="AJ407" i="20"/>
  <c r="AA321" i="20"/>
  <c r="BA321" i="20"/>
  <c r="AL322" i="20"/>
  <c r="BL322" i="20"/>
  <c r="AN327" i="20"/>
  <c r="BN327" i="20"/>
  <c r="O329" i="20"/>
  <c r="AT330" i="20"/>
  <c r="BT330" i="20"/>
  <c r="AE331" i="20"/>
  <c r="BE331" i="20"/>
  <c r="AP332" i="20"/>
  <c r="BP332" i="20"/>
  <c r="AA333" i="20"/>
  <c r="BA333" i="20"/>
  <c r="AL334" i="20"/>
  <c r="BL334" i="20"/>
  <c r="S337" i="20"/>
  <c r="AC338" i="20"/>
  <c r="BC338" i="20"/>
  <c r="AN339" i="20"/>
  <c r="BN339" i="20"/>
  <c r="O341" i="20"/>
  <c r="AT342" i="20"/>
  <c r="BT342" i="20"/>
  <c r="AE343" i="20"/>
  <c r="BE343" i="20"/>
  <c r="AP344" i="20"/>
  <c r="BP344" i="20"/>
  <c r="BA345" i="20"/>
  <c r="AL346" i="20"/>
  <c r="BL346" i="20"/>
  <c r="S349" i="20"/>
  <c r="AC350" i="20"/>
  <c r="BC350" i="20"/>
  <c r="AN351" i="20"/>
  <c r="BN351" i="20"/>
  <c r="O353" i="20"/>
  <c r="AT354" i="20"/>
  <c r="BT354" i="20"/>
  <c r="AE355" i="20"/>
  <c r="BE355" i="20"/>
  <c r="AP356" i="20"/>
  <c r="Q357" i="20"/>
  <c r="P357" i="20"/>
  <c r="AP359" i="20"/>
  <c r="CA360" i="20"/>
  <c r="W362" i="20"/>
  <c r="CJ362" i="20"/>
  <c r="CP365" i="20"/>
  <c r="CN369" i="20"/>
  <c r="BN369" i="20"/>
  <c r="AN369" i="20"/>
  <c r="CA369" i="20"/>
  <c r="BA369" i="20"/>
  <c r="AA369" i="20"/>
  <c r="CE374" i="20"/>
  <c r="BE374" i="20"/>
  <c r="AE374" i="20"/>
  <c r="AP383" i="20"/>
  <c r="BW390" i="20"/>
  <c r="AW390" i="20"/>
  <c r="W390" i="20"/>
  <c r="CJ390" i="20"/>
  <c r="CG393" i="20"/>
  <c r="BG393" i="20"/>
  <c r="AG393" i="20"/>
  <c r="CC395" i="20"/>
  <c r="BC395" i="20"/>
  <c r="AC395" i="20"/>
  <c r="BY397" i="20"/>
  <c r="AY397" i="20"/>
  <c r="Y397" i="20"/>
  <c r="BY402" i="20"/>
  <c r="AY402" i="20"/>
  <c r="Y402" i="20"/>
  <c r="AL402" i="20"/>
  <c r="CL402" i="20"/>
  <c r="BY407" i="20"/>
  <c r="AY407" i="20"/>
  <c r="Y407" i="20"/>
  <c r="BL407" i="20"/>
  <c r="AL407" i="20"/>
  <c r="CT411" i="20"/>
  <c r="BT411" i="20"/>
  <c r="AT411" i="20"/>
  <c r="CG411" i="20"/>
  <c r="BG411" i="20"/>
  <c r="AG411" i="20"/>
  <c r="AR320" i="20"/>
  <c r="BR320" i="20"/>
  <c r="Q322" i="20"/>
  <c r="O324" i="20"/>
  <c r="AP327" i="20"/>
  <c r="BP327" i="20"/>
  <c r="P329" i="20"/>
  <c r="S332" i="20"/>
  <c r="Q334" i="20"/>
  <c r="O336" i="20"/>
  <c r="AE338" i="20"/>
  <c r="BE338" i="20"/>
  <c r="R339" i="20"/>
  <c r="P341" i="20"/>
  <c r="W342" i="20"/>
  <c r="AW342" i="20"/>
  <c r="AG343" i="20"/>
  <c r="BG343" i="20"/>
  <c r="AR344" i="20"/>
  <c r="BR344" i="20"/>
  <c r="AC345" i="20"/>
  <c r="BC345" i="20"/>
  <c r="Q346" i="20"/>
  <c r="O348" i="20"/>
  <c r="AE350" i="20"/>
  <c r="BE350" i="20"/>
  <c r="R351" i="20"/>
  <c r="P353" i="20"/>
  <c r="W354" i="20"/>
  <c r="AW354" i="20"/>
  <c r="AG355" i="20"/>
  <c r="BG355" i="20"/>
  <c r="CR356" i="20"/>
  <c r="BR356" i="20"/>
  <c r="AR356" i="20"/>
  <c r="BT356" i="20"/>
  <c r="O357" i="20"/>
  <c r="CR362" i="20"/>
  <c r="CE366" i="20"/>
  <c r="BE366" i="20"/>
  <c r="AE366" i="20"/>
  <c r="CR366" i="20"/>
  <c r="BR366" i="20"/>
  <c r="AR366" i="20"/>
  <c r="CG367" i="20"/>
  <c r="BG367" i="20"/>
  <c r="AG367" i="20"/>
  <c r="T368" i="20"/>
  <c r="S368" i="20"/>
  <c r="R368" i="20"/>
  <c r="Q368" i="20"/>
  <c r="P368" i="20"/>
  <c r="CC369" i="20"/>
  <c r="BC369" i="20"/>
  <c r="AC369" i="20"/>
  <c r="CT370" i="20"/>
  <c r="BT370" i="20"/>
  <c r="AT370" i="20"/>
  <c r="CG370" i="20"/>
  <c r="BG370" i="20"/>
  <c r="AG370" i="20"/>
  <c r="CG374" i="20"/>
  <c r="BG374" i="20"/>
  <c r="AG374" i="20"/>
  <c r="BR376" i="20"/>
  <c r="AJ378" i="20"/>
  <c r="BT381" i="20"/>
  <c r="AR386" i="20"/>
  <c r="AR388" i="20"/>
  <c r="BY390" i="20"/>
  <c r="AY390" i="20"/>
  <c r="Y390" i="20"/>
  <c r="CL390" i="20"/>
  <c r="AT391" i="20"/>
  <c r="AP393" i="20"/>
  <c r="BL402" i="20"/>
  <c r="AJ319" i="20"/>
  <c r="BJ319" i="20"/>
  <c r="AT320" i="20"/>
  <c r="BT320" i="20"/>
  <c r="P324" i="20"/>
  <c r="AR327" i="20"/>
  <c r="BR327" i="20"/>
  <c r="Q329" i="20"/>
  <c r="AJ331" i="20"/>
  <c r="BJ331" i="20"/>
  <c r="R334" i="20"/>
  <c r="P336" i="20"/>
  <c r="AG338" i="20"/>
  <c r="BG338" i="20"/>
  <c r="S339" i="20"/>
  <c r="Q341" i="20"/>
  <c r="AJ343" i="20"/>
  <c r="BJ343" i="20"/>
  <c r="AT344" i="20"/>
  <c r="BT344" i="20"/>
  <c r="R346" i="20"/>
  <c r="P348" i="20"/>
  <c r="S351" i="20"/>
  <c r="Q353" i="20"/>
  <c r="AJ355" i="20"/>
  <c r="BJ355" i="20"/>
  <c r="AT356" i="20"/>
  <c r="BW356" i="20"/>
  <c r="R357" i="20"/>
  <c r="R358" i="20"/>
  <c r="Q358" i="20"/>
  <c r="O358" i="20"/>
  <c r="T361" i="20"/>
  <c r="S361" i="20"/>
  <c r="R361" i="20"/>
  <c r="Q361" i="20"/>
  <c r="CT362" i="20"/>
  <c r="BN364" i="20"/>
  <c r="BW366" i="20"/>
  <c r="AW366" i="20"/>
  <c r="W366" i="20"/>
  <c r="O368" i="20"/>
  <c r="CE369" i="20"/>
  <c r="BE369" i="20"/>
  <c r="AE369" i="20"/>
  <c r="BY371" i="20"/>
  <c r="AY371" i="20"/>
  <c r="Y371" i="20"/>
  <c r="AL378" i="20"/>
  <c r="BN383" i="20"/>
  <c r="AT386" i="20"/>
  <c r="BN388" i="20"/>
  <c r="Y389" i="20"/>
  <c r="CA390" i="20"/>
  <c r="BA390" i="20"/>
  <c r="AA390" i="20"/>
  <c r="CN390" i="20"/>
  <c r="AJ392" i="20"/>
  <c r="AR393" i="20"/>
  <c r="AL395" i="20"/>
  <c r="AJ397" i="20"/>
  <c r="BN400" i="20"/>
  <c r="CN404" i="20"/>
  <c r="W320" i="20"/>
  <c r="AW320" i="20"/>
  <c r="AR322" i="20"/>
  <c r="BR322" i="20"/>
  <c r="AJ326" i="20"/>
  <c r="BJ326" i="20"/>
  <c r="AT327" i="20"/>
  <c r="BT327" i="20"/>
  <c r="AL331" i="20"/>
  <c r="BL331" i="20"/>
  <c r="AJ338" i="20"/>
  <c r="BJ338" i="20"/>
  <c r="W344" i="20"/>
  <c r="AW344" i="20"/>
  <c r="AG345" i="20"/>
  <c r="BG345" i="20"/>
  <c r="W356" i="20"/>
  <c r="S357" i="20"/>
  <c r="P358" i="20"/>
  <c r="CJ359" i="20"/>
  <c r="BJ359" i="20"/>
  <c r="AJ359" i="20"/>
  <c r="BW359" i="20"/>
  <c r="AW359" i="20"/>
  <c r="W359" i="20"/>
  <c r="O361" i="20"/>
  <c r="AR362" i="20"/>
  <c r="S363" i="20"/>
  <c r="R363" i="20"/>
  <c r="Q363" i="20"/>
  <c r="P363" i="20"/>
  <c r="O363" i="20"/>
  <c r="BP364" i="20"/>
  <c r="BY366" i="20"/>
  <c r="AY366" i="20"/>
  <c r="Y366" i="20"/>
  <c r="CG369" i="20"/>
  <c r="BG369" i="20"/>
  <c r="AG369" i="20"/>
  <c r="CA371" i="20"/>
  <c r="BA371" i="20"/>
  <c r="AA371" i="20"/>
  <c r="CR374" i="20"/>
  <c r="CL376" i="20"/>
  <c r="BL376" i="20"/>
  <c r="AL376" i="20"/>
  <c r="BY376" i="20"/>
  <c r="AY376" i="20"/>
  <c r="Y376" i="20"/>
  <c r="AN378" i="20"/>
  <c r="CR381" i="20"/>
  <c r="BP383" i="20"/>
  <c r="BP388" i="20"/>
  <c r="AT393" i="20"/>
  <c r="AN395" i="20"/>
  <c r="AL397" i="20"/>
  <c r="BP400" i="20"/>
  <c r="BW402" i="20"/>
  <c r="AT419" i="20"/>
  <c r="CG419" i="20"/>
  <c r="BT419" i="20"/>
  <c r="AG419" i="20"/>
  <c r="CE424" i="20"/>
  <c r="BE424" i="20"/>
  <c r="AE424" i="20"/>
  <c r="BR424" i="20"/>
  <c r="AR424" i="20"/>
  <c r="AR359" i="20"/>
  <c r="BR359" i="20"/>
  <c r="AC360" i="20"/>
  <c r="BC360" i="20"/>
  <c r="CC360" i="20"/>
  <c r="Y362" i="20"/>
  <c r="AY362" i="20"/>
  <c r="BY362" i="20"/>
  <c r="T364" i="20"/>
  <c r="AE365" i="20"/>
  <c r="BE365" i="20"/>
  <c r="CE365" i="20"/>
  <c r="AP366" i="20"/>
  <c r="BP366" i="20"/>
  <c r="CP366" i="20"/>
  <c r="AA367" i="20"/>
  <c r="BA367" i="20"/>
  <c r="CA367" i="20"/>
  <c r="AR371" i="20"/>
  <c r="BR371" i="20"/>
  <c r="CR371" i="20"/>
  <c r="AC372" i="20"/>
  <c r="BC372" i="20"/>
  <c r="CC372" i="20"/>
  <c r="AT376" i="20"/>
  <c r="BT376" i="20"/>
  <c r="CT376" i="20"/>
  <c r="AE377" i="20"/>
  <c r="BE377" i="20"/>
  <c r="CE377" i="20"/>
  <c r="AP378" i="20"/>
  <c r="BP378" i="20"/>
  <c r="CP378" i="20"/>
  <c r="AA379" i="20"/>
  <c r="BA379" i="20"/>
  <c r="CA379" i="20"/>
  <c r="AR383" i="20"/>
  <c r="BR383" i="20"/>
  <c r="CR383" i="20"/>
  <c r="AC384" i="20"/>
  <c r="BC384" i="20"/>
  <c r="CC384" i="20"/>
  <c r="Y386" i="20"/>
  <c r="AY386" i="20"/>
  <c r="BY386" i="20"/>
  <c r="T388" i="20"/>
  <c r="AE389" i="20"/>
  <c r="BE389" i="20"/>
  <c r="CE389" i="20"/>
  <c r="AP390" i="20"/>
  <c r="BP390" i="20"/>
  <c r="CP390" i="20"/>
  <c r="AA391" i="20"/>
  <c r="BA391" i="20"/>
  <c r="CA391" i="20"/>
  <c r="AR395" i="20"/>
  <c r="BR395" i="20"/>
  <c r="CR395" i="20"/>
  <c r="AY401" i="20"/>
  <c r="CL405" i="20"/>
  <c r="BL405" i="20"/>
  <c r="AL405" i="20"/>
  <c r="AY405" i="20"/>
  <c r="CA407" i="20"/>
  <c r="BA407" i="20"/>
  <c r="AA407" i="20"/>
  <c r="CG410" i="20"/>
  <c r="BG410" i="20"/>
  <c r="AG410" i="20"/>
  <c r="BG419" i="20"/>
  <c r="BW421" i="20"/>
  <c r="AW421" i="20"/>
  <c r="W421" i="20"/>
  <c r="BJ421" i="20"/>
  <c r="AJ421" i="20"/>
  <c r="CJ421" i="20"/>
  <c r="CG424" i="20"/>
  <c r="BG424" i="20"/>
  <c r="AG424" i="20"/>
  <c r="BT424" i="20"/>
  <c r="AT424" i="20"/>
  <c r="T359" i="20"/>
  <c r="AA362" i="20"/>
  <c r="BA362" i="20"/>
  <c r="CA362" i="20"/>
  <c r="AC367" i="20"/>
  <c r="BC367" i="20"/>
  <c r="CC367" i="20"/>
  <c r="O370" i="20"/>
  <c r="AT371" i="20"/>
  <c r="BT371" i="20"/>
  <c r="CT371" i="20"/>
  <c r="AA374" i="20"/>
  <c r="BA374" i="20"/>
  <c r="CA374" i="20"/>
  <c r="AR378" i="20"/>
  <c r="BR378" i="20"/>
  <c r="CR378" i="20"/>
  <c r="AC379" i="20"/>
  <c r="BC379" i="20"/>
  <c r="CC379" i="20"/>
  <c r="O382" i="20"/>
  <c r="AT383" i="20"/>
  <c r="BT383" i="20"/>
  <c r="CT383" i="20"/>
  <c r="AG389" i="20"/>
  <c r="BG389" i="20"/>
  <c r="CG389" i="20"/>
  <c r="AR390" i="20"/>
  <c r="BR390" i="20"/>
  <c r="CR390" i="20"/>
  <c r="AC391" i="20"/>
  <c r="BC391" i="20"/>
  <c r="CC391" i="20"/>
  <c r="O394" i="20"/>
  <c r="T395" i="20"/>
  <c r="AP398" i="20"/>
  <c r="BY421" i="20"/>
  <c r="AY421" i="20"/>
  <c r="Y421" i="20"/>
  <c r="AL421" i="20"/>
  <c r="CL421" i="20"/>
  <c r="BW428" i="20"/>
  <c r="AW428" i="20"/>
  <c r="W428" i="20"/>
  <c r="CJ428" i="20"/>
  <c r="BJ428" i="20"/>
  <c r="AJ428" i="20"/>
  <c r="AJ365" i="20"/>
  <c r="BJ365" i="20"/>
  <c r="CJ365" i="20"/>
  <c r="AT366" i="20"/>
  <c r="BT366" i="20"/>
  <c r="CT366" i="20"/>
  <c r="CE367" i="20"/>
  <c r="P370" i="20"/>
  <c r="AJ377" i="20"/>
  <c r="BJ377" i="20"/>
  <c r="CJ377" i="20"/>
  <c r="AT378" i="20"/>
  <c r="BT378" i="20"/>
  <c r="CT378" i="20"/>
  <c r="P382" i="20"/>
  <c r="AJ389" i="20"/>
  <c r="BJ389" i="20"/>
  <c r="CJ389" i="20"/>
  <c r="AT390" i="20"/>
  <c r="BT390" i="20"/>
  <c r="CT390" i="20"/>
  <c r="P394" i="20"/>
  <c r="CA405" i="20"/>
  <c r="BA405" i="20"/>
  <c r="AA405" i="20"/>
  <c r="BY412" i="20"/>
  <c r="AY412" i="20"/>
  <c r="Y412" i="20"/>
  <c r="CA421" i="20"/>
  <c r="BA421" i="20"/>
  <c r="AA421" i="20"/>
  <c r="AN421" i="20"/>
  <c r="CN421" i="20"/>
  <c r="O360" i="20"/>
  <c r="P365" i="20"/>
  <c r="Q370" i="20"/>
  <c r="O372" i="20"/>
  <c r="P377" i="20"/>
  <c r="Q382" i="20"/>
  <c r="O384" i="20"/>
  <c r="Q394" i="20"/>
  <c r="O396" i="20"/>
  <c r="BL401" i="20"/>
  <c r="CC405" i="20"/>
  <c r="BC405" i="20"/>
  <c r="AC405" i="20"/>
  <c r="AT410" i="20"/>
  <c r="CA412" i="20"/>
  <c r="BA412" i="20"/>
  <c r="AA412" i="20"/>
  <c r="CG422" i="20"/>
  <c r="BG422" i="20"/>
  <c r="AG422" i="20"/>
  <c r="BT422" i="20"/>
  <c r="AT422" i="20"/>
  <c r="CT422" i="20"/>
  <c r="P360" i="20"/>
  <c r="Q365" i="20"/>
  <c r="AJ367" i="20"/>
  <c r="BJ367" i="20"/>
  <c r="R370" i="20"/>
  <c r="P372" i="20"/>
  <c r="Q377" i="20"/>
  <c r="AJ379" i="20"/>
  <c r="BJ379" i="20"/>
  <c r="R382" i="20"/>
  <c r="P384" i="20"/>
  <c r="AN389" i="20"/>
  <c r="BN389" i="20"/>
  <c r="AJ391" i="20"/>
  <c r="BJ391" i="20"/>
  <c r="R394" i="20"/>
  <c r="P396" i="20"/>
  <c r="Q398" i="20"/>
  <c r="O398" i="20"/>
  <c r="T401" i="20"/>
  <c r="S401" i="20"/>
  <c r="R401" i="20"/>
  <c r="Q401" i="20"/>
  <c r="O401" i="20"/>
  <c r="R403" i="20"/>
  <c r="Q403" i="20"/>
  <c r="P403" i="20"/>
  <c r="O403" i="20"/>
  <c r="CE405" i="20"/>
  <c r="BE405" i="20"/>
  <c r="AE405" i="20"/>
  <c r="CC412" i="20"/>
  <c r="BC412" i="20"/>
  <c r="AC412" i="20"/>
  <c r="CL412" i="20"/>
  <c r="CC417" i="20"/>
  <c r="BC417" i="20"/>
  <c r="AC417" i="20"/>
  <c r="AP417" i="20"/>
  <c r="BP417" i="20"/>
  <c r="CG440" i="20"/>
  <c r="BG440" i="20"/>
  <c r="AG440" i="20"/>
  <c r="CT440" i="20"/>
  <c r="AT440" i="20"/>
  <c r="BT440" i="20"/>
  <c r="AL367" i="20"/>
  <c r="BL367" i="20"/>
  <c r="AR370" i="20"/>
  <c r="BR370" i="20"/>
  <c r="AN372" i="20"/>
  <c r="BN372" i="20"/>
  <c r="AJ374" i="20"/>
  <c r="BJ374" i="20"/>
  <c r="AP377" i="20"/>
  <c r="BP377" i="20"/>
  <c r="AL379" i="20"/>
  <c r="BL379" i="20"/>
  <c r="AR382" i="20"/>
  <c r="BR382" i="20"/>
  <c r="AN384" i="20"/>
  <c r="BN384" i="20"/>
  <c r="AJ386" i="20"/>
  <c r="BJ386" i="20"/>
  <c r="AP389" i="20"/>
  <c r="BP389" i="20"/>
  <c r="AL391" i="20"/>
  <c r="BL391" i="20"/>
  <c r="AR394" i="20"/>
  <c r="BR394" i="20"/>
  <c r="AN396" i="20"/>
  <c r="BN396" i="20"/>
  <c r="CL398" i="20"/>
  <c r="BL398" i="20"/>
  <c r="AL398" i="20"/>
  <c r="BY401" i="20"/>
  <c r="CE403" i="20"/>
  <c r="BE403" i="20"/>
  <c r="AE403" i="20"/>
  <c r="BY405" i="20"/>
  <c r="AN407" i="20"/>
  <c r="T414" i="20"/>
  <c r="S414" i="20"/>
  <c r="R414" i="20"/>
  <c r="Q414" i="20"/>
  <c r="CP415" i="20"/>
  <c r="BP415" i="20"/>
  <c r="AP415" i="20"/>
  <c r="CC415" i="20"/>
  <c r="BC415" i="20"/>
  <c r="AC415" i="20"/>
  <c r="T416" i="20"/>
  <c r="S416" i="20"/>
  <c r="R416" i="20"/>
  <c r="Q416" i="20"/>
  <c r="P416" i="20"/>
  <c r="O416" i="20"/>
  <c r="CE417" i="20"/>
  <c r="BE417" i="20"/>
  <c r="AE417" i="20"/>
  <c r="AR417" i="20"/>
  <c r="BR417" i="20"/>
  <c r="CR417" i="20"/>
  <c r="CT419" i="20"/>
  <c r="AP360" i="20"/>
  <c r="BP360" i="20"/>
  <c r="AL362" i="20"/>
  <c r="BL362" i="20"/>
  <c r="AR365" i="20"/>
  <c r="BR365" i="20"/>
  <c r="AC366" i="20"/>
  <c r="BC366" i="20"/>
  <c r="AN367" i="20"/>
  <c r="BN367" i="20"/>
  <c r="O369" i="20"/>
  <c r="AE371" i="20"/>
  <c r="BE371" i="20"/>
  <c r="AP372" i="20"/>
  <c r="BP372" i="20"/>
  <c r="AL374" i="20"/>
  <c r="BL374" i="20"/>
  <c r="AG376" i="20"/>
  <c r="BG376" i="20"/>
  <c r="AR377" i="20"/>
  <c r="BR377" i="20"/>
  <c r="AC378" i="20"/>
  <c r="BC378" i="20"/>
  <c r="AN379" i="20"/>
  <c r="BN379" i="20"/>
  <c r="O381" i="20"/>
  <c r="AE383" i="20"/>
  <c r="BE383" i="20"/>
  <c r="AP384" i="20"/>
  <c r="BP384" i="20"/>
  <c r="AL386" i="20"/>
  <c r="BL386" i="20"/>
  <c r="AR389" i="20"/>
  <c r="BR389" i="20"/>
  <c r="AC390" i="20"/>
  <c r="BC390" i="20"/>
  <c r="AN391" i="20"/>
  <c r="BN391" i="20"/>
  <c r="O393" i="20"/>
  <c r="AE395" i="20"/>
  <c r="BE395" i="20"/>
  <c r="R396" i="20"/>
  <c r="CC398" i="20"/>
  <c r="BC398" i="20"/>
  <c r="AC398" i="20"/>
  <c r="CT399" i="20"/>
  <c r="BT399" i="20"/>
  <c r="AT399" i="20"/>
  <c r="CG399" i="20"/>
  <c r="BG399" i="20"/>
  <c r="AG399" i="20"/>
  <c r="T403" i="20"/>
  <c r="CN405" i="20"/>
  <c r="CG408" i="20"/>
  <c r="BG408" i="20"/>
  <c r="AG408" i="20"/>
  <c r="BT410" i="20"/>
  <c r="CP412" i="20"/>
  <c r="O414" i="20"/>
  <c r="CE415" i="20"/>
  <c r="BE415" i="20"/>
  <c r="AE415" i="20"/>
  <c r="CG417" i="20"/>
  <c r="AT417" i="20"/>
  <c r="BT417" i="20"/>
  <c r="AG417" i="20"/>
  <c r="CT417" i="20"/>
  <c r="BG417" i="20"/>
  <c r="BL421" i="20"/>
  <c r="S360" i="20"/>
  <c r="AN362" i="20"/>
  <c r="BN362" i="20"/>
  <c r="O364" i="20"/>
  <c r="AP367" i="20"/>
  <c r="BP367" i="20"/>
  <c r="P369" i="20"/>
  <c r="AG371" i="20"/>
  <c r="BG371" i="20"/>
  <c r="S372" i="20"/>
  <c r="AN374" i="20"/>
  <c r="BN374" i="20"/>
  <c r="O376" i="20"/>
  <c r="AE378" i="20"/>
  <c r="BE378" i="20"/>
  <c r="AP379" i="20"/>
  <c r="BP379" i="20"/>
  <c r="P381" i="20"/>
  <c r="AG383" i="20"/>
  <c r="BG383" i="20"/>
  <c r="S384" i="20"/>
  <c r="Q386" i="20"/>
  <c r="O388" i="20"/>
  <c r="AT389" i="20"/>
  <c r="BT389" i="20"/>
  <c r="AE390" i="20"/>
  <c r="BE390" i="20"/>
  <c r="AP391" i="20"/>
  <c r="BP391" i="20"/>
  <c r="P393" i="20"/>
  <c r="S396" i="20"/>
  <c r="S398" i="20"/>
  <c r="BW399" i="20"/>
  <c r="AW399" i="20"/>
  <c r="W399" i="20"/>
  <c r="Y401" i="20"/>
  <c r="Y405" i="20"/>
  <c r="CT413" i="20"/>
  <c r="BT413" i="20"/>
  <c r="AT413" i="20"/>
  <c r="CG413" i="20"/>
  <c r="BG413" i="20"/>
  <c r="AG413" i="20"/>
  <c r="P414" i="20"/>
  <c r="CG415" i="20"/>
  <c r="BG415" i="20"/>
  <c r="AG415" i="20"/>
  <c r="BN421" i="20"/>
  <c r="CR424" i="20"/>
  <c r="CT432" i="20"/>
  <c r="BT432" i="20"/>
  <c r="AT432" i="20"/>
  <c r="CG432" i="20"/>
  <c r="BG432" i="20"/>
  <c r="AG432" i="20"/>
  <c r="AP362" i="20"/>
  <c r="BP362" i="20"/>
  <c r="W365" i="20"/>
  <c r="AW365" i="20"/>
  <c r="AG366" i="20"/>
  <c r="BG366" i="20"/>
  <c r="AR367" i="20"/>
  <c r="BR367" i="20"/>
  <c r="AJ371" i="20"/>
  <c r="BJ371" i="20"/>
  <c r="AP374" i="20"/>
  <c r="BP374" i="20"/>
  <c r="W377" i="20"/>
  <c r="AW377" i="20"/>
  <c r="AG378" i="20"/>
  <c r="BG378" i="20"/>
  <c r="AR379" i="20"/>
  <c r="BR379" i="20"/>
  <c r="W389" i="20"/>
  <c r="AW389" i="20"/>
  <c r="AG390" i="20"/>
  <c r="BG390" i="20"/>
  <c r="AR391" i="20"/>
  <c r="BR391" i="20"/>
  <c r="T398" i="20"/>
  <c r="BP398" i="20"/>
  <c r="BY399" i="20"/>
  <c r="AY399" i="20"/>
  <c r="Y399" i="20"/>
  <c r="CJ400" i="20"/>
  <c r="BJ400" i="20"/>
  <c r="AJ400" i="20"/>
  <c r="CR403" i="20"/>
  <c r="AN405" i="20"/>
  <c r="CR405" i="20"/>
  <c r="BN407" i="20"/>
  <c r="AL412" i="20"/>
  <c r="CA419" i="20"/>
  <c r="BA419" i="20"/>
  <c r="AA419" i="20"/>
  <c r="CN419" i="20"/>
  <c r="AN419" i="20"/>
  <c r="BN419" i="20"/>
  <c r="CT424" i="20"/>
  <c r="S400" i="20"/>
  <c r="AT405" i="20"/>
  <c r="BT405" i="20"/>
  <c r="CT405" i="20"/>
  <c r="AA408" i="20"/>
  <c r="BA408" i="20"/>
  <c r="CA408" i="20"/>
  <c r="AR412" i="20"/>
  <c r="BR412" i="20"/>
  <c r="CR412" i="20"/>
  <c r="S420" i="20"/>
  <c r="R420" i="20"/>
  <c r="Q420" i="20"/>
  <c r="P420" i="20"/>
  <c r="O420" i="20"/>
  <c r="BG420" i="20"/>
  <c r="CE421" i="20"/>
  <c r="BW425" i="20"/>
  <c r="AW425" i="20"/>
  <c r="W425" i="20"/>
  <c r="CJ425" i="20"/>
  <c r="BJ425" i="20"/>
  <c r="AJ425" i="20"/>
  <c r="AT400" i="20"/>
  <c r="BT400" i="20"/>
  <c r="CT400" i="20"/>
  <c r="AR407" i="20"/>
  <c r="BR407" i="20"/>
  <c r="CR407" i="20"/>
  <c r="AJ411" i="20"/>
  <c r="BJ411" i="20"/>
  <c r="CJ411" i="20"/>
  <c r="AT412" i="20"/>
  <c r="BT412" i="20"/>
  <c r="CT412" i="20"/>
  <c r="BT420" i="20"/>
  <c r="T423" i="20"/>
  <c r="S423" i="20"/>
  <c r="R423" i="20"/>
  <c r="P423" i="20"/>
  <c r="CC431" i="20"/>
  <c r="BC431" i="20"/>
  <c r="AC431" i="20"/>
  <c r="BY441" i="20"/>
  <c r="AY441" i="20"/>
  <c r="Y441" i="20"/>
  <c r="CL441" i="20"/>
  <c r="BL441" i="20"/>
  <c r="AL441" i="20"/>
  <c r="CG444" i="20"/>
  <c r="BT444" i="20"/>
  <c r="BG444" i="20"/>
  <c r="AT444" i="20"/>
  <c r="CT444" i="20"/>
  <c r="AG444" i="20"/>
  <c r="T451" i="20"/>
  <c r="S451" i="20"/>
  <c r="R451" i="20"/>
  <c r="Q451" i="20"/>
  <c r="P451" i="20"/>
  <c r="O451" i="20"/>
  <c r="AJ406" i="20"/>
  <c r="BJ406" i="20"/>
  <c r="CJ406" i="20"/>
  <c r="AT407" i="20"/>
  <c r="BT407" i="20"/>
  <c r="CT407" i="20"/>
  <c r="AL411" i="20"/>
  <c r="BL411" i="20"/>
  <c r="CL411" i="20"/>
  <c r="T418" i="20"/>
  <c r="S418" i="20"/>
  <c r="R418" i="20"/>
  <c r="Q418" i="20"/>
  <c r="BW423" i="20"/>
  <c r="AW423" i="20"/>
  <c r="W423" i="20"/>
  <c r="CJ423" i="20"/>
  <c r="CN427" i="20"/>
  <c r="BN427" i="20"/>
  <c r="AN427" i="20"/>
  <c r="CA427" i="20"/>
  <c r="BA427" i="20"/>
  <c r="AA427" i="20"/>
  <c r="CG433" i="20"/>
  <c r="BG433" i="20"/>
  <c r="BT433" i="20"/>
  <c r="AG433" i="20"/>
  <c r="CT433" i="20"/>
  <c r="AT433" i="20"/>
  <c r="CA449" i="20"/>
  <c r="BA449" i="20"/>
  <c r="AA449" i="20"/>
  <c r="BN449" i="20"/>
  <c r="AN449" i="20"/>
  <c r="Q399" i="20"/>
  <c r="P406" i="20"/>
  <c r="Q411" i="20"/>
  <c r="O413" i="20"/>
  <c r="O418" i="20"/>
  <c r="Q423" i="20"/>
  <c r="CJ429" i="20"/>
  <c r="BJ429" i="20"/>
  <c r="AJ429" i="20"/>
  <c r="BW429" i="20"/>
  <c r="AW429" i="20"/>
  <c r="W429" i="20"/>
  <c r="AN406" i="20"/>
  <c r="BN406" i="20"/>
  <c r="AJ408" i="20"/>
  <c r="BJ408" i="20"/>
  <c r="AP411" i="20"/>
  <c r="BP411" i="20"/>
  <c r="P413" i="20"/>
  <c r="P418" i="20"/>
  <c r="CL433" i="20"/>
  <c r="BL433" i="20"/>
  <c r="AL433" i="20"/>
  <c r="Y433" i="20"/>
  <c r="AY433" i="20"/>
  <c r="R406" i="20"/>
  <c r="AL408" i="20"/>
  <c r="BL408" i="20"/>
  <c r="AR411" i="20"/>
  <c r="BR411" i="20"/>
  <c r="Q413" i="20"/>
  <c r="O415" i="20"/>
  <c r="CL422" i="20"/>
  <c r="BL422" i="20"/>
  <c r="AL422" i="20"/>
  <c r="AY422" i="20"/>
  <c r="AP431" i="20"/>
  <c r="AG405" i="20"/>
  <c r="BG405" i="20"/>
  <c r="S406" i="20"/>
  <c r="AN408" i="20"/>
  <c r="BN408" i="20"/>
  <c r="O410" i="20"/>
  <c r="AE412" i="20"/>
  <c r="BE412" i="20"/>
  <c r="R413" i="20"/>
  <c r="P415" i="20"/>
  <c r="CJ417" i="20"/>
  <c r="BJ417" i="20"/>
  <c r="AJ417" i="20"/>
  <c r="BW417" i="20"/>
  <c r="O419" i="20"/>
  <c r="AG420" i="20"/>
  <c r="CG420" i="20"/>
  <c r="AR421" i="20"/>
  <c r="AJ423" i="20"/>
  <c r="CJ426" i="20"/>
  <c r="BJ426" i="20"/>
  <c r="AJ426" i="20"/>
  <c r="BW426" i="20"/>
  <c r="AW426" i="20"/>
  <c r="W426" i="20"/>
  <c r="CT430" i="20"/>
  <c r="BT430" i="20"/>
  <c r="AT430" i="20"/>
  <c r="CG430" i="20"/>
  <c r="BG430" i="20"/>
  <c r="AG430" i="20"/>
  <c r="BG438" i="20"/>
  <c r="CT438" i="20"/>
  <c r="AT438" i="20"/>
  <c r="CG438" i="20"/>
  <c r="AG438" i="20"/>
  <c r="AG400" i="20"/>
  <c r="BG400" i="20"/>
  <c r="AJ405" i="20"/>
  <c r="BJ405" i="20"/>
  <c r="AE407" i="20"/>
  <c r="BE407" i="20"/>
  <c r="AP408" i="20"/>
  <c r="BP408" i="20"/>
  <c r="P410" i="20"/>
  <c r="W411" i="20"/>
  <c r="AW411" i="20"/>
  <c r="AG412" i="20"/>
  <c r="BG412" i="20"/>
  <c r="S413" i="20"/>
  <c r="Q415" i="20"/>
  <c r="P417" i="20"/>
  <c r="P419" i="20"/>
  <c r="AT420" i="20"/>
  <c r="BP431" i="20"/>
  <c r="BT438" i="20"/>
  <c r="CN447" i="20"/>
  <c r="AN447" i="20"/>
  <c r="CA447" i="20"/>
  <c r="AA447" i="20"/>
  <c r="BN447" i="20"/>
  <c r="W406" i="20"/>
  <c r="AW406" i="20"/>
  <c r="AG407" i="20"/>
  <c r="BG407" i="20"/>
  <c r="AR408" i="20"/>
  <c r="BR408" i="20"/>
  <c r="Y411" i="20"/>
  <c r="AY411" i="20"/>
  <c r="AJ412" i="20"/>
  <c r="BJ412" i="20"/>
  <c r="Q417" i="20"/>
  <c r="CG421" i="20"/>
  <c r="BG421" i="20"/>
  <c r="AG421" i="20"/>
  <c r="CT421" i="20"/>
  <c r="BT421" i="20"/>
  <c r="AT421" i="20"/>
  <c r="CA426" i="20"/>
  <c r="BA426" i="20"/>
  <c r="AA426" i="20"/>
  <c r="CG428" i="20"/>
  <c r="BG428" i="20"/>
  <c r="AG428" i="20"/>
  <c r="CT428" i="20"/>
  <c r="BT428" i="20"/>
  <c r="AT428" i="20"/>
  <c r="CG429" i="20"/>
  <c r="BG429" i="20"/>
  <c r="AG429" i="20"/>
  <c r="BY437" i="20"/>
  <c r="AY437" i="20"/>
  <c r="Y437" i="20"/>
  <c r="CL437" i="20"/>
  <c r="AL437" i="20"/>
  <c r="BL437" i="20"/>
  <c r="AP426" i="20"/>
  <c r="BP426" i="20"/>
  <c r="CP426" i="20"/>
  <c r="AL428" i="20"/>
  <c r="BL428" i="20"/>
  <c r="CL428" i="20"/>
  <c r="AR431" i="20"/>
  <c r="BR431" i="20"/>
  <c r="CR431" i="20"/>
  <c r="CA433" i="20"/>
  <c r="T436" i="20"/>
  <c r="S436" i="20"/>
  <c r="R436" i="20"/>
  <c r="Q436" i="20"/>
  <c r="CA437" i="20"/>
  <c r="BA437" i="20"/>
  <c r="AA437" i="20"/>
  <c r="CA441" i="20"/>
  <c r="CC447" i="20"/>
  <c r="BC447" i="20"/>
  <c r="AC447" i="20"/>
  <c r="CR450" i="20"/>
  <c r="BR450" i="20"/>
  <c r="AR450" i="20"/>
  <c r="CE450" i="20"/>
  <c r="BE450" i="20"/>
  <c r="AE450" i="20"/>
  <c r="CA470" i="20"/>
  <c r="BA470" i="20"/>
  <c r="AA470" i="20"/>
  <c r="CN470" i="20"/>
  <c r="AN470" i="20"/>
  <c r="BN470" i="20"/>
  <c r="AP421" i="20"/>
  <c r="BP421" i="20"/>
  <c r="CP421" i="20"/>
  <c r="CA422" i="20"/>
  <c r="S426" i="20"/>
  <c r="Q428" i="20"/>
  <c r="O430" i="20"/>
  <c r="AT431" i="20"/>
  <c r="BT431" i="20"/>
  <c r="CT431" i="20"/>
  <c r="CP433" i="20"/>
  <c r="BP433" i="20"/>
  <c r="AP433" i="20"/>
  <c r="CC433" i="20"/>
  <c r="O436" i="20"/>
  <c r="BN437" i="20"/>
  <c r="AA441" i="20"/>
  <c r="CE447" i="20"/>
  <c r="BE447" i="20"/>
  <c r="AE447" i="20"/>
  <c r="BP447" i="20"/>
  <c r="CG450" i="20"/>
  <c r="BG450" i="20"/>
  <c r="AG450" i="20"/>
  <c r="CC470" i="20"/>
  <c r="BC470" i="20"/>
  <c r="AC470" i="20"/>
  <c r="CP470" i="20"/>
  <c r="AP470" i="20"/>
  <c r="BP470" i="20"/>
  <c r="AT426" i="20"/>
  <c r="BT426" i="20"/>
  <c r="CT426" i="20"/>
  <c r="AP428" i="20"/>
  <c r="BP428" i="20"/>
  <c r="CP428" i="20"/>
  <c r="P430" i="20"/>
  <c r="AW433" i="20"/>
  <c r="CE433" i="20"/>
  <c r="BA435" i="20"/>
  <c r="P436" i="20"/>
  <c r="CE437" i="20"/>
  <c r="BE437" i="20"/>
  <c r="AE437" i="20"/>
  <c r="BR437" i="20"/>
  <c r="AN439" i="20"/>
  <c r="AP442" i="20"/>
  <c r="CT443" i="20"/>
  <c r="BT443" i="20"/>
  <c r="AT443" i="20"/>
  <c r="CG443" i="20"/>
  <c r="BG443" i="20"/>
  <c r="AG443" i="20"/>
  <c r="BR447" i="20"/>
  <c r="CR462" i="20"/>
  <c r="BR462" i="20"/>
  <c r="AR462" i="20"/>
  <c r="CE462" i="20"/>
  <c r="BE462" i="20"/>
  <c r="AE462" i="20"/>
  <c r="AE422" i="20"/>
  <c r="BE422" i="20"/>
  <c r="CE422" i="20"/>
  <c r="AA424" i="20"/>
  <c r="BA424" i="20"/>
  <c r="CA424" i="20"/>
  <c r="P425" i="20"/>
  <c r="AG427" i="20"/>
  <c r="BG427" i="20"/>
  <c r="CG427" i="20"/>
  <c r="S428" i="20"/>
  <c r="AC429" i="20"/>
  <c r="BC429" i="20"/>
  <c r="CC429" i="20"/>
  <c r="Q430" i="20"/>
  <c r="O432" i="20"/>
  <c r="CN433" i="20"/>
  <c r="BY434" i="20"/>
  <c r="CC435" i="20"/>
  <c r="BC435" i="20"/>
  <c r="AC435" i="20"/>
  <c r="BN435" i="20"/>
  <c r="CG437" i="20"/>
  <c r="BG437" i="20"/>
  <c r="AG437" i="20"/>
  <c r="BT437" i="20"/>
  <c r="AP439" i="20"/>
  <c r="AC440" i="20"/>
  <c r="CJ441" i="20"/>
  <c r="AT445" i="20"/>
  <c r="CE445" i="20"/>
  <c r="AC424" i="20"/>
  <c r="BC424" i="20"/>
  <c r="CC424" i="20"/>
  <c r="Q425" i="20"/>
  <c r="Y426" i="20"/>
  <c r="AY426" i="20"/>
  <c r="BY426" i="20"/>
  <c r="AJ427" i="20"/>
  <c r="BJ427" i="20"/>
  <c r="AE429" i="20"/>
  <c r="BE429" i="20"/>
  <c r="CE429" i="20"/>
  <c r="R430" i="20"/>
  <c r="AA431" i="20"/>
  <c r="BA431" i="20"/>
  <c r="CA431" i="20"/>
  <c r="P432" i="20"/>
  <c r="BA433" i="20"/>
  <c r="CR433" i="20"/>
  <c r="AL434" i="20"/>
  <c r="CC434" i="20"/>
  <c r="CE435" i="20"/>
  <c r="BE435" i="20"/>
  <c r="AE435" i="20"/>
  <c r="BP435" i="20"/>
  <c r="W437" i="20"/>
  <c r="BW437" i="20"/>
  <c r="AR439" i="20"/>
  <c r="CR439" i="20"/>
  <c r="AP440" i="20"/>
  <c r="CN441" i="20"/>
  <c r="AY442" i="20"/>
  <c r="W443" i="20"/>
  <c r="CR445" i="20"/>
  <c r="AT450" i="20"/>
  <c r="T463" i="20"/>
  <c r="S463" i="20"/>
  <c r="R463" i="20"/>
  <c r="Q463" i="20"/>
  <c r="P463" i="20"/>
  <c r="BY466" i="20"/>
  <c r="AY466" i="20"/>
  <c r="Y466" i="20"/>
  <c r="CL466" i="20"/>
  <c r="BL466" i="20"/>
  <c r="AL466" i="20"/>
  <c r="AJ422" i="20"/>
  <c r="BJ422" i="20"/>
  <c r="R425" i="20"/>
  <c r="AL427" i="20"/>
  <c r="BL427" i="20"/>
  <c r="S430" i="20"/>
  <c r="Q432" i="20"/>
  <c r="BC433" i="20"/>
  <c r="AJ437" i="20"/>
  <c r="CJ437" i="20"/>
  <c r="BE439" i="20"/>
  <c r="AR440" i="20"/>
  <c r="CC440" i="20"/>
  <c r="CJ442" i="20"/>
  <c r="BJ442" i="20"/>
  <c r="AJ442" i="20"/>
  <c r="BW442" i="20"/>
  <c r="AW442" i="20"/>
  <c r="W442" i="20"/>
  <c r="BL442" i="20"/>
  <c r="BW455" i="20"/>
  <c r="BJ455" i="20"/>
  <c r="AW455" i="20"/>
  <c r="AJ455" i="20"/>
  <c r="CJ455" i="20"/>
  <c r="O463" i="20"/>
  <c r="CA466" i="20"/>
  <c r="BA466" i="20"/>
  <c r="AA466" i="20"/>
  <c r="CN466" i="20"/>
  <c r="BN466" i="20"/>
  <c r="AN466" i="20"/>
  <c r="S425" i="20"/>
  <c r="AC426" i="20"/>
  <c r="BC426" i="20"/>
  <c r="Y428" i="20"/>
  <c r="AY428" i="20"/>
  <c r="AE431" i="20"/>
  <c r="BE431" i="20"/>
  <c r="R432" i="20"/>
  <c r="AA433" i="20"/>
  <c r="BE433" i="20"/>
  <c r="T434" i="20"/>
  <c r="S434" i="20"/>
  <c r="AP434" i="20"/>
  <c r="T439" i="20"/>
  <c r="P439" i="20"/>
  <c r="CP440" i="20"/>
  <c r="AN441" i="20"/>
  <c r="CJ443" i="20"/>
  <c r="T446" i="20"/>
  <c r="S446" i="20"/>
  <c r="Q446" i="20"/>
  <c r="P446" i="20"/>
  <c r="O446" i="20"/>
  <c r="W455" i="20"/>
  <c r="AC421" i="20"/>
  <c r="BC421" i="20"/>
  <c r="AN422" i="20"/>
  <c r="BN422" i="20"/>
  <c r="AJ424" i="20"/>
  <c r="BJ424" i="20"/>
  <c r="AP427" i="20"/>
  <c r="BP427" i="20"/>
  <c r="AL429" i="20"/>
  <c r="BL429" i="20"/>
  <c r="AG431" i="20"/>
  <c r="BG431" i="20"/>
  <c r="S432" i="20"/>
  <c r="AC433" i="20"/>
  <c r="BW434" i="20"/>
  <c r="AW434" i="20"/>
  <c r="W434" i="20"/>
  <c r="AY434" i="20"/>
  <c r="CJ434" i="20"/>
  <c r="AN437" i="20"/>
  <c r="CN437" i="20"/>
  <c r="BW439" i="20"/>
  <c r="AW439" i="20"/>
  <c r="W439" i="20"/>
  <c r="BJ439" i="20"/>
  <c r="CA442" i="20"/>
  <c r="BA442" i="20"/>
  <c r="AA442" i="20"/>
  <c r="S444" i="20"/>
  <c r="Q444" i="20"/>
  <c r="R446" i="20"/>
  <c r="AP447" i="20"/>
  <c r="CP447" i="20"/>
  <c r="BT450" i="20"/>
  <c r="BY461" i="20"/>
  <c r="AY461" i="20"/>
  <c r="Y461" i="20"/>
  <c r="CL461" i="20"/>
  <c r="BL461" i="20"/>
  <c r="AL461" i="20"/>
  <c r="CC464" i="20"/>
  <c r="BC464" i="20"/>
  <c r="AC464" i="20"/>
  <c r="CP464" i="20"/>
  <c r="BP464" i="20"/>
  <c r="AP464" i="20"/>
  <c r="AP422" i="20"/>
  <c r="BP422" i="20"/>
  <c r="AL424" i="20"/>
  <c r="BL424" i="20"/>
  <c r="AG426" i="20"/>
  <c r="BG426" i="20"/>
  <c r="AR427" i="20"/>
  <c r="BR427" i="20"/>
  <c r="AC428" i="20"/>
  <c r="BC428" i="20"/>
  <c r="AN429" i="20"/>
  <c r="BN429" i="20"/>
  <c r="AJ431" i="20"/>
  <c r="BJ431" i="20"/>
  <c r="AE433" i="20"/>
  <c r="BC434" i="20"/>
  <c r="AA435" i="20"/>
  <c r="CA435" i="20"/>
  <c r="CR437" i="20"/>
  <c r="CA439" i="20"/>
  <c r="BA439" i="20"/>
  <c r="AA439" i="20"/>
  <c r="BN439" i="20"/>
  <c r="CC442" i="20"/>
  <c r="BC442" i="20"/>
  <c r="AC442" i="20"/>
  <c r="BW444" i="20"/>
  <c r="AW444" i="20"/>
  <c r="W444" i="20"/>
  <c r="CG445" i="20"/>
  <c r="BG445" i="20"/>
  <c r="AG445" i="20"/>
  <c r="AR447" i="20"/>
  <c r="CR447" i="20"/>
  <c r="CA461" i="20"/>
  <c r="BA461" i="20"/>
  <c r="AA461" i="20"/>
  <c r="BN461" i="20"/>
  <c r="AN461" i="20"/>
  <c r="CE464" i="20"/>
  <c r="BE464" i="20"/>
  <c r="AE464" i="20"/>
  <c r="CR464" i="20"/>
  <c r="BR464" i="20"/>
  <c r="AR464" i="20"/>
  <c r="AR422" i="20"/>
  <c r="BR422" i="20"/>
  <c r="AN424" i="20"/>
  <c r="BN424" i="20"/>
  <c r="AT427" i="20"/>
  <c r="BT427" i="20"/>
  <c r="AP429" i="20"/>
  <c r="BP429" i="20"/>
  <c r="CA434" i="20"/>
  <c r="BA434" i="20"/>
  <c r="AA434" i="20"/>
  <c r="CN434" i="20"/>
  <c r="AN435" i="20"/>
  <c r="CC439" i="20"/>
  <c r="BC439" i="20"/>
  <c r="AC439" i="20"/>
  <c r="BP439" i="20"/>
  <c r="CT441" i="20"/>
  <c r="BT441" i="20"/>
  <c r="AT441" i="20"/>
  <c r="CG441" i="20"/>
  <c r="BG441" i="20"/>
  <c r="AG441" i="20"/>
  <c r="BY442" i="20"/>
  <c r="P444" i="20"/>
  <c r="CT448" i="20"/>
  <c r="BT448" i="20"/>
  <c r="AT448" i="20"/>
  <c r="CG448" i="20"/>
  <c r="BG448" i="20"/>
  <c r="AG448" i="20"/>
  <c r="BW449" i="20"/>
  <c r="AW449" i="20"/>
  <c r="W449" i="20"/>
  <c r="CJ449" i="20"/>
  <c r="AP424" i="20"/>
  <c r="BP424" i="20"/>
  <c r="AL426" i="20"/>
  <c r="BL426" i="20"/>
  <c r="AR429" i="20"/>
  <c r="BR429" i="20"/>
  <c r="AN431" i="20"/>
  <c r="BN431" i="20"/>
  <c r="CJ433" i="20"/>
  <c r="BJ433" i="20"/>
  <c r="AJ433" i="20"/>
  <c r="BW433" i="20"/>
  <c r="S438" i="20"/>
  <c r="R438" i="20"/>
  <c r="Q438" i="20"/>
  <c r="P438" i="20"/>
  <c r="O438" i="20"/>
  <c r="CE440" i="20"/>
  <c r="BE440" i="20"/>
  <c r="AE440" i="20"/>
  <c r="BW441" i="20"/>
  <c r="AW441" i="20"/>
  <c r="W441" i="20"/>
  <c r="BJ441" i="20"/>
  <c r="CG442" i="20"/>
  <c r="BG442" i="20"/>
  <c r="AG442" i="20"/>
  <c r="R444" i="20"/>
  <c r="BT445" i="20"/>
  <c r="BY449" i="20"/>
  <c r="AY449" i="20"/>
  <c r="Y449" i="20"/>
  <c r="CL449" i="20"/>
  <c r="CT450" i="20"/>
  <c r="CT465" i="20"/>
  <c r="BT465" i="20"/>
  <c r="AT465" i="20"/>
  <c r="CG465" i="20"/>
  <c r="BG465" i="20"/>
  <c r="AG465" i="20"/>
  <c r="CG462" i="20"/>
  <c r="BG462" i="20"/>
  <c r="AG462" i="20"/>
  <c r="CG464" i="20"/>
  <c r="BG464" i="20"/>
  <c r="AG464" i="20"/>
  <c r="CC466" i="20"/>
  <c r="BC466" i="20"/>
  <c r="AC466" i="20"/>
  <c r="CE470" i="20"/>
  <c r="BE470" i="20"/>
  <c r="AE470" i="20"/>
  <c r="CR470" i="20"/>
  <c r="AR470" i="20"/>
  <c r="T484" i="20"/>
  <c r="S484" i="20"/>
  <c r="R484" i="20"/>
  <c r="Q484" i="20"/>
  <c r="P484" i="20"/>
  <c r="AT435" i="20"/>
  <c r="BT435" i="20"/>
  <c r="CT435" i="20"/>
  <c r="AP437" i="20"/>
  <c r="BP437" i="20"/>
  <c r="CP437" i="20"/>
  <c r="AR442" i="20"/>
  <c r="BR442" i="20"/>
  <c r="CR442" i="20"/>
  <c r="AT447" i="20"/>
  <c r="BT447" i="20"/>
  <c r="CT447" i="20"/>
  <c r="AP449" i="20"/>
  <c r="BP449" i="20"/>
  <c r="CP449" i="20"/>
  <c r="CJ454" i="20"/>
  <c r="BJ454" i="20"/>
  <c r="AJ454" i="20"/>
  <c r="BL454" i="20"/>
  <c r="CE457" i="20"/>
  <c r="BE457" i="20"/>
  <c r="BW482" i="20"/>
  <c r="AW482" i="20"/>
  <c r="W482" i="20"/>
  <c r="CJ482" i="20"/>
  <c r="BJ482" i="20"/>
  <c r="AJ482" i="20"/>
  <c r="O484" i="20"/>
  <c r="AR449" i="20"/>
  <c r="BR449" i="20"/>
  <c r="CR449" i="20"/>
  <c r="R456" i="20"/>
  <c r="Q456" i="20"/>
  <c r="CG457" i="20"/>
  <c r="BG457" i="20"/>
  <c r="AG457" i="20"/>
  <c r="CL459" i="20"/>
  <c r="BL459" i="20"/>
  <c r="AL459" i="20"/>
  <c r="BY459" i="20"/>
  <c r="AY459" i="20"/>
  <c r="Y459" i="20"/>
  <c r="T474" i="20"/>
  <c r="S474" i="20"/>
  <c r="R474" i="20"/>
  <c r="P474" i="20"/>
  <c r="O474" i="20"/>
  <c r="Q474" i="20"/>
  <c r="BY482" i="20"/>
  <c r="AY482" i="20"/>
  <c r="Y482" i="20"/>
  <c r="BL482" i="20"/>
  <c r="AL482" i="20"/>
  <c r="CN485" i="20"/>
  <c r="BN485" i="20"/>
  <c r="AN485" i="20"/>
  <c r="CA485" i="20"/>
  <c r="BA485" i="20"/>
  <c r="AA485" i="20"/>
  <c r="O448" i="20"/>
  <c r="AT449" i="20"/>
  <c r="BT449" i="20"/>
  <c r="CT449" i="20"/>
  <c r="CA454" i="20"/>
  <c r="BA454" i="20"/>
  <c r="AA454" i="20"/>
  <c r="O456" i="20"/>
  <c r="CT457" i="20"/>
  <c r="CA459" i="20"/>
  <c r="BA459" i="20"/>
  <c r="AA459" i="20"/>
  <c r="AT462" i="20"/>
  <c r="AT464" i="20"/>
  <c r="T468" i="20"/>
  <c r="S468" i="20"/>
  <c r="R468" i="20"/>
  <c r="Q468" i="20"/>
  <c r="AP469" i="20"/>
  <c r="BP469" i="20"/>
  <c r="CP469" i="20"/>
  <c r="BC469" i="20"/>
  <c r="AC469" i="20"/>
  <c r="CC469" i="20"/>
  <c r="CA482" i="20"/>
  <c r="BA482" i="20"/>
  <c r="AA482" i="20"/>
  <c r="BN482" i="20"/>
  <c r="AN482" i="20"/>
  <c r="CC485" i="20"/>
  <c r="BC485" i="20"/>
  <c r="AC485" i="20"/>
  <c r="CP485" i="20"/>
  <c r="BP485" i="20"/>
  <c r="AP485" i="20"/>
  <c r="BY487" i="20"/>
  <c r="AY487" i="20"/>
  <c r="Y487" i="20"/>
  <c r="BL487" i="20"/>
  <c r="AL487" i="20"/>
  <c r="AL448" i="20"/>
  <c r="BL448" i="20"/>
  <c r="Q452" i="20"/>
  <c r="P452" i="20"/>
  <c r="O452" i="20"/>
  <c r="CC454" i="20"/>
  <c r="BC454" i="20"/>
  <c r="AC454" i="20"/>
  <c r="BY456" i="20"/>
  <c r="AY456" i="20"/>
  <c r="Y456" i="20"/>
  <c r="T458" i="20"/>
  <c r="S458" i="20"/>
  <c r="R458" i="20"/>
  <c r="Q458" i="20"/>
  <c r="P458" i="20"/>
  <c r="O458" i="20"/>
  <c r="CC459" i="20"/>
  <c r="BC459" i="20"/>
  <c r="AC459" i="20"/>
  <c r="CT460" i="20"/>
  <c r="BT460" i="20"/>
  <c r="AT460" i="20"/>
  <c r="CG460" i="20"/>
  <c r="BG460" i="20"/>
  <c r="AG460" i="20"/>
  <c r="AP466" i="20"/>
  <c r="BW468" i="20"/>
  <c r="AW468" i="20"/>
  <c r="W468" i="20"/>
  <c r="BR470" i="20"/>
  <c r="CE485" i="20"/>
  <c r="BE485" i="20"/>
  <c r="AE485" i="20"/>
  <c r="CR485" i="20"/>
  <c r="BR485" i="20"/>
  <c r="AR485" i="20"/>
  <c r="R441" i="20"/>
  <c r="P443" i="20"/>
  <c r="Q448" i="20"/>
  <c r="O450" i="20"/>
  <c r="R452" i="20"/>
  <c r="T453" i="20"/>
  <c r="S453" i="20"/>
  <c r="R453" i="20"/>
  <c r="O453" i="20"/>
  <c r="BY454" i="20"/>
  <c r="S456" i="20"/>
  <c r="AE457" i="20"/>
  <c r="CE459" i="20"/>
  <c r="BE459" i="20"/>
  <c r="AE459" i="20"/>
  <c r="P468" i="20"/>
  <c r="BW477" i="20"/>
  <c r="AW477" i="20"/>
  <c r="W477" i="20"/>
  <c r="CJ477" i="20"/>
  <c r="BJ477" i="20"/>
  <c r="AJ477" i="20"/>
  <c r="S441" i="20"/>
  <c r="Q443" i="20"/>
  <c r="AJ445" i="20"/>
  <c r="BJ445" i="20"/>
  <c r="R448" i="20"/>
  <c r="P450" i="20"/>
  <c r="S452" i="20"/>
  <c r="P453" i="20"/>
  <c r="W454" i="20"/>
  <c r="CL454" i="20"/>
  <c r="T456" i="20"/>
  <c r="AR457" i="20"/>
  <c r="BT462" i="20"/>
  <c r="BT464" i="20"/>
  <c r="BY477" i="20"/>
  <c r="AY477" i="20"/>
  <c r="Y477" i="20"/>
  <c r="CL477" i="20"/>
  <c r="BL477" i="20"/>
  <c r="AL477" i="20"/>
  <c r="CL482" i="20"/>
  <c r="CT505" i="20"/>
  <c r="BT505" i="20"/>
  <c r="AT505" i="20"/>
  <c r="CG505" i="20"/>
  <c r="BG505" i="20"/>
  <c r="AG505" i="20"/>
  <c r="AG435" i="20"/>
  <c r="BG435" i="20"/>
  <c r="AC437" i="20"/>
  <c r="BC437" i="20"/>
  <c r="AJ440" i="20"/>
  <c r="BJ440" i="20"/>
  <c r="AE442" i="20"/>
  <c r="BE442" i="20"/>
  <c r="R443" i="20"/>
  <c r="AL445" i="20"/>
  <c r="BL445" i="20"/>
  <c r="AG447" i="20"/>
  <c r="BG447" i="20"/>
  <c r="S448" i="20"/>
  <c r="AC449" i="20"/>
  <c r="BC449" i="20"/>
  <c r="Q450" i="20"/>
  <c r="T452" i="20"/>
  <c r="Q453" i="20"/>
  <c r="Y454" i="20"/>
  <c r="CN454" i="20"/>
  <c r="CL456" i="20"/>
  <c r="AT457" i="20"/>
  <c r="AN459" i="20"/>
  <c r="BP466" i="20"/>
  <c r="AJ468" i="20"/>
  <c r="BR469" i="20"/>
  <c r="CR469" i="20"/>
  <c r="BE469" i="20"/>
  <c r="AE469" i="20"/>
  <c r="CE469" i="20"/>
  <c r="CT481" i="20"/>
  <c r="BT481" i="20"/>
  <c r="AT481" i="20"/>
  <c r="CG481" i="20"/>
  <c r="BG481" i="20"/>
  <c r="AG481" i="20"/>
  <c r="CN482" i="20"/>
  <c r="AJ435" i="20"/>
  <c r="BJ435" i="20"/>
  <c r="AL440" i="20"/>
  <c r="BL440" i="20"/>
  <c r="S443" i="20"/>
  <c r="AN445" i="20"/>
  <c r="BN445" i="20"/>
  <c r="AJ447" i="20"/>
  <c r="BJ447" i="20"/>
  <c r="AE449" i="20"/>
  <c r="BE449" i="20"/>
  <c r="R450" i="20"/>
  <c r="CP454" i="20"/>
  <c r="AP459" i="20"/>
  <c r="CG461" i="20"/>
  <c r="BG461" i="20"/>
  <c r="AG461" i="20"/>
  <c r="CT461" i="20"/>
  <c r="BT461" i="20"/>
  <c r="AT461" i="20"/>
  <c r="CT469" i="20"/>
  <c r="BG469" i="20"/>
  <c r="AG469" i="20"/>
  <c r="CG469" i="20"/>
  <c r="CR483" i="20"/>
  <c r="BR483" i="20"/>
  <c r="AR483" i="20"/>
  <c r="CE483" i="20"/>
  <c r="BE483" i="20"/>
  <c r="AE483" i="20"/>
  <c r="CT486" i="20"/>
  <c r="BT486" i="20"/>
  <c r="AT486" i="20"/>
  <c r="CG486" i="20"/>
  <c r="BG486" i="20"/>
  <c r="AG486" i="20"/>
  <c r="AL435" i="20"/>
  <c r="BL435" i="20"/>
  <c r="AN440" i="20"/>
  <c r="BN440" i="20"/>
  <c r="AP445" i="20"/>
  <c r="BP445" i="20"/>
  <c r="AL447" i="20"/>
  <c r="BL447" i="20"/>
  <c r="AG449" i="20"/>
  <c r="BG449" i="20"/>
  <c r="AN454" i="20"/>
  <c r="T455" i="20"/>
  <c r="S455" i="20"/>
  <c r="R455" i="20"/>
  <c r="Q455" i="20"/>
  <c r="P455" i="20"/>
  <c r="AL456" i="20"/>
  <c r="CP457" i="20"/>
  <c r="BP457" i="20"/>
  <c r="AP457" i="20"/>
  <c r="CC457" i="20"/>
  <c r="BC457" i="20"/>
  <c r="AC457" i="20"/>
  <c r="AR459" i="20"/>
  <c r="BW461" i="20"/>
  <c r="AW461" i="20"/>
  <c r="W461" i="20"/>
  <c r="CT462" i="20"/>
  <c r="CN464" i="20"/>
  <c r="BN464" i="20"/>
  <c r="AN464" i="20"/>
  <c r="CA464" i="20"/>
  <c r="BA464" i="20"/>
  <c r="AA464" i="20"/>
  <c r="CT464" i="20"/>
  <c r="CJ466" i="20"/>
  <c r="BJ466" i="20"/>
  <c r="AJ466" i="20"/>
  <c r="BW466" i="20"/>
  <c r="AW466" i="20"/>
  <c r="W466" i="20"/>
  <c r="CE499" i="20"/>
  <c r="BE499" i="20"/>
  <c r="AE499" i="20"/>
  <c r="BR499" i="20"/>
  <c r="AR499" i="20"/>
  <c r="CR499" i="20"/>
  <c r="AR454" i="20"/>
  <c r="BR454" i="20"/>
  <c r="CR454" i="20"/>
  <c r="AT459" i="20"/>
  <c r="BT459" i="20"/>
  <c r="CT459" i="20"/>
  <c r="AP461" i="20"/>
  <c r="BP461" i="20"/>
  <c r="CP461" i="20"/>
  <c r="AR466" i="20"/>
  <c r="BR466" i="20"/>
  <c r="CR466" i="20"/>
  <c r="AC467" i="20"/>
  <c r="BC467" i="20"/>
  <c r="CC467" i="20"/>
  <c r="CE478" i="20"/>
  <c r="BE478" i="20"/>
  <c r="AE478" i="20"/>
  <c r="CG483" i="20"/>
  <c r="BG483" i="20"/>
  <c r="AG483" i="20"/>
  <c r="CG485" i="20"/>
  <c r="BG485" i="20"/>
  <c r="AG485" i="20"/>
  <c r="CA487" i="20"/>
  <c r="BA487" i="20"/>
  <c r="AA487" i="20"/>
  <c r="CN487" i="20"/>
  <c r="BY501" i="20"/>
  <c r="AY501" i="20"/>
  <c r="Y501" i="20"/>
  <c r="BL501" i="20"/>
  <c r="AL501" i="20"/>
  <c r="T454" i="20"/>
  <c r="AA457" i="20"/>
  <c r="BA457" i="20"/>
  <c r="CA457" i="20"/>
  <c r="AR461" i="20"/>
  <c r="BR461" i="20"/>
  <c r="CR461" i="20"/>
  <c r="O465" i="20"/>
  <c r="T466" i="20"/>
  <c r="AE467" i="20"/>
  <c r="BE467" i="20"/>
  <c r="CE467" i="20"/>
  <c r="AA469" i="20"/>
  <c r="BA469" i="20"/>
  <c r="AJ470" i="20"/>
  <c r="CJ470" i="20"/>
  <c r="BE472" i="20"/>
  <c r="CN473" i="20"/>
  <c r="BN473" i="20"/>
  <c r="AN473" i="20"/>
  <c r="CA473" i="20"/>
  <c r="BA473" i="20"/>
  <c r="AA473" i="20"/>
  <c r="CG478" i="20"/>
  <c r="BG478" i="20"/>
  <c r="AG478" i="20"/>
  <c r="CC487" i="20"/>
  <c r="BC487" i="20"/>
  <c r="AC487" i="20"/>
  <c r="CP487" i="20"/>
  <c r="T489" i="20"/>
  <c r="S489" i="20"/>
  <c r="R489" i="20"/>
  <c r="Q489" i="20"/>
  <c r="T495" i="20"/>
  <c r="S495" i="20"/>
  <c r="R495" i="20"/>
  <c r="Q495" i="20"/>
  <c r="P495" i="20"/>
  <c r="O495" i="20"/>
  <c r="CA501" i="20"/>
  <c r="BA501" i="20"/>
  <c r="AA501" i="20"/>
  <c r="BN501" i="20"/>
  <c r="AN501" i="20"/>
  <c r="O460" i="20"/>
  <c r="P465" i="20"/>
  <c r="AG467" i="20"/>
  <c r="BG467" i="20"/>
  <c r="CG467" i="20"/>
  <c r="AL470" i="20"/>
  <c r="T472" i="20"/>
  <c r="R472" i="20"/>
  <c r="BP473" i="20"/>
  <c r="AY475" i="20"/>
  <c r="CT488" i="20"/>
  <c r="BT488" i="20"/>
  <c r="AT488" i="20"/>
  <c r="CG488" i="20"/>
  <c r="BG488" i="20"/>
  <c r="AG488" i="20"/>
  <c r="O489" i="20"/>
  <c r="AL460" i="20"/>
  <c r="BL460" i="20"/>
  <c r="AN465" i="20"/>
  <c r="BN465" i="20"/>
  <c r="AJ467" i="20"/>
  <c r="BJ467" i="20"/>
  <c r="BW472" i="20"/>
  <c r="AW472" i="20"/>
  <c r="W472" i="20"/>
  <c r="BJ472" i="20"/>
  <c r="CE473" i="20"/>
  <c r="BE473" i="20"/>
  <c r="AE473" i="20"/>
  <c r="BR473" i="20"/>
  <c r="CL480" i="20"/>
  <c r="BL480" i="20"/>
  <c r="AL480" i="20"/>
  <c r="BY480" i="20"/>
  <c r="AY480" i="20"/>
  <c r="Y480" i="20"/>
  <c r="BY489" i="20"/>
  <c r="AY489" i="20"/>
  <c r="Y489" i="20"/>
  <c r="CT500" i="20"/>
  <c r="BT500" i="20"/>
  <c r="AT500" i="20"/>
  <c r="CG500" i="20"/>
  <c r="BG500" i="20"/>
  <c r="AG500" i="20"/>
  <c r="Q460" i="20"/>
  <c r="O462" i="20"/>
  <c r="R465" i="20"/>
  <c r="AL467" i="20"/>
  <c r="BL467" i="20"/>
  <c r="BY472" i="20"/>
  <c r="AY472" i="20"/>
  <c r="Y472" i="20"/>
  <c r="BL472" i="20"/>
  <c r="CG473" i="20"/>
  <c r="BG473" i="20"/>
  <c r="AG473" i="20"/>
  <c r="BT473" i="20"/>
  <c r="CJ475" i="20"/>
  <c r="BJ475" i="20"/>
  <c r="AJ475" i="20"/>
  <c r="BW475" i="20"/>
  <c r="AW475" i="20"/>
  <c r="W475" i="20"/>
  <c r="CT478" i="20"/>
  <c r="BW496" i="20"/>
  <c r="AW496" i="20"/>
  <c r="W496" i="20"/>
  <c r="BJ496" i="20"/>
  <c r="AJ496" i="20"/>
  <c r="BW503" i="20"/>
  <c r="AW503" i="20"/>
  <c r="W503" i="20"/>
  <c r="CJ503" i="20"/>
  <c r="BJ503" i="20"/>
  <c r="AJ457" i="20"/>
  <c r="BJ457" i="20"/>
  <c r="AP460" i="20"/>
  <c r="BP460" i="20"/>
  <c r="P462" i="20"/>
  <c r="S465" i="20"/>
  <c r="AN467" i="20"/>
  <c r="BN467" i="20"/>
  <c r="BW469" i="20"/>
  <c r="CJ469" i="20"/>
  <c r="BJ469" i="20"/>
  <c r="AJ469" i="20"/>
  <c r="BL469" i="20"/>
  <c r="CA472" i="20"/>
  <c r="BA472" i="20"/>
  <c r="AA472" i="20"/>
  <c r="BN472" i="20"/>
  <c r="AR478" i="20"/>
  <c r="T479" i="20"/>
  <c r="S479" i="20"/>
  <c r="R479" i="20"/>
  <c r="Q479" i="20"/>
  <c r="P479" i="20"/>
  <c r="O479" i="20"/>
  <c r="CA480" i="20"/>
  <c r="BA480" i="20"/>
  <c r="AA480" i="20"/>
  <c r="BY496" i="20"/>
  <c r="AY496" i="20"/>
  <c r="Y496" i="20"/>
  <c r="BL496" i="20"/>
  <c r="AL496" i="20"/>
  <c r="T498" i="20"/>
  <c r="S498" i="20"/>
  <c r="R498" i="20"/>
  <c r="P498" i="20"/>
  <c r="O498" i="20"/>
  <c r="Q498" i="20"/>
  <c r="CA521" i="20"/>
  <c r="BN521" i="20"/>
  <c r="BA521" i="20"/>
  <c r="AN521" i="20"/>
  <c r="AA521" i="20"/>
  <c r="CN521" i="20"/>
  <c r="AE454" i="20"/>
  <c r="BE454" i="20"/>
  <c r="AL457" i="20"/>
  <c r="BL457" i="20"/>
  <c r="AG459" i="20"/>
  <c r="BG459" i="20"/>
  <c r="AR460" i="20"/>
  <c r="BR460" i="20"/>
  <c r="AC461" i="20"/>
  <c r="BC461" i="20"/>
  <c r="Q462" i="20"/>
  <c r="O464" i="20"/>
  <c r="AE466" i="20"/>
  <c r="BE466" i="20"/>
  <c r="AP467" i="20"/>
  <c r="BP467" i="20"/>
  <c r="BN469" i="20"/>
  <c r="CG470" i="20"/>
  <c r="BG470" i="20"/>
  <c r="AG470" i="20"/>
  <c r="CT470" i="20"/>
  <c r="BT470" i="20"/>
  <c r="AT470" i="20"/>
  <c r="AW470" i="20"/>
  <c r="S471" i="20"/>
  <c r="R471" i="20"/>
  <c r="Q471" i="20"/>
  <c r="P471" i="20"/>
  <c r="O471" i="20"/>
  <c r="BR472" i="20"/>
  <c r="CA475" i="20"/>
  <c r="BA475" i="20"/>
  <c r="AA475" i="20"/>
  <c r="BY475" i="20"/>
  <c r="AT478" i="20"/>
  <c r="CC480" i="20"/>
  <c r="BC480" i="20"/>
  <c r="AC480" i="20"/>
  <c r="CN480" i="20"/>
  <c r="BT483" i="20"/>
  <c r="BT485" i="20"/>
  <c r="AN487" i="20"/>
  <c r="AL489" i="20"/>
  <c r="CA506" i="20"/>
  <c r="BA506" i="20"/>
  <c r="AA506" i="20"/>
  <c r="CN506" i="20"/>
  <c r="BN506" i="20"/>
  <c r="AN506" i="20"/>
  <c r="AN457" i="20"/>
  <c r="BN457" i="20"/>
  <c r="O459" i="20"/>
  <c r="AE461" i="20"/>
  <c r="BE461" i="20"/>
  <c r="R462" i="20"/>
  <c r="P464" i="20"/>
  <c r="AR467" i="20"/>
  <c r="BR467" i="20"/>
  <c r="AN469" i="20"/>
  <c r="T471" i="20"/>
  <c r="AE472" i="20"/>
  <c r="CC475" i="20"/>
  <c r="BC475" i="20"/>
  <c r="AC475" i="20"/>
  <c r="CE480" i="20"/>
  <c r="BE480" i="20"/>
  <c r="AE480" i="20"/>
  <c r="CP480" i="20"/>
  <c r="AP487" i="20"/>
  <c r="P491" i="20"/>
  <c r="T491" i="20"/>
  <c r="S491" i="20"/>
  <c r="R491" i="20"/>
  <c r="Q491" i="20"/>
  <c r="O491" i="20"/>
  <c r="CC506" i="20"/>
  <c r="BC506" i="20"/>
  <c r="AC506" i="20"/>
  <c r="CP506" i="20"/>
  <c r="BP506" i="20"/>
  <c r="AP506" i="20"/>
  <c r="AT467" i="20"/>
  <c r="BT467" i="20"/>
  <c r="BY470" i="20"/>
  <c r="AY470" i="20"/>
  <c r="Y470" i="20"/>
  <c r="BL470" i="20"/>
  <c r="AP473" i="20"/>
  <c r="CN475" i="20"/>
  <c r="T477" i="20"/>
  <c r="S477" i="20"/>
  <c r="R477" i="20"/>
  <c r="Q477" i="20"/>
  <c r="CP478" i="20"/>
  <c r="BP478" i="20"/>
  <c r="AP478" i="20"/>
  <c r="CC478" i="20"/>
  <c r="BC478" i="20"/>
  <c r="AC478" i="20"/>
  <c r="CR480" i="20"/>
  <c r="CG482" i="20"/>
  <c r="BG482" i="20"/>
  <c r="AG482" i="20"/>
  <c r="CT482" i="20"/>
  <c r="BT482" i="20"/>
  <c r="AT482" i="20"/>
  <c r="CC499" i="20"/>
  <c r="BC499" i="20"/>
  <c r="AC499" i="20"/>
  <c r="CP499" i="20"/>
  <c r="BP499" i="20"/>
  <c r="AP499" i="20"/>
  <c r="CL501" i="20"/>
  <c r="AR475" i="20"/>
  <c r="BR475" i="20"/>
  <c r="CR475" i="20"/>
  <c r="AT480" i="20"/>
  <c r="BT480" i="20"/>
  <c r="CT480" i="20"/>
  <c r="AP482" i="20"/>
  <c r="BP482" i="20"/>
  <c r="CP482" i="20"/>
  <c r="AR487" i="20"/>
  <c r="BR487" i="20"/>
  <c r="CR487" i="20"/>
  <c r="CT493" i="20"/>
  <c r="BT493" i="20"/>
  <c r="AT493" i="20"/>
  <c r="CG493" i="20"/>
  <c r="BG493" i="20"/>
  <c r="AG493" i="20"/>
  <c r="CR497" i="20"/>
  <c r="BR497" i="20"/>
  <c r="AR497" i="20"/>
  <c r="CE497" i="20"/>
  <c r="BE497" i="20"/>
  <c r="AE497" i="20"/>
  <c r="CT502" i="20"/>
  <c r="BT502" i="20"/>
  <c r="AT502" i="20"/>
  <c r="CG502" i="20"/>
  <c r="BG502" i="20"/>
  <c r="AG502" i="20"/>
  <c r="CA515" i="20"/>
  <c r="BN515" i="20"/>
  <c r="BA515" i="20"/>
  <c r="AN515" i="20"/>
  <c r="AA515" i="20"/>
  <c r="AJ525" i="20"/>
  <c r="BJ525" i="20"/>
  <c r="CJ525" i="20"/>
  <c r="W525" i="20"/>
  <c r="AW525" i="20"/>
  <c r="AT475" i="20"/>
  <c r="BT475" i="20"/>
  <c r="CT475" i="20"/>
  <c r="AR482" i="20"/>
  <c r="BR482" i="20"/>
  <c r="CR482" i="20"/>
  <c r="O486" i="20"/>
  <c r="AT487" i="20"/>
  <c r="BT487" i="20"/>
  <c r="CT487" i="20"/>
  <c r="CE496" i="20"/>
  <c r="BE496" i="20"/>
  <c r="AE496" i="20"/>
  <c r="CG497" i="20"/>
  <c r="BG497" i="20"/>
  <c r="AG497" i="20"/>
  <c r="CC515" i="20"/>
  <c r="BC515" i="20"/>
  <c r="AC515" i="20"/>
  <c r="BP515" i="20"/>
  <c r="AP515" i="20"/>
  <c r="CP515" i="20"/>
  <c r="R518" i="20"/>
  <c r="Q518" i="20"/>
  <c r="P518" i="20"/>
  <c r="O518" i="20"/>
  <c r="T518" i="20"/>
  <c r="AG476" i="20"/>
  <c r="BG476" i="20"/>
  <c r="CG476" i="20"/>
  <c r="O481" i="20"/>
  <c r="P486" i="20"/>
  <c r="AW487" i="20"/>
  <c r="BW487" i="20"/>
  <c r="BY493" i="20"/>
  <c r="AY493" i="20"/>
  <c r="Y493" i="20"/>
  <c r="CE518" i="20"/>
  <c r="BE518" i="20"/>
  <c r="AE518" i="20"/>
  <c r="BR518" i="20"/>
  <c r="AR518" i="20"/>
  <c r="AJ476" i="20"/>
  <c r="BJ476" i="20"/>
  <c r="AL481" i="20"/>
  <c r="BL481" i="20"/>
  <c r="AN486" i="20"/>
  <c r="BN486" i="20"/>
  <c r="AJ488" i="20"/>
  <c r="BJ488" i="20"/>
  <c r="T490" i="20"/>
  <c r="S490" i="20"/>
  <c r="R490" i="20"/>
  <c r="Q490" i="20"/>
  <c r="P490" i="20"/>
  <c r="CG510" i="20"/>
  <c r="BG510" i="20"/>
  <c r="AG510" i="20"/>
  <c r="CT510" i="20"/>
  <c r="BT510" i="20"/>
  <c r="AT510" i="20"/>
  <c r="CG528" i="20"/>
  <c r="BG528" i="20"/>
  <c r="AG528" i="20"/>
  <c r="CT528" i="20"/>
  <c r="AT528" i="20"/>
  <c r="BT528" i="20"/>
  <c r="AL476" i="20"/>
  <c r="BL476" i="20"/>
  <c r="Q481" i="20"/>
  <c r="O483" i="20"/>
  <c r="R486" i="20"/>
  <c r="P488" i="20"/>
  <c r="O490" i="20"/>
  <c r="BN494" i="20"/>
  <c r="AT497" i="20"/>
  <c r="CP504" i="20"/>
  <c r="BP504" i="20"/>
  <c r="AP504" i="20"/>
  <c r="CC504" i="20"/>
  <c r="BC504" i="20"/>
  <c r="AC504" i="20"/>
  <c r="CR518" i="20"/>
  <c r="AN476" i="20"/>
  <c r="BN476" i="20"/>
  <c r="AJ478" i="20"/>
  <c r="BJ478" i="20"/>
  <c r="R481" i="20"/>
  <c r="P483" i="20"/>
  <c r="S486" i="20"/>
  <c r="Q488" i="20"/>
  <c r="CG492" i="20"/>
  <c r="BG492" i="20"/>
  <c r="AG492" i="20"/>
  <c r="BT492" i="20"/>
  <c r="CL494" i="20"/>
  <c r="BL494" i="20"/>
  <c r="AL494" i="20"/>
  <c r="BY494" i="20"/>
  <c r="AY494" i="20"/>
  <c r="Y494" i="20"/>
  <c r="AR496" i="20"/>
  <c r="T534" i="20"/>
  <c r="S534" i="20"/>
  <c r="R534" i="20"/>
  <c r="Q534" i="20"/>
  <c r="P534" i="20"/>
  <c r="O473" i="20"/>
  <c r="AE475" i="20"/>
  <c r="BE475" i="20"/>
  <c r="AP476" i="20"/>
  <c r="BP476" i="20"/>
  <c r="AL478" i="20"/>
  <c r="BL478" i="20"/>
  <c r="AG480" i="20"/>
  <c r="BG480" i="20"/>
  <c r="S481" i="20"/>
  <c r="AC482" i="20"/>
  <c r="BC482" i="20"/>
  <c r="Q483" i="20"/>
  <c r="O485" i="20"/>
  <c r="AE487" i="20"/>
  <c r="BE487" i="20"/>
  <c r="R488" i="20"/>
  <c r="CN515" i="20"/>
  <c r="O534" i="20"/>
  <c r="P473" i="20"/>
  <c r="AG475" i="20"/>
  <c r="BG475" i="20"/>
  <c r="AR476" i="20"/>
  <c r="BR476" i="20"/>
  <c r="AN478" i="20"/>
  <c r="BN478" i="20"/>
  <c r="AJ480" i="20"/>
  <c r="BJ480" i="20"/>
  <c r="AE482" i="20"/>
  <c r="BE482" i="20"/>
  <c r="R483" i="20"/>
  <c r="P485" i="20"/>
  <c r="AG487" i="20"/>
  <c r="BG487" i="20"/>
  <c r="S488" i="20"/>
  <c r="AL493" i="20"/>
  <c r="CC494" i="20"/>
  <c r="BC494" i="20"/>
  <c r="AC494" i="20"/>
  <c r="BT497" i="20"/>
  <c r="CE504" i="20"/>
  <c r="BE504" i="20"/>
  <c r="AE504" i="20"/>
  <c r="CR504" i="20"/>
  <c r="AT476" i="20"/>
  <c r="BT476" i="20"/>
  <c r="AJ487" i="20"/>
  <c r="BJ487" i="20"/>
  <c r="BR496" i="20"/>
  <c r="CN499" i="20"/>
  <c r="BN499" i="20"/>
  <c r="AN499" i="20"/>
  <c r="CA499" i="20"/>
  <c r="BA499" i="20"/>
  <c r="AA499" i="20"/>
  <c r="T503" i="20"/>
  <c r="S503" i="20"/>
  <c r="R503" i="20"/>
  <c r="Q503" i="20"/>
  <c r="P503" i="20"/>
  <c r="CG504" i="20"/>
  <c r="BG504" i="20"/>
  <c r="AG504" i="20"/>
  <c r="CT504" i="20"/>
  <c r="CL506" i="20"/>
  <c r="BL506" i="20"/>
  <c r="AL506" i="20"/>
  <c r="BY506" i="20"/>
  <c r="AY506" i="20"/>
  <c r="Y506" i="20"/>
  <c r="W492" i="20"/>
  <c r="AW492" i="20"/>
  <c r="BW492" i="20"/>
  <c r="AR494" i="20"/>
  <c r="BR494" i="20"/>
  <c r="CR494" i="20"/>
  <c r="AN496" i="20"/>
  <c r="BN496" i="20"/>
  <c r="CN496" i="20"/>
  <c r="AT499" i="20"/>
  <c r="BT499" i="20"/>
  <c r="CT499" i="20"/>
  <c r="AP501" i="20"/>
  <c r="BP501" i="20"/>
  <c r="CP501" i="20"/>
  <c r="AR506" i="20"/>
  <c r="BR506" i="20"/>
  <c r="CR506" i="20"/>
  <c r="CP508" i="20"/>
  <c r="AL509" i="20"/>
  <c r="BW510" i="20"/>
  <c r="AW510" i="20"/>
  <c r="W510" i="20"/>
  <c r="CJ510" i="20"/>
  <c r="BJ511" i="20"/>
  <c r="CC513" i="20"/>
  <c r="BC513" i="20"/>
  <c r="AC513" i="20"/>
  <c r="CP513" i="20"/>
  <c r="AY516" i="20"/>
  <c r="CE519" i="20"/>
  <c r="CG522" i="20"/>
  <c r="BG522" i="20"/>
  <c r="AG522" i="20"/>
  <c r="CT522" i="20"/>
  <c r="BT522" i="20"/>
  <c r="AT522" i="20"/>
  <c r="BY522" i="20"/>
  <c r="CE540" i="20"/>
  <c r="AR540" i="20"/>
  <c r="BR540" i="20"/>
  <c r="CR540" i="20"/>
  <c r="BE540" i="20"/>
  <c r="AE540" i="20"/>
  <c r="AJ493" i="20"/>
  <c r="BJ493" i="20"/>
  <c r="CJ493" i="20"/>
  <c r="AT494" i="20"/>
  <c r="BT494" i="20"/>
  <c r="CT494" i="20"/>
  <c r="AP496" i="20"/>
  <c r="BP496" i="20"/>
  <c r="CP496" i="20"/>
  <c r="AR501" i="20"/>
  <c r="BR501" i="20"/>
  <c r="CR501" i="20"/>
  <c r="AJ505" i="20"/>
  <c r="BJ505" i="20"/>
  <c r="CJ505" i="20"/>
  <c r="AT506" i="20"/>
  <c r="BT506" i="20"/>
  <c r="CT506" i="20"/>
  <c r="O508" i="20"/>
  <c r="T508" i="20"/>
  <c r="CL510" i="20"/>
  <c r="CR513" i="20"/>
  <c r="CR516" i="20"/>
  <c r="BR516" i="20"/>
  <c r="AR516" i="20"/>
  <c r="CE516" i="20"/>
  <c r="BE516" i="20"/>
  <c r="AE516" i="20"/>
  <c r="T519" i="20"/>
  <c r="R519" i="20"/>
  <c r="Q519" i="20"/>
  <c r="P519" i="20"/>
  <c r="O519" i="20"/>
  <c r="BC520" i="20"/>
  <c r="BW522" i="20"/>
  <c r="AW522" i="20"/>
  <c r="W522" i="20"/>
  <c r="CJ522" i="20"/>
  <c r="BP525" i="20"/>
  <c r="CP525" i="20"/>
  <c r="AC525" i="20"/>
  <c r="BC525" i="20"/>
  <c r="CC525" i="20"/>
  <c r="AJ500" i="20"/>
  <c r="BJ500" i="20"/>
  <c r="CJ500" i="20"/>
  <c r="AT501" i="20"/>
  <c r="BT501" i="20"/>
  <c r="CT501" i="20"/>
  <c r="AL505" i="20"/>
  <c r="BL505" i="20"/>
  <c r="CL505" i="20"/>
  <c r="CL507" i="20"/>
  <c r="BL507" i="20"/>
  <c r="AL507" i="20"/>
  <c r="CL508" i="20"/>
  <c r="BL508" i="20"/>
  <c r="AL508" i="20"/>
  <c r="BY508" i="20"/>
  <c r="CA510" i="20"/>
  <c r="BA510" i="20"/>
  <c r="AA510" i="20"/>
  <c r="CN510" i="20"/>
  <c r="BW511" i="20"/>
  <c r="CG513" i="20"/>
  <c r="BG513" i="20"/>
  <c r="AG513" i="20"/>
  <c r="CT513" i="20"/>
  <c r="CR519" i="20"/>
  <c r="CL522" i="20"/>
  <c r="CR525" i="20"/>
  <c r="BR525" i="20"/>
  <c r="AR525" i="20"/>
  <c r="BE525" i="20"/>
  <c r="CE525" i="20"/>
  <c r="AN493" i="20"/>
  <c r="BN493" i="20"/>
  <c r="CN493" i="20"/>
  <c r="AT496" i="20"/>
  <c r="BT496" i="20"/>
  <c r="CT496" i="20"/>
  <c r="AL500" i="20"/>
  <c r="BL500" i="20"/>
  <c r="CL500" i="20"/>
  <c r="AN505" i="20"/>
  <c r="BN505" i="20"/>
  <c r="CN505" i="20"/>
  <c r="O507" i="20"/>
  <c r="BC508" i="20"/>
  <c r="CR511" i="20"/>
  <c r="BR511" i="20"/>
  <c r="AR511" i="20"/>
  <c r="CE511" i="20"/>
  <c r="BE511" i="20"/>
  <c r="AE511" i="20"/>
  <c r="CR514" i="20"/>
  <c r="BR514" i="20"/>
  <c r="AR514" i="20"/>
  <c r="CG520" i="20"/>
  <c r="BG520" i="20"/>
  <c r="AG520" i="20"/>
  <c r="CT520" i="20"/>
  <c r="BT520" i="20"/>
  <c r="AT520" i="20"/>
  <c r="BP520" i="20"/>
  <c r="CA522" i="20"/>
  <c r="BA522" i="20"/>
  <c r="AA522" i="20"/>
  <c r="CN522" i="20"/>
  <c r="CT525" i="20"/>
  <c r="AG525" i="20"/>
  <c r="CG525" i="20"/>
  <c r="AW528" i="20"/>
  <c r="BY532" i="20"/>
  <c r="AY532" i="20"/>
  <c r="Y532" i="20"/>
  <c r="CL532" i="20"/>
  <c r="BL532" i="20"/>
  <c r="AL532" i="20"/>
  <c r="CT535" i="20"/>
  <c r="CG535" i="20"/>
  <c r="BT535" i="20"/>
  <c r="BG535" i="20"/>
  <c r="AT535" i="20"/>
  <c r="AN500" i="20"/>
  <c r="BN500" i="20"/>
  <c r="AJ502" i="20"/>
  <c r="BJ502" i="20"/>
  <c r="AP505" i="20"/>
  <c r="BP505" i="20"/>
  <c r="Q507" i="20"/>
  <c r="CJ511" i="20"/>
  <c r="CR523" i="20"/>
  <c r="BR523" i="20"/>
  <c r="AR523" i="20"/>
  <c r="CE523" i="20"/>
  <c r="BE523" i="20"/>
  <c r="AE523" i="20"/>
  <c r="CA526" i="20"/>
  <c r="AN526" i="20"/>
  <c r="AA526" i="20"/>
  <c r="BN526" i="20"/>
  <c r="CN526" i="20"/>
  <c r="CN532" i="20"/>
  <c r="CA532" i="20"/>
  <c r="BN532" i="20"/>
  <c r="BA532" i="20"/>
  <c r="AN532" i="20"/>
  <c r="S493" i="20"/>
  <c r="O497" i="20"/>
  <c r="R500" i="20"/>
  <c r="P502" i="20"/>
  <c r="S505" i="20"/>
  <c r="R507" i="20"/>
  <c r="BY507" i="20"/>
  <c r="S508" i="20"/>
  <c r="BN508" i="20"/>
  <c r="BL509" i="20"/>
  <c r="AL510" i="20"/>
  <c r="CG511" i="20"/>
  <c r="BG511" i="20"/>
  <c r="AG511" i="20"/>
  <c r="CT511" i="20"/>
  <c r="AR513" i="20"/>
  <c r="CE514" i="20"/>
  <c r="CC520" i="20"/>
  <c r="AJ522" i="20"/>
  <c r="CJ523" i="20"/>
  <c r="AE525" i="20"/>
  <c r="CC526" i="20"/>
  <c r="BC526" i="20"/>
  <c r="AC526" i="20"/>
  <c r="AP526" i="20"/>
  <c r="BP526" i="20"/>
  <c r="CP526" i="20"/>
  <c r="AA532" i="20"/>
  <c r="AJ492" i="20"/>
  <c r="BJ492" i="20"/>
  <c r="AE494" i="20"/>
  <c r="BE494" i="20"/>
  <c r="AA496" i="20"/>
  <c r="BA496" i="20"/>
  <c r="P497" i="20"/>
  <c r="AG499" i="20"/>
  <c r="BG499" i="20"/>
  <c r="S500" i="20"/>
  <c r="AC501" i="20"/>
  <c r="BC501" i="20"/>
  <c r="Q502" i="20"/>
  <c r="AJ504" i="20"/>
  <c r="BJ504" i="20"/>
  <c r="AE506" i="20"/>
  <c r="BE506" i="20"/>
  <c r="S507" i="20"/>
  <c r="Y508" i="20"/>
  <c r="BP508" i="20"/>
  <c r="AN510" i="20"/>
  <c r="W511" i="20"/>
  <c r="S512" i="20"/>
  <c r="R512" i="20"/>
  <c r="Q512" i="20"/>
  <c r="P512" i="20"/>
  <c r="AT513" i="20"/>
  <c r="CL516" i="20"/>
  <c r="AR519" i="20"/>
  <c r="CA520" i="20"/>
  <c r="BA520" i="20"/>
  <c r="AA520" i="20"/>
  <c r="CN520" i="20"/>
  <c r="AL522" i="20"/>
  <c r="CG523" i="20"/>
  <c r="BG523" i="20"/>
  <c r="AG523" i="20"/>
  <c r="CT523" i="20"/>
  <c r="CE526" i="20"/>
  <c r="BE526" i="20"/>
  <c r="AE526" i="20"/>
  <c r="AR526" i="20"/>
  <c r="BR526" i="20"/>
  <c r="CR526" i="20"/>
  <c r="BJ528" i="20"/>
  <c r="CJ528" i="20"/>
  <c r="AJ528" i="20"/>
  <c r="AL492" i="20"/>
  <c r="BL492" i="20"/>
  <c r="W493" i="20"/>
  <c r="AW493" i="20"/>
  <c r="AG494" i="20"/>
  <c r="BG494" i="20"/>
  <c r="AC496" i="20"/>
  <c r="BC496" i="20"/>
  <c r="Q497" i="20"/>
  <c r="AJ499" i="20"/>
  <c r="BJ499" i="20"/>
  <c r="AE501" i="20"/>
  <c r="BE501" i="20"/>
  <c r="R502" i="20"/>
  <c r="AL504" i="20"/>
  <c r="BL504" i="20"/>
  <c r="W505" i="20"/>
  <c r="AW505" i="20"/>
  <c r="AG506" i="20"/>
  <c r="BG506" i="20"/>
  <c r="T507" i="20"/>
  <c r="AA508" i="20"/>
  <c r="BY509" i="20"/>
  <c r="AY510" i="20"/>
  <c r="BW512" i="20"/>
  <c r="AW512" i="20"/>
  <c r="W512" i="20"/>
  <c r="CJ512" i="20"/>
  <c r="BE513" i="20"/>
  <c r="CG515" i="20"/>
  <c r="BG515" i="20"/>
  <c r="AG515" i="20"/>
  <c r="CT515" i="20"/>
  <c r="BT515" i="20"/>
  <c r="AT515" i="20"/>
  <c r="T517" i="20"/>
  <c r="S517" i="20"/>
  <c r="R517" i="20"/>
  <c r="Q517" i="20"/>
  <c r="CP520" i="20"/>
  <c r="AN522" i="20"/>
  <c r="S524" i="20"/>
  <c r="R524" i="20"/>
  <c r="Q524" i="20"/>
  <c r="P524" i="20"/>
  <c r="AT525" i="20"/>
  <c r="CL533" i="20"/>
  <c r="BY533" i="20"/>
  <c r="BL533" i="20"/>
  <c r="AY533" i="20"/>
  <c r="AL533" i="20"/>
  <c r="Y533" i="20"/>
  <c r="BP542" i="20"/>
  <c r="CP542" i="20"/>
  <c r="AC542" i="20"/>
  <c r="BC542" i="20"/>
  <c r="CC542" i="20"/>
  <c r="AP542" i="20"/>
  <c r="AN492" i="20"/>
  <c r="BN492" i="20"/>
  <c r="O494" i="20"/>
  <c r="R497" i="20"/>
  <c r="P499" i="20"/>
  <c r="W500" i="20"/>
  <c r="AW500" i="20"/>
  <c r="AG501" i="20"/>
  <c r="BG501" i="20"/>
  <c r="S502" i="20"/>
  <c r="Q504" i="20"/>
  <c r="Y505" i="20"/>
  <c r="AY505" i="20"/>
  <c r="O506" i="20"/>
  <c r="AY507" i="20"/>
  <c r="AC508" i="20"/>
  <c r="BJ510" i="20"/>
  <c r="T512" i="20"/>
  <c r="BP513" i="20"/>
  <c r="O517" i="20"/>
  <c r="CE520" i="20"/>
  <c r="BE520" i="20"/>
  <c r="AE520" i="20"/>
  <c r="CR520" i="20"/>
  <c r="O524" i="20"/>
  <c r="S529" i="20"/>
  <c r="Q529" i="20"/>
  <c r="P529" i="20"/>
  <c r="O529" i="20"/>
  <c r="T529" i="20"/>
  <c r="R529" i="20"/>
  <c r="BR538" i="20"/>
  <c r="CR538" i="20"/>
  <c r="AE538" i="20"/>
  <c r="BE538" i="20"/>
  <c r="CE538" i="20"/>
  <c r="AR538" i="20"/>
  <c r="AP492" i="20"/>
  <c r="BP492" i="20"/>
  <c r="AA493" i="20"/>
  <c r="BA493" i="20"/>
  <c r="AG496" i="20"/>
  <c r="BG496" i="20"/>
  <c r="Y500" i="20"/>
  <c r="AY500" i="20"/>
  <c r="AJ501" i="20"/>
  <c r="BJ501" i="20"/>
  <c r="AA505" i="20"/>
  <c r="BA505" i="20"/>
  <c r="Y507" i="20"/>
  <c r="Y509" i="20"/>
  <c r="CL513" i="20"/>
  <c r="BL513" i="20"/>
  <c r="AL513" i="20"/>
  <c r="BY513" i="20"/>
  <c r="AY513" i="20"/>
  <c r="Y513" i="20"/>
  <c r="AE514" i="20"/>
  <c r="BY515" i="20"/>
  <c r="AY515" i="20"/>
  <c r="Y515" i="20"/>
  <c r="P517" i="20"/>
  <c r="CT521" i="20"/>
  <c r="BT521" i="20"/>
  <c r="AT521" i="20"/>
  <c r="CG521" i="20"/>
  <c r="BG521" i="20"/>
  <c r="AG521" i="20"/>
  <c r="BJ522" i="20"/>
  <c r="T524" i="20"/>
  <c r="BG525" i="20"/>
  <c r="BT527" i="20"/>
  <c r="CT527" i="20"/>
  <c r="AT527" i="20"/>
  <c r="AE509" i="20"/>
  <c r="BE509" i="20"/>
  <c r="CE509" i="20"/>
  <c r="R510" i="20"/>
  <c r="W513" i="20"/>
  <c r="AW513" i="20"/>
  <c r="BW513" i="20"/>
  <c r="AG514" i="20"/>
  <c r="BG514" i="20"/>
  <c r="CG514" i="20"/>
  <c r="AR515" i="20"/>
  <c r="BR515" i="20"/>
  <c r="CR515" i="20"/>
  <c r="AC516" i="20"/>
  <c r="BC516" i="20"/>
  <c r="CC516" i="20"/>
  <c r="R522" i="20"/>
  <c r="AY525" i="20"/>
  <c r="CG526" i="20"/>
  <c r="BG526" i="20"/>
  <c r="AG526" i="20"/>
  <c r="BJ526" i="20"/>
  <c r="CT526" i="20"/>
  <c r="AR535" i="20"/>
  <c r="AG509" i="20"/>
  <c r="BG509" i="20"/>
  <c r="CG509" i="20"/>
  <c r="S510" i="20"/>
  <c r="O514" i="20"/>
  <c r="W520" i="20"/>
  <c r="AW520" i="20"/>
  <c r="BW520" i="20"/>
  <c r="S522" i="20"/>
  <c r="BA525" i="20"/>
  <c r="S527" i="20"/>
  <c r="R527" i="20"/>
  <c r="Q527" i="20"/>
  <c r="AY527" i="20"/>
  <c r="CL527" i="20"/>
  <c r="CG530" i="20"/>
  <c r="BG530" i="20"/>
  <c r="AG530" i="20"/>
  <c r="CT530" i="20"/>
  <c r="BT530" i="20"/>
  <c r="AT530" i="20"/>
  <c r="BA530" i="20"/>
  <c r="BW565" i="20"/>
  <c r="CJ565" i="20"/>
  <c r="AJ509" i="20"/>
  <c r="BJ509" i="20"/>
  <c r="CJ509" i="20"/>
  <c r="AA513" i="20"/>
  <c r="BA513" i="20"/>
  <c r="CA513" i="20"/>
  <c r="P514" i="20"/>
  <c r="W515" i="20"/>
  <c r="AW515" i="20"/>
  <c r="BW515" i="20"/>
  <c r="AG516" i="20"/>
  <c r="BG516" i="20"/>
  <c r="CG516" i="20"/>
  <c r="Y520" i="20"/>
  <c r="AY520" i="20"/>
  <c r="BY520" i="20"/>
  <c r="O521" i="20"/>
  <c r="AA525" i="20"/>
  <c r="O527" i="20"/>
  <c r="AR528" i="20"/>
  <c r="CR528" i="20"/>
  <c r="AN514" i="20"/>
  <c r="BN514" i="20"/>
  <c r="AJ516" i="20"/>
  <c r="BJ516" i="20"/>
  <c r="AL521" i="20"/>
  <c r="BL521" i="20"/>
  <c r="BY530" i="20"/>
  <c r="AY530" i="20"/>
  <c r="Y530" i="20"/>
  <c r="BL530" i="20"/>
  <c r="O549" i="20"/>
  <c r="S549" i="20"/>
  <c r="R549" i="20"/>
  <c r="T549" i="20"/>
  <c r="Q549" i="20"/>
  <c r="P549" i="20"/>
  <c r="T562" i="20"/>
  <c r="S562" i="20"/>
  <c r="R562" i="20"/>
  <c r="Q562" i="20"/>
  <c r="P562" i="20"/>
  <c r="BN530" i="20"/>
  <c r="BW541" i="20"/>
  <c r="AJ541" i="20"/>
  <c r="BJ541" i="20"/>
  <c r="CJ541" i="20"/>
  <c r="BW562" i="20"/>
  <c r="CJ562" i="20"/>
  <c r="AP509" i="20"/>
  <c r="BP509" i="20"/>
  <c r="P511" i="20"/>
  <c r="AN516" i="20"/>
  <c r="BN516" i="20"/>
  <c r="R521" i="20"/>
  <c r="P523" i="20"/>
  <c r="CN525" i="20"/>
  <c r="BW526" i="20"/>
  <c r="Y527" i="20"/>
  <c r="BE528" i="20"/>
  <c r="CC530" i="20"/>
  <c r="BC530" i="20"/>
  <c r="AC530" i="20"/>
  <c r="BP530" i="20"/>
  <c r="T543" i="20"/>
  <c r="S543" i="20"/>
  <c r="R543" i="20"/>
  <c r="Q543" i="20"/>
  <c r="P543" i="20"/>
  <c r="O543" i="20"/>
  <c r="AR509" i="20"/>
  <c r="BR509" i="20"/>
  <c r="Q511" i="20"/>
  <c r="AJ513" i="20"/>
  <c r="BJ513" i="20"/>
  <c r="AT514" i="20"/>
  <c r="BT514" i="20"/>
  <c r="AE515" i="20"/>
  <c r="BE515" i="20"/>
  <c r="AP516" i="20"/>
  <c r="BP516" i="20"/>
  <c r="S521" i="20"/>
  <c r="Q523" i="20"/>
  <c r="BL525" i="20"/>
  <c r="BL527" i="20"/>
  <c r="CN528" i="20"/>
  <c r="BN528" i="20"/>
  <c r="AN528" i="20"/>
  <c r="CA528" i="20"/>
  <c r="BA528" i="20"/>
  <c r="AA528" i="20"/>
  <c r="CC531" i="20"/>
  <c r="CA537" i="20"/>
  <c r="AN537" i="20"/>
  <c r="BN537" i="20"/>
  <c r="CN537" i="20"/>
  <c r="AT509" i="20"/>
  <c r="BT509" i="20"/>
  <c r="R511" i="20"/>
  <c r="AJ520" i="20"/>
  <c r="BJ520" i="20"/>
  <c r="R523" i="20"/>
  <c r="BN525" i="20"/>
  <c r="CL526" i="20"/>
  <c r="BL526" i="20"/>
  <c r="AL526" i="20"/>
  <c r="CC528" i="20"/>
  <c r="BC528" i="20"/>
  <c r="AC528" i="20"/>
  <c r="BP528" i="20"/>
  <c r="AA530" i="20"/>
  <c r="S536" i="20"/>
  <c r="R536" i="20"/>
  <c r="Q536" i="20"/>
  <c r="P536" i="20"/>
  <c r="O536" i="20"/>
  <c r="AG539" i="20"/>
  <c r="BG539" i="20"/>
  <c r="CG539" i="20"/>
  <c r="AT539" i="20"/>
  <c r="BT539" i="20"/>
  <c r="CT539" i="20"/>
  <c r="CE563" i="20"/>
  <c r="CR563" i="20"/>
  <c r="W509" i="20"/>
  <c r="AW509" i="20"/>
  <c r="AN513" i="20"/>
  <c r="BN513" i="20"/>
  <c r="AJ515" i="20"/>
  <c r="BJ515" i="20"/>
  <c r="AT516" i="20"/>
  <c r="BT516" i="20"/>
  <c r="AL520" i="20"/>
  <c r="BL520" i="20"/>
  <c r="AN525" i="20"/>
  <c r="CJ532" i="20"/>
  <c r="BJ532" i="20"/>
  <c r="AJ532" i="20"/>
  <c r="BW532" i="20"/>
  <c r="AW532" i="20"/>
  <c r="W532" i="20"/>
  <c r="CP533" i="20"/>
  <c r="BP533" i="20"/>
  <c r="AP533" i="20"/>
  <c r="CC533" i="20"/>
  <c r="BC533" i="20"/>
  <c r="AC533" i="20"/>
  <c r="R535" i="20"/>
  <c r="Q535" i="20"/>
  <c r="P535" i="20"/>
  <c r="O535" i="20"/>
  <c r="T536" i="20"/>
  <c r="AJ539" i="20"/>
  <c r="BJ539" i="20"/>
  <c r="CJ539" i="20"/>
  <c r="W539" i="20"/>
  <c r="AW539" i="20"/>
  <c r="BW539" i="20"/>
  <c r="CN548" i="20"/>
  <c r="CA548" i="20"/>
  <c r="CR535" i="20"/>
  <c r="CE535" i="20"/>
  <c r="BE535" i="20"/>
  <c r="AE535" i="20"/>
  <c r="AP538" i="20"/>
  <c r="BP538" i="20"/>
  <c r="CP538" i="20"/>
  <c r="AC538" i="20"/>
  <c r="BC538" i="20"/>
  <c r="CC538" i="20"/>
  <c r="BL539" i="20"/>
  <c r="CL539" i="20"/>
  <c r="AY539" i="20"/>
  <c r="BY539" i="20"/>
  <c r="AT541" i="20"/>
  <c r="BT541" i="20"/>
  <c r="CT541" i="20"/>
  <c r="AG541" i="20"/>
  <c r="BG541" i="20"/>
  <c r="CG541" i="20"/>
  <c r="AN542" i="20"/>
  <c r="BN542" i="20"/>
  <c r="CN542" i="20"/>
  <c r="AA542" i="20"/>
  <c r="BA542" i="20"/>
  <c r="CA542" i="20"/>
  <c r="CP548" i="20"/>
  <c r="CC548" i="20"/>
  <c r="Y528" i="20"/>
  <c r="AY528" i="20"/>
  <c r="BY528" i="20"/>
  <c r="AE531" i="20"/>
  <c r="BE531" i="20"/>
  <c r="CE531" i="20"/>
  <c r="R532" i="20"/>
  <c r="CG537" i="20"/>
  <c r="W538" i="20"/>
  <c r="AY538" i="20"/>
  <c r="CA538" i="20"/>
  <c r="Q539" i="20"/>
  <c r="AG540" i="20"/>
  <c r="CL540" i="20"/>
  <c r="Y541" i="20"/>
  <c r="BC541" i="20"/>
  <c r="CE541" i="20"/>
  <c r="S542" i="20"/>
  <c r="BW542" i="20"/>
  <c r="BE544" i="20"/>
  <c r="CL544" i="20"/>
  <c r="AC545" i="20"/>
  <c r="BG545" i="20"/>
  <c r="CL545" i="20"/>
  <c r="AA546" i="20"/>
  <c r="BG546" i="20"/>
  <c r="CN546" i="20"/>
  <c r="CN550" i="20"/>
  <c r="CJ552" i="20"/>
  <c r="CN555" i="20"/>
  <c r="CC556" i="20"/>
  <c r="W530" i="20"/>
  <c r="AW530" i="20"/>
  <c r="BW530" i="20"/>
  <c r="AG531" i="20"/>
  <c r="BG531" i="20"/>
  <c r="CG531" i="20"/>
  <c r="S532" i="20"/>
  <c r="BG537" i="20"/>
  <c r="Y538" i="20"/>
  <c r="BA538" i="20"/>
  <c r="R539" i="20"/>
  <c r="CP540" i="20"/>
  <c r="BP540" i="20"/>
  <c r="AP540" i="20"/>
  <c r="BL540" i="20"/>
  <c r="CN540" i="20"/>
  <c r="AC541" i="20"/>
  <c r="BE541" i="20"/>
  <c r="T542" i="20"/>
  <c r="AW542" i="20"/>
  <c r="BY542" i="20"/>
  <c r="AC544" i="20"/>
  <c r="BJ544" i="20"/>
  <c r="BJ545" i="20"/>
  <c r="CN545" i="20"/>
  <c r="AE546" i="20"/>
  <c r="BL546" i="20"/>
  <c r="CE547" i="20"/>
  <c r="O550" i="20"/>
  <c r="CP550" i="20"/>
  <c r="CL552" i="20"/>
  <c r="CN553" i="20"/>
  <c r="CP555" i="20"/>
  <c r="CE556" i="20"/>
  <c r="CP558" i="20"/>
  <c r="AJ531" i="20"/>
  <c r="BJ531" i="20"/>
  <c r="T532" i="20"/>
  <c r="AE533" i="20"/>
  <c r="BE533" i="20"/>
  <c r="CE533" i="20"/>
  <c r="AG537" i="20"/>
  <c r="AA538" i="20"/>
  <c r="S539" i="20"/>
  <c r="O540" i="20"/>
  <c r="AL540" i="20"/>
  <c r="AE541" i="20"/>
  <c r="W542" i="20"/>
  <c r="AE544" i="20"/>
  <c r="BL544" i="20"/>
  <c r="CR544" i="20"/>
  <c r="AG545" i="20"/>
  <c r="BL545" i="20"/>
  <c r="CP545" i="20"/>
  <c r="AG546" i="20"/>
  <c r="BN546" i="20"/>
  <c r="CR546" i="20"/>
  <c r="P550" i="20"/>
  <c r="CR550" i="20"/>
  <c r="CN552" i="20"/>
  <c r="CP553" i="20"/>
  <c r="CR555" i="20"/>
  <c r="CN557" i="20"/>
  <c r="CR558" i="20"/>
  <c r="CT560" i="20"/>
  <c r="AL531" i="20"/>
  <c r="BL531" i="20"/>
  <c r="CL531" i="20"/>
  <c r="AG533" i="20"/>
  <c r="BG533" i="20"/>
  <c r="CG533" i="20"/>
  <c r="CJ537" i="20"/>
  <c r="BJ537" i="20"/>
  <c r="AJ537" i="20"/>
  <c r="CT544" i="20"/>
  <c r="AJ545" i="20"/>
  <c r="CT545" i="20"/>
  <c r="AL546" i="20"/>
  <c r="CJ547" i="20"/>
  <c r="Q551" i="20"/>
  <c r="P551" i="20"/>
  <c r="O561" i="20"/>
  <c r="T561" i="20"/>
  <c r="S561" i="20"/>
  <c r="R561" i="20"/>
  <c r="Q561" i="20"/>
  <c r="P561" i="20"/>
  <c r="AN531" i="20"/>
  <c r="BN531" i="20"/>
  <c r="O533" i="20"/>
  <c r="P537" i="20"/>
  <c r="CJ538" i="20"/>
  <c r="CN541" i="20"/>
  <c r="AL544" i="20"/>
  <c r="BR544" i="20"/>
  <c r="CR545" i="20"/>
  <c r="BR545" i="20"/>
  <c r="AR545" i="20"/>
  <c r="BP545" i="20"/>
  <c r="CJ546" i="20"/>
  <c r="BJ546" i="20"/>
  <c r="AJ546" i="20"/>
  <c r="AN546" i="20"/>
  <c r="BR546" i="20"/>
  <c r="Q547" i="20"/>
  <c r="T547" i="20"/>
  <c r="O551" i="20"/>
  <c r="R552" i="20"/>
  <c r="T552" i="20"/>
  <c r="S552" i="20"/>
  <c r="CT553" i="20"/>
  <c r="S557" i="20"/>
  <c r="T557" i="20"/>
  <c r="Q559" i="20"/>
  <c r="T559" i="20"/>
  <c r="S559" i="20"/>
  <c r="R559" i="20"/>
  <c r="P554" i="20"/>
  <c r="T554" i="20"/>
  <c r="S554" i="20"/>
  <c r="R554" i="20"/>
  <c r="Q554" i="20"/>
  <c r="O557" i="20"/>
  <c r="O559" i="20"/>
  <c r="AL528" i="20"/>
  <c r="BL528" i="20"/>
  <c r="AR531" i="20"/>
  <c r="BR531" i="20"/>
  <c r="Q533" i="20"/>
  <c r="R537" i="20"/>
  <c r="BT537" i="20"/>
  <c r="CT538" i="20"/>
  <c r="BT538" i="20"/>
  <c r="AT538" i="20"/>
  <c r="BL538" i="20"/>
  <c r="CN538" i="20"/>
  <c r="BY540" i="20"/>
  <c r="BP541" i="20"/>
  <c r="CR541" i="20"/>
  <c r="CJ542" i="20"/>
  <c r="BY545" i="20"/>
  <c r="AY545" i="20"/>
  <c r="Y545" i="20"/>
  <c r="AP545" i="20"/>
  <c r="BW545" i="20"/>
  <c r="CL548" i="20"/>
  <c r="S551" i="20"/>
  <c r="O554" i="20"/>
  <c r="P557" i="20"/>
  <c r="P559" i="20"/>
  <c r="CT563" i="20"/>
  <c r="CN565" i="20"/>
  <c r="AJ530" i="20"/>
  <c r="BJ530" i="20"/>
  <c r="AT531" i="20"/>
  <c r="BT531" i="20"/>
  <c r="S537" i="20"/>
  <c r="BW537" i="20"/>
  <c r="BN538" i="20"/>
  <c r="AY540" i="20"/>
  <c r="CA541" i="20"/>
  <c r="BA541" i="20"/>
  <c r="AA541" i="20"/>
  <c r="BR541" i="20"/>
  <c r="BJ542" i="20"/>
  <c r="BY544" i="20"/>
  <c r="CC546" i="20"/>
  <c r="BC546" i="20"/>
  <c r="AC546" i="20"/>
  <c r="BY546" i="20"/>
  <c r="T551" i="20"/>
  <c r="R564" i="20"/>
  <c r="Q564" i="20"/>
  <c r="P564" i="20"/>
  <c r="O564" i="20"/>
  <c r="T564" i="20"/>
  <c r="S564" i="20"/>
  <c r="CR565" i="20"/>
  <c r="AR533" i="20"/>
  <c r="BR533" i="20"/>
  <c r="AW537" i="20"/>
  <c r="CL542" i="20"/>
  <c r="BL542" i="20"/>
  <c r="AL542" i="20"/>
  <c r="Y531" i="20"/>
  <c r="AY531" i="20"/>
  <c r="AT533" i="20"/>
  <c r="BT533" i="20"/>
  <c r="W537" i="20"/>
  <c r="CG544" i="20"/>
  <c r="BG544" i="20"/>
  <c r="AG544" i="20"/>
  <c r="BW560" i="20"/>
  <c r="CC565" i="20"/>
  <c r="Q566" i="20"/>
  <c r="BY567" i="20"/>
  <c r="O563" i="20"/>
  <c r="R566" i="20"/>
  <c r="CA567" i="20"/>
  <c r="AN544" i="20"/>
  <c r="BN544" i="20"/>
  <c r="Q556" i="20"/>
  <c r="O558" i="20"/>
  <c r="P563" i="20"/>
  <c r="CG565" i="20"/>
  <c r="S566" i="20"/>
  <c r="CC567" i="20"/>
  <c r="T566" i="20"/>
  <c r="CE567" i="20"/>
  <c r="CG567" i="20"/>
  <c r="CJ567" i="20"/>
  <c r="O566" i="20"/>
  <c r="CT512" i="20" l="1"/>
  <c r="CG512" i="20"/>
  <c r="BT512" i="20"/>
  <c r="BG512" i="20"/>
  <c r="AT512" i="20"/>
  <c r="AG512" i="20"/>
  <c r="BA507" i="20"/>
  <c r="CA507" i="20"/>
  <c r="AN507" i="20"/>
  <c r="BN507" i="20"/>
  <c r="AA507" i="20"/>
  <c r="CN507" i="20"/>
  <c r="BW460" i="20"/>
  <c r="AW460" i="20"/>
  <c r="W460" i="20"/>
  <c r="CJ460" i="20"/>
  <c r="BJ460" i="20"/>
  <c r="AJ460" i="20"/>
  <c r="BW463" i="20"/>
  <c r="AW463" i="20"/>
  <c r="W463" i="20"/>
  <c r="CJ463" i="20"/>
  <c r="BJ463" i="20"/>
  <c r="AJ463" i="20"/>
  <c r="BY370" i="20"/>
  <c r="AY370" i="20"/>
  <c r="Y370" i="20"/>
  <c r="CL370" i="20"/>
  <c r="BL370" i="20"/>
  <c r="AL370" i="20"/>
  <c r="CR380" i="20"/>
  <c r="BR380" i="20"/>
  <c r="AR380" i="20"/>
  <c r="CE380" i="20"/>
  <c r="BE380" i="20"/>
  <c r="AE380" i="20"/>
  <c r="CT285" i="20"/>
  <c r="BT285" i="20"/>
  <c r="AT285" i="20"/>
  <c r="AG285" i="20"/>
  <c r="CG285" i="20"/>
  <c r="BG285" i="20"/>
  <c r="BW226" i="20"/>
  <c r="AW226" i="20"/>
  <c r="W226" i="20"/>
  <c r="CJ226" i="20"/>
  <c r="BJ226" i="20"/>
  <c r="AJ226" i="20"/>
  <c r="CG166" i="20"/>
  <c r="BG166" i="20"/>
  <c r="AG166" i="20"/>
  <c r="CT166" i="20"/>
  <c r="BT166" i="20"/>
  <c r="AT166" i="20"/>
  <c r="CE229" i="20"/>
  <c r="BE229" i="20"/>
  <c r="AE229" i="20"/>
  <c r="CR229" i="20"/>
  <c r="BR229" i="20"/>
  <c r="AR229" i="20"/>
  <c r="CL78" i="20"/>
  <c r="BL78" i="20"/>
  <c r="AL78" i="20"/>
  <c r="BY78" i="20"/>
  <c r="AY78" i="20"/>
  <c r="Y78" i="20"/>
  <c r="BW74" i="20"/>
  <c r="AW74" i="20"/>
  <c r="W74" i="20"/>
  <c r="CJ74" i="20"/>
  <c r="BJ74" i="20"/>
  <c r="AJ74" i="20"/>
  <c r="CG108" i="20"/>
  <c r="BG108" i="20"/>
  <c r="AG108" i="20"/>
  <c r="CT108" i="20"/>
  <c r="BT108" i="20"/>
  <c r="AT108" i="20"/>
  <c r="CG49" i="20"/>
  <c r="BG49" i="20"/>
  <c r="AG49" i="20"/>
  <c r="CT49" i="20"/>
  <c r="BT49" i="20"/>
  <c r="AT49" i="20"/>
  <c r="CC562" i="20"/>
  <c r="CP562" i="20"/>
  <c r="CP479" i="20"/>
  <c r="BP479" i="20"/>
  <c r="AP479" i="20"/>
  <c r="AC479" i="20"/>
  <c r="CC479" i="20"/>
  <c r="BC479" i="20"/>
  <c r="BW453" i="20"/>
  <c r="AW453" i="20"/>
  <c r="W453" i="20"/>
  <c r="CJ453" i="20"/>
  <c r="BJ453" i="20"/>
  <c r="AJ453" i="20"/>
  <c r="BJ418" i="20"/>
  <c r="W418" i="20"/>
  <c r="CJ418" i="20"/>
  <c r="AW418" i="20"/>
  <c r="BW418" i="20"/>
  <c r="AJ418" i="20"/>
  <c r="CL369" i="20"/>
  <c r="BL369" i="20"/>
  <c r="AL369" i="20"/>
  <c r="BY369" i="20"/>
  <c r="AY369" i="20"/>
  <c r="Y369" i="20"/>
  <c r="CJ401" i="20"/>
  <c r="BJ401" i="20"/>
  <c r="AJ401" i="20"/>
  <c r="W401" i="20"/>
  <c r="BW401" i="20"/>
  <c r="AW401" i="20"/>
  <c r="CR404" i="20"/>
  <c r="BR404" i="20"/>
  <c r="AR404" i="20"/>
  <c r="BE404" i="20"/>
  <c r="AE404" i="20"/>
  <c r="CE404" i="20"/>
  <c r="CA293" i="20"/>
  <c r="BA293" i="20"/>
  <c r="AA293" i="20"/>
  <c r="CN293" i="20"/>
  <c r="BN293" i="20"/>
  <c r="AN293" i="20"/>
  <c r="CJ188" i="20"/>
  <c r="BJ188" i="20"/>
  <c r="AJ188" i="20"/>
  <c r="BW188" i="20"/>
  <c r="AW188" i="20"/>
  <c r="W188" i="20"/>
  <c r="CL172" i="20"/>
  <c r="BL172" i="20"/>
  <c r="AL172" i="20"/>
  <c r="BY172" i="20"/>
  <c r="AY172" i="20"/>
  <c r="Y172" i="20"/>
  <c r="CN135" i="20"/>
  <c r="BN135" i="20"/>
  <c r="AN135" i="20"/>
  <c r="CA135" i="20"/>
  <c r="BA135" i="20"/>
  <c r="AA135" i="20"/>
  <c r="BW187" i="20"/>
  <c r="AW187" i="20"/>
  <c r="W187" i="20"/>
  <c r="CJ187" i="20"/>
  <c r="BJ187" i="20"/>
  <c r="AJ187" i="20"/>
  <c r="CP79" i="20"/>
  <c r="BP79" i="20"/>
  <c r="AP79" i="20"/>
  <c r="CC79" i="20"/>
  <c r="BC79" i="20"/>
  <c r="AC79" i="20"/>
  <c r="CJ26" i="20"/>
  <c r="BJ26" i="20"/>
  <c r="AJ26" i="20"/>
  <c r="AW26" i="20"/>
  <c r="W26" i="20"/>
  <c r="BW26" i="20"/>
  <c r="CL563" i="20"/>
  <c r="BY563" i="20"/>
  <c r="CR554" i="20"/>
  <c r="CE554" i="20"/>
  <c r="CP552" i="20"/>
  <c r="CC552" i="20"/>
  <c r="CR561" i="20"/>
  <c r="CE561" i="20"/>
  <c r="CC532" i="20"/>
  <c r="BC532" i="20"/>
  <c r="AC532" i="20"/>
  <c r="CP532" i="20"/>
  <c r="BP532" i="20"/>
  <c r="AP532" i="20"/>
  <c r="CP511" i="20"/>
  <c r="BP511" i="20"/>
  <c r="AP511" i="20"/>
  <c r="CC511" i="20"/>
  <c r="BC511" i="20"/>
  <c r="AC511" i="20"/>
  <c r="CR562" i="20"/>
  <c r="CE562" i="20"/>
  <c r="BW529" i="20"/>
  <c r="AW529" i="20"/>
  <c r="W529" i="20"/>
  <c r="CJ529" i="20"/>
  <c r="BJ529" i="20"/>
  <c r="AJ529" i="20"/>
  <c r="CL499" i="20"/>
  <c r="BL499" i="20"/>
  <c r="AL499" i="20"/>
  <c r="BY499" i="20"/>
  <c r="AY499" i="20"/>
  <c r="Y499" i="20"/>
  <c r="CA517" i="20"/>
  <c r="BA517" i="20"/>
  <c r="AA517" i="20"/>
  <c r="CN517" i="20"/>
  <c r="BN517" i="20"/>
  <c r="AN517" i="20"/>
  <c r="BY512" i="20"/>
  <c r="AY512" i="20"/>
  <c r="Y512" i="20"/>
  <c r="CL512" i="20"/>
  <c r="BL512" i="20"/>
  <c r="AL512" i="20"/>
  <c r="CC507" i="20"/>
  <c r="AP507" i="20"/>
  <c r="BP507" i="20"/>
  <c r="CP507" i="20"/>
  <c r="BC507" i="20"/>
  <c r="AC507" i="20"/>
  <c r="CT490" i="20"/>
  <c r="BT490" i="20"/>
  <c r="AT490" i="20"/>
  <c r="BG490" i="20"/>
  <c r="CG490" i="20"/>
  <c r="AG490" i="20"/>
  <c r="BT518" i="20"/>
  <c r="BG518" i="20"/>
  <c r="AT518" i="20"/>
  <c r="AG518" i="20"/>
  <c r="CT518" i="20"/>
  <c r="CG518" i="20"/>
  <c r="CE491" i="20"/>
  <c r="BE491" i="20"/>
  <c r="AE491" i="20"/>
  <c r="BR491" i="20"/>
  <c r="AR491" i="20"/>
  <c r="CR491" i="20"/>
  <c r="BT471" i="20"/>
  <c r="BG471" i="20"/>
  <c r="CT471" i="20"/>
  <c r="AT471" i="20"/>
  <c r="CG471" i="20"/>
  <c r="AG471" i="20"/>
  <c r="CJ464" i="20"/>
  <c r="BJ464" i="20"/>
  <c r="AJ464" i="20"/>
  <c r="BW464" i="20"/>
  <c r="AW464" i="20"/>
  <c r="W464" i="20"/>
  <c r="CR479" i="20"/>
  <c r="BR479" i="20"/>
  <c r="AR479" i="20"/>
  <c r="AE479" i="20"/>
  <c r="CE479" i="20"/>
  <c r="BE479" i="20"/>
  <c r="CJ462" i="20"/>
  <c r="BJ462" i="20"/>
  <c r="AJ462" i="20"/>
  <c r="BW462" i="20"/>
  <c r="AW462" i="20"/>
  <c r="W462" i="20"/>
  <c r="CP489" i="20"/>
  <c r="CC489" i="20"/>
  <c r="BC489" i="20"/>
  <c r="AC489" i="20"/>
  <c r="BP489" i="20"/>
  <c r="AP489" i="20"/>
  <c r="CG466" i="20"/>
  <c r="BG466" i="20"/>
  <c r="AG466" i="20"/>
  <c r="CT466" i="20"/>
  <c r="BT466" i="20"/>
  <c r="AT466" i="20"/>
  <c r="CR443" i="20"/>
  <c r="BR443" i="20"/>
  <c r="AR443" i="20"/>
  <c r="AE443" i="20"/>
  <c r="CE443" i="20"/>
  <c r="BE443" i="20"/>
  <c r="CA453" i="20"/>
  <c r="AA453" i="20"/>
  <c r="BN453" i="20"/>
  <c r="BA453" i="20"/>
  <c r="AN453" i="20"/>
  <c r="CN453" i="20"/>
  <c r="CP453" i="20"/>
  <c r="BP453" i="20"/>
  <c r="AP453" i="20"/>
  <c r="CC453" i="20"/>
  <c r="AC453" i="20"/>
  <c r="BC453" i="20"/>
  <c r="BW448" i="20"/>
  <c r="AW448" i="20"/>
  <c r="W448" i="20"/>
  <c r="CJ448" i="20"/>
  <c r="BJ448" i="20"/>
  <c r="AJ448" i="20"/>
  <c r="BA474" i="20"/>
  <c r="AN474" i="20"/>
  <c r="CN474" i="20"/>
  <c r="AA474" i="20"/>
  <c r="CA474" i="20"/>
  <c r="BN474" i="20"/>
  <c r="BY484" i="20"/>
  <c r="AY484" i="20"/>
  <c r="Y484" i="20"/>
  <c r="CL484" i="20"/>
  <c r="BL484" i="20"/>
  <c r="AL484" i="20"/>
  <c r="CE444" i="20"/>
  <c r="BE444" i="20"/>
  <c r="AE444" i="20"/>
  <c r="CR444" i="20"/>
  <c r="BR444" i="20"/>
  <c r="AR444" i="20"/>
  <c r="CA428" i="20"/>
  <c r="BA428" i="20"/>
  <c r="AA428" i="20"/>
  <c r="CN428" i="20"/>
  <c r="BN428" i="20"/>
  <c r="AN428" i="20"/>
  <c r="CN415" i="20"/>
  <c r="BN415" i="20"/>
  <c r="AN415" i="20"/>
  <c r="CA415" i="20"/>
  <c r="BA415" i="20"/>
  <c r="AA415" i="20"/>
  <c r="AW419" i="20"/>
  <c r="CJ419" i="20"/>
  <c r="BW419" i="20"/>
  <c r="AJ419" i="20"/>
  <c r="W419" i="20"/>
  <c r="BJ419" i="20"/>
  <c r="CR406" i="20"/>
  <c r="BR406" i="20"/>
  <c r="AR406" i="20"/>
  <c r="CE406" i="20"/>
  <c r="BE406" i="20"/>
  <c r="AE406" i="20"/>
  <c r="CJ413" i="20"/>
  <c r="BJ413" i="20"/>
  <c r="AJ413" i="20"/>
  <c r="W413" i="20"/>
  <c r="BW413" i="20"/>
  <c r="AW413" i="20"/>
  <c r="CC423" i="20"/>
  <c r="BC423" i="20"/>
  <c r="AC423" i="20"/>
  <c r="CP423" i="20"/>
  <c r="BP423" i="20"/>
  <c r="AP423" i="20"/>
  <c r="BW420" i="20"/>
  <c r="AW420" i="20"/>
  <c r="W420" i="20"/>
  <c r="CJ420" i="20"/>
  <c r="BJ420" i="20"/>
  <c r="AJ420" i="20"/>
  <c r="CL393" i="20"/>
  <c r="BL393" i="20"/>
  <c r="AL393" i="20"/>
  <c r="BY393" i="20"/>
  <c r="AY393" i="20"/>
  <c r="Y393" i="20"/>
  <c r="CL381" i="20"/>
  <c r="BL381" i="20"/>
  <c r="AL381" i="20"/>
  <c r="BY381" i="20"/>
  <c r="AY381" i="20"/>
  <c r="Y381" i="20"/>
  <c r="CJ393" i="20"/>
  <c r="BJ393" i="20"/>
  <c r="AJ393" i="20"/>
  <c r="BW393" i="20"/>
  <c r="AW393" i="20"/>
  <c r="W393" i="20"/>
  <c r="CA416" i="20"/>
  <c r="BA416" i="20"/>
  <c r="AA416" i="20"/>
  <c r="CN416" i="20"/>
  <c r="BN416" i="20"/>
  <c r="AN416" i="20"/>
  <c r="CE414" i="20"/>
  <c r="BE414" i="20"/>
  <c r="AE414" i="20"/>
  <c r="CR414" i="20"/>
  <c r="BR414" i="20"/>
  <c r="AR414" i="20"/>
  <c r="CN401" i="20"/>
  <c r="BN401" i="20"/>
  <c r="AN401" i="20"/>
  <c r="AA401" i="20"/>
  <c r="CA401" i="20"/>
  <c r="BA401" i="20"/>
  <c r="CL384" i="20"/>
  <c r="BL384" i="20"/>
  <c r="AL384" i="20"/>
  <c r="AY384" i="20"/>
  <c r="Y384" i="20"/>
  <c r="BY384" i="20"/>
  <c r="CT404" i="20"/>
  <c r="BT404" i="20"/>
  <c r="AT404" i="20"/>
  <c r="BG404" i="20"/>
  <c r="AG404" i="20"/>
  <c r="CG404" i="20"/>
  <c r="CN337" i="20"/>
  <c r="BN337" i="20"/>
  <c r="AN337" i="20"/>
  <c r="BA337" i="20"/>
  <c r="AA337" i="20"/>
  <c r="CA337" i="20"/>
  <c r="CA354" i="20"/>
  <c r="BA354" i="20"/>
  <c r="AA354" i="20"/>
  <c r="CN354" i="20"/>
  <c r="BN354" i="20"/>
  <c r="AN354" i="20"/>
  <c r="BY337" i="20"/>
  <c r="AY337" i="20"/>
  <c r="Y337" i="20"/>
  <c r="CL337" i="20"/>
  <c r="BL337" i="20"/>
  <c r="AL337" i="20"/>
  <c r="BW373" i="20"/>
  <c r="AW373" i="20"/>
  <c r="W373" i="20"/>
  <c r="BJ373" i="20"/>
  <c r="AJ373" i="20"/>
  <c r="CJ373" i="20"/>
  <c r="CG350" i="20"/>
  <c r="BG350" i="20"/>
  <c r="AG350" i="20"/>
  <c r="CT350" i="20"/>
  <c r="BT350" i="20"/>
  <c r="AT350" i="20"/>
  <c r="BW337" i="20"/>
  <c r="AW337" i="20"/>
  <c r="W337" i="20"/>
  <c r="CJ337" i="20"/>
  <c r="BJ337" i="20"/>
  <c r="AJ337" i="20"/>
  <c r="CA373" i="20"/>
  <c r="BA373" i="20"/>
  <c r="AA373" i="20"/>
  <c r="CN373" i="20"/>
  <c r="BN373" i="20"/>
  <c r="AN373" i="20"/>
  <c r="CT380" i="20"/>
  <c r="BT380" i="20"/>
  <c r="AT380" i="20"/>
  <c r="CG380" i="20"/>
  <c r="BG380" i="20"/>
  <c r="AG380" i="20"/>
  <c r="CP375" i="20"/>
  <c r="BP375" i="20"/>
  <c r="AP375" i="20"/>
  <c r="CC375" i="20"/>
  <c r="BC375" i="20"/>
  <c r="AC375" i="20"/>
  <c r="CE352" i="20"/>
  <c r="BE352" i="20"/>
  <c r="AE352" i="20"/>
  <c r="CR352" i="20"/>
  <c r="BR352" i="20"/>
  <c r="AR352" i="20"/>
  <c r="CR267" i="20"/>
  <c r="BR267" i="20"/>
  <c r="AR267" i="20"/>
  <c r="CE267" i="20"/>
  <c r="BE267" i="20"/>
  <c r="AE267" i="20"/>
  <c r="CJ247" i="20"/>
  <c r="BJ247" i="20"/>
  <c r="AJ247" i="20"/>
  <c r="W247" i="20"/>
  <c r="BW247" i="20"/>
  <c r="AW247" i="20"/>
  <c r="CJ252" i="20"/>
  <c r="BJ252" i="20"/>
  <c r="AJ252" i="20"/>
  <c r="BW252" i="20"/>
  <c r="AW252" i="20"/>
  <c r="W252" i="20"/>
  <c r="CJ274" i="20"/>
  <c r="BJ274" i="20"/>
  <c r="AJ274" i="20"/>
  <c r="W274" i="20"/>
  <c r="BW274" i="20"/>
  <c r="AW274" i="20"/>
  <c r="CJ238" i="20"/>
  <c r="BJ238" i="20"/>
  <c r="AJ238" i="20"/>
  <c r="W238" i="20"/>
  <c r="BW238" i="20"/>
  <c r="AW238" i="20"/>
  <c r="BW267" i="20"/>
  <c r="AW267" i="20"/>
  <c r="W267" i="20"/>
  <c r="CJ267" i="20"/>
  <c r="BJ267" i="20"/>
  <c r="AJ267" i="20"/>
  <c r="BW255" i="20"/>
  <c r="AW255" i="20"/>
  <c r="W255" i="20"/>
  <c r="CJ255" i="20"/>
  <c r="BJ255" i="20"/>
  <c r="AJ255" i="20"/>
  <c r="BW272" i="20"/>
  <c r="AW272" i="20"/>
  <c r="W272" i="20"/>
  <c r="CJ272" i="20"/>
  <c r="BJ272" i="20"/>
  <c r="AJ272" i="20"/>
  <c r="BY253" i="20"/>
  <c r="AY253" i="20"/>
  <c r="Y253" i="20"/>
  <c r="CL253" i="20"/>
  <c r="BL253" i="20"/>
  <c r="AL253" i="20"/>
  <c r="BY300" i="20"/>
  <c r="AY300" i="20"/>
  <c r="Y300" i="20"/>
  <c r="CL300" i="20"/>
  <c r="BL300" i="20"/>
  <c r="AL300" i="20"/>
  <c r="CC275" i="20"/>
  <c r="BC275" i="20"/>
  <c r="AC275" i="20"/>
  <c r="CP275" i="20"/>
  <c r="BP275" i="20"/>
  <c r="AP275" i="20"/>
  <c r="CL213" i="20"/>
  <c r="BL213" i="20"/>
  <c r="AL213" i="20"/>
  <c r="BY213" i="20"/>
  <c r="AY213" i="20"/>
  <c r="Y213" i="20"/>
  <c r="CL233" i="20"/>
  <c r="BL233" i="20"/>
  <c r="AL233" i="20"/>
  <c r="BY233" i="20"/>
  <c r="AY233" i="20"/>
  <c r="Y233" i="20"/>
  <c r="CA219" i="20"/>
  <c r="BA219" i="20"/>
  <c r="AA219" i="20"/>
  <c r="CN219" i="20"/>
  <c r="BN219" i="20"/>
  <c r="AN219" i="20"/>
  <c r="BW197" i="20"/>
  <c r="AW197" i="20"/>
  <c r="W197" i="20"/>
  <c r="CJ197" i="20"/>
  <c r="BJ197" i="20"/>
  <c r="AJ197" i="20"/>
  <c r="CE251" i="20"/>
  <c r="BE251" i="20"/>
  <c r="AE251" i="20"/>
  <c r="CR251" i="20"/>
  <c r="BR251" i="20"/>
  <c r="AR251" i="20"/>
  <c r="CJ176" i="20"/>
  <c r="BJ176" i="20"/>
  <c r="AJ176" i="20"/>
  <c r="BW176" i="20"/>
  <c r="AW176" i="20"/>
  <c r="W176" i="20"/>
  <c r="BW200" i="20"/>
  <c r="AW200" i="20"/>
  <c r="W200" i="20"/>
  <c r="CJ200" i="20"/>
  <c r="BJ200" i="20"/>
  <c r="AJ200" i="20"/>
  <c r="CL167" i="20"/>
  <c r="BL167" i="20"/>
  <c r="AL167" i="20"/>
  <c r="BY167" i="20"/>
  <c r="AY167" i="20"/>
  <c r="Y167" i="20"/>
  <c r="CP170" i="20"/>
  <c r="BP170" i="20"/>
  <c r="AP170" i="20"/>
  <c r="CC170" i="20"/>
  <c r="BC170" i="20"/>
  <c r="AC170" i="20"/>
  <c r="CE240" i="20"/>
  <c r="BE240" i="20"/>
  <c r="AE240" i="20"/>
  <c r="BR240" i="20"/>
  <c r="AR240" i="20"/>
  <c r="CR240" i="20"/>
  <c r="CG178" i="20"/>
  <c r="BG178" i="20"/>
  <c r="AG178" i="20"/>
  <c r="CT178" i="20"/>
  <c r="BT178" i="20"/>
  <c r="AT178" i="20"/>
  <c r="CN236" i="20"/>
  <c r="BN236" i="20"/>
  <c r="AN236" i="20"/>
  <c r="AA236" i="20"/>
  <c r="BA236" i="20"/>
  <c r="CA236" i="20"/>
  <c r="CT205" i="20"/>
  <c r="BT205" i="20"/>
  <c r="AT205" i="20"/>
  <c r="BG205" i="20"/>
  <c r="AG205" i="20"/>
  <c r="CG205" i="20"/>
  <c r="CG176" i="20"/>
  <c r="BG176" i="20"/>
  <c r="AG176" i="20"/>
  <c r="CT176" i="20"/>
  <c r="BT176" i="20"/>
  <c r="AT176" i="20"/>
  <c r="CT229" i="20"/>
  <c r="BT229" i="20"/>
  <c r="AT229" i="20"/>
  <c r="CG229" i="20"/>
  <c r="BG229" i="20"/>
  <c r="AG229" i="20"/>
  <c r="BW175" i="20"/>
  <c r="AW175" i="20"/>
  <c r="W175" i="20"/>
  <c r="CJ175" i="20"/>
  <c r="BJ175" i="20"/>
  <c r="AJ175" i="20"/>
  <c r="CT156" i="20"/>
  <c r="BT156" i="20"/>
  <c r="AT156" i="20"/>
  <c r="BG156" i="20"/>
  <c r="CG156" i="20"/>
  <c r="AG156" i="20"/>
  <c r="CN126" i="20"/>
  <c r="BN126" i="20"/>
  <c r="AN126" i="20"/>
  <c r="CA126" i="20"/>
  <c r="BA126" i="20"/>
  <c r="AA126" i="20"/>
  <c r="BY126" i="20"/>
  <c r="AY126" i="20"/>
  <c r="Y126" i="20"/>
  <c r="CL126" i="20"/>
  <c r="BL126" i="20"/>
  <c r="AL126" i="20"/>
  <c r="BY131" i="20"/>
  <c r="AY131" i="20"/>
  <c r="Y131" i="20"/>
  <c r="CL131" i="20"/>
  <c r="BL131" i="20"/>
  <c r="AL131" i="20"/>
  <c r="CE122" i="20"/>
  <c r="BE122" i="20"/>
  <c r="AE122" i="20"/>
  <c r="CR122" i="20"/>
  <c r="BR122" i="20"/>
  <c r="AR122" i="20"/>
  <c r="BY187" i="20"/>
  <c r="AY187" i="20"/>
  <c r="Y187" i="20"/>
  <c r="CL187" i="20"/>
  <c r="BL187" i="20"/>
  <c r="AL187" i="20"/>
  <c r="BW163" i="20"/>
  <c r="AW163" i="20"/>
  <c r="W163" i="20"/>
  <c r="CJ163" i="20"/>
  <c r="BJ163" i="20"/>
  <c r="AJ163" i="20"/>
  <c r="CC151" i="20"/>
  <c r="BC151" i="20"/>
  <c r="AC151" i="20"/>
  <c r="CP151" i="20"/>
  <c r="BP151" i="20"/>
  <c r="AP151" i="20"/>
  <c r="BW124" i="20"/>
  <c r="AW124" i="20"/>
  <c r="W124" i="20"/>
  <c r="CJ124" i="20"/>
  <c r="BJ124" i="20"/>
  <c r="AJ124" i="20"/>
  <c r="CP76" i="20"/>
  <c r="BP76" i="20"/>
  <c r="AP76" i="20"/>
  <c r="CC76" i="20"/>
  <c r="BC76" i="20"/>
  <c r="AC76" i="20"/>
  <c r="CR86" i="20"/>
  <c r="BR86" i="20"/>
  <c r="AR86" i="20"/>
  <c r="CE86" i="20"/>
  <c r="BE86" i="20"/>
  <c r="AE86" i="20"/>
  <c r="CT115" i="20"/>
  <c r="BT115" i="20"/>
  <c r="AT115" i="20"/>
  <c r="CG115" i="20"/>
  <c r="BG115" i="20"/>
  <c r="AG115" i="20"/>
  <c r="CC91" i="20"/>
  <c r="AP91" i="20"/>
  <c r="CP91" i="20"/>
  <c r="BP91" i="20"/>
  <c r="AC91" i="20"/>
  <c r="CN202" i="20"/>
  <c r="BN202" i="20"/>
  <c r="AN202" i="20"/>
  <c r="CA202" i="20"/>
  <c r="BA202" i="20"/>
  <c r="AA202" i="20"/>
  <c r="CJ99" i="20"/>
  <c r="BJ99" i="20"/>
  <c r="AJ99" i="20"/>
  <c r="BW99" i="20"/>
  <c r="AW99" i="20"/>
  <c r="W99" i="20"/>
  <c r="BW86" i="20"/>
  <c r="AW86" i="20"/>
  <c r="W86" i="20"/>
  <c r="CJ86" i="20"/>
  <c r="BJ86" i="20"/>
  <c r="AJ86" i="20"/>
  <c r="BW109" i="20"/>
  <c r="AW109" i="20"/>
  <c r="W109" i="20"/>
  <c r="CJ109" i="20"/>
  <c r="BJ109" i="20"/>
  <c r="AJ109" i="20"/>
  <c r="BY148" i="20"/>
  <c r="AY148" i="20"/>
  <c r="Y148" i="20"/>
  <c r="CL148" i="20"/>
  <c r="BL148" i="20"/>
  <c r="AL148" i="20"/>
  <c r="CG78" i="20"/>
  <c r="BG78" i="20"/>
  <c r="AG78" i="20"/>
  <c r="CT78" i="20"/>
  <c r="BT78" i="20"/>
  <c r="AT78" i="20"/>
  <c r="CR79" i="20"/>
  <c r="BR79" i="20"/>
  <c r="AR79" i="20"/>
  <c r="CE79" i="20"/>
  <c r="BE79" i="20"/>
  <c r="AE79" i="20"/>
  <c r="CN40" i="20"/>
  <c r="BN40" i="20"/>
  <c r="AN40" i="20"/>
  <c r="CA40" i="20"/>
  <c r="BA40" i="20"/>
  <c r="AA40" i="20"/>
  <c r="CA82" i="20"/>
  <c r="BA82" i="20"/>
  <c r="AA82" i="20"/>
  <c r="CN82" i="20"/>
  <c r="BN82" i="20"/>
  <c r="AN82" i="20"/>
  <c r="CJ71" i="20"/>
  <c r="BJ71" i="20"/>
  <c r="AJ71" i="20"/>
  <c r="BW71" i="20"/>
  <c r="AW71" i="20"/>
  <c r="W71" i="20"/>
  <c r="CP38" i="20"/>
  <c r="BP38" i="20"/>
  <c r="AP38" i="20"/>
  <c r="CC38" i="20"/>
  <c r="BC38" i="20"/>
  <c r="AC38" i="20"/>
  <c r="CP26" i="20"/>
  <c r="BP26" i="20"/>
  <c r="AP26" i="20"/>
  <c r="BC26" i="20"/>
  <c r="AC26" i="20"/>
  <c r="CC26" i="20"/>
  <c r="CR107" i="20"/>
  <c r="BR107" i="20"/>
  <c r="AR107" i="20"/>
  <c r="BE107" i="20"/>
  <c r="AE107" i="20"/>
  <c r="CE107" i="20"/>
  <c r="CT82" i="20"/>
  <c r="BT82" i="20"/>
  <c r="AT82" i="20"/>
  <c r="AG82" i="20"/>
  <c r="CG82" i="20"/>
  <c r="BG82" i="20"/>
  <c r="BY70" i="20"/>
  <c r="AY70" i="20"/>
  <c r="Y70" i="20"/>
  <c r="CL70" i="20"/>
  <c r="BL70" i="20"/>
  <c r="AL70" i="20"/>
  <c r="CL19" i="20"/>
  <c r="BL19" i="20"/>
  <c r="AL19" i="20"/>
  <c r="AY19" i="20"/>
  <c r="Y19" i="20"/>
  <c r="BY19" i="20"/>
  <c r="BY65" i="20"/>
  <c r="AY65" i="20"/>
  <c r="Y65" i="20"/>
  <c r="CL65" i="20"/>
  <c r="BL65" i="20"/>
  <c r="AL65" i="20"/>
  <c r="CE56" i="20"/>
  <c r="BE56" i="20"/>
  <c r="AE56" i="20"/>
  <c r="CR56" i="20"/>
  <c r="BR56" i="20"/>
  <c r="AR56" i="20"/>
  <c r="BW48" i="20"/>
  <c r="AW48" i="20"/>
  <c r="W48" i="20"/>
  <c r="CJ48" i="20"/>
  <c r="BJ48" i="20"/>
  <c r="AJ48" i="20"/>
  <c r="BW129" i="20"/>
  <c r="AW129" i="20"/>
  <c r="W129" i="20"/>
  <c r="CJ129" i="20"/>
  <c r="BJ129" i="20"/>
  <c r="AJ129" i="20"/>
  <c r="BW89" i="20"/>
  <c r="AW89" i="20"/>
  <c r="W89" i="20"/>
  <c r="CJ89" i="20"/>
  <c r="BJ89" i="20"/>
  <c r="AJ89" i="20"/>
  <c r="CC49" i="20"/>
  <c r="BC49" i="20"/>
  <c r="AC49" i="20"/>
  <c r="CP49" i="20"/>
  <c r="BP49" i="20"/>
  <c r="AP49" i="20"/>
  <c r="CN7" i="20"/>
  <c r="BN7" i="20"/>
  <c r="AN7" i="20"/>
  <c r="CA7" i="20"/>
  <c r="BA7" i="20"/>
  <c r="AA7" i="20"/>
  <c r="CL16" i="20"/>
  <c r="BL16" i="20"/>
  <c r="AL16" i="20"/>
  <c r="Y16" i="20"/>
  <c r="BY16" i="20"/>
  <c r="AY16" i="20"/>
  <c r="CN5" i="20"/>
  <c r="BN5" i="20"/>
  <c r="AN5" i="20"/>
  <c r="CA5" i="20"/>
  <c r="BA5" i="20"/>
  <c r="AA5" i="20"/>
  <c r="CR58" i="20"/>
  <c r="BR58" i="20"/>
  <c r="AR58" i="20"/>
  <c r="CE58" i="20"/>
  <c r="BE58" i="20"/>
  <c r="AE58" i="20"/>
  <c r="CE63" i="20"/>
  <c r="BE63" i="20"/>
  <c r="AE63" i="20"/>
  <c r="CR63" i="20"/>
  <c r="BR63" i="20"/>
  <c r="AR63" i="20"/>
  <c r="CN79" i="15"/>
  <c r="BN79" i="15"/>
  <c r="AN79" i="15"/>
  <c r="CL79" i="15"/>
  <c r="BL79" i="15"/>
  <c r="AL79" i="15"/>
  <c r="CJ79" i="15"/>
  <c r="BJ79" i="15"/>
  <c r="AJ79" i="15"/>
  <c r="CH79" i="15"/>
  <c r="BH79" i="15"/>
  <c r="AH79" i="15"/>
  <c r="CE79" i="15"/>
  <c r="BE79" i="15"/>
  <c r="AE79" i="15"/>
  <c r="CC79" i="15"/>
  <c r="BC79" i="15"/>
  <c r="AC79" i="15"/>
  <c r="CA79" i="15"/>
  <c r="BA79" i="15"/>
  <c r="AA79" i="15"/>
  <c r="BY79" i="15"/>
  <c r="AY79" i="15"/>
  <c r="Y79" i="15"/>
  <c r="BW79" i="15"/>
  <c r="AW79" i="15"/>
  <c r="W79" i="15"/>
  <c r="BU79" i="15"/>
  <c r="AU79" i="15"/>
  <c r="U79" i="15"/>
  <c r="CR79" i="15"/>
  <c r="BR79" i="15"/>
  <c r="AR79" i="15"/>
  <c r="CP79" i="15"/>
  <c r="BP79" i="15"/>
  <c r="AP79" i="15"/>
  <c r="CN61" i="15"/>
  <c r="BN61" i="15"/>
  <c r="AN61" i="15"/>
  <c r="CL61" i="15"/>
  <c r="BL61" i="15"/>
  <c r="AL61" i="15"/>
  <c r="CJ61" i="15"/>
  <c r="BJ61" i="15"/>
  <c r="AJ61" i="15"/>
  <c r="CH61" i="15"/>
  <c r="BH61" i="15"/>
  <c r="AH61" i="15"/>
  <c r="CE61" i="15"/>
  <c r="BE61" i="15"/>
  <c r="AE61" i="15"/>
  <c r="CC61" i="15"/>
  <c r="BC61" i="15"/>
  <c r="AC61" i="15"/>
  <c r="CA61" i="15"/>
  <c r="BA61" i="15"/>
  <c r="AA61" i="15"/>
  <c r="BY61" i="15"/>
  <c r="AY61" i="15"/>
  <c r="Y61" i="15"/>
  <c r="BW61" i="15"/>
  <c r="AW61" i="15"/>
  <c r="W61" i="15"/>
  <c r="BU61" i="15"/>
  <c r="AU61" i="15"/>
  <c r="U61" i="15"/>
  <c r="CR61" i="15"/>
  <c r="BR61" i="15"/>
  <c r="AR61" i="15"/>
  <c r="CP61" i="15"/>
  <c r="BP61" i="15"/>
  <c r="AP61" i="15"/>
  <c r="CN70" i="15"/>
  <c r="BN70" i="15"/>
  <c r="AN70" i="15"/>
  <c r="CL70" i="15"/>
  <c r="BL70" i="15"/>
  <c r="AL70" i="15"/>
  <c r="CJ70" i="15"/>
  <c r="BJ70" i="15"/>
  <c r="AJ70" i="15"/>
  <c r="CH70" i="15"/>
  <c r="BH70" i="15"/>
  <c r="AH70" i="15"/>
  <c r="CE70" i="15"/>
  <c r="BE70" i="15"/>
  <c r="AE70" i="15"/>
  <c r="CC70" i="15"/>
  <c r="BC70" i="15"/>
  <c r="AC70" i="15"/>
  <c r="CA70" i="15"/>
  <c r="BA70" i="15"/>
  <c r="AA70" i="15"/>
  <c r="BY70" i="15"/>
  <c r="AY70" i="15"/>
  <c r="Y70" i="15"/>
  <c r="BW70" i="15"/>
  <c r="AW70" i="15"/>
  <c r="W70" i="15"/>
  <c r="BU70" i="15"/>
  <c r="AU70" i="15"/>
  <c r="U70" i="15"/>
  <c r="CR70" i="15"/>
  <c r="BR70" i="15"/>
  <c r="AR70" i="15"/>
  <c r="CP70" i="15"/>
  <c r="BP70" i="15"/>
  <c r="AP70" i="15"/>
  <c r="CP561" i="20"/>
  <c r="CC561" i="20"/>
  <c r="BP535" i="20"/>
  <c r="AP535" i="20"/>
  <c r="CP535" i="20"/>
  <c r="CC535" i="20"/>
  <c r="BC535" i="20"/>
  <c r="AC535" i="20"/>
  <c r="BT529" i="20"/>
  <c r="CT529" i="20"/>
  <c r="AT529" i="20"/>
  <c r="CG529" i="20"/>
  <c r="BG529" i="20"/>
  <c r="AG529" i="20"/>
  <c r="CP481" i="20"/>
  <c r="BP481" i="20"/>
  <c r="AP481" i="20"/>
  <c r="CC481" i="20"/>
  <c r="BC481" i="20"/>
  <c r="AC481" i="20"/>
  <c r="CP465" i="20"/>
  <c r="BP465" i="20"/>
  <c r="AP465" i="20"/>
  <c r="CC465" i="20"/>
  <c r="BC465" i="20"/>
  <c r="AC465" i="20"/>
  <c r="CC414" i="20"/>
  <c r="BC414" i="20"/>
  <c r="AC414" i="20"/>
  <c r="CP414" i="20"/>
  <c r="BP414" i="20"/>
  <c r="AP414" i="20"/>
  <c r="CT392" i="20"/>
  <c r="BT392" i="20"/>
  <c r="AT392" i="20"/>
  <c r="AG392" i="20"/>
  <c r="CG392" i="20"/>
  <c r="BG392" i="20"/>
  <c r="CP277" i="20"/>
  <c r="BP277" i="20"/>
  <c r="AP277" i="20"/>
  <c r="CC277" i="20"/>
  <c r="BC277" i="20"/>
  <c r="AC277" i="20"/>
  <c r="CL197" i="20"/>
  <c r="BL197" i="20"/>
  <c r="AL197" i="20"/>
  <c r="Y197" i="20"/>
  <c r="BY197" i="20"/>
  <c r="AY197" i="20"/>
  <c r="CJ164" i="20"/>
  <c r="BJ164" i="20"/>
  <c r="AJ164" i="20"/>
  <c r="BW164" i="20"/>
  <c r="AW164" i="20"/>
  <c r="W164" i="20"/>
  <c r="CE155" i="20"/>
  <c r="BE155" i="20"/>
  <c r="AE155" i="20"/>
  <c r="BR155" i="20"/>
  <c r="CR155" i="20"/>
  <c r="AR155" i="20"/>
  <c r="CJ128" i="20"/>
  <c r="BJ128" i="20"/>
  <c r="AJ128" i="20"/>
  <c r="BW128" i="20"/>
  <c r="AW128" i="20"/>
  <c r="W128" i="20"/>
  <c r="CT165" i="20"/>
  <c r="BT165" i="20"/>
  <c r="AT165" i="20"/>
  <c r="CG165" i="20"/>
  <c r="BG165" i="20"/>
  <c r="AG165" i="20"/>
  <c r="BY202" i="20"/>
  <c r="AY202" i="20"/>
  <c r="Y202" i="20"/>
  <c r="CL202" i="20"/>
  <c r="BL202" i="20"/>
  <c r="AL202" i="20"/>
  <c r="CL28" i="20"/>
  <c r="BL28" i="20"/>
  <c r="AL28" i="20"/>
  <c r="AY28" i="20"/>
  <c r="Y28" i="20"/>
  <c r="BY28" i="20"/>
  <c r="CJ7" i="20"/>
  <c r="BJ7" i="20"/>
  <c r="AJ7" i="20"/>
  <c r="BW7" i="20"/>
  <c r="AW7" i="20"/>
  <c r="W7" i="20"/>
  <c r="CJ558" i="20"/>
  <c r="BW558" i="20"/>
  <c r="CT554" i="20"/>
  <c r="CG554" i="20"/>
  <c r="CJ551" i="20"/>
  <c r="BW551" i="20"/>
  <c r="CT561" i="20"/>
  <c r="CG561" i="20"/>
  <c r="AC539" i="20"/>
  <c r="BC539" i="20"/>
  <c r="AP539" i="20"/>
  <c r="CP539" i="20"/>
  <c r="CC539" i="20"/>
  <c r="BP539" i="20"/>
  <c r="CR542" i="20"/>
  <c r="AE542" i="20"/>
  <c r="BE542" i="20"/>
  <c r="CE542" i="20"/>
  <c r="BR542" i="20"/>
  <c r="AR542" i="20"/>
  <c r="CT562" i="20"/>
  <c r="CG562" i="20"/>
  <c r="BY529" i="20"/>
  <c r="AY529" i="20"/>
  <c r="Y529" i="20"/>
  <c r="CL529" i="20"/>
  <c r="BL529" i="20"/>
  <c r="AL529" i="20"/>
  <c r="CP497" i="20"/>
  <c r="BP497" i="20"/>
  <c r="AP497" i="20"/>
  <c r="BC497" i="20"/>
  <c r="AC497" i="20"/>
  <c r="CC497" i="20"/>
  <c r="CC517" i="20"/>
  <c r="BC517" i="20"/>
  <c r="AC517" i="20"/>
  <c r="CP517" i="20"/>
  <c r="BP517" i="20"/>
  <c r="AP517" i="20"/>
  <c r="CP502" i="20"/>
  <c r="BP502" i="20"/>
  <c r="AP502" i="20"/>
  <c r="CC502" i="20"/>
  <c r="BC502" i="20"/>
  <c r="AC502" i="20"/>
  <c r="CA512" i="20"/>
  <c r="BA512" i="20"/>
  <c r="AA512" i="20"/>
  <c r="CN512" i="20"/>
  <c r="BN512" i="20"/>
  <c r="AN512" i="20"/>
  <c r="CN502" i="20"/>
  <c r="BN502" i="20"/>
  <c r="AN502" i="20"/>
  <c r="CA502" i="20"/>
  <c r="BA502" i="20"/>
  <c r="AA502" i="20"/>
  <c r="CR505" i="20"/>
  <c r="BR505" i="20"/>
  <c r="AR505" i="20"/>
  <c r="CE505" i="20"/>
  <c r="BE505" i="20"/>
  <c r="AE505" i="20"/>
  <c r="BW519" i="20"/>
  <c r="AW519" i="20"/>
  <c r="W519" i="20"/>
  <c r="CJ519" i="20"/>
  <c r="BJ519" i="20"/>
  <c r="AJ519" i="20"/>
  <c r="BW490" i="20"/>
  <c r="W490" i="20"/>
  <c r="BJ490" i="20"/>
  <c r="CJ490" i="20"/>
  <c r="AW490" i="20"/>
  <c r="AJ490" i="20"/>
  <c r="CJ518" i="20"/>
  <c r="BJ518" i="20"/>
  <c r="AJ518" i="20"/>
  <c r="BW518" i="20"/>
  <c r="AW518" i="20"/>
  <c r="W518" i="20"/>
  <c r="CG491" i="20"/>
  <c r="AG491" i="20"/>
  <c r="BT491" i="20"/>
  <c r="CT491" i="20"/>
  <c r="BG491" i="20"/>
  <c r="AT491" i="20"/>
  <c r="CN462" i="20"/>
  <c r="BN462" i="20"/>
  <c r="AN462" i="20"/>
  <c r="CA462" i="20"/>
  <c r="BA462" i="20"/>
  <c r="AA462" i="20"/>
  <c r="CT479" i="20"/>
  <c r="BT479" i="20"/>
  <c r="AT479" i="20"/>
  <c r="AG479" i="20"/>
  <c r="CG479" i="20"/>
  <c r="BG479" i="20"/>
  <c r="CN460" i="20"/>
  <c r="BN460" i="20"/>
  <c r="AN460" i="20"/>
  <c r="AA460" i="20"/>
  <c r="CA460" i="20"/>
  <c r="BA460" i="20"/>
  <c r="CE489" i="20"/>
  <c r="BE489" i="20"/>
  <c r="AE489" i="20"/>
  <c r="BR489" i="20"/>
  <c r="AR489" i="20"/>
  <c r="CR489" i="20"/>
  <c r="BW465" i="20"/>
  <c r="AW465" i="20"/>
  <c r="W465" i="20"/>
  <c r="CJ465" i="20"/>
  <c r="BJ465" i="20"/>
  <c r="AJ465" i="20"/>
  <c r="CL455" i="20"/>
  <c r="BL455" i="20"/>
  <c r="AL455" i="20"/>
  <c r="AY455" i="20"/>
  <c r="Y455" i="20"/>
  <c r="BY455" i="20"/>
  <c r="BT452" i="20"/>
  <c r="BG452" i="20"/>
  <c r="CT452" i="20"/>
  <c r="AT452" i="20"/>
  <c r="CG452" i="20"/>
  <c r="AG452" i="20"/>
  <c r="CR453" i="20"/>
  <c r="BR453" i="20"/>
  <c r="AR453" i="20"/>
  <c r="BE453" i="20"/>
  <c r="CE453" i="20"/>
  <c r="AE453" i="20"/>
  <c r="BW474" i="20"/>
  <c r="AW474" i="20"/>
  <c r="W474" i="20"/>
  <c r="CJ474" i="20"/>
  <c r="BJ474" i="20"/>
  <c r="AJ474" i="20"/>
  <c r="CA484" i="20"/>
  <c r="BA484" i="20"/>
  <c r="AA484" i="20"/>
  <c r="CN484" i="20"/>
  <c r="BN484" i="20"/>
  <c r="AN484" i="20"/>
  <c r="AY436" i="20"/>
  <c r="CL436" i="20"/>
  <c r="AL436" i="20"/>
  <c r="BY436" i="20"/>
  <c r="Y436" i="20"/>
  <c r="BL436" i="20"/>
  <c r="CE426" i="20"/>
  <c r="BE426" i="20"/>
  <c r="AE426" i="20"/>
  <c r="CR426" i="20"/>
  <c r="BR426" i="20"/>
  <c r="AR426" i="20"/>
  <c r="CN436" i="20"/>
  <c r="BN436" i="20"/>
  <c r="AN436" i="20"/>
  <c r="BA436" i="20"/>
  <c r="CA436" i="20"/>
  <c r="AA436" i="20"/>
  <c r="CR413" i="20"/>
  <c r="BR413" i="20"/>
  <c r="AR413" i="20"/>
  <c r="CE413" i="20"/>
  <c r="BE413" i="20"/>
  <c r="AE413" i="20"/>
  <c r="CN411" i="20"/>
  <c r="BN411" i="20"/>
  <c r="AN411" i="20"/>
  <c r="BA411" i="20"/>
  <c r="AA411" i="20"/>
  <c r="CA411" i="20"/>
  <c r="CN418" i="20"/>
  <c r="BN418" i="20"/>
  <c r="AN418" i="20"/>
  <c r="AA418" i="20"/>
  <c r="BA418" i="20"/>
  <c r="CA418" i="20"/>
  <c r="CR423" i="20"/>
  <c r="BR423" i="20"/>
  <c r="AR423" i="20"/>
  <c r="BE423" i="20"/>
  <c r="AE423" i="20"/>
  <c r="CE423" i="20"/>
  <c r="CL420" i="20"/>
  <c r="BL420" i="20"/>
  <c r="AL420" i="20"/>
  <c r="AY420" i="20"/>
  <c r="BY420" i="20"/>
  <c r="Y420" i="20"/>
  <c r="CJ381" i="20"/>
  <c r="BJ381" i="20"/>
  <c r="AJ381" i="20"/>
  <c r="BW381" i="20"/>
  <c r="AW381" i="20"/>
  <c r="W381" i="20"/>
  <c r="CP416" i="20"/>
  <c r="BP416" i="20"/>
  <c r="AP416" i="20"/>
  <c r="AC416" i="20"/>
  <c r="CC416" i="20"/>
  <c r="BC416" i="20"/>
  <c r="CT414" i="20"/>
  <c r="BT414" i="20"/>
  <c r="AT414" i="20"/>
  <c r="AG414" i="20"/>
  <c r="CG414" i="20"/>
  <c r="BG414" i="20"/>
  <c r="CP401" i="20"/>
  <c r="BP401" i="20"/>
  <c r="AP401" i="20"/>
  <c r="CC401" i="20"/>
  <c r="BC401" i="20"/>
  <c r="AC401" i="20"/>
  <c r="CP382" i="20"/>
  <c r="BP382" i="20"/>
  <c r="AP382" i="20"/>
  <c r="CC382" i="20"/>
  <c r="BC382" i="20"/>
  <c r="AC382" i="20"/>
  <c r="CJ396" i="20"/>
  <c r="BJ396" i="20"/>
  <c r="AJ396" i="20"/>
  <c r="W396" i="20"/>
  <c r="BW396" i="20"/>
  <c r="AW396" i="20"/>
  <c r="CA361" i="20"/>
  <c r="BA361" i="20"/>
  <c r="AA361" i="20"/>
  <c r="CN361" i="20"/>
  <c r="BN361" i="20"/>
  <c r="AN361" i="20"/>
  <c r="CN353" i="20"/>
  <c r="BN353" i="20"/>
  <c r="AN353" i="20"/>
  <c r="CA353" i="20"/>
  <c r="BA353" i="20"/>
  <c r="AA353" i="20"/>
  <c r="CL336" i="20"/>
  <c r="BL336" i="20"/>
  <c r="AL336" i="20"/>
  <c r="BY336" i="20"/>
  <c r="AY336" i="20"/>
  <c r="Y336" i="20"/>
  <c r="BY368" i="20"/>
  <c r="AY368" i="20"/>
  <c r="Y368" i="20"/>
  <c r="CL368" i="20"/>
  <c r="BL368" i="20"/>
  <c r="AL368" i="20"/>
  <c r="CL353" i="20"/>
  <c r="BL353" i="20"/>
  <c r="AL353" i="20"/>
  <c r="BY353" i="20"/>
  <c r="AY353" i="20"/>
  <c r="Y353" i="20"/>
  <c r="CJ324" i="20"/>
  <c r="BJ324" i="20"/>
  <c r="AJ324" i="20"/>
  <c r="W324" i="20"/>
  <c r="BW324" i="20"/>
  <c r="AW324" i="20"/>
  <c r="CL357" i="20"/>
  <c r="BL357" i="20"/>
  <c r="AL357" i="20"/>
  <c r="BY357" i="20"/>
  <c r="AY357" i="20"/>
  <c r="Y357" i="20"/>
  <c r="CR349" i="20"/>
  <c r="BR349" i="20"/>
  <c r="AR349" i="20"/>
  <c r="CE349" i="20"/>
  <c r="BE349" i="20"/>
  <c r="AE349" i="20"/>
  <c r="CE402" i="20"/>
  <c r="BE402" i="20"/>
  <c r="AE402" i="20"/>
  <c r="AR402" i="20"/>
  <c r="CR402" i="20"/>
  <c r="BR402" i="20"/>
  <c r="BW387" i="20"/>
  <c r="AW387" i="20"/>
  <c r="W387" i="20"/>
  <c r="CJ387" i="20"/>
  <c r="BJ387" i="20"/>
  <c r="AJ387" i="20"/>
  <c r="BY373" i="20"/>
  <c r="AY373" i="20"/>
  <c r="Y373" i="20"/>
  <c r="BL373" i="20"/>
  <c r="AL373" i="20"/>
  <c r="CL373" i="20"/>
  <c r="BY349" i="20"/>
  <c r="AY349" i="20"/>
  <c r="Y349" i="20"/>
  <c r="CL349" i="20"/>
  <c r="BL349" i="20"/>
  <c r="AL349" i="20"/>
  <c r="BW332" i="20"/>
  <c r="AW332" i="20"/>
  <c r="W332" i="20"/>
  <c r="CJ332" i="20"/>
  <c r="BJ332" i="20"/>
  <c r="AJ332" i="20"/>
  <c r="BW349" i="20"/>
  <c r="AW349" i="20"/>
  <c r="W349" i="20"/>
  <c r="CJ349" i="20"/>
  <c r="BJ349" i="20"/>
  <c r="AJ349" i="20"/>
  <c r="CE333" i="20"/>
  <c r="BE333" i="20"/>
  <c r="AE333" i="20"/>
  <c r="CR333" i="20"/>
  <c r="BR333" i="20"/>
  <c r="AR333" i="20"/>
  <c r="CC373" i="20"/>
  <c r="BC373" i="20"/>
  <c r="AC373" i="20"/>
  <c r="CP373" i="20"/>
  <c r="BP373" i="20"/>
  <c r="AP373" i="20"/>
  <c r="CG348" i="20"/>
  <c r="BG348" i="20"/>
  <c r="AG348" i="20"/>
  <c r="CT348" i="20"/>
  <c r="BT348" i="20"/>
  <c r="AT348" i="20"/>
  <c r="CL313" i="20"/>
  <c r="BL313" i="20"/>
  <c r="AL313" i="20"/>
  <c r="BY313" i="20"/>
  <c r="AY313" i="20"/>
  <c r="Y313" i="20"/>
  <c r="CR375" i="20"/>
  <c r="BR375" i="20"/>
  <c r="AR375" i="20"/>
  <c r="CE375" i="20"/>
  <c r="BE375" i="20"/>
  <c r="AE375" i="20"/>
  <c r="BY302" i="20"/>
  <c r="AY302" i="20"/>
  <c r="Y302" i="20"/>
  <c r="CL302" i="20"/>
  <c r="BL302" i="20"/>
  <c r="AL302" i="20"/>
  <c r="BY290" i="20"/>
  <c r="AY290" i="20"/>
  <c r="Y290" i="20"/>
  <c r="CL290" i="20"/>
  <c r="BL290" i="20"/>
  <c r="AL290" i="20"/>
  <c r="CT352" i="20"/>
  <c r="BT352" i="20"/>
  <c r="AT352" i="20"/>
  <c r="CG352" i="20"/>
  <c r="BG352" i="20"/>
  <c r="AG352" i="20"/>
  <c r="BW335" i="20"/>
  <c r="AW335" i="20"/>
  <c r="W335" i="20"/>
  <c r="CJ335" i="20"/>
  <c r="BJ335" i="20"/>
  <c r="AJ335" i="20"/>
  <c r="BW409" i="20"/>
  <c r="AW409" i="20"/>
  <c r="W409" i="20"/>
  <c r="CJ409" i="20"/>
  <c r="BJ409" i="20"/>
  <c r="AJ409" i="20"/>
  <c r="CG308" i="20"/>
  <c r="BG308" i="20"/>
  <c r="AG308" i="20"/>
  <c r="CT308" i="20"/>
  <c r="BT308" i="20"/>
  <c r="AT308" i="20"/>
  <c r="CL259" i="20"/>
  <c r="BL259" i="20"/>
  <c r="AL259" i="20"/>
  <c r="BY259" i="20"/>
  <c r="AY259" i="20"/>
  <c r="Y259" i="20"/>
  <c r="CN245" i="20"/>
  <c r="BN245" i="20"/>
  <c r="AN245" i="20"/>
  <c r="CA245" i="20"/>
  <c r="BA245" i="20"/>
  <c r="AA245" i="20"/>
  <c r="CR272" i="20"/>
  <c r="BR272" i="20"/>
  <c r="AR272" i="20"/>
  <c r="CE272" i="20"/>
  <c r="BE272" i="20"/>
  <c r="AE272" i="20"/>
  <c r="CR260" i="20"/>
  <c r="BR260" i="20"/>
  <c r="AR260" i="20"/>
  <c r="CE260" i="20"/>
  <c r="BE260" i="20"/>
  <c r="AE260" i="20"/>
  <c r="CJ283" i="20"/>
  <c r="BJ283" i="20"/>
  <c r="AJ283" i="20"/>
  <c r="W283" i="20"/>
  <c r="BW283" i="20"/>
  <c r="AW283" i="20"/>
  <c r="CN272" i="20"/>
  <c r="BN272" i="20"/>
  <c r="AN272" i="20"/>
  <c r="CA272" i="20"/>
  <c r="BA272" i="20"/>
  <c r="AA272" i="20"/>
  <c r="CA265" i="20"/>
  <c r="BA265" i="20"/>
  <c r="AA265" i="20"/>
  <c r="CN265" i="20"/>
  <c r="BN265" i="20"/>
  <c r="AN265" i="20"/>
  <c r="CA253" i="20"/>
  <c r="BA253" i="20"/>
  <c r="AA253" i="20"/>
  <c r="CN253" i="20"/>
  <c r="BN253" i="20"/>
  <c r="AN253" i="20"/>
  <c r="BW340" i="20"/>
  <c r="AW340" i="20"/>
  <c r="W340" i="20"/>
  <c r="CJ340" i="20"/>
  <c r="BJ340" i="20"/>
  <c r="AJ340" i="20"/>
  <c r="CA300" i="20"/>
  <c r="BA300" i="20"/>
  <c r="AA300" i="20"/>
  <c r="CN300" i="20"/>
  <c r="BN300" i="20"/>
  <c r="AN300" i="20"/>
  <c r="CE275" i="20"/>
  <c r="BE275" i="20"/>
  <c r="AE275" i="20"/>
  <c r="CR275" i="20"/>
  <c r="BR275" i="20"/>
  <c r="AR275" i="20"/>
  <c r="CJ239" i="20"/>
  <c r="BW239" i="20"/>
  <c r="BJ239" i="20"/>
  <c r="AW239" i="20"/>
  <c r="AJ239" i="20"/>
  <c r="W239" i="20"/>
  <c r="CP211" i="20"/>
  <c r="BP211" i="20"/>
  <c r="AP211" i="20"/>
  <c r="CC211" i="20"/>
  <c r="BC211" i="20"/>
  <c r="AC211" i="20"/>
  <c r="CL218" i="20"/>
  <c r="BL218" i="20"/>
  <c r="AL218" i="20"/>
  <c r="BY218" i="20"/>
  <c r="AY218" i="20"/>
  <c r="Y218" i="20"/>
  <c r="CR226" i="20"/>
  <c r="BR226" i="20"/>
  <c r="AR226" i="20"/>
  <c r="CE226" i="20"/>
  <c r="BE226" i="20"/>
  <c r="AE226" i="20"/>
  <c r="CT251" i="20"/>
  <c r="BT251" i="20"/>
  <c r="AT251" i="20"/>
  <c r="CG251" i="20"/>
  <c r="BG251" i="20"/>
  <c r="AG251" i="20"/>
  <c r="CG225" i="20"/>
  <c r="BG225" i="20"/>
  <c r="AG225" i="20"/>
  <c r="CT225" i="20"/>
  <c r="BT225" i="20"/>
  <c r="AT225" i="20"/>
  <c r="CA200" i="20"/>
  <c r="BA200" i="20"/>
  <c r="AA200" i="20"/>
  <c r="CN200" i="20"/>
  <c r="BN200" i="20"/>
  <c r="AN200" i="20"/>
  <c r="CJ167" i="20"/>
  <c r="BJ167" i="20"/>
  <c r="AJ167" i="20"/>
  <c r="BW167" i="20"/>
  <c r="AW167" i="20"/>
  <c r="W167" i="20"/>
  <c r="BT240" i="20"/>
  <c r="BG240" i="20"/>
  <c r="AT240" i="20"/>
  <c r="AG240" i="20"/>
  <c r="CT240" i="20"/>
  <c r="CG240" i="20"/>
  <c r="CG190" i="20"/>
  <c r="BG190" i="20"/>
  <c r="AG190" i="20"/>
  <c r="CT190" i="20"/>
  <c r="BT190" i="20"/>
  <c r="AT190" i="20"/>
  <c r="BW177" i="20"/>
  <c r="AW177" i="20"/>
  <c r="W177" i="20"/>
  <c r="CJ177" i="20"/>
  <c r="BJ177" i="20"/>
  <c r="AJ177" i="20"/>
  <c r="AC236" i="20"/>
  <c r="CP236" i="20"/>
  <c r="BC236" i="20"/>
  <c r="CC236" i="20"/>
  <c r="AP236" i="20"/>
  <c r="BP236" i="20"/>
  <c r="CC166" i="20"/>
  <c r="BC166" i="20"/>
  <c r="AC166" i="20"/>
  <c r="CP166" i="20"/>
  <c r="BP166" i="20"/>
  <c r="AP166" i="20"/>
  <c r="BW229" i="20"/>
  <c r="AW229" i="20"/>
  <c r="W229" i="20"/>
  <c r="CJ229" i="20"/>
  <c r="BJ229" i="20"/>
  <c r="AJ229" i="20"/>
  <c r="BW217" i="20"/>
  <c r="AW217" i="20"/>
  <c r="W217" i="20"/>
  <c r="CJ217" i="20"/>
  <c r="BJ217" i="20"/>
  <c r="AJ217" i="20"/>
  <c r="BY175" i="20"/>
  <c r="AY175" i="20"/>
  <c r="Y175" i="20"/>
  <c r="CL175" i="20"/>
  <c r="BL175" i="20"/>
  <c r="AL175" i="20"/>
  <c r="CP126" i="20"/>
  <c r="BP126" i="20"/>
  <c r="AP126" i="20"/>
  <c r="CC126" i="20"/>
  <c r="BC126" i="20"/>
  <c r="AC126" i="20"/>
  <c r="CG151" i="20"/>
  <c r="BG151" i="20"/>
  <c r="AG151" i="20"/>
  <c r="CT151" i="20"/>
  <c r="BT151" i="20"/>
  <c r="AT151" i="20"/>
  <c r="CA187" i="20"/>
  <c r="BA187" i="20"/>
  <c r="AA187" i="20"/>
  <c r="CN187" i="20"/>
  <c r="BN187" i="20"/>
  <c r="AN187" i="20"/>
  <c r="CA163" i="20"/>
  <c r="BA163" i="20"/>
  <c r="AA163" i="20"/>
  <c r="CN163" i="20"/>
  <c r="BN163" i="20"/>
  <c r="AN163" i="20"/>
  <c r="CG149" i="20"/>
  <c r="BG149" i="20"/>
  <c r="AG149" i="20"/>
  <c r="CT149" i="20"/>
  <c r="BT149" i="20"/>
  <c r="AT149" i="20"/>
  <c r="CA124" i="20"/>
  <c r="BA124" i="20"/>
  <c r="AA124" i="20"/>
  <c r="CN124" i="20"/>
  <c r="BN124" i="20"/>
  <c r="AN124" i="20"/>
  <c r="CN101" i="20"/>
  <c r="BN101" i="20"/>
  <c r="AN101" i="20"/>
  <c r="CA101" i="20"/>
  <c r="BA101" i="20"/>
  <c r="AA101" i="20"/>
  <c r="CR104" i="20"/>
  <c r="BR104" i="20"/>
  <c r="AR104" i="20"/>
  <c r="CE104" i="20"/>
  <c r="BE104" i="20"/>
  <c r="AE104" i="20"/>
  <c r="CL83" i="20"/>
  <c r="BL83" i="20"/>
  <c r="AL83" i="20"/>
  <c r="Y83" i="20"/>
  <c r="BY83" i="20"/>
  <c r="AY83" i="20"/>
  <c r="CJ115" i="20"/>
  <c r="BJ115" i="20"/>
  <c r="AJ115" i="20"/>
  <c r="BW115" i="20"/>
  <c r="AW115" i="20"/>
  <c r="W115" i="20"/>
  <c r="CP74" i="20"/>
  <c r="BP74" i="20"/>
  <c r="AP74" i="20"/>
  <c r="CC74" i="20"/>
  <c r="BC74" i="20"/>
  <c r="AC74" i="20"/>
  <c r="CR202" i="20"/>
  <c r="BR202" i="20"/>
  <c r="AR202" i="20"/>
  <c r="CE202" i="20"/>
  <c r="BE202" i="20"/>
  <c r="AE202" i="20"/>
  <c r="CN97" i="20"/>
  <c r="BN97" i="20"/>
  <c r="AN97" i="20"/>
  <c r="CA97" i="20"/>
  <c r="BA97" i="20"/>
  <c r="AA97" i="20"/>
  <c r="BW104" i="20"/>
  <c r="AW104" i="20"/>
  <c r="W104" i="20"/>
  <c r="CJ104" i="20"/>
  <c r="BJ104" i="20"/>
  <c r="AJ104" i="20"/>
  <c r="CA84" i="20"/>
  <c r="BA84" i="20"/>
  <c r="AA84" i="20"/>
  <c r="CN84" i="20"/>
  <c r="BN84" i="20"/>
  <c r="AN84" i="20"/>
  <c r="CA148" i="20"/>
  <c r="BA148" i="20"/>
  <c r="AA148" i="20"/>
  <c r="CN148" i="20"/>
  <c r="BN148" i="20"/>
  <c r="AN148" i="20"/>
  <c r="CG96" i="20"/>
  <c r="BG96" i="20"/>
  <c r="AG96" i="20"/>
  <c r="CT96" i="20"/>
  <c r="BT96" i="20"/>
  <c r="AT96" i="20"/>
  <c r="CT79" i="20"/>
  <c r="BT79" i="20"/>
  <c r="AT79" i="20"/>
  <c r="CG79" i="20"/>
  <c r="BG79" i="20"/>
  <c r="AG79" i="20"/>
  <c r="CN52" i="20"/>
  <c r="BN52" i="20"/>
  <c r="AN52" i="20"/>
  <c r="CA52" i="20"/>
  <c r="BA52" i="20"/>
  <c r="AA52" i="20"/>
  <c r="CN28" i="20"/>
  <c r="BN28" i="20"/>
  <c r="AN28" i="20"/>
  <c r="CA28" i="20"/>
  <c r="BA28" i="20"/>
  <c r="AA28" i="20"/>
  <c r="CL71" i="20"/>
  <c r="BL71" i="20"/>
  <c r="AL71" i="20"/>
  <c r="BY71" i="20"/>
  <c r="AY71" i="20"/>
  <c r="Y71" i="20"/>
  <c r="CR60" i="20"/>
  <c r="BR60" i="20"/>
  <c r="AR60" i="20"/>
  <c r="CE60" i="20"/>
  <c r="BE60" i="20"/>
  <c r="AE60" i="20"/>
  <c r="CR48" i="20"/>
  <c r="BR48" i="20"/>
  <c r="AR48" i="20"/>
  <c r="CE48" i="20"/>
  <c r="BE48" i="20"/>
  <c r="AE48" i="20"/>
  <c r="CP31" i="20"/>
  <c r="BP31" i="20"/>
  <c r="AP31" i="20"/>
  <c r="CC31" i="20"/>
  <c r="BC31" i="20"/>
  <c r="AC31" i="20"/>
  <c r="CT107" i="20"/>
  <c r="BT107" i="20"/>
  <c r="AT107" i="20"/>
  <c r="BG107" i="20"/>
  <c r="AG107" i="20"/>
  <c r="CG107" i="20"/>
  <c r="CC70" i="20"/>
  <c r="BC70" i="20"/>
  <c r="AC70" i="20"/>
  <c r="CP70" i="20"/>
  <c r="BP70" i="20"/>
  <c r="AP70" i="20"/>
  <c r="CA65" i="20"/>
  <c r="BA65" i="20"/>
  <c r="AA65" i="20"/>
  <c r="CN65" i="20"/>
  <c r="BN65" i="20"/>
  <c r="AN65" i="20"/>
  <c r="BY129" i="20"/>
  <c r="AY129" i="20"/>
  <c r="Y129" i="20"/>
  <c r="CL129" i="20"/>
  <c r="BL129" i="20"/>
  <c r="AL129" i="20"/>
  <c r="BY89" i="20"/>
  <c r="AY89" i="20"/>
  <c r="Y89" i="20"/>
  <c r="CL89" i="20"/>
  <c r="BL89" i="20"/>
  <c r="AL89" i="20"/>
  <c r="CG47" i="20"/>
  <c r="BG47" i="20"/>
  <c r="AG47" i="20"/>
  <c r="CT47" i="20"/>
  <c r="BT47" i="20"/>
  <c r="AT47" i="20"/>
  <c r="CE30" i="20"/>
  <c r="BE30" i="20"/>
  <c r="AE30" i="20"/>
  <c r="CR30" i="20"/>
  <c r="BR30" i="20"/>
  <c r="AR30" i="20"/>
  <c r="CR5" i="20"/>
  <c r="BR5" i="20"/>
  <c r="AR5" i="20"/>
  <c r="CE5" i="20"/>
  <c r="BE5" i="20"/>
  <c r="AE5" i="20"/>
  <c r="CL7" i="20"/>
  <c r="BL7" i="20"/>
  <c r="AL7" i="20"/>
  <c r="BY7" i="20"/>
  <c r="AY7" i="20"/>
  <c r="Y7" i="20"/>
  <c r="CN16" i="20"/>
  <c r="BN16" i="20"/>
  <c r="AN16" i="20"/>
  <c r="CA16" i="20"/>
  <c r="BA16" i="20"/>
  <c r="AA16" i="20"/>
  <c r="CT58" i="20"/>
  <c r="BT58" i="20"/>
  <c r="AT58" i="20"/>
  <c r="CG58" i="20"/>
  <c r="BG58" i="20"/>
  <c r="AG58" i="20"/>
  <c r="BY8" i="20"/>
  <c r="AY8" i="20"/>
  <c r="Y8" i="20"/>
  <c r="CL8" i="20"/>
  <c r="BL8" i="20"/>
  <c r="AL8" i="20"/>
  <c r="CT63" i="20"/>
  <c r="BT63" i="20"/>
  <c r="AT63" i="20"/>
  <c r="CG63" i="20"/>
  <c r="BG63" i="20"/>
  <c r="AG63" i="20"/>
  <c r="CL511" i="20"/>
  <c r="BL511" i="20"/>
  <c r="AL511" i="20"/>
  <c r="Y511" i="20"/>
  <c r="BY511" i="20"/>
  <c r="AY511" i="20"/>
  <c r="CP488" i="20"/>
  <c r="BP488" i="20"/>
  <c r="AP488" i="20"/>
  <c r="CC488" i="20"/>
  <c r="BC488" i="20"/>
  <c r="AC488" i="20"/>
  <c r="CC491" i="20"/>
  <c r="BC491" i="20"/>
  <c r="AC491" i="20"/>
  <c r="CP491" i="20"/>
  <c r="AP491" i="20"/>
  <c r="BP491" i="20"/>
  <c r="BY423" i="20"/>
  <c r="AY423" i="20"/>
  <c r="Y423" i="20"/>
  <c r="CL423" i="20"/>
  <c r="BL423" i="20"/>
  <c r="AL423" i="20"/>
  <c r="CG403" i="20"/>
  <c r="BT403" i="20"/>
  <c r="BG403" i="20"/>
  <c r="CT403" i="20"/>
  <c r="AT403" i="20"/>
  <c r="AG403" i="20"/>
  <c r="CT328" i="20"/>
  <c r="BT328" i="20"/>
  <c r="AT328" i="20"/>
  <c r="CG328" i="20"/>
  <c r="BG328" i="20"/>
  <c r="AG328" i="20"/>
  <c r="CE205" i="20"/>
  <c r="BE205" i="20"/>
  <c r="AE205" i="20"/>
  <c r="CR205" i="20"/>
  <c r="BR205" i="20"/>
  <c r="AR205" i="20"/>
  <c r="CL40" i="20"/>
  <c r="BL40" i="20"/>
  <c r="AL40" i="20"/>
  <c r="BY40" i="20"/>
  <c r="AY40" i="20"/>
  <c r="Y40" i="20"/>
  <c r="CE82" i="20"/>
  <c r="BE82" i="20"/>
  <c r="AE82" i="20"/>
  <c r="CR82" i="20"/>
  <c r="BR82" i="20"/>
  <c r="AR82" i="20"/>
  <c r="CT100" i="20"/>
  <c r="BT100" i="20"/>
  <c r="AT100" i="20"/>
  <c r="CG100" i="20"/>
  <c r="BG100" i="20"/>
  <c r="AG100" i="20"/>
  <c r="CL554" i="20"/>
  <c r="BY554" i="20"/>
  <c r="BY550" i="20"/>
  <c r="CL550" i="20"/>
  <c r="CL549" i="20"/>
  <c r="BY549" i="20"/>
  <c r="CA527" i="20"/>
  <c r="BA527" i="20"/>
  <c r="CN527" i="20"/>
  <c r="BN527" i="20"/>
  <c r="AN527" i="20"/>
  <c r="AA527" i="20"/>
  <c r="CC512" i="20"/>
  <c r="BC512" i="20"/>
  <c r="AC512" i="20"/>
  <c r="CP512" i="20"/>
  <c r="BP512" i="20"/>
  <c r="AP512" i="20"/>
  <c r="CL488" i="20"/>
  <c r="BL488" i="20"/>
  <c r="AL488" i="20"/>
  <c r="AY488" i="20"/>
  <c r="Y488" i="20"/>
  <c r="BY488" i="20"/>
  <c r="CN455" i="20"/>
  <c r="BN455" i="20"/>
  <c r="AN455" i="20"/>
  <c r="BA455" i="20"/>
  <c r="AA455" i="20"/>
  <c r="CA455" i="20"/>
  <c r="CN450" i="20"/>
  <c r="BN450" i="20"/>
  <c r="AN450" i="20"/>
  <c r="CA450" i="20"/>
  <c r="BA450" i="20"/>
  <c r="AA450" i="20"/>
  <c r="BY453" i="20"/>
  <c r="AY453" i="20"/>
  <c r="Y453" i="20"/>
  <c r="BL453" i="20"/>
  <c r="AL453" i="20"/>
  <c r="CL453" i="20"/>
  <c r="CT453" i="20"/>
  <c r="BT453" i="20"/>
  <c r="AT453" i="20"/>
  <c r="CG453" i="20"/>
  <c r="BG453" i="20"/>
  <c r="AG453" i="20"/>
  <c r="BY474" i="20"/>
  <c r="AY474" i="20"/>
  <c r="Y474" i="20"/>
  <c r="CL474" i="20"/>
  <c r="BL474" i="20"/>
  <c r="AL474" i="20"/>
  <c r="CC484" i="20"/>
  <c r="BC484" i="20"/>
  <c r="AC484" i="20"/>
  <c r="CP484" i="20"/>
  <c r="BP484" i="20"/>
  <c r="AP484" i="20"/>
  <c r="BY439" i="20"/>
  <c r="AY439" i="20"/>
  <c r="Y439" i="20"/>
  <c r="CL439" i="20"/>
  <c r="BL439" i="20"/>
  <c r="AL439" i="20"/>
  <c r="BW432" i="20"/>
  <c r="AW432" i="20"/>
  <c r="W432" i="20"/>
  <c r="CJ432" i="20"/>
  <c r="BJ432" i="20"/>
  <c r="AJ432" i="20"/>
  <c r="CP436" i="20"/>
  <c r="BP436" i="20"/>
  <c r="AP436" i="20"/>
  <c r="CC436" i="20"/>
  <c r="AC436" i="20"/>
  <c r="BC436" i="20"/>
  <c r="CP406" i="20"/>
  <c r="BP406" i="20"/>
  <c r="AP406" i="20"/>
  <c r="CC406" i="20"/>
  <c r="BC406" i="20"/>
  <c r="AC406" i="20"/>
  <c r="CL406" i="20"/>
  <c r="BL406" i="20"/>
  <c r="AL406" i="20"/>
  <c r="BY406" i="20"/>
  <c r="AY406" i="20"/>
  <c r="Y406" i="20"/>
  <c r="CP418" i="20"/>
  <c r="BP418" i="20"/>
  <c r="AP418" i="20"/>
  <c r="AC418" i="20"/>
  <c r="BC418" i="20"/>
  <c r="CC418" i="20"/>
  <c r="BW451" i="20"/>
  <c r="BJ451" i="20"/>
  <c r="W451" i="20"/>
  <c r="AW451" i="20"/>
  <c r="CJ451" i="20"/>
  <c r="AJ451" i="20"/>
  <c r="CT423" i="20"/>
  <c r="BT423" i="20"/>
  <c r="AT423" i="20"/>
  <c r="AG423" i="20"/>
  <c r="CG423" i="20"/>
  <c r="BG423" i="20"/>
  <c r="CN420" i="20"/>
  <c r="BN420" i="20"/>
  <c r="AN420" i="20"/>
  <c r="CA420" i="20"/>
  <c r="AA420" i="20"/>
  <c r="BA420" i="20"/>
  <c r="CE400" i="20"/>
  <c r="BE400" i="20"/>
  <c r="AE400" i="20"/>
  <c r="CR400" i="20"/>
  <c r="BR400" i="20"/>
  <c r="AR400" i="20"/>
  <c r="CJ364" i="20"/>
  <c r="BJ364" i="20"/>
  <c r="AJ364" i="20"/>
  <c r="BW364" i="20"/>
  <c r="AW364" i="20"/>
  <c r="W364" i="20"/>
  <c r="CR416" i="20"/>
  <c r="BR416" i="20"/>
  <c r="AR416" i="20"/>
  <c r="AE416" i="20"/>
  <c r="CE416" i="20"/>
  <c r="BE416" i="20"/>
  <c r="CR401" i="20"/>
  <c r="BR401" i="20"/>
  <c r="AR401" i="20"/>
  <c r="CE401" i="20"/>
  <c r="BE401" i="20"/>
  <c r="AE401" i="20"/>
  <c r="CN394" i="20"/>
  <c r="BN394" i="20"/>
  <c r="AN394" i="20"/>
  <c r="BA394" i="20"/>
  <c r="AA394" i="20"/>
  <c r="CA394" i="20"/>
  <c r="BW363" i="20"/>
  <c r="AW363" i="20"/>
  <c r="W363" i="20"/>
  <c r="CJ363" i="20"/>
  <c r="BJ363" i="20"/>
  <c r="AJ363" i="20"/>
  <c r="CC361" i="20"/>
  <c r="BC361" i="20"/>
  <c r="AC361" i="20"/>
  <c r="CP361" i="20"/>
  <c r="BP361" i="20"/>
  <c r="AP361" i="20"/>
  <c r="CR351" i="20"/>
  <c r="BR351" i="20"/>
  <c r="AR351" i="20"/>
  <c r="CE351" i="20"/>
  <c r="BE351" i="20"/>
  <c r="AE351" i="20"/>
  <c r="CP334" i="20"/>
  <c r="BP334" i="20"/>
  <c r="AP334" i="20"/>
  <c r="CC334" i="20"/>
  <c r="BC334" i="20"/>
  <c r="AC334" i="20"/>
  <c r="CA368" i="20"/>
  <c r="BA368" i="20"/>
  <c r="AA368" i="20"/>
  <c r="CN368" i="20"/>
  <c r="BN368" i="20"/>
  <c r="AN368" i="20"/>
  <c r="CP351" i="20"/>
  <c r="BP351" i="20"/>
  <c r="AP351" i="20"/>
  <c r="CC351" i="20"/>
  <c r="BC351" i="20"/>
  <c r="AC351" i="20"/>
  <c r="CN322" i="20"/>
  <c r="BN322" i="20"/>
  <c r="AN322" i="20"/>
  <c r="BA322" i="20"/>
  <c r="AA322" i="20"/>
  <c r="CA322" i="20"/>
  <c r="CN357" i="20"/>
  <c r="BN357" i="20"/>
  <c r="AN357" i="20"/>
  <c r="BA357" i="20"/>
  <c r="CA357" i="20"/>
  <c r="AA357" i="20"/>
  <c r="CA402" i="20"/>
  <c r="BA402" i="20"/>
  <c r="AA402" i="20"/>
  <c r="CN402" i="20"/>
  <c r="BN402" i="20"/>
  <c r="AN402" i="20"/>
  <c r="BY387" i="20"/>
  <c r="AY387" i="20"/>
  <c r="Y387" i="20"/>
  <c r="CL387" i="20"/>
  <c r="BL387" i="20"/>
  <c r="AL387" i="20"/>
  <c r="CE373" i="20"/>
  <c r="BE373" i="20"/>
  <c r="AE373" i="20"/>
  <c r="CR373" i="20"/>
  <c r="BR373" i="20"/>
  <c r="AR373" i="20"/>
  <c r="CP311" i="20"/>
  <c r="BP311" i="20"/>
  <c r="AP311" i="20"/>
  <c r="CC311" i="20"/>
  <c r="BC311" i="20"/>
  <c r="AC311" i="20"/>
  <c r="CT375" i="20"/>
  <c r="BT375" i="20"/>
  <c r="AT375" i="20"/>
  <c r="CG375" i="20"/>
  <c r="BG375" i="20"/>
  <c r="AG375" i="20"/>
  <c r="BY335" i="20"/>
  <c r="AY335" i="20"/>
  <c r="Y335" i="20"/>
  <c r="CL335" i="20"/>
  <c r="BL335" i="20"/>
  <c r="AL335" i="20"/>
  <c r="BY409" i="20"/>
  <c r="AY409" i="20"/>
  <c r="Y409" i="20"/>
  <c r="CL409" i="20"/>
  <c r="BL409" i="20"/>
  <c r="AL409" i="20"/>
  <c r="CL271" i="20"/>
  <c r="BL271" i="20"/>
  <c r="AL271" i="20"/>
  <c r="BY271" i="20"/>
  <c r="AY271" i="20"/>
  <c r="Y271" i="20"/>
  <c r="CP257" i="20"/>
  <c r="BP257" i="20"/>
  <c r="AP257" i="20"/>
  <c r="CC257" i="20"/>
  <c r="BC257" i="20"/>
  <c r="AC257" i="20"/>
  <c r="CL276" i="20"/>
  <c r="BL276" i="20"/>
  <c r="AL276" i="20"/>
  <c r="BY276" i="20"/>
  <c r="AY276" i="20"/>
  <c r="Y276" i="20"/>
  <c r="CR243" i="20"/>
  <c r="BR243" i="20"/>
  <c r="AR243" i="20"/>
  <c r="BE243" i="20"/>
  <c r="AE243" i="20"/>
  <c r="CE243" i="20"/>
  <c r="CA283" i="20"/>
  <c r="BA283" i="20"/>
  <c r="AA283" i="20"/>
  <c r="CN283" i="20"/>
  <c r="BN283" i="20"/>
  <c r="AN283" i="20"/>
  <c r="CL267" i="20"/>
  <c r="BL267" i="20"/>
  <c r="AL267" i="20"/>
  <c r="BY267" i="20"/>
  <c r="AY267" i="20"/>
  <c r="Y267" i="20"/>
  <c r="BW243" i="20"/>
  <c r="AW243" i="20"/>
  <c r="W243" i="20"/>
  <c r="CJ243" i="20"/>
  <c r="BJ243" i="20"/>
  <c r="AJ243" i="20"/>
  <c r="BY340" i="20"/>
  <c r="AY340" i="20"/>
  <c r="Y340" i="20"/>
  <c r="CL340" i="20"/>
  <c r="BL340" i="20"/>
  <c r="AL340" i="20"/>
  <c r="CC300" i="20"/>
  <c r="BC300" i="20"/>
  <c r="AC300" i="20"/>
  <c r="CP300" i="20"/>
  <c r="BP300" i="20"/>
  <c r="AP300" i="20"/>
  <c r="CG247" i="20"/>
  <c r="BG247" i="20"/>
  <c r="AG247" i="20"/>
  <c r="CT247" i="20"/>
  <c r="BT247" i="20"/>
  <c r="AT247" i="20"/>
  <c r="CT275" i="20"/>
  <c r="BT275" i="20"/>
  <c r="AT275" i="20"/>
  <c r="CG275" i="20"/>
  <c r="BG275" i="20"/>
  <c r="AG275" i="20"/>
  <c r="BY239" i="20"/>
  <c r="AY239" i="20"/>
  <c r="Y239" i="20"/>
  <c r="CL239" i="20"/>
  <c r="BL239" i="20"/>
  <c r="AL239" i="20"/>
  <c r="CL225" i="20"/>
  <c r="BL225" i="20"/>
  <c r="AL225" i="20"/>
  <c r="BY225" i="20"/>
  <c r="AY225" i="20"/>
  <c r="Y225" i="20"/>
  <c r="CJ225" i="20"/>
  <c r="BJ225" i="20"/>
  <c r="AJ225" i="20"/>
  <c r="BW225" i="20"/>
  <c r="AW225" i="20"/>
  <c r="W225" i="20"/>
  <c r="BW307" i="20"/>
  <c r="AW307" i="20"/>
  <c r="W307" i="20"/>
  <c r="CJ307" i="20"/>
  <c r="BJ307" i="20"/>
  <c r="AJ307" i="20"/>
  <c r="BW224" i="20"/>
  <c r="AW224" i="20"/>
  <c r="W224" i="20"/>
  <c r="CJ224" i="20"/>
  <c r="BJ224" i="20"/>
  <c r="AJ224" i="20"/>
  <c r="CC200" i="20"/>
  <c r="BC200" i="20"/>
  <c r="AC200" i="20"/>
  <c r="CP200" i="20"/>
  <c r="BP200" i="20"/>
  <c r="AP200" i="20"/>
  <c r="CJ240" i="20"/>
  <c r="BJ240" i="20"/>
  <c r="AJ240" i="20"/>
  <c r="BW240" i="20"/>
  <c r="AW240" i="20"/>
  <c r="W240" i="20"/>
  <c r="BY212" i="20"/>
  <c r="AY212" i="20"/>
  <c r="Y212" i="20"/>
  <c r="BL212" i="20"/>
  <c r="AL212" i="20"/>
  <c r="CL212" i="20"/>
  <c r="BW189" i="20"/>
  <c r="AW189" i="20"/>
  <c r="W189" i="20"/>
  <c r="CJ189" i="20"/>
  <c r="BJ189" i="20"/>
  <c r="AJ189" i="20"/>
  <c r="CR236" i="20"/>
  <c r="BE236" i="20"/>
  <c r="CE236" i="20"/>
  <c r="AR236" i="20"/>
  <c r="BR236" i="20"/>
  <c r="AE236" i="20"/>
  <c r="CG164" i="20"/>
  <c r="BG164" i="20"/>
  <c r="AG164" i="20"/>
  <c r="CT164" i="20"/>
  <c r="BT164" i="20"/>
  <c r="AT164" i="20"/>
  <c r="BY217" i="20"/>
  <c r="AY217" i="20"/>
  <c r="Y217" i="20"/>
  <c r="CL217" i="20"/>
  <c r="BL217" i="20"/>
  <c r="AL217" i="20"/>
  <c r="CN130" i="20"/>
  <c r="BN130" i="20"/>
  <c r="AN130" i="20"/>
  <c r="CA130" i="20"/>
  <c r="BA130" i="20"/>
  <c r="AA130" i="20"/>
  <c r="CP116" i="20"/>
  <c r="BP116" i="20"/>
  <c r="AP116" i="20"/>
  <c r="AC116" i="20"/>
  <c r="CC116" i="20"/>
  <c r="BC116" i="20"/>
  <c r="CA175" i="20"/>
  <c r="BA175" i="20"/>
  <c r="AA175" i="20"/>
  <c r="CN175" i="20"/>
  <c r="BN175" i="20"/>
  <c r="AN175" i="20"/>
  <c r="CP133" i="20"/>
  <c r="BP133" i="20"/>
  <c r="AP133" i="20"/>
  <c r="CC133" i="20"/>
  <c r="BC133" i="20"/>
  <c r="AC133" i="20"/>
  <c r="CN116" i="20"/>
  <c r="BN116" i="20"/>
  <c r="AN116" i="20"/>
  <c r="CA116" i="20"/>
  <c r="BA116" i="20"/>
  <c r="AA116" i="20"/>
  <c r="CA157" i="20"/>
  <c r="BA157" i="20"/>
  <c r="AA157" i="20"/>
  <c r="CN157" i="20"/>
  <c r="AN157" i="20"/>
  <c r="BN157" i="20"/>
  <c r="BY138" i="20"/>
  <c r="AY138" i="20"/>
  <c r="Y138" i="20"/>
  <c r="CL138" i="20"/>
  <c r="BL138" i="20"/>
  <c r="AL138" i="20"/>
  <c r="BW150" i="20"/>
  <c r="AW150" i="20"/>
  <c r="W150" i="20"/>
  <c r="CJ150" i="20"/>
  <c r="BJ150" i="20"/>
  <c r="AJ150" i="20"/>
  <c r="CC187" i="20"/>
  <c r="BC187" i="20"/>
  <c r="AC187" i="20"/>
  <c r="CP187" i="20"/>
  <c r="BP187" i="20"/>
  <c r="AP187" i="20"/>
  <c r="CC163" i="20"/>
  <c r="BC163" i="20"/>
  <c r="AC163" i="20"/>
  <c r="CP163" i="20"/>
  <c r="BP163" i="20"/>
  <c r="AP163" i="20"/>
  <c r="CC124" i="20"/>
  <c r="BC124" i="20"/>
  <c r="AC124" i="20"/>
  <c r="CP124" i="20"/>
  <c r="BP124" i="20"/>
  <c r="AP124" i="20"/>
  <c r="CR99" i="20"/>
  <c r="BR99" i="20"/>
  <c r="AR99" i="20"/>
  <c r="CE99" i="20"/>
  <c r="BE99" i="20"/>
  <c r="AE99" i="20"/>
  <c r="CR97" i="20"/>
  <c r="BR97" i="20"/>
  <c r="AR97" i="20"/>
  <c r="CE97" i="20"/>
  <c r="BE97" i="20"/>
  <c r="AE97" i="20"/>
  <c r="CN69" i="20"/>
  <c r="BN69" i="20"/>
  <c r="AN69" i="20"/>
  <c r="CA69" i="20"/>
  <c r="BA69" i="20"/>
  <c r="AA69" i="20"/>
  <c r="CT202" i="20"/>
  <c r="BT202" i="20"/>
  <c r="AT202" i="20"/>
  <c r="BG202" i="20"/>
  <c r="AG202" i="20"/>
  <c r="CG202" i="20"/>
  <c r="CL92" i="20"/>
  <c r="BL92" i="20"/>
  <c r="AL92" i="20"/>
  <c r="AY92" i="20"/>
  <c r="Y92" i="20"/>
  <c r="BY92" i="20"/>
  <c r="CA102" i="20"/>
  <c r="BA102" i="20"/>
  <c r="AA102" i="20"/>
  <c r="CN102" i="20"/>
  <c r="BN102" i="20"/>
  <c r="AN102" i="20"/>
  <c r="CJ91" i="20"/>
  <c r="BJ91" i="20"/>
  <c r="W91" i="20"/>
  <c r="BW91" i="20"/>
  <c r="AJ91" i="20"/>
  <c r="CC148" i="20"/>
  <c r="BC148" i="20"/>
  <c r="AC148" i="20"/>
  <c r="CP148" i="20"/>
  <c r="BP148" i="20"/>
  <c r="AP148" i="20"/>
  <c r="BY153" i="20"/>
  <c r="AY153" i="20"/>
  <c r="Y153" i="20"/>
  <c r="CL153" i="20"/>
  <c r="BL153" i="20"/>
  <c r="AL153" i="20"/>
  <c r="BW77" i="20"/>
  <c r="AW77" i="20"/>
  <c r="W77" i="20"/>
  <c r="CJ77" i="20"/>
  <c r="BJ77" i="20"/>
  <c r="AJ77" i="20"/>
  <c r="CN64" i="20"/>
  <c r="BN64" i="20"/>
  <c r="AN64" i="20"/>
  <c r="CA64" i="20"/>
  <c r="BA64" i="20"/>
  <c r="AA64" i="20"/>
  <c r="CR26" i="20"/>
  <c r="BR26" i="20"/>
  <c r="AR26" i="20"/>
  <c r="CE26" i="20"/>
  <c r="BE26" i="20"/>
  <c r="AE26" i="20"/>
  <c r="CN71" i="20"/>
  <c r="BN71" i="20"/>
  <c r="AN71" i="20"/>
  <c r="CA71" i="20"/>
  <c r="BA71" i="20"/>
  <c r="AA71" i="20"/>
  <c r="CJ59" i="20"/>
  <c r="BJ59" i="20"/>
  <c r="AJ59" i="20"/>
  <c r="BW59" i="20"/>
  <c r="AW59" i="20"/>
  <c r="W59" i="20"/>
  <c r="CJ47" i="20"/>
  <c r="BJ47" i="20"/>
  <c r="AJ47" i="20"/>
  <c r="BW47" i="20"/>
  <c r="AW47" i="20"/>
  <c r="W47" i="20"/>
  <c r="CJ28" i="20"/>
  <c r="BJ28" i="20"/>
  <c r="AJ28" i="20"/>
  <c r="BW28" i="20"/>
  <c r="AW28" i="20"/>
  <c r="W28" i="20"/>
  <c r="CP36" i="20"/>
  <c r="BP36" i="20"/>
  <c r="AP36" i="20"/>
  <c r="BC36" i="20"/>
  <c r="AC36" i="20"/>
  <c r="CC36" i="20"/>
  <c r="CE70" i="20"/>
  <c r="BE70" i="20"/>
  <c r="AE70" i="20"/>
  <c r="CR70" i="20"/>
  <c r="BR70" i="20"/>
  <c r="AR70" i="20"/>
  <c r="CP53" i="20"/>
  <c r="BP53" i="20"/>
  <c r="AP53" i="20"/>
  <c r="CC53" i="20"/>
  <c r="BC53" i="20"/>
  <c r="AC53" i="20"/>
  <c r="BY41" i="20"/>
  <c r="AY41" i="20"/>
  <c r="Y41" i="20"/>
  <c r="CL41" i="20"/>
  <c r="BL41" i="20"/>
  <c r="AL41" i="20"/>
  <c r="CA129" i="20"/>
  <c r="BA129" i="20"/>
  <c r="AA129" i="20"/>
  <c r="CN129" i="20"/>
  <c r="BN129" i="20"/>
  <c r="AN129" i="20"/>
  <c r="CA89" i="20"/>
  <c r="BA89" i="20"/>
  <c r="AA89" i="20"/>
  <c r="CN89" i="20"/>
  <c r="BN89" i="20"/>
  <c r="AN89" i="20"/>
  <c r="CC25" i="20"/>
  <c r="BC25" i="20"/>
  <c r="AC25" i="20"/>
  <c r="CP25" i="20"/>
  <c r="BP25" i="20"/>
  <c r="AP25" i="20"/>
  <c r="CP16" i="20"/>
  <c r="BP16" i="20"/>
  <c r="AP16" i="20"/>
  <c r="CC16" i="20"/>
  <c r="BC16" i="20"/>
  <c r="AC16" i="20"/>
  <c r="BW8" i="20"/>
  <c r="AW8" i="20"/>
  <c r="W8" i="20"/>
  <c r="CJ8" i="20"/>
  <c r="BJ8" i="20"/>
  <c r="AJ8" i="20"/>
  <c r="BW46" i="20"/>
  <c r="AW46" i="20"/>
  <c r="W46" i="20"/>
  <c r="CJ46" i="20"/>
  <c r="BJ46" i="20"/>
  <c r="AJ46" i="20"/>
  <c r="CN58" i="15"/>
  <c r="BN58" i="15"/>
  <c r="AN58" i="15"/>
  <c r="CL58" i="15"/>
  <c r="BL58" i="15"/>
  <c r="AL58" i="15"/>
  <c r="CJ58" i="15"/>
  <c r="BJ58" i="15"/>
  <c r="AJ58" i="15"/>
  <c r="CH58" i="15"/>
  <c r="BH58" i="15"/>
  <c r="AH58" i="15"/>
  <c r="CE58" i="15"/>
  <c r="BE58" i="15"/>
  <c r="AE58" i="15"/>
  <c r="CC58" i="15"/>
  <c r="BC58" i="15"/>
  <c r="AC58" i="15"/>
  <c r="CA58" i="15"/>
  <c r="BA58" i="15"/>
  <c r="AA58" i="15"/>
  <c r="BY58" i="15"/>
  <c r="AY58" i="15"/>
  <c r="Y58" i="15"/>
  <c r="BW58" i="15"/>
  <c r="AW58" i="15"/>
  <c r="W58" i="15"/>
  <c r="BU58" i="15"/>
  <c r="AU58" i="15"/>
  <c r="U58" i="15"/>
  <c r="CR58" i="15"/>
  <c r="BR58" i="15"/>
  <c r="AR58" i="15"/>
  <c r="CP58" i="15"/>
  <c r="BP58" i="15"/>
  <c r="AP58" i="15"/>
  <c r="CR490" i="20"/>
  <c r="BR490" i="20"/>
  <c r="AR490" i="20"/>
  <c r="CE490" i="20"/>
  <c r="AE490" i="20"/>
  <c r="BE490" i="20"/>
  <c r="BY416" i="20"/>
  <c r="AY416" i="20"/>
  <c r="Y416" i="20"/>
  <c r="CL416" i="20"/>
  <c r="BL416" i="20"/>
  <c r="AL416" i="20"/>
  <c r="CJ341" i="20"/>
  <c r="BJ341" i="20"/>
  <c r="AJ341" i="20"/>
  <c r="BW341" i="20"/>
  <c r="AW341" i="20"/>
  <c r="W341" i="20"/>
  <c r="CC352" i="20"/>
  <c r="BC352" i="20"/>
  <c r="AC352" i="20"/>
  <c r="CP352" i="20"/>
  <c r="BP352" i="20"/>
  <c r="AP352" i="20"/>
  <c r="CR197" i="20"/>
  <c r="BR197" i="20"/>
  <c r="AR197" i="20"/>
  <c r="AE197" i="20"/>
  <c r="CE197" i="20"/>
  <c r="BE197" i="20"/>
  <c r="CE115" i="20"/>
  <c r="BE115" i="20"/>
  <c r="AE115" i="20"/>
  <c r="BR115" i="20"/>
  <c r="AR115" i="20"/>
  <c r="CR115" i="20"/>
  <c r="BP537" i="20"/>
  <c r="CP537" i="20"/>
  <c r="AC537" i="20"/>
  <c r="CC537" i="20"/>
  <c r="BC537" i="20"/>
  <c r="AP537" i="20"/>
  <c r="CJ561" i="20"/>
  <c r="BW561" i="20"/>
  <c r="CJ494" i="20"/>
  <c r="BJ494" i="20"/>
  <c r="AJ494" i="20"/>
  <c r="BW494" i="20"/>
  <c r="AW494" i="20"/>
  <c r="W494" i="20"/>
  <c r="CL502" i="20"/>
  <c r="BL502" i="20"/>
  <c r="AL502" i="20"/>
  <c r="BY502" i="20"/>
  <c r="AY502" i="20"/>
  <c r="Y502" i="20"/>
  <c r="BY519" i="20"/>
  <c r="AY519" i="20"/>
  <c r="Y519" i="20"/>
  <c r="CL519" i="20"/>
  <c r="BL519" i="20"/>
  <c r="AL519" i="20"/>
  <c r="CJ485" i="20"/>
  <c r="BJ485" i="20"/>
  <c r="AJ485" i="20"/>
  <c r="BW485" i="20"/>
  <c r="AW485" i="20"/>
  <c r="W485" i="20"/>
  <c r="BY491" i="20"/>
  <c r="AY491" i="20"/>
  <c r="Y491" i="20"/>
  <c r="CL491" i="20"/>
  <c r="BL491" i="20"/>
  <c r="AL491" i="20"/>
  <c r="CR465" i="20"/>
  <c r="BR465" i="20"/>
  <c r="AR465" i="20"/>
  <c r="CE465" i="20"/>
  <c r="BE465" i="20"/>
  <c r="AE465" i="20"/>
  <c r="BT489" i="20"/>
  <c r="AT489" i="20"/>
  <c r="CT489" i="20"/>
  <c r="BG489" i="20"/>
  <c r="AG489" i="20"/>
  <c r="CG489" i="20"/>
  <c r="CR564" i="20"/>
  <c r="CE564" i="20"/>
  <c r="CN533" i="20"/>
  <c r="BN533" i="20"/>
  <c r="AN533" i="20"/>
  <c r="CA533" i="20"/>
  <c r="BA533" i="20"/>
  <c r="AA533" i="20"/>
  <c r="CN547" i="20"/>
  <c r="CA547" i="20"/>
  <c r="CP527" i="20"/>
  <c r="BP527" i="20"/>
  <c r="AP527" i="20"/>
  <c r="AC527" i="20"/>
  <c r="BC527" i="20"/>
  <c r="CC527" i="20"/>
  <c r="CR529" i="20"/>
  <c r="BR529" i="20"/>
  <c r="AR529" i="20"/>
  <c r="BE529" i="20"/>
  <c r="AE529" i="20"/>
  <c r="CE529" i="20"/>
  <c r="CT517" i="20"/>
  <c r="BT517" i="20"/>
  <c r="AT517" i="20"/>
  <c r="CG517" i="20"/>
  <c r="BG517" i="20"/>
  <c r="AG517" i="20"/>
  <c r="CR512" i="20"/>
  <c r="BR512" i="20"/>
  <c r="AR512" i="20"/>
  <c r="AE512" i="20"/>
  <c r="CE512" i="20"/>
  <c r="BE512" i="20"/>
  <c r="CJ508" i="20"/>
  <c r="BJ508" i="20"/>
  <c r="AJ508" i="20"/>
  <c r="BW508" i="20"/>
  <c r="AW508" i="20"/>
  <c r="W508" i="20"/>
  <c r="CN483" i="20"/>
  <c r="BN483" i="20"/>
  <c r="AN483" i="20"/>
  <c r="CA483" i="20"/>
  <c r="BA483" i="20"/>
  <c r="AA483" i="20"/>
  <c r="CP486" i="20"/>
  <c r="BP486" i="20"/>
  <c r="AP486" i="20"/>
  <c r="CC486" i="20"/>
  <c r="BC486" i="20"/>
  <c r="AC486" i="20"/>
  <c r="CN518" i="20"/>
  <c r="BN518" i="20"/>
  <c r="AN518" i="20"/>
  <c r="CA518" i="20"/>
  <c r="BA518" i="20"/>
  <c r="AA518" i="20"/>
  <c r="CA477" i="20"/>
  <c r="BA477" i="20"/>
  <c r="AA477" i="20"/>
  <c r="CN477" i="20"/>
  <c r="BN477" i="20"/>
  <c r="AN477" i="20"/>
  <c r="CL462" i="20"/>
  <c r="BL462" i="20"/>
  <c r="AL462" i="20"/>
  <c r="BY462" i="20"/>
  <c r="AY462" i="20"/>
  <c r="Y462" i="20"/>
  <c r="CP455" i="20"/>
  <c r="BP455" i="20"/>
  <c r="AP455" i="20"/>
  <c r="CC455" i="20"/>
  <c r="BC455" i="20"/>
  <c r="AC455" i="20"/>
  <c r="CE452" i="20"/>
  <c r="BE452" i="20"/>
  <c r="AE452" i="20"/>
  <c r="BR452" i="20"/>
  <c r="CR452" i="20"/>
  <c r="AR452" i="20"/>
  <c r="BP452" i="20"/>
  <c r="BC452" i="20"/>
  <c r="CP452" i="20"/>
  <c r="CC452" i="20"/>
  <c r="AP452" i="20"/>
  <c r="AC452" i="20"/>
  <c r="CP474" i="20"/>
  <c r="BP474" i="20"/>
  <c r="AP474" i="20"/>
  <c r="BC474" i="20"/>
  <c r="AC474" i="20"/>
  <c r="CC474" i="20"/>
  <c r="CA456" i="20"/>
  <c r="BA456" i="20"/>
  <c r="AA456" i="20"/>
  <c r="CN456" i="20"/>
  <c r="BN456" i="20"/>
  <c r="AN456" i="20"/>
  <c r="CR484" i="20"/>
  <c r="BR484" i="20"/>
  <c r="AR484" i="20"/>
  <c r="CE484" i="20"/>
  <c r="BE484" i="20"/>
  <c r="AE484" i="20"/>
  <c r="CT439" i="20"/>
  <c r="BT439" i="20"/>
  <c r="AT439" i="20"/>
  <c r="BG439" i="20"/>
  <c r="CG439" i="20"/>
  <c r="AG439" i="20"/>
  <c r="CA430" i="20"/>
  <c r="BA430" i="20"/>
  <c r="AA430" i="20"/>
  <c r="CN430" i="20"/>
  <c r="BN430" i="20"/>
  <c r="AN430" i="20"/>
  <c r="BW436" i="20"/>
  <c r="AW436" i="20"/>
  <c r="W436" i="20"/>
  <c r="CJ436" i="20"/>
  <c r="AJ436" i="20"/>
  <c r="BJ436" i="20"/>
  <c r="CR436" i="20"/>
  <c r="BR436" i="20"/>
  <c r="AR436" i="20"/>
  <c r="CE436" i="20"/>
  <c r="BE436" i="20"/>
  <c r="AE436" i="20"/>
  <c r="CA417" i="20"/>
  <c r="AN417" i="20"/>
  <c r="BN417" i="20"/>
  <c r="AA417" i="20"/>
  <c r="CN417" i="20"/>
  <c r="BA417" i="20"/>
  <c r="CN399" i="20"/>
  <c r="BN399" i="20"/>
  <c r="AN399" i="20"/>
  <c r="BA399" i="20"/>
  <c r="CA399" i="20"/>
  <c r="AA399" i="20"/>
  <c r="CR418" i="20"/>
  <c r="BR418" i="20"/>
  <c r="AR418" i="20"/>
  <c r="BE418" i="20"/>
  <c r="CE418" i="20"/>
  <c r="AE418" i="20"/>
  <c r="BY451" i="20"/>
  <c r="AY451" i="20"/>
  <c r="BL451" i="20"/>
  <c r="Y451" i="20"/>
  <c r="CL451" i="20"/>
  <c r="AL451" i="20"/>
  <c r="CP420" i="20"/>
  <c r="BP420" i="20"/>
  <c r="AP420" i="20"/>
  <c r="CC420" i="20"/>
  <c r="AC420" i="20"/>
  <c r="BC420" i="20"/>
  <c r="CT416" i="20"/>
  <c r="BT416" i="20"/>
  <c r="AT416" i="20"/>
  <c r="AG416" i="20"/>
  <c r="CG416" i="20"/>
  <c r="BG416" i="20"/>
  <c r="CT401" i="20"/>
  <c r="BT401" i="20"/>
  <c r="AT401" i="20"/>
  <c r="CG401" i="20"/>
  <c r="BG401" i="20"/>
  <c r="AG401" i="20"/>
  <c r="CJ384" i="20"/>
  <c r="BJ384" i="20"/>
  <c r="AJ384" i="20"/>
  <c r="AW384" i="20"/>
  <c r="W384" i="20"/>
  <c r="BW384" i="20"/>
  <c r="BY363" i="20"/>
  <c r="AY363" i="20"/>
  <c r="Y363" i="20"/>
  <c r="CL363" i="20"/>
  <c r="BL363" i="20"/>
  <c r="AL363" i="20"/>
  <c r="BY358" i="20"/>
  <c r="AY358" i="20"/>
  <c r="Y358" i="20"/>
  <c r="CL358" i="20"/>
  <c r="AL358" i="20"/>
  <c r="BL358" i="20"/>
  <c r="CE361" i="20"/>
  <c r="BE361" i="20"/>
  <c r="AE361" i="20"/>
  <c r="CR361" i="20"/>
  <c r="BR361" i="20"/>
  <c r="AR361" i="20"/>
  <c r="CL348" i="20"/>
  <c r="BL348" i="20"/>
  <c r="AL348" i="20"/>
  <c r="BY348" i="20"/>
  <c r="AY348" i="20"/>
  <c r="Y348" i="20"/>
  <c r="CC368" i="20"/>
  <c r="BC368" i="20"/>
  <c r="AC368" i="20"/>
  <c r="CP368" i="20"/>
  <c r="BP368" i="20"/>
  <c r="AP368" i="20"/>
  <c r="CL341" i="20"/>
  <c r="BL341" i="20"/>
  <c r="AL341" i="20"/>
  <c r="BY341" i="20"/>
  <c r="AY341" i="20"/>
  <c r="Y341" i="20"/>
  <c r="CJ329" i="20"/>
  <c r="BJ329" i="20"/>
  <c r="AJ329" i="20"/>
  <c r="BW329" i="20"/>
  <c r="AW329" i="20"/>
  <c r="W329" i="20"/>
  <c r="CC402" i="20"/>
  <c r="BC402" i="20"/>
  <c r="AC402" i="20"/>
  <c r="CP402" i="20"/>
  <c r="BP402" i="20"/>
  <c r="AP402" i="20"/>
  <c r="CA397" i="20"/>
  <c r="BA397" i="20"/>
  <c r="AA397" i="20"/>
  <c r="CN397" i="20"/>
  <c r="BN397" i="20"/>
  <c r="AN397" i="20"/>
  <c r="CA387" i="20"/>
  <c r="BA387" i="20"/>
  <c r="AA387" i="20"/>
  <c r="CN387" i="20"/>
  <c r="BN387" i="20"/>
  <c r="AN387" i="20"/>
  <c r="CT373" i="20"/>
  <c r="BT373" i="20"/>
  <c r="AT373" i="20"/>
  <c r="BG373" i="20"/>
  <c r="AG373" i="20"/>
  <c r="CG373" i="20"/>
  <c r="CN313" i="20"/>
  <c r="BN313" i="20"/>
  <c r="AN313" i="20"/>
  <c r="CA313" i="20"/>
  <c r="BA313" i="20"/>
  <c r="AA313" i="20"/>
  <c r="CL301" i="20"/>
  <c r="BL301" i="20"/>
  <c r="AL301" i="20"/>
  <c r="BY301" i="20"/>
  <c r="AY301" i="20"/>
  <c r="Y301" i="20"/>
  <c r="BW347" i="20"/>
  <c r="AW347" i="20"/>
  <c r="W347" i="20"/>
  <c r="CJ347" i="20"/>
  <c r="BJ347" i="20"/>
  <c r="AJ347" i="20"/>
  <c r="CP297" i="20"/>
  <c r="BP297" i="20"/>
  <c r="AP297" i="20"/>
  <c r="CC297" i="20"/>
  <c r="BC297" i="20"/>
  <c r="AC297" i="20"/>
  <c r="CA335" i="20"/>
  <c r="BA335" i="20"/>
  <c r="AA335" i="20"/>
  <c r="CN335" i="20"/>
  <c r="BN335" i="20"/>
  <c r="AN335" i="20"/>
  <c r="CA409" i="20"/>
  <c r="BA409" i="20"/>
  <c r="AA409" i="20"/>
  <c r="CN409" i="20"/>
  <c r="BN409" i="20"/>
  <c r="AN409" i="20"/>
  <c r="CR255" i="20"/>
  <c r="BR255" i="20"/>
  <c r="AR255" i="20"/>
  <c r="CE255" i="20"/>
  <c r="BE255" i="20"/>
  <c r="AE255" i="20"/>
  <c r="CP238" i="20"/>
  <c r="BP238" i="20"/>
  <c r="AP238" i="20"/>
  <c r="CC238" i="20"/>
  <c r="BC238" i="20"/>
  <c r="AC238" i="20"/>
  <c r="CC283" i="20"/>
  <c r="BC283" i="20"/>
  <c r="AC283" i="20"/>
  <c r="CP283" i="20"/>
  <c r="BP283" i="20"/>
  <c r="AP283" i="20"/>
  <c r="CP265" i="20"/>
  <c r="BP265" i="20"/>
  <c r="AP265" i="20"/>
  <c r="AC265" i="20"/>
  <c r="CC265" i="20"/>
  <c r="BC265" i="20"/>
  <c r="CA241" i="20"/>
  <c r="BA241" i="20"/>
  <c r="AA241" i="20"/>
  <c r="CN241" i="20"/>
  <c r="BN241" i="20"/>
  <c r="AN241" i="20"/>
  <c r="CA340" i="20"/>
  <c r="BA340" i="20"/>
  <c r="AA340" i="20"/>
  <c r="CN340" i="20"/>
  <c r="BN340" i="20"/>
  <c r="AN340" i="20"/>
  <c r="BW312" i="20"/>
  <c r="AW312" i="20"/>
  <c r="W312" i="20"/>
  <c r="CJ312" i="20"/>
  <c r="BJ312" i="20"/>
  <c r="AJ312" i="20"/>
  <c r="CE300" i="20"/>
  <c r="BE300" i="20"/>
  <c r="AE300" i="20"/>
  <c r="CR300" i="20"/>
  <c r="BR300" i="20"/>
  <c r="AR300" i="20"/>
  <c r="CC239" i="20"/>
  <c r="BC239" i="20"/>
  <c r="AC239" i="20"/>
  <c r="CP239" i="20"/>
  <c r="BP239" i="20"/>
  <c r="AP239" i="20"/>
  <c r="CP223" i="20"/>
  <c r="BP223" i="20"/>
  <c r="AP223" i="20"/>
  <c r="CC223" i="20"/>
  <c r="BC223" i="20"/>
  <c r="AC223" i="20"/>
  <c r="BW270" i="20"/>
  <c r="AW270" i="20"/>
  <c r="W270" i="20"/>
  <c r="CJ270" i="20"/>
  <c r="BJ270" i="20"/>
  <c r="AJ270" i="20"/>
  <c r="CN226" i="20"/>
  <c r="BN226" i="20"/>
  <c r="AN226" i="20"/>
  <c r="CA226" i="20"/>
  <c r="BA226" i="20"/>
  <c r="AA226" i="20"/>
  <c r="BW251" i="20"/>
  <c r="AW251" i="20"/>
  <c r="W251" i="20"/>
  <c r="CJ251" i="20"/>
  <c r="BJ251" i="20"/>
  <c r="AJ251" i="20"/>
  <c r="BY219" i="20"/>
  <c r="AY219" i="20"/>
  <c r="Y219" i="20"/>
  <c r="CL219" i="20"/>
  <c r="BL219" i="20"/>
  <c r="AL219" i="20"/>
  <c r="BY307" i="20"/>
  <c r="AY307" i="20"/>
  <c r="Y307" i="20"/>
  <c r="CL307" i="20"/>
  <c r="BL307" i="20"/>
  <c r="AL307" i="20"/>
  <c r="BY224" i="20"/>
  <c r="AY224" i="20"/>
  <c r="Y224" i="20"/>
  <c r="CL224" i="20"/>
  <c r="BL224" i="20"/>
  <c r="AL224" i="20"/>
  <c r="CR200" i="20"/>
  <c r="BR200" i="20"/>
  <c r="AR200" i="20"/>
  <c r="AE200" i="20"/>
  <c r="CE200" i="20"/>
  <c r="BE200" i="20"/>
  <c r="CL240" i="20"/>
  <c r="BL240" i="20"/>
  <c r="AL240" i="20"/>
  <c r="AY240" i="20"/>
  <c r="Y240" i="20"/>
  <c r="BY240" i="20"/>
  <c r="CT236" i="20"/>
  <c r="BT236" i="20"/>
  <c r="AT236" i="20"/>
  <c r="BG236" i="20"/>
  <c r="CG236" i="20"/>
  <c r="AG236" i="20"/>
  <c r="CA217" i="20"/>
  <c r="BA217" i="20"/>
  <c r="AA217" i="20"/>
  <c r="CN217" i="20"/>
  <c r="BN217" i="20"/>
  <c r="AN217" i="20"/>
  <c r="CN142" i="20"/>
  <c r="BN142" i="20"/>
  <c r="AN142" i="20"/>
  <c r="CA142" i="20"/>
  <c r="BA142" i="20"/>
  <c r="AA142" i="20"/>
  <c r="CE156" i="20"/>
  <c r="BE156" i="20"/>
  <c r="AE156" i="20"/>
  <c r="BR156" i="20"/>
  <c r="CR156" i="20"/>
  <c r="AR156" i="20"/>
  <c r="CC175" i="20"/>
  <c r="BC175" i="20"/>
  <c r="AC175" i="20"/>
  <c r="CP175" i="20"/>
  <c r="BP175" i="20"/>
  <c r="AP175" i="20"/>
  <c r="BY192" i="20"/>
  <c r="AY192" i="20"/>
  <c r="Y192" i="20"/>
  <c r="CL192" i="20"/>
  <c r="BL192" i="20"/>
  <c r="AL192" i="20"/>
  <c r="CN150" i="20"/>
  <c r="BN150" i="20"/>
  <c r="AN150" i="20"/>
  <c r="BA150" i="20"/>
  <c r="AA150" i="20"/>
  <c r="CA150" i="20"/>
  <c r="CP119" i="20"/>
  <c r="BP119" i="20"/>
  <c r="AP119" i="20"/>
  <c r="BC119" i="20"/>
  <c r="AC119" i="20"/>
  <c r="CC119" i="20"/>
  <c r="BY150" i="20"/>
  <c r="AY150" i="20"/>
  <c r="Y150" i="20"/>
  <c r="CL150" i="20"/>
  <c r="BL150" i="20"/>
  <c r="AL150" i="20"/>
  <c r="CR187" i="20"/>
  <c r="BR187" i="20"/>
  <c r="AR187" i="20"/>
  <c r="CE187" i="20"/>
  <c r="BE187" i="20"/>
  <c r="AE187" i="20"/>
  <c r="CR163" i="20"/>
  <c r="BR163" i="20"/>
  <c r="AR163" i="20"/>
  <c r="CE163" i="20"/>
  <c r="BE163" i="20"/>
  <c r="AE163" i="20"/>
  <c r="CR124" i="20"/>
  <c r="BR124" i="20"/>
  <c r="AR124" i="20"/>
  <c r="CE124" i="20"/>
  <c r="BE124" i="20"/>
  <c r="AE124" i="20"/>
  <c r="CJ85" i="20"/>
  <c r="BJ85" i="20"/>
  <c r="AJ85" i="20"/>
  <c r="BW85" i="20"/>
  <c r="AW85" i="20"/>
  <c r="W85" i="20"/>
  <c r="CJ73" i="20"/>
  <c r="BJ73" i="20"/>
  <c r="AJ73" i="20"/>
  <c r="BW73" i="20"/>
  <c r="AW73" i="20"/>
  <c r="W73" i="20"/>
  <c r="CP86" i="20"/>
  <c r="BP86" i="20"/>
  <c r="AP86" i="20"/>
  <c r="CC86" i="20"/>
  <c r="BC86" i="20"/>
  <c r="AC86" i="20"/>
  <c r="BY117" i="20"/>
  <c r="AY117" i="20"/>
  <c r="Y117" i="20"/>
  <c r="CL117" i="20"/>
  <c r="BL117" i="20"/>
  <c r="AL117" i="20"/>
  <c r="CA91" i="20"/>
  <c r="AN91" i="20"/>
  <c r="CN91" i="20"/>
  <c r="BN91" i="20"/>
  <c r="AA91" i="20"/>
  <c r="BY97" i="20"/>
  <c r="AY97" i="20"/>
  <c r="Y97" i="20"/>
  <c r="CL97" i="20"/>
  <c r="BL97" i="20"/>
  <c r="AL97" i="20"/>
  <c r="CR148" i="20"/>
  <c r="BR148" i="20"/>
  <c r="AR148" i="20"/>
  <c r="CE148" i="20"/>
  <c r="BE148" i="20"/>
  <c r="AE148" i="20"/>
  <c r="CJ114" i="20"/>
  <c r="BJ114" i="20"/>
  <c r="AJ114" i="20"/>
  <c r="AW114" i="20"/>
  <c r="W114" i="20"/>
  <c r="BW114" i="20"/>
  <c r="CA153" i="20"/>
  <c r="BA153" i="20"/>
  <c r="AA153" i="20"/>
  <c r="CN153" i="20"/>
  <c r="BN153" i="20"/>
  <c r="AN153" i="20"/>
  <c r="CA77" i="20"/>
  <c r="BA77" i="20"/>
  <c r="AA77" i="20"/>
  <c r="CN77" i="20"/>
  <c r="BN77" i="20"/>
  <c r="AN77" i="20"/>
  <c r="BW95" i="20"/>
  <c r="AW95" i="20"/>
  <c r="W95" i="20"/>
  <c r="CJ95" i="20"/>
  <c r="BJ95" i="20"/>
  <c r="AJ95" i="20"/>
  <c r="CP71" i="20"/>
  <c r="BP71" i="20"/>
  <c r="AP71" i="20"/>
  <c r="CC71" i="20"/>
  <c r="BC71" i="20"/>
  <c r="AC71" i="20"/>
  <c r="CN26" i="20"/>
  <c r="BN26" i="20"/>
  <c r="AN26" i="20"/>
  <c r="CA26" i="20"/>
  <c r="BA26" i="20"/>
  <c r="AA26" i="20"/>
  <c r="CT70" i="20"/>
  <c r="BT70" i="20"/>
  <c r="AT70" i="20"/>
  <c r="AG70" i="20"/>
  <c r="CG70" i="20"/>
  <c r="BG70" i="20"/>
  <c r="CJ50" i="20"/>
  <c r="BJ50" i="20"/>
  <c r="AJ50" i="20"/>
  <c r="BW50" i="20"/>
  <c r="AW50" i="20"/>
  <c r="W50" i="20"/>
  <c r="CA53" i="20"/>
  <c r="BA53" i="20"/>
  <c r="AA53" i="20"/>
  <c r="CN53" i="20"/>
  <c r="BN53" i="20"/>
  <c r="AN53" i="20"/>
  <c r="BW31" i="20"/>
  <c r="AW31" i="20"/>
  <c r="W31" i="20"/>
  <c r="CJ31" i="20"/>
  <c r="BJ31" i="20"/>
  <c r="AJ31" i="20"/>
  <c r="CC129" i="20"/>
  <c r="BC129" i="20"/>
  <c r="AC129" i="20"/>
  <c r="CP129" i="20"/>
  <c r="BP129" i="20"/>
  <c r="AP129" i="20"/>
  <c r="CC89" i="20"/>
  <c r="BC89" i="20"/>
  <c r="AC89" i="20"/>
  <c r="CP89" i="20"/>
  <c r="BP89" i="20"/>
  <c r="AP89" i="20"/>
  <c r="BW34" i="20"/>
  <c r="AW34" i="20"/>
  <c r="W34" i="20"/>
  <c r="CJ34" i="20"/>
  <c r="BJ34" i="20"/>
  <c r="AJ34" i="20"/>
  <c r="CA27" i="20"/>
  <c r="BA27" i="20"/>
  <c r="AA27" i="20"/>
  <c r="BN27" i="20"/>
  <c r="AN27" i="20"/>
  <c r="CN27" i="20"/>
  <c r="BW24" i="20"/>
  <c r="AW24" i="20"/>
  <c r="W24" i="20"/>
  <c r="CJ24" i="20"/>
  <c r="BJ24" i="20"/>
  <c r="AJ24" i="20"/>
  <c r="BY15" i="20"/>
  <c r="AY15" i="20"/>
  <c r="Y15" i="20"/>
  <c r="CL15" i="20"/>
  <c r="BL15" i="20"/>
  <c r="AL15" i="20"/>
  <c r="BY22" i="20"/>
  <c r="AY22" i="20"/>
  <c r="Y22" i="20"/>
  <c r="CL22" i="20"/>
  <c r="BL22" i="20"/>
  <c r="AL22" i="20"/>
  <c r="BW22" i="20"/>
  <c r="AW22" i="20"/>
  <c r="W22" i="20"/>
  <c r="CJ22" i="20"/>
  <c r="BJ22" i="20"/>
  <c r="AJ22" i="20"/>
  <c r="CJ537" i="15"/>
  <c r="BJ537" i="15"/>
  <c r="AJ537" i="15"/>
  <c r="CH537" i="15"/>
  <c r="BH537" i="15"/>
  <c r="AH537" i="15"/>
  <c r="CE537" i="15"/>
  <c r="BE537" i="15"/>
  <c r="AE537" i="15"/>
  <c r="CC537" i="15"/>
  <c r="BC537" i="15"/>
  <c r="AC537" i="15"/>
  <c r="CA537" i="15"/>
  <c r="BA537" i="15"/>
  <c r="AA537" i="15"/>
  <c r="BW537" i="15"/>
  <c r="AW537" i="15"/>
  <c r="W537" i="15"/>
  <c r="BU537" i="15"/>
  <c r="AU537" i="15"/>
  <c r="U537" i="15"/>
  <c r="CR537" i="15"/>
  <c r="BR537" i="15"/>
  <c r="AR537" i="15"/>
  <c r="CN537" i="15"/>
  <c r="CL537" i="15"/>
  <c r="BY537" i="15"/>
  <c r="BP537" i="15"/>
  <c r="BN537" i="15"/>
  <c r="BL537" i="15"/>
  <c r="AY537" i="15"/>
  <c r="AP537" i="15"/>
  <c r="AN537" i="15"/>
  <c r="AL537" i="15"/>
  <c r="Y537" i="15"/>
  <c r="CP537" i="15"/>
  <c r="BY46" i="20"/>
  <c r="AY46" i="20"/>
  <c r="Y46" i="20"/>
  <c r="CL46" i="20"/>
  <c r="BL46" i="20"/>
  <c r="AL46" i="20"/>
  <c r="CN88" i="15"/>
  <c r="BN88" i="15"/>
  <c r="AN88" i="15"/>
  <c r="CL88" i="15"/>
  <c r="BL88" i="15"/>
  <c r="AL88" i="15"/>
  <c r="CJ88" i="15"/>
  <c r="BJ88" i="15"/>
  <c r="AJ88" i="15"/>
  <c r="CH88" i="15"/>
  <c r="BH88" i="15"/>
  <c r="AH88" i="15"/>
  <c r="CE88" i="15"/>
  <c r="BE88" i="15"/>
  <c r="AE88" i="15"/>
  <c r="CC88" i="15"/>
  <c r="BC88" i="15"/>
  <c r="AC88" i="15"/>
  <c r="CA88" i="15"/>
  <c r="BA88" i="15"/>
  <c r="AA88" i="15"/>
  <c r="BY88" i="15"/>
  <c r="AY88" i="15"/>
  <c r="Y88" i="15"/>
  <c r="BW88" i="15"/>
  <c r="AW88" i="15"/>
  <c r="W88" i="15"/>
  <c r="BU88" i="15"/>
  <c r="AU88" i="15"/>
  <c r="U88" i="15"/>
  <c r="CR88" i="15"/>
  <c r="BR88" i="15"/>
  <c r="AR88" i="15"/>
  <c r="CP88" i="15"/>
  <c r="BP88" i="15"/>
  <c r="AP88" i="15"/>
  <c r="CN556" i="20"/>
  <c r="CA556" i="20"/>
  <c r="CT547" i="20"/>
  <c r="CG547" i="20"/>
  <c r="CN511" i="20"/>
  <c r="BN511" i="20"/>
  <c r="AN511" i="20"/>
  <c r="CA511" i="20"/>
  <c r="BA511" i="20"/>
  <c r="AA511" i="20"/>
  <c r="CN529" i="20"/>
  <c r="BN529" i="20"/>
  <c r="AN529" i="20"/>
  <c r="CA529" i="20"/>
  <c r="AA529" i="20"/>
  <c r="BA529" i="20"/>
  <c r="CE517" i="20"/>
  <c r="BE517" i="20"/>
  <c r="AE517" i="20"/>
  <c r="CR517" i="20"/>
  <c r="BR517" i="20"/>
  <c r="AR517" i="20"/>
  <c r="CT508" i="20"/>
  <c r="BT508" i="20"/>
  <c r="AT508" i="20"/>
  <c r="AG508" i="20"/>
  <c r="BG508" i="20"/>
  <c r="CG508" i="20"/>
  <c r="CL518" i="20"/>
  <c r="BL518" i="20"/>
  <c r="AL518" i="20"/>
  <c r="BY518" i="20"/>
  <c r="AY518" i="20"/>
  <c r="Y518" i="20"/>
  <c r="CP559" i="20"/>
  <c r="CC559" i="20"/>
  <c r="CL551" i="20"/>
  <c r="BY551" i="20"/>
  <c r="W540" i="20"/>
  <c r="AW540" i="20"/>
  <c r="AJ540" i="20"/>
  <c r="BJ540" i="20"/>
  <c r="BW540" i="20"/>
  <c r="CJ540" i="20"/>
  <c r="CA549" i="20"/>
  <c r="CN549" i="20"/>
  <c r="BY517" i="20"/>
  <c r="AY517" i="20"/>
  <c r="Y517" i="20"/>
  <c r="CL517" i="20"/>
  <c r="BL517" i="20"/>
  <c r="AL517" i="20"/>
  <c r="CJ506" i="20"/>
  <c r="BJ506" i="20"/>
  <c r="AJ506" i="20"/>
  <c r="BW506" i="20"/>
  <c r="AW506" i="20"/>
  <c r="W506" i="20"/>
  <c r="CP500" i="20"/>
  <c r="BP500" i="20"/>
  <c r="AP500" i="20"/>
  <c r="CC500" i="20"/>
  <c r="BC500" i="20"/>
  <c r="AC500" i="20"/>
  <c r="CA519" i="20"/>
  <c r="BA519" i="20"/>
  <c r="AA519" i="20"/>
  <c r="CN519" i="20"/>
  <c r="BN519" i="20"/>
  <c r="AN519" i="20"/>
  <c r="CJ473" i="20"/>
  <c r="BJ473" i="20"/>
  <c r="AJ473" i="20"/>
  <c r="BW473" i="20"/>
  <c r="W473" i="20"/>
  <c r="AW473" i="20"/>
  <c r="CJ566" i="20"/>
  <c r="BW566" i="20"/>
  <c r="CT564" i="20"/>
  <c r="CG564" i="20"/>
  <c r="CR559" i="20"/>
  <c r="CE559" i="20"/>
  <c r="CN551" i="20"/>
  <c r="CA551" i="20"/>
  <c r="CE539" i="20"/>
  <c r="BE539" i="20"/>
  <c r="AE539" i="20"/>
  <c r="AR539" i="20"/>
  <c r="BR539" i="20"/>
  <c r="CR539" i="20"/>
  <c r="CN523" i="20"/>
  <c r="BN523" i="20"/>
  <c r="AN523" i="20"/>
  <c r="CA523" i="20"/>
  <c r="BA523" i="20"/>
  <c r="AA523" i="20"/>
  <c r="CG549" i="20"/>
  <c r="CT549" i="20"/>
  <c r="CR527" i="20"/>
  <c r="BR527" i="20"/>
  <c r="AR527" i="20"/>
  <c r="AE527" i="20"/>
  <c r="BE527" i="20"/>
  <c r="CE527" i="20"/>
  <c r="BW524" i="20"/>
  <c r="AW524" i="20"/>
  <c r="W524" i="20"/>
  <c r="CJ524" i="20"/>
  <c r="BJ524" i="20"/>
  <c r="AJ524" i="20"/>
  <c r="CR500" i="20"/>
  <c r="BR500" i="20"/>
  <c r="AR500" i="20"/>
  <c r="CE500" i="20"/>
  <c r="BE500" i="20"/>
  <c r="AE500" i="20"/>
  <c r="CJ497" i="20"/>
  <c r="BJ497" i="20"/>
  <c r="AJ497" i="20"/>
  <c r="BW497" i="20"/>
  <c r="AW497" i="20"/>
  <c r="W497" i="20"/>
  <c r="CP519" i="20"/>
  <c r="BP519" i="20"/>
  <c r="AP519" i="20"/>
  <c r="BC519" i="20"/>
  <c r="AC519" i="20"/>
  <c r="CC519" i="20"/>
  <c r="BY503" i="20"/>
  <c r="AY503" i="20"/>
  <c r="Y503" i="20"/>
  <c r="CL503" i="20"/>
  <c r="BL503" i="20"/>
  <c r="AL503" i="20"/>
  <c r="BY534" i="20"/>
  <c r="AY534" i="20"/>
  <c r="Y534" i="20"/>
  <c r="CL534" i="20"/>
  <c r="BL534" i="20"/>
  <c r="AL534" i="20"/>
  <c r="CJ483" i="20"/>
  <c r="BJ483" i="20"/>
  <c r="AJ483" i="20"/>
  <c r="BW483" i="20"/>
  <c r="AW483" i="20"/>
  <c r="W483" i="20"/>
  <c r="CP518" i="20"/>
  <c r="BP518" i="20"/>
  <c r="AP518" i="20"/>
  <c r="CC518" i="20"/>
  <c r="BC518" i="20"/>
  <c r="AC518" i="20"/>
  <c r="CC477" i="20"/>
  <c r="BC477" i="20"/>
  <c r="AC477" i="20"/>
  <c r="CP477" i="20"/>
  <c r="BP477" i="20"/>
  <c r="AP477" i="20"/>
  <c r="CL464" i="20"/>
  <c r="BL464" i="20"/>
  <c r="AL464" i="20"/>
  <c r="BY464" i="20"/>
  <c r="AY464" i="20"/>
  <c r="Y464" i="20"/>
  <c r="CC472" i="20"/>
  <c r="BC472" i="20"/>
  <c r="AC472" i="20"/>
  <c r="CP472" i="20"/>
  <c r="BP472" i="20"/>
  <c r="AP472" i="20"/>
  <c r="CR455" i="20"/>
  <c r="BR455" i="20"/>
  <c r="AR455" i="20"/>
  <c r="CE455" i="20"/>
  <c r="BE455" i="20"/>
  <c r="AE455" i="20"/>
  <c r="CL450" i="20"/>
  <c r="BL450" i="20"/>
  <c r="AL450" i="20"/>
  <c r="BY450" i="20"/>
  <c r="AY450" i="20"/>
  <c r="Y450" i="20"/>
  <c r="BY468" i="20"/>
  <c r="AY468" i="20"/>
  <c r="Y468" i="20"/>
  <c r="AL468" i="20"/>
  <c r="CL468" i="20"/>
  <c r="BL468" i="20"/>
  <c r="CJ450" i="20"/>
  <c r="BJ450" i="20"/>
  <c r="AJ450" i="20"/>
  <c r="BW450" i="20"/>
  <c r="AW450" i="20"/>
  <c r="W450" i="20"/>
  <c r="BW458" i="20"/>
  <c r="AW458" i="20"/>
  <c r="W458" i="20"/>
  <c r="CJ458" i="20"/>
  <c r="BJ458" i="20"/>
  <c r="AJ458" i="20"/>
  <c r="CJ452" i="20"/>
  <c r="BJ452" i="20"/>
  <c r="AJ452" i="20"/>
  <c r="W452" i="20"/>
  <c r="AW452" i="20"/>
  <c r="BW452" i="20"/>
  <c r="CR474" i="20"/>
  <c r="BR474" i="20"/>
  <c r="AR474" i="20"/>
  <c r="BE474" i="20"/>
  <c r="AE474" i="20"/>
  <c r="CE474" i="20"/>
  <c r="CC456" i="20"/>
  <c r="BC456" i="20"/>
  <c r="AC456" i="20"/>
  <c r="CP456" i="20"/>
  <c r="BP456" i="20"/>
  <c r="AP456" i="20"/>
  <c r="CT484" i="20"/>
  <c r="BT484" i="20"/>
  <c r="AT484" i="20"/>
  <c r="CG484" i="20"/>
  <c r="BG484" i="20"/>
  <c r="AG484" i="20"/>
  <c r="CR432" i="20"/>
  <c r="BR432" i="20"/>
  <c r="AR432" i="20"/>
  <c r="CE432" i="20"/>
  <c r="BE432" i="20"/>
  <c r="AE432" i="20"/>
  <c r="CR425" i="20"/>
  <c r="BR425" i="20"/>
  <c r="AR425" i="20"/>
  <c r="CE425" i="20"/>
  <c r="BE425" i="20"/>
  <c r="AE425" i="20"/>
  <c r="CT436" i="20"/>
  <c r="BT436" i="20"/>
  <c r="AT436" i="20"/>
  <c r="CG436" i="20"/>
  <c r="AG436" i="20"/>
  <c r="BG436" i="20"/>
  <c r="CT418" i="20"/>
  <c r="BT418" i="20"/>
  <c r="AT418" i="20"/>
  <c r="BG418" i="20"/>
  <c r="CG418" i="20"/>
  <c r="AG418" i="20"/>
  <c r="CA451" i="20"/>
  <c r="BA451" i="20"/>
  <c r="CN451" i="20"/>
  <c r="BN451" i="20"/>
  <c r="AN451" i="20"/>
  <c r="AA451" i="20"/>
  <c r="CR420" i="20"/>
  <c r="BR420" i="20"/>
  <c r="AR420" i="20"/>
  <c r="CE420" i="20"/>
  <c r="AE420" i="20"/>
  <c r="BE420" i="20"/>
  <c r="BW414" i="20"/>
  <c r="AW414" i="20"/>
  <c r="W414" i="20"/>
  <c r="CJ414" i="20"/>
  <c r="BJ414" i="20"/>
  <c r="AJ414" i="20"/>
  <c r="CJ369" i="20"/>
  <c r="BJ369" i="20"/>
  <c r="AJ369" i="20"/>
  <c r="BW369" i="20"/>
  <c r="AW369" i="20"/>
  <c r="W369" i="20"/>
  <c r="CJ398" i="20"/>
  <c r="BJ398" i="20"/>
  <c r="AJ398" i="20"/>
  <c r="BW398" i="20"/>
  <c r="AW398" i="20"/>
  <c r="W398" i="20"/>
  <c r="CN377" i="20"/>
  <c r="BN377" i="20"/>
  <c r="AN377" i="20"/>
  <c r="BA377" i="20"/>
  <c r="AA377" i="20"/>
  <c r="CA377" i="20"/>
  <c r="CN382" i="20"/>
  <c r="BN382" i="20"/>
  <c r="AN382" i="20"/>
  <c r="CA382" i="20"/>
  <c r="BA382" i="20"/>
  <c r="AA382" i="20"/>
  <c r="BY382" i="20"/>
  <c r="AY382" i="20"/>
  <c r="Y382" i="20"/>
  <c r="CL382" i="20"/>
  <c r="BL382" i="20"/>
  <c r="AL382" i="20"/>
  <c r="CA363" i="20"/>
  <c r="BA363" i="20"/>
  <c r="AA363" i="20"/>
  <c r="CN363" i="20"/>
  <c r="BN363" i="20"/>
  <c r="AN363" i="20"/>
  <c r="CE357" i="20"/>
  <c r="BE357" i="20"/>
  <c r="AE357" i="20"/>
  <c r="CR357" i="20"/>
  <c r="AR357" i="20"/>
  <c r="BR357" i="20"/>
  <c r="CT361" i="20"/>
  <c r="BT361" i="20"/>
  <c r="AT361" i="20"/>
  <c r="CG361" i="20"/>
  <c r="BG361" i="20"/>
  <c r="AG361" i="20"/>
  <c r="CP346" i="20"/>
  <c r="BP346" i="20"/>
  <c r="AP346" i="20"/>
  <c r="CC346" i="20"/>
  <c r="BC346" i="20"/>
  <c r="AC346" i="20"/>
  <c r="CR368" i="20"/>
  <c r="BR368" i="20"/>
  <c r="AR368" i="20"/>
  <c r="AE368" i="20"/>
  <c r="CE368" i="20"/>
  <c r="BE368" i="20"/>
  <c r="BJ357" i="20"/>
  <c r="AW357" i="20"/>
  <c r="CJ357" i="20"/>
  <c r="AJ357" i="20"/>
  <c r="BW357" i="20"/>
  <c r="W357" i="20"/>
  <c r="CP339" i="20"/>
  <c r="BP339" i="20"/>
  <c r="AP339" i="20"/>
  <c r="CC339" i="20"/>
  <c r="BC339" i="20"/>
  <c r="AC339" i="20"/>
  <c r="CR337" i="20"/>
  <c r="BR337" i="20"/>
  <c r="AR337" i="20"/>
  <c r="CE337" i="20"/>
  <c r="BE337" i="20"/>
  <c r="AE337" i="20"/>
  <c r="CT402" i="20"/>
  <c r="BT402" i="20"/>
  <c r="AT402" i="20"/>
  <c r="BG402" i="20"/>
  <c r="AG402" i="20"/>
  <c r="CG402" i="20"/>
  <c r="CC397" i="20"/>
  <c r="BC397" i="20"/>
  <c r="AC397" i="20"/>
  <c r="CP397" i="20"/>
  <c r="BP397" i="20"/>
  <c r="AP397" i="20"/>
  <c r="CP387" i="20"/>
  <c r="BP387" i="20"/>
  <c r="AP387" i="20"/>
  <c r="BC387" i="20"/>
  <c r="AC387" i="20"/>
  <c r="CC387" i="20"/>
  <c r="CA385" i="20"/>
  <c r="BA385" i="20"/>
  <c r="AA385" i="20"/>
  <c r="CN385" i="20"/>
  <c r="BN385" i="20"/>
  <c r="AN385" i="20"/>
  <c r="CN289" i="20"/>
  <c r="BN289" i="20"/>
  <c r="AN289" i="20"/>
  <c r="CA289" i="20"/>
  <c r="BA289" i="20"/>
  <c r="AA289" i="20"/>
  <c r="CL289" i="20"/>
  <c r="BL289" i="20"/>
  <c r="AL289" i="20"/>
  <c r="BY289" i="20"/>
  <c r="Y289" i="20"/>
  <c r="AY289" i="20"/>
  <c r="BY347" i="20"/>
  <c r="AY347" i="20"/>
  <c r="Y347" i="20"/>
  <c r="CL347" i="20"/>
  <c r="BL347" i="20"/>
  <c r="AL347" i="20"/>
  <c r="BY314" i="20"/>
  <c r="AY314" i="20"/>
  <c r="Y314" i="20"/>
  <c r="CL314" i="20"/>
  <c r="BL314" i="20"/>
  <c r="AL314" i="20"/>
  <c r="CC335" i="20"/>
  <c r="BC335" i="20"/>
  <c r="AC335" i="20"/>
  <c r="CP335" i="20"/>
  <c r="BP335" i="20"/>
  <c r="AP335" i="20"/>
  <c r="CC409" i="20"/>
  <c r="BC409" i="20"/>
  <c r="AC409" i="20"/>
  <c r="CP409" i="20"/>
  <c r="BP409" i="20"/>
  <c r="AP409" i="20"/>
  <c r="CN281" i="20"/>
  <c r="BN281" i="20"/>
  <c r="AN281" i="20"/>
  <c r="AA281" i="20"/>
  <c r="CA281" i="20"/>
  <c r="BA281" i="20"/>
  <c r="CR238" i="20"/>
  <c r="BR238" i="20"/>
  <c r="AR238" i="20"/>
  <c r="CE238" i="20"/>
  <c r="BE238" i="20"/>
  <c r="AE238" i="20"/>
  <c r="CP260" i="20"/>
  <c r="BP260" i="20"/>
  <c r="AP260" i="20"/>
  <c r="AC260" i="20"/>
  <c r="CC260" i="20"/>
  <c r="BC260" i="20"/>
  <c r="CR283" i="20"/>
  <c r="BR283" i="20"/>
  <c r="AR283" i="20"/>
  <c r="AE283" i="20"/>
  <c r="CE283" i="20"/>
  <c r="BE283" i="20"/>
  <c r="CC340" i="20"/>
  <c r="BC340" i="20"/>
  <c r="AC340" i="20"/>
  <c r="CP340" i="20"/>
  <c r="BP340" i="20"/>
  <c r="AP340" i="20"/>
  <c r="BY265" i="20"/>
  <c r="AY265" i="20"/>
  <c r="Y265" i="20"/>
  <c r="CL265" i="20"/>
  <c r="BL265" i="20"/>
  <c r="AL265" i="20"/>
  <c r="CT300" i="20"/>
  <c r="BT300" i="20"/>
  <c r="AT300" i="20"/>
  <c r="CG300" i="20"/>
  <c r="BG300" i="20"/>
  <c r="AG300" i="20"/>
  <c r="CG259" i="20"/>
  <c r="BG259" i="20"/>
  <c r="AG259" i="20"/>
  <c r="CT259" i="20"/>
  <c r="BT259" i="20"/>
  <c r="AT259" i="20"/>
  <c r="CE239" i="20"/>
  <c r="BE239" i="20"/>
  <c r="AE239" i="20"/>
  <c r="CR239" i="20"/>
  <c r="BR239" i="20"/>
  <c r="AR239" i="20"/>
  <c r="CJ208" i="20"/>
  <c r="BJ208" i="20"/>
  <c r="AJ208" i="20"/>
  <c r="BW208" i="20"/>
  <c r="AW208" i="20"/>
  <c r="W208" i="20"/>
  <c r="CR233" i="20"/>
  <c r="BR233" i="20"/>
  <c r="AR233" i="20"/>
  <c r="CE233" i="20"/>
  <c r="BE233" i="20"/>
  <c r="AE233" i="20"/>
  <c r="CJ213" i="20"/>
  <c r="BJ213" i="20"/>
  <c r="AJ213" i="20"/>
  <c r="BW213" i="20"/>
  <c r="AW213" i="20"/>
  <c r="W213" i="20"/>
  <c r="BW246" i="20"/>
  <c r="AW246" i="20"/>
  <c r="W246" i="20"/>
  <c r="CJ246" i="20"/>
  <c r="BJ246" i="20"/>
  <c r="AJ246" i="20"/>
  <c r="BY270" i="20"/>
  <c r="AY270" i="20"/>
  <c r="Y270" i="20"/>
  <c r="CL270" i="20"/>
  <c r="BL270" i="20"/>
  <c r="AL270" i="20"/>
  <c r="BW248" i="20"/>
  <c r="AW248" i="20"/>
  <c r="W248" i="20"/>
  <c r="CJ248" i="20"/>
  <c r="BJ248" i="20"/>
  <c r="AJ248" i="20"/>
  <c r="CL221" i="20"/>
  <c r="BL221" i="20"/>
  <c r="AL221" i="20"/>
  <c r="AY221" i="20"/>
  <c r="Y221" i="20"/>
  <c r="BY221" i="20"/>
  <c r="CA307" i="20"/>
  <c r="BA307" i="20"/>
  <c r="AA307" i="20"/>
  <c r="CN307" i="20"/>
  <c r="BN307" i="20"/>
  <c r="AN307" i="20"/>
  <c r="CA224" i="20"/>
  <c r="BA224" i="20"/>
  <c r="AA224" i="20"/>
  <c r="CN224" i="20"/>
  <c r="BN224" i="20"/>
  <c r="AN224" i="20"/>
  <c r="CL179" i="20"/>
  <c r="BL179" i="20"/>
  <c r="AL179" i="20"/>
  <c r="AY179" i="20"/>
  <c r="Y179" i="20"/>
  <c r="BY179" i="20"/>
  <c r="CN240" i="20"/>
  <c r="BN240" i="20"/>
  <c r="AN240" i="20"/>
  <c r="CA240" i="20"/>
  <c r="BA240" i="20"/>
  <c r="AA240" i="20"/>
  <c r="CA205" i="20"/>
  <c r="BA205" i="20"/>
  <c r="AA205" i="20"/>
  <c r="AN205" i="20"/>
  <c r="CN205" i="20"/>
  <c r="BN205" i="20"/>
  <c r="BY170" i="20"/>
  <c r="AY170" i="20"/>
  <c r="Y170" i="20"/>
  <c r="CL170" i="20"/>
  <c r="BL170" i="20"/>
  <c r="AL170" i="20"/>
  <c r="CC217" i="20"/>
  <c r="BC217" i="20"/>
  <c r="AC217" i="20"/>
  <c r="CP217" i="20"/>
  <c r="BP217" i="20"/>
  <c r="AP217" i="20"/>
  <c r="BN154" i="20"/>
  <c r="AN154" i="20"/>
  <c r="CN154" i="20"/>
  <c r="BA154" i="20"/>
  <c r="AA154" i="20"/>
  <c r="CA154" i="20"/>
  <c r="CJ155" i="20"/>
  <c r="BJ155" i="20"/>
  <c r="AJ155" i="20"/>
  <c r="AW155" i="20"/>
  <c r="BW155" i="20"/>
  <c r="W155" i="20"/>
  <c r="CR175" i="20"/>
  <c r="BR175" i="20"/>
  <c r="AR175" i="20"/>
  <c r="BE175" i="20"/>
  <c r="AE175" i="20"/>
  <c r="CE175" i="20"/>
  <c r="CA192" i="20"/>
  <c r="BA192" i="20"/>
  <c r="AA192" i="20"/>
  <c r="CN192" i="20"/>
  <c r="BN192" i="20"/>
  <c r="AN192" i="20"/>
  <c r="CP138" i="20"/>
  <c r="BP138" i="20"/>
  <c r="AP138" i="20"/>
  <c r="CC138" i="20"/>
  <c r="BC138" i="20"/>
  <c r="AC138" i="20"/>
  <c r="CJ116" i="20"/>
  <c r="BJ116" i="20"/>
  <c r="AJ116" i="20"/>
  <c r="AW116" i="20"/>
  <c r="W116" i="20"/>
  <c r="BW116" i="20"/>
  <c r="CJ157" i="20"/>
  <c r="BJ157" i="20"/>
  <c r="AJ157" i="20"/>
  <c r="BW157" i="20"/>
  <c r="AW157" i="20"/>
  <c r="W157" i="20"/>
  <c r="BY143" i="20"/>
  <c r="AY143" i="20"/>
  <c r="Y143" i="20"/>
  <c r="CL143" i="20"/>
  <c r="BL143" i="20"/>
  <c r="AL143" i="20"/>
  <c r="CG127" i="20"/>
  <c r="BG127" i="20"/>
  <c r="AG127" i="20"/>
  <c r="CT127" i="20"/>
  <c r="BT127" i="20"/>
  <c r="AT127" i="20"/>
  <c r="CT187" i="20"/>
  <c r="BT187" i="20"/>
  <c r="AT187" i="20"/>
  <c r="CG187" i="20"/>
  <c r="BG187" i="20"/>
  <c r="AG187" i="20"/>
  <c r="CT163" i="20"/>
  <c r="BT163" i="20"/>
  <c r="AT163" i="20"/>
  <c r="CG163" i="20"/>
  <c r="BG163" i="20"/>
  <c r="AG163" i="20"/>
  <c r="CT124" i="20"/>
  <c r="BT124" i="20"/>
  <c r="AT124" i="20"/>
  <c r="CG124" i="20"/>
  <c r="BG124" i="20"/>
  <c r="AG124" i="20"/>
  <c r="CA168" i="20"/>
  <c r="BA168" i="20"/>
  <c r="AA168" i="20"/>
  <c r="CN168" i="20"/>
  <c r="BN168" i="20"/>
  <c r="AN168" i="20"/>
  <c r="CR109" i="20"/>
  <c r="BR109" i="20"/>
  <c r="AR109" i="20"/>
  <c r="CE109" i="20"/>
  <c r="BE109" i="20"/>
  <c r="AE109" i="20"/>
  <c r="CJ83" i="20"/>
  <c r="BJ83" i="20"/>
  <c r="AJ83" i="20"/>
  <c r="BW83" i="20"/>
  <c r="AW83" i="20"/>
  <c r="W83" i="20"/>
  <c r="BY141" i="20"/>
  <c r="AY141" i="20"/>
  <c r="Y141" i="20"/>
  <c r="CL141" i="20"/>
  <c r="BL141" i="20"/>
  <c r="AL141" i="20"/>
  <c r="CC117" i="20"/>
  <c r="BC117" i="20"/>
  <c r="AC117" i="20"/>
  <c r="CP117" i="20"/>
  <c r="BP117" i="20"/>
  <c r="AP117" i="20"/>
  <c r="CL86" i="20"/>
  <c r="BL86" i="20"/>
  <c r="AL86" i="20"/>
  <c r="Y86" i="20"/>
  <c r="BY86" i="20"/>
  <c r="AY86" i="20"/>
  <c r="BW136" i="20"/>
  <c r="AW136" i="20"/>
  <c r="W136" i="20"/>
  <c r="CJ136" i="20"/>
  <c r="BJ136" i="20"/>
  <c r="AJ136" i="20"/>
  <c r="CT148" i="20"/>
  <c r="BT148" i="20"/>
  <c r="AT148" i="20"/>
  <c r="CG148" i="20"/>
  <c r="BG148" i="20"/>
  <c r="AG148" i="20"/>
  <c r="BY114" i="20"/>
  <c r="AY114" i="20"/>
  <c r="Y114" i="20"/>
  <c r="CL114" i="20"/>
  <c r="BL114" i="20"/>
  <c r="AL114" i="20"/>
  <c r="CC153" i="20"/>
  <c r="BC153" i="20"/>
  <c r="AC153" i="20"/>
  <c r="CP153" i="20"/>
  <c r="BP153" i="20"/>
  <c r="AP153" i="20"/>
  <c r="CC77" i="20"/>
  <c r="BC77" i="20"/>
  <c r="AC77" i="20"/>
  <c r="CP77" i="20"/>
  <c r="BP77" i="20"/>
  <c r="AP77" i="20"/>
  <c r="BY95" i="20"/>
  <c r="AY95" i="20"/>
  <c r="Y95" i="20"/>
  <c r="CL95" i="20"/>
  <c r="BL95" i="20"/>
  <c r="AL95" i="20"/>
  <c r="CP43" i="20"/>
  <c r="BP43" i="20"/>
  <c r="AP43" i="20"/>
  <c r="CC43" i="20"/>
  <c r="BC43" i="20"/>
  <c r="AC43" i="20"/>
  <c r="CN48" i="20"/>
  <c r="BN48" i="20"/>
  <c r="AN48" i="20"/>
  <c r="CA48" i="20"/>
  <c r="BA48" i="20"/>
  <c r="AA48" i="20"/>
  <c r="CG61" i="20"/>
  <c r="BG61" i="20"/>
  <c r="AG61" i="20"/>
  <c r="CT61" i="20"/>
  <c r="BT61" i="20"/>
  <c r="AT61" i="20"/>
  <c r="CE129" i="20"/>
  <c r="BE129" i="20"/>
  <c r="AE129" i="20"/>
  <c r="CR129" i="20"/>
  <c r="BR129" i="20"/>
  <c r="AR129" i="20"/>
  <c r="CR89" i="20"/>
  <c r="BR89" i="20"/>
  <c r="AR89" i="20"/>
  <c r="CE89" i="20"/>
  <c r="BE89" i="20"/>
  <c r="AE89" i="20"/>
  <c r="BW39" i="20"/>
  <c r="AW39" i="20"/>
  <c r="W39" i="20"/>
  <c r="CJ39" i="20"/>
  <c r="BJ39" i="20"/>
  <c r="AJ39" i="20"/>
  <c r="BY34" i="20"/>
  <c r="AY34" i="20"/>
  <c r="Y34" i="20"/>
  <c r="CL34" i="20"/>
  <c r="BL34" i="20"/>
  <c r="AL34" i="20"/>
  <c r="BY24" i="20"/>
  <c r="AY24" i="20"/>
  <c r="Y24" i="20"/>
  <c r="CL24" i="20"/>
  <c r="BL24" i="20"/>
  <c r="AL24" i="20"/>
  <c r="CC15" i="20"/>
  <c r="CP15" i="20"/>
  <c r="BP15" i="20"/>
  <c r="AP15" i="20"/>
  <c r="AC15" i="20"/>
  <c r="BC15" i="20"/>
  <c r="CA22" i="20"/>
  <c r="BA22" i="20"/>
  <c r="AA22" i="20"/>
  <c r="CN22" i="20"/>
  <c r="BN22" i="20"/>
  <c r="AN22" i="20"/>
  <c r="CA46" i="20"/>
  <c r="BA46" i="20"/>
  <c r="AA46" i="20"/>
  <c r="CN46" i="20"/>
  <c r="BN46" i="20"/>
  <c r="AN46" i="20"/>
  <c r="BW6" i="20"/>
  <c r="AW6" i="20"/>
  <c r="W6" i="20"/>
  <c r="CJ6" i="20"/>
  <c r="BJ6" i="20"/>
  <c r="AJ6" i="20"/>
  <c r="CT552" i="20"/>
  <c r="CG552" i="20"/>
  <c r="CC510" i="20"/>
  <c r="BC510" i="20"/>
  <c r="AC510" i="20"/>
  <c r="CP510" i="20"/>
  <c r="BP510" i="20"/>
  <c r="AP510" i="20"/>
  <c r="CR471" i="20"/>
  <c r="BR471" i="20"/>
  <c r="AR471" i="20"/>
  <c r="CE471" i="20"/>
  <c r="BE471" i="20"/>
  <c r="AE471" i="20"/>
  <c r="CA489" i="20"/>
  <c r="BA489" i="20"/>
  <c r="AA489" i="20"/>
  <c r="CN489" i="20"/>
  <c r="BN489" i="20"/>
  <c r="AN489" i="20"/>
  <c r="CT456" i="20"/>
  <c r="AG456" i="20"/>
  <c r="CG456" i="20"/>
  <c r="BT456" i="20"/>
  <c r="BG456" i="20"/>
  <c r="AT456" i="20"/>
  <c r="CA444" i="20"/>
  <c r="BA444" i="20"/>
  <c r="AA444" i="20"/>
  <c r="CN444" i="20"/>
  <c r="BN444" i="20"/>
  <c r="AN444" i="20"/>
  <c r="BY425" i="20"/>
  <c r="AY425" i="20"/>
  <c r="Y425" i="20"/>
  <c r="CL425" i="20"/>
  <c r="BL425" i="20"/>
  <c r="AL425" i="20"/>
  <c r="CR396" i="20"/>
  <c r="BR396" i="20"/>
  <c r="AR396" i="20"/>
  <c r="CE396" i="20"/>
  <c r="BE396" i="20"/>
  <c r="AE396" i="20"/>
  <c r="CL296" i="20"/>
  <c r="BL296" i="20"/>
  <c r="AL296" i="20"/>
  <c r="BY296" i="20"/>
  <c r="AY296" i="20"/>
  <c r="Y296" i="20"/>
  <c r="CA375" i="20"/>
  <c r="BA375" i="20"/>
  <c r="AA375" i="20"/>
  <c r="CN375" i="20"/>
  <c r="BN375" i="20"/>
  <c r="AN375" i="20"/>
  <c r="CP245" i="20"/>
  <c r="BP245" i="20"/>
  <c r="AP245" i="20"/>
  <c r="CC245" i="20"/>
  <c r="BC245" i="20"/>
  <c r="AC245" i="20"/>
  <c r="CR228" i="20"/>
  <c r="BR228" i="20"/>
  <c r="AR228" i="20"/>
  <c r="CE228" i="20"/>
  <c r="BE228" i="20"/>
  <c r="AE228" i="20"/>
  <c r="BW221" i="20"/>
  <c r="AW221" i="20"/>
  <c r="W221" i="20"/>
  <c r="CJ221" i="20"/>
  <c r="BJ221" i="20"/>
  <c r="AJ221" i="20"/>
  <c r="CC251" i="20"/>
  <c r="BC251" i="20"/>
  <c r="AC251" i="20"/>
  <c r="CP251" i="20"/>
  <c r="BP251" i="20"/>
  <c r="AP251" i="20"/>
  <c r="CL236" i="20"/>
  <c r="BL236" i="20"/>
  <c r="Y236" i="20"/>
  <c r="AY236" i="20"/>
  <c r="AL236" i="20"/>
  <c r="BY236" i="20"/>
  <c r="CR150" i="20"/>
  <c r="BR150" i="20"/>
  <c r="AR150" i="20"/>
  <c r="CE150" i="20"/>
  <c r="BE150" i="20"/>
  <c r="AE150" i="20"/>
  <c r="CC115" i="20"/>
  <c r="BC115" i="20"/>
  <c r="AC115" i="20"/>
  <c r="CP115" i="20"/>
  <c r="BP115" i="20"/>
  <c r="AP115" i="20"/>
  <c r="BW148" i="20"/>
  <c r="AW148" i="20"/>
  <c r="W148" i="20"/>
  <c r="CJ148" i="20"/>
  <c r="BJ148" i="20"/>
  <c r="AJ148" i="20"/>
  <c r="CJ9" i="20"/>
  <c r="BJ9" i="20"/>
  <c r="AJ9" i="20"/>
  <c r="BW9" i="20"/>
  <c r="AW9" i="20"/>
  <c r="W9" i="20"/>
  <c r="CJ564" i="20"/>
  <c r="BW564" i="20"/>
  <c r="BW495" i="20"/>
  <c r="AW495" i="20"/>
  <c r="W495" i="20"/>
  <c r="CJ495" i="20"/>
  <c r="BJ495" i="20"/>
  <c r="AJ495" i="20"/>
  <c r="CP450" i="20"/>
  <c r="BP450" i="20"/>
  <c r="AP450" i="20"/>
  <c r="CC450" i="20"/>
  <c r="BC450" i="20"/>
  <c r="AC450" i="20"/>
  <c r="CR448" i="20"/>
  <c r="BR448" i="20"/>
  <c r="AR448" i="20"/>
  <c r="CE448" i="20"/>
  <c r="BE448" i="20"/>
  <c r="AE448" i="20"/>
  <c r="CP448" i="20"/>
  <c r="BP448" i="20"/>
  <c r="AP448" i="20"/>
  <c r="CC448" i="20"/>
  <c r="BC448" i="20"/>
  <c r="AC448" i="20"/>
  <c r="CN448" i="20"/>
  <c r="BN448" i="20"/>
  <c r="AN448" i="20"/>
  <c r="CA448" i="20"/>
  <c r="BA448" i="20"/>
  <c r="AA448" i="20"/>
  <c r="BY458" i="20"/>
  <c r="AY458" i="20"/>
  <c r="Y458" i="20"/>
  <c r="CL458" i="20"/>
  <c r="BL458" i="20"/>
  <c r="AL458" i="20"/>
  <c r="CL452" i="20"/>
  <c r="BL452" i="20"/>
  <c r="AL452" i="20"/>
  <c r="BY452" i="20"/>
  <c r="AY452" i="20"/>
  <c r="Y452" i="20"/>
  <c r="BW456" i="20"/>
  <c r="AW456" i="20"/>
  <c r="W456" i="20"/>
  <c r="AJ456" i="20"/>
  <c r="CJ456" i="20"/>
  <c r="BJ456" i="20"/>
  <c r="CR434" i="20"/>
  <c r="BR434" i="20"/>
  <c r="AR434" i="20"/>
  <c r="BE434" i="20"/>
  <c r="CE434" i="20"/>
  <c r="AE434" i="20"/>
  <c r="BY430" i="20"/>
  <c r="AY430" i="20"/>
  <c r="Y430" i="20"/>
  <c r="CL430" i="20"/>
  <c r="BL430" i="20"/>
  <c r="AL430" i="20"/>
  <c r="CL415" i="20"/>
  <c r="BL415" i="20"/>
  <c r="AL415" i="20"/>
  <c r="BY415" i="20"/>
  <c r="AY415" i="20"/>
  <c r="Y415" i="20"/>
  <c r="CC451" i="20"/>
  <c r="BC451" i="20"/>
  <c r="AC451" i="20"/>
  <c r="BP451" i="20"/>
  <c r="CP451" i="20"/>
  <c r="AP451" i="20"/>
  <c r="CJ376" i="20"/>
  <c r="BJ376" i="20"/>
  <c r="AJ376" i="20"/>
  <c r="BW376" i="20"/>
  <c r="AW376" i="20"/>
  <c r="W376" i="20"/>
  <c r="CR360" i="20"/>
  <c r="BR360" i="20"/>
  <c r="AR360" i="20"/>
  <c r="CE360" i="20"/>
  <c r="BE360" i="20"/>
  <c r="AE360" i="20"/>
  <c r="CN398" i="20"/>
  <c r="BN398" i="20"/>
  <c r="AN398" i="20"/>
  <c r="BA398" i="20"/>
  <c r="CA398" i="20"/>
  <c r="AA398" i="20"/>
  <c r="CL372" i="20"/>
  <c r="BL372" i="20"/>
  <c r="AL372" i="20"/>
  <c r="AY372" i="20"/>
  <c r="Y372" i="20"/>
  <c r="BY372" i="20"/>
  <c r="CL377" i="20"/>
  <c r="BL377" i="20"/>
  <c r="AL377" i="20"/>
  <c r="BY377" i="20"/>
  <c r="AY377" i="20"/>
  <c r="Y377" i="20"/>
  <c r="CG359" i="20"/>
  <c r="BG359" i="20"/>
  <c r="AG359" i="20"/>
  <c r="CT359" i="20"/>
  <c r="BT359" i="20"/>
  <c r="AT359" i="20"/>
  <c r="CG388" i="20"/>
  <c r="BG388" i="20"/>
  <c r="AG388" i="20"/>
  <c r="CT388" i="20"/>
  <c r="BT388" i="20"/>
  <c r="AT388" i="20"/>
  <c r="CP363" i="20"/>
  <c r="BP363" i="20"/>
  <c r="AP363" i="20"/>
  <c r="CC363" i="20"/>
  <c r="BC363" i="20"/>
  <c r="AC363" i="20"/>
  <c r="BW358" i="20"/>
  <c r="AW358" i="20"/>
  <c r="W358" i="20"/>
  <c r="CJ358" i="20"/>
  <c r="BJ358" i="20"/>
  <c r="AJ358" i="20"/>
  <c r="CN329" i="20"/>
  <c r="BN329" i="20"/>
  <c r="AN329" i="20"/>
  <c r="CA329" i="20"/>
  <c r="BA329" i="20"/>
  <c r="AA329" i="20"/>
  <c r="CT368" i="20"/>
  <c r="BT368" i="20"/>
  <c r="AT368" i="20"/>
  <c r="CG368" i="20"/>
  <c r="BG368" i="20"/>
  <c r="AG368" i="20"/>
  <c r="CJ348" i="20"/>
  <c r="BJ348" i="20"/>
  <c r="AJ348" i="20"/>
  <c r="BW348" i="20"/>
  <c r="AW348" i="20"/>
  <c r="W348" i="20"/>
  <c r="CP337" i="20"/>
  <c r="BP337" i="20"/>
  <c r="AP337" i="20"/>
  <c r="BC337" i="20"/>
  <c r="AC337" i="20"/>
  <c r="CC337" i="20"/>
  <c r="CE397" i="20"/>
  <c r="BE397" i="20"/>
  <c r="AE397" i="20"/>
  <c r="CR397" i="20"/>
  <c r="BR397" i="20"/>
  <c r="AR397" i="20"/>
  <c r="CR387" i="20"/>
  <c r="BR387" i="20"/>
  <c r="AR387" i="20"/>
  <c r="BE387" i="20"/>
  <c r="AE387" i="20"/>
  <c r="CE387" i="20"/>
  <c r="CA330" i="20"/>
  <c r="BA330" i="20"/>
  <c r="AA330" i="20"/>
  <c r="CN330" i="20"/>
  <c r="BN330" i="20"/>
  <c r="AN330" i="20"/>
  <c r="BY330" i="20"/>
  <c r="AY330" i="20"/>
  <c r="Y330" i="20"/>
  <c r="CL330" i="20"/>
  <c r="BL330" i="20"/>
  <c r="AL330" i="20"/>
  <c r="CC385" i="20"/>
  <c r="BC385" i="20"/>
  <c r="AC385" i="20"/>
  <c r="CP385" i="20"/>
  <c r="BP385" i="20"/>
  <c r="AP385" i="20"/>
  <c r="CJ308" i="20"/>
  <c r="BJ308" i="20"/>
  <c r="AJ308" i="20"/>
  <c r="BW308" i="20"/>
  <c r="AW308" i="20"/>
  <c r="W308" i="20"/>
  <c r="CN282" i="20"/>
  <c r="BN282" i="20"/>
  <c r="AN282" i="20"/>
  <c r="BA282" i="20"/>
  <c r="AA282" i="20"/>
  <c r="CA282" i="20"/>
  <c r="CJ301" i="20"/>
  <c r="BJ301" i="20"/>
  <c r="AJ301" i="20"/>
  <c r="BW301" i="20"/>
  <c r="AW301" i="20"/>
  <c r="W301" i="20"/>
  <c r="CA347" i="20"/>
  <c r="BA347" i="20"/>
  <c r="AA347" i="20"/>
  <c r="CN347" i="20"/>
  <c r="BN347" i="20"/>
  <c r="AN347" i="20"/>
  <c r="CN309" i="20"/>
  <c r="BN309" i="20"/>
  <c r="AN309" i="20"/>
  <c r="CA309" i="20"/>
  <c r="BA309" i="20"/>
  <c r="AA309" i="20"/>
  <c r="BY297" i="20"/>
  <c r="AY297" i="20"/>
  <c r="Y297" i="20"/>
  <c r="CL297" i="20"/>
  <c r="BL297" i="20"/>
  <c r="AL297" i="20"/>
  <c r="BW323" i="20"/>
  <c r="AW323" i="20"/>
  <c r="W323" i="20"/>
  <c r="CJ323" i="20"/>
  <c r="BJ323" i="20"/>
  <c r="AJ323" i="20"/>
  <c r="BW309" i="20"/>
  <c r="AW309" i="20"/>
  <c r="W309" i="20"/>
  <c r="CJ309" i="20"/>
  <c r="BJ309" i="20"/>
  <c r="AJ309" i="20"/>
  <c r="BW297" i="20"/>
  <c r="AW297" i="20"/>
  <c r="W297" i="20"/>
  <c r="CJ297" i="20"/>
  <c r="BJ297" i="20"/>
  <c r="AJ297" i="20"/>
  <c r="CE281" i="20"/>
  <c r="BE281" i="20"/>
  <c r="AE281" i="20"/>
  <c r="CR281" i="20"/>
  <c r="BR281" i="20"/>
  <c r="AR281" i="20"/>
  <c r="CR335" i="20"/>
  <c r="BR335" i="20"/>
  <c r="AR335" i="20"/>
  <c r="CE335" i="20"/>
  <c r="BE335" i="20"/>
  <c r="AE335" i="20"/>
  <c r="CR409" i="20"/>
  <c r="BR409" i="20"/>
  <c r="AR409" i="20"/>
  <c r="CE409" i="20"/>
  <c r="BE409" i="20"/>
  <c r="AE409" i="20"/>
  <c r="CA305" i="20"/>
  <c r="BA305" i="20"/>
  <c r="AA305" i="20"/>
  <c r="CN305" i="20"/>
  <c r="BN305" i="20"/>
  <c r="AN305" i="20"/>
  <c r="CJ254" i="20"/>
  <c r="BJ254" i="20"/>
  <c r="AJ254" i="20"/>
  <c r="BW254" i="20"/>
  <c r="AW254" i="20"/>
  <c r="W254" i="20"/>
  <c r="CL264" i="20"/>
  <c r="BL264" i="20"/>
  <c r="AL264" i="20"/>
  <c r="BY264" i="20"/>
  <c r="AY264" i="20"/>
  <c r="Y264" i="20"/>
  <c r="CE340" i="20"/>
  <c r="BE340" i="20"/>
  <c r="AE340" i="20"/>
  <c r="CR340" i="20"/>
  <c r="BR340" i="20"/>
  <c r="AR340" i="20"/>
  <c r="BY312" i="20"/>
  <c r="AY312" i="20"/>
  <c r="Y312" i="20"/>
  <c r="CL312" i="20"/>
  <c r="BL312" i="20"/>
  <c r="AL312" i="20"/>
  <c r="CT239" i="20"/>
  <c r="BT239" i="20"/>
  <c r="AT239" i="20"/>
  <c r="CG239" i="20"/>
  <c r="BG239" i="20"/>
  <c r="AG239" i="20"/>
  <c r="CR204" i="20"/>
  <c r="BR204" i="20"/>
  <c r="AR204" i="20"/>
  <c r="CE204" i="20"/>
  <c r="BE204" i="20"/>
  <c r="AE204" i="20"/>
  <c r="BY246" i="20"/>
  <c r="AY246" i="20"/>
  <c r="Y246" i="20"/>
  <c r="CL246" i="20"/>
  <c r="BL246" i="20"/>
  <c r="AL246" i="20"/>
  <c r="CA246" i="20"/>
  <c r="BA246" i="20"/>
  <c r="AA246" i="20"/>
  <c r="CN246" i="20"/>
  <c r="BN246" i="20"/>
  <c r="AN246" i="20"/>
  <c r="CA270" i="20"/>
  <c r="BA270" i="20"/>
  <c r="AA270" i="20"/>
  <c r="CN270" i="20"/>
  <c r="BN270" i="20"/>
  <c r="AN270" i="20"/>
  <c r="BY248" i="20"/>
  <c r="AY248" i="20"/>
  <c r="Y248" i="20"/>
  <c r="CL248" i="20"/>
  <c r="BL248" i="20"/>
  <c r="AL248" i="20"/>
  <c r="BW258" i="20"/>
  <c r="AW258" i="20"/>
  <c r="W258" i="20"/>
  <c r="CJ258" i="20"/>
  <c r="BJ258" i="20"/>
  <c r="AJ258" i="20"/>
  <c r="BW233" i="20"/>
  <c r="AW233" i="20"/>
  <c r="W233" i="20"/>
  <c r="CJ233" i="20"/>
  <c r="BJ233" i="20"/>
  <c r="AJ233" i="20"/>
  <c r="CC307" i="20"/>
  <c r="BC307" i="20"/>
  <c r="AC307" i="20"/>
  <c r="CP307" i="20"/>
  <c r="BP307" i="20"/>
  <c r="AP307" i="20"/>
  <c r="BY263" i="20"/>
  <c r="AY263" i="20"/>
  <c r="Y263" i="20"/>
  <c r="CL263" i="20"/>
  <c r="BL263" i="20"/>
  <c r="AL263" i="20"/>
  <c r="CC224" i="20"/>
  <c r="BC224" i="20"/>
  <c r="AC224" i="20"/>
  <c r="CP224" i="20"/>
  <c r="BP224" i="20"/>
  <c r="AP224" i="20"/>
  <c r="CJ169" i="20"/>
  <c r="BJ169" i="20"/>
  <c r="AJ169" i="20"/>
  <c r="BW169" i="20"/>
  <c r="AW169" i="20"/>
  <c r="W169" i="20"/>
  <c r="CP177" i="20"/>
  <c r="BP177" i="20"/>
  <c r="AP177" i="20"/>
  <c r="CC177" i="20"/>
  <c r="BC177" i="20"/>
  <c r="AC177" i="20"/>
  <c r="BW295" i="20"/>
  <c r="AW295" i="20"/>
  <c r="W295" i="20"/>
  <c r="CJ295" i="20"/>
  <c r="BJ295" i="20"/>
  <c r="AJ295" i="20"/>
  <c r="CE206" i="20"/>
  <c r="BE206" i="20"/>
  <c r="AE206" i="20"/>
  <c r="AR206" i="20"/>
  <c r="CR206" i="20"/>
  <c r="BR206" i="20"/>
  <c r="CR195" i="20"/>
  <c r="AE195" i="20"/>
  <c r="CE195" i="20"/>
  <c r="BR195" i="20"/>
  <c r="BE195" i="20"/>
  <c r="AR195" i="20"/>
  <c r="CP240" i="20"/>
  <c r="BP240" i="20"/>
  <c r="AP240" i="20"/>
  <c r="CC240" i="20"/>
  <c r="BC240" i="20"/>
  <c r="AC240" i="20"/>
  <c r="CJ206" i="20"/>
  <c r="BJ206" i="20"/>
  <c r="AJ206" i="20"/>
  <c r="BW206" i="20"/>
  <c r="AW206" i="20"/>
  <c r="W206" i="20"/>
  <c r="BY182" i="20"/>
  <c r="AY182" i="20"/>
  <c r="Y182" i="20"/>
  <c r="CL182" i="20"/>
  <c r="BL182" i="20"/>
  <c r="AL182" i="20"/>
  <c r="BW212" i="20"/>
  <c r="AW212" i="20"/>
  <c r="W212" i="20"/>
  <c r="CJ212" i="20"/>
  <c r="BJ212" i="20"/>
  <c r="AJ212" i="20"/>
  <c r="BW214" i="20"/>
  <c r="AW214" i="20"/>
  <c r="W214" i="20"/>
  <c r="CJ214" i="20"/>
  <c r="BJ214" i="20"/>
  <c r="AJ214" i="20"/>
  <c r="CE217" i="20"/>
  <c r="BE217" i="20"/>
  <c r="AE217" i="20"/>
  <c r="CR217" i="20"/>
  <c r="BR217" i="20"/>
  <c r="AR217" i="20"/>
  <c r="BL154" i="20"/>
  <c r="AL154" i="20"/>
  <c r="CL154" i="20"/>
  <c r="AY154" i="20"/>
  <c r="Y154" i="20"/>
  <c r="BY154" i="20"/>
  <c r="CL142" i="20"/>
  <c r="BL142" i="20"/>
  <c r="AL142" i="20"/>
  <c r="BY142" i="20"/>
  <c r="AY142" i="20"/>
  <c r="Y142" i="20"/>
  <c r="CT175" i="20"/>
  <c r="BT175" i="20"/>
  <c r="AT175" i="20"/>
  <c r="AG175" i="20"/>
  <c r="CG175" i="20"/>
  <c r="BG175" i="20"/>
  <c r="CN155" i="20"/>
  <c r="BN155" i="20"/>
  <c r="AN155" i="20"/>
  <c r="CA155" i="20"/>
  <c r="BA155" i="20"/>
  <c r="AA155" i="20"/>
  <c r="CJ130" i="20"/>
  <c r="BJ130" i="20"/>
  <c r="AJ130" i="20"/>
  <c r="BW130" i="20"/>
  <c r="AW130" i="20"/>
  <c r="W130" i="20"/>
  <c r="CC192" i="20"/>
  <c r="BC192" i="20"/>
  <c r="AC192" i="20"/>
  <c r="CP192" i="20"/>
  <c r="BP192" i="20"/>
  <c r="AP192" i="20"/>
  <c r="CL157" i="20"/>
  <c r="BL157" i="20"/>
  <c r="AL157" i="20"/>
  <c r="BY157" i="20"/>
  <c r="Y157" i="20"/>
  <c r="AY157" i="20"/>
  <c r="BW126" i="20"/>
  <c r="AW126" i="20"/>
  <c r="W126" i="20"/>
  <c r="CJ126" i="20"/>
  <c r="BJ126" i="20"/>
  <c r="AJ126" i="20"/>
  <c r="CC127" i="20"/>
  <c r="BC127" i="20"/>
  <c r="AC127" i="20"/>
  <c r="CP127" i="20"/>
  <c r="BP127" i="20"/>
  <c r="AP127" i="20"/>
  <c r="CG113" i="20"/>
  <c r="BG113" i="20"/>
  <c r="AG113" i="20"/>
  <c r="CT113" i="20"/>
  <c r="BT113" i="20"/>
  <c r="AT113" i="20"/>
  <c r="BY168" i="20"/>
  <c r="AY168" i="20"/>
  <c r="Y168" i="20"/>
  <c r="CL168" i="20"/>
  <c r="BL168" i="20"/>
  <c r="AL168" i="20"/>
  <c r="CL108" i="20"/>
  <c r="BL108" i="20"/>
  <c r="AL108" i="20"/>
  <c r="BY108" i="20"/>
  <c r="AY108" i="20"/>
  <c r="Y108" i="20"/>
  <c r="CL96" i="20"/>
  <c r="BL96" i="20"/>
  <c r="AL96" i="20"/>
  <c r="BY96" i="20"/>
  <c r="AY96" i="20"/>
  <c r="Y96" i="20"/>
  <c r="CJ118" i="20"/>
  <c r="BJ118" i="20"/>
  <c r="AJ118" i="20"/>
  <c r="BW118" i="20"/>
  <c r="AW118" i="20"/>
  <c r="W118" i="20"/>
  <c r="CR92" i="20"/>
  <c r="BR92" i="20"/>
  <c r="AR92" i="20"/>
  <c r="CE92" i="20"/>
  <c r="BE92" i="20"/>
  <c r="AE92" i="20"/>
  <c r="CA141" i="20"/>
  <c r="BA141" i="20"/>
  <c r="AA141" i="20"/>
  <c r="CN141" i="20"/>
  <c r="BN141" i="20"/>
  <c r="AN141" i="20"/>
  <c r="CE117" i="20"/>
  <c r="BE117" i="20"/>
  <c r="AE117" i="20"/>
  <c r="CR117" i="20"/>
  <c r="BR117" i="20"/>
  <c r="AR117" i="20"/>
  <c r="CP84" i="20"/>
  <c r="BP84" i="20"/>
  <c r="AP84" i="20"/>
  <c r="AC84" i="20"/>
  <c r="CC84" i="20"/>
  <c r="BC84" i="20"/>
  <c r="BY136" i="20"/>
  <c r="AY136" i="20"/>
  <c r="Y136" i="20"/>
  <c r="CL136" i="20"/>
  <c r="BL136" i="20"/>
  <c r="AL136" i="20"/>
  <c r="CN114" i="20"/>
  <c r="BN114" i="20"/>
  <c r="AN114" i="20"/>
  <c r="BA114" i="20"/>
  <c r="AA114" i="20"/>
  <c r="CA114" i="20"/>
  <c r="CN194" i="20"/>
  <c r="CA194" i="20"/>
  <c r="AN194" i="20"/>
  <c r="AA194" i="20"/>
  <c r="BN194" i="20"/>
  <c r="BA194" i="20"/>
  <c r="CE85" i="20"/>
  <c r="BE85" i="20"/>
  <c r="AE85" i="20"/>
  <c r="CR85" i="20"/>
  <c r="BR85" i="20"/>
  <c r="AR85" i="20"/>
  <c r="CE153" i="20"/>
  <c r="BE153" i="20"/>
  <c r="AE153" i="20"/>
  <c r="CR153" i="20"/>
  <c r="BR153" i="20"/>
  <c r="AR153" i="20"/>
  <c r="CR77" i="20"/>
  <c r="BR77" i="20"/>
  <c r="AR77" i="20"/>
  <c r="CE77" i="20"/>
  <c r="BE77" i="20"/>
  <c r="AE77" i="20"/>
  <c r="CA95" i="20"/>
  <c r="BA95" i="20"/>
  <c r="AA95" i="20"/>
  <c r="CN95" i="20"/>
  <c r="BN95" i="20"/>
  <c r="AN95" i="20"/>
  <c r="CN33" i="20"/>
  <c r="BN33" i="20"/>
  <c r="AN33" i="20"/>
  <c r="CA33" i="20"/>
  <c r="BA33" i="20"/>
  <c r="AA33" i="20"/>
  <c r="CJ40" i="20"/>
  <c r="BJ40" i="20"/>
  <c r="AJ40" i="20"/>
  <c r="BW40" i="20"/>
  <c r="AW40" i="20"/>
  <c r="W40" i="20"/>
  <c r="CP48" i="20"/>
  <c r="BP48" i="20"/>
  <c r="AP48" i="20"/>
  <c r="CC48" i="20"/>
  <c r="BC48" i="20"/>
  <c r="AC48" i="20"/>
  <c r="BL112" i="20"/>
  <c r="Y112" i="20"/>
  <c r="AY112" i="20"/>
  <c r="CL112" i="20"/>
  <c r="BY112" i="20"/>
  <c r="AL112" i="20"/>
  <c r="CL43" i="20"/>
  <c r="BL43" i="20"/>
  <c r="AL43" i="20"/>
  <c r="BY43" i="20"/>
  <c r="AY43" i="20"/>
  <c r="Y43" i="20"/>
  <c r="BY60" i="20"/>
  <c r="AY60" i="20"/>
  <c r="Y60" i="20"/>
  <c r="CL60" i="20"/>
  <c r="BL60" i="20"/>
  <c r="AL60" i="20"/>
  <c r="BW60" i="20"/>
  <c r="AW60" i="20"/>
  <c r="W60" i="20"/>
  <c r="CJ60" i="20"/>
  <c r="BJ60" i="20"/>
  <c r="AJ60" i="20"/>
  <c r="CT129" i="20"/>
  <c r="BT129" i="20"/>
  <c r="AT129" i="20"/>
  <c r="CG129" i="20"/>
  <c r="BG129" i="20"/>
  <c r="AG129" i="20"/>
  <c r="CT89" i="20"/>
  <c r="BT89" i="20"/>
  <c r="AT89" i="20"/>
  <c r="CG89" i="20"/>
  <c r="BG89" i="20"/>
  <c r="AG89" i="20"/>
  <c r="CA44" i="20"/>
  <c r="BA44" i="20"/>
  <c r="AA44" i="20"/>
  <c r="CN44" i="20"/>
  <c r="BN44" i="20"/>
  <c r="AN44" i="20"/>
  <c r="BY39" i="20"/>
  <c r="AY39" i="20"/>
  <c r="Y39" i="20"/>
  <c r="CL39" i="20"/>
  <c r="BL39" i="20"/>
  <c r="AL39" i="20"/>
  <c r="CA34" i="20"/>
  <c r="BA34" i="20"/>
  <c r="AA34" i="20"/>
  <c r="CN34" i="20"/>
  <c r="BN34" i="20"/>
  <c r="AN34" i="20"/>
  <c r="CL12" i="20"/>
  <c r="BL12" i="20"/>
  <c r="AL12" i="20"/>
  <c r="BY12" i="20"/>
  <c r="AY12" i="20"/>
  <c r="Y12" i="20"/>
  <c r="CA15" i="20"/>
  <c r="BA15" i="20"/>
  <c r="AA15" i="20"/>
  <c r="AN15" i="20"/>
  <c r="CN15" i="20"/>
  <c r="BN15" i="20"/>
  <c r="CN24" i="20"/>
  <c r="BN24" i="20"/>
  <c r="AN24" i="20"/>
  <c r="CA24" i="20"/>
  <c r="BA24" i="20"/>
  <c r="AA24" i="20"/>
  <c r="CE15" i="20"/>
  <c r="BE15" i="20"/>
  <c r="AE15" i="20"/>
  <c r="CR15" i="20"/>
  <c r="BR15" i="20"/>
  <c r="AR15" i="20"/>
  <c r="CC22" i="20"/>
  <c r="BC22" i="20"/>
  <c r="AC22" i="20"/>
  <c r="CP22" i="20"/>
  <c r="BP22" i="20"/>
  <c r="AP22" i="20"/>
  <c r="CC46" i="20"/>
  <c r="BC46" i="20"/>
  <c r="AC46" i="20"/>
  <c r="CP46" i="20"/>
  <c r="BP46" i="20"/>
  <c r="AP46" i="20"/>
  <c r="BY6" i="20"/>
  <c r="AY6" i="20"/>
  <c r="Y6" i="20"/>
  <c r="CL6" i="20"/>
  <c r="BL6" i="20"/>
  <c r="AL6" i="20"/>
  <c r="CN85" i="15"/>
  <c r="BN85" i="15"/>
  <c r="AN85" i="15"/>
  <c r="CL85" i="15"/>
  <c r="BL85" i="15"/>
  <c r="AL85" i="15"/>
  <c r="CJ85" i="15"/>
  <c r="BJ85" i="15"/>
  <c r="AJ85" i="15"/>
  <c r="CH85" i="15"/>
  <c r="BH85" i="15"/>
  <c r="AH85" i="15"/>
  <c r="CE85" i="15"/>
  <c r="BE85" i="15"/>
  <c r="AE85" i="15"/>
  <c r="CC85" i="15"/>
  <c r="BC85" i="15"/>
  <c r="AC85" i="15"/>
  <c r="CA85" i="15"/>
  <c r="BA85" i="15"/>
  <c r="AA85" i="15"/>
  <c r="BY85" i="15"/>
  <c r="AY85" i="15"/>
  <c r="Y85" i="15"/>
  <c r="BW85" i="15"/>
  <c r="AW85" i="15"/>
  <c r="W85" i="15"/>
  <c r="BU85" i="15"/>
  <c r="AU85" i="15"/>
  <c r="U85" i="15"/>
  <c r="CR85" i="15"/>
  <c r="BR85" i="15"/>
  <c r="AR85" i="15"/>
  <c r="CP85" i="15"/>
  <c r="BP85" i="15"/>
  <c r="AP85" i="15"/>
  <c r="CN67" i="15"/>
  <c r="BN67" i="15"/>
  <c r="AN67" i="15"/>
  <c r="CL67" i="15"/>
  <c r="BL67" i="15"/>
  <c r="AL67" i="15"/>
  <c r="CJ67" i="15"/>
  <c r="BJ67" i="15"/>
  <c r="AJ67" i="15"/>
  <c r="CH67" i="15"/>
  <c r="BH67" i="15"/>
  <c r="AH67" i="15"/>
  <c r="CE67" i="15"/>
  <c r="BE67" i="15"/>
  <c r="AE67" i="15"/>
  <c r="CC67" i="15"/>
  <c r="BC67" i="15"/>
  <c r="AC67" i="15"/>
  <c r="CA67" i="15"/>
  <c r="BA67" i="15"/>
  <c r="AA67" i="15"/>
  <c r="BY67" i="15"/>
  <c r="AY67" i="15"/>
  <c r="Y67" i="15"/>
  <c r="BW67" i="15"/>
  <c r="AW67" i="15"/>
  <c r="W67" i="15"/>
  <c r="BU67" i="15"/>
  <c r="AU67" i="15"/>
  <c r="U67" i="15"/>
  <c r="CR67" i="15"/>
  <c r="BR67" i="15"/>
  <c r="AR67" i="15"/>
  <c r="CP67" i="15"/>
  <c r="BP67" i="15"/>
  <c r="AP67" i="15"/>
  <c r="CN76" i="15"/>
  <c r="BN76" i="15"/>
  <c r="AN76" i="15"/>
  <c r="CL76" i="15"/>
  <c r="BL76" i="15"/>
  <c r="AL76" i="15"/>
  <c r="CJ76" i="15"/>
  <c r="BJ76" i="15"/>
  <c r="AJ76" i="15"/>
  <c r="CH76" i="15"/>
  <c r="BH76" i="15"/>
  <c r="AH76" i="15"/>
  <c r="CE76" i="15"/>
  <c r="BE76" i="15"/>
  <c r="AE76" i="15"/>
  <c r="CC76" i="15"/>
  <c r="BC76" i="15"/>
  <c r="AC76" i="15"/>
  <c r="CA76" i="15"/>
  <c r="BA76" i="15"/>
  <c r="AA76" i="15"/>
  <c r="BY76" i="15"/>
  <c r="AY76" i="15"/>
  <c r="Y76" i="15"/>
  <c r="BW76" i="15"/>
  <c r="AW76" i="15"/>
  <c r="W76" i="15"/>
  <c r="BU76" i="15"/>
  <c r="AU76" i="15"/>
  <c r="U76" i="15"/>
  <c r="CR76" i="15"/>
  <c r="BR76" i="15"/>
  <c r="AR76" i="15"/>
  <c r="CP76" i="15"/>
  <c r="BP76" i="15"/>
  <c r="AP76" i="15"/>
  <c r="CP554" i="20"/>
  <c r="CC554" i="20"/>
  <c r="BW430" i="20"/>
  <c r="AW430" i="20"/>
  <c r="W430" i="20"/>
  <c r="CJ430" i="20"/>
  <c r="BJ430" i="20"/>
  <c r="AJ430" i="20"/>
  <c r="BY354" i="20"/>
  <c r="AY354" i="20"/>
  <c r="Y354" i="20"/>
  <c r="CL354" i="20"/>
  <c r="BL354" i="20"/>
  <c r="AL354" i="20"/>
  <c r="CA317" i="20"/>
  <c r="BA317" i="20"/>
  <c r="AA317" i="20"/>
  <c r="CN317" i="20"/>
  <c r="BN317" i="20"/>
  <c r="AN317" i="20"/>
  <c r="CP156" i="20"/>
  <c r="BP156" i="20"/>
  <c r="AP156" i="20"/>
  <c r="CC156" i="20"/>
  <c r="AC156" i="20"/>
  <c r="BC156" i="20"/>
  <c r="CP102" i="20"/>
  <c r="BP102" i="20"/>
  <c r="AP102" i="20"/>
  <c r="AC102" i="20"/>
  <c r="CC102" i="20"/>
  <c r="BC102" i="20"/>
  <c r="CL52" i="20"/>
  <c r="BL52" i="20"/>
  <c r="AL52" i="20"/>
  <c r="BY52" i="20"/>
  <c r="AY52" i="20"/>
  <c r="Y52" i="20"/>
  <c r="CJ16" i="20"/>
  <c r="BJ16" i="20"/>
  <c r="AJ16" i="20"/>
  <c r="BW16" i="20"/>
  <c r="AW16" i="20"/>
  <c r="W16" i="20"/>
  <c r="AY537" i="20"/>
  <c r="BY537" i="20"/>
  <c r="AL537" i="20"/>
  <c r="BL537" i="20"/>
  <c r="CL537" i="20"/>
  <c r="Y537" i="20"/>
  <c r="CR521" i="20"/>
  <c r="BR521" i="20"/>
  <c r="AR521" i="20"/>
  <c r="CE521" i="20"/>
  <c r="BE521" i="20"/>
  <c r="AE521" i="20"/>
  <c r="CT519" i="20"/>
  <c r="BT519" i="20"/>
  <c r="AT519" i="20"/>
  <c r="BG519" i="20"/>
  <c r="AG519" i="20"/>
  <c r="CG519" i="20"/>
  <c r="CN481" i="20"/>
  <c r="BN481" i="20"/>
  <c r="AN481" i="20"/>
  <c r="CA481" i="20"/>
  <c r="BA481" i="20"/>
  <c r="AA481" i="20"/>
  <c r="CP566" i="20"/>
  <c r="CC566" i="20"/>
  <c r="CL564" i="20"/>
  <c r="BY564" i="20"/>
  <c r="BY559" i="20"/>
  <c r="CL559" i="20"/>
  <c r="CN559" i="20"/>
  <c r="CA559" i="20"/>
  <c r="CJ533" i="20"/>
  <c r="BJ533" i="20"/>
  <c r="AJ533" i="20"/>
  <c r="BW533" i="20"/>
  <c r="AW533" i="20"/>
  <c r="W533" i="20"/>
  <c r="Y543" i="20"/>
  <c r="AY543" i="20"/>
  <c r="BY543" i="20"/>
  <c r="AL543" i="20"/>
  <c r="BL543" i="20"/>
  <c r="CL543" i="20"/>
  <c r="CR549" i="20"/>
  <c r="CE549" i="20"/>
  <c r="CE522" i="20"/>
  <c r="BE522" i="20"/>
  <c r="AE522" i="20"/>
  <c r="CR522" i="20"/>
  <c r="BR522" i="20"/>
  <c r="AR522" i="20"/>
  <c r="CN504" i="20"/>
  <c r="BN504" i="20"/>
  <c r="AN504" i="20"/>
  <c r="CA504" i="20"/>
  <c r="BA504" i="20"/>
  <c r="AA504" i="20"/>
  <c r="BY524" i="20"/>
  <c r="AY524" i="20"/>
  <c r="Y524" i="20"/>
  <c r="CL524" i="20"/>
  <c r="BL524" i="20"/>
  <c r="AL524" i="20"/>
  <c r="CT507" i="20"/>
  <c r="BT507" i="20"/>
  <c r="CG507" i="20"/>
  <c r="AT507" i="20"/>
  <c r="AG507" i="20"/>
  <c r="BG507" i="20"/>
  <c r="CN497" i="20"/>
  <c r="BN497" i="20"/>
  <c r="AN497" i="20"/>
  <c r="CA497" i="20"/>
  <c r="BA497" i="20"/>
  <c r="AA497" i="20"/>
  <c r="CJ507" i="20"/>
  <c r="BJ507" i="20"/>
  <c r="W507" i="20"/>
  <c r="AW507" i="20"/>
  <c r="BW507" i="20"/>
  <c r="AJ507" i="20"/>
  <c r="CC503" i="20"/>
  <c r="BC503" i="20"/>
  <c r="AC503" i="20"/>
  <c r="CP503" i="20"/>
  <c r="BP503" i="20"/>
  <c r="AP503" i="20"/>
  <c r="CR481" i="20"/>
  <c r="BR481" i="20"/>
  <c r="AR481" i="20"/>
  <c r="CE481" i="20"/>
  <c r="BE481" i="20"/>
  <c r="AE481" i="20"/>
  <c r="CC534" i="20"/>
  <c r="BC534" i="20"/>
  <c r="AC534" i="20"/>
  <c r="CP534" i="20"/>
  <c r="BP534" i="20"/>
  <c r="AP534" i="20"/>
  <c r="CT477" i="20"/>
  <c r="BT477" i="20"/>
  <c r="AT477" i="20"/>
  <c r="CG477" i="20"/>
  <c r="BG477" i="20"/>
  <c r="AG477" i="20"/>
  <c r="CA498" i="20"/>
  <c r="BA498" i="20"/>
  <c r="AA498" i="20"/>
  <c r="CN498" i="20"/>
  <c r="BN498" i="20"/>
  <c r="AN498" i="20"/>
  <c r="CL495" i="20"/>
  <c r="BL495" i="20"/>
  <c r="AL495" i="20"/>
  <c r="BY495" i="20"/>
  <c r="AY495" i="20"/>
  <c r="Y495" i="20"/>
  <c r="CL443" i="20"/>
  <c r="BL443" i="20"/>
  <c r="AL443" i="20"/>
  <c r="AY443" i="20"/>
  <c r="Y443" i="20"/>
  <c r="BY443" i="20"/>
  <c r="CA458" i="20"/>
  <c r="BA458" i="20"/>
  <c r="AA458" i="20"/>
  <c r="CN458" i="20"/>
  <c r="BN458" i="20"/>
  <c r="AN458" i="20"/>
  <c r="CN452" i="20"/>
  <c r="BN452" i="20"/>
  <c r="AN452" i="20"/>
  <c r="AA452" i="20"/>
  <c r="BA452" i="20"/>
  <c r="CA452" i="20"/>
  <c r="CJ438" i="20"/>
  <c r="BJ438" i="20"/>
  <c r="AJ438" i="20"/>
  <c r="AW438" i="20"/>
  <c r="BW438" i="20"/>
  <c r="W438" i="20"/>
  <c r="BW446" i="20"/>
  <c r="AW446" i="20"/>
  <c r="W446" i="20"/>
  <c r="CJ446" i="20"/>
  <c r="BJ446" i="20"/>
  <c r="AJ446" i="20"/>
  <c r="CT434" i="20"/>
  <c r="BT434" i="20"/>
  <c r="AT434" i="20"/>
  <c r="BG434" i="20"/>
  <c r="CG434" i="20"/>
  <c r="AG434" i="20"/>
  <c r="CN432" i="20"/>
  <c r="BN432" i="20"/>
  <c r="AN432" i="20"/>
  <c r="CA432" i="20"/>
  <c r="BA432" i="20"/>
  <c r="AA432" i="20"/>
  <c r="BY432" i="20"/>
  <c r="AY432" i="20"/>
  <c r="Y432" i="20"/>
  <c r="CL432" i="20"/>
  <c r="BL432" i="20"/>
  <c r="AL432" i="20"/>
  <c r="CL410" i="20"/>
  <c r="BL410" i="20"/>
  <c r="AL410" i="20"/>
  <c r="BY410" i="20"/>
  <c r="AY410" i="20"/>
  <c r="Y410" i="20"/>
  <c r="CP413" i="20"/>
  <c r="BP413" i="20"/>
  <c r="AP413" i="20"/>
  <c r="CC413" i="20"/>
  <c r="BC413" i="20"/>
  <c r="AC413" i="20"/>
  <c r="BR451" i="20"/>
  <c r="AE451" i="20"/>
  <c r="CR451" i="20"/>
  <c r="BE451" i="20"/>
  <c r="AR451" i="20"/>
  <c r="CE451" i="20"/>
  <c r="CL396" i="20"/>
  <c r="BL396" i="20"/>
  <c r="AL396" i="20"/>
  <c r="Y396" i="20"/>
  <c r="BY396" i="20"/>
  <c r="AY396" i="20"/>
  <c r="CP370" i="20"/>
  <c r="BP370" i="20"/>
  <c r="AP370" i="20"/>
  <c r="CC370" i="20"/>
  <c r="BC370" i="20"/>
  <c r="AC370" i="20"/>
  <c r="CJ372" i="20"/>
  <c r="BJ372" i="20"/>
  <c r="AJ372" i="20"/>
  <c r="AW372" i="20"/>
  <c r="W372" i="20"/>
  <c r="BW372" i="20"/>
  <c r="CG364" i="20"/>
  <c r="BG364" i="20"/>
  <c r="AG364" i="20"/>
  <c r="CT364" i="20"/>
  <c r="BT364" i="20"/>
  <c r="AT364" i="20"/>
  <c r="CR363" i="20"/>
  <c r="BR363" i="20"/>
  <c r="AR363" i="20"/>
  <c r="CE363" i="20"/>
  <c r="BE363" i="20"/>
  <c r="AE363" i="20"/>
  <c r="CN358" i="20"/>
  <c r="BN358" i="20"/>
  <c r="AN358" i="20"/>
  <c r="BA358" i="20"/>
  <c r="CA358" i="20"/>
  <c r="AA358" i="20"/>
  <c r="CN346" i="20"/>
  <c r="BN346" i="20"/>
  <c r="AN346" i="20"/>
  <c r="CA346" i="20"/>
  <c r="BA346" i="20"/>
  <c r="AA346" i="20"/>
  <c r="CT397" i="20"/>
  <c r="BT397" i="20"/>
  <c r="AT397" i="20"/>
  <c r="AG397" i="20"/>
  <c r="CG397" i="20"/>
  <c r="BG397" i="20"/>
  <c r="CT387" i="20"/>
  <c r="BT387" i="20"/>
  <c r="AT387" i="20"/>
  <c r="BG387" i="20"/>
  <c r="AG387" i="20"/>
  <c r="CG387" i="20"/>
  <c r="CE385" i="20"/>
  <c r="BE385" i="20"/>
  <c r="AE385" i="20"/>
  <c r="CR385" i="20"/>
  <c r="BR385" i="20"/>
  <c r="AR385" i="20"/>
  <c r="BE318" i="20"/>
  <c r="CR318" i="20"/>
  <c r="AR318" i="20"/>
  <c r="CE318" i="20"/>
  <c r="AE318" i="20"/>
  <c r="BR318" i="20"/>
  <c r="CN306" i="20"/>
  <c r="BN306" i="20"/>
  <c r="AN306" i="20"/>
  <c r="CA306" i="20"/>
  <c r="BA306" i="20"/>
  <c r="AA306" i="20"/>
  <c r="CJ296" i="20"/>
  <c r="BJ296" i="20"/>
  <c r="AJ296" i="20"/>
  <c r="BW296" i="20"/>
  <c r="AW296" i="20"/>
  <c r="W296" i="20"/>
  <c r="CR280" i="20"/>
  <c r="BR280" i="20"/>
  <c r="AR280" i="20"/>
  <c r="AE280" i="20"/>
  <c r="BE280" i="20"/>
  <c r="CE280" i="20"/>
  <c r="CC347" i="20"/>
  <c r="BC347" i="20"/>
  <c r="AC347" i="20"/>
  <c r="CP347" i="20"/>
  <c r="BP347" i="20"/>
  <c r="AP347" i="20"/>
  <c r="CP309" i="20"/>
  <c r="BP309" i="20"/>
  <c r="AP309" i="20"/>
  <c r="BC309" i="20"/>
  <c r="AC309" i="20"/>
  <c r="CC309" i="20"/>
  <c r="CA323" i="20"/>
  <c r="BA323" i="20"/>
  <c r="AA323" i="20"/>
  <c r="CN323" i="20"/>
  <c r="BN323" i="20"/>
  <c r="AN323" i="20"/>
  <c r="CE305" i="20"/>
  <c r="BE305" i="20"/>
  <c r="AE305" i="20"/>
  <c r="CR305" i="20"/>
  <c r="BR305" i="20"/>
  <c r="AR305" i="20"/>
  <c r="CE293" i="20"/>
  <c r="BE293" i="20"/>
  <c r="AE293" i="20"/>
  <c r="CR293" i="20"/>
  <c r="BR293" i="20"/>
  <c r="AR293" i="20"/>
  <c r="CT335" i="20"/>
  <c r="BT335" i="20"/>
  <c r="AT335" i="20"/>
  <c r="CG335" i="20"/>
  <c r="BG335" i="20"/>
  <c r="AG335" i="20"/>
  <c r="CT409" i="20"/>
  <c r="BT409" i="20"/>
  <c r="AT409" i="20"/>
  <c r="CG409" i="20"/>
  <c r="BG409" i="20"/>
  <c r="AG409" i="20"/>
  <c r="CN252" i="20"/>
  <c r="BN252" i="20"/>
  <c r="AN252" i="20"/>
  <c r="CA252" i="20"/>
  <c r="BA252" i="20"/>
  <c r="AA252" i="20"/>
  <c r="CN260" i="20"/>
  <c r="BN260" i="20"/>
  <c r="AN260" i="20"/>
  <c r="AA260" i="20"/>
  <c r="CA260" i="20"/>
  <c r="BA260" i="20"/>
  <c r="CT340" i="20"/>
  <c r="BT340" i="20"/>
  <c r="AT340" i="20"/>
  <c r="CG340" i="20"/>
  <c r="BG340" i="20"/>
  <c r="AG340" i="20"/>
  <c r="CA312" i="20"/>
  <c r="BA312" i="20"/>
  <c r="AA312" i="20"/>
  <c r="CN312" i="20"/>
  <c r="BN312" i="20"/>
  <c r="AN312" i="20"/>
  <c r="CP235" i="20"/>
  <c r="BP235" i="20"/>
  <c r="AP235" i="20"/>
  <c r="CC235" i="20"/>
  <c r="BC235" i="20"/>
  <c r="AC235" i="20"/>
  <c r="CJ220" i="20"/>
  <c r="BJ220" i="20"/>
  <c r="AJ220" i="20"/>
  <c r="BW220" i="20"/>
  <c r="AW220" i="20"/>
  <c r="W220" i="20"/>
  <c r="BE284" i="20"/>
  <c r="AR284" i="20"/>
  <c r="CR284" i="20"/>
  <c r="AE284" i="20"/>
  <c r="CE284" i="20"/>
  <c r="BR284" i="20"/>
  <c r="CC246" i="20"/>
  <c r="BC246" i="20"/>
  <c r="AC246" i="20"/>
  <c r="CP246" i="20"/>
  <c r="BP246" i="20"/>
  <c r="AP246" i="20"/>
  <c r="CC270" i="20"/>
  <c r="BC270" i="20"/>
  <c r="AC270" i="20"/>
  <c r="CP270" i="20"/>
  <c r="BP270" i="20"/>
  <c r="AP270" i="20"/>
  <c r="CN248" i="20"/>
  <c r="BN248" i="20"/>
  <c r="AN248" i="20"/>
  <c r="BA248" i="20"/>
  <c r="AA248" i="20"/>
  <c r="CA248" i="20"/>
  <c r="CP226" i="20"/>
  <c r="BP226" i="20"/>
  <c r="AP226" i="20"/>
  <c r="CC226" i="20"/>
  <c r="BC226" i="20"/>
  <c r="AC226" i="20"/>
  <c r="BY258" i="20"/>
  <c r="AY258" i="20"/>
  <c r="Y258" i="20"/>
  <c r="CL258" i="20"/>
  <c r="BL258" i="20"/>
  <c r="AL258" i="20"/>
  <c r="CA231" i="20"/>
  <c r="BA231" i="20"/>
  <c r="AA231" i="20"/>
  <c r="CN231" i="20"/>
  <c r="BN231" i="20"/>
  <c r="AN231" i="20"/>
  <c r="CR307" i="20"/>
  <c r="BR307" i="20"/>
  <c r="AR307" i="20"/>
  <c r="CE307" i="20"/>
  <c r="BE307" i="20"/>
  <c r="AE307" i="20"/>
  <c r="CA263" i="20"/>
  <c r="BA263" i="20"/>
  <c r="AA263" i="20"/>
  <c r="CN263" i="20"/>
  <c r="BN263" i="20"/>
  <c r="AN263" i="20"/>
  <c r="CG201" i="20"/>
  <c r="BG201" i="20"/>
  <c r="AG201" i="20"/>
  <c r="CT201" i="20"/>
  <c r="BT201" i="20"/>
  <c r="AT201" i="20"/>
  <c r="CR224" i="20"/>
  <c r="BR224" i="20"/>
  <c r="AR224" i="20"/>
  <c r="BE224" i="20"/>
  <c r="AE224" i="20"/>
  <c r="CE224" i="20"/>
  <c r="BJ193" i="20"/>
  <c r="AJ193" i="20"/>
  <c r="CJ193" i="20"/>
  <c r="AW193" i="20"/>
  <c r="W193" i="20"/>
  <c r="BW193" i="20"/>
  <c r="CJ181" i="20"/>
  <c r="BJ181" i="20"/>
  <c r="AJ181" i="20"/>
  <c r="BW181" i="20"/>
  <c r="AW181" i="20"/>
  <c r="W181" i="20"/>
  <c r="CN167" i="20"/>
  <c r="BN167" i="20"/>
  <c r="AN167" i="20"/>
  <c r="CA167" i="20"/>
  <c r="BA167" i="20"/>
  <c r="AA167" i="20"/>
  <c r="BY295" i="20"/>
  <c r="AY295" i="20"/>
  <c r="Y295" i="20"/>
  <c r="CL295" i="20"/>
  <c r="BL295" i="20"/>
  <c r="AL295" i="20"/>
  <c r="CJ191" i="20"/>
  <c r="BJ191" i="20"/>
  <c r="AJ191" i="20"/>
  <c r="BW191" i="20"/>
  <c r="AW191" i="20"/>
  <c r="W191" i="20"/>
  <c r="CL206" i="20"/>
  <c r="BL206" i="20"/>
  <c r="AL206" i="20"/>
  <c r="Y206" i="20"/>
  <c r="BY206" i="20"/>
  <c r="AY206" i="20"/>
  <c r="CA212" i="20"/>
  <c r="BA212" i="20"/>
  <c r="AA212" i="20"/>
  <c r="CN212" i="20"/>
  <c r="BN212" i="20"/>
  <c r="AN212" i="20"/>
  <c r="BY214" i="20"/>
  <c r="AY214" i="20"/>
  <c r="Y214" i="20"/>
  <c r="CL214" i="20"/>
  <c r="BL214" i="20"/>
  <c r="AL214" i="20"/>
  <c r="CC190" i="20"/>
  <c r="BC190" i="20"/>
  <c r="AC190" i="20"/>
  <c r="CP190" i="20"/>
  <c r="BP190" i="20"/>
  <c r="AP190" i="20"/>
  <c r="CA161" i="20"/>
  <c r="BA161" i="20"/>
  <c r="AA161" i="20"/>
  <c r="CN161" i="20"/>
  <c r="BN161" i="20"/>
  <c r="AN161" i="20"/>
  <c r="CT217" i="20"/>
  <c r="BT217" i="20"/>
  <c r="AT217" i="20"/>
  <c r="CG217" i="20"/>
  <c r="BG217" i="20"/>
  <c r="AG217" i="20"/>
  <c r="CP152" i="20"/>
  <c r="BP152" i="20"/>
  <c r="AP152" i="20"/>
  <c r="CC152" i="20"/>
  <c r="BC152" i="20"/>
  <c r="AC152" i="20"/>
  <c r="CL130" i="20"/>
  <c r="BL130" i="20"/>
  <c r="AL130" i="20"/>
  <c r="BY130" i="20"/>
  <c r="AY130" i="20"/>
  <c r="Y130" i="20"/>
  <c r="CP155" i="20"/>
  <c r="BP155" i="20"/>
  <c r="AP155" i="20"/>
  <c r="BC155" i="20"/>
  <c r="CC155" i="20"/>
  <c r="AC155" i="20"/>
  <c r="CJ142" i="20"/>
  <c r="BJ142" i="20"/>
  <c r="AJ142" i="20"/>
  <c r="BW142" i="20"/>
  <c r="AW142" i="20"/>
  <c r="W142" i="20"/>
  <c r="CN128" i="20"/>
  <c r="BN128" i="20"/>
  <c r="AN128" i="20"/>
  <c r="CA128" i="20"/>
  <c r="BA128" i="20"/>
  <c r="AA128" i="20"/>
  <c r="CE192" i="20"/>
  <c r="BE192" i="20"/>
  <c r="AE192" i="20"/>
  <c r="CR192" i="20"/>
  <c r="BR192" i="20"/>
  <c r="AR192" i="20"/>
  <c r="CP157" i="20"/>
  <c r="BP157" i="20"/>
  <c r="AP157" i="20"/>
  <c r="CC157" i="20"/>
  <c r="AC157" i="20"/>
  <c r="BC157" i="20"/>
  <c r="BY180" i="20"/>
  <c r="AY180" i="20"/>
  <c r="Y180" i="20"/>
  <c r="CL180" i="20"/>
  <c r="BL180" i="20"/>
  <c r="AL180" i="20"/>
  <c r="BW165" i="20"/>
  <c r="AW165" i="20"/>
  <c r="W165" i="20"/>
  <c r="CJ165" i="20"/>
  <c r="BJ165" i="20"/>
  <c r="AJ165" i="20"/>
  <c r="CC139" i="20"/>
  <c r="BC139" i="20"/>
  <c r="AC139" i="20"/>
  <c r="CP139" i="20"/>
  <c r="BP139" i="20"/>
  <c r="AP139" i="20"/>
  <c r="CG125" i="20"/>
  <c r="BG125" i="20"/>
  <c r="AG125" i="20"/>
  <c r="CT125" i="20"/>
  <c r="BT125" i="20"/>
  <c r="AT125" i="20"/>
  <c r="BW168" i="20"/>
  <c r="AW168" i="20"/>
  <c r="W168" i="20"/>
  <c r="CJ168" i="20"/>
  <c r="BJ168" i="20"/>
  <c r="AJ168" i="20"/>
  <c r="CC168" i="20"/>
  <c r="BC168" i="20"/>
  <c r="AC168" i="20"/>
  <c r="CP168" i="20"/>
  <c r="BP168" i="20"/>
  <c r="AP168" i="20"/>
  <c r="CN83" i="20"/>
  <c r="BN83" i="20"/>
  <c r="AN83" i="20"/>
  <c r="CA83" i="20"/>
  <c r="BA83" i="20"/>
  <c r="AA83" i="20"/>
  <c r="CR69" i="20"/>
  <c r="BR69" i="20"/>
  <c r="AR69" i="20"/>
  <c r="BE69" i="20"/>
  <c r="AE69" i="20"/>
  <c r="CE69" i="20"/>
  <c r="CL118" i="20"/>
  <c r="BL118" i="20"/>
  <c r="AL118" i="20"/>
  <c r="BY118" i="20"/>
  <c r="AY118" i="20"/>
  <c r="Y118" i="20"/>
  <c r="CL101" i="20"/>
  <c r="BL101" i="20"/>
  <c r="AL101" i="20"/>
  <c r="BY101" i="20"/>
  <c r="AY101" i="20"/>
  <c r="Y101" i="20"/>
  <c r="CC141" i="20"/>
  <c r="BC141" i="20"/>
  <c r="AC141" i="20"/>
  <c r="CP141" i="20"/>
  <c r="BP141" i="20"/>
  <c r="AP141" i="20"/>
  <c r="CT117" i="20"/>
  <c r="BT117" i="20"/>
  <c r="AT117" i="20"/>
  <c r="AG117" i="20"/>
  <c r="CG117" i="20"/>
  <c r="BG117" i="20"/>
  <c r="CL74" i="20"/>
  <c r="BL74" i="20"/>
  <c r="AL74" i="20"/>
  <c r="Y74" i="20"/>
  <c r="BY74" i="20"/>
  <c r="AY74" i="20"/>
  <c r="CA136" i="20"/>
  <c r="BA136" i="20"/>
  <c r="AA136" i="20"/>
  <c r="CN136" i="20"/>
  <c r="BN136" i="20"/>
  <c r="AN136" i="20"/>
  <c r="CR114" i="20"/>
  <c r="BR114" i="20"/>
  <c r="AR114" i="20"/>
  <c r="CE114" i="20"/>
  <c r="BE114" i="20"/>
  <c r="AE114" i="20"/>
  <c r="CE194" i="20"/>
  <c r="BE194" i="20"/>
  <c r="AE194" i="20"/>
  <c r="AR194" i="20"/>
  <c r="BR194" i="20"/>
  <c r="CR194" i="20"/>
  <c r="CE103" i="20"/>
  <c r="BE103" i="20"/>
  <c r="AE103" i="20"/>
  <c r="CR103" i="20"/>
  <c r="BR103" i="20"/>
  <c r="AR103" i="20"/>
  <c r="CT153" i="20"/>
  <c r="BT153" i="20"/>
  <c r="AT153" i="20"/>
  <c r="CG153" i="20"/>
  <c r="BG153" i="20"/>
  <c r="AG153" i="20"/>
  <c r="CT77" i="20"/>
  <c r="BT77" i="20"/>
  <c r="AT77" i="20"/>
  <c r="CG77" i="20"/>
  <c r="BG77" i="20"/>
  <c r="AG77" i="20"/>
  <c r="CC95" i="20"/>
  <c r="BC95" i="20"/>
  <c r="AC95" i="20"/>
  <c r="CP95" i="20"/>
  <c r="BP95" i="20"/>
  <c r="AP95" i="20"/>
  <c r="CN38" i="20"/>
  <c r="BN38" i="20"/>
  <c r="AN38" i="20"/>
  <c r="CA38" i="20"/>
  <c r="BA38" i="20"/>
  <c r="AA38" i="20"/>
  <c r="CP19" i="20"/>
  <c r="BP19" i="20"/>
  <c r="AP19" i="20"/>
  <c r="CC19" i="20"/>
  <c r="BC19" i="20"/>
  <c r="AC19" i="20"/>
  <c r="CN112" i="20"/>
  <c r="BN112" i="20"/>
  <c r="AA112" i="20"/>
  <c r="BA112" i="20"/>
  <c r="AN112" i="20"/>
  <c r="CA112" i="20"/>
  <c r="CP41" i="20"/>
  <c r="BP41" i="20"/>
  <c r="AP41" i="20"/>
  <c r="CC41" i="20"/>
  <c r="BC41" i="20"/>
  <c r="AC41" i="20"/>
  <c r="CG37" i="20"/>
  <c r="BG37" i="20"/>
  <c r="AG37" i="20"/>
  <c r="CT37" i="20"/>
  <c r="BT37" i="20"/>
  <c r="AT37" i="20"/>
  <c r="CC37" i="20"/>
  <c r="BC37" i="20"/>
  <c r="AC37" i="20"/>
  <c r="CP37" i="20"/>
  <c r="BP37" i="20"/>
  <c r="AP37" i="20"/>
  <c r="CA20" i="20"/>
  <c r="BA20" i="20"/>
  <c r="AA20" i="20"/>
  <c r="CN20" i="20"/>
  <c r="BN20" i="20"/>
  <c r="AN20" i="20"/>
  <c r="BY51" i="20"/>
  <c r="AY51" i="20"/>
  <c r="Y51" i="20"/>
  <c r="CL51" i="20"/>
  <c r="BL51" i="20"/>
  <c r="AL51" i="20"/>
  <c r="CA39" i="20"/>
  <c r="BA39" i="20"/>
  <c r="AA39" i="20"/>
  <c r="CN39" i="20"/>
  <c r="BN39" i="20"/>
  <c r="AN39" i="20"/>
  <c r="CC34" i="20"/>
  <c r="BC34" i="20"/>
  <c r="AC34" i="20"/>
  <c r="CP34" i="20"/>
  <c r="BP34" i="20"/>
  <c r="AP34" i="20"/>
  <c r="CP24" i="20"/>
  <c r="BP24" i="20"/>
  <c r="AP24" i="20"/>
  <c r="BC24" i="20"/>
  <c r="AC24" i="20"/>
  <c r="CC24" i="20"/>
  <c r="BW63" i="20"/>
  <c r="AW63" i="20"/>
  <c r="W63" i="20"/>
  <c r="CJ63" i="20"/>
  <c r="BJ63" i="20"/>
  <c r="AJ63" i="20"/>
  <c r="BY27" i="20"/>
  <c r="AY27" i="20"/>
  <c r="Y27" i="20"/>
  <c r="CL27" i="20"/>
  <c r="BL27" i="20"/>
  <c r="AL27" i="20"/>
  <c r="CT15" i="20"/>
  <c r="BT15" i="20"/>
  <c r="AT15" i="20"/>
  <c r="AG15" i="20"/>
  <c r="CG15" i="20"/>
  <c r="BG15" i="20"/>
  <c r="CR22" i="20"/>
  <c r="BR22" i="20"/>
  <c r="AR22" i="20"/>
  <c r="CE22" i="20"/>
  <c r="BE22" i="20"/>
  <c r="AE22" i="20"/>
  <c r="CR46" i="20"/>
  <c r="BR46" i="20"/>
  <c r="AR46" i="20"/>
  <c r="CE46" i="20"/>
  <c r="BE46" i="20"/>
  <c r="AE46" i="20"/>
  <c r="CA6" i="20"/>
  <c r="BA6" i="20"/>
  <c r="AA6" i="20"/>
  <c r="CN6" i="20"/>
  <c r="BN6" i="20"/>
  <c r="AN6" i="20"/>
  <c r="CL64" i="20"/>
  <c r="BL64" i="20"/>
  <c r="AL64" i="20"/>
  <c r="BY64" i="20"/>
  <c r="AY64" i="20"/>
  <c r="Y64" i="20"/>
  <c r="CC107" i="20"/>
  <c r="BC107" i="20"/>
  <c r="AC107" i="20"/>
  <c r="CP107" i="20"/>
  <c r="BP107" i="20"/>
  <c r="AP107" i="20"/>
  <c r="CN60" i="20"/>
  <c r="BN60" i="20"/>
  <c r="AN60" i="20"/>
  <c r="AA60" i="20"/>
  <c r="CA60" i="20"/>
  <c r="BA60" i="20"/>
  <c r="CC63" i="20"/>
  <c r="BC63" i="20"/>
  <c r="AC63" i="20"/>
  <c r="CP63" i="20"/>
  <c r="BP63" i="20"/>
  <c r="AP63" i="20"/>
  <c r="AG542" i="20"/>
  <c r="BG542" i="20"/>
  <c r="CG542" i="20"/>
  <c r="AT542" i="20"/>
  <c r="CT542" i="20"/>
  <c r="BT542" i="20"/>
  <c r="BW543" i="20"/>
  <c r="AW543" i="20"/>
  <c r="W543" i="20"/>
  <c r="CJ543" i="20"/>
  <c r="BJ543" i="20"/>
  <c r="AJ543" i="20"/>
  <c r="CR493" i="20"/>
  <c r="BR493" i="20"/>
  <c r="AR493" i="20"/>
  <c r="AE493" i="20"/>
  <c r="CE493" i="20"/>
  <c r="BE493" i="20"/>
  <c r="CT474" i="20"/>
  <c r="BT474" i="20"/>
  <c r="AT474" i="20"/>
  <c r="AG474" i="20"/>
  <c r="CG474" i="20"/>
  <c r="BG474" i="20"/>
  <c r="CJ563" i="20"/>
  <c r="BW563" i="20"/>
  <c r="CN564" i="20"/>
  <c r="CA564" i="20"/>
  <c r="BY557" i="20"/>
  <c r="CL557" i="20"/>
  <c r="CT557" i="20"/>
  <c r="CG557" i="20"/>
  <c r="BW550" i="20"/>
  <c r="CJ550" i="20"/>
  <c r="CN539" i="20"/>
  <c r="AA539" i="20"/>
  <c r="CA539" i="20"/>
  <c r="BN539" i="20"/>
  <c r="BA539" i="20"/>
  <c r="AN539" i="20"/>
  <c r="BG536" i="20"/>
  <c r="CG536" i="20"/>
  <c r="AT536" i="20"/>
  <c r="BT536" i="20"/>
  <c r="CT536" i="20"/>
  <c r="AG536" i="20"/>
  <c r="CJ536" i="20"/>
  <c r="W536" i="20"/>
  <c r="BW536" i="20"/>
  <c r="BJ536" i="20"/>
  <c r="AW536" i="20"/>
  <c r="AJ536" i="20"/>
  <c r="AA543" i="20"/>
  <c r="BA543" i="20"/>
  <c r="CA543" i="20"/>
  <c r="AN543" i="20"/>
  <c r="BN543" i="20"/>
  <c r="CN543" i="20"/>
  <c r="CL523" i="20"/>
  <c r="BL523" i="20"/>
  <c r="AL523" i="20"/>
  <c r="Y523" i="20"/>
  <c r="BY523" i="20"/>
  <c r="AY523" i="20"/>
  <c r="CJ549" i="20"/>
  <c r="BW549" i="20"/>
  <c r="CT524" i="20"/>
  <c r="CG524" i="20"/>
  <c r="BT524" i="20"/>
  <c r="BG524" i="20"/>
  <c r="AT524" i="20"/>
  <c r="AG524" i="20"/>
  <c r="CR502" i="20"/>
  <c r="BR502" i="20"/>
  <c r="AR502" i="20"/>
  <c r="CE502" i="20"/>
  <c r="BE502" i="20"/>
  <c r="AE502" i="20"/>
  <c r="CA524" i="20"/>
  <c r="BA524" i="20"/>
  <c r="AA524" i="20"/>
  <c r="CN524" i="20"/>
  <c r="BN524" i="20"/>
  <c r="AN524" i="20"/>
  <c r="CL497" i="20"/>
  <c r="BL497" i="20"/>
  <c r="AL497" i="20"/>
  <c r="BY497" i="20"/>
  <c r="AY497" i="20"/>
  <c r="Y497" i="20"/>
  <c r="CE503" i="20"/>
  <c r="BE503" i="20"/>
  <c r="AE503" i="20"/>
  <c r="CR503" i="20"/>
  <c r="BR503" i="20"/>
  <c r="AR503" i="20"/>
  <c r="CE534" i="20"/>
  <c r="BE534" i="20"/>
  <c r="AE534" i="20"/>
  <c r="CR534" i="20"/>
  <c r="BR534" i="20"/>
  <c r="AR534" i="20"/>
  <c r="BY486" i="20"/>
  <c r="AY486" i="20"/>
  <c r="Y486" i="20"/>
  <c r="CL486" i="20"/>
  <c r="BL486" i="20"/>
  <c r="AL486" i="20"/>
  <c r="CJ471" i="20"/>
  <c r="BJ471" i="20"/>
  <c r="AJ471" i="20"/>
  <c r="BW471" i="20"/>
  <c r="W471" i="20"/>
  <c r="AW471" i="20"/>
  <c r="BW498" i="20"/>
  <c r="AW498" i="20"/>
  <c r="W498" i="20"/>
  <c r="CJ498" i="20"/>
  <c r="BJ498" i="20"/>
  <c r="AJ498" i="20"/>
  <c r="BW489" i="20"/>
  <c r="AW489" i="20"/>
  <c r="W489" i="20"/>
  <c r="BJ489" i="20"/>
  <c r="AJ489" i="20"/>
  <c r="CJ489" i="20"/>
  <c r="CN495" i="20"/>
  <c r="BN495" i="20"/>
  <c r="AN495" i="20"/>
  <c r="CA495" i="20"/>
  <c r="BA495" i="20"/>
  <c r="AA495" i="20"/>
  <c r="CP441" i="20"/>
  <c r="BP441" i="20"/>
  <c r="AP441" i="20"/>
  <c r="BC441" i="20"/>
  <c r="AC441" i="20"/>
  <c r="CC441" i="20"/>
  <c r="CP458" i="20"/>
  <c r="BP458" i="20"/>
  <c r="AP458" i="20"/>
  <c r="BC458" i="20"/>
  <c r="AC458" i="20"/>
  <c r="CC458" i="20"/>
  <c r="CA468" i="20"/>
  <c r="BA468" i="20"/>
  <c r="AA468" i="20"/>
  <c r="CN468" i="20"/>
  <c r="BN468" i="20"/>
  <c r="AN468" i="20"/>
  <c r="CC444" i="20"/>
  <c r="BC444" i="20"/>
  <c r="AC444" i="20"/>
  <c r="CP444" i="20"/>
  <c r="BP444" i="20"/>
  <c r="AP444" i="20"/>
  <c r="CL438" i="20"/>
  <c r="BL438" i="20"/>
  <c r="AL438" i="20"/>
  <c r="AY438" i="20"/>
  <c r="BY438" i="20"/>
  <c r="Y438" i="20"/>
  <c r="BY446" i="20"/>
  <c r="AY446" i="20"/>
  <c r="Y446" i="20"/>
  <c r="CL446" i="20"/>
  <c r="BL446" i="20"/>
  <c r="AL446" i="20"/>
  <c r="CR430" i="20"/>
  <c r="BR430" i="20"/>
  <c r="AR430" i="20"/>
  <c r="BE430" i="20"/>
  <c r="AE430" i="20"/>
  <c r="CE430" i="20"/>
  <c r="BY463" i="20"/>
  <c r="AY463" i="20"/>
  <c r="Y463" i="20"/>
  <c r="CL463" i="20"/>
  <c r="BL463" i="20"/>
  <c r="AL463" i="20"/>
  <c r="CA425" i="20"/>
  <c r="BA425" i="20"/>
  <c r="AA425" i="20"/>
  <c r="CN425" i="20"/>
  <c r="BN425" i="20"/>
  <c r="AN425" i="20"/>
  <c r="CE428" i="20"/>
  <c r="BE428" i="20"/>
  <c r="AE428" i="20"/>
  <c r="CR428" i="20"/>
  <c r="BR428" i="20"/>
  <c r="AR428" i="20"/>
  <c r="CT451" i="20"/>
  <c r="BT451" i="20"/>
  <c r="AT451" i="20"/>
  <c r="AG451" i="20"/>
  <c r="BG451" i="20"/>
  <c r="CG451" i="20"/>
  <c r="CJ388" i="20"/>
  <c r="BJ388" i="20"/>
  <c r="AJ388" i="20"/>
  <c r="BW388" i="20"/>
  <c r="AW388" i="20"/>
  <c r="W388" i="20"/>
  <c r="CJ403" i="20"/>
  <c r="BJ403" i="20"/>
  <c r="AJ403" i="20"/>
  <c r="W403" i="20"/>
  <c r="BW403" i="20"/>
  <c r="AW403" i="20"/>
  <c r="CP394" i="20"/>
  <c r="BP394" i="20"/>
  <c r="AP394" i="20"/>
  <c r="AC394" i="20"/>
  <c r="CC394" i="20"/>
  <c r="BC394" i="20"/>
  <c r="CN370" i="20"/>
  <c r="BN370" i="20"/>
  <c r="AN370" i="20"/>
  <c r="AA370" i="20"/>
  <c r="CA370" i="20"/>
  <c r="BA370" i="20"/>
  <c r="CG395" i="20"/>
  <c r="BG395" i="20"/>
  <c r="AG395" i="20"/>
  <c r="CT395" i="20"/>
  <c r="BT395" i="20"/>
  <c r="AT395" i="20"/>
  <c r="BW368" i="20"/>
  <c r="AW368" i="20"/>
  <c r="W368" i="20"/>
  <c r="CJ368" i="20"/>
  <c r="BJ368" i="20"/>
  <c r="AJ368" i="20"/>
  <c r="CP358" i="20"/>
  <c r="BP358" i="20"/>
  <c r="AP358" i="20"/>
  <c r="BC358" i="20"/>
  <c r="CC358" i="20"/>
  <c r="AC358" i="20"/>
  <c r="CJ336" i="20"/>
  <c r="BJ336" i="20"/>
  <c r="AJ336" i="20"/>
  <c r="BW336" i="20"/>
  <c r="AW336" i="20"/>
  <c r="W336" i="20"/>
  <c r="BY392" i="20"/>
  <c r="AY392" i="20"/>
  <c r="Y392" i="20"/>
  <c r="CL392" i="20"/>
  <c r="BL392" i="20"/>
  <c r="AL392" i="20"/>
  <c r="CN349" i="20"/>
  <c r="BN349" i="20"/>
  <c r="AN349" i="20"/>
  <c r="CA349" i="20"/>
  <c r="BA349" i="20"/>
  <c r="AA349" i="20"/>
  <c r="BY385" i="20"/>
  <c r="AY385" i="20"/>
  <c r="Y385" i="20"/>
  <c r="BL385" i="20"/>
  <c r="AL385" i="20"/>
  <c r="CL385" i="20"/>
  <c r="BW385" i="20"/>
  <c r="AW385" i="20"/>
  <c r="W385" i="20"/>
  <c r="BJ385" i="20"/>
  <c r="AJ385" i="20"/>
  <c r="CJ385" i="20"/>
  <c r="CT385" i="20"/>
  <c r="BT385" i="20"/>
  <c r="AT385" i="20"/>
  <c r="BG385" i="20"/>
  <c r="AG385" i="20"/>
  <c r="CG385" i="20"/>
  <c r="BW380" i="20"/>
  <c r="AW380" i="20"/>
  <c r="W380" i="20"/>
  <c r="CJ380" i="20"/>
  <c r="BJ380" i="20"/>
  <c r="AJ380" i="20"/>
  <c r="BW325" i="20"/>
  <c r="AW325" i="20"/>
  <c r="W325" i="20"/>
  <c r="CJ325" i="20"/>
  <c r="BJ325" i="20"/>
  <c r="AJ325" i="20"/>
  <c r="CP282" i="20"/>
  <c r="BP282" i="20"/>
  <c r="AP282" i="20"/>
  <c r="CC282" i="20"/>
  <c r="BC282" i="20"/>
  <c r="AC282" i="20"/>
  <c r="CN294" i="20"/>
  <c r="BN294" i="20"/>
  <c r="AN294" i="20"/>
  <c r="CA294" i="20"/>
  <c r="BA294" i="20"/>
  <c r="AA294" i="20"/>
  <c r="CJ313" i="20"/>
  <c r="BJ313" i="20"/>
  <c r="AJ313" i="20"/>
  <c r="BW313" i="20"/>
  <c r="AW313" i="20"/>
  <c r="W313" i="20"/>
  <c r="CR347" i="20"/>
  <c r="BR347" i="20"/>
  <c r="AR347" i="20"/>
  <c r="BE347" i="20"/>
  <c r="AE347" i="20"/>
  <c r="CE347" i="20"/>
  <c r="CC323" i="20"/>
  <c r="BC323" i="20"/>
  <c r="AC323" i="20"/>
  <c r="CP323" i="20"/>
  <c r="BP323" i="20"/>
  <c r="AP323" i="20"/>
  <c r="CG296" i="20"/>
  <c r="BG296" i="20"/>
  <c r="AG296" i="20"/>
  <c r="CT296" i="20"/>
  <c r="BT296" i="20"/>
  <c r="AT296" i="20"/>
  <c r="CJ266" i="20"/>
  <c r="BJ266" i="20"/>
  <c r="AJ266" i="20"/>
  <c r="BW266" i="20"/>
  <c r="AW266" i="20"/>
  <c r="W266" i="20"/>
  <c r="CR250" i="20"/>
  <c r="BR250" i="20"/>
  <c r="AR250" i="20"/>
  <c r="CE250" i="20"/>
  <c r="BE250" i="20"/>
  <c r="AE250" i="20"/>
  <c r="CJ271" i="20"/>
  <c r="BJ271" i="20"/>
  <c r="AJ271" i="20"/>
  <c r="BW271" i="20"/>
  <c r="AW271" i="20"/>
  <c r="W271" i="20"/>
  <c r="CP272" i="20"/>
  <c r="BP272" i="20"/>
  <c r="AP272" i="20"/>
  <c r="CC272" i="20"/>
  <c r="BC272" i="20"/>
  <c r="AC272" i="20"/>
  <c r="BW285" i="20"/>
  <c r="AW285" i="20"/>
  <c r="W285" i="20"/>
  <c r="CJ285" i="20"/>
  <c r="BJ285" i="20"/>
  <c r="AJ285" i="20"/>
  <c r="CL255" i="20"/>
  <c r="BL255" i="20"/>
  <c r="AL255" i="20"/>
  <c r="AY255" i="20"/>
  <c r="Y255" i="20"/>
  <c r="BY255" i="20"/>
  <c r="BW328" i="20"/>
  <c r="AW328" i="20"/>
  <c r="W328" i="20"/>
  <c r="CJ328" i="20"/>
  <c r="BJ328" i="20"/>
  <c r="AJ328" i="20"/>
  <c r="BY288" i="20"/>
  <c r="AY288" i="20"/>
  <c r="Y288" i="20"/>
  <c r="CL288" i="20"/>
  <c r="BL288" i="20"/>
  <c r="AL288" i="20"/>
  <c r="CA277" i="20"/>
  <c r="BA277" i="20"/>
  <c r="AA277" i="20"/>
  <c r="CN277" i="20"/>
  <c r="BN277" i="20"/>
  <c r="AN277" i="20"/>
  <c r="CA328" i="20"/>
  <c r="BA328" i="20"/>
  <c r="AA328" i="20"/>
  <c r="CN328" i="20"/>
  <c r="BN328" i="20"/>
  <c r="AN328" i="20"/>
  <c r="CC312" i="20"/>
  <c r="BC312" i="20"/>
  <c r="AC312" i="20"/>
  <c r="CP312" i="20"/>
  <c r="BP312" i="20"/>
  <c r="AP312" i="20"/>
  <c r="CN218" i="20"/>
  <c r="BN218" i="20"/>
  <c r="AN218" i="20"/>
  <c r="CA218" i="20"/>
  <c r="BA218" i="20"/>
  <c r="AA218" i="20"/>
  <c r="CR209" i="20"/>
  <c r="BR209" i="20"/>
  <c r="AR209" i="20"/>
  <c r="CE209" i="20"/>
  <c r="BE209" i="20"/>
  <c r="AE209" i="20"/>
  <c r="CT284" i="20"/>
  <c r="BT284" i="20"/>
  <c r="AT284" i="20"/>
  <c r="BG284" i="20"/>
  <c r="AG284" i="20"/>
  <c r="CG284" i="20"/>
  <c r="CR246" i="20"/>
  <c r="BR246" i="20"/>
  <c r="AR246" i="20"/>
  <c r="AE246" i="20"/>
  <c r="CE246" i="20"/>
  <c r="BE246" i="20"/>
  <c r="CR270" i="20"/>
  <c r="BR270" i="20"/>
  <c r="AR270" i="20"/>
  <c r="BE270" i="20"/>
  <c r="AE270" i="20"/>
  <c r="CE270" i="20"/>
  <c r="CP248" i="20"/>
  <c r="BP248" i="20"/>
  <c r="AP248" i="20"/>
  <c r="AC248" i="20"/>
  <c r="CC248" i="20"/>
  <c r="BC248" i="20"/>
  <c r="CL209" i="20"/>
  <c r="BL209" i="20"/>
  <c r="AL209" i="20"/>
  <c r="BY209" i="20"/>
  <c r="AY209" i="20"/>
  <c r="Y209" i="20"/>
  <c r="CA258" i="20"/>
  <c r="BA258" i="20"/>
  <c r="AA258" i="20"/>
  <c r="CN258" i="20"/>
  <c r="BN258" i="20"/>
  <c r="AN258" i="20"/>
  <c r="BY226" i="20"/>
  <c r="AY226" i="20"/>
  <c r="Y226" i="20"/>
  <c r="CL226" i="20"/>
  <c r="BL226" i="20"/>
  <c r="AL226" i="20"/>
  <c r="BW209" i="20"/>
  <c r="AW209" i="20"/>
  <c r="W209" i="20"/>
  <c r="CJ209" i="20"/>
  <c r="BJ209" i="20"/>
  <c r="AJ209" i="20"/>
  <c r="BY231" i="20"/>
  <c r="AY231" i="20"/>
  <c r="Y231" i="20"/>
  <c r="CL231" i="20"/>
  <c r="BL231" i="20"/>
  <c r="AL231" i="20"/>
  <c r="CT307" i="20"/>
  <c r="BT307" i="20"/>
  <c r="AT307" i="20"/>
  <c r="CG307" i="20"/>
  <c r="BG307" i="20"/>
  <c r="AG307" i="20"/>
  <c r="CC263" i="20"/>
  <c r="BC263" i="20"/>
  <c r="AC263" i="20"/>
  <c r="CP263" i="20"/>
  <c r="BP263" i="20"/>
  <c r="AP263" i="20"/>
  <c r="BL193" i="20"/>
  <c r="AL193" i="20"/>
  <c r="CL193" i="20"/>
  <c r="AY193" i="20"/>
  <c r="Y193" i="20"/>
  <c r="BY193" i="20"/>
  <c r="CT224" i="20"/>
  <c r="BT224" i="20"/>
  <c r="AT224" i="20"/>
  <c r="AG224" i="20"/>
  <c r="CG224" i="20"/>
  <c r="BG224" i="20"/>
  <c r="CN191" i="20"/>
  <c r="BN191" i="20"/>
  <c r="AN191" i="20"/>
  <c r="CA191" i="20"/>
  <c r="BA191" i="20"/>
  <c r="AA191" i="20"/>
  <c r="CN179" i="20"/>
  <c r="BN179" i="20"/>
  <c r="AN179" i="20"/>
  <c r="CA179" i="20"/>
  <c r="BA179" i="20"/>
  <c r="AA179" i="20"/>
  <c r="CA295" i="20"/>
  <c r="BA295" i="20"/>
  <c r="AA295" i="20"/>
  <c r="CN295" i="20"/>
  <c r="BN295" i="20"/>
  <c r="AN295" i="20"/>
  <c r="CN189" i="20"/>
  <c r="BN189" i="20"/>
  <c r="AN189" i="20"/>
  <c r="BA189" i="20"/>
  <c r="AA189" i="20"/>
  <c r="CA189" i="20"/>
  <c r="CN206" i="20"/>
  <c r="BN206" i="20"/>
  <c r="AN206" i="20"/>
  <c r="CA206" i="20"/>
  <c r="BA206" i="20"/>
  <c r="AA206" i="20"/>
  <c r="BY177" i="20"/>
  <c r="AY177" i="20"/>
  <c r="Y177" i="20"/>
  <c r="CL177" i="20"/>
  <c r="BL177" i="20"/>
  <c r="AL177" i="20"/>
  <c r="CC212" i="20"/>
  <c r="BC212" i="20"/>
  <c r="AC212" i="20"/>
  <c r="CP212" i="20"/>
  <c r="BP212" i="20"/>
  <c r="AP212" i="20"/>
  <c r="CN214" i="20"/>
  <c r="BN214" i="20"/>
  <c r="AN214" i="20"/>
  <c r="CA214" i="20"/>
  <c r="BA214" i="20"/>
  <c r="AA214" i="20"/>
  <c r="CG188" i="20"/>
  <c r="BG188" i="20"/>
  <c r="AG188" i="20"/>
  <c r="CT188" i="20"/>
  <c r="BT188" i="20"/>
  <c r="AT188" i="20"/>
  <c r="CP128" i="20"/>
  <c r="BP128" i="20"/>
  <c r="AP128" i="20"/>
  <c r="CC128" i="20"/>
  <c r="BC128" i="20"/>
  <c r="AC128" i="20"/>
  <c r="CT155" i="20"/>
  <c r="BT155" i="20"/>
  <c r="AT155" i="20"/>
  <c r="BG155" i="20"/>
  <c r="CG155" i="20"/>
  <c r="AG155" i="20"/>
  <c r="CR126" i="20"/>
  <c r="BR126" i="20"/>
  <c r="AR126" i="20"/>
  <c r="CE126" i="20"/>
  <c r="BE126" i="20"/>
  <c r="AE126" i="20"/>
  <c r="CT192" i="20"/>
  <c r="BT192" i="20"/>
  <c r="AT192" i="20"/>
  <c r="BG192" i="20"/>
  <c r="AG192" i="20"/>
  <c r="CG192" i="20"/>
  <c r="CP150" i="20"/>
  <c r="BP150" i="20"/>
  <c r="AP150" i="20"/>
  <c r="AC150" i="20"/>
  <c r="CC150" i="20"/>
  <c r="BC150" i="20"/>
  <c r="BY119" i="20"/>
  <c r="AY119" i="20"/>
  <c r="Y119" i="20"/>
  <c r="CL119" i="20"/>
  <c r="BL119" i="20"/>
  <c r="AL119" i="20"/>
  <c r="CA180" i="20"/>
  <c r="BA180" i="20"/>
  <c r="AA180" i="20"/>
  <c r="CN180" i="20"/>
  <c r="BN180" i="20"/>
  <c r="AN180" i="20"/>
  <c r="BY165" i="20"/>
  <c r="AY165" i="20"/>
  <c r="Y165" i="20"/>
  <c r="CL165" i="20"/>
  <c r="BL165" i="20"/>
  <c r="AL165" i="20"/>
  <c r="CG137" i="20"/>
  <c r="BG137" i="20"/>
  <c r="AG137" i="20"/>
  <c r="CT137" i="20"/>
  <c r="BT137" i="20"/>
  <c r="AT137" i="20"/>
  <c r="CE168" i="20"/>
  <c r="BE168" i="20"/>
  <c r="AE168" i="20"/>
  <c r="CR168" i="20"/>
  <c r="BR168" i="20"/>
  <c r="AR168" i="20"/>
  <c r="CN118" i="20"/>
  <c r="BN118" i="20"/>
  <c r="AN118" i="20"/>
  <c r="CA118" i="20"/>
  <c r="BA118" i="20"/>
  <c r="AA118" i="20"/>
  <c r="CP92" i="20"/>
  <c r="BP92" i="20"/>
  <c r="AP92" i="20"/>
  <c r="CC92" i="20"/>
  <c r="BC92" i="20"/>
  <c r="AC92" i="20"/>
  <c r="CE141" i="20"/>
  <c r="BE141" i="20"/>
  <c r="AE141" i="20"/>
  <c r="CR141" i="20"/>
  <c r="BR141" i="20"/>
  <c r="AR141" i="20"/>
  <c r="CP97" i="20"/>
  <c r="BP97" i="20"/>
  <c r="AP97" i="20"/>
  <c r="BC97" i="20"/>
  <c r="AC97" i="20"/>
  <c r="CC97" i="20"/>
  <c r="CP72" i="20"/>
  <c r="BP72" i="20"/>
  <c r="AP72" i="20"/>
  <c r="BC72" i="20"/>
  <c r="AC72" i="20"/>
  <c r="CC72" i="20"/>
  <c r="CC136" i="20"/>
  <c r="BC136" i="20"/>
  <c r="AC136" i="20"/>
  <c r="CP136" i="20"/>
  <c r="BP136" i="20"/>
  <c r="AP136" i="20"/>
  <c r="BW92" i="20"/>
  <c r="AW92" i="20"/>
  <c r="W92" i="20"/>
  <c r="CJ92" i="20"/>
  <c r="BJ92" i="20"/>
  <c r="AJ92" i="20"/>
  <c r="CT114" i="20"/>
  <c r="BT114" i="20"/>
  <c r="AT114" i="20"/>
  <c r="AG114" i="20"/>
  <c r="CG114" i="20"/>
  <c r="BG114" i="20"/>
  <c r="BT194" i="20"/>
  <c r="AG194" i="20"/>
  <c r="BG194" i="20"/>
  <c r="CT194" i="20"/>
  <c r="CG194" i="20"/>
  <c r="AT194" i="20"/>
  <c r="CE73" i="20"/>
  <c r="BE73" i="20"/>
  <c r="AE73" i="20"/>
  <c r="CR73" i="20"/>
  <c r="BR73" i="20"/>
  <c r="AR73" i="20"/>
  <c r="BY67" i="20"/>
  <c r="CL67" i="20"/>
  <c r="BL67" i="20"/>
  <c r="AL67" i="20"/>
  <c r="AY67" i="20"/>
  <c r="Y67" i="20"/>
  <c r="CR95" i="20"/>
  <c r="BR95" i="20"/>
  <c r="AR95" i="20"/>
  <c r="AE95" i="20"/>
  <c r="CE95" i="20"/>
  <c r="BE95" i="20"/>
  <c r="CR36" i="20"/>
  <c r="BR36" i="20"/>
  <c r="AR36" i="20"/>
  <c r="CE36" i="20"/>
  <c r="BE36" i="20"/>
  <c r="AE36" i="20"/>
  <c r="CC112" i="20"/>
  <c r="BC112" i="20"/>
  <c r="AC112" i="20"/>
  <c r="BP112" i="20"/>
  <c r="CP112" i="20"/>
  <c r="AP112" i="20"/>
  <c r="CJ38" i="20"/>
  <c r="BJ38" i="20"/>
  <c r="AJ38" i="20"/>
  <c r="BW38" i="20"/>
  <c r="AW38" i="20"/>
  <c r="W38" i="20"/>
  <c r="BY48" i="20"/>
  <c r="AY48" i="20"/>
  <c r="Y48" i="20"/>
  <c r="CL48" i="20"/>
  <c r="BL48" i="20"/>
  <c r="AL48" i="20"/>
  <c r="BY53" i="20"/>
  <c r="AY53" i="20"/>
  <c r="Y53" i="20"/>
  <c r="CL53" i="20"/>
  <c r="BL53" i="20"/>
  <c r="AL53" i="20"/>
  <c r="CE44" i="20"/>
  <c r="BE44" i="20"/>
  <c r="AE44" i="20"/>
  <c r="CR44" i="20"/>
  <c r="BR44" i="20"/>
  <c r="AR44" i="20"/>
  <c r="BW36" i="20"/>
  <c r="AW36" i="20"/>
  <c r="W36" i="20"/>
  <c r="CJ36" i="20"/>
  <c r="BJ36" i="20"/>
  <c r="AJ36" i="20"/>
  <c r="BY100" i="20"/>
  <c r="AY100" i="20"/>
  <c r="Y100" i="20"/>
  <c r="CL100" i="20"/>
  <c r="BL100" i="20"/>
  <c r="AL100" i="20"/>
  <c r="CC61" i="20"/>
  <c r="BC61" i="20"/>
  <c r="AC61" i="20"/>
  <c r="CP61" i="20"/>
  <c r="BP61" i="20"/>
  <c r="AP61" i="20"/>
  <c r="CA51" i="20"/>
  <c r="BA51" i="20"/>
  <c r="AA51" i="20"/>
  <c r="CN51" i="20"/>
  <c r="BN51" i="20"/>
  <c r="AN51" i="20"/>
  <c r="CC39" i="20"/>
  <c r="BC39" i="20"/>
  <c r="AC39" i="20"/>
  <c r="CP39" i="20"/>
  <c r="BP39" i="20"/>
  <c r="AP39" i="20"/>
  <c r="CN12" i="20"/>
  <c r="BN12" i="20"/>
  <c r="AN12" i="20"/>
  <c r="CA12" i="20"/>
  <c r="BA12" i="20"/>
  <c r="AA12" i="20"/>
  <c r="CR34" i="20"/>
  <c r="BR34" i="20"/>
  <c r="AR34" i="20"/>
  <c r="BE34" i="20"/>
  <c r="AE34" i="20"/>
  <c r="CE34" i="20"/>
  <c r="CR13" i="20"/>
  <c r="BR13" i="20"/>
  <c r="AR13" i="20"/>
  <c r="CE13" i="20"/>
  <c r="BE13" i="20"/>
  <c r="AE13" i="20"/>
  <c r="CC13" i="20"/>
  <c r="BC13" i="20"/>
  <c r="AC13" i="20"/>
  <c r="CP13" i="20"/>
  <c r="BP13" i="20"/>
  <c r="AP13" i="20"/>
  <c r="CR24" i="20"/>
  <c r="BR24" i="20"/>
  <c r="AR24" i="20"/>
  <c r="CE24" i="20"/>
  <c r="BE24" i="20"/>
  <c r="AE24" i="20"/>
  <c r="CC27" i="20"/>
  <c r="BC27" i="20"/>
  <c r="AC27" i="20"/>
  <c r="CP27" i="20"/>
  <c r="BP27" i="20"/>
  <c r="AP27" i="20"/>
  <c r="BY13" i="20"/>
  <c r="AY13" i="20"/>
  <c r="Y13" i="20"/>
  <c r="CL13" i="20"/>
  <c r="BL13" i="20"/>
  <c r="AL13" i="20"/>
  <c r="CT22" i="20"/>
  <c r="BT22" i="20"/>
  <c r="AT22" i="20"/>
  <c r="CG22" i="20"/>
  <c r="BG22" i="20"/>
  <c r="AG22" i="20"/>
  <c r="CT46" i="20"/>
  <c r="BT46" i="20"/>
  <c r="AT46" i="20"/>
  <c r="CG46" i="20"/>
  <c r="BG46" i="20"/>
  <c r="AG46" i="20"/>
  <c r="CJ540" i="15"/>
  <c r="BJ540" i="15"/>
  <c r="AJ540" i="15"/>
  <c r="CH540" i="15"/>
  <c r="BH540" i="15"/>
  <c r="AH540" i="15"/>
  <c r="CE540" i="15"/>
  <c r="BE540" i="15"/>
  <c r="AE540" i="15"/>
  <c r="CC540" i="15"/>
  <c r="BC540" i="15"/>
  <c r="AC540" i="15"/>
  <c r="CA540" i="15"/>
  <c r="BA540" i="15"/>
  <c r="AA540" i="15"/>
  <c r="BW540" i="15"/>
  <c r="AW540" i="15"/>
  <c r="W540" i="15"/>
  <c r="BU540" i="15"/>
  <c r="AU540" i="15"/>
  <c r="U540" i="15"/>
  <c r="CR540" i="15"/>
  <c r="BR540" i="15"/>
  <c r="AR540" i="15"/>
  <c r="AL540" i="15"/>
  <c r="Y540" i="15"/>
  <c r="CP540" i="15"/>
  <c r="CN540" i="15"/>
  <c r="CL540" i="15"/>
  <c r="BY540" i="15"/>
  <c r="BP540" i="15"/>
  <c r="BN540" i="15"/>
  <c r="BL540" i="15"/>
  <c r="AY540" i="15"/>
  <c r="AP540" i="15"/>
  <c r="AN540" i="15"/>
  <c r="CC6" i="20"/>
  <c r="BC6" i="20"/>
  <c r="AC6" i="20"/>
  <c r="CP6" i="20"/>
  <c r="BP6" i="20"/>
  <c r="AP6" i="20"/>
  <c r="CN73" i="15"/>
  <c r="BN73" i="15"/>
  <c r="AN73" i="15"/>
  <c r="CL73" i="15"/>
  <c r="BL73" i="15"/>
  <c r="AL73" i="15"/>
  <c r="CJ73" i="15"/>
  <c r="BJ73" i="15"/>
  <c r="AJ73" i="15"/>
  <c r="CH73" i="15"/>
  <c r="BH73" i="15"/>
  <c r="AH73" i="15"/>
  <c r="CE73" i="15"/>
  <c r="BE73" i="15"/>
  <c r="AE73" i="15"/>
  <c r="CC73" i="15"/>
  <c r="BC73" i="15"/>
  <c r="AC73" i="15"/>
  <c r="CA73" i="15"/>
  <c r="BA73" i="15"/>
  <c r="AA73" i="15"/>
  <c r="BY73" i="15"/>
  <c r="AY73" i="15"/>
  <c r="Y73" i="15"/>
  <c r="BW73" i="15"/>
  <c r="AW73" i="15"/>
  <c r="W73" i="15"/>
  <c r="BU73" i="15"/>
  <c r="AU73" i="15"/>
  <c r="U73" i="15"/>
  <c r="CR73" i="15"/>
  <c r="BR73" i="15"/>
  <c r="AR73" i="15"/>
  <c r="CP73" i="15"/>
  <c r="BP73" i="15"/>
  <c r="AP73" i="15"/>
  <c r="CN64" i="15"/>
  <c r="BN64" i="15"/>
  <c r="AN64" i="15"/>
  <c r="CL64" i="15"/>
  <c r="BL64" i="15"/>
  <c r="AL64" i="15"/>
  <c r="CJ64" i="15"/>
  <c r="BJ64" i="15"/>
  <c r="AJ64" i="15"/>
  <c r="CH64" i="15"/>
  <c r="BH64" i="15"/>
  <c r="AH64" i="15"/>
  <c r="CE64" i="15"/>
  <c r="BE64" i="15"/>
  <c r="AE64" i="15"/>
  <c r="CC64" i="15"/>
  <c r="BC64" i="15"/>
  <c r="AC64" i="15"/>
  <c r="CA64" i="15"/>
  <c r="BA64" i="15"/>
  <c r="AA64" i="15"/>
  <c r="BY64" i="15"/>
  <c r="AY64" i="15"/>
  <c r="Y64" i="15"/>
  <c r="BW64" i="15"/>
  <c r="AW64" i="15"/>
  <c r="W64" i="15"/>
  <c r="BU64" i="15"/>
  <c r="AU64" i="15"/>
  <c r="U64" i="15"/>
  <c r="CR64" i="15"/>
  <c r="BR64" i="15"/>
  <c r="AR64" i="15"/>
  <c r="CP64" i="15"/>
  <c r="BP64" i="15"/>
  <c r="AP64" i="15"/>
  <c r="AR537" i="20"/>
  <c r="CR537" i="20"/>
  <c r="AE537" i="20"/>
  <c r="BE537" i="20"/>
  <c r="CE537" i="20"/>
  <c r="BR537" i="20"/>
  <c r="AE536" i="20"/>
  <c r="BE536" i="20"/>
  <c r="CE536" i="20"/>
  <c r="AR536" i="20"/>
  <c r="BR536" i="20"/>
  <c r="CR536" i="20"/>
  <c r="CE510" i="20"/>
  <c r="BE510" i="20"/>
  <c r="AE510" i="20"/>
  <c r="CR510" i="20"/>
  <c r="BR510" i="20"/>
  <c r="AR510" i="20"/>
  <c r="CT498" i="20"/>
  <c r="BT498" i="20"/>
  <c r="AT498" i="20"/>
  <c r="CG498" i="20"/>
  <c r="BG498" i="20"/>
  <c r="AG498" i="20"/>
  <c r="BY417" i="20"/>
  <c r="AL417" i="20"/>
  <c r="BL417" i="20"/>
  <c r="Y417" i="20"/>
  <c r="AY417" i="20"/>
  <c r="CL417" i="20"/>
  <c r="CG336" i="20"/>
  <c r="BG336" i="20"/>
  <c r="AG336" i="20"/>
  <c r="CT336" i="20"/>
  <c r="BT336" i="20"/>
  <c r="AT336" i="20"/>
  <c r="CT325" i="20"/>
  <c r="BT325" i="20"/>
  <c r="AT325" i="20"/>
  <c r="CG325" i="20"/>
  <c r="BG325" i="20"/>
  <c r="AG325" i="20"/>
  <c r="CP241" i="20"/>
  <c r="BP241" i="20"/>
  <c r="AP241" i="20"/>
  <c r="BC241" i="20"/>
  <c r="AC241" i="20"/>
  <c r="CC241" i="20"/>
  <c r="CA275" i="20"/>
  <c r="BA275" i="20"/>
  <c r="AA275" i="20"/>
  <c r="CN275" i="20"/>
  <c r="BN275" i="20"/>
  <c r="AN275" i="20"/>
  <c r="CJ218" i="20"/>
  <c r="BJ218" i="20"/>
  <c r="AJ218" i="20"/>
  <c r="BW218" i="20"/>
  <c r="AW218" i="20"/>
  <c r="W218" i="20"/>
  <c r="CG213" i="20"/>
  <c r="BG213" i="20"/>
  <c r="AG213" i="20"/>
  <c r="CT213" i="20"/>
  <c r="BT213" i="20"/>
  <c r="AT213" i="20"/>
  <c r="CC178" i="20"/>
  <c r="BC178" i="20"/>
  <c r="AC178" i="20"/>
  <c r="CP178" i="20"/>
  <c r="BP178" i="20"/>
  <c r="AP178" i="20"/>
  <c r="BY115" i="20"/>
  <c r="AY115" i="20"/>
  <c r="Y115" i="20"/>
  <c r="BL115" i="20"/>
  <c r="AL115" i="20"/>
  <c r="CL115" i="20"/>
  <c r="CC58" i="20"/>
  <c r="BC58" i="20"/>
  <c r="AC58" i="20"/>
  <c r="CP58" i="20"/>
  <c r="BP58" i="20"/>
  <c r="AP58" i="20"/>
  <c r="CR524" i="15"/>
  <c r="BR524" i="15"/>
  <c r="AR524" i="15"/>
  <c r="CN524" i="15"/>
  <c r="BN524" i="15"/>
  <c r="AN524" i="15"/>
  <c r="CE524" i="15"/>
  <c r="BE524" i="15"/>
  <c r="AE524" i="15"/>
  <c r="CA524" i="15"/>
  <c r="BA524" i="15"/>
  <c r="AA524" i="15"/>
  <c r="BY524" i="15"/>
  <c r="AL524" i="15"/>
  <c r="BW524" i="15"/>
  <c r="AJ524" i="15"/>
  <c r="BU524" i="15"/>
  <c r="AH524" i="15"/>
  <c r="BP524" i="15"/>
  <c r="AC524" i="15"/>
  <c r="BL524" i="15"/>
  <c r="Y524" i="15"/>
  <c r="BJ524" i="15"/>
  <c r="W524" i="15"/>
  <c r="BH524" i="15"/>
  <c r="U524" i="15"/>
  <c r="CP524" i="15"/>
  <c r="BC524" i="15"/>
  <c r="CL524" i="15"/>
  <c r="AY524" i="15"/>
  <c r="CJ524" i="15"/>
  <c r="AW524" i="15"/>
  <c r="CH524" i="15"/>
  <c r="AU524" i="15"/>
  <c r="CC524" i="15"/>
  <c r="AP524" i="15"/>
  <c r="CA534" i="20"/>
  <c r="BA534" i="20"/>
  <c r="AA534" i="20"/>
  <c r="CN534" i="20"/>
  <c r="BN534" i="20"/>
  <c r="AN534" i="20"/>
  <c r="CT472" i="20"/>
  <c r="BT472" i="20"/>
  <c r="AT472" i="20"/>
  <c r="CG472" i="20"/>
  <c r="AG472" i="20"/>
  <c r="BG472" i="20"/>
  <c r="CG566" i="20"/>
  <c r="CT566" i="20"/>
  <c r="CR557" i="20"/>
  <c r="CE557" i="20"/>
  <c r="BY536" i="20"/>
  <c r="AY536" i="20"/>
  <c r="Y536" i="20"/>
  <c r="AL536" i="20"/>
  <c r="CL536" i="20"/>
  <c r="BL536" i="20"/>
  <c r="BW527" i="20"/>
  <c r="AW527" i="20"/>
  <c r="W527" i="20"/>
  <c r="BJ527" i="20"/>
  <c r="CJ527" i="20"/>
  <c r="AJ527" i="20"/>
  <c r="CC524" i="20"/>
  <c r="BC524" i="20"/>
  <c r="AC524" i="20"/>
  <c r="CP524" i="20"/>
  <c r="BP524" i="20"/>
  <c r="AP524" i="20"/>
  <c r="CT503" i="20"/>
  <c r="BT503" i="20"/>
  <c r="AT503" i="20"/>
  <c r="CG503" i="20"/>
  <c r="BG503" i="20"/>
  <c r="AG503" i="20"/>
  <c r="CL473" i="20"/>
  <c r="BL473" i="20"/>
  <c r="AL473" i="20"/>
  <c r="BY473" i="20"/>
  <c r="Y473" i="20"/>
  <c r="AY473" i="20"/>
  <c r="CT534" i="20"/>
  <c r="BT534" i="20"/>
  <c r="AT534" i="20"/>
  <c r="CG534" i="20"/>
  <c r="BG534" i="20"/>
  <c r="AG534" i="20"/>
  <c r="CN488" i="20"/>
  <c r="BN488" i="20"/>
  <c r="AN488" i="20"/>
  <c r="AA488" i="20"/>
  <c r="CA488" i="20"/>
  <c r="BA488" i="20"/>
  <c r="CL490" i="20"/>
  <c r="BL490" i="20"/>
  <c r="AL490" i="20"/>
  <c r="BY490" i="20"/>
  <c r="Y490" i="20"/>
  <c r="AY490" i="20"/>
  <c r="BW481" i="20"/>
  <c r="AW481" i="20"/>
  <c r="W481" i="20"/>
  <c r="CJ481" i="20"/>
  <c r="BJ481" i="20"/>
  <c r="AJ481" i="20"/>
  <c r="BW486" i="20"/>
  <c r="AW486" i="20"/>
  <c r="W486" i="20"/>
  <c r="CJ486" i="20"/>
  <c r="BJ486" i="20"/>
  <c r="AJ486" i="20"/>
  <c r="CJ459" i="20"/>
  <c r="BJ459" i="20"/>
  <c r="AJ459" i="20"/>
  <c r="BW459" i="20"/>
  <c r="AW459" i="20"/>
  <c r="W459" i="20"/>
  <c r="CL471" i="20"/>
  <c r="BL471" i="20"/>
  <c r="AL471" i="20"/>
  <c r="AY471" i="20"/>
  <c r="Y471" i="20"/>
  <c r="BY471" i="20"/>
  <c r="BY498" i="20"/>
  <c r="AY498" i="20"/>
  <c r="Y498" i="20"/>
  <c r="CL498" i="20"/>
  <c r="BL498" i="20"/>
  <c r="AL498" i="20"/>
  <c r="BW479" i="20"/>
  <c r="AW479" i="20"/>
  <c r="W479" i="20"/>
  <c r="CJ479" i="20"/>
  <c r="BJ479" i="20"/>
  <c r="AJ479" i="20"/>
  <c r="CP495" i="20"/>
  <c r="BP495" i="20"/>
  <c r="AP495" i="20"/>
  <c r="CC495" i="20"/>
  <c r="BC495" i="20"/>
  <c r="AC495" i="20"/>
  <c r="CG454" i="20"/>
  <c r="BG454" i="20"/>
  <c r="AG454" i="20"/>
  <c r="CT454" i="20"/>
  <c r="BT454" i="20"/>
  <c r="AT454" i="20"/>
  <c r="CN443" i="20"/>
  <c r="BN443" i="20"/>
  <c r="AN443" i="20"/>
  <c r="AA443" i="20"/>
  <c r="CA443" i="20"/>
  <c r="BA443" i="20"/>
  <c r="CR458" i="20"/>
  <c r="BR458" i="20"/>
  <c r="AR458" i="20"/>
  <c r="BE458" i="20"/>
  <c r="AE458" i="20"/>
  <c r="CE458" i="20"/>
  <c r="CC468" i="20"/>
  <c r="BC468" i="20"/>
  <c r="AC468" i="20"/>
  <c r="CP468" i="20"/>
  <c r="BP468" i="20"/>
  <c r="AP468" i="20"/>
  <c r="BW484" i="20"/>
  <c r="AW484" i="20"/>
  <c r="W484" i="20"/>
  <c r="CJ484" i="20"/>
  <c r="BJ484" i="20"/>
  <c r="AJ484" i="20"/>
  <c r="CN438" i="20"/>
  <c r="BN438" i="20"/>
  <c r="AN438" i="20"/>
  <c r="CA438" i="20"/>
  <c r="BA438" i="20"/>
  <c r="AA438" i="20"/>
  <c r="CA446" i="20"/>
  <c r="BA446" i="20"/>
  <c r="AA446" i="20"/>
  <c r="CN446" i="20"/>
  <c r="BN446" i="20"/>
  <c r="AN446" i="20"/>
  <c r="CA463" i="20"/>
  <c r="BA463" i="20"/>
  <c r="AA463" i="20"/>
  <c r="CN463" i="20"/>
  <c r="BN463" i="20"/>
  <c r="AN463" i="20"/>
  <c r="CJ415" i="20"/>
  <c r="BJ415" i="20"/>
  <c r="AJ415" i="20"/>
  <c r="W415" i="20"/>
  <c r="BW415" i="20"/>
  <c r="AW415" i="20"/>
  <c r="BL418" i="20"/>
  <c r="Y418" i="20"/>
  <c r="CL418" i="20"/>
  <c r="AY418" i="20"/>
  <c r="AL418" i="20"/>
  <c r="BY418" i="20"/>
  <c r="CN386" i="20"/>
  <c r="BN386" i="20"/>
  <c r="AN386" i="20"/>
  <c r="CA386" i="20"/>
  <c r="BA386" i="20"/>
  <c r="AA386" i="20"/>
  <c r="CR372" i="20"/>
  <c r="BR372" i="20"/>
  <c r="AR372" i="20"/>
  <c r="CE372" i="20"/>
  <c r="BE372" i="20"/>
  <c r="AE372" i="20"/>
  <c r="CL403" i="20"/>
  <c r="BL403" i="20"/>
  <c r="AL403" i="20"/>
  <c r="BY403" i="20"/>
  <c r="AY403" i="20"/>
  <c r="Y403" i="20"/>
  <c r="CL365" i="20"/>
  <c r="BL365" i="20"/>
  <c r="AL365" i="20"/>
  <c r="Y365" i="20"/>
  <c r="BY365" i="20"/>
  <c r="AY365" i="20"/>
  <c r="BW394" i="20"/>
  <c r="AW394" i="20"/>
  <c r="W394" i="20"/>
  <c r="CJ394" i="20"/>
  <c r="BJ394" i="20"/>
  <c r="AJ394" i="20"/>
  <c r="BW361" i="20"/>
  <c r="AW361" i="20"/>
  <c r="W361" i="20"/>
  <c r="CJ361" i="20"/>
  <c r="BJ361" i="20"/>
  <c r="AJ361" i="20"/>
  <c r="CC357" i="20"/>
  <c r="BC357" i="20"/>
  <c r="AC357" i="20"/>
  <c r="CP357" i="20"/>
  <c r="AP357" i="20"/>
  <c r="BP357" i="20"/>
  <c r="CL324" i="20"/>
  <c r="BL324" i="20"/>
  <c r="AL324" i="20"/>
  <c r="BY324" i="20"/>
  <c r="AY324" i="20"/>
  <c r="Y324" i="20"/>
  <c r="CN334" i="20"/>
  <c r="BN334" i="20"/>
  <c r="AN334" i="20"/>
  <c r="CA334" i="20"/>
  <c r="BA334" i="20"/>
  <c r="AA334" i="20"/>
  <c r="CJ353" i="20"/>
  <c r="BJ353" i="20"/>
  <c r="AJ353" i="20"/>
  <c r="BW353" i="20"/>
  <c r="AW353" i="20"/>
  <c r="W353" i="20"/>
  <c r="CP349" i="20"/>
  <c r="BP349" i="20"/>
  <c r="AP349" i="20"/>
  <c r="CC349" i="20"/>
  <c r="BC349" i="20"/>
  <c r="AC349" i="20"/>
  <c r="BW404" i="20"/>
  <c r="AW404" i="20"/>
  <c r="W404" i="20"/>
  <c r="CJ404" i="20"/>
  <c r="BJ404" i="20"/>
  <c r="AJ404" i="20"/>
  <c r="CA392" i="20"/>
  <c r="BA392" i="20"/>
  <c r="AA392" i="20"/>
  <c r="CN392" i="20"/>
  <c r="BN392" i="20"/>
  <c r="AN392" i="20"/>
  <c r="CA342" i="20"/>
  <c r="BA342" i="20"/>
  <c r="AA342" i="20"/>
  <c r="CN342" i="20"/>
  <c r="BN342" i="20"/>
  <c r="AN342" i="20"/>
  <c r="BY342" i="20"/>
  <c r="AY342" i="20"/>
  <c r="Y342" i="20"/>
  <c r="CL342" i="20"/>
  <c r="BL342" i="20"/>
  <c r="AL342" i="20"/>
  <c r="BY380" i="20"/>
  <c r="AY380" i="20"/>
  <c r="Y380" i="20"/>
  <c r="CL380" i="20"/>
  <c r="BL380" i="20"/>
  <c r="AL380" i="20"/>
  <c r="BY325" i="20"/>
  <c r="AY325" i="20"/>
  <c r="Y325" i="20"/>
  <c r="CL325" i="20"/>
  <c r="BL325" i="20"/>
  <c r="AL325" i="20"/>
  <c r="CN301" i="20"/>
  <c r="BN301" i="20"/>
  <c r="AN301" i="20"/>
  <c r="CA301" i="20"/>
  <c r="BA301" i="20"/>
  <c r="AA301" i="20"/>
  <c r="CR297" i="20"/>
  <c r="BR297" i="20"/>
  <c r="AR297" i="20"/>
  <c r="CE297" i="20"/>
  <c r="BE297" i="20"/>
  <c r="AE297" i="20"/>
  <c r="CT347" i="20"/>
  <c r="BT347" i="20"/>
  <c r="AT347" i="20"/>
  <c r="BG347" i="20"/>
  <c r="AG347" i="20"/>
  <c r="CG347" i="20"/>
  <c r="CJ280" i="20"/>
  <c r="BJ280" i="20"/>
  <c r="AJ280" i="20"/>
  <c r="BW280" i="20"/>
  <c r="W280" i="20"/>
  <c r="AW280" i="20"/>
  <c r="CR323" i="20"/>
  <c r="BR323" i="20"/>
  <c r="AR323" i="20"/>
  <c r="BE323" i="20"/>
  <c r="AE323" i="20"/>
  <c r="CE323" i="20"/>
  <c r="BW278" i="20"/>
  <c r="BJ278" i="20"/>
  <c r="AJ278" i="20"/>
  <c r="CJ278" i="20"/>
  <c r="AW278" i="20"/>
  <c r="W278" i="20"/>
  <c r="CN264" i="20"/>
  <c r="BN264" i="20"/>
  <c r="AN264" i="20"/>
  <c r="CA264" i="20"/>
  <c r="BA264" i="20"/>
  <c r="AA264" i="20"/>
  <c r="CL252" i="20"/>
  <c r="BL252" i="20"/>
  <c r="AL252" i="20"/>
  <c r="BY252" i="20"/>
  <c r="AY252" i="20"/>
  <c r="Y252" i="20"/>
  <c r="CJ276" i="20"/>
  <c r="BJ276" i="20"/>
  <c r="AJ276" i="20"/>
  <c r="BW276" i="20"/>
  <c r="AW276" i="20"/>
  <c r="W276" i="20"/>
  <c r="BY285" i="20"/>
  <c r="AY285" i="20"/>
  <c r="Y285" i="20"/>
  <c r="CL285" i="20"/>
  <c r="BL285" i="20"/>
  <c r="AL285" i="20"/>
  <c r="CC288" i="20"/>
  <c r="BC288" i="20"/>
  <c r="AC288" i="20"/>
  <c r="CP288" i="20"/>
  <c r="BP288" i="20"/>
  <c r="AP288" i="20"/>
  <c r="BY272" i="20"/>
  <c r="AY272" i="20"/>
  <c r="Y272" i="20"/>
  <c r="CL272" i="20"/>
  <c r="BL272" i="20"/>
  <c r="AL272" i="20"/>
  <c r="BY260" i="20"/>
  <c r="AY260" i="20"/>
  <c r="Y260" i="20"/>
  <c r="CL260" i="20"/>
  <c r="BL260" i="20"/>
  <c r="AL260" i="20"/>
  <c r="BY328" i="20"/>
  <c r="AY328" i="20"/>
  <c r="Y328" i="20"/>
  <c r="CL328" i="20"/>
  <c r="BL328" i="20"/>
  <c r="AL328" i="20"/>
  <c r="BY277" i="20"/>
  <c r="AY277" i="20"/>
  <c r="Y277" i="20"/>
  <c r="CL277" i="20"/>
  <c r="BL277" i="20"/>
  <c r="AL277" i="20"/>
  <c r="BW260" i="20"/>
  <c r="AW260" i="20"/>
  <c r="W260" i="20"/>
  <c r="CJ260" i="20"/>
  <c r="BJ260" i="20"/>
  <c r="AJ260" i="20"/>
  <c r="CE312" i="20"/>
  <c r="BE312" i="20"/>
  <c r="AE312" i="20"/>
  <c r="CR312" i="20"/>
  <c r="BR312" i="20"/>
  <c r="AR312" i="20"/>
  <c r="CL201" i="20"/>
  <c r="BL201" i="20"/>
  <c r="AL201" i="20"/>
  <c r="BY201" i="20"/>
  <c r="AY201" i="20"/>
  <c r="Y201" i="20"/>
  <c r="CP204" i="20"/>
  <c r="BP204" i="20"/>
  <c r="AP204" i="20"/>
  <c r="BC204" i="20"/>
  <c r="AC204" i="20"/>
  <c r="CC204" i="20"/>
  <c r="CJ284" i="20"/>
  <c r="BJ284" i="20"/>
  <c r="AJ284" i="20"/>
  <c r="AW284" i="20"/>
  <c r="W284" i="20"/>
  <c r="BW284" i="20"/>
  <c r="CT246" i="20"/>
  <c r="BT246" i="20"/>
  <c r="AT246" i="20"/>
  <c r="AG246" i="20"/>
  <c r="CG246" i="20"/>
  <c r="BG246" i="20"/>
  <c r="CT270" i="20"/>
  <c r="BT270" i="20"/>
  <c r="AT270" i="20"/>
  <c r="BG270" i="20"/>
  <c r="AG270" i="20"/>
  <c r="CG270" i="20"/>
  <c r="CR248" i="20"/>
  <c r="BR248" i="20"/>
  <c r="AR248" i="20"/>
  <c r="CE248" i="20"/>
  <c r="BE248" i="20"/>
  <c r="AE248" i="20"/>
  <c r="CP207" i="20"/>
  <c r="BP207" i="20"/>
  <c r="AP207" i="20"/>
  <c r="AC207" i="20"/>
  <c r="CC207" i="20"/>
  <c r="BC207" i="20"/>
  <c r="CC258" i="20"/>
  <c r="BC258" i="20"/>
  <c r="AC258" i="20"/>
  <c r="CP258" i="20"/>
  <c r="BP258" i="20"/>
  <c r="AP258" i="20"/>
  <c r="CA207" i="20"/>
  <c r="BA207" i="20"/>
  <c r="AA207" i="20"/>
  <c r="CN207" i="20"/>
  <c r="BN207" i="20"/>
  <c r="AN207" i="20"/>
  <c r="CE263" i="20"/>
  <c r="BE263" i="20"/>
  <c r="AE263" i="20"/>
  <c r="CR263" i="20"/>
  <c r="BR263" i="20"/>
  <c r="AR263" i="20"/>
  <c r="AG200" i="20"/>
  <c r="CT200" i="20"/>
  <c r="CG200" i="20"/>
  <c r="BT200" i="20"/>
  <c r="BG200" i="20"/>
  <c r="AT200" i="20"/>
  <c r="CP191" i="20"/>
  <c r="BP191" i="20"/>
  <c r="AP191" i="20"/>
  <c r="CC191" i="20"/>
  <c r="BC191" i="20"/>
  <c r="AC191" i="20"/>
  <c r="CL181" i="20"/>
  <c r="BL181" i="20"/>
  <c r="AL181" i="20"/>
  <c r="BY181" i="20"/>
  <c r="AY181" i="20"/>
  <c r="Y181" i="20"/>
  <c r="CR189" i="20"/>
  <c r="BR189" i="20"/>
  <c r="AR189" i="20"/>
  <c r="CE189" i="20"/>
  <c r="BE189" i="20"/>
  <c r="AE189" i="20"/>
  <c r="CR177" i="20"/>
  <c r="BR177" i="20"/>
  <c r="AR177" i="20"/>
  <c r="CE177" i="20"/>
  <c r="BE177" i="20"/>
  <c r="AE177" i="20"/>
  <c r="CL191" i="20"/>
  <c r="BL191" i="20"/>
  <c r="AL191" i="20"/>
  <c r="BY191" i="20"/>
  <c r="AY191" i="20"/>
  <c r="Y191" i="20"/>
  <c r="CC295" i="20"/>
  <c r="BC295" i="20"/>
  <c r="AC295" i="20"/>
  <c r="CP295" i="20"/>
  <c r="BP295" i="20"/>
  <c r="AP295" i="20"/>
  <c r="CL184" i="20"/>
  <c r="BL184" i="20"/>
  <c r="AL184" i="20"/>
  <c r="BY184" i="20"/>
  <c r="AY184" i="20"/>
  <c r="Y184" i="20"/>
  <c r="CP206" i="20"/>
  <c r="BP206" i="20"/>
  <c r="AP206" i="20"/>
  <c r="CC206" i="20"/>
  <c r="BC206" i="20"/>
  <c r="AC206" i="20"/>
  <c r="BY195" i="20"/>
  <c r="AY195" i="20"/>
  <c r="Y195" i="20"/>
  <c r="CL195" i="20"/>
  <c r="BL195" i="20"/>
  <c r="AL195" i="20"/>
  <c r="CR212" i="20"/>
  <c r="BR212" i="20"/>
  <c r="AR212" i="20"/>
  <c r="CE212" i="20"/>
  <c r="BE212" i="20"/>
  <c r="AE212" i="20"/>
  <c r="CP214" i="20"/>
  <c r="BP214" i="20"/>
  <c r="AP214" i="20"/>
  <c r="CC214" i="20"/>
  <c r="BC214" i="20"/>
  <c r="AC214" i="20"/>
  <c r="BY229" i="20"/>
  <c r="AY229" i="20"/>
  <c r="Y229" i="20"/>
  <c r="CL229" i="20"/>
  <c r="BL229" i="20"/>
  <c r="AL229" i="20"/>
  <c r="CJ154" i="20"/>
  <c r="BJ154" i="20"/>
  <c r="AJ154" i="20"/>
  <c r="AW154" i="20"/>
  <c r="W154" i="20"/>
  <c r="BW154" i="20"/>
  <c r="CN138" i="20"/>
  <c r="BN138" i="20"/>
  <c r="AN138" i="20"/>
  <c r="AA138" i="20"/>
  <c r="CA138" i="20"/>
  <c r="BA138" i="20"/>
  <c r="CG139" i="20"/>
  <c r="BG139" i="20"/>
  <c r="AG139" i="20"/>
  <c r="CT139" i="20"/>
  <c r="BT139" i="20"/>
  <c r="AT139" i="20"/>
  <c r="CC180" i="20"/>
  <c r="BC180" i="20"/>
  <c r="AC180" i="20"/>
  <c r="CP180" i="20"/>
  <c r="BP180" i="20"/>
  <c r="AP180" i="20"/>
  <c r="CN165" i="20"/>
  <c r="BN165" i="20"/>
  <c r="AN165" i="20"/>
  <c r="CA165" i="20"/>
  <c r="BA165" i="20"/>
  <c r="AA165" i="20"/>
  <c r="CT168" i="20"/>
  <c r="BT168" i="20"/>
  <c r="AT168" i="20"/>
  <c r="CG168" i="20"/>
  <c r="BG168" i="20"/>
  <c r="AG168" i="20"/>
  <c r="CE118" i="20"/>
  <c r="BE118" i="20"/>
  <c r="AE118" i="20"/>
  <c r="CR118" i="20"/>
  <c r="BR118" i="20"/>
  <c r="AR118" i="20"/>
  <c r="CP118" i="20"/>
  <c r="BP118" i="20"/>
  <c r="AP118" i="20"/>
  <c r="CC118" i="20"/>
  <c r="BC118" i="20"/>
  <c r="AC118" i="20"/>
  <c r="CR74" i="20"/>
  <c r="BR74" i="20"/>
  <c r="AR74" i="20"/>
  <c r="CE74" i="20"/>
  <c r="BE74" i="20"/>
  <c r="AE74" i="20"/>
  <c r="CP104" i="20"/>
  <c r="BP104" i="20"/>
  <c r="AP104" i="20"/>
  <c r="CC104" i="20"/>
  <c r="BC104" i="20"/>
  <c r="AC104" i="20"/>
  <c r="CE91" i="20"/>
  <c r="AR91" i="20"/>
  <c r="CR91" i="20"/>
  <c r="BR91" i="20"/>
  <c r="AE91" i="20"/>
  <c r="CT141" i="20"/>
  <c r="BT141" i="20"/>
  <c r="AT141" i="20"/>
  <c r="BG141" i="20"/>
  <c r="AG141" i="20"/>
  <c r="CG141" i="20"/>
  <c r="CJ111" i="20"/>
  <c r="BJ111" i="20"/>
  <c r="AJ111" i="20"/>
  <c r="AW111" i="20"/>
  <c r="W111" i="20"/>
  <c r="BW111" i="20"/>
  <c r="CJ69" i="20"/>
  <c r="BJ69" i="20"/>
  <c r="AJ69" i="20"/>
  <c r="AW69" i="20"/>
  <c r="W69" i="20"/>
  <c r="BW69" i="20"/>
  <c r="CR136" i="20"/>
  <c r="BR136" i="20"/>
  <c r="AR136" i="20"/>
  <c r="CE136" i="20"/>
  <c r="BE136" i="20"/>
  <c r="AE136" i="20"/>
  <c r="CL91" i="20"/>
  <c r="BL91" i="20"/>
  <c r="Y91" i="20"/>
  <c r="BY91" i="20"/>
  <c r="AL91" i="20"/>
  <c r="AP114" i="20"/>
  <c r="CP114" i="20"/>
  <c r="AC114" i="20"/>
  <c r="CC114" i="20"/>
  <c r="BP114" i="20"/>
  <c r="BC114" i="20"/>
  <c r="CL194" i="20"/>
  <c r="BL194" i="20"/>
  <c r="AL194" i="20"/>
  <c r="BY194" i="20"/>
  <c r="Y194" i="20"/>
  <c r="AY194" i="20"/>
  <c r="BW79" i="20"/>
  <c r="AW79" i="20"/>
  <c r="W79" i="20"/>
  <c r="CJ79" i="20"/>
  <c r="BJ79" i="20"/>
  <c r="AJ79" i="20"/>
  <c r="CN67" i="20"/>
  <c r="BN67" i="20"/>
  <c r="AN67" i="20"/>
  <c r="BA67" i="20"/>
  <c r="CA67" i="20"/>
  <c r="AA67" i="20"/>
  <c r="CT95" i="20"/>
  <c r="BT95" i="20"/>
  <c r="AT95" i="20"/>
  <c r="CG95" i="20"/>
  <c r="BG95" i="20"/>
  <c r="AG95" i="20"/>
  <c r="CR31" i="20"/>
  <c r="BR31" i="20"/>
  <c r="AR31" i="20"/>
  <c r="CE31" i="20"/>
  <c r="BE31" i="20"/>
  <c r="AE31" i="20"/>
  <c r="BW107" i="20"/>
  <c r="AW107" i="20"/>
  <c r="W107" i="20"/>
  <c r="CJ107" i="20"/>
  <c r="BJ107" i="20"/>
  <c r="AJ107" i="20"/>
  <c r="CP60" i="20"/>
  <c r="BP60" i="20"/>
  <c r="AP60" i="20"/>
  <c r="AC60" i="20"/>
  <c r="CC60" i="20"/>
  <c r="BC60" i="20"/>
  <c r="CR112" i="20"/>
  <c r="BR112" i="20"/>
  <c r="AR112" i="20"/>
  <c r="AE112" i="20"/>
  <c r="BE112" i="20"/>
  <c r="CE112" i="20"/>
  <c r="CP65" i="20"/>
  <c r="BP65" i="20"/>
  <c r="AP65" i="20"/>
  <c r="AC65" i="20"/>
  <c r="CC65" i="20"/>
  <c r="BC65" i="20"/>
  <c r="CN36" i="20"/>
  <c r="BN36" i="20"/>
  <c r="AN36" i="20"/>
  <c r="BA36" i="20"/>
  <c r="AA36" i="20"/>
  <c r="CA36" i="20"/>
  <c r="BY36" i="20"/>
  <c r="AY36" i="20"/>
  <c r="Y36" i="20"/>
  <c r="CL36" i="20"/>
  <c r="BL36" i="20"/>
  <c r="AL36" i="20"/>
  <c r="CE20" i="20"/>
  <c r="BE20" i="20"/>
  <c r="AE20" i="20"/>
  <c r="CR20" i="20"/>
  <c r="BR20" i="20"/>
  <c r="AR20" i="20"/>
  <c r="CA100" i="20"/>
  <c r="BA100" i="20"/>
  <c r="AA100" i="20"/>
  <c r="CN100" i="20"/>
  <c r="BN100" i="20"/>
  <c r="AN100" i="20"/>
  <c r="CG59" i="20"/>
  <c r="BG59" i="20"/>
  <c r="AG59" i="20"/>
  <c r="CT59" i="20"/>
  <c r="BT59" i="20"/>
  <c r="AT59" i="20"/>
  <c r="CP12" i="20"/>
  <c r="BP12" i="20"/>
  <c r="AP12" i="20"/>
  <c r="CC12" i="20"/>
  <c r="BC12" i="20"/>
  <c r="AC12" i="20"/>
  <c r="CC51" i="20"/>
  <c r="BC51" i="20"/>
  <c r="AC51" i="20"/>
  <c r="CP51" i="20"/>
  <c r="BP51" i="20"/>
  <c r="AP51" i="20"/>
  <c r="CE39" i="20"/>
  <c r="BE39" i="20"/>
  <c r="AE39" i="20"/>
  <c r="CR39" i="20"/>
  <c r="BR39" i="20"/>
  <c r="AR39" i="20"/>
  <c r="CT34" i="20"/>
  <c r="BT34" i="20"/>
  <c r="AT34" i="20"/>
  <c r="AG34" i="20"/>
  <c r="CG34" i="20"/>
  <c r="BG34" i="20"/>
  <c r="CP10" i="20"/>
  <c r="BP10" i="20"/>
  <c r="AP10" i="20"/>
  <c r="CC10" i="20"/>
  <c r="BC10" i="20"/>
  <c r="AC10" i="20"/>
  <c r="BW10" i="20"/>
  <c r="AW10" i="20"/>
  <c r="W10" i="20"/>
  <c r="CJ10" i="20"/>
  <c r="BJ10" i="20"/>
  <c r="AJ10" i="20"/>
  <c r="BW58" i="20"/>
  <c r="AW58" i="20"/>
  <c r="W58" i="20"/>
  <c r="CJ58" i="20"/>
  <c r="BJ58" i="20"/>
  <c r="AJ58" i="20"/>
  <c r="CT24" i="20"/>
  <c r="BT24" i="20"/>
  <c r="AT24" i="20"/>
  <c r="BG24" i="20"/>
  <c r="AG24" i="20"/>
  <c r="CG24" i="20"/>
  <c r="CE27" i="20"/>
  <c r="BE27" i="20"/>
  <c r="AE27" i="20"/>
  <c r="CR27" i="20"/>
  <c r="BR27" i="20"/>
  <c r="AR27" i="20"/>
  <c r="CJ522" i="15"/>
  <c r="BJ522" i="15"/>
  <c r="AJ522" i="15"/>
  <c r="CE522" i="15"/>
  <c r="BE522" i="15"/>
  <c r="AE522" i="15"/>
  <c r="BW522" i="15"/>
  <c r="AW522" i="15"/>
  <c r="W522" i="15"/>
  <c r="CR522" i="15"/>
  <c r="BR522" i="15"/>
  <c r="AR522" i="15"/>
  <c r="BL522" i="15"/>
  <c r="Y522" i="15"/>
  <c r="BH522" i="15"/>
  <c r="U522" i="15"/>
  <c r="CP522" i="15"/>
  <c r="BC522" i="15"/>
  <c r="CN522" i="15"/>
  <c r="BA522" i="15"/>
  <c r="CL522" i="15"/>
  <c r="AY522" i="15"/>
  <c r="CC522" i="15"/>
  <c r="AP522" i="15"/>
  <c r="CA522" i="15"/>
  <c r="AN522" i="15"/>
  <c r="BY522" i="15"/>
  <c r="AL522" i="15"/>
  <c r="BU522" i="15"/>
  <c r="AH522" i="15"/>
  <c r="BP522" i="15"/>
  <c r="AC522" i="15"/>
  <c r="CH522" i="15"/>
  <c r="BN522" i="15"/>
  <c r="AU522" i="15"/>
  <c r="AA522" i="15"/>
  <c r="CE6" i="20"/>
  <c r="BE6" i="20"/>
  <c r="AE6" i="20"/>
  <c r="CR6" i="20"/>
  <c r="BR6" i="20"/>
  <c r="AR6" i="20"/>
  <c r="CT463" i="20"/>
  <c r="BT463" i="20"/>
  <c r="AT463" i="20"/>
  <c r="CG463" i="20"/>
  <c r="BG463" i="20"/>
  <c r="AG463" i="20"/>
  <c r="CT559" i="20"/>
  <c r="CG559" i="20"/>
  <c r="CR488" i="20"/>
  <c r="BR488" i="20"/>
  <c r="AR488" i="20"/>
  <c r="CE488" i="20"/>
  <c r="BE488" i="20"/>
  <c r="AE488" i="20"/>
  <c r="CP462" i="20"/>
  <c r="BP462" i="20"/>
  <c r="AP462" i="20"/>
  <c r="CC462" i="20"/>
  <c r="BC462" i="20"/>
  <c r="AC462" i="20"/>
  <c r="CT455" i="20"/>
  <c r="BT455" i="20"/>
  <c r="AT455" i="20"/>
  <c r="BG455" i="20"/>
  <c r="AG455" i="20"/>
  <c r="CG455" i="20"/>
  <c r="CP564" i="20"/>
  <c r="CC564" i="20"/>
  <c r="BW559" i="20"/>
  <c r="CJ559" i="20"/>
  <c r="CP521" i="20"/>
  <c r="BP521" i="20"/>
  <c r="AP521" i="20"/>
  <c r="BC521" i="20"/>
  <c r="AC521" i="20"/>
  <c r="CC521" i="20"/>
  <c r="CE507" i="20"/>
  <c r="AR507" i="20"/>
  <c r="BR507" i="20"/>
  <c r="CR507" i="20"/>
  <c r="AE507" i="20"/>
  <c r="BE507" i="20"/>
  <c r="CT551" i="20"/>
  <c r="CG551" i="20"/>
  <c r="BW557" i="20"/>
  <c r="CJ557" i="20"/>
  <c r="AA536" i="20"/>
  <c r="BA536" i="20"/>
  <c r="AN536" i="20"/>
  <c r="BN536" i="20"/>
  <c r="CN536" i="20"/>
  <c r="CA536" i="20"/>
  <c r="BY562" i="20"/>
  <c r="CL562" i="20"/>
  <c r="CP483" i="20"/>
  <c r="BP483" i="20"/>
  <c r="AP483" i="20"/>
  <c r="CC483" i="20"/>
  <c r="BC483" i="20"/>
  <c r="AC483" i="20"/>
  <c r="CR486" i="20"/>
  <c r="BR486" i="20"/>
  <c r="AR486" i="20"/>
  <c r="CE486" i="20"/>
  <c r="BE486" i="20"/>
  <c r="AE486" i="20"/>
  <c r="CN490" i="20"/>
  <c r="BN490" i="20"/>
  <c r="AN490" i="20"/>
  <c r="CA490" i="20"/>
  <c r="BA490" i="20"/>
  <c r="AA490" i="20"/>
  <c r="BW491" i="20"/>
  <c r="AW491" i="20"/>
  <c r="W491" i="20"/>
  <c r="CJ491" i="20"/>
  <c r="AJ491" i="20"/>
  <c r="BJ491" i="20"/>
  <c r="CN471" i="20"/>
  <c r="BN471" i="20"/>
  <c r="AN471" i="20"/>
  <c r="BA471" i="20"/>
  <c r="AA471" i="20"/>
  <c r="CA471" i="20"/>
  <c r="BY479" i="20"/>
  <c r="AY479" i="20"/>
  <c r="Y479" i="20"/>
  <c r="CL479" i="20"/>
  <c r="BL479" i="20"/>
  <c r="AL479" i="20"/>
  <c r="CR495" i="20"/>
  <c r="BR495" i="20"/>
  <c r="AR495" i="20"/>
  <c r="CE495" i="20"/>
  <c r="BE495" i="20"/>
  <c r="AE495" i="20"/>
  <c r="CR441" i="20"/>
  <c r="BR441" i="20"/>
  <c r="AR441" i="20"/>
  <c r="BE441" i="20"/>
  <c r="AE441" i="20"/>
  <c r="CE441" i="20"/>
  <c r="CE456" i="20"/>
  <c r="BE456" i="20"/>
  <c r="AE456" i="20"/>
  <c r="CR456" i="20"/>
  <c r="BR456" i="20"/>
  <c r="AR456" i="20"/>
  <c r="CT458" i="20"/>
  <c r="BT458" i="20"/>
  <c r="AT458" i="20"/>
  <c r="AG458" i="20"/>
  <c r="CG458" i="20"/>
  <c r="BG458" i="20"/>
  <c r="CE468" i="20"/>
  <c r="BE468" i="20"/>
  <c r="AE468" i="20"/>
  <c r="CR468" i="20"/>
  <c r="BR468" i="20"/>
  <c r="AR468" i="20"/>
  <c r="CP438" i="20"/>
  <c r="BP438" i="20"/>
  <c r="AP438" i="20"/>
  <c r="BC438" i="20"/>
  <c r="CC438" i="20"/>
  <c r="AC438" i="20"/>
  <c r="BY444" i="20"/>
  <c r="AY444" i="20"/>
  <c r="Y444" i="20"/>
  <c r="BL444" i="20"/>
  <c r="AL444" i="20"/>
  <c r="CL444" i="20"/>
  <c r="CR446" i="20"/>
  <c r="BR446" i="20"/>
  <c r="AR446" i="20"/>
  <c r="AE446" i="20"/>
  <c r="CE446" i="20"/>
  <c r="BE446" i="20"/>
  <c r="CP432" i="20"/>
  <c r="BP432" i="20"/>
  <c r="AP432" i="20"/>
  <c r="CC432" i="20"/>
  <c r="BC432" i="20"/>
  <c r="AC432" i="20"/>
  <c r="CC463" i="20"/>
  <c r="BC463" i="20"/>
  <c r="AC463" i="20"/>
  <c r="CP463" i="20"/>
  <c r="BP463" i="20"/>
  <c r="AP463" i="20"/>
  <c r="CJ410" i="20"/>
  <c r="BJ410" i="20"/>
  <c r="AJ410" i="20"/>
  <c r="BW410" i="20"/>
  <c r="AW410" i="20"/>
  <c r="W410" i="20"/>
  <c r="CN413" i="20"/>
  <c r="BN413" i="20"/>
  <c r="AN413" i="20"/>
  <c r="CA413" i="20"/>
  <c r="BA413" i="20"/>
  <c r="AA413" i="20"/>
  <c r="CL413" i="20"/>
  <c r="BL413" i="20"/>
  <c r="AL413" i="20"/>
  <c r="BY413" i="20"/>
  <c r="AY413" i="20"/>
  <c r="Y413" i="20"/>
  <c r="CR384" i="20"/>
  <c r="BR384" i="20"/>
  <c r="AR384" i="20"/>
  <c r="CE384" i="20"/>
  <c r="BE384" i="20"/>
  <c r="AE384" i="20"/>
  <c r="CP396" i="20"/>
  <c r="BP396" i="20"/>
  <c r="AP396" i="20"/>
  <c r="CC396" i="20"/>
  <c r="BC396" i="20"/>
  <c r="AC396" i="20"/>
  <c r="CN403" i="20"/>
  <c r="BN403" i="20"/>
  <c r="AN403" i="20"/>
  <c r="CA403" i="20"/>
  <c r="BA403" i="20"/>
  <c r="AA403" i="20"/>
  <c r="CN365" i="20"/>
  <c r="BN365" i="20"/>
  <c r="AN365" i="20"/>
  <c r="AA365" i="20"/>
  <c r="CA365" i="20"/>
  <c r="BA365" i="20"/>
  <c r="CJ360" i="20"/>
  <c r="BJ360" i="20"/>
  <c r="AJ360" i="20"/>
  <c r="W360" i="20"/>
  <c r="BW360" i="20"/>
  <c r="AW360" i="20"/>
  <c r="BY394" i="20"/>
  <c r="AY394" i="20"/>
  <c r="Y394" i="20"/>
  <c r="CL394" i="20"/>
  <c r="BL394" i="20"/>
  <c r="AL394" i="20"/>
  <c r="BW382" i="20"/>
  <c r="AW382" i="20"/>
  <c r="W382" i="20"/>
  <c r="CJ382" i="20"/>
  <c r="BJ382" i="20"/>
  <c r="AJ382" i="20"/>
  <c r="CN341" i="20"/>
  <c r="BN341" i="20"/>
  <c r="AN341" i="20"/>
  <c r="CA341" i="20"/>
  <c r="BA341" i="20"/>
  <c r="AA341" i="20"/>
  <c r="CR332" i="20"/>
  <c r="BR332" i="20"/>
  <c r="AR332" i="20"/>
  <c r="AE332" i="20"/>
  <c r="CE332" i="20"/>
  <c r="BE332" i="20"/>
  <c r="BY404" i="20"/>
  <c r="AY404" i="20"/>
  <c r="Y404" i="20"/>
  <c r="CL404" i="20"/>
  <c r="BL404" i="20"/>
  <c r="AL404" i="20"/>
  <c r="CC392" i="20"/>
  <c r="BC392" i="20"/>
  <c r="AC392" i="20"/>
  <c r="CP392" i="20"/>
  <c r="BP392" i="20"/>
  <c r="AP392" i="20"/>
  <c r="CE321" i="20"/>
  <c r="BE321" i="20"/>
  <c r="AE321" i="20"/>
  <c r="CR321" i="20"/>
  <c r="BR321" i="20"/>
  <c r="AR321" i="20"/>
  <c r="CG324" i="20"/>
  <c r="BG324" i="20"/>
  <c r="AG324" i="20"/>
  <c r="CT324" i="20"/>
  <c r="BT324" i="20"/>
  <c r="AT324" i="20"/>
  <c r="CA380" i="20"/>
  <c r="BA380" i="20"/>
  <c r="AA380" i="20"/>
  <c r="CN380" i="20"/>
  <c r="BN380" i="20"/>
  <c r="AN380" i="20"/>
  <c r="CN325" i="20"/>
  <c r="BN325" i="20"/>
  <c r="AN325" i="20"/>
  <c r="CA325" i="20"/>
  <c r="BA325" i="20"/>
  <c r="AA325" i="20"/>
  <c r="CL318" i="20"/>
  <c r="BL318" i="20"/>
  <c r="AL318" i="20"/>
  <c r="AY318" i="20"/>
  <c r="BY318" i="20"/>
  <c r="Y318" i="20"/>
  <c r="BW375" i="20"/>
  <c r="AW375" i="20"/>
  <c r="W375" i="20"/>
  <c r="CJ375" i="20"/>
  <c r="BJ375" i="20"/>
  <c r="AJ375" i="20"/>
  <c r="CE317" i="20"/>
  <c r="BE317" i="20"/>
  <c r="AE317" i="20"/>
  <c r="CR317" i="20"/>
  <c r="BR317" i="20"/>
  <c r="AR317" i="20"/>
  <c r="BY352" i="20"/>
  <c r="AY352" i="20"/>
  <c r="Y352" i="20"/>
  <c r="CL352" i="20"/>
  <c r="BL352" i="20"/>
  <c r="AL352" i="20"/>
  <c r="CN276" i="20"/>
  <c r="BN276" i="20"/>
  <c r="AN276" i="20"/>
  <c r="CA276" i="20"/>
  <c r="BA276" i="20"/>
  <c r="AA276" i="20"/>
  <c r="CP250" i="20"/>
  <c r="BP250" i="20"/>
  <c r="AP250" i="20"/>
  <c r="CC250" i="20"/>
  <c r="BC250" i="20"/>
  <c r="AC250" i="20"/>
  <c r="CN285" i="20"/>
  <c r="BN285" i="20"/>
  <c r="AN285" i="20"/>
  <c r="AA285" i="20"/>
  <c r="CA285" i="20"/>
  <c r="BA285" i="20"/>
  <c r="CE288" i="20"/>
  <c r="BE288" i="20"/>
  <c r="AE288" i="20"/>
  <c r="CR288" i="20"/>
  <c r="BR288" i="20"/>
  <c r="AR288" i="20"/>
  <c r="CC328" i="20"/>
  <c r="BC328" i="20"/>
  <c r="AC328" i="20"/>
  <c r="CP328" i="20"/>
  <c r="BP328" i="20"/>
  <c r="AP328" i="20"/>
  <c r="CT312" i="20"/>
  <c r="BT312" i="20"/>
  <c r="AT312" i="20"/>
  <c r="CG312" i="20"/>
  <c r="BG312" i="20"/>
  <c r="AG312" i="20"/>
  <c r="CG271" i="20"/>
  <c r="BG271" i="20"/>
  <c r="AG271" i="20"/>
  <c r="CT271" i="20"/>
  <c r="BT271" i="20"/>
  <c r="AT271" i="20"/>
  <c r="CJ232" i="20"/>
  <c r="BJ232" i="20"/>
  <c r="AJ232" i="20"/>
  <c r="BW232" i="20"/>
  <c r="AW232" i="20"/>
  <c r="W232" i="20"/>
  <c r="CP199" i="20"/>
  <c r="BP199" i="20"/>
  <c r="AP199" i="20"/>
  <c r="CC199" i="20"/>
  <c r="BC199" i="20"/>
  <c r="AC199" i="20"/>
  <c r="CL230" i="20"/>
  <c r="BL230" i="20"/>
  <c r="AL230" i="20"/>
  <c r="BY230" i="20"/>
  <c r="AY230" i="20"/>
  <c r="Y230" i="20"/>
  <c r="CJ201" i="20"/>
  <c r="BJ201" i="20"/>
  <c r="AJ201" i="20"/>
  <c r="BW201" i="20"/>
  <c r="AW201" i="20"/>
  <c r="W201" i="20"/>
  <c r="CL284" i="20"/>
  <c r="BL284" i="20"/>
  <c r="AL284" i="20"/>
  <c r="BY284" i="20"/>
  <c r="AY284" i="20"/>
  <c r="Y284" i="20"/>
  <c r="CT248" i="20"/>
  <c r="BT248" i="20"/>
  <c r="AT248" i="20"/>
  <c r="AG248" i="20"/>
  <c r="CG248" i="20"/>
  <c r="BG248" i="20"/>
  <c r="CR258" i="20"/>
  <c r="BR258" i="20"/>
  <c r="AR258" i="20"/>
  <c r="CE258" i="20"/>
  <c r="BE258" i="20"/>
  <c r="AE258" i="20"/>
  <c r="BY251" i="20"/>
  <c r="AY251" i="20"/>
  <c r="Y251" i="20"/>
  <c r="CL251" i="20"/>
  <c r="BL251" i="20"/>
  <c r="AL251" i="20"/>
  <c r="CT263" i="20"/>
  <c r="BT263" i="20"/>
  <c r="AT263" i="20"/>
  <c r="CG263" i="20"/>
  <c r="BG263" i="20"/>
  <c r="AG263" i="20"/>
  <c r="CP179" i="20"/>
  <c r="BP179" i="20"/>
  <c r="AP179" i="20"/>
  <c r="CC179" i="20"/>
  <c r="BC179" i="20"/>
  <c r="AC179" i="20"/>
  <c r="CL169" i="20"/>
  <c r="BL169" i="20"/>
  <c r="AL169" i="20"/>
  <c r="BY169" i="20"/>
  <c r="AY169" i="20"/>
  <c r="Y169" i="20"/>
  <c r="AT206" i="20"/>
  <c r="AG206" i="20"/>
  <c r="CT206" i="20"/>
  <c r="CG206" i="20"/>
  <c r="BT206" i="20"/>
  <c r="BG206" i="20"/>
  <c r="CP189" i="20"/>
  <c r="BP189" i="20"/>
  <c r="AP189" i="20"/>
  <c r="BC189" i="20"/>
  <c r="AC189" i="20"/>
  <c r="CC189" i="20"/>
  <c r="CR295" i="20"/>
  <c r="BR295" i="20"/>
  <c r="AR295" i="20"/>
  <c r="CE295" i="20"/>
  <c r="BE295" i="20"/>
  <c r="AE295" i="20"/>
  <c r="CJ179" i="20"/>
  <c r="BJ179" i="20"/>
  <c r="AJ179" i="20"/>
  <c r="AW179" i="20"/>
  <c r="W179" i="20"/>
  <c r="BW179" i="20"/>
  <c r="BY189" i="20"/>
  <c r="AY189" i="20"/>
  <c r="Y189" i="20"/>
  <c r="CL189" i="20"/>
  <c r="BL189" i="20"/>
  <c r="AL189" i="20"/>
  <c r="CA195" i="20"/>
  <c r="BA195" i="20"/>
  <c r="AA195" i="20"/>
  <c r="CN195" i="20"/>
  <c r="BN195" i="20"/>
  <c r="AN195" i="20"/>
  <c r="CT212" i="20"/>
  <c r="BT212" i="20"/>
  <c r="AT212" i="20"/>
  <c r="BG212" i="20"/>
  <c r="AG212" i="20"/>
  <c r="CG212" i="20"/>
  <c r="CR214" i="20"/>
  <c r="BR214" i="20"/>
  <c r="AR214" i="20"/>
  <c r="CE214" i="20"/>
  <c r="BE214" i="20"/>
  <c r="AE214" i="20"/>
  <c r="BY205" i="20"/>
  <c r="AY205" i="20"/>
  <c r="Y205" i="20"/>
  <c r="CL205" i="20"/>
  <c r="BL205" i="20"/>
  <c r="AL205" i="20"/>
  <c r="CA229" i="20"/>
  <c r="BA229" i="20"/>
  <c r="AA229" i="20"/>
  <c r="CN229" i="20"/>
  <c r="BN229" i="20"/>
  <c r="AN229" i="20"/>
  <c r="CJ149" i="20"/>
  <c r="BJ149" i="20"/>
  <c r="AJ149" i="20"/>
  <c r="BW149" i="20"/>
  <c r="AW149" i="20"/>
  <c r="W149" i="20"/>
  <c r="CR138" i="20"/>
  <c r="BR138" i="20"/>
  <c r="AR138" i="20"/>
  <c r="CE138" i="20"/>
  <c r="BE138" i="20"/>
  <c r="AE138" i="20"/>
  <c r="CL133" i="20"/>
  <c r="BL133" i="20"/>
  <c r="AL133" i="20"/>
  <c r="AY133" i="20"/>
  <c r="Y133" i="20"/>
  <c r="BY133" i="20"/>
  <c r="CE146" i="20"/>
  <c r="BE146" i="20"/>
  <c r="AE146" i="20"/>
  <c r="CR146" i="20"/>
  <c r="BR146" i="20"/>
  <c r="AR146" i="20"/>
  <c r="BW138" i="20"/>
  <c r="AW138" i="20"/>
  <c r="W138" i="20"/>
  <c r="CJ138" i="20"/>
  <c r="BJ138" i="20"/>
  <c r="AJ138" i="20"/>
  <c r="CE180" i="20"/>
  <c r="BE180" i="20"/>
  <c r="AE180" i="20"/>
  <c r="CR180" i="20"/>
  <c r="BR180" i="20"/>
  <c r="AR180" i="20"/>
  <c r="CP165" i="20"/>
  <c r="BP165" i="20"/>
  <c r="AP165" i="20"/>
  <c r="CC165" i="20"/>
  <c r="BC165" i="20"/>
  <c r="AC165" i="20"/>
  <c r="CA115" i="20"/>
  <c r="BN115" i="20"/>
  <c r="BA115" i="20"/>
  <c r="AN115" i="20"/>
  <c r="AA115" i="20"/>
  <c r="CN115" i="20"/>
  <c r="CJ101" i="20"/>
  <c r="BJ101" i="20"/>
  <c r="AJ101" i="20"/>
  <c r="BW101" i="20"/>
  <c r="AW101" i="20"/>
  <c r="W101" i="20"/>
  <c r="BP202" i="20"/>
  <c r="BC202" i="20"/>
  <c r="AP202" i="20"/>
  <c r="AC202" i="20"/>
  <c r="CP202" i="20"/>
  <c r="CC202" i="20"/>
  <c r="CN109" i="20"/>
  <c r="BN109" i="20"/>
  <c r="AN109" i="20"/>
  <c r="CA109" i="20"/>
  <c r="BA109" i="20"/>
  <c r="AA109" i="20"/>
  <c r="CT136" i="20"/>
  <c r="BT136" i="20"/>
  <c r="AT136" i="20"/>
  <c r="CG136" i="20"/>
  <c r="BG136" i="20"/>
  <c r="AG136" i="20"/>
  <c r="BY109" i="20"/>
  <c r="AY109" i="20"/>
  <c r="Y109" i="20"/>
  <c r="CL109" i="20"/>
  <c r="BL109" i="20"/>
  <c r="AL109" i="20"/>
  <c r="CP194" i="20"/>
  <c r="BP194" i="20"/>
  <c r="AP194" i="20"/>
  <c r="CC194" i="20"/>
  <c r="BC194" i="20"/>
  <c r="AC194" i="20"/>
  <c r="BY79" i="20"/>
  <c r="AY79" i="20"/>
  <c r="Y79" i="20"/>
  <c r="CL79" i="20"/>
  <c r="BL79" i="20"/>
  <c r="AL79" i="20"/>
  <c r="CR67" i="20"/>
  <c r="BR67" i="20"/>
  <c r="AR67" i="20"/>
  <c r="CE67" i="20"/>
  <c r="BE67" i="20"/>
  <c r="AE67" i="20"/>
  <c r="BY107" i="20"/>
  <c r="AY107" i="20"/>
  <c r="Y107" i="20"/>
  <c r="CL107" i="20"/>
  <c r="BL107" i="20"/>
  <c r="AL107" i="20"/>
  <c r="BY82" i="20"/>
  <c r="AY82" i="20"/>
  <c r="Y82" i="20"/>
  <c r="CL82" i="20"/>
  <c r="BL82" i="20"/>
  <c r="AL82" i="20"/>
  <c r="BT112" i="20"/>
  <c r="AG112" i="20"/>
  <c r="BG112" i="20"/>
  <c r="CT112" i="20"/>
  <c r="AT112" i="20"/>
  <c r="CG112" i="20"/>
  <c r="CL31" i="20"/>
  <c r="BL31" i="20"/>
  <c r="AL31" i="20"/>
  <c r="BY31" i="20"/>
  <c r="AY31" i="20"/>
  <c r="Y31" i="20"/>
  <c r="CC100" i="20"/>
  <c r="BC100" i="20"/>
  <c r="AC100" i="20"/>
  <c r="CP100" i="20"/>
  <c r="BP100" i="20"/>
  <c r="AP100" i="20"/>
  <c r="CE51" i="20"/>
  <c r="BE51" i="20"/>
  <c r="AE51" i="20"/>
  <c r="CR51" i="20"/>
  <c r="BR51" i="20"/>
  <c r="AR51" i="20"/>
  <c r="CT39" i="20"/>
  <c r="BT39" i="20"/>
  <c r="AT39" i="20"/>
  <c r="AG39" i="20"/>
  <c r="CG39" i="20"/>
  <c r="BG39" i="20"/>
  <c r="CA8" i="20"/>
  <c r="BA8" i="20"/>
  <c r="AA8" i="20"/>
  <c r="CN8" i="20"/>
  <c r="BN8" i="20"/>
  <c r="AN8" i="20"/>
  <c r="BY58" i="20"/>
  <c r="AY58" i="20"/>
  <c r="Y58" i="20"/>
  <c r="CL58" i="20"/>
  <c r="BL58" i="20"/>
  <c r="AL58" i="20"/>
  <c r="CA13" i="20"/>
  <c r="BA13" i="20"/>
  <c r="AA13" i="20"/>
  <c r="CN13" i="20"/>
  <c r="BN13" i="20"/>
  <c r="AN13" i="20"/>
  <c r="CT27" i="20"/>
  <c r="BT27" i="20"/>
  <c r="AT27" i="20"/>
  <c r="BG27" i="20"/>
  <c r="AG27" i="20"/>
  <c r="CG27" i="20"/>
  <c r="BY63" i="20"/>
  <c r="AY63" i="20"/>
  <c r="Y63" i="20"/>
  <c r="CL63" i="20"/>
  <c r="BL63" i="20"/>
  <c r="AL63" i="20"/>
  <c r="BW13" i="20"/>
  <c r="AW13" i="20"/>
  <c r="W13" i="20"/>
  <c r="CJ13" i="20"/>
  <c r="BJ13" i="20"/>
  <c r="AJ13" i="20"/>
  <c r="CT6" i="20"/>
  <c r="BT6" i="20"/>
  <c r="AT6" i="20"/>
  <c r="CG6" i="20"/>
  <c r="BG6" i="20"/>
  <c r="AG6" i="20"/>
  <c r="O65" i="2"/>
  <c r="O4" i="2" s="1"/>
  <c r="K65" i="2"/>
  <c r="K4" i="2" s="1"/>
  <c r="G65" i="2"/>
  <c r="G4" i="2" s="1"/>
  <c r="CE532" i="20"/>
  <c r="BE532" i="20"/>
  <c r="AE532" i="20"/>
  <c r="CR532" i="20"/>
  <c r="BR532" i="20"/>
  <c r="AR532" i="20"/>
  <c r="CP549" i="20"/>
  <c r="CC549" i="20"/>
  <c r="CA503" i="20"/>
  <c r="BA503" i="20"/>
  <c r="AA503" i="20"/>
  <c r="CN503" i="20"/>
  <c r="BN503" i="20"/>
  <c r="AN503" i="20"/>
  <c r="CE477" i="20"/>
  <c r="BE477" i="20"/>
  <c r="AE477" i="20"/>
  <c r="CR477" i="20"/>
  <c r="BR477" i="20"/>
  <c r="AR477" i="20"/>
  <c r="BW554" i="20"/>
  <c r="CJ554" i="20"/>
  <c r="CJ535" i="20"/>
  <c r="BJ535" i="20"/>
  <c r="AJ535" i="20"/>
  <c r="BW535" i="20"/>
  <c r="AW535" i="20"/>
  <c r="W535" i="20"/>
  <c r="AC543" i="20"/>
  <c r="BC543" i="20"/>
  <c r="CC543" i="20"/>
  <c r="AP543" i="20"/>
  <c r="BP543" i="20"/>
  <c r="CP543" i="20"/>
  <c r="BY514" i="20"/>
  <c r="AY514" i="20"/>
  <c r="Y514" i="20"/>
  <c r="CL514" i="20"/>
  <c r="BL514" i="20"/>
  <c r="AL514" i="20"/>
  <c r="CL485" i="20"/>
  <c r="BL485" i="20"/>
  <c r="AL485" i="20"/>
  <c r="BY485" i="20"/>
  <c r="AY485" i="20"/>
  <c r="Y485" i="20"/>
  <c r="CA566" i="20"/>
  <c r="CN566" i="20"/>
  <c r="CE551" i="20"/>
  <c r="CR551" i="20"/>
  <c r="CL561" i="20"/>
  <c r="BY561" i="20"/>
  <c r="CL535" i="20"/>
  <c r="BL535" i="20"/>
  <c r="AL535" i="20"/>
  <c r="BY535" i="20"/>
  <c r="AY535" i="20"/>
  <c r="Y535" i="20"/>
  <c r="CP523" i="20"/>
  <c r="BP523" i="20"/>
  <c r="AP523" i="20"/>
  <c r="CC523" i="20"/>
  <c r="BC523" i="20"/>
  <c r="AC523" i="20"/>
  <c r="AE543" i="20"/>
  <c r="BE543" i="20"/>
  <c r="CE543" i="20"/>
  <c r="AR543" i="20"/>
  <c r="BR543" i="20"/>
  <c r="CR543" i="20"/>
  <c r="CJ517" i="20"/>
  <c r="BW517" i="20"/>
  <c r="BJ517" i="20"/>
  <c r="AW517" i="20"/>
  <c r="AJ517" i="20"/>
  <c r="W517" i="20"/>
  <c r="CR524" i="20"/>
  <c r="BR524" i="20"/>
  <c r="AR524" i="20"/>
  <c r="CE524" i="20"/>
  <c r="BE524" i="20"/>
  <c r="AE524" i="20"/>
  <c r="CJ534" i="20"/>
  <c r="BW534" i="20"/>
  <c r="BJ534" i="20"/>
  <c r="AW534" i="20"/>
  <c r="AJ534" i="20"/>
  <c r="W534" i="20"/>
  <c r="CC498" i="20"/>
  <c r="BC498" i="20"/>
  <c r="AC498" i="20"/>
  <c r="CP498" i="20"/>
  <c r="BP498" i="20"/>
  <c r="AP498" i="20"/>
  <c r="CE566" i="20"/>
  <c r="CR566" i="20"/>
  <c r="CN554" i="20"/>
  <c r="CA554" i="20"/>
  <c r="CR552" i="20"/>
  <c r="CE552" i="20"/>
  <c r="CN561" i="20"/>
  <c r="CA561" i="20"/>
  <c r="CG532" i="20"/>
  <c r="BG532" i="20"/>
  <c r="AG532" i="20"/>
  <c r="CT532" i="20"/>
  <c r="BT532" i="20"/>
  <c r="AT532" i="20"/>
  <c r="CN535" i="20"/>
  <c r="BN535" i="20"/>
  <c r="AN535" i="20"/>
  <c r="CA535" i="20"/>
  <c r="BA535" i="20"/>
  <c r="AA535" i="20"/>
  <c r="AC536" i="20"/>
  <c r="BC536" i="20"/>
  <c r="CC536" i="20"/>
  <c r="AP536" i="20"/>
  <c r="BP536" i="20"/>
  <c r="CP536" i="20"/>
  <c r="BG543" i="20"/>
  <c r="CG543" i="20"/>
  <c r="AT543" i="20"/>
  <c r="BT543" i="20"/>
  <c r="CT543" i="20"/>
  <c r="AG543" i="20"/>
  <c r="CA562" i="20"/>
  <c r="CN562" i="20"/>
  <c r="BW521" i="20"/>
  <c r="AW521" i="20"/>
  <c r="W521" i="20"/>
  <c r="CJ521" i="20"/>
  <c r="BJ521" i="20"/>
  <c r="AJ521" i="20"/>
  <c r="BW514" i="20"/>
  <c r="AW514" i="20"/>
  <c r="W514" i="20"/>
  <c r="CJ514" i="20"/>
  <c r="BJ514" i="20"/>
  <c r="AJ514" i="20"/>
  <c r="CC522" i="20"/>
  <c r="BC522" i="20"/>
  <c r="AC522" i="20"/>
  <c r="CP522" i="20"/>
  <c r="BP522" i="20"/>
  <c r="AP522" i="20"/>
  <c r="CC529" i="20"/>
  <c r="AC529" i="20"/>
  <c r="BP529" i="20"/>
  <c r="BC529" i="20"/>
  <c r="CP529" i="20"/>
  <c r="AP529" i="20"/>
  <c r="CE508" i="20"/>
  <c r="BE508" i="20"/>
  <c r="AE508" i="20"/>
  <c r="BR508" i="20"/>
  <c r="CR508" i="20"/>
  <c r="AR508" i="20"/>
  <c r="CL483" i="20"/>
  <c r="BL483" i="20"/>
  <c r="AL483" i="20"/>
  <c r="BY483" i="20"/>
  <c r="AY483" i="20"/>
  <c r="Y483" i="20"/>
  <c r="CP490" i="20"/>
  <c r="BP490" i="20"/>
  <c r="AP490" i="20"/>
  <c r="CC490" i="20"/>
  <c r="AC490" i="20"/>
  <c r="BC490" i="20"/>
  <c r="CA491" i="20"/>
  <c r="BA491" i="20"/>
  <c r="AA491" i="20"/>
  <c r="CN491" i="20"/>
  <c r="AN491" i="20"/>
  <c r="BN491" i="20"/>
  <c r="CP471" i="20"/>
  <c r="BP471" i="20"/>
  <c r="AP471" i="20"/>
  <c r="BC471" i="20"/>
  <c r="AC471" i="20"/>
  <c r="CC471" i="20"/>
  <c r="CR498" i="20"/>
  <c r="BR498" i="20"/>
  <c r="AR498" i="20"/>
  <c r="CE498" i="20"/>
  <c r="BE498" i="20"/>
  <c r="AE498" i="20"/>
  <c r="CA479" i="20"/>
  <c r="BA479" i="20"/>
  <c r="AA479" i="20"/>
  <c r="CN479" i="20"/>
  <c r="BN479" i="20"/>
  <c r="AN479" i="20"/>
  <c r="BY465" i="20"/>
  <c r="AY465" i="20"/>
  <c r="Y465" i="20"/>
  <c r="CL465" i="20"/>
  <c r="BL465" i="20"/>
  <c r="AL465" i="20"/>
  <c r="CT495" i="20"/>
  <c r="BT495" i="20"/>
  <c r="AT495" i="20"/>
  <c r="CG495" i="20"/>
  <c r="BG495" i="20"/>
  <c r="AG495" i="20"/>
  <c r="CP443" i="20"/>
  <c r="BP443" i="20"/>
  <c r="AP443" i="20"/>
  <c r="CC443" i="20"/>
  <c r="BC443" i="20"/>
  <c r="AC443" i="20"/>
  <c r="CT468" i="20"/>
  <c r="BT468" i="20"/>
  <c r="AT468" i="20"/>
  <c r="BG468" i="20"/>
  <c r="AG468" i="20"/>
  <c r="CG468" i="20"/>
  <c r="CR438" i="20"/>
  <c r="BR438" i="20"/>
  <c r="AR438" i="20"/>
  <c r="BE438" i="20"/>
  <c r="CE438" i="20"/>
  <c r="AE438" i="20"/>
  <c r="AC446" i="20"/>
  <c r="CP446" i="20"/>
  <c r="CC446" i="20"/>
  <c r="BP446" i="20"/>
  <c r="BC446" i="20"/>
  <c r="AP446" i="20"/>
  <c r="CT446" i="20"/>
  <c r="BT446" i="20"/>
  <c r="AT446" i="20"/>
  <c r="AG446" i="20"/>
  <c r="CG446" i="20"/>
  <c r="BG446" i="20"/>
  <c r="CP425" i="20"/>
  <c r="BP425" i="20"/>
  <c r="AP425" i="20"/>
  <c r="CC425" i="20"/>
  <c r="BC425" i="20"/>
  <c r="AC425" i="20"/>
  <c r="CR463" i="20"/>
  <c r="BR463" i="20"/>
  <c r="AR463" i="20"/>
  <c r="CE463" i="20"/>
  <c r="BE463" i="20"/>
  <c r="AE463" i="20"/>
  <c r="CC430" i="20"/>
  <c r="BC430" i="20"/>
  <c r="AC430" i="20"/>
  <c r="CP430" i="20"/>
  <c r="BP430" i="20"/>
  <c r="AP430" i="20"/>
  <c r="BY419" i="20"/>
  <c r="AY419" i="20"/>
  <c r="Y419" i="20"/>
  <c r="CL419" i="20"/>
  <c r="AL419" i="20"/>
  <c r="BL419" i="20"/>
  <c r="CA423" i="20"/>
  <c r="BA423" i="20"/>
  <c r="AA423" i="20"/>
  <c r="AN423" i="20"/>
  <c r="CN423" i="20"/>
  <c r="BN423" i="20"/>
  <c r="BG398" i="20"/>
  <c r="CT398" i="20"/>
  <c r="AT398" i="20"/>
  <c r="CG398" i="20"/>
  <c r="AG398" i="20"/>
  <c r="BT398" i="20"/>
  <c r="BY414" i="20"/>
  <c r="AY414" i="20"/>
  <c r="Y414" i="20"/>
  <c r="CL414" i="20"/>
  <c r="BL414" i="20"/>
  <c r="AL414" i="20"/>
  <c r="BE398" i="20"/>
  <c r="CR398" i="20"/>
  <c r="AR398" i="20"/>
  <c r="CE398" i="20"/>
  <c r="AE398" i="20"/>
  <c r="BR398" i="20"/>
  <c r="BW416" i="20"/>
  <c r="AW416" i="20"/>
  <c r="W416" i="20"/>
  <c r="CJ416" i="20"/>
  <c r="BJ416" i="20"/>
  <c r="AJ416" i="20"/>
  <c r="CA414" i="20"/>
  <c r="BA414" i="20"/>
  <c r="AA414" i="20"/>
  <c r="CN414" i="20"/>
  <c r="BN414" i="20"/>
  <c r="AN414" i="20"/>
  <c r="CP403" i="20"/>
  <c r="BP403" i="20"/>
  <c r="AP403" i="20"/>
  <c r="AC403" i="20"/>
  <c r="CC403" i="20"/>
  <c r="BC403" i="20"/>
  <c r="CL360" i="20"/>
  <c r="BL360" i="20"/>
  <c r="AL360" i="20"/>
  <c r="Y360" i="20"/>
  <c r="BY360" i="20"/>
  <c r="AY360" i="20"/>
  <c r="BW370" i="20"/>
  <c r="AW370" i="20"/>
  <c r="W370" i="20"/>
  <c r="CJ370" i="20"/>
  <c r="BJ370" i="20"/>
  <c r="AJ370" i="20"/>
  <c r="CR339" i="20"/>
  <c r="BR339" i="20"/>
  <c r="AR339" i="20"/>
  <c r="CE339" i="20"/>
  <c r="BE339" i="20"/>
  <c r="AE339" i="20"/>
  <c r="CL329" i="20"/>
  <c r="BL329" i="20"/>
  <c r="AL329" i="20"/>
  <c r="BY329" i="20"/>
  <c r="AY329" i="20"/>
  <c r="Y329" i="20"/>
  <c r="CP404" i="20"/>
  <c r="BP404" i="20"/>
  <c r="AP404" i="20"/>
  <c r="CC404" i="20"/>
  <c r="BC404" i="20"/>
  <c r="AC404" i="20"/>
  <c r="CR392" i="20"/>
  <c r="BR392" i="20"/>
  <c r="AR392" i="20"/>
  <c r="BE392" i="20"/>
  <c r="AE392" i="20"/>
  <c r="CE392" i="20"/>
  <c r="CC380" i="20"/>
  <c r="BC380" i="20"/>
  <c r="AC380" i="20"/>
  <c r="CP380" i="20"/>
  <c r="BP380" i="20"/>
  <c r="AP380" i="20"/>
  <c r="CR325" i="20"/>
  <c r="BR325" i="20"/>
  <c r="AR325" i="20"/>
  <c r="CE325" i="20"/>
  <c r="BE325" i="20"/>
  <c r="AE325" i="20"/>
  <c r="BG318" i="20"/>
  <c r="CT318" i="20"/>
  <c r="AT318" i="20"/>
  <c r="CG318" i="20"/>
  <c r="AG318" i="20"/>
  <c r="BT318" i="20"/>
  <c r="CR309" i="20"/>
  <c r="BR309" i="20"/>
  <c r="AR309" i="20"/>
  <c r="CE309" i="20"/>
  <c r="BE309" i="20"/>
  <c r="AE309" i="20"/>
  <c r="CP318" i="20"/>
  <c r="BP318" i="20"/>
  <c r="AP318" i="20"/>
  <c r="BC318" i="20"/>
  <c r="CC318" i="20"/>
  <c r="AC318" i="20"/>
  <c r="CN297" i="20"/>
  <c r="BN297" i="20"/>
  <c r="AN297" i="20"/>
  <c r="CA297" i="20"/>
  <c r="BA297" i="20"/>
  <c r="AA297" i="20"/>
  <c r="BY309" i="20"/>
  <c r="AY309" i="20"/>
  <c r="Y309" i="20"/>
  <c r="CL309" i="20"/>
  <c r="BL309" i="20"/>
  <c r="AL309" i="20"/>
  <c r="CA302" i="20"/>
  <c r="BA302" i="20"/>
  <c r="AA302" i="20"/>
  <c r="CN302" i="20"/>
  <c r="BN302" i="20"/>
  <c r="AN302" i="20"/>
  <c r="BY375" i="20"/>
  <c r="AY375" i="20"/>
  <c r="Y375" i="20"/>
  <c r="CL375" i="20"/>
  <c r="BL375" i="20"/>
  <c r="AL375" i="20"/>
  <c r="BW352" i="20"/>
  <c r="AW352" i="20"/>
  <c r="W352" i="20"/>
  <c r="CJ352" i="20"/>
  <c r="BJ352" i="20"/>
  <c r="AJ352" i="20"/>
  <c r="CA352" i="20"/>
  <c r="BA352" i="20"/>
  <c r="AA352" i="20"/>
  <c r="CN352" i="20"/>
  <c r="BN352" i="20"/>
  <c r="AN352" i="20"/>
  <c r="CL247" i="20"/>
  <c r="BL247" i="20"/>
  <c r="AL247" i="20"/>
  <c r="BY247" i="20"/>
  <c r="AY247" i="20"/>
  <c r="Y247" i="20"/>
  <c r="CJ259" i="20"/>
  <c r="BJ259" i="20"/>
  <c r="AJ259" i="20"/>
  <c r="BW259" i="20"/>
  <c r="AW259" i="20"/>
  <c r="W259" i="20"/>
  <c r="CJ264" i="20"/>
  <c r="BJ264" i="20"/>
  <c r="AJ264" i="20"/>
  <c r="BW264" i="20"/>
  <c r="AW264" i="20"/>
  <c r="W264" i="20"/>
  <c r="CP285" i="20"/>
  <c r="BP285" i="20"/>
  <c r="AP285" i="20"/>
  <c r="AC285" i="20"/>
  <c r="CC285" i="20"/>
  <c r="BC285" i="20"/>
  <c r="CL243" i="20"/>
  <c r="BL243" i="20"/>
  <c r="AL243" i="20"/>
  <c r="AY243" i="20"/>
  <c r="Y243" i="20"/>
  <c r="BY243" i="20"/>
  <c r="CT288" i="20"/>
  <c r="BT288" i="20"/>
  <c r="AT288" i="20"/>
  <c r="BG288" i="20"/>
  <c r="AG288" i="20"/>
  <c r="CG288" i="20"/>
  <c r="CE328" i="20"/>
  <c r="BE328" i="20"/>
  <c r="AE328" i="20"/>
  <c r="CR328" i="20"/>
  <c r="BR328" i="20"/>
  <c r="AR328" i="20"/>
  <c r="BY241" i="20"/>
  <c r="AY241" i="20"/>
  <c r="Y241" i="20"/>
  <c r="CL241" i="20"/>
  <c r="BL241" i="20"/>
  <c r="AL241" i="20"/>
  <c r="BY275" i="20"/>
  <c r="AY275" i="20"/>
  <c r="Y275" i="20"/>
  <c r="CL275" i="20"/>
  <c r="BL275" i="20"/>
  <c r="AL275" i="20"/>
  <c r="CN230" i="20"/>
  <c r="BN230" i="20"/>
  <c r="AN230" i="20"/>
  <c r="CA230" i="20"/>
  <c r="BA230" i="20"/>
  <c r="AA230" i="20"/>
  <c r="CN199" i="20"/>
  <c r="BN199" i="20"/>
  <c r="AN199" i="20"/>
  <c r="AA199" i="20"/>
  <c r="CA199" i="20"/>
  <c r="BA199" i="20"/>
  <c r="CN284" i="20"/>
  <c r="BN284" i="20"/>
  <c r="AN284" i="20"/>
  <c r="CA284" i="20"/>
  <c r="BA284" i="20"/>
  <c r="AA284" i="20"/>
  <c r="CJ230" i="20"/>
  <c r="BJ230" i="20"/>
  <c r="AJ230" i="20"/>
  <c r="BW230" i="20"/>
  <c r="AW230" i="20"/>
  <c r="W230" i="20"/>
  <c r="CT258" i="20"/>
  <c r="BT258" i="20"/>
  <c r="AT258" i="20"/>
  <c r="CG258" i="20"/>
  <c r="BG258" i="20"/>
  <c r="AG258" i="20"/>
  <c r="BY207" i="20"/>
  <c r="AY207" i="20"/>
  <c r="Y207" i="20"/>
  <c r="CL207" i="20"/>
  <c r="BL207" i="20"/>
  <c r="AL207" i="20"/>
  <c r="CA251" i="20"/>
  <c r="BA251" i="20"/>
  <c r="AA251" i="20"/>
  <c r="CN251" i="20"/>
  <c r="BN251" i="20"/>
  <c r="AN251" i="20"/>
  <c r="CR191" i="20"/>
  <c r="BR191" i="20"/>
  <c r="AR191" i="20"/>
  <c r="CE191" i="20"/>
  <c r="BE191" i="20"/>
  <c r="AE191" i="20"/>
  <c r="CP167" i="20"/>
  <c r="BP167" i="20"/>
  <c r="AP167" i="20"/>
  <c r="CC167" i="20"/>
  <c r="BC167" i="20"/>
  <c r="AC167" i="20"/>
  <c r="CT295" i="20"/>
  <c r="BT295" i="20"/>
  <c r="AT295" i="20"/>
  <c r="CG295" i="20"/>
  <c r="BG295" i="20"/>
  <c r="AG295" i="20"/>
  <c r="CN177" i="20"/>
  <c r="BN177" i="20"/>
  <c r="AN177" i="20"/>
  <c r="CA177" i="20"/>
  <c r="BA177" i="20"/>
  <c r="AA177" i="20"/>
  <c r="CP195" i="20"/>
  <c r="BP195" i="20"/>
  <c r="AP195" i="20"/>
  <c r="AC195" i="20"/>
  <c r="CC195" i="20"/>
  <c r="BC195" i="20"/>
  <c r="BW236" i="20"/>
  <c r="AW236" i="20"/>
  <c r="BJ236" i="20"/>
  <c r="W236" i="20"/>
  <c r="CJ236" i="20"/>
  <c r="AJ236" i="20"/>
  <c r="CT214" i="20"/>
  <c r="BT214" i="20"/>
  <c r="AT214" i="20"/>
  <c r="CG214" i="20"/>
  <c r="BG214" i="20"/>
  <c r="AG214" i="20"/>
  <c r="CC205" i="20"/>
  <c r="BC205" i="20"/>
  <c r="AC205" i="20"/>
  <c r="CP205" i="20"/>
  <c r="BP205" i="20"/>
  <c r="AP205" i="20"/>
  <c r="CC229" i="20"/>
  <c r="BC229" i="20"/>
  <c r="AC229" i="20"/>
  <c r="CP229" i="20"/>
  <c r="BP229" i="20"/>
  <c r="AP229" i="20"/>
  <c r="CN147" i="20"/>
  <c r="BN147" i="20"/>
  <c r="AN147" i="20"/>
  <c r="CA147" i="20"/>
  <c r="BA147" i="20"/>
  <c r="AA147" i="20"/>
  <c r="CJ137" i="20"/>
  <c r="BJ137" i="20"/>
  <c r="AJ137" i="20"/>
  <c r="BW137" i="20"/>
  <c r="AW137" i="20"/>
  <c r="W137" i="20"/>
  <c r="BW192" i="20"/>
  <c r="AW192" i="20"/>
  <c r="W192" i="20"/>
  <c r="AJ192" i="20"/>
  <c r="CJ192" i="20"/>
  <c r="BJ192" i="20"/>
  <c r="BY156" i="20"/>
  <c r="AY156" i="20"/>
  <c r="Y156" i="20"/>
  <c r="CL156" i="20"/>
  <c r="BL156" i="20"/>
  <c r="AL156" i="20"/>
  <c r="CP131" i="20"/>
  <c r="BP131" i="20"/>
  <c r="AP131" i="20"/>
  <c r="AC131" i="20"/>
  <c r="CC131" i="20"/>
  <c r="BC131" i="20"/>
  <c r="CA143" i="20"/>
  <c r="BA143" i="20"/>
  <c r="AA143" i="20"/>
  <c r="CN143" i="20"/>
  <c r="BN143" i="20"/>
  <c r="AN143" i="20"/>
  <c r="CT180" i="20"/>
  <c r="BT180" i="20"/>
  <c r="AT180" i="20"/>
  <c r="CG180" i="20"/>
  <c r="BG180" i="20"/>
  <c r="AG180" i="20"/>
  <c r="CR165" i="20"/>
  <c r="BR165" i="20"/>
  <c r="AR165" i="20"/>
  <c r="CE165" i="20"/>
  <c r="BE165" i="20"/>
  <c r="AE165" i="20"/>
  <c r="CA122" i="20"/>
  <c r="BA122" i="20"/>
  <c r="AA122" i="20"/>
  <c r="CN122" i="20"/>
  <c r="BN122" i="20"/>
  <c r="AN122" i="20"/>
  <c r="CT118" i="20"/>
  <c r="CG118" i="20"/>
  <c r="BT118" i="20"/>
  <c r="BG118" i="20"/>
  <c r="AT118" i="20"/>
  <c r="AG118" i="20"/>
  <c r="CJ103" i="20"/>
  <c r="BJ103" i="20"/>
  <c r="AJ103" i="20"/>
  <c r="BW103" i="20"/>
  <c r="AW103" i="20"/>
  <c r="W103" i="20"/>
  <c r="CL90" i="20"/>
  <c r="BL90" i="20"/>
  <c r="AL90" i="20"/>
  <c r="BY90" i="20"/>
  <c r="AY90" i="20"/>
  <c r="Y90" i="20"/>
  <c r="CP109" i="20"/>
  <c r="BP109" i="20"/>
  <c r="AP109" i="20"/>
  <c r="CC109" i="20"/>
  <c r="BC109" i="20"/>
  <c r="AC109" i="20"/>
  <c r="BW202" i="20"/>
  <c r="AW202" i="20"/>
  <c r="W202" i="20"/>
  <c r="CJ202" i="20"/>
  <c r="BJ202" i="20"/>
  <c r="AJ202" i="20"/>
  <c r="CL104" i="20"/>
  <c r="BL104" i="20"/>
  <c r="AL104" i="20"/>
  <c r="BY104" i="20"/>
  <c r="AY104" i="20"/>
  <c r="Y104" i="20"/>
  <c r="BW97" i="20"/>
  <c r="AW97" i="20"/>
  <c r="W97" i="20"/>
  <c r="CJ97" i="20"/>
  <c r="BJ97" i="20"/>
  <c r="AJ97" i="20"/>
  <c r="CN79" i="20"/>
  <c r="BN79" i="20"/>
  <c r="AN79" i="20"/>
  <c r="CA79" i="20"/>
  <c r="BA79" i="20"/>
  <c r="AA79" i="20"/>
  <c r="BW82" i="20"/>
  <c r="AW82" i="20"/>
  <c r="W82" i="20"/>
  <c r="AJ82" i="20"/>
  <c r="CJ82" i="20"/>
  <c r="BJ82" i="20"/>
  <c r="CJ64" i="20"/>
  <c r="BJ64" i="20"/>
  <c r="AJ64" i="20"/>
  <c r="BW64" i="20"/>
  <c r="AW64" i="20"/>
  <c r="W64" i="20"/>
  <c r="CJ52" i="20"/>
  <c r="BJ52" i="20"/>
  <c r="AJ52" i="20"/>
  <c r="BW52" i="20"/>
  <c r="AW52" i="20"/>
  <c r="W52" i="20"/>
  <c r="CL33" i="20"/>
  <c r="BL33" i="20"/>
  <c r="AL33" i="20"/>
  <c r="BY33" i="20"/>
  <c r="AY33" i="20"/>
  <c r="Y33" i="20"/>
  <c r="CA107" i="20"/>
  <c r="BA107" i="20"/>
  <c r="AA107" i="20"/>
  <c r="CN107" i="20"/>
  <c r="BN107" i="20"/>
  <c r="AN107" i="20"/>
  <c r="CC82" i="20"/>
  <c r="BC82" i="20"/>
  <c r="AC82" i="20"/>
  <c r="CP82" i="20"/>
  <c r="BP82" i="20"/>
  <c r="AP82" i="20"/>
  <c r="CP29" i="20"/>
  <c r="BP29" i="20"/>
  <c r="AP29" i="20"/>
  <c r="BC29" i="20"/>
  <c r="AC29" i="20"/>
  <c r="CC29" i="20"/>
  <c r="CE100" i="20"/>
  <c r="BE100" i="20"/>
  <c r="AE100" i="20"/>
  <c r="CR100" i="20"/>
  <c r="BR100" i="20"/>
  <c r="AR100" i="20"/>
  <c r="BW51" i="20"/>
  <c r="AW51" i="20"/>
  <c r="W51" i="20"/>
  <c r="CJ51" i="20"/>
  <c r="BJ51" i="20"/>
  <c r="AJ51" i="20"/>
  <c r="CT51" i="20"/>
  <c r="BT51" i="20"/>
  <c r="AT51" i="20"/>
  <c r="AG51" i="20"/>
  <c r="CG51" i="20"/>
  <c r="BG51" i="20"/>
  <c r="CR10" i="20"/>
  <c r="BR10" i="20"/>
  <c r="AR10" i="20"/>
  <c r="CE10" i="20"/>
  <c r="BE10" i="20"/>
  <c r="AE10" i="20"/>
  <c r="CA58" i="20"/>
  <c r="BA58" i="20"/>
  <c r="AA58" i="20"/>
  <c r="CN58" i="20"/>
  <c r="BN58" i="20"/>
  <c r="AN58" i="20"/>
  <c r="CA63" i="20"/>
  <c r="BA63" i="20"/>
  <c r="AA63" i="20"/>
  <c r="CN63" i="20"/>
  <c r="BN63" i="20"/>
  <c r="AN63" i="20"/>
  <c r="CA91" i="15"/>
  <c r="AN91" i="15"/>
  <c r="BY91" i="15"/>
  <c r="AL91" i="15"/>
  <c r="BW91" i="15"/>
  <c r="AJ91" i="15"/>
  <c r="BU91" i="15"/>
  <c r="AH91" i="15"/>
  <c r="CR91" i="15"/>
  <c r="BR91" i="15"/>
  <c r="AE91" i="15"/>
  <c r="CP91" i="15"/>
  <c r="BP91" i="15"/>
  <c r="AC91" i="15"/>
  <c r="CN91" i="15"/>
  <c r="BN91" i="15"/>
  <c r="AA91" i="15"/>
  <c r="CL91" i="15"/>
  <c r="BL91" i="15"/>
  <c r="Y91" i="15"/>
  <c r="CJ91" i="15"/>
  <c r="BJ91" i="15"/>
  <c r="W91" i="15"/>
  <c r="CH91" i="15"/>
  <c r="BH91" i="15"/>
  <c r="U91" i="15"/>
  <c r="CE91" i="15"/>
  <c r="AR91" i="15"/>
  <c r="CC91" i="15"/>
  <c r="AP91" i="15"/>
  <c r="CN82" i="15"/>
  <c r="BN82" i="15"/>
  <c r="AN82" i="15"/>
  <c r="CL82" i="15"/>
  <c r="BL82" i="15"/>
  <c r="AL82" i="15"/>
  <c r="CJ82" i="15"/>
  <c r="BJ82" i="15"/>
  <c r="AJ82" i="15"/>
  <c r="CH82" i="15"/>
  <c r="BH82" i="15"/>
  <c r="AH82" i="15"/>
  <c r="CE82" i="15"/>
  <c r="BE82" i="15"/>
  <c r="AE82" i="15"/>
  <c r="CC82" i="15"/>
  <c r="BC82" i="15"/>
  <c r="AC82" i="15"/>
  <c r="CA82" i="15"/>
  <c r="BA82" i="15"/>
  <c r="AA82" i="15"/>
  <c r="BY82" i="15"/>
  <c r="AY82" i="15"/>
  <c r="Y82" i="15"/>
  <c r="BW82" i="15"/>
  <c r="AW82" i="15"/>
  <c r="W82" i="15"/>
  <c r="BU82" i="15"/>
  <c r="AU82" i="15"/>
  <c r="U82" i="15"/>
  <c r="CR82" i="15"/>
  <c r="BR82" i="15"/>
  <c r="AR82" i="15"/>
  <c r="CP82" i="15"/>
  <c r="BP82" i="15"/>
  <c r="AP82" i="15"/>
  <c r="D15" i="1"/>
  <c r="D24" i="1" s="1"/>
  <c r="D14" i="1"/>
  <c r="D27" i="1" l="1"/>
  <c r="D26" i="1"/>
  <c r="O62" i="2"/>
  <c r="O50" i="2"/>
  <c r="O38" i="2"/>
  <c r="O26" i="2"/>
  <c r="O14" i="2"/>
  <c r="O55" i="2"/>
  <c r="O43" i="2"/>
  <c r="O31" i="2"/>
  <c r="O19" i="2"/>
  <c r="O7" i="2"/>
  <c r="O45" i="2"/>
  <c r="O21" i="2"/>
  <c r="O9" i="2"/>
  <c r="O60" i="2"/>
  <c r="O48" i="2"/>
  <c r="O36" i="2"/>
  <c r="O24" i="2"/>
  <c r="O12" i="2"/>
  <c r="O53" i="2"/>
  <c r="O41" i="2"/>
  <c r="O29" i="2"/>
  <c r="O17" i="2"/>
  <c r="O5" i="2"/>
  <c r="O58" i="2"/>
  <c r="O46" i="2"/>
  <c r="O34" i="2"/>
  <c r="O22" i="2"/>
  <c r="O10" i="2"/>
  <c r="O63" i="2"/>
  <c r="O51" i="2"/>
  <c r="O39" i="2"/>
  <c r="O27" i="2"/>
  <c r="O15" i="2"/>
  <c r="O56" i="2"/>
  <c r="O44" i="2"/>
  <c r="O32" i="2"/>
  <c r="O20" i="2"/>
  <c r="O8" i="2"/>
  <c r="O61" i="2"/>
  <c r="O49" i="2"/>
  <c r="O37" i="2"/>
  <c r="O25" i="2"/>
  <c r="O13" i="2"/>
  <c r="O57" i="2"/>
  <c r="O54" i="2"/>
  <c r="O42" i="2"/>
  <c r="O30" i="2"/>
  <c r="O18" i="2"/>
  <c r="O6" i="2"/>
  <c r="O59" i="2"/>
  <c r="O47" i="2"/>
  <c r="O35" i="2"/>
  <c r="O23" i="2"/>
  <c r="O11" i="2"/>
  <c r="O33" i="2"/>
  <c r="O64" i="2"/>
  <c r="O52" i="2"/>
  <c r="O40" i="2"/>
  <c r="O28" i="2"/>
  <c r="O16" i="2"/>
  <c r="D18" i="1"/>
  <c r="D17" i="1"/>
  <c r="G54" i="2"/>
  <c r="G42" i="2"/>
  <c r="G30" i="2"/>
  <c r="Q30" i="2" s="1"/>
  <c r="G18" i="2"/>
  <c r="G6" i="2"/>
  <c r="G59" i="2"/>
  <c r="G47" i="2"/>
  <c r="G35" i="2"/>
  <c r="G23" i="2"/>
  <c r="G11" i="2"/>
  <c r="G61" i="2"/>
  <c r="G25" i="2"/>
  <c r="G64" i="2"/>
  <c r="G52" i="2"/>
  <c r="G40" i="2"/>
  <c r="G28" i="2"/>
  <c r="G16" i="2"/>
  <c r="G13" i="2"/>
  <c r="G57" i="2"/>
  <c r="G45" i="2"/>
  <c r="Q45" i="2" s="1"/>
  <c r="G33" i="2"/>
  <c r="G21" i="2"/>
  <c r="G9" i="2"/>
  <c r="Q9" i="2" s="1"/>
  <c r="G49" i="2"/>
  <c r="G62" i="2"/>
  <c r="G50" i="2"/>
  <c r="Q50" i="2" s="1"/>
  <c r="G38" i="2"/>
  <c r="Q38" i="2" s="1"/>
  <c r="G26" i="2"/>
  <c r="G14" i="2"/>
  <c r="G55" i="2"/>
  <c r="G43" i="2"/>
  <c r="G31" i="2"/>
  <c r="Q31" i="2" s="1"/>
  <c r="G19" i="2"/>
  <c r="G7" i="2"/>
  <c r="G60" i="2"/>
  <c r="Q60" i="2" s="1"/>
  <c r="G48" i="2"/>
  <c r="G36" i="2"/>
  <c r="G24" i="2"/>
  <c r="G12" i="2"/>
  <c r="Q12" i="2" s="1"/>
  <c r="G53" i="2"/>
  <c r="G41" i="2"/>
  <c r="G29" i="2"/>
  <c r="G17" i="2"/>
  <c r="G5" i="2"/>
  <c r="Q5" i="2" s="1"/>
  <c r="G37" i="2"/>
  <c r="G58" i="2"/>
  <c r="G46" i="2"/>
  <c r="Q46" i="2" s="1"/>
  <c r="G34" i="2"/>
  <c r="G22" i="2"/>
  <c r="G10" i="2"/>
  <c r="Q10" i="2" s="1"/>
  <c r="G63" i="2"/>
  <c r="G51" i="2"/>
  <c r="G39" i="2"/>
  <c r="G27" i="2"/>
  <c r="G15" i="2"/>
  <c r="G56" i="2"/>
  <c r="Q56" i="2" s="1"/>
  <c r="G44" i="2"/>
  <c r="G32" i="2"/>
  <c r="G20" i="2"/>
  <c r="Q20" i="2" s="1"/>
  <c r="G8" i="2"/>
  <c r="K64" i="2"/>
  <c r="K52" i="2"/>
  <c r="K40" i="2"/>
  <c r="K28" i="2"/>
  <c r="K16" i="2"/>
  <c r="K57" i="2"/>
  <c r="K45" i="2"/>
  <c r="K33" i="2"/>
  <c r="K21" i="2"/>
  <c r="K9" i="2"/>
  <c r="K62" i="2"/>
  <c r="K50" i="2"/>
  <c r="K38" i="2"/>
  <c r="K26" i="2"/>
  <c r="K14" i="2"/>
  <c r="K35" i="2"/>
  <c r="K55" i="2"/>
  <c r="K43" i="2"/>
  <c r="K31" i="2"/>
  <c r="K19" i="2"/>
  <c r="K7" i="2"/>
  <c r="K5" i="2"/>
  <c r="K11" i="2"/>
  <c r="K60" i="2"/>
  <c r="K48" i="2"/>
  <c r="K36" i="2"/>
  <c r="K24" i="2"/>
  <c r="K12" i="2"/>
  <c r="K53" i="2"/>
  <c r="K41" i="2"/>
  <c r="K29" i="2"/>
  <c r="K17" i="2"/>
  <c r="K58" i="2"/>
  <c r="K46" i="2"/>
  <c r="K34" i="2"/>
  <c r="K22" i="2"/>
  <c r="K10" i="2"/>
  <c r="K23" i="2"/>
  <c r="K63" i="2"/>
  <c r="K51" i="2"/>
  <c r="K39" i="2"/>
  <c r="K27" i="2"/>
  <c r="K15" i="2"/>
  <c r="K47" i="2"/>
  <c r="K56" i="2"/>
  <c r="K44" i="2"/>
  <c r="K32" i="2"/>
  <c r="K20" i="2"/>
  <c r="K8" i="2"/>
  <c r="K61" i="2"/>
  <c r="K49" i="2"/>
  <c r="K37" i="2"/>
  <c r="K25" i="2"/>
  <c r="K13" i="2"/>
  <c r="K54" i="2"/>
  <c r="K42" i="2"/>
  <c r="K30" i="2"/>
  <c r="K18" i="2"/>
  <c r="K6" i="2"/>
  <c r="K59" i="2"/>
  <c r="Q15" i="2" l="1"/>
  <c r="Q17" i="2"/>
  <c r="Q43" i="2"/>
  <c r="Q57" i="2"/>
  <c r="Q47" i="2"/>
  <c r="Q40" i="2"/>
  <c r="Q35" i="2"/>
  <c r="Q27" i="2"/>
  <c r="Q29" i="2"/>
  <c r="Q55" i="2"/>
  <c r="Q13" i="2"/>
  <c r="Q59" i="2"/>
  <c r="Q39" i="2"/>
  <c r="Q41" i="2"/>
  <c r="Q14" i="2"/>
  <c r="Q16" i="2"/>
  <c r="Q6" i="2"/>
  <c r="Q65" i="2" s="1"/>
  <c r="Q51" i="2"/>
  <c r="Q53" i="2"/>
  <c r="Q26" i="2"/>
  <c r="Q28" i="2"/>
  <c r="Q18" i="2"/>
  <c r="Q42" i="2"/>
  <c r="Q22" i="2"/>
  <c r="Q36" i="2"/>
  <c r="Q62" i="2"/>
  <c r="Q64" i="2"/>
  <c r="Q54" i="2"/>
  <c r="Q63" i="2"/>
  <c r="Q24" i="2"/>
  <c r="Q52" i="2"/>
  <c r="Q8" i="2"/>
  <c r="Q34" i="2"/>
  <c r="Q48" i="2"/>
  <c r="Q49" i="2"/>
  <c r="Q25" i="2"/>
  <c r="D41" i="14"/>
  <c r="D29" i="14"/>
  <c r="D17" i="14"/>
  <c r="D5" i="14"/>
  <c r="D40" i="14"/>
  <c r="D28" i="14"/>
  <c r="D16" i="14"/>
  <c r="D4" i="14"/>
  <c r="D42" i="14"/>
  <c r="D39" i="14"/>
  <c r="D27" i="14"/>
  <c r="D15" i="14"/>
  <c r="D3" i="14"/>
  <c r="D50" i="14"/>
  <c r="D38" i="14"/>
  <c r="D26" i="14"/>
  <c r="D14" i="14"/>
  <c r="D2" i="14"/>
  <c r="D6" i="14"/>
  <c r="D49" i="14"/>
  <c r="D37" i="14"/>
  <c r="D25" i="14"/>
  <c r="D13" i="14"/>
  <c r="D48" i="14"/>
  <c r="D36" i="14"/>
  <c r="D24" i="14"/>
  <c r="D12" i="14"/>
  <c r="D47" i="14"/>
  <c r="D35" i="14"/>
  <c r="D23" i="14"/>
  <c r="D11" i="14"/>
  <c r="D46" i="14"/>
  <c r="D34" i="14"/>
  <c r="D22" i="14"/>
  <c r="D10" i="14"/>
  <c r="D45" i="14"/>
  <c r="D33" i="14"/>
  <c r="D21" i="14"/>
  <c r="D9" i="14"/>
  <c r="D30" i="14"/>
  <c r="D44" i="14"/>
  <c r="D32" i="14"/>
  <c r="D20" i="14"/>
  <c r="D8" i="14"/>
  <c r="D18" i="14"/>
  <c r="D43" i="14"/>
  <c r="D31" i="14"/>
  <c r="D19" i="14"/>
  <c r="D7" i="14"/>
  <c r="D21" i="1"/>
  <c r="D20" i="1"/>
  <c r="Q32" i="2"/>
  <c r="Q58" i="2"/>
  <c r="Q7" i="2"/>
  <c r="Q21" i="2"/>
  <c r="Q11" i="2"/>
  <c r="Q61" i="2"/>
  <c r="Q44" i="2"/>
  <c r="Q37" i="2"/>
  <c r="Q19" i="2"/>
  <c r="Q33" i="2"/>
  <c r="Q23" i="2"/>
  <c r="D51" i="14" l="1"/>
  <c r="J828" i="20"/>
  <c r="J816" i="20"/>
  <c r="J804" i="20"/>
  <c r="J792" i="20"/>
  <c r="J835" i="20"/>
  <c r="J823" i="20"/>
  <c r="J811" i="20"/>
  <c r="J799" i="20"/>
  <c r="J830" i="20"/>
  <c r="J818" i="20"/>
  <c r="M818" i="20" s="1"/>
  <c r="J806" i="20"/>
  <c r="M806" i="20" s="1"/>
  <c r="J794" i="20"/>
  <c r="J837" i="20"/>
  <c r="J825" i="20"/>
  <c r="J813" i="20"/>
  <c r="J801" i="20"/>
  <c r="J789" i="20"/>
  <c r="J832" i="20"/>
  <c r="J820" i="20"/>
  <c r="M820" i="20" s="1"/>
  <c r="J808" i="20"/>
  <c r="M808" i="20" s="1"/>
  <c r="J796" i="20"/>
  <c r="J827" i="20"/>
  <c r="M827" i="20" s="1"/>
  <c r="J815" i="20"/>
  <c r="M815" i="20" s="1"/>
  <c r="J803" i="20"/>
  <c r="J791" i="20"/>
  <c r="J834" i="20"/>
  <c r="J822" i="20"/>
  <c r="J810" i="20"/>
  <c r="J798" i="20"/>
  <c r="J829" i="20"/>
  <c r="J817" i="20"/>
  <c r="M817" i="20" s="1"/>
  <c r="J805" i="20"/>
  <c r="M805" i="20" s="1"/>
  <c r="J793" i="20"/>
  <c r="J836" i="20"/>
  <c r="M836" i="20" s="1"/>
  <c r="J824" i="20"/>
  <c r="M824" i="20" s="1"/>
  <c r="J812" i="20"/>
  <c r="J800" i="20"/>
  <c r="J831" i="20"/>
  <c r="J819" i="20"/>
  <c r="J807" i="20"/>
  <c r="J795" i="20"/>
  <c r="J826" i="20"/>
  <c r="J814" i="20"/>
  <c r="M814" i="20" s="1"/>
  <c r="J802" i="20"/>
  <c r="M802" i="20" s="1"/>
  <c r="J790" i="20"/>
  <c r="J833" i="20"/>
  <c r="M833" i="20" s="1"/>
  <c r="J821" i="20"/>
  <c r="M821" i="20" s="1"/>
  <c r="J809" i="20"/>
  <c r="J797" i="20"/>
  <c r="L830" i="20"/>
  <c r="L818" i="20"/>
  <c r="L806" i="20"/>
  <c r="L794" i="20"/>
  <c r="L837" i="20"/>
  <c r="L825" i="20"/>
  <c r="L813" i="20"/>
  <c r="L801" i="20"/>
  <c r="L789" i="20"/>
  <c r="L832" i="20"/>
  <c r="L820" i="20"/>
  <c r="L808" i="20"/>
  <c r="L796" i="20"/>
  <c r="L827" i="20"/>
  <c r="L815" i="20"/>
  <c r="L803" i="20"/>
  <c r="L791" i="20"/>
  <c r="L834" i="20"/>
  <c r="L822" i="20"/>
  <c r="L810" i="20"/>
  <c r="L798" i="20"/>
  <c r="L829" i="20"/>
  <c r="L817" i="20"/>
  <c r="L805" i="20"/>
  <c r="L793" i="20"/>
  <c r="L836" i="20"/>
  <c r="L824" i="20"/>
  <c r="L812" i="20"/>
  <c r="L800" i="20"/>
  <c r="L831" i="20"/>
  <c r="L819" i="20"/>
  <c r="L807" i="20"/>
  <c r="L795" i="20"/>
  <c r="L826" i="20"/>
  <c r="L814" i="20"/>
  <c r="L802" i="20"/>
  <c r="L790" i="20"/>
  <c r="L833" i="20"/>
  <c r="L821" i="20"/>
  <c r="L809" i="20"/>
  <c r="L797" i="20"/>
  <c r="L828" i="20"/>
  <c r="L816" i="20"/>
  <c r="L804" i="20"/>
  <c r="L792" i="20"/>
  <c r="L835" i="20"/>
  <c r="L823" i="20"/>
  <c r="L811" i="20"/>
  <c r="L799" i="20"/>
  <c r="L838" i="20" l="1"/>
  <c r="M790" i="20"/>
  <c r="M793" i="20"/>
  <c r="M796" i="20"/>
  <c r="M830" i="20"/>
  <c r="M799" i="20"/>
  <c r="M811" i="20"/>
  <c r="M826" i="20"/>
  <c r="M829" i="20"/>
  <c r="M832" i="20"/>
  <c r="M823" i="20"/>
  <c r="M795" i="20"/>
  <c r="M835" i="20"/>
  <c r="M798" i="20"/>
  <c r="M807" i="20"/>
  <c r="M810" i="20"/>
  <c r="M801" i="20"/>
  <c r="M792" i="20"/>
  <c r="M789" i="20"/>
  <c r="J838" i="20"/>
  <c r="M819" i="20"/>
  <c r="M822" i="20"/>
  <c r="M813" i="20"/>
  <c r="M804" i="20"/>
  <c r="M816" i="20"/>
  <c r="M831" i="20"/>
  <c r="M834" i="20"/>
  <c r="M797" i="20"/>
  <c r="M800" i="20"/>
  <c r="M791" i="20"/>
  <c r="M837" i="20"/>
  <c r="M828" i="20"/>
  <c r="M825" i="20"/>
  <c r="M809" i="20"/>
  <c r="M812" i="20"/>
  <c r="M803" i="20"/>
  <c r="M794" i="20"/>
  <c r="M838" i="20" l="1"/>
</calcChain>
</file>

<file path=xl/sharedStrings.xml><?xml version="1.0" encoding="utf-8"?>
<sst xmlns="http://schemas.openxmlformats.org/spreadsheetml/2006/main" count="48150" uniqueCount="1428">
  <si>
    <t>项目</t>
  </si>
  <si>
    <t>金额</t>
  </si>
  <si>
    <t>算法/说明</t>
  </si>
  <si>
    <t>总额分配</t>
  </si>
  <si>
    <t>总额</t>
  </si>
  <si>
    <t>总额=学生奖金+学校奖金</t>
  </si>
  <si>
    <t>学生奖金</t>
  </si>
  <si>
    <t>学校奖金</t>
  </si>
  <si>
    <t>学校奖金分配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</si>
  <si>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.</t>
    </r>
    <r>
      <rPr>
        <sz val="11"/>
        <color theme="1"/>
        <rFont val="宋体"/>
        <charset val="134"/>
        <scheme val="minor"/>
      </rPr>
      <t>学校提留</t>
    </r>
  </si>
  <si>
    <t>学校提留=学校奖金*20%</t>
  </si>
  <si>
    <t>年级管理奖</t>
  </si>
  <si>
    <t>按照政府目标，文化和艺体超额部分的8%作为年级管理奖。文化本科超额350000元，艺体超额75000元，合计超额425000元。年级管理奖=425000*80%*8%</t>
  </si>
  <si>
    <t>2.教师奖励</t>
  </si>
  <si>
    <r>
      <rPr>
        <sz val="10"/>
        <rFont val="宋体"/>
        <charset val="134"/>
      </rPr>
      <t>剩余的教师奖励=学校奖金</t>
    </r>
    <r>
      <rPr>
        <sz val="10"/>
        <rFont val="宋体"/>
        <charset val="134"/>
      </rPr>
      <t>-学校提留-年级管理奖</t>
    </r>
  </si>
  <si>
    <t>超额完成学校目标奖</t>
  </si>
  <si>
    <t>学校本科目标81人，奋斗目标100人。实际完成85人，超过学校基本目标4人，超额奖2000*4=8000元</t>
  </si>
  <si>
    <t>教师奖励分配</t>
  </si>
  <si>
    <t>2.1工作量（30%）</t>
  </si>
  <si>
    <r>
      <rPr>
        <sz val="10"/>
        <rFont val="宋体"/>
        <charset val="134"/>
      </rPr>
      <t>工作量=教师奖励</t>
    </r>
    <r>
      <rPr>
        <sz val="10"/>
        <rFont val="宋体"/>
        <charset val="134"/>
      </rPr>
      <t>*30%</t>
    </r>
  </si>
  <si>
    <t>2.2业绩（70%）</t>
  </si>
  <si>
    <t>业绩=教师奖励*70%</t>
  </si>
  <si>
    <t>2.2业绩</t>
  </si>
  <si>
    <t>2.2.1文化本科质量奖</t>
  </si>
  <si>
    <t>艺体双语总奖金：艺体硬上线奖金175000+4个照顾上线8000元+10个双语30000=213000元；
文化总奖金：889000元</t>
  </si>
  <si>
    <t>2.2.2艺体双语质量奖</t>
  </si>
  <si>
    <t>2.2.1.1过程评价奖</t>
  </si>
  <si>
    <t>过程评价奖=文化本科质量奖*3/7</t>
  </si>
  <si>
    <t>2.2.1.2上线质量奖</t>
  </si>
  <si>
    <t>上线质量奖=文化本科质量奖*4/7</t>
  </si>
  <si>
    <t>2.2.1.2文化上线质量奖</t>
  </si>
  <si>
    <t>2.2.1.2.1总分上线质量奖</t>
  </si>
  <si>
    <r>
      <rPr>
        <sz val="11"/>
        <color theme="1"/>
        <rFont val="宋体"/>
        <charset val="134"/>
        <scheme val="minor"/>
      </rPr>
      <t>总分上线质量奖=上线质量奖</t>
    </r>
    <r>
      <rPr>
        <sz val="11"/>
        <color theme="1"/>
        <rFont val="宋体"/>
        <charset val="134"/>
        <scheme val="minor"/>
      </rPr>
      <t>*60%</t>
    </r>
  </si>
  <si>
    <t>2.2.1.2.2单双上线质量奖</t>
  </si>
  <si>
    <t>总分上线质量奖=上线质量奖*40%</t>
  </si>
  <si>
    <t>2.2.2.1双语质量奖</t>
  </si>
  <si>
    <t>双语本科录取10人，3000*10=30000元。双语质量奖=双语总奖金30000*0.8*0.92*0.7</t>
  </si>
  <si>
    <t>2.2.2.2艺体质量奖</t>
  </si>
  <si>
    <t>艺体质量奖=艺体双语质量奖-双语质量奖</t>
  </si>
  <si>
    <t>艺体上线质量奖</t>
  </si>
  <si>
    <r>
      <rPr>
        <sz val="11"/>
        <color theme="1"/>
        <rFont val="宋体"/>
        <charset val="134"/>
        <scheme val="minor"/>
      </rPr>
      <t>按比附分配，艺体硬上线1</t>
    </r>
    <r>
      <rPr>
        <sz val="11"/>
        <color theme="1"/>
        <rFont val="宋体"/>
        <charset val="134"/>
        <scheme val="minor"/>
      </rPr>
      <t>75000元，艺体照顾上线8000元。</t>
    </r>
  </si>
  <si>
    <t>艺体照顾上线质量奖</t>
  </si>
  <si>
    <t>木里县2019年奖金明细参见附件1</t>
  </si>
  <si>
    <t>总分</t>
  </si>
  <si>
    <t>语文</t>
  </si>
  <si>
    <t>数学</t>
  </si>
  <si>
    <t>英语</t>
  </si>
  <si>
    <t>物理/政治</t>
  </si>
  <si>
    <t>化学/历史</t>
  </si>
  <si>
    <t>生物/地理</t>
  </si>
  <si>
    <t>本科线</t>
  </si>
  <si>
    <t>理科</t>
  </si>
  <si>
    <t>文科</t>
  </si>
  <si>
    <t>重本线</t>
  </si>
  <si>
    <t>木里中学2019年高考基本奖（工作量）</t>
  </si>
  <si>
    <t>序号</t>
  </si>
  <si>
    <t>姓名</t>
  </si>
  <si>
    <t>科目</t>
  </si>
  <si>
    <t>16-17学年</t>
  </si>
  <si>
    <t>17-18学年</t>
  </si>
  <si>
    <r>
      <rPr>
        <b/>
        <sz val="14"/>
        <rFont val="宋体"/>
        <charset val="134"/>
      </rPr>
      <t>1</t>
    </r>
    <r>
      <rPr>
        <b/>
        <sz val="14"/>
        <rFont val="宋体"/>
        <charset val="134"/>
      </rPr>
      <t>8-19</t>
    </r>
    <r>
      <rPr>
        <b/>
        <sz val="14"/>
        <rFont val="宋体"/>
        <charset val="134"/>
      </rPr>
      <t>学年</t>
    </r>
  </si>
  <si>
    <t>高三年级主任/班主任</t>
  </si>
  <si>
    <t>基本奖合计</t>
  </si>
  <si>
    <t>16-17上</t>
  </si>
  <si>
    <t>16-17下</t>
  </si>
  <si>
    <t>16-17小计</t>
  </si>
  <si>
    <t>金额小计</t>
  </si>
  <si>
    <t>17-18上</t>
  </si>
  <si>
    <t>17-18下</t>
  </si>
  <si>
    <t>17-18小计</t>
  </si>
  <si>
    <t>18-19上</t>
  </si>
  <si>
    <t>18-19下</t>
  </si>
  <si>
    <t>18-19小计</t>
  </si>
  <si>
    <t>易涛</t>
  </si>
  <si>
    <t>岳子琦</t>
  </si>
  <si>
    <t>李志友</t>
  </si>
  <si>
    <t>岳贵敏</t>
  </si>
  <si>
    <t>周菊明</t>
  </si>
  <si>
    <t>李正琪</t>
  </si>
  <si>
    <t>孙文</t>
  </si>
  <si>
    <t>周军</t>
  </si>
  <si>
    <t>赵云川</t>
  </si>
  <si>
    <t>徐万雄</t>
  </si>
  <si>
    <t>央宗娜姆</t>
  </si>
  <si>
    <t>王江</t>
  </si>
  <si>
    <t>周凯</t>
  </si>
  <si>
    <t>曾佳瑶</t>
  </si>
  <si>
    <t>曾春兰</t>
  </si>
  <si>
    <t>雷敏</t>
  </si>
  <si>
    <t>彭丹</t>
  </si>
  <si>
    <t>张翠莲</t>
  </si>
  <si>
    <t>王友春</t>
  </si>
  <si>
    <t>物理</t>
  </si>
  <si>
    <t>兰举银</t>
  </si>
  <si>
    <t>赵建超</t>
  </si>
  <si>
    <t>宋加友</t>
  </si>
  <si>
    <t>余英</t>
  </si>
  <si>
    <t>化学</t>
  </si>
  <si>
    <t>任吉洪</t>
  </si>
  <si>
    <t>郑富全</t>
  </si>
  <si>
    <t>陆正超</t>
  </si>
  <si>
    <t>生物</t>
  </si>
  <si>
    <t>彭桦</t>
  </si>
  <si>
    <t>汪绍伦</t>
  </si>
  <si>
    <t>地理</t>
  </si>
  <si>
    <t>纪春权</t>
  </si>
  <si>
    <t>政治</t>
  </si>
  <si>
    <t>尹伦</t>
  </si>
  <si>
    <t>金明龙</t>
  </si>
  <si>
    <t>历史</t>
  </si>
  <si>
    <t>胡军</t>
  </si>
  <si>
    <t>央青拉姆</t>
  </si>
  <si>
    <t>李树海</t>
  </si>
  <si>
    <t>郭禧唐</t>
  </si>
  <si>
    <t>音乐</t>
  </si>
  <si>
    <t>鲁绒旦友</t>
  </si>
  <si>
    <t>体育</t>
  </si>
  <si>
    <t>王佳</t>
  </si>
  <si>
    <t>计算机</t>
  </si>
  <si>
    <t>周时德</t>
  </si>
  <si>
    <t>美术</t>
  </si>
  <si>
    <t>张弘</t>
  </si>
  <si>
    <t>辜英琼</t>
  </si>
  <si>
    <t>王长发</t>
  </si>
  <si>
    <t>吴文艺</t>
  </si>
  <si>
    <t>陈文惠</t>
  </si>
  <si>
    <t>胡柔殳</t>
  </si>
  <si>
    <t>付兴秋</t>
  </si>
  <si>
    <t>勾中文</t>
  </si>
  <si>
    <t>黄金华</t>
  </si>
  <si>
    <t>周学万</t>
  </si>
  <si>
    <t>邓彤</t>
  </si>
  <si>
    <t>余玉红</t>
  </si>
  <si>
    <t>胡也</t>
  </si>
  <si>
    <t>李瑛</t>
  </si>
  <si>
    <t>聂艳梅</t>
  </si>
  <si>
    <t>杨宗国</t>
  </si>
  <si>
    <t>李黎明</t>
  </si>
  <si>
    <t>刘宗林</t>
  </si>
  <si>
    <t>邵敏</t>
  </si>
  <si>
    <t>陈虹羽</t>
  </si>
  <si>
    <t>何谐</t>
  </si>
  <si>
    <t>林莉</t>
  </si>
  <si>
    <t>学科</t>
  </si>
  <si>
    <t>教师</t>
  </si>
  <si>
    <t>得分</t>
  </si>
  <si>
    <t>合计</t>
  </si>
  <si>
    <t>详细算法见附件2</t>
  </si>
  <si>
    <t>高考成绩</t>
  </si>
  <si>
    <t>目标得分</t>
  </si>
  <si>
    <r>
      <rPr>
        <b/>
        <sz val="11"/>
        <color theme="1"/>
        <rFont val="宋体"/>
        <charset val="134"/>
        <scheme val="minor"/>
      </rPr>
      <t>16-17</t>
    </r>
    <r>
      <rPr>
        <b/>
        <sz val="11"/>
        <color indexed="8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</si>
  <si>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16-17</t>
    </r>
    <r>
      <rPr>
        <b/>
        <sz val="11"/>
        <color indexed="8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</si>
  <si>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17-18</t>
    </r>
    <r>
      <rPr>
        <b/>
        <sz val="11"/>
        <color indexed="8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</si>
  <si>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17-18</t>
    </r>
    <r>
      <rPr>
        <b/>
        <sz val="11"/>
        <color indexed="8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</si>
  <si>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18-19</t>
    </r>
    <r>
      <rPr>
        <b/>
        <sz val="11"/>
        <color indexed="8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</si>
  <si>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18-19</t>
    </r>
    <r>
      <rPr>
        <b/>
        <sz val="11"/>
        <color indexed="8"/>
        <rFont val="宋体"/>
        <charset val="134"/>
      </rPr>
      <t>学年下</t>
    </r>
  </si>
  <si>
    <t>班级</t>
  </si>
  <si>
    <t>身份证号码</t>
  </si>
  <si>
    <t>类别</t>
  </si>
  <si>
    <t>科类</t>
  </si>
  <si>
    <t>本科目标</t>
  </si>
  <si>
    <t>重本目标</t>
  </si>
  <si>
    <t>是否上本科</t>
  </si>
  <si>
    <t>本科得分</t>
  </si>
  <si>
    <t>是否上重本</t>
  </si>
  <si>
    <t>重本得分</t>
  </si>
  <si>
    <t>目标得分合计</t>
  </si>
  <si>
    <t>教师
姓名</t>
  </si>
  <si>
    <t>苏朗扎西</t>
  </si>
  <si>
    <t>513422200106213813</t>
  </si>
  <si>
    <t>统招</t>
  </si>
  <si>
    <t>本科</t>
  </si>
  <si>
    <t>重本</t>
  </si>
  <si>
    <t>邝世杰</t>
  </si>
  <si>
    <t>513422200202283619</t>
  </si>
  <si>
    <t>杨露</t>
  </si>
  <si>
    <t>51342220010627232X</t>
  </si>
  <si>
    <t>吴泓兵</t>
  </si>
  <si>
    <t>513422200010040014</t>
  </si>
  <si>
    <t>唐春兰</t>
  </si>
  <si>
    <t>513422200104100321</t>
  </si>
  <si>
    <t>周斌</t>
  </si>
  <si>
    <t>513422200110192111</t>
  </si>
  <si>
    <t>仁青</t>
  </si>
  <si>
    <t>513422200104054214</t>
  </si>
  <si>
    <t>祝玛拉姆</t>
  </si>
  <si>
    <t>513422199807052324</t>
  </si>
  <si>
    <t>杨富琴</t>
  </si>
  <si>
    <t>513422199909231323</t>
  </si>
  <si>
    <t>彭友青</t>
  </si>
  <si>
    <t>513422200210205012</t>
  </si>
  <si>
    <t>云南转入</t>
  </si>
  <si>
    <t>吴扎西</t>
  </si>
  <si>
    <t>513422200004023613</t>
  </si>
  <si>
    <t>彭友军</t>
  </si>
  <si>
    <t>513422200003075016</t>
  </si>
  <si>
    <t>王小红</t>
  </si>
  <si>
    <t>513422200110100723</t>
  </si>
  <si>
    <t>胡碧龙</t>
  </si>
  <si>
    <t>51342220010605172X</t>
  </si>
  <si>
    <t>邱友落</t>
  </si>
  <si>
    <t>513422199908195623</t>
  </si>
  <si>
    <t>高学良</t>
  </si>
  <si>
    <t>513422200109235612</t>
  </si>
  <si>
    <t>陈志龙</t>
  </si>
  <si>
    <t>513422200008255817</t>
  </si>
  <si>
    <t>杨顺金</t>
  </si>
  <si>
    <t>513422200006046210</t>
  </si>
  <si>
    <t>顾友凤</t>
  </si>
  <si>
    <t>513422200103093828</t>
  </si>
  <si>
    <t>赵芝美</t>
  </si>
  <si>
    <t>513422199905062120</t>
  </si>
  <si>
    <t>杨太芬</t>
  </si>
  <si>
    <t>513422200011306224</t>
  </si>
  <si>
    <t>石大衔</t>
  </si>
  <si>
    <t>513422200105243818</t>
  </si>
  <si>
    <t>扎西仁青</t>
  </si>
  <si>
    <t>513422200003073619</t>
  </si>
  <si>
    <t>方春光</t>
  </si>
  <si>
    <t>513422200001082319</t>
  </si>
  <si>
    <t>胡七斤</t>
  </si>
  <si>
    <t>513422200101230710</t>
  </si>
  <si>
    <t>仁青扎西</t>
  </si>
  <si>
    <t>513422199811184813</t>
  </si>
  <si>
    <t>陶东咪</t>
  </si>
  <si>
    <t>513422200004052545</t>
  </si>
  <si>
    <t>鲁绒扎西</t>
  </si>
  <si>
    <t>513422200101082316</t>
  </si>
  <si>
    <t>海丽</t>
  </si>
  <si>
    <t>513423200102210849</t>
  </si>
  <si>
    <t>樊拉拉</t>
  </si>
  <si>
    <t>513422200003012525</t>
  </si>
  <si>
    <t>魏玲玲</t>
  </si>
  <si>
    <t>513422200106060028</t>
  </si>
  <si>
    <t>吕小东</t>
  </si>
  <si>
    <t>513422199904080511</t>
  </si>
  <si>
    <t>李全伟</t>
  </si>
  <si>
    <t>513422200006035810</t>
  </si>
  <si>
    <t>仁青拉初</t>
  </si>
  <si>
    <t>513422199906134827</t>
  </si>
  <si>
    <t>高光荣</t>
  </si>
  <si>
    <t>51342220001228272X</t>
  </si>
  <si>
    <t>龙布次尔</t>
  </si>
  <si>
    <t>513422200109174813</t>
  </si>
  <si>
    <t>张增利</t>
  </si>
  <si>
    <t>513422200003251729</t>
  </si>
  <si>
    <t>游世丹</t>
  </si>
  <si>
    <t>51342220000116252X</t>
  </si>
  <si>
    <t>陈是友</t>
  </si>
  <si>
    <t>513422199901200979</t>
  </si>
  <si>
    <t>吴忠宝</t>
  </si>
  <si>
    <t>513422200008103610</t>
  </si>
  <si>
    <t>马次尔秧千</t>
  </si>
  <si>
    <t>513422199709062529</t>
  </si>
  <si>
    <t>车成美</t>
  </si>
  <si>
    <t>51342220010723232X</t>
  </si>
  <si>
    <t>熊米包</t>
  </si>
  <si>
    <t>51342219960208113X</t>
  </si>
  <si>
    <t>祝玛拉初</t>
  </si>
  <si>
    <t>513422200008086021</t>
  </si>
  <si>
    <t>阿呷</t>
  </si>
  <si>
    <t>51342219980120442X</t>
  </si>
  <si>
    <t>瞿海蓉</t>
  </si>
  <si>
    <t>513422200109080040</t>
  </si>
  <si>
    <t>泽仁卓玛</t>
  </si>
  <si>
    <t>513422199904204027</t>
  </si>
  <si>
    <t>次仁拥青</t>
  </si>
  <si>
    <t>513422199911126426</t>
  </si>
  <si>
    <t>央青祝玛</t>
  </si>
  <si>
    <t>513422200012140027</t>
  </si>
  <si>
    <t>次仁祝玛</t>
  </si>
  <si>
    <t>51342219970706642X</t>
  </si>
  <si>
    <t>扎西次尔</t>
  </si>
  <si>
    <t>513422200002064016</t>
  </si>
  <si>
    <t>田芳芳</t>
  </si>
  <si>
    <t>513422200110210025</t>
  </si>
  <si>
    <t>鲁绒偏初</t>
  </si>
  <si>
    <t>513422200211023819</t>
  </si>
  <si>
    <t>苏朗翁丁</t>
  </si>
  <si>
    <t>513422199707156417</t>
  </si>
  <si>
    <t>沈顺安</t>
  </si>
  <si>
    <t>513422200005030911</t>
  </si>
  <si>
    <t>俞平健</t>
  </si>
  <si>
    <t>513422199910202730</t>
  </si>
  <si>
    <t>贾比哈</t>
  </si>
  <si>
    <t>513422200101084418</t>
  </si>
  <si>
    <t>鲁伍几</t>
  </si>
  <si>
    <t>513422199911201529</t>
  </si>
  <si>
    <t>李史龙</t>
  </si>
  <si>
    <t>513422200104051910</t>
  </si>
  <si>
    <t>公布翁丁</t>
  </si>
  <si>
    <t>513422199610186812</t>
  </si>
  <si>
    <t>马克布</t>
  </si>
  <si>
    <t>513422199902111310</t>
  </si>
  <si>
    <t>杨超</t>
  </si>
  <si>
    <t>513422199709210915</t>
  </si>
  <si>
    <t>伍金当朵</t>
  </si>
  <si>
    <t>513422200107055423</t>
  </si>
  <si>
    <t>降初祝玛</t>
  </si>
  <si>
    <t>513422200001104020</t>
  </si>
  <si>
    <t>边玛次尔</t>
  </si>
  <si>
    <t>513422199906014032</t>
  </si>
  <si>
    <t>仁青拉姆</t>
  </si>
  <si>
    <t>513422199806184827</t>
  </si>
  <si>
    <t>杨兰卡祝玛</t>
  </si>
  <si>
    <t>513422200009161724</t>
  </si>
  <si>
    <t>沈志友</t>
  </si>
  <si>
    <t>513422199804120512</t>
  </si>
  <si>
    <t>央章杜基</t>
  </si>
  <si>
    <t>513422200010155014</t>
  </si>
  <si>
    <t>鲁绒克珠</t>
  </si>
  <si>
    <t>513422200009206419</t>
  </si>
  <si>
    <t>邱小华</t>
  </si>
  <si>
    <t>513422200002151515</t>
  </si>
  <si>
    <t>严马其莫</t>
  </si>
  <si>
    <t>513422200009132923</t>
  </si>
  <si>
    <t>张小兰</t>
  </si>
  <si>
    <t>513422199905283628</t>
  </si>
  <si>
    <t>呷绒拉姆</t>
  </si>
  <si>
    <t>513422199607054827</t>
  </si>
  <si>
    <t>马伍斤</t>
  </si>
  <si>
    <t>513422200009250022</t>
  </si>
  <si>
    <t>胡晓虎</t>
  </si>
  <si>
    <t>513422199803261719</t>
  </si>
  <si>
    <t>罗拉初</t>
  </si>
  <si>
    <t>513422199802171922</t>
  </si>
  <si>
    <t>撒朗降初</t>
  </si>
  <si>
    <t>513422200012114814</t>
  </si>
  <si>
    <t>毛小龙</t>
  </si>
  <si>
    <t>513422200101042111</t>
  </si>
  <si>
    <t>彭友香</t>
  </si>
  <si>
    <t>513422200102075011</t>
  </si>
  <si>
    <t>罗建兴</t>
  </si>
  <si>
    <t>513422199911052316</t>
  </si>
  <si>
    <t>克若</t>
  </si>
  <si>
    <t>51342219980712501X</t>
  </si>
  <si>
    <t>扎西龙布</t>
  </si>
  <si>
    <t>513422200001154239</t>
  </si>
  <si>
    <t>李燕潇</t>
  </si>
  <si>
    <t>513422200101171722</t>
  </si>
  <si>
    <t>马婷宜</t>
  </si>
  <si>
    <t>51342220000715212X</t>
  </si>
  <si>
    <t>伍小华</t>
  </si>
  <si>
    <t>513422199908102511</t>
  </si>
  <si>
    <t>王嘉柔</t>
  </si>
  <si>
    <t>513422200004110012</t>
  </si>
  <si>
    <t>降级</t>
  </si>
  <si>
    <t>鲁茸杜基</t>
  </si>
  <si>
    <t>513422200102130914</t>
  </si>
  <si>
    <t>哈美</t>
  </si>
  <si>
    <t>51342220000515501X</t>
  </si>
  <si>
    <t>刘秋兰</t>
  </si>
  <si>
    <t>513422199606046227</t>
  </si>
  <si>
    <t>偏初次尔</t>
  </si>
  <si>
    <t>513422199608016435</t>
  </si>
  <si>
    <t>次尔龙布</t>
  </si>
  <si>
    <t>513422199911306013</t>
  </si>
  <si>
    <t>苏路庆</t>
  </si>
  <si>
    <t>513422200003026628</t>
  </si>
  <si>
    <t>马孜助</t>
  </si>
  <si>
    <t>513422199806200516</t>
  </si>
  <si>
    <t>邱春明</t>
  </si>
  <si>
    <t>513422199809026824</t>
  </si>
  <si>
    <t>513422199708104010</t>
  </si>
  <si>
    <t>郭晓林</t>
  </si>
  <si>
    <t>513422200004056618</t>
  </si>
  <si>
    <t>周婷婷</t>
  </si>
  <si>
    <t>513422199907160525</t>
  </si>
  <si>
    <t>朱亚萍</t>
  </si>
  <si>
    <t>513422200107153824</t>
  </si>
  <si>
    <t>杨布启</t>
  </si>
  <si>
    <t>513422199902102529</t>
  </si>
  <si>
    <t>杨打</t>
  </si>
  <si>
    <t>513422199811262527</t>
  </si>
  <si>
    <t>李银华</t>
  </si>
  <si>
    <t>513422199905013812</t>
  </si>
  <si>
    <t>李国秀</t>
  </si>
  <si>
    <t>513422200203301524</t>
  </si>
  <si>
    <t>金花</t>
  </si>
  <si>
    <t>513422199910111126</t>
  </si>
  <si>
    <t>鲁让次尔</t>
  </si>
  <si>
    <t>513422199907174011</t>
  </si>
  <si>
    <t>马车布莫</t>
  </si>
  <si>
    <t>513422200012102928</t>
  </si>
  <si>
    <t>黄小祥</t>
  </si>
  <si>
    <t>513422199911182719</t>
  </si>
  <si>
    <t>杨照芳</t>
  </si>
  <si>
    <t>513422200005101521</t>
  </si>
  <si>
    <t>俞平洋</t>
  </si>
  <si>
    <t>513422199910202714</t>
  </si>
  <si>
    <t>刘德富</t>
  </si>
  <si>
    <t>513422199812242712</t>
  </si>
  <si>
    <t>旦珠拉初</t>
  </si>
  <si>
    <t>513422200001034448</t>
  </si>
  <si>
    <t>邓丫丫</t>
  </si>
  <si>
    <t>513422200105012729</t>
  </si>
  <si>
    <t>毛晓斌</t>
  </si>
  <si>
    <t>513422200007071119</t>
  </si>
  <si>
    <t>马阿甲莫</t>
  </si>
  <si>
    <t>513422200010106829</t>
  </si>
  <si>
    <t>偏初</t>
  </si>
  <si>
    <t>51342219990318401X</t>
  </si>
  <si>
    <t>蒋长保</t>
  </si>
  <si>
    <t>513422199605152319</t>
  </si>
  <si>
    <t>沈小建</t>
  </si>
  <si>
    <t>513422200001101911</t>
  </si>
  <si>
    <t>唐斌美</t>
  </si>
  <si>
    <t>513422199908243824</t>
  </si>
  <si>
    <t>马尔底</t>
  </si>
  <si>
    <t>513422199902152120</t>
  </si>
  <si>
    <t>石芮</t>
  </si>
  <si>
    <t>513422199805073826</t>
  </si>
  <si>
    <t>严子呷</t>
  </si>
  <si>
    <t>513422199705216818</t>
  </si>
  <si>
    <t>杨静</t>
  </si>
  <si>
    <t>513422200103070925</t>
  </si>
  <si>
    <t>唐平慧</t>
  </si>
  <si>
    <t>513422200006072128</t>
  </si>
  <si>
    <t>潘小芬</t>
  </si>
  <si>
    <t>513422200006242924</t>
  </si>
  <si>
    <t>祝小英</t>
  </si>
  <si>
    <t>513422199801060526</t>
  </si>
  <si>
    <t>马小强</t>
  </si>
  <si>
    <t>513422200002026810</t>
  </si>
  <si>
    <t>吴春红</t>
  </si>
  <si>
    <t>513422200004162525</t>
  </si>
  <si>
    <t>高古次里</t>
  </si>
  <si>
    <t>513422199912125011</t>
  </si>
  <si>
    <t>王尔古</t>
  </si>
  <si>
    <t>513422199910052912</t>
  </si>
  <si>
    <t>马建花</t>
  </si>
  <si>
    <t>513422200007242723</t>
  </si>
  <si>
    <t>杨次里</t>
  </si>
  <si>
    <t>513422199904104456</t>
  </si>
  <si>
    <t>达瓦理</t>
  </si>
  <si>
    <t>513422200002062918</t>
  </si>
  <si>
    <t>苏安鲁绒次尔</t>
  </si>
  <si>
    <t>513422199604274816</t>
  </si>
  <si>
    <t>沈阿生莫</t>
  </si>
  <si>
    <t>51342219990203292X</t>
  </si>
  <si>
    <t>杨涛</t>
  </si>
  <si>
    <t>513422199905282713</t>
  </si>
  <si>
    <t>邱长明</t>
  </si>
  <si>
    <t>513422199808106830</t>
  </si>
  <si>
    <t>张赠鹏</t>
  </si>
  <si>
    <t>513422200003251710</t>
  </si>
  <si>
    <t>孙洁</t>
  </si>
  <si>
    <t>513422200008164624</t>
  </si>
  <si>
    <t>李小云</t>
  </si>
  <si>
    <t>513422199903062928</t>
  </si>
  <si>
    <t>杨建英</t>
  </si>
  <si>
    <t>513422199811271327</t>
  </si>
  <si>
    <t>毛你色莫</t>
  </si>
  <si>
    <t>513422200103201526</t>
  </si>
  <si>
    <t>513422199708195012</t>
  </si>
  <si>
    <t>伍建英</t>
  </si>
  <si>
    <t>513423199806032707</t>
  </si>
  <si>
    <t>鲁布都</t>
  </si>
  <si>
    <t>513422200002041519</t>
  </si>
  <si>
    <t>向欣锐</t>
  </si>
  <si>
    <t>513422200010240040</t>
  </si>
  <si>
    <t>代明春</t>
  </si>
  <si>
    <t>513422200106052925</t>
  </si>
  <si>
    <t>向阳</t>
  </si>
  <si>
    <t>513422199705282911</t>
  </si>
  <si>
    <t>格绒青宗</t>
  </si>
  <si>
    <t>51342220000702542X</t>
  </si>
  <si>
    <t>沈秀莲</t>
  </si>
  <si>
    <t>513422199802276820</t>
  </si>
  <si>
    <t>仁青初</t>
  </si>
  <si>
    <t>513422200003185063</t>
  </si>
  <si>
    <t>伍秀英</t>
  </si>
  <si>
    <t>513422199911240528</t>
  </si>
  <si>
    <t>向阿呷</t>
  </si>
  <si>
    <t>513422199805301526</t>
  </si>
  <si>
    <t>毛晓龙</t>
  </si>
  <si>
    <t>513422199901012732</t>
  </si>
  <si>
    <t>毛超</t>
  </si>
  <si>
    <t>513422199907021314</t>
  </si>
  <si>
    <t>杨宇</t>
  </si>
  <si>
    <t>513422200007016224</t>
  </si>
  <si>
    <t>杨建平</t>
  </si>
  <si>
    <t>513422200011276619</t>
  </si>
  <si>
    <t>党玉琴</t>
  </si>
  <si>
    <t>513422200010086629</t>
  </si>
  <si>
    <t>毛阿歪</t>
  </si>
  <si>
    <t>51342219991018152X</t>
  </si>
  <si>
    <t>杨鲁娜</t>
  </si>
  <si>
    <t>513422200003030520</t>
  </si>
  <si>
    <t>次尔折呷</t>
  </si>
  <si>
    <t>513422199806107020</t>
  </si>
  <si>
    <t>梁巧绘</t>
  </si>
  <si>
    <t>513422200208235028</t>
  </si>
  <si>
    <t>万欣玥</t>
  </si>
  <si>
    <t>511621200104040667</t>
  </si>
  <si>
    <t>王拉初</t>
  </si>
  <si>
    <t>513422200012063623</t>
  </si>
  <si>
    <t>杨曲丹</t>
  </si>
  <si>
    <t>513422200012120026</t>
  </si>
  <si>
    <t>朱茂康</t>
  </si>
  <si>
    <t>513422200011082910</t>
  </si>
  <si>
    <t>卢元秀</t>
  </si>
  <si>
    <t>513422200307120023</t>
  </si>
  <si>
    <t>甘小分</t>
  </si>
  <si>
    <t>513422199901152727</t>
  </si>
  <si>
    <t>邦地米</t>
  </si>
  <si>
    <t>51342219990113502X</t>
  </si>
  <si>
    <t>曹胜宇</t>
  </si>
  <si>
    <t>513422200108230035</t>
  </si>
  <si>
    <t>苏春秀</t>
  </si>
  <si>
    <t>513422200003172529</t>
  </si>
  <si>
    <t>陈小美</t>
  </si>
  <si>
    <t>513422200010162927</t>
  </si>
  <si>
    <t>吕伍呷</t>
  </si>
  <si>
    <t>513422199804082122</t>
  </si>
  <si>
    <t>马延青</t>
  </si>
  <si>
    <t>513422199802151323</t>
  </si>
  <si>
    <t>祝玛</t>
  </si>
  <si>
    <t>513422199912140924</t>
  </si>
  <si>
    <t>姜旭</t>
  </si>
  <si>
    <t>513422200008220518</t>
  </si>
  <si>
    <t>格让</t>
  </si>
  <si>
    <t>513422199705076018</t>
  </si>
  <si>
    <t>吕志强</t>
  </si>
  <si>
    <t>513422199201021136</t>
  </si>
  <si>
    <t>格茸尼莫</t>
  </si>
  <si>
    <t>513422199905216417</t>
  </si>
  <si>
    <t>苏友呷莫</t>
  </si>
  <si>
    <t>513422199804112520</t>
  </si>
  <si>
    <t>项春云</t>
  </si>
  <si>
    <t>513422199805292711</t>
  </si>
  <si>
    <t>罗自美</t>
  </si>
  <si>
    <t>513422200211132126</t>
  </si>
  <si>
    <t>王英</t>
  </si>
  <si>
    <t>513422200008190726</t>
  </si>
  <si>
    <t>陈俊</t>
  </si>
  <si>
    <t>513422200009202514</t>
  </si>
  <si>
    <t>苏文君</t>
  </si>
  <si>
    <t>513422199704091515</t>
  </si>
  <si>
    <t>吕小军</t>
  </si>
  <si>
    <t>513422199712241114</t>
  </si>
  <si>
    <t>513422200006050922</t>
  </si>
  <si>
    <t>黄祝玛</t>
  </si>
  <si>
    <t>513422200008032349</t>
  </si>
  <si>
    <t>吕拉布</t>
  </si>
  <si>
    <t>513422199910201519</t>
  </si>
  <si>
    <t>李越</t>
  </si>
  <si>
    <t>513422200110101726</t>
  </si>
  <si>
    <t>伍什牛</t>
  </si>
  <si>
    <t>513422200009201941</t>
  </si>
  <si>
    <t>513422199611066417</t>
  </si>
  <si>
    <t>次其初</t>
  </si>
  <si>
    <t>513422199903097020</t>
  </si>
  <si>
    <t>陈小燕</t>
  </si>
  <si>
    <t>51342219990401096X</t>
  </si>
  <si>
    <t>王志华</t>
  </si>
  <si>
    <t>513422199708102154</t>
  </si>
  <si>
    <t>马文金</t>
  </si>
  <si>
    <t>513422199902015812</t>
  </si>
  <si>
    <t>甘伍甲</t>
  </si>
  <si>
    <t>513422199807182946</t>
  </si>
  <si>
    <t>杨顺江</t>
  </si>
  <si>
    <t>513422199811132714</t>
  </si>
  <si>
    <t>松龙次里</t>
  </si>
  <si>
    <t>513422199905045013</t>
  </si>
  <si>
    <t>江边马</t>
  </si>
  <si>
    <t>513422199707072512</t>
  </si>
  <si>
    <t>沈布其么</t>
  </si>
  <si>
    <t>513422199903242726</t>
  </si>
  <si>
    <t>毛果各</t>
  </si>
  <si>
    <t>513422199703310720</t>
  </si>
  <si>
    <t>杨启月</t>
  </si>
  <si>
    <t>51342220011207002X</t>
  </si>
  <si>
    <t>吴咪珰</t>
  </si>
  <si>
    <t>513422199902102545</t>
  </si>
  <si>
    <t>歪拉子</t>
  </si>
  <si>
    <t>513422199807144413</t>
  </si>
  <si>
    <t>张男英</t>
  </si>
  <si>
    <t>513422199909026629</t>
  </si>
  <si>
    <t>王秀英</t>
  </si>
  <si>
    <t>513422199904202929</t>
  </si>
  <si>
    <t>乔英</t>
  </si>
  <si>
    <t>513422199604251147</t>
  </si>
  <si>
    <t>周益群</t>
  </si>
  <si>
    <t>513422199912202726</t>
  </si>
  <si>
    <t>骆菜伟</t>
  </si>
  <si>
    <t>513422200008100516</t>
  </si>
  <si>
    <t>方帮庆</t>
  </si>
  <si>
    <t>513422200109251524</t>
  </si>
  <si>
    <t>机仙松郎偏初</t>
  </si>
  <si>
    <t>51342219990902421X</t>
  </si>
  <si>
    <t>朱六朋</t>
  </si>
  <si>
    <t>513422199710151318</t>
  </si>
  <si>
    <t>仁青娜姆</t>
  </si>
  <si>
    <t>513422200107183425</t>
  </si>
  <si>
    <t>罗小军</t>
  </si>
  <si>
    <t>513423199805069372</t>
  </si>
  <si>
    <t>杨文丽</t>
  </si>
  <si>
    <t>513422200101200028</t>
  </si>
  <si>
    <t>曹成</t>
  </si>
  <si>
    <t>532327200109270011</t>
  </si>
  <si>
    <t>严清明</t>
  </si>
  <si>
    <t>513422199504306817</t>
  </si>
  <si>
    <t>周照英</t>
  </si>
  <si>
    <t>513422199910310520</t>
  </si>
  <si>
    <t>苏比哈</t>
  </si>
  <si>
    <t>513422199704182919</t>
  </si>
  <si>
    <t>格绒其达</t>
  </si>
  <si>
    <t>513422200109107012</t>
  </si>
  <si>
    <t>扎西拉姆</t>
  </si>
  <si>
    <t>513422199903050329</t>
  </si>
  <si>
    <t>扎西翁丁</t>
  </si>
  <si>
    <t>51342219991002687X</t>
  </si>
  <si>
    <t>年米</t>
  </si>
  <si>
    <t>513422199602285028</t>
  </si>
  <si>
    <t>杨林</t>
  </si>
  <si>
    <t>513422200105041511</t>
  </si>
  <si>
    <t>李运朋</t>
  </si>
  <si>
    <t>513422200104100938</t>
  </si>
  <si>
    <t>马银</t>
  </si>
  <si>
    <t>513422199904030514</t>
  </si>
  <si>
    <t>杨文军</t>
  </si>
  <si>
    <t>513422199901012716</t>
  </si>
  <si>
    <t>陈央初</t>
  </si>
  <si>
    <t>513422200210120027</t>
  </si>
  <si>
    <t>513422200012080327</t>
  </si>
  <si>
    <t>吴勇勇</t>
  </si>
  <si>
    <t>513422200009182314</t>
  </si>
  <si>
    <t>降初布尺</t>
  </si>
  <si>
    <t>513422200004081725</t>
  </si>
  <si>
    <t>英支塔</t>
  </si>
  <si>
    <t>513422199709275014</t>
  </si>
  <si>
    <t>次尔拥珍</t>
  </si>
  <si>
    <t>513422199703077025</t>
  </si>
  <si>
    <t>刘荣剑</t>
  </si>
  <si>
    <t>513422200008072711</t>
  </si>
  <si>
    <t>李大飞</t>
  </si>
  <si>
    <t>513422199910252762</t>
  </si>
  <si>
    <t>降央祝玛</t>
  </si>
  <si>
    <t>513422199803021723</t>
  </si>
  <si>
    <t>德色娜姆</t>
  </si>
  <si>
    <t>513422199902037026</t>
  </si>
  <si>
    <t>偏初龙布</t>
  </si>
  <si>
    <t>513422199908142310</t>
  </si>
  <si>
    <t>边玛拉初</t>
  </si>
  <si>
    <t>513422200004133847</t>
  </si>
  <si>
    <t>杨八斤</t>
  </si>
  <si>
    <t>51342220000420051X</t>
  </si>
  <si>
    <t>其他</t>
  </si>
  <si>
    <t>徐文军</t>
  </si>
  <si>
    <t>513422199906132717</t>
  </si>
  <si>
    <t>邱七斤</t>
  </si>
  <si>
    <t>513422199903022512</t>
  </si>
  <si>
    <t>曹睿颖</t>
  </si>
  <si>
    <t>513422200004010011</t>
  </si>
  <si>
    <t>李燕</t>
  </si>
  <si>
    <t>513422199909120527</t>
  </si>
  <si>
    <t>央青</t>
  </si>
  <si>
    <t>513422200009105028</t>
  </si>
  <si>
    <t>熊剑民</t>
  </si>
  <si>
    <t>513422200007141914</t>
  </si>
  <si>
    <t>何志军</t>
  </si>
  <si>
    <t>513422199902261917</t>
  </si>
  <si>
    <t>瞿明慧</t>
  </si>
  <si>
    <t>513423199809063103</t>
  </si>
  <si>
    <t>马小兵</t>
  </si>
  <si>
    <t>513422199801251314</t>
  </si>
  <si>
    <t>杜基布尺</t>
  </si>
  <si>
    <t>513422199901255048</t>
  </si>
  <si>
    <t>央章</t>
  </si>
  <si>
    <t>513422199902145019</t>
  </si>
  <si>
    <t>沈阿弟</t>
  </si>
  <si>
    <t>513422199803192717</t>
  </si>
  <si>
    <t>安金全</t>
  </si>
  <si>
    <t>513422200103051150</t>
  </si>
  <si>
    <t>格桑祝玛</t>
  </si>
  <si>
    <t>513422200104010027</t>
  </si>
  <si>
    <t>扎西布尺</t>
  </si>
  <si>
    <t>513422200205042722</t>
  </si>
  <si>
    <t>张安围</t>
  </si>
  <si>
    <t>513422200006132717</t>
  </si>
  <si>
    <t>马秀英</t>
  </si>
  <si>
    <t>513422200003071541</t>
  </si>
  <si>
    <t>鲁绒撒朗</t>
  </si>
  <si>
    <t>513422199903134813</t>
  </si>
  <si>
    <t>黄东润</t>
  </si>
  <si>
    <t>513422199907102712</t>
  </si>
  <si>
    <t>何树华</t>
  </si>
  <si>
    <t>513422199609081917</t>
  </si>
  <si>
    <t>马子体</t>
  </si>
  <si>
    <t>51342219970405153X</t>
  </si>
  <si>
    <t>益西杜基</t>
  </si>
  <si>
    <t>513422199811114815</t>
  </si>
  <si>
    <t>杨城</t>
  </si>
  <si>
    <t>513422200107210016</t>
  </si>
  <si>
    <t>马小龙</t>
  </si>
  <si>
    <t>513422199810011339</t>
  </si>
  <si>
    <t>刘关连</t>
  </si>
  <si>
    <t>513422199910213624</t>
  </si>
  <si>
    <t>鲁尔哈</t>
  </si>
  <si>
    <t>513422200004031517</t>
  </si>
  <si>
    <t>陈宽涛</t>
  </si>
  <si>
    <t>51342219991128001X</t>
  </si>
  <si>
    <t>黄保秀</t>
  </si>
  <si>
    <t>513422199901182328</t>
  </si>
  <si>
    <t>徐丰成</t>
  </si>
  <si>
    <t>51342219990918271X</t>
  </si>
  <si>
    <t>黄金才</t>
  </si>
  <si>
    <t>513422200103012717</t>
  </si>
  <si>
    <t>甘小军</t>
  </si>
  <si>
    <t>513422200103122916</t>
  </si>
  <si>
    <t>毛小建</t>
  </si>
  <si>
    <t>513422199707171318</t>
  </si>
  <si>
    <t>格桑曲丁</t>
  </si>
  <si>
    <t>513422200005090017</t>
  </si>
  <si>
    <t>克祖</t>
  </si>
  <si>
    <t>513422200111226619</t>
  </si>
  <si>
    <t>王淳</t>
  </si>
  <si>
    <t>513422200101110014</t>
  </si>
  <si>
    <t>513422200009182728</t>
  </si>
  <si>
    <t>马文东</t>
  </si>
  <si>
    <t>513422199907280535</t>
  </si>
  <si>
    <t>邓德勇</t>
  </si>
  <si>
    <t>513422200210090032</t>
  </si>
  <si>
    <t>李永青</t>
  </si>
  <si>
    <t>513422199801151540</t>
  </si>
  <si>
    <t>周意亭</t>
  </si>
  <si>
    <t>513422199907142722</t>
  </si>
  <si>
    <t>杨春秀</t>
  </si>
  <si>
    <t>513422199901042528</t>
  </si>
  <si>
    <t>王杰</t>
  </si>
  <si>
    <t>513422199901021719</t>
  </si>
  <si>
    <t>沈小龙</t>
  </si>
  <si>
    <t>513422200005160513</t>
  </si>
  <si>
    <t>乔小华</t>
  </si>
  <si>
    <t>51342220000322291X</t>
  </si>
  <si>
    <t>毛阿甲</t>
  </si>
  <si>
    <t>513422199911201924</t>
  </si>
  <si>
    <t>扎西次丁</t>
  </si>
  <si>
    <t>513422199908143831</t>
  </si>
  <si>
    <t>徐小兵</t>
  </si>
  <si>
    <t>51342219981108381x</t>
  </si>
  <si>
    <t>海茜</t>
  </si>
  <si>
    <t>513422200107022525</t>
  </si>
  <si>
    <t>毛小华</t>
  </si>
  <si>
    <t>513422200011122716</t>
  </si>
  <si>
    <t>杨佳湘</t>
  </si>
  <si>
    <t>513422200107120926</t>
  </si>
  <si>
    <t>竹浩</t>
  </si>
  <si>
    <t>513422199910253810</t>
  </si>
  <si>
    <t>杨兴成</t>
  </si>
  <si>
    <t>513422199706242719</t>
  </si>
  <si>
    <t>项文芳</t>
  </si>
  <si>
    <t>513422200010176624</t>
  </si>
  <si>
    <t>侯春秀</t>
  </si>
  <si>
    <t>513422200202033628</t>
  </si>
  <si>
    <t>马俊桦</t>
  </si>
  <si>
    <t>51342219990504132X</t>
  </si>
  <si>
    <t>邱慧</t>
  </si>
  <si>
    <t>513422199910300525</t>
  </si>
  <si>
    <t>苏建龙</t>
  </si>
  <si>
    <t>513422199912031912</t>
  </si>
  <si>
    <t>513422199805184817</t>
  </si>
  <si>
    <t>钟卫芳</t>
  </si>
  <si>
    <t>513422200103020928</t>
  </si>
  <si>
    <t>513422200012015429</t>
  </si>
  <si>
    <t>何祝玛</t>
  </si>
  <si>
    <t>513422200005041522</t>
  </si>
  <si>
    <t>曹顺萍</t>
  </si>
  <si>
    <t>513422200205180025</t>
  </si>
  <si>
    <t>李册花</t>
  </si>
  <si>
    <t>513422200202020026</t>
  </si>
  <si>
    <t>李泉龙</t>
  </si>
  <si>
    <t>513422199904085814</t>
  </si>
  <si>
    <t>彭阿生</t>
  </si>
  <si>
    <t>513422199202201921</t>
  </si>
  <si>
    <t>秀莲</t>
  </si>
  <si>
    <t>513422199907096025</t>
  </si>
  <si>
    <t>沈燕</t>
  </si>
  <si>
    <t>513422200102071926</t>
  </si>
  <si>
    <t>513422199801104218</t>
  </si>
  <si>
    <t>史普热</t>
  </si>
  <si>
    <t>513422199801074012</t>
  </si>
  <si>
    <t>黄莉</t>
  </si>
  <si>
    <t>513422200107102728</t>
  </si>
  <si>
    <t>黄勇</t>
  </si>
  <si>
    <t>513422200106182711</t>
  </si>
  <si>
    <t>陈东南</t>
  </si>
  <si>
    <t>513422200004080933</t>
  </si>
  <si>
    <t>毛毅</t>
  </si>
  <si>
    <t>513422200003184618</t>
  </si>
  <si>
    <t>崩嘎</t>
  </si>
  <si>
    <t>513422200009036421</t>
  </si>
  <si>
    <t>杨秋</t>
  </si>
  <si>
    <t>513422199908140526</t>
  </si>
  <si>
    <t>桑妮娜</t>
  </si>
  <si>
    <t>513422200104226223</t>
  </si>
  <si>
    <t>魏琴</t>
  </si>
  <si>
    <t>513422199907256025</t>
  </si>
  <si>
    <t>毛布哈</t>
  </si>
  <si>
    <t>513422199904281110</t>
  </si>
  <si>
    <t>毛阿地</t>
  </si>
  <si>
    <t>513422199907202713</t>
  </si>
  <si>
    <t>冯英</t>
  </si>
  <si>
    <t>513422199410021124</t>
  </si>
  <si>
    <t>宋祝玛</t>
  </si>
  <si>
    <t>513422200008092325</t>
  </si>
  <si>
    <t>周真仪</t>
  </si>
  <si>
    <t>513422200102010023</t>
  </si>
  <si>
    <t>熊满</t>
  </si>
  <si>
    <t>513422200012201117</t>
  </si>
  <si>
    <t>何尔色</t>
  </si>
  <si>
    <t>513422200101281913</t>
  </si>
  <si>
    <t>杨贵</t>
  </si>
  <si>
    <t>513422199809041119</t>
  </si>
  <si>
    <t>马小丽</t>
  </si>
  <si>
    <t>51342219991025272X</t>
  </si>
  <si>
    <t>仁青祝玛</t>
  </si>
  <si>
    <t>513422200009133627</t>
  </si>
  <si>
    <t>贾伍支</t>
  </si>
  <si>
    <t>513422199904084440</t>
  </si>
  <si>
    <t>杜基拉姆</t>
  </si>
  <si>
    <t>513422199803206242</t>
  </si>
  <si>
    <t>覃婷</t>
  </si>
  <si>
    <t>510922200203038185</t>
  </si>
  <si>
    <t>边玛布池</t>
  </si>
  <si>
    <t>51342220000904582X</t>
  </si>
  <si>
    <t>杨祝玛</t>
  </si>
  <si>
    <t>513422199805063820</t>
  </si>
  <si>
    <t>马阿呷</t>
  </si>
  <si>
    <t>513422199411091925</t>
  </si>
  <si>
    <t>沈克古</t>
  </si>
  <si>
    <t>51342219980408681X</t>
  </si>
  <si>
    <t>扎西祝玛</t>
  </si>
  <si>
    <t>513422199907105622</t>
  </si>
  <si>
    <t>李小莉</t>
  </si>
  <si>
    <t>513422199805231927</t>
  </si>
  <si>
    <t>何西西</t>
  </si>
  <si>
    <t>513422200004051729</t>
  </si>
  <si>
    <t>沙则秀</t>
  </si>
  <si>
    <t>513422199807121123</t>
  </si>
  <si>
    <t>邱布几</t>
  </si>
  <si>
    <t>513422199701232917</t>
  </si>
  <si>
    <t>513422200001070529</t>
  </si>
  <si>
    <t>次尔温珠</t>
  </si>
  <si>
    <t>513422200006163417</t>
  </si>
  <si>
    <t>沈小宝</t>
  </si>
  <si>
    <t>513422199703292710</t>
  </si>
  <si>
    <t>马惹峰</t>
  </si>
  <si>
    <t>513422199904071113</t>
  </si>
  <si>
    <t>伍学珍</t>
  </si>
  <si>
    <t>51342219971025072X</t>
  </si>
  <si>
    <t>陈阿各</t>
  </si>
  <si>
    <t>513422200301101526</t>
  </si>
  <si>
    <t>伍长秀</t>
  </si>
  <si>
    <t>513422199701152925</t>
  </si>
  <si>
    <t>熊绍婷</t>
  </si>
  <si>
    <t>513422200106100923</t>
  </si>
  <si>
    <t>次尔央青</t>
  </si>
  <si>
    <t>513422200103173625</t>
  </si>
  <si>
    <t>七斤莫</t>
  </si>
  <si>
    <t>51342219970213442X</t>
  </si>
  <si>
    <t>兰龙斌</t>
  </si>
  <si>
    <t>513422200008166216</t>
  </si>
  <si>
    <t>罗睿可</t>
  </si>
  <si>
    <t>513422200106145419</t>
  </si>
  <si>
    <t>克米</t>
  </si>
  <si>
    <t>513422200007065026</t>
  </si>
  <si>
    <t>方帮雪</t>
  </si>
  <si>
    <t>513422200010081748</t>
  </si>
  <si>
    <t>边玛杜基</t>
  </si>
  <si>
    <t>513422200101210517</t>
  </si>
  <si>
    <t>袁凯</t>
  </si>
  <si>
    <t>513422199909061715</t>
  </si>
  <si>
    <t>苏英</t>
  </si>
  <si>
    <t>513422199910311320</t>
  </si>
  <si>
    <t>沙则芳</t>
  </si>
  <si>
    <t>513422200212031124</t>
  </si>
  <si>
    <t>陈晓葵</t>
  </si>
  <si>
    <t>513422199911162726</t>
  </si>
  <si>
    <t>田勤云</t>
  </si>
  <si>
    <t>513422199907290514</t>
  </si>
  <si>
    <t>乔秀英</t>
  </si>
  <si>
    <t>513422199808202929</t>
  </si>
  <si>
    <t>马牛牛</t>
  </si>
  <si>
    <t>513422199706231921</t>
  </si>
  <si>
    <t>王龙</t>
  </si>
  <si>
    <t>513422199909151315</t>
  </si>
  <si>
    <t>杨金秀</t>
  </si>
  <si>
    <t>513422199608080920</t>
  </si>
  <si>
    <t>吴春燕</t>
  </si>
  <si>
    <t>513422200002182549</t>
  </si>
  <si>
    <t>513422199812050729</t>
  </si>
  <si>
    <t>51342220001113002X</t>
  </si>
  <si>
    <t>勇中次尔</t>
  </si>
  <si>
    <t>513422199906014016</t>
  </si>
  <si>
    <t>杨拉初</t>
  </si>
  <si>
    <t>513422200006136021</t>
  </si>
  <si>
    <t>竹小强</t>
  </si>
  <si>
    <t>513422200201163818</t>
  </si>
  <si>
    <t>唐兴</t>
  </si>
  <si>
    <t>513422199710072118</t>
  </si>
  <si>
    <t>苏月</t>
  </si>
  <si>
    <t>513422199911140527</t>
  </si>
  <si>
    <t>项树兰</t>
  </si>
  <si>
    <t>513422199811176223</t>
  </si>
  <si>
    <t>沈友才</t>
  </si>
  <si>
    <t>513422199909196812</t>
  </si>
  <si>
    <t>马友安</t>
  </si>
  <si>
    <t>513422199810092511</t>
  </si>
  <si>
    <t>邱阿落</t>
  </si>
  <si>
    <t>513422200102152929</t>
  </si>
  <si>
    <t>塔姆</t>
  </si>
  <si>
    <t>513422199505215028</t>
  </si>
  <si>
    <t>魏秀芝</t>
  </si>
  <si>
    <t>513422200204176024</t>
  </si>
  <si>
    <t>陈国玲</t>
  </si>
  <si>
    <t>51342220000109052X</t>
  </si>
  <si>
    <t>陶秀珍</t>
  </si>
  <si>
    <t>513422199902282523</t>
  </si>
  <si>
    <t>杨央拉</t>
  </si>
  <si>
    <t>513422200010190522</t>
  </si>
  <si>
    <t>沈建梅</t>
  </si>
  <si>
    <t>513422199801170725</t>
  </si>
  <si>
    <t>祝玛娜姆</t>
  </si>
  <si>
    <t>513422199912153645</t>
  </si>
  <si>
    <t>513422199902136024</t>
  </si>
  <si>
    <t>次仁</t>
  </si>
  <si>
    <t>513422199806014828</t>
  </si>
  <si>
    <t>陈银兰</t>
  </si>
  <si>
    <t>513422200204185625</t>
  </si>
  <si>
    <t>呷绒祝玛</t>
  </si>
  <si>
    <t>513422199911024024</t>
  </si>
  <si>
    <t>马次丁</t>
  </si>
  <si>
    <t>513422199811132116</t>
  </si>
  <si>
    <t>次里拉初</t>
  </si>
  <si>
    <t>513422200104183868</t>
  </si>
  <si>
    <t>鲁绒次尔</t>
  </si>
  <si>
    <t>513422200003163411</t>
  </si>
  <si>
    <t>苏妮莫</t>
  </si>
  <si>
    <t>513422200108031327</t>
  </si>
  <si>
    <t>依伍木</t>
  </si>
  <si>
    <t>513422199906055627</t>
  </si>
  <si>
    <t>孙斌</t>
  </si>
  <si>
    <t>513422200008314610</t>
  </si>
  <si>
    <t>韩方群</t>
  </si>
  <si>
    <t>513422199608182740</t>
  </si>
  <si>
    <t>513422199903015021</t>
  </si>
  <si>
    <t>达瓦次尔</t>
  </si>
  <si>
    <t>513422200002140015</t>
  </si>
  <si>
    <t>陈长委</t>
  </si>
  <si>
    <t>513422199910132111</t>
  </si>
  <si>
    <t>熊小琼</t>
  </si>
  <si>
    <t>513422200001010948</t>
  </si>
  <si>
    <t>杜基偏初</t>
  </si>
  <si>
    <t>513422200309132319</t>
  </si>
  <si>
    <t>毛长乐</t>
  </si>
  <si>
    <t>513422199812271126</t>
  </si>
  <si>
    <t>格桑泽仁</t>
  </si>
  <si>
    <t>513422200103090512</t>
  </si>
  <si>
    <t>51342219980113402X</t>
  </si>
  <si>
    <t>邱比特</t>
  </si>
  <si>
    <t>513422200012165419</t>
  </si>
  <si>
    <t>韩强</t>
  </si>
  <si>
    <t>513422199805146810</t>
  </si>
  <si>
    <t>沈石鱼</t>
  </si>
  <si>
    <t>513422200004173814</t>
  </si>
  <si>
    <t>海霞</t>
  </si>
  <si>
    <t>513422200010102529</t>
  </si>
  <si>
    <t>伍海梅</t>
  </si>
  <si>
    <t>513422200104210029</t>
  </si>
  <si>
    <t>邱双秀</t>
  </si>
  <si>
    <t>513422199908242928</t>
  </si>
  <si>
    <t>苏朗偏初</t>
  </si>
  <si>
    <t>513422200001065017</t>
  </si>
  <si>
    <t>次仁央宗</t>
  </si>
  <si>
    <t>513422199904024229</t>
  </si>
  <si>
    <t>513422200011194429</t>
  </si>
  <si>
    <t>高仲夏</t>
  </si>
  <si>
    <t>513422199912075640</t>
  </si>
  <si>
    <t>毛东</t>
  </si>
  <si>
    <t>513422199911280917</t>
  </si>
  <si>
    <t>易启娇</t>
  </si>
  <si>
    <t>513422199910033826</t>
  </si>
  <si>
    <t>任灯英</t>
  </si>
  <si>
    <t>513422199803275029</t>
  </si>
  <si>
    <t>马学英</t>
  </si>
  <si>
    <t>513422200103142925</t>
  </si>
  <si>
    <t>杨长生</t>
  </si>
  <si>
    <t>513422200011050716</t>
  </si>
  <si>
    <t>松龙卓玛</t>
  </si>
  <si>
    <t>513422199910254020</t>
  </si>
  <si>
    <t>李作且</t>
  </si>
  <si>
    <t>513422199804071327</t>
  </si>
  <si>
    <t>瓜纳撒朗偏初</t>
  </si>
  <si>
    <t>513422199809174819</t>
  </si>
  <si>
    <t>513422199510064826</t>
  </si>
  <si>
    <t>余文欣</t>
  </si>
  <si>
    <t>513422200010051522</t>
  </si>
  <si>
    <t>毛贵英</t>
  </si>
  <si>
    <t>513422199804160928</t>
  </si>
  <si>
    <t>丁西祝玛拉初</t>
  </si>
  <si>
    <t>513422199809064222</t>
  </si>
  <si>
    <t>毛发学</t>
  </si>
  <si>
    <t>513422199705120920</t>
  </si>
  <si>
    <t>潘阿几</t>
  </si>
  <si>
    <t>513422199803044423</t>
  </si>
  <si>
    <t>李大菊</t>
  </si>
  <si>
    <t>513422200012102725</t>
  </si>
  <si>
    <t>枯布机</t>
  </si>
  <si>
    <t>513422199907202510</t>
  </si>
  <si>
    <t>伍雪</t>
  </si>
  <si>
    <t>51342220010508292X</t>
  </si>
  <si>
    <t>513422199909095034</t>
  </si>
  <si>
    <t>沈海康</t>
  </si>
  <si>
    <t>51342219990707271X</t>
  </si>
  <si>
    <t>仁争益西</t>
  </si>
  <si>
    <t>513422200005072337</t>
  </si>
  <si>
    <t>韩小美</t>
  </si>
  <si>
    <t>513422199811152723</t>
  </si>
  <si>
    <t>鲁晓华</t>
  </si>
  <si>
    <t>513422200112051531</t>
  </si>
  <si>
    <t>方帮燕</t>
  </si>
  <si>
    <t>513422200010093829</t>
  </si>
  <si>
    <t>李寿字</t>
  </si>
  <si>
    <t>513422199502105026</t>
  </si>
  <si>
    <t>朱小英</t>
  </si>
  <si>
    <t>513422199905152724</t>
  </si>
  <si>
    <t>叶泽新</t>
  </si>
  <si>
    <t>513422200009202119</t>
  </si>
  <si>
    <t>韩小蓉</t>
  </si>
  <si>
    <t>513422199802012948</t>
  </si>
  <si>
    <t>严长英</t>
  </si>
  <si>
    <t>513422199909296821</t>
  </si>
  <si>
    <t>鲁绒龙布</t>
  </si>
  <si>
    <t>513422200010015011</t>
  </si>
  <si>
    <t>苏建英</t>
  </si>
  <si>
    <t>513422199910051944</t>
  </si>
  <si>
    <t>马见芬</t>
  </si>
  <si>
    <t>513422199912022725</t>
  </si>
  <si>
    <t>杨雪针</t>
  </si>
  <si>
    <t>513422199901080524</t>
  </si>
  <si>
    <t>王书苑</t>
  </si>
  <si>
    <t>513422200102050324</t>
  </si>
  <si>
    <t>唐忠华</t>
  </si>
  <si>
    <t>513422200002281512</t>
  </si>
  <si>
    <t>巴丁勒珠</t>
  </si>
  <si>
    <t>513422200111020012</t>
  </si>
  <si>
    <t>李毅</t>
  </si>
  <si>
    <t>513422200003181513</t>
  </si>
  <si>
    <t>林霞</t>
  </si>
  <si>
    <t>513422200003152720</t>
  </si>
  <si>
    <t>宋清国</t>
  </si>
  <si>
    <t>513422199905100510</t>
  </si>
  <si>
    <t>次茸祝玛</t>
  </si>
  <si>
    <t>513422200001010526</t>
  </si>
  <si>
    <t>何英</t>
  </si>
  <si>
    <t>513422199810231921</t>
  </si>
  <si>
    <t>魏萍玉</t>
  </si>
  <si>
    <t>513422199912011524</t>
  </si>
  <si>
    <t>多吉扎西</t>
  </si>
  <si>
    <t>513422200002040057</t>
  </si>
  <si>
    <t>次尔拉初</t>
  </si>
  <si>
    <t>513422199602213825</t>
  </si>
  <si>
    <t>马海燕</t>
  </si>
  <si>
    <t>513422200106010928</t>
  </si>
  <si>
    <t>依晓</t>
  </si>
  <si>
    <t>513422200002175015</t>
  </si>
  <si>
    <t>杨代兵</t>
  </si>
  <si>
    <t>513422200203180013</t>
  </si>
  <si>
    <t>次仁偏初</t>
  </si>
  <si>
    <t>513422200103080314</t>
  </si>
  <si>
    <t>马阿支</t>
  </si>
  <si>
    <t>513422200005012123</t>
  </si>
  <si>
    <t>冯宇泽</t>
  </si>
  <si>
    <t>513422200012270016</t>
  </si>
  <si>
    <t>毛小强</t>
  </si>
  <si>
    <t>51342219981012291X</t>
  </si>
  <si>
    <t>杨万东</t>
  </si>
  <si>
    <t>513422199609205027</t>
  </si>
  <si>
    <t>伍建美</t>
  </si>
  <si>
    <t>513422199910022529</t>
  </si>
  <si>
    <t>熊小英</t>
  </si>
  <si>
    <t>513422200109152526</t>
  </si>
  <si>
    <t>达瓦祝玛</t>
  </si>
  <si>
    <t>513422200001041322</t>
  </si>
  <si>
    <t>黄明华</t>
  </si>
  <si>
    <t>513422200005072310</t>
  </si>
  <si>
    <t>而车扎西旦珠</t>
  </si>
  <si>
    <t>513422199806054811</t>
  </si>
  <si>
    <t>刘千莉</t>
  </si>
  <si>
    <t>513422200008250020</t>
  </si>
  <si>
    <t>廖润钊</t>
  </si>
  <si>
    <t>513422200003220017</t>
  </si>
  <si>
    <t>胡定美</t>
  </si>
  <si>
    <t>513422199804161525</t>
  </si>
  <si>
    <t>513422200009083826</t>
  </si>
  <si>
    <t>熊米路</t>
  </si>
  <si>
    <t>513422199808071113</t>
  </si>
  <si>
    <t>刘忠伟</t>
  </si>
  <si>
    <t>513422199912102717</t>
  </si>
  <si>
    <t>邱布吉莫</t>
  </si>
  <si>
    <t>513422199912102928</t>
  </si>
  <si>
    <t>王克姆</t>
  </si>
  <si>
    <t>513422200007081122</t>
  </si>
  <si>
    <t>胡发军</t>
  </si>
  <si>
    <t>513422199909032113</t>
  </si>
  <si>
    <t>叶布迟</t>
  </si>
  <si>
    <t>513422199405042721</t>
  </si>
  <si>
    <t>翁吉偏初</t>
  </si>
  <si>
    <t>513422199912150030</t>
  </si>
  <si>
    <t>鄢志超</t>
  </si>
  <si>
    <t>513423200108093954</t>
  </si>
  <si>
    <t>吉古哈</t>
  </si>
  <si>
    <t>513422199805052910</t>
  </si>
  <si>
    <t>51342220000109562X</t>
  </si>
  <si>
    <t>田林勇</t>
  </si>
  <si>
    <t>513422199911120518</t>
  </si>
  <si>
    <t>吕海青</t>
  </si>
  <si>
    <t>513422199812072127</t>
  </si>
  <si>
    <t>吕伍撒</t>
  </si>
  <si>
    <t>513422200001031132</t>
  </si>
  <si>
    <t>次尔其珍</t>
  </si>
  <si>
    <t>513422199901046828</t>
  </si>
  <si>
    <t>毛伍各</t>
  </si>
  <si>
    <t>513422200010250011</t>
  </si>
  <si>
    <t>杨建春</t>
  </si>
  <si>
    <t>513422200102232742</t>
  </si>
  <si>
    <t>边玛降初</t>
  </si>
  <si>
    <t>51342219861208601X</t>
  </si>
  <si>
    <t>降其拉母</t>
  </si>
  <si>
    <t>513422200003302725</t>
  </si>
  <si>
    <t>何永霜</t>
  </si>
  <si>
    <t>513422200102240021</t>
  </si>
  <si>
    <t>陈小林</t>
  </si>
  <si>
    <t>513422199902210925</t>
  </si>
  <si>
    <t>朱小俊</t>
  </si>
  <si>
    <t>513422199702162711</t>
  </si>
  <si>
    <t>杨央初</t>
  </si>
  <si>
    <t>51342219990408052X</t>
  </si>
  <si>
    <t>马小英</t>
  </si>
  <si>
    <t>513422200006196622</t>
  </si>
  <si>
    <t>易发秀</t>
  </si>
  <si>
    <t>513423200003103140</t>
  </si>
  <si>
    <t>项小亮</t>
  </si>
  <si>
    <t>513422199902042722</t>
  </si>
  <si>
    <t>兰小英</t>
  </si>
  <si>
    <t>513422199605162525</t>
  </si>
  <si>
    <t>杨红</t>
  </si>
  <si>
    <t>513422199910091321</t>
  </si>
  <si>
    <t>毛翌铁</t>
  </si>
  <si>
    <t>513422199907010017</t>
  </si>
  <si>
    <t>乔偏初</t>
  </si>
  <si>
    <t>513422199710112335</t>
  </si>
  <si>
    <t>仁青启珍</t>
  </si>
  <si>
    <t>513422199909095421</t>
  </si>
  <si>
    <t>伍阿呷</t>
  </si>
  <si>
    <t>513422199611131944</t>
  </si>
  <si>
    <t>杨文林</t>
  </si>
  <si>
    <t>513422200002200516</t>
  </si>
  <si>
    <t>拥支泽仁</t>
  </si>
  <si>
    <t>513422199912163819</t>
  </si>
  <si>
    <t>513422200003051524</t>
  </si>
  <si>
    <t>王祝玛</t>
  </si>
  <si>
    <t>513422199808140721</t>
  </si>
  <si>
    <t>杨国英</t>
  </si>
  <si>
    <t>51342219970406092X</t>
  </si>
  <si>
    <t>沈见华</t>
  </si>
  <si>
    <t>513422199502172712</t>
  </si>
  <si>
    <t>施庆哲</t>
  </si>
  <si>
    <t>513422200011240018</t>
  </si>
  <si>
    <t>马见林</t>
  </si>
  <si>
    <t>513422199803152731</t>
  </si>
  <si>
    <t>央章米</t>
  </si>
  <si>
    <t>513422200004035024</t>
  </si>
  <si>
    <t>513422200002123813</t>
  </si>
  <si>
    <t>鲁绒益西</t>
  </si>
  <si>
    <t>51342220001226541X</t>
  </si>
  <si>
    <t>马竺萱</t>
  </si>
  <si>
    <t>51342220010802002X</t>
  </si>
  <si>
    <t>小祝玛</t>
  </si>
  <si>
    <t>513422200103152322</t>
  </si>
  <si>
    <t>513422199809146412</t>
  </si>
  <si>
    <t>王扎西</t>
  </si>
  <si>
    <t>513422200010201316</t>
  </si>
  <si>
    <t>513422200201073812</t>
  </si>
  <si>
    <t>陶春燕</t>
  </si>
  <si>
    <t>510922199902172863</t>
  </si>
  <si>
    <t>马顺清</t>
  </si>
  <si>
    <t>513422199806112719</t>
  </si>
  <si>
    <t>次尔德支</t>
  </si>
  <si>
    <t>513422199901026819</t>
  </si>
  <si>
    <t>张荣富</t>
  </si>
  <si>
    <t>51342219990301001X</t>
  </si>
  <si>
    <t>周琼</t>
  </si>
  <si>
    <t>51342219980823252X</t>
  </si>
  <si>
    <t>王小田</t>
  </si>
  <si>
    <t>513422200012145821</t>
  </si>
  <si>
    <t>张春芳</t>
  </si>
  <si>
    <t>513422199906102323</t>
  </si>
  <si>
    <t>马光珍</t>
  </si>
  <si>
    <t>513422200002280923</t>
  </si>
  <si>
    <t>木石美</t>
  </si>
  <si>
    <t>513422199804212724</t>
  </si>
  <si>
    <t>513422200105080027</t>
  </si>
  <si>
    <t>央章拉姆</t>
  </si>
  <si>
    <t>513422200109134221</t>
  </si>
  <si>
    <t>安挥</t>
  </si>
  <si>
    <t>513422199807051110</t>
  </si>
  <si>
    <t>513422199705042117</t>
  </si>
  <si>
    <t>伍卫昆</t>
  </si>
  <si>
    <t>51342220000809091X</t>
  </si>
  <si>
    <t>苏朗拥珍</t>
  </si>
  <si>
    <t>513422199408207026</t>
  </si>
  <si>
    <t>王鑫</t>
  </si>
  <si>
    <t>513422199909020016</t>
  </si>
  <si>
    <t>沈友罗嫫</t>
  </si>
  <si>
    <t>513422199805162722</t>
  </si>
  <si>
    <t>513422200004202320</t>
  </si>
  <si>
    <t>王小龙</t>
  </si>
  <si>
    <t>513422199803172919</t>
  </si>
  <si>
    <t>尼玛扎西</t>
  </si>
  <si>
    <t>51342219980703031X</t>
  </si>
  <si>
    <t>汪鹏</t>
  </si>
  <si>
    <t>513422200006252911</t>
  </si>
  <si>
    <t>吕六斤</t>
  </si>
  <si>
    <t>513422199308101515</t>
  </si>
  <si>
    <t>朱万勇</t>
  </si>
  <si>
    <t>513422199910122714</t>
  </si>
  <si>
    <t>周海娟</t>
  </si>
  <si>
    <t>51342220000714252X</t>
  </si>
  <si>
    <t>毛伍呷</t>
  </si>
  <si>
    <t>513422199903111929</t>
  </si>
  <si>
    <t>文小鲁</t>
  </si>
  <si>
    <t>513422199904196610</t>
  </si>
  <si>
    <t>高三复读生</t>
  </si>
  <si>
    <t>胡直军</t>
  </si>
  <si>
    <t>513422199908036614</t>
  </si>
  <si>
    <t>赵德红</t>
  </si>
  <si>
    <t>513423200001082518</t>
  </si>
  <si>
    <t>尤开萍</t>
  </si>
  <si>
    <t>51342219991225362x</t>
  </si>
  <si>
    <t>海小龙</t>
  </si>
  <si>
    <t>513422200003142514</t>
  </si>
  <si>
    <t>达娃扎西</t>
  </si>
  <si>
    <t>51342219980614581x</t>
  </si>
  <si>
    <t>鲁茸尼玛</t>
  </si>
  <si>
    <t>51342220000304501x</t>
  </si>
  <si>
    <t>李汶铃</t>
  </si>
  <si>
    <t>513422200004042523</t>
  </si>
  <si>
    <t>杨睿</t>
  </si>
  <si>
    <t>513422199906260313</t>
  </si>
  <si>
    <t>赵长生</t>
  </si>
  <si>
    <t>513422200002175613</t>
  </si>
  <si>
    <t>仁絜</t>
  </si>
  <si>
    <t>513422200009170313</t>
  </si>
  <si>
    <t>袁登林</t>
  </si>
  <si>
    <t>513422200202151720</t>
  </si>
  <si>
    <t>向超</t>
  </si>
  <si>
    <t>513422200103200515</t>
  </si>
  <si>
    <t>袁运佳</t>
  </si>
  <si>
    <t>513422200010281520</t>
  </si>
  <si>
    <t>翁丁</t>
  </si>
  <si>
    <t>513422199803274819</t>
  </si>
  <si>
    <t>江玉华</t>
  </si>
  <si>
    <t>513433199909204236</t>
  </si>
  <si>
    <t>513422199811284822</t>
  </si>
  <si>
    <t>王晓康</t>
  </si>
  <si>
    <t>513422199811082710</t>
  </si>
  <si>
    <t>杨云华</t>
  </si>
  <si>
    <t>513422199803081515</t>
  </si>
  <si>
    <t>而车鲁绒次尔</t>
  </si>
  <si>
    <t>513422199710084813</t>
  </si>
  <si>
    <t>马尔迪</t>
  </si>
  <si>
    <t>513422199701300545</t>
  </si>
  <si>
    <t>行标签</t>
  </si>
  <si>
    <t>求和项:得分</t>
  </si>
  <si>
    <t>总分上线得分</t>
  </si>
  <si>
    <t>(空白)</t>
  </si>
  <si>
    <t>总计</t>
  </si>
  <si>
    <t>#N/A</t>
  </si>
  <si>
    <t>求和项:总分上线得分</t>
  </si>
  <si>
    <t>科目单双上线得分</t>
  </si>
  <si>
    <t>单双上线得分</t>
  </si>
  <si>
    <t>求和项:单双上线得分</t>
  </si>
  <si>
    <t>总分上线</t>
  </si>
  <si>
    <t>总分上线金额</t>
  </si>
  <si>
    <t>单双上线</t>
  </si>
  <si>
    <t>单双上线金额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</si>
  <si>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um</t>
    </r>
  </si>
  <si>
    <r>
      <rPr>
        <b/>
        <sz val="11"/>
        <color theme="1"/>
        <rFont val="宋体"/>
        <charset val="134"/>
        <scheme val="minor"/>
      </rPr>
      <t>18-19</t>
    </r>
    <r>
      <rPr>
        <b/>
        <sz val="11"/>
        <color rgb="FF000000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</si>
  <si>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18-19</t>
    </r>
    <r>
      <rPr>
        <b/>
        <sz val="11"/>
        <color rgb="FF000000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</si>
  <si>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19-20</t>
    </r>
    <r>
      <rPr>
        <b/>
        <sz val="11"/>
        <color rgb="FF000000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</si>
  <si>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19-20</t>
    </r>
    <r>
      <rPr>
        <b/>
        <sz val="11"/>
        <color rgb="FF000000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</si>
  <si>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20-21</t>
    </r>
    <r>
      <rPr>
        <b/>
        <sz val="11"/>
        <color rgb="FF000000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</si>
  <si>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20-21</t>
    </r>
    <r>
      <rPr>
        <b/>
        <sz val="11"/>
        <color rgb="FF000000"/>
        <rFont val="宋体"/>
        <charset val="134"/>
      </rPr>
      <t>学年下</t>
    </r>
  </si>
  <si>
    <t>班主任</t>
  </si>
  <si>
    <t>目标情况</t>
  </si>
  <si>
    <t>分数</t>
  </si>
  <si>
    <t>杨天月</t>
  </si>
  <si>
    <t>513422200307111725</t>
  </si>
  <si>
    <t>98-110名 36分</t>
  </si>
  <si>
    <t>10班</t>
  </si>
  <si>
    <t>田友米</t>
  </si>
  <si>
    <t>张玉婷</t>
  </si>
  <si>
    <t>张建国</t>
  </si>
  <si>
    <t>黄健均</t>
  </si>
  <si>
    <t>刘厚江</t>
  </si>
  <si>
    <t>高2018级10班</t>
  </si>
  <si>
    <t>陈丽娇</t>
  </si>
  <si>
    <t>黄建君</t>
  </si>
  <si>
    <t>伍贵英</t>
  </si>
  <si>
    <t>513422200307056826</t>
  </si>
  <si>
    <t>9班</t>
  </si>
  <si>
    <t>扎拉</t>
  </si>
  <si>
    <t>刘玲君</t>
  </si>
  <si>
    <t>陈虹宇</t>
  </si>
  <si>
    <t>降初里</t>
  </si>
  <si>
    <t>王怀术</t>
  </si>
  <si>
    <t>高2018级01班</t>
  </si>
  <si>
    <t>车梦德</t>
  </si>
  <si>
    <t>伍开英</t>
  </si>
  <si>
    <t>邓国华</t>
  </si>
  <si>
    <t>鲁绒易西</t>
  </si>
  <si>
    <t>513422200309185410</t>
  </si>
  <si>
    <t>胡建英</t>
  </si>
  <si>
    <t>513422200304061929</t>
  </si>
  <si>
    <t>廖德军</t>
  </si>
  <si>
    <t>513422200309020018</t>
  </si>
  <si>
    <t>110- 72分</t>
  </si>
  <si>
    <t>高琴</t>
  </si>
  <si>
    <t>高2018级09班</t>
  </si>
  <si>
    <t>肖秀秀</t>
  </si>
  <si>
    <t>刘红</t>
  </si>
  <si>
    <t>杨丽</t>
  </si>
  <si>
    <t>513422200402102923</t>
  </si>
  <si>
    <t>1班</t>
  </si>
  <si>
    <t>513422200206306021</t>
  </si>
  <si>
    <t>张朝扬</t>
  </si>
  <si>
    <t>513422200209222114</t>
  </si>
  <si>
    <t>王玲</t>
  </si>
  <si>
    <t>513422200205081721</t>
  </si>
  <si>
    <t>刘进刚</t>
  </si>
  <si>
    <t>513422200310140017</t>
  </si>
  <si>
    <t>历玛扎西</t>
  </si>
  <si>
    <t>513422200506152511</t>
  </si>
  <si>
    <t>卞仁民</t>
  </si>
  <si>
    <t>高2018级11班</t>
  </si>
  <si>
    <t>胡万春</t>
  </si>
  <si>
    <t>杨周宇</t>
  </si>
  <si>
    <t>杜建清</t>
  </si>
  <si>
    <t>高2018级07班</t>
  </si>
  <si>
    <t>次儿祝玛</t>
  </si>
  <si>
    <t>赵金秀</t>
  </si>
  <si>
    <t>金勇</t>
  </si>
  <si>
    <t>龙志云</t>
  </si>
  <si>
    <t>马日古</t>
  </si>
  <si>
    <t>513422200103013816</t>
  </si>
  <si>
    <t>汤博慧</t>
  </si>
  <si>
    <t>马伍力</t>
  </si>
  <si>
    <t>513422199809193817</t>
  </si>
  <si>
    <t>王阿支</t>
  </si>
  <si>
    <t>513422200109101921</t>
  </si>
  <si>
    <t>高2018级08班</t>
  </si>
  <si>
    <t>潘勇</t>
  </si>
  <si>
    <t>龚霞</t>
  </si>
  <si>
    <t>赵顺诚</t>
  </si>
  <si>
    <t>王海鹰</t>
  </si>
  <si>
    <t>梅晓群</t>
  </si>
  <si>
    <t>513422200302101923</t>
  </si>
  <si>
    <t>苏小凯</t>
  </si>
  <si>
    <t>513422200211092515</t>
  </si>
  <si>
    <t>徐杰</t>
  </si>
  <si>
    <t>513422200309305419</t>
  </si>
  <si>
    <t>苏朗央青</t>
  </si>
  <si>
    <t>513422200210053629</t>
  </si>
  <si>
    <t>袁泉</t>
  </si>
  <si>
    <t>51342220021219031X</t>
  </si>
  <si>
    <t>张春才</t>
  </si>
  <si>
    <t>513422200210052730</t>
  </si>
  <si>
    <t>彭成美</t>
  </si>
  <si>
    <t>51342220030215382X</t>
  </si>
  <si>
    <t>吉呷里</t>
  </si>
  <si>
    <t>513422200111104216</t>
  </si>
  <si>
    <t>2班</t>
  </si>
  <si>
    <t>朱明里</t>
  </si>
  <si>
    <t>513422200205224243</t>
  </si>
  <si>
    <t>马珍</t>
  </si>
  <si>
    <t>513422200304030022</t>
  </si>
  <si>
    <t>8班</t>
  </si>
  <si>
    <t>王史博</t>
  </si>
  <si>
    <t>513422200306240015</t>
  </si>
  <si>
    <t>4班</t>
  </si>
  <si>
    <t>杨健</t>
  </si>
  <si>
    <t>513422200301202511</t>
  </si>
  <si>
    <t>高2018级02班</t>
  </si>
  <si>
    <t>程长寿</t>
  </si>
  <si>
    <t>熊治国</t>
  </si>
  <si>
    <t>黄祥琴</t>
  </si>
  <si>
    <t>多吉泽仁</t>
  </si>
  <si>
    <t>513422200209260014</t>
  </si>
  <si>
    <t>沈荣鑫</t>
  </si>
  <si>
    <t>513422200307260317</t>
  </si>
  <si>
    <t>娜姆央宗</t>
  </si>
  <si>
    <t>513422200105172925</t>
  </si>
  <si>
    <t>7班</t>
  </si>
  <si>
    <t>王志强</t>
  </si>
  <si>
    <t>宋欣洲</t>
  </si>
  <si>
    <t>杨国祥</t>
  </si>
  <si>
    <t>513422200002281539</t>
  </si>
  <si>
    <t>陈雨</t>
  </si>
  <si>
    <t>513422200106052722</t>
  </si>
  <si>
    <t>王章</t>
  </si>
  <si>
    <t>513422200106122516</t>
  </si>
  <si>
    <t>6班</t>
  </si>
  <si>
    <t>高2018级06班</t>
  </si>
  <si>
    <t>王图雄</t>
  </si>
  <si>
    <t>严史落</t>
  </si>
  <si>
    <t>513422200302076844</t>
  </si>
  <si>
    <t>扎西偏初</t>
  </si>
  <si>
    <t>513422200208261314</t>
  </si>
  <si>
    <t>棒布拉初</t>
  </si>
  <si>
    <t>513422200402074627</t>
  </si>
  <si>
    <t>3班</t>
  </si>
  <si>
    <t>高2018级03班</t>
  </si>
  <si>
    <t>王海平</t>
  </si>
  <si>
    <t>513422200307120015</t>
  </si>
  <si>
    <t>求和项:分数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</si>
</sst>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_ "/>
    <numFmt numFmtId="178" formatCode="0.00_ "/>
    <numFmt numFmtId="179" formatCode="0_);[Red]\(0\)"/>
    <numFmt numFmtId="180" formatCode="0.0&quot;元/节&quot;"/>
    <numFmt numFmtId="181" formatCode="\¥#,##0.00;\¥\-#,##0.00"/>
  </numFmts>
  <fonts count="3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Arial"/>
    </font>
    <font>
      <sz val="11"/>
      <color rgb="FFFF0000"/>
      <name val="宋体"/>
      <charset val="134"/>
      <scheme val="minor"/>
    </font>
    <font>
      <sz val="8"/>
      <name val="宋体"/>
      <charset val="134"/>
    </font>
    <font>
      <sz val="10"/>
      <color rgb="FFFF000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8"/>
      <color theme="1"/>
      <name val="宋体"/>
      <charset val="134"/>
    </font>
    <font>
      <sz val="16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color theme="1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color theme="1"/>
      <name val="宋体"/>
      <charset val="134"/>
    </font>
    <font>
      <sz val="16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2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7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49" fontId="0" fillId="0" borderId="24" xfId="0" applyNumberFormat="1" applyFill="1" applyBorder="1" applyAlignment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  <protection locked="0"/>
    </xf>
    <xf numFmtId="0" fontId="0" fillId="0" borderId="24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179" fontId="13" fillId="0" borderId="0" xfId="0" applyNumberFormat="1" applyFo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180" fontId="17" fillId="0" borderId="24" xfId="0" applyNumberFormat="1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177" fontId="20" fillId="0" borderId="20" xfId="0" applyNumberFormat="1" applyFont="1" applyFill="1" applyBorder="1" applyAlignment="1">
      <alignment horizontal="center" vertical="center"/>
    </xf>
    <xf numFmtId="177" fontId="20" fillId="0" borderId="1" xfId="0" applyNumberFormat="1" applyFont="1" applyFill="1" applyBorder="1" applyAlignment="1">
      <alignment horizontal="center" vertical="center"/>
    </xf>
    <xf numFmtId="177" fontId="20" fillId="0" borderId="15" xfId="0" applyNumberFormat="1" applyFont="1" applyFill="1" applyBorder="1" applyAlignment="1">
      <alignment horizontal="center" vertical="center"/>
    </xf>
    <xf numFmtId="177" fontId="18" fillId="0" borderId="39" xfId="0" applyNumberFormat="1" applyFont="1" applyFill="1" applyBorder="1" applyAlignment="1">
      <alignment horizontal="center" vertical="center"/>
    </xf>
    <xf numFmtId="179" fontId="13" fillId="0" borderId="0" xfId="0" applyNumberFormat="1" applyFont="1" applyAlignment="1">
      <alignment horizontal="center" vertical="center"/>
    </xf>
    <xf numFmtId="179" fontId="22" fillId="0" borderId="0" xfId="0" applyNumberFormat="1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181" fontId="2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78" fontId="0" fillId="0" borderId="6" xfId="0" applyNumberFormat="1" applyBorder="1" applyAlignment="1">
      <alignment horizontal="center" vertical="center"/>
    </xf>
    <xf numFmtId="178" fontId="24" fillId="0" borderId="6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178" fontId="26" fillId="0" borderId="1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/>
    </xf>
    <xf numFmtId="178" fontId="0" fillId="0" borderId="24" xfId="0" applyNumberFormat="1" applyBorder="1" applyAlignment="1">
      <alignment horizontal="center" vertical="center"/>
    </xf>
    <xf numFmtId="178" fontId="26" fillId="0" borderId="24" xfId="0" applyNumberFormat="1" applyFont="1" applyBorder="1" applyAlignment="1">
      <alignment horizontal="center" vertical="center"/>
    </xf>
    <xf numFmtId="0" fontId="25" fillId="0" borderId="44" xfId="0" applyFont="1" applyBorder="1" applyAlignment="1">
      <alignment horizontal="left" vertical="center"/>
    </xf>
    <xf numFmtId="178" fontId="0" fillId="0" borderId="6" xfId="0" applyNumberFormat="1" applyFont="1" applyBorder="1" applyAlignment="1">
      <alignment horizontal="center" vertical="center"/>
    </xf>
    <xf numFmtId="178" fontId="26" fillId="0" borderId="6" xfId="0" applyNumberFormat="1" applyFont="1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left" vertical="center" wrapText="1"/>
    </xf>
    <xf numFmtId="178" fontId="3" fillId="0" borderId="24" xfId="0" applyNumberFormat="1" applyFont="1" applyBorder="1" applyAlignment="1">
      <alignment horizontal="center" vertical="center" wrapText="1"/>
    </xf>
    <xf numFmtId="178" fontId="27" fillId="0" borderId="24" xfId="0" applyNumberFormat="1" applyFont="1" applyBorder="1" applyAlignment="1">
      <alignment horizontal="center" vertical="center"/>
    </xf>
    <xf numFmtId="0" fontId="25" fillId="0" borderId="44" xfId="0" applyFont="1" applyBorder="1" applyAlignment="1">
      <alignment horizontal="left" vertical="center" wrapText="1"/>
    </xf>
    <xf numFmtId="178" fontId="3" fillId="0" borderId="0" xfId="0" applyNumberFormat="1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178" fontId="0" fillId="0" borderId="24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/>
    </xf>
    <xf numFmtId="0" fontId="0" fillId="0" borderId="24" xfId="0" applyFont="1" applyBorder="1" applyAlignment="1">
      <alignment horizontal="center" vertical="center"/>
    </xf>
    <xf numFmtId="0" fontId="0" fillId="0" borderId="44" xfId="0" applyFont="1" applyBorder="1" applyAlignment="1">
      <alignment horizontal="left" vertical="center"/>
    </xf>
    <xf numFmtId="178" fontId="0" fillId="0" borderId="8" xfId="0" applyNumberFormat="1" applyBorder="1" applyAlignment="1">
      <alignment horizontal="center" vertical="center"/>
    </xf>
    <xf numFmtId="181" fontId="0" fillId="0" borderId="6" xfId="0" applyNumberFormat="1" applyFont="1" applyBorder="1" applyAlignment="1">
      <alignment horizontal="center" vertical="center"/>
    </xf>
    <xf numFmtId="181" fontId="0" fillId="0" borderId="24" xfId="0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25" fillId="0" borderId="15" xfId="0" applyFont="1" applyBorder="1" applyAlignment="1">
      <alignment horizontal="left" vertical="center"/>
    </xf>
    <xf numFmtId="0" fontId="25" fillId="0" borderId="44" xfId="0" applyFont="1" applyBorder="1" applyAlignment="1">
      <alignment horizontal="left" vertical="center"/>
    </xf>
    <xf numFmtId="0" fontId="25" fillId="0" borderId="45" xfId="0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178" fontId="0" fillId="0" borderId="5" xfId="0" applyNumberFormat="1" applyFont="1" applyBorder="1" applyAlignment="1">
      <alignment horizontal="center" vertical="center"/>
    </xf>
    <xf numFmtId="178" fontId="0" fillId="0" borderId="6" xfId="0" applyNumberFormat="1" applyFont="1" applyBorder="1" applyAlignment="1">
      <alignment horizontal="center" vertical="center"/>
    </xf>
    <xf numFmtId="178" fontId="0" fillId="0" borderId="25" xfId="0" applyNumberFormat="1" applyFont="1" applyBorder="1" applyAlignment="1">
      <alignment horizontal="center" vertical="center"/>
    </xf>
    <xf numFmtId="178" fontId="0" fillId="0" borderId="24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0" borderId="27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906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pivotCacheDefinition" Target="pivotCache/pivotCacheDefinition110.xml"/><Relationship Id="rId21" Type="http://schemas.openxmlformats.org/officeDocument/2006/relationships/pivotCacheDefinition" Target="pivotCache/pivotCacheDefinition14.xml"/><Relationship Id="rId42" Type="http://schemas.openxmlformats.org/officeDocument/2006/relationships/pivotCacheDefinition" Target="pivotCache/pivotCacheDefinition35.xml"/><Relationship Id="rId47" Type="http://schemas.openxmlformats.org/officeDocument/2006/relationships/pivotCacheDefinition" Target="pivotCache/pivotCacheDefinition40.xml"/><Relationship Id="rId63" Type="http://schemas.openxmlformats.org/officeDocument/2006/relationships/pivotCacheDefinition" Target="pivotCache/pivotCacheDefinition56.xml"/><Relationship Id="rId68" Type="http://schemas.openxmlformats.org/officeDocument/2006/relationships/pivotCacheDefinition" Target="pivotCache/pivotCacheDefinition61.xml"/><Relationship Id="rId84" Type="http://schemas.openxmlformats.org/officeDocument/2006/relationships/pivotCacheDefinition" Target="pivotCache/pivotCacheDefinition77.xml"/><Relationship Id="rId89" Type="http://schemas.openxmlformats.org/officeDocument/2006/relationships/pivotCacheDefinition" Target="pivotCache/pivotCacheDefinition82.xml"/><Relationship Id="rId112" Type="http://schemas.openxmlformats.org/officeDocument/2006/relationships/pivotCacheDefinition" Target="pivotCache/pivotCacheDefinition105.xml"/><Relationship Id="rId16" Type="http://schemas.openxmlformats.org/officeDocument/2006/relationships/pivotCacheDefinition" Target="pivotCache/pivotCacheDefinition9.xml"/><Relationship Id="rId107" Type="http://schemas.openxmlformats.org/officeDocument/2006/relationships/pivotCacheDefinition" Target="pivotCache/pivotCacheDefinition100.xml"/><Relationship Id="rId11" Type="http://schemas.openxmlformats.org/officeDocument/2006/relationships/pivotCacheDefinition" Target="pivotCache/pivotCacheDefinition4.xml"/><Relationship Id="rId32" Type="http://schemas.openxmlformats.org/officeDocument/2006/relationships/pivotCacheDefinition" Target="pivotCache/pivotCacheDefinition25.xml"/><Relationship Id="rId37" Type="http://schemas.openxmlformats.org/officeDocument/2006/relationships/pivotCacheDefinition" Target="pivotCache/pivotCacheDefinition30.xml"/><Relationship Id="rId53" Type="http://schemas.openxmlformats.org/officeDocument/2006/relationships/pivotCacheDefinition" Target="pivotCache/pivotCacheDefinition46.xml"/><Relationship Id="rId58" Type="http://schemas.openxmlformats.org/officeDocument/2006/relationships/pivotCacheDefinition" Target="pivotCache/pivotCacheDefinition51.xml"/><Relationship Id="rId74" Type="http://schemas.openxmlformats.org/officeDocument/2006/relationships/pivotCacheDefinition" Target="pivotCache/pivotCacheDefinition67.xml"/><Relationship Id="rId79" Type="http://schemas.openxmlformats.org/officeDocument/2006/relationships/pivotCacheDefinition" Target="pivotCache/pivotCacheDefinition72.xml"/><Relationship Id="rId102" Type="http://schemas.openxmlformats.org/officeDocument/2006/relationships/pivotCacheDefinition" Target="pivotCache/pivotCacheDefinition95.xml"/><Relationship Id="rId123" Type="http://schemas.openxmlformats.org/officeDocument/2006/relationships/pivotCacheDefinition" Target="pivotCache/pivotCacheDefinition116.xml"/><Relationship Id="rId128" Type="http://schemas.openxmlformats.org/officeDocument/2006/relationships/calcChain" Target="calcChain.xml"/><Relationship Id="rId5" Type="http://schemas.openxmlformats.org/officeDocument/2006/relationships/worksheet" Target="worksheets/sheet5.xml"/><Relationship Id="rId90" Type="http://schemas.openxmlformats.org/officeDocument/2006/relationships/pivotCacheDefinition" Target="pivotCache/pivotCacheDefinition83.xml"/><Relationship Id="rId95" Type="http://schemas.openxmlformats.org/officeDocument/2006/relationships/pivotCacheDefinition" Target="pivotCache/pivotCacheDefinition88.xml"/><Relationship Id="rId22" Type="http://schemas.openxmlformats.org/officeDocument/2006/relationships/pivotCacheDefinition" Target="pivotCache/pivotCacheDefinition15.xml"/><Relationship Id="rId27" Type="http://schemas.openxmlformats.org/officeDocument/2006/relationships/pivotCacheDefinition" Target="pivotCache/pivotCacheDefinition20.xml"/><Relationship Id="rId43" Type="http://schemas.openxmlformats.org/officeDocument/2006/relationships/pivotCacheDefinition" Target="pivotCache/pivotCacheDefinition36.xml"/><Relationship Id="rId48" Type="http://schemas.openxmlformats.org/officeDocument/2006/relationships/pivotCacheDefinition" Target="pivotCache/pivotCacheDefinition41.xml"/><Relationship Id="rId64" Type="http://schemas.openxmlformats.org/officeDocument/2006/relationships/pivotCacheDefinition" Target="pivotCache/pivotCacheDefinition57.xml"/><Relationship Id="rId69" Type="http://schemas.openxmlformats.org/officeDocument/2006/relationships/pivotCacheDefinition" Target="pivotCache/pivotCacheDefinition62.xml"/><Relationship Id="rId113" Type="http://schemas.openxmlformats.org/officeDocument/2006/relationships/pivotCacheDefinition" Target="pivotCache/pivotCacheDefinition106.xml"/><Relationship Id="rId118" Type="http://schemas.openxmlformats.org/officeDocument/2006/relationships/pivotCacheDefinition" Target="pivotCache/pivotCacheDefinition111.xml"/><Relationship Id="rId80" Type="http://schemas.openxmlformats.org/officeDocument/2006/relationships/pivotCacheDefinition" Target="pivotCache/pivotCacheDefinition73.xml"/><Relationship Id="rId85" Type="http://schemas.openxmlformats.org/officeDocument/2006/relationships/pivotCacheDefinition" Target="pivotCache/pivotCacheDefinition78.xml"/><Relationship Id="rId12" Type="http://schemas.openxmlformats.org/officeDocument/2006/relationships/pivotCacheDefinition" Target="pivotCache/pivotCacheDefinition5.xml"/><Relationship Id="rId17" Type="http://schemas.openxmlformats.org/officeDocument/2006/relationships/pivotCacheDefinition" Target="pivotCache/pivotCacheDefinition10.xml"/><Relationship Id="rId33" Type="http://schemas.openxmlformats.org/officeDocument/2006/relationships/pivotCacheDefinition" Target="pivotCache/pivotCacheDefinition26.xml"/><Relationship Id="rId38" Type="http://schemas.openxmlformats.org/officeDocument/2006/relationships/pivotCacheDefinition" Target="pivotCache/pivotCacheDefinition31.xml"/><Relationship Id="rId59" Type="http://schemas.openxmlformats.org/officeDocument/2006/relationships/pivotCacheDefinition" Target="pivotCache/pivotCacheDefinition52.xml"/><Relationship Id="rId103" Type="http://schemas.openxmlformats.org/officeDocument/2006/relationships/pivotCacheDefinition" Target="pivotCache/pivotCacheDefinition96.xml"/><Relationship Id="rId108" Type="http://schemas.openxmlformats.org/officeDocument/2006/relationships/pivotCacheDefinition" Target="pivotCache/pivotCacheDefinition101.xml"/><Relationship Id="rId124" Type="http://schemas.openxmlformats.org/officeDocument/2006/relationships/pivotCacheDefinition" Target="pivotCache/pivotCacheDefinition117.xml"/><Relationship Id="rId129" Type="http://schemas.openxmlformats.org/officeDocument/2006/relationships/customXml" Target="../customXml/item1.xml"/><Relationship Id="rId54" Type="http://schemas.openxmlformats.org/officeDocument/2006/relationships/pivotCacheDefinition" Target="pivotCache/pivotCacheDefinition47.xml"/><Relationship Id="rId70" Type="http://schemas.openxmlformats.org/officeDocument/2006/relationships/pivotCacheDefinition" Target="pivotCache/pivotCacheDefinition63.xml"/><Relationship Id="rId75" Type="http://schemas.openxmlformats.org/officeDocument/2006/relationships/pivotCacheDefinition" Target="pivotCache/pivotCacheDefinition68.xml"/><Relationship Id="rId91" Type="http://schemas.openxmlformats.org/officeDocument/2006/relationships/pivotCacheDefinition" Target="pivotCache/pivotCacheDefinition84.xml"/><Relationship Id="rId96" Type="http://schemas.openxmlformats.org/officeDocument/2006/relationships/pivotCacheDefinition" Target="pivotCache/pivotCacheDefinition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pivotCacheDefinition" Target="pivotCache/pivotCacheDefinition16.xml"/><Relationship Id="rId28" Type="http://schemas.openxmlformats.org/officeDocument/2006/relationships/pivotCacheDefinition" Target="pivotCache/pivotCacheDefinition21.xml"/><Relationship Id="rId49" Type="http://schemas.openxmlformats.org/officeDocument/2006/relationships/pivotCacheDefinition" Target="pivotCache/pivotCacheDefinition42.xml"/><Relationship Id="rId114" Type="http://schemas.openxmlformats.org/officeDocument/2006/relationships/pivotCacheDefinition" Target="pivotCache/pivotCacheDefinition107.xml"/><Relationship Id="rId119" Type="http://schemas.openxmlformats.org/officeDocument/2006/relationships/pivotCacheDefinition" Target="pivotCache/pivotCacheDefinition112.xml"/><Relationship Id="rId44" Type="http://schemas.openxmlformats.org/officeDocument/2006/relationships/pivotCacheDefinition" Target="pivotCache/pivotCacheDefinition37.xml"/><Relationship Id="rId60" Type="http://schemas.openxmlformats.org/officeDocument/2006/relationships/pivotCacheDefinition" Target="pivotCache/pivotCacheDefinition53.xml"/><Relationship Id="rId65" Type="http://schemas.openxmlformats.org/officeDocument/2006/relationships/pivotCacheDefinition" Target="pivotCache/pivotCacheDefinition58.xml"/><Relationship Id="rId81" Type="http://schemas.openxmlformats.org/officeDocument/2006/relationships/pivotCacheDefinition" Target="pivotCache/pivotCacheDefinition74.xml"/><Relationship Id="rId86" Type="http://schemas.openxmlformats.org/officeDocument/2006/relationships/pivotCacheDefinition" Target="pivotCache/pivotCacheDefinition79.xml"/><Relationship Id="rId13" Type="http://schemas.openxmlformats.org/officeDocument/2006/relationships/pivotCacheDefinition" Target="pivotCache/pivotCacheDefinition6.xml"/><Relationship Id="rId18" Type="http://schemas.openxmlformats.org/officeDocument/2006/relationships/pivotCacheDefinition" Target="pivotCache/pivotCacheDefinition11.xml"/><Relationship Id="rId39" Type="http://schemas.openxmlformats.org/officeDocument/2006/relationships/pivotCacheDefinition" Target="pivotCache/pivotCacheDefinition32.xml"/><Relationship Id="rId109" Type="http://schemas.openxmlformats.org/officeDocument/2006/relationships/pivotCacheDefinition" Target="pivotCache/pivotCacheDefinition102.xml"/><Relationship Id="rId34" Type="http://schemas.openxmlformats.org/officeDocument/2006/relationships/pivotCacheDefinition" Target="pivotCache/pivotCacheDefinition27.xml"/><Relationship Id="rId50" Type="http://schemas.openxmlformats.org/officeDocument/2006/relationships/pivotCacheDefinition" Target="pivotCache/pivotCacheDefinition43.xml"/><Relationship Id="rId55" Type="http://schemas.openxmlformats.org/officeDocument/2006/relationships/pivotCacheDefinition" Target="pivotCache/pivotCacheDefinition48.xml"/><Relationship Id="rId76" Type="http://schemas.openxmlformats.org/officeDocument/2006/relationships/pivotCacheDefinition" Target="pivotCache/pivotCacheDefinition69.xml"/><Relationship Id="rId97" Type="http://schemas.openxmlformats.org/officeDocument/2006/relationships/pivotCacheDefinition" Target="pivotCache/pivotCacheDefinition90.xml"/><Relationship Id="rId104" Type="http://schemas.openxmlformats.org/officeDocument/2006/relationships/pivotCacheDefinition" Target="pivotCache/pivotCacheDefinition97.xml"/><Relationship Id="rId120" Type="http://schemas.openxmlformats.org/officeDocument/2006/relationships/pivotCacheDefinition" Target="pivotCache/pivotCacheDefinition113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pivotCacheDefinition" Target="pivotCache/pivotCacheDefinition64.xml"/><Relationship Id="rId92" Type="http://schemas.openxmlformats.org/officeDocument/2006/relationships/pivotCacheDefinition" Target="pivotCache/pivotCacheDefinition85.xml"/><Relationship Id="rId2" Type="http://schemas.openxmlformats.org/officeDocument/2006/relationships/worksheet" Target="worksheets/sheet2.xml"/><Relationship Id="rId29" Type="http://schemas.openxmlformats.org/officeDocument/2006/relationships/pivotCacheDefinition" Target="pivotCache/pivotCacheDefinition22.xml"/><Relationship Id="rId24" Type="http://schemas.openxmlformats.org/officeDocument/2006/relationships/pivotCacheDefinition" Target="pivotCache/pivotCacheDefinition17.xml"/><Relationship Id="rId40" Type="http://schemas.openxmlformats.org/officeDocument/2006/relationships/pivotCacheDefinition" Target="pivotCache/pivotCacheDefinition33.xml"/><Relationship Id="rId45" Type="http://schemas.openxmlformats.org/officeDocument/2006/relationships/pivotCacheDefinition" Target="pivotCache/pivotCacheDefinition38.xml"/><Relationship Id="rId66" Type="http://schemas.openxmlformats.org/officeDocument/2006/relationships/pivotCacheDefinition" Target="pivotCache/pivotCacheDefinition59.xml"/><Relationship Id="rId87" Type="http://schemas.openxmlformats.org/officeDocument/2006/relationships/pivotCacheDefinition" Target="pivotCache/pivotCacheDefinition80.xml"/><Relationship Id="rId110" Type="http://schemas.openxmlformats.org/officeDocument/2006/relationships/pivotCacheDefinition" Target="pivotCache/pivotCacheDefinition103.xml"/><Relationship Id="rId115" Type="http://schemas.openxmlformats.org/officeDocument/2006/relationships/pivotCacheDefinition" Target="pivotCache/pivotCacheDefinition108.xml"/><Relationship Id="rId61" Type="http://schemas.openxmlformats.org/officeDocument/2006/relationships/pivotCacheDefinition" Target="pivotCache/pivotCacheDefinition54.xml"/><Relationship Id="rId82" Type="http://schemas.openxmlformats.org/officeDocument/2006/relationships/pivotCacheDefinition" Target="pivotCache/pivotCacheDefinition75.xml"/><Relationship Id="rId19" Type="http://schemas.openxmlformats.org/officeDocument/2006/relationships/pivotCacheDefinition" Target="pivotCache/pivotCacheDefinition12.xml"/><Relationship Id="rId14" Type="http://schemas.openxmlformats.org/officeDocument/2006/relationships/pivotCacheDefinition" Target="pivotCache/pivotCacheDefinition7.xml"/><Relationship Id="rId30" Type="http://schemas.openxmlformats.org/officeDocument/2006/relationships/pivotCacheDefinition" Target="pivotCache/pivotCacheDefinition23.xml"/><Relationship Id="rId35" Type="http://schemas.openxmlformats.org/officeDocument/2006/relationships/pivotCacheDefinition" Target="pivotCache/pivotCacheDefinition28.xml"/><Relationship Id="rId56" Type="http://schemas.openxmlformats.org/officeDocument/2006/relationships/pivotCacheDefinition" Target="pivotCache/pivotCacheDefinition49.xml"/><Relationship Id="rId77" Type="http://schemas.openxmlformats.org/officeDocument/2006/relationships/pivotCacheDefinition" Target="pivotCache/pivotCacheDefinition70.xml"/><Relationship Id="rId100" Type="http://schemas.openxmlformats.org/officeDocument/2006/relationships/pivotCacheDefinition" Target="pivotCache/pivotCacheDefinition93.xml"/><Relationship Id="rId105" Type="http://schemas.openxmlformats.org/officeDocument/2006/relationships/pivotCacheDefinition" Target="pivotCache/pivotCacheDefinition98.xml"/><Relationship Id="rId126" Type="http://schemas.openxmlformats.org/officeDocument/2006/relationships/styles" Target="styles.xml"/><Relationship Id="rId8" Type="http://schemas.openxmlformats.org/officeDocument/2006/relationships/pivotCacheDefinition" Target="pivotCache/pivotCacheDefinition1.xml"/><Relationship Id="rId51" Type="http://schemas.openxmlformats.org/officeDocument/2006/relationships/pivotCacheDefinition" Target="pivotCache/pivotCacheDefinition44.xml"/><Relationship Id="rId72" Type="http://schemas.openxmlformats.org/officeDocument/2006/relationships/pivotCacheDefinition" Target="pivotCache/pivotCacheDefinition65.xml"/><Relationship Id="rId93" Type="http://schemas.openxmlformats.org/officeDocument/2006/relationships/pivotCacheDefinition" Target="pivotCache/pivotCacheDefinition86.xml"/><Relationship Id="rId98" Type="http://schemas.openxmlformats.org/officeDocument/2006/relationships/pivotCacheDefinition" Target="pivotCache/pivotCacheDefinition91.xml"/><Relationship Id="rId121" Type="http://schemas.openxmlformats.org/officeDocument/2006/relationships/pivotCacheDefinition" Target="pivotCache/pivotCacheDefinition114.xml"/><Relationship Id="rId3" Type="http://schemas.openxmlformats.org/officeDocument/2006/relationships/worksheet" Target="worksheets/sheet3.xml"/><Relationship Id="rId25" Type="http://schemas.openxmlformats.org/officeDocument/2006/relationships/pivotCacheDefinition" Target="pivotCache/pivotCacheDefinition18.xml"/><Relationship Id="rId46" Type="http://schemas.openxmlformats.org/officeDocument/2006/relationships/pivotCacheDefinition" Target="pivotCache/pivotCacheDefinition39.xml"/><Relationship Id="rId67" Type="http://schemas.openxmlformats.org/officeDocument/2006/relationships/pivotCacheDefinition" Target="pivotCache/pivotCacheDefinition60.xml"/><Relationship Id="rId116" Type="http://schemas.openxmlformats.org/officeDocument/2006/relationships/pivotCacheDefinition" Target="pivotCache/pivotCacheDefinition109.xml"/><Relationship Id="rId20" Type="http://schemas.openxmlformats.org/officeDocument/2006/relationships/pivotCacheDefinition" Target="pivotCache/pivotCacheDefinition13.xml"/><Relationship Id="rId41" Type="http://schemas.openxmlformats.org/officeDocument/2006/relationships/pivotCacheDefinition" Target="pivotCache/pivotCacheDefinition34.xml"/><Relationship Id="rId62" Type="http://schemas.openxmlformats.org/officeDocument/2006/relationships/pivotCacheDefinition" Target="pivotCache/pivotCacheDefinition55.xml"/><Relationship Id="rId83" Type="http://schemas.openxmlformats.org/officeDocument/2006/relationships/pivotCacheDefinition" Target="pivotCache/pivotCacheDefinition76.xml"/><Relationship Id="rId88" Type="http://schemas.openxmlformats.org/officeDocument/2006/relationships/pivotCacheDefinition" Target="pivotCache/pivotCacheDefinition81.xml"/><Relationship Id="rId111" Type="http://schemas.openxmlformats.org/officeDocument/2006/relationships/pivotCacheDefinition" Target="pivotCache/pivotCacheDefinition104.xml"/><Relationship Id="rId15" Type="http://schemas.openxmlformats.org/officeDocument/2006/relationships/pivotCacheDefinition" Target="pivotCache/pivotCacheDefinition8.xml"/><Relationship Id="rId36" Type="http://schemas.openxmlformats.org/officeDocument/2006/relationships/pivotCacheDefinition" Target="pivotCache/pivotCacheDefinition29.xml"/><Relationship Id="rId57" Type="http://schemas.openxmlformats.org/officeDocument/2006/relationships/pivotCacheDefinition" Target="pivotCache/pivotCacheDefinition50.xml"/><Relationship Id="rId106" Type="http://schemas.openxmlformats.org/officeDocument/2006/relationships/pivotCacheDefinition" Target="pivotCache/pivotCacheDefinition99.xml"/><Relationship Id="rId127" Type="http://schemas.openxmlformats.org/officeDocument/2006/relationships/sharedStrings" Target="sharedStrings.xml"/><Relationship Id="rId10" Type="http://schemas.openxmlformats.org/officeDocument/2006/relationships/pivotCacheDefinition" Target="pivotCache/pivotCacheDefinition3.xml"/><Relationship Id="rId31" Type="http://schemas.openxmlformats.org/officeDocument/2006/relationships/pivotCacheDefinition" Target="pivotCache/pivotCacheDefinition24.xml"/><Relationship Id="rId52" Type="http://schemas.openxmlformats.org/officeDocument/2006/relationships/pivotCacheDefinition" Target="pivotCache/pivotCacheDefinition45.xml"/><Relationship Id="rId73" Type="http://schemas.openxmlformats.org/officeDocument/2006/relationships/pivotCacheDefinition" Target="pivotCache/pivotCacheDefinition66.xml"/><Relationship Id="rId78" Type="http://schemas.openxmlformats.org/officeDocument/2006/relationships/pivotCacheDefinition" Target="pivotCache/pivotCacheDefinition71.xml"/><Relationship Id="rId94" Type="http://schemas.openxmlformats.org/officeDocument/2006/relationships/pivotCacheDefinition" Target="pivotCache/pivotCacheDefinition87.xml"/><Relationship Id="rId99" Type="http://schemas.openxmlformats.org/officeDocument/2006/relationships/pivotCacheDefinition" Target="pivotCache/pivotCacheDefinition92.xml"/><Relationship Id="rId101" Type="http://schemas.openxmlformats.org/officeDocument/2006/relationships/pivotCacheDefinition" Target="pivotCache/pivotCacheDefinition94.xml"/><Relationship Id="rId122" Type="http://schemas.openxmlformats.org/officeDocument/2006/relationships/pivotCacheDefinition" Target="pivotCache/pivotCacheDefinition11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26" Type="http://schemas.openxmlformats.org/officeDocument/2006/relationships/pivotCacheDefinition" Target="pivotCache/pivotCacheDefinition19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_rels/pivotCacheDefinition4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4.xml"/></Relationships>
</file>

<file path=xl/pivotCache/_rels/pivotCacheDefinition4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5.xml"/></Relationships>
</file>

<file path=xl/pivotCache/_rels/pivotCacheDefinition4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6.xml"/></Relationships>
</file>

<file path=xl/pivotCache/_rels/pivotCacheDefinition4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7.xml"/></Relationships>
</file>

<file path=xl/pivotCache/_rels/pivotCacheDefinition4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8.xml"/></Relationships>
</file>

<file path=xl/pivotCache/_rels/pivotCacheDefinition4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9.xml"/></Relationships>
</file>

<file path=xl/pivotCache/_rels/pivotCacheDefinition5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0.xml"/></Relationships>
</file>

<file path=xl/pivotCache/_rels/pivotCacheDefinition5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1.xml"/></Relationships>
</file>

<file path=xl/pivotCache/_rels/pivotCacheDefinition5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2.xml"/></Relationships>
</file>

<file path=xl/pivotCache/_rels/pivotCacheDefinition5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3.xml"/></Relationships>
</file>

<file path=xl/pivotCache/_rels/pivotCacheDefinition5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4.xml"/></Relationships>
</file>

<file path=xl/pivotCache/_rels/pivotCacheDefinition5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5.xml"/></Relationships>
</file>

<file path=xl/pivotCache/_rels/pivotCacheDefinition5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6.xml"/></Relationships>
</file>

<file path=xl/pivotCache/_rels/pivotCacheDefinition5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7.xml"/></Relationships>
</file>

<file path=xl/pivotCache/_rels/pivotCacheDefinition5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8.xml"/></Relationships>
</file>

<file path=xl/pivotCache/_rels/pivotCacheDefinition5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9.xml"/></Relationships>
</file>

<file path=xl/pivotCache/_rels/pivotCacheDefinition6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0.xml"/></Relationships>
</file>

<file path=xl/pivotCache/_rels/pivotCacheDefinition6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1.xml"/></Relationships>
</file>

<file path=xl/pivotCache/_rels/pivotCacheDefinition6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2.xml"/></Relationships>
</file>

<file path=xl/pivotCache/_rels/pivotCacheDefinition6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3.xml"/></Relationships>
</file>

<file path=xl/pivotCache/_rels/pivotCacheDefinition6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4.xml"/></Relationships>
</file>

<file path=xl/pivotCache/_rels/pivotCacheDefinition6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5.xml"/></Relationships>
</file>

<file path=xl/pivotCache/_rels/pivotCacheDefinition6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6.xml"/></Relationships>
</file>

<file path=xl/pivotCache/_rels/pivotCacheDefinition6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7.xml"/></Relationships>
</file>

<file path=xl/pivotCache/_rels/pivotCacheDefinition6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8.xml"/></Relationships>
</file>

<file path=xl/pivotCache/_rels/pivotCacheDefinition6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9.xml"/></Relationships>
</file>

<file path=xl/pivotCache/_rels/pivotCacheDefinition7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0.xml"/></Relationships>
</file>

<file path=xl/pivotCache/_rels/pivotCacheDefinition7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1.xml"/></Relationships>
</file>

<file path=xl/pivotCache/_rels/pivotCacheDefinition7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2.xml"/></Relationships>
</file>

<file path=xl/pivotCache/_rels/pivotCacheDefinition7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3.xml"/></Relationships>
</file>

<file path=xl/pivotCache/_rels/pivotCacheDefinition7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4.xml"/></Relationships>
</file>

<file path=xl/pivotCache/_rels/pivotCacheDefinition7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5.xml"/></Relationships>
</file>

<file path=xl/pivotCache/_rels/pivotCacheDefinition7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6.xml"/></Relationships>
</file>

<file path=xl/pivotCache/_rels/pivotCacheDefinition7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7.xml"/></Relationships>
</file>

<file path=xl/pivotCache/_rels/pivotCacheDefinition7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8.xml"/></Relationships>
</file>

<file path=xl/pivotCache/_rels/pivotCacheDefinition7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9.xml"/></Relationships>
</file>

<file path=xl/pivotCache/_rels/pivotCacheDefinition8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0.xml"/></Relationships>
</file>

<file path=xl/pivotCache/_rels/pivotCacheDefinition8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1.xml"/></Relationships>
</file>

<file path=xl/pivotCache/_rels/pivotCacheDefinition8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2.xml"/></Relationships>
</file>

<file path=xl/pivotCache/_rels/pivotCacheDefinition8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3.xml"/></Relationships>
</file>

<file path=xl/pivotCache/_rels/pivotCacheDefinition8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4.xml"/></Relationships>
</file>

<file path=xl/pivotCache/_rels/pivotCacheDefinition8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5.xml"/></Relationships>
</file>

<file path=xl/pivotCache/_rels/pivotCacheDefinition8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6.xml"/></Relationships>
</file>

<file path=xl/pivotCache/_rels/pivotCacheDefinition8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7.xml"/></Relationships>
</file>

<file path=xl/pivotCache/_rels/pivotCacheDefinition8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8.xml"/></Relationships>
</file>

<file path=xl/pivotCache/_rels/pivotCacheDefinition8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9.xml"/></Relationships>
</file>

<file path=xl/pivotCache/_rels/pivotCacheDefinition9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0.xml"/></Relationships>
</file>

<file path=xl/pivotCache/_rels/pivotCacheDefinition9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1.xml"/></Relationships>
</file>

<file path=xl/pivotCache/_rels/pivotCacheDefinition9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2.xml"/></Relationships>
</file>

<file path=xl/pivotCache/_rels/pivotCacheDefinition9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3.xml"/></Relationships>
</file>

<file path=xl/pivotCache/_rels/pivotCacheDefinition9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4.xml"/></Relationships>
</file>

<file path=xl/pivotCache/_rels/pivotCacheDefinition9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5.xml"/></Relationships>
</file>

<file path=xl/pivotCache/_rels/pivotCacheDefinition9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6.xml"/></Relationships>
</file>

<file path=xl/pivotCache/_rels/pivotCacheDefinition9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7.xml"/></Relationships>
</file>

<file path=xl/pivotCache/_rels/pivotCacheDefinition9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8.xml"/></Relationships>
</file>

<file path=xl/pivotCache/_rels/pivotCacheDefinition9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9.xml"/></Relationships>
</file>

<file path=xl/pivotCache/_rels/pivotCacheDefinition10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0.xml"/></Relationships>
</file>

<file path=xl/pivotCache/_rels/pivotCacheDefinition10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1.xml"/></Relationships>
</file>

<file path=xl/pivotCache/_rels/pivotCacheDefinition10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2.xml"/></Relationships>
</file>

<file path=xl/pivotCache/_rels/pivotCacheDefinition10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3.xml"/></Relationships>
</file>

<file path=xl/pivotCache/_rels/pivotCacheDefinition10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4.xml"/></Relationships>
</file>

<file path=xl/pivotCache/_rels/pivotCacheDefinition10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5.xml"/></Relationships>
</file>

<file path=xl/pivotCache/_rels/pivotCacheDefinition10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6.xml"/></Relationships>
</file>

<file path=xl/pivotCache/_rels/pivotCacheDefinition10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7.xml"/></Relationships>
</file>

<file path=xl/pivotCache/_rels/pivotCacheDefinition10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8.xml"/></Relationships>
</file>

<file path=xl/pivotCache/_rels/pivotCacheDefinition10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9.xml"/></Relationships>
</file>

<file path=xl/pivotCache/_rels/pivotCacheDefinition1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0.xml"/></Relationships>
</file>

<file path=xl/pivotCache/_rels/pivotCacheDefinition1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1.xml"/></Relationships>
</file>

<file path=xl/pivotCache/_rels/pivotCacheDefinition1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2.xml"/></Relationships>
</file>

<file path=xl/pivotCache/_rels/pivotCacheDefinition1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3.xml"/></Relationships>
</file>

<file path=xl/pivotCache/_rels/pivotCacheDefinition1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4.xml"/></Relationships>
</file>

<file path=xl/pivotCache/_rels/pivotCacheDefinition1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5.xml"/></Relationships>
</file>

<file path=xl/pivotCache/_rels/pivotCacheDefinition1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6.xml"/></Relationships>
</file>

<file path=xl/pivotCache/_rels/pivotCacheDefinition1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7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2903356503" createdVersion="5" refreshedVersion="5" minRefreshableVersion="3" recordCount="543" xr:uid="{00000000-000A-0000-FFFF-FFFF00000000}">
  <cacheSource type="worksheet">
    <worksheetSource ref="T3:U546" sheet="高考-文化总分上线奖"/>
  </cacheSource>
  <cacheFields count="2">
    <cacheField name="教师_x000a_姓名" numFmtId="0">
      <sharedItems count="6">
        <s v="岳贵敏"/>
        <s v="易涛"/>
        <s v="周菊明"/>
        <s v="李志友"/>
        <s v="岳子琦"/>
        <s v="李正琪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3891782401" createdVersion="5" refreshedVersion="5" minRefreshableVersion="3" recordCount="543" xr:uid="{00000000-000A-0000-FFFF-FFFF01000000}">
  <cacheSource type="worksheet">
    <worksheetSource ref="V3:W546" sheet="高考-文化总分上线奖"/>
  </cacheSource>
  <cacheFields count="2">
    <cacheField name="教师_x000a_姓名" numFmtId="0">
      <sharedItems count="6">
        <s v="央宗娜姆"/>
        <s v="王 江"/>
        <s v="徐万雄"/>
        <s v="赵云川"/>
        <s v="周 军"/>
        <s v="孙文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4705671303" createdVersion="5" refreshedVersion="5" minRefreshableVersion="3" recordCount="543" xr:uid="{00000000-000A-0000-FFFF-FFFF02000000}">
  <cacheSource type="worksheet">
    <worksheetSource ref="X3:Y546" sheet="高考-文化总分上线奖"/>
  </cacheSource>
  <cacheFields count="2">
    <cacheField name="教师_x000a_姓名" numFmtId="0">
      <sharedItems count="6">
        <s v="周凯"/>
        <s v="雷敏"/>
        <s v="张翠莲"/>
        <s v="彭丹"/>
        <s v="曾春兰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5236689796" createdVersion="5" refreshedVersion="5" minRefreshableVersion="3" recordCount="543" xr:uid="{00000000-000A-0000-FFFF-FFFF03000000}">
  <cacheSource type="worksheet">
    <worksheetSource ref="Z3:AA546" sheet="高考-文化总分上线奖"/>
  </cacheSource>
  <cacheFields count="2">
    <cacheField name="教师_x000a_姓名" numFmtId="0">
      <sharedItems count="7">
        <s v="赵建超"/>
        <s v="兰举银"/>
        <s v="宋加友"/>
        <s v="王友春"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6129745403" createdVersion="5" refreshedVersion="5" minRefreshableVersion="3" recordCount="564" xr:uid="{00000000-000A-0000-FFFF-FFFF04000000}">
  <cacheSource type="worksheet">
    <worksheetSource ref="AB3:AC567" sheet="高考-文化总分上线奖"/>
  </cacheSource>
  <cacheFields count="2">
    <cacheField name="教师_x000a_姓名" numFmtId="0">
      <sharedItems containsBlank="1" count="8">
        <s v="任吉洪"/>
        <s v="余英"/>
        <s v="陈文惠"/>
        <s v="郑富全"/>
        <s v="胡军"/>
        <s v="央青拉姆"/>
        <s v="金明龙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7835185201" createdVersion="5" refreshedVersion="5" minRefreshableVersion="3" recordCount="564" xr:uid="{00000000-000A-0000-FFFF-FFFF05000000}">
  <cacheSource type="worksheet">
    <worksheetSource ref="AD3:AE567" sheet="高考-文化总分上线奖"/>
  </cacheSource>
  <cacheFields count="2">
    <cacheField name="教师_x000a_姓名" numFmtId="0">
      <sharedItems containsBlank="1" count="7">
        <s v="张弘"/>
        <s v="彭桦"/>
        <s v="陈文惠"/>
        <s v="陆正超"/>
        <s v="李树海"/>
        <s v="汪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519042824097" createdVersion="5" refreshedVersion="5" minRefreshableVersion="3" recordCount="564" xr:uid="{00000000-000A-0000-FFFF-FFFF06000000}">
  <cacheSource type="worksheet">
    <worksheetSource ref="AG3:AH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5167939801" createdVersion="5" refreshedVersion="5" minRefreshableVersion="3" recordCount="564" xr:uid="{00000000-000A-0000-FFFF-FFFF07000000}">
  <cacheSource type="worksheet">
    <worksheetSource ref="AI3:AJ567" sheet="高考-文化总分上线奖"/>
  </cacheSource>
  <cacheFields count="2">
    <cacheField name="教师_x000a_姓名" numFmtId="0">
      <sharedItems containsBlank="1" count="7">
        <s v="央宗娜姆"/>
        <s v="王江"/>
        <s v="赵云川"/>
        <s v="孙文"/>
        <s v="徐万雄"/>
        <s v="周军"/>
        <m/>
      </sharedItems>
    </cacheField>
    <cacheField name="得分" numFmtId="0">
      <sharedItems containsString="0" containsBlank="1" containsNumber="1" minValue="-0.6" maxValue="3.6" count="18">
        <n v="1.8"/>
        <n v="3"/>
        <n v="-0.6"/>
        <n v="0.6"/>
        <n v="1.2"/>
        <n v="0.78"/>
        <n v="0.66"/>
        <n v="0.72"/>
        <n v="0.84"/>
        <n v="0.9"/>
        <n v="-0.42"/>
        <n v="0"/>
        <n v="-0.54"/>
        <n v="-0.3"/>
        <n v="-0.36"/>
        <n v="-0.48"/>
        <n v="3.6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6131365697" createdVersion="5" refreshedVersion="5" minRefreshableVersion="3" recordCount="564" xr:uid="{00000000-000A-0000-FFFF-FFFF08000000}">
  <cacheSource type="worksheet">
    <worksheetSource ref="AK3:AL567" sheet="高考-文化总分上线奖"/>
  </cacheSource>
  <cacheFields count="2">
    <cacheField name="教师_x000a_姓名" numFmtId="0">
      <sharedItems containsBlank="1" count="7">
        <s v="周凯"/>
        <s v="雷敏"/>
        <s v="张翠莲"/>
        <s v="彭丹"/>
        <s v="曾佳瑶"/>
        <s v="曾春兰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6534953702" createdVersion="5" refreshedVersion="5" minRefreshableVersion="3" recordCount="564" xr:uid="{00000000-000A-0000-FFFF-FFFF09000000}">
  <cacheSource type="worksheet">
    <worksheetSource ref="AM3:AN567" sheet="高考-文化总分上线奖"/>
  </cacheSource>
  <cacheFields count="2">
    <cacheField name="教师_x000a_姓名" numFmtId="0">
      <sharedItems containsBlank="1" count="8">
        <s v="赵建超"/>
        <s v="兰举银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8390509296" createdVersion="5" refreshedVersion="5" minRefreshableVersion="3" recordCount="564" xr:uid="{00000000-000A-0000-FFFF-FFFF0A000000}">
  <cacheSource type="worksheet">
    <worksheetSource ref="AO3:AP567" sheet="高考-文化总分上线奖"/>
  </cacheSource>
  <cacheFields count="2">
    <cacheField name="教师_x000a_姓名" numFmtId="0">
      <sharedItems containsBlank="1" count="6">
        <s v="余英"/>
        <s v="任吉洪"/>
        <s v="郑富全"/>
        <s v="胡军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08866087998" createdVersion="5" refreshedVersion="5" minRefreshableVersion="3" recordCount="564" xr:uid="{00000000-000A-0000-FFFF-FFFF0B000000}">
  <cacheSource type="worksheet">
    <worksheetSource ref="AQ3:AR567" sheet="高考-文化总分上线奖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付兴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078703701" createdVersion="5" refreshedVersion="5" minRefreshableVersion="3" recordCount="564" xr:uid="{00000000-000A-0000-FFFF-FFFF0C000000}">
  <cacheSource type="worksheet">
    <worksheetSource ref="AT3:AU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380671302" createdVersion="5" refreshedVersion="5" minRefreshableVersion="3" recordCount="564" xr:uid="{00000000-000A-0000-FFFF-FFFF0D000000}">
  <cacheSource type="worksheet">
    <worksheetSource ref="AV3:AW567" sheet="高考-文化总分上线奖"/>
  </cacheSource>
  <cacheFields count="2">
    <cacheField name="教师_x000a_姓名" numFmtId="0">
      <sharedItems containsBlank="1" count="7">
        <s v="黄金华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0767361099" createdVersion="5" refreshedVersion="5" minRefreshableVersion="3" recordCount="564" xr:uid="{00000000-000A-0000-FFFF-FFFF0E000000}">
  <cacheSource type="worksheet">
    <worksheetSource ref="AX3:AY567" sheet="高考-文化总分上线奖"/>
  </cacheSource>
  <cacheFields count="2">
    <cacheField name="教师_x000a_姓名" numFmtId="0">
      <sharedItems containsBlank="1" count="7">
        <s v="周凯"/>
        <s v="雷敏"/>
        <s v="彭丹"/>
        <s v="张翠莲"/>
        <m/>
        <s v="曾佳瑶"/>
        <s v="曾春兰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087847197" createdVersion="5" refreshedVersion="5" minRefreshableVersion="3" recordCount="564" xr:uid="{00000000-000A-0000-FFFF-FFFF0F000000}">
  <cacheSource type="worksheet">
    <worksheetSource ref="AZ3:BA567" sheet="高考-文化总分上线奖"/>
  </cacheSource>
  <cacheFields count="2">
    <cacheField name="教师_x000a_姓名" numFmtId="0">
      <sharedItems containsBlank="1" count="8">
        <s v="兰举银"/>
        <s v="赵建超"/>
        <s v="王友春"/>
        <s v="宋加友"/>
        <m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576967598" createdVersion="5" refreshedVersion="5" minRefreshableVersion="3" recordCount="564" xr:uid="{00000000-000A-0000-FFFF-FFFF10000000}">
  <cacheSource type="worksheet">
    <worksheetSource ref="BB3:BC567" sheet="高考-文化总分上线奖"/>
  </cacheSource>
  <cacheFields count="2">
    <cacheField name="教师_x000a_姓名" numFmtId="0">
      <sharedItems containsBlank="1" count="7">
        <s v="余英"/>
        <s v="任吉洪"/>
        <s v="郑富全"/>
        <m/>
        <s v="胡也"/>
        <s v="勾中文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1934259303" createdVersion="5" refreshedVersion="5" minRefreshableVersion="3" recordCount="564" xr:uid="{00000000-000A-0000-FFFF-FFFF11000000}">
  <cacheSource type="worksheet">
    <worksheetSource ref="BD3:BE567" sheet="高考-文化总分上线奖"/>
  </cacheSource>
  <cacheFields count="2">
    <cacheField name="教师_x000a_姓名" numFmtId="0">
      <sharedItems containsBlank="1" count="7">
        <s v="彭桦"/>
        <s v="张弘"/>
        <s v="辜英琼"/>
        <m/>
        <s v="李树海"/>
        <s v="汪绍伦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24365741" createdVersion="5" refreshedVersion="5" minRefreshableVersion="3" recordCount="564" xr:uid="{00000000-000A-0000-FFFF-FFFF12000000}">
  <cacheSource type="worksheet">
    <worksheetSource ref="BG3:BH567" sheet="高考-文化总分上线奖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2817129602" createdVersion="5" refreshedVersion="5" minRefreshableVersion="3" recordCount="564" xr:uid="{00000000-000A-0000-FFFF-FFFF13000000}">
  <cacheSource type="worksheet">
    <worksheetSource ref="BI3:BJ567" sheet="高考-文化总分上线奖"/>
  </cacheSource>
  <cacheFields count="2">
    <cacheField name="教师_x000a_姓名" numFmtId="0">
      <sharedItems containsBlank="1" count="8">
        <s v="央宗娜姆"/>
        <s v="王江"/>
        <s v="赵云川"/>
        <s v="孙文"/>
        <s v="周军"/>
        <s v="李志友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33615741" createdVersion="5" refreshedVersion="5" minRefreshableVersion="3" recordCount="564" xr:uid="{00000000-000A-0000-FFFF-FFFF14000000}">
  <cacheSource type="worksheet">
    <worksheetSource ref="BK3:BL567" sheet="高考-文化总分上线奖"/>
  </cacheSource>
  <cacheFields count="2">
    <cacheField name="教师_x000a_姓名" numFmtId="0">
      <sharedItems containsBlank="1" count="9">
        <s v="周凯"/>
        <s v="聂艳梅"/>
        <s v="曾春兰"/>
        <s v="彭丹"/>
        <s v="张翠莲"/>
        <s v="李志友"/>
        <s v="曾佳瑶"/>
        <e v="#N/A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39571759" createdVersion="5" refreshedVersion="5" minRefreshableVersion="3" recordCount="564" xr:uid="{00000000-000A-0000-FFFF-FFFF15000000}">
  <cacheSource type="worksheet">
    <worksheetSource ref="BM3:BN567" sheet="高考-文化总分上线奖"/>
  </cacheSource>
  <cacheFields count="2">
    <cacheField name="教师_x000a_姓名" numFmtId="0">
      <sharedItems containsBlank="1" count="8">
        <s v="兰举银"/>
        <s v="赵建超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4554166701" createdVersion="5" refreshedVersion="5" minRefreshableVersion="3" recordCount="564" xr:uid="{00000000-000A-0000-FFFF-FFFF16000000}">
  <cacheSource type="worksheet">
    <worksheetSource ref="BO3:BP567" sheet="高考-文化总分上线奖"/>
  </cacheSource>
  <cacheFields count="2">
    <cacheField name="教师_x000a_姓名" numFmtId="0">
      <sharedItems containsBlank="1" count="7">
        <s v="余英"/>
        <s v="任吉洪"/>
        <s v="郑富全"/>
        <s v="胡也"/>
        <s v="勾中文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4978472202" createdVersion="5" refreshedVersion="5" minRefreshableVersion="3" recordCount="564" xr:uid="{00000000-000A-0000-FFFF-FFFF17000000}">
  <cacheSource type="worksheet">
    <worksheetSource ref="BQ3:BR567" sheet="高考-文化总分上线奖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54835648" createdVersion="5" refreshedVersion="5" minRefreshableVersion="3" recordCount="564" xr:uid="{00000000-000A-0000-FFFF-FFFF18000000}">
  <cacheSource type="worksheet">
    <worksheetSource ref="BT3:BU567" sheet="高考-文化总分上线奖"/>
  </cacheSource>
  <cacheFields count="2">
    <cacheField name="教师_x000a_姓名" numFmtId="0">
      <sharedItems containsBlank="1" count="6">
        <s v="易涛"/>
        <s v="杨宗国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67947917" createdVersion="5" refreshedVersion="5" minRefreshableVersion="3" recordCount="564" xr:uid="{00000000-000A-0000-FFFF-FFFF19000000}">
  <cacheSource type="worksheet">
    <worksheetSource ref="BX3:BY567" sheet="高考-文化总分上线奖"/>
  </cacheSource>
  <cacheFields count="2">
    <cacheField name="教师_x000a_姓名" numFmtId="0">
      <sharedItems containsBlank="1" count="7">
        <s v="周凯"/>
        <s v="雷敏"/>
        <s v="彭丹"/>
        <s v="张翠莲"/>
        <s v="李志友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71388889" createdVersion="5" refreshedVersion="5" minRefreshableVersion="3" recordCount="564" xr:uid="{00000000-000A-0000-FFFF-FFFF1A000000}">
  <cacheSource type="worksheet">
    <worksheetSource ref="BZ3:CA567" sheet="高考-文化总分上线奖"/>
  </cacheSource>
  <cacheFields count="2">
    <cacheField name="教师_x000a_姓名" numFmtId="0">
      <sharedItems containsBlank="1" count="8">
        <s v="赵建超"/>
        <s v="兰举银"/>
        <s v="王友春"/>
        <s v="宋加友"/>
        <s v="李志友"/>
        <s v="纪春权"/>
        <s v="王长发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95417824" createdVersion="5" refreshedVersion="5" minRefreshableVersion="3" recordCount="564" xr:uid="{00000000-000A-0000-FFFF-FFFF1B000000}">
  <cacheSource type="worksheet">
    <worksheetSource ref="CB3:CC567" sheet="高考-文化总分上线奖"/>
  </cacheSource>
  <cacheFields count="2">
    <cacheField name="教师_x000a_姓名" numFmtId="0">
      <sharedItems containsBlank="1" count="6">
        <s v="任吉洪"/>
        <s v="余英"/>
        <s v="郑富全"/>
        <s v="金明龙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29977546298" createdVersion="5" refreshedVersion="5" minRefreshableVersion="3" recordCount="564" xr:uid="{00000000-000A-0000-FFFF-FFFF1C000000}">
  <cacheSource type="worksheet">
    <worksheetSource ref="CD3:CE567" sheet="高考-文化总分上线奖"/>
  </cacheSource>
  <cacheFields count="2">
    <cacheField name="教师_x000a_姓名" numFmtId="0">
      <sharedItems containsBlank="1" count="6">
        <s v="张弘"/>
        <s v="彭桦"/>
        <s v="辜英琼"/>
        <s v="李树海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0459606502" createdVersion="5" refreshedVersion="5" minRefreshableVersion="3" recordCount="564" xr:uid="{00000000-000A-0000-FFFF-FFFF1D000000}">
  <cacheSource type="worksheet">
    <worksheetSource ref="CG3:CH567" sheet="高考-文化总分上线奖"/>
  </cacheSource>
  <cacheFields count="2">
    <cacheField name="教师_x000a_姓名" numFmtId="0">
      <sharedItems count="5">
        <s v="易涛"/>
        <s v="杨宗国"/>
        <s v="李志友"/>
        <s v="岳子琦"/>
        <s v="周菊明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1395717603" createdVersion="5" refreshedVersion="5" minRefreshableVersion="3" recordCount="564" xr:uid="{00000000-000A-0000-FFFF-FFFF1E000000}">
  <cacheSource type="worksheet">
    <worksheetSource ref="CK3:CL567" sheet="高考-文化总分上线奖"/>
  </cacheSource>
  <cacheFields count="2">
    <cacheField name="教师_x000a_姓名" numFmtId="0">
      <sharedItems count="5">
        <s v="周凯"/>
        <s v="雷敏"/>
        <s v="彭丹"/>
        <s v="张翠莲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1746759303" createdVersion="5" refreshedVersion="5" minRefreshableVersion="3" recordCount="564" xr:uid="{00000000-000A-0000-FFFF-FFFF1F000000}">
  <cacheSource type="worksheet">
    <worksheetSource ref="CM3:CN567" sheet="高考-文化总分上线奖"/>
  </cacheSource>
  <cacheFields count="2">
    <cacheField name="教师_x000a_姓名" numFmtId="0">
      <sharedItems count="6">
        <s v="赵建超"/>
        <s v="兰举银"/>
        <s v="王友春"/>
        <s v="宋加友"/>
        <s v="纪春权"/>
        <s v="王长发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3437268501" createdVersion="5" refreshedVersion="5" minRefreshableVersion="3" recordCount="564" xr:uid="{00000000-000A-0000-FFFF-FFFF20000000}">
  <cacheSource type="worksheet">
    <worksheetSource ref="CO3:CP567" sheet="高考-文化总分上线奖"/>
  </cacheSource>
  <cacheFields count="2">
    <cacheField name="教师_x000a_姓名" numFmtId="0">
      <sharedItems count="5">
        <s v="任吉洪"/>
        <s v="余英"/>
        <s v="郑富全"/>
        <s v="金明龙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35508911997" createdVersion="5" refreshedVersion="5" minRefreshableVersion="3" recordCount="564" xr:uid="{00000000-000A-0000-FFFF-FFFF21000000}">
  <cacheSource type="worksheet">
    <worksheetSource ref="CQ3:CR567" sheet="高考-文化总分上线奖"/>
  </cacheSource>
  <cacheFields count="2">
    <cacheField name="教师_x000a_姓名" numFmtId="0">
      <sharedItems count="5">
        <s v="张弘"/>
        <s v="彭桦"/>
        <s v="辜英琼"/>
        <s v="李树海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0440740703" createdVersion="5" refreshedVersion="5" minRefreshableVersion="3" recordCount="564" xr:uid="{00000000-000A-0000-FFFF-FFFF22000000}">
  <cacheSource type="worksheet">
    <worksheetSource ref="V3:W567" sheet="高考-文化单双上线奖及汇总 "/>
  </cacheSource>
  <cacheFields count="2">
    <cacheField name="教师_x000a_姓名" numFmtId="0">
      <sharedItems containsBlank="1" count="7">
        <s v="岳贵敏"/>
        <s v="易涛"/>
        <s v="周菊明"/>
        <s v="李志友"/>
        <s v="岳子琦"/>
        <s v="李正琪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0953935203" createdVersion="5" refreshedVersion="5" minRefreshableVersion="3" recordCount="564" xr:uid="{00000000-000A-0000-FFFF-FFFF23000000}">
  <cacheSource type="worksheet">
    <worksheetSource ref="X3:Y567" sheet="高考-文化单双上线奖及汇总 "/>
  </cacheSource>
  <cacheFields count="2">
    <cacheField name="教师_x000a_姓名" numFmtId="0">
      <sharedItems containsBlank="1" count="7">
        <s v="央宗娜姆"/>
        <s v="王江"/>
        <s v="徐万雄"/>
        <s v="赵云川"/>
        <s v="周军"/>
        <s v="孙文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1338773101" createdVersion="5" refreshedVersion="5" minRefreshableVersion="3" recordCount="564" xr:uid="{00000000-000A-0000-FFFF-FFFF24000000}">
  <cacheSource type="worksheet">
    <worksheetSource ref="Z3:AA567" sheet="高考-文化单双上线奖及汇总 "/>
  </cacheSource>
  <cacheFields count="2">
    <cacheField name="教师_x000a_姓名" numFmtId="0">
      <sharedItems containsBlank="1" count="7">
        <s v="周凯"/>
        <s v="雷敏"/>
        <s v="张翠莲"/>
        <s v="彭丹"/>
        <s v="曾春兰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1931018501" createdVersion="5" refreshedVersion="5" minRefreshableVersion="3" recordCount="564" xr:uid="{00000000-000A-0000-FFFF-FFFF25000000}">
  <cacheSource type="worksheet">
    <worksheetSource ref="AB3:AC567" sheet="高考-文化单双上线奖及汇总 "/>
  </cacheSource>
  <cacheFields count="2">
    <cacheField name="教师_x000a_姓名" numFmtId="0">
      <sharedItems containsBlank="1" count="8">
        <s v="赵建超"/>
        <s v="兰举银"/>
        <s v="宋加友"/>
        <s v="王友春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2546527801" createdVersion="5" refreshedVersion="5" minRefreshableVersion="3" recordCount="564" xr:uid="{00000000-000A-0000-FFFF-FFFF26000000}">
  <cacheSource type="worksheet">
    <worksheetSource ref="AD3:AE567" sheet="高考-文化单双上线奖及汇总 "/>
  </cacheSource>
  <cacheFields count="2">
    <cacheField name="教师_x000a_姓名" numFmtId="0">
      <sharedItems containsBlank="1" count="8">
        <s v="任吉洪"/>
        <s v="余英"/>
        <s v="陈文惠"/>
        <s v="郑富全"/>
        <s v="胡军"/>
        <s v="央青拉姆"/>
        <s v="金明龙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2871527802" createdVersion="5" refreshedVersion="5" minRefreshableVersion="3" recordCount="564" xr:uid="{00000000-000A-0000-FFFF-FFFF27000000}">
  <cacheSource type="worksheet">
    <worksheetSource ref="AF3:AG567" sheet="高考-文化单双上线奖及汇总 "/>
  </cacheSource>
  <cacheFields count="2">
    <cacheField name="教师_x000a_姓名" numFmtId="0">
      <sharedItems containsBlank="1" count="7">
        <s v="张弘"/>
        <s v="彭桦"/>
        <s v="陈文惠"/>
        <s v="陆正超"/>
        <s v="李树海"/>
        <s v="汪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48551157399" createdVersion="5" refreshedVersion="5" minRefreshableVersion="3" recordCount="564" xr:uid="{00000000-000A-0000-FFFF-FFFF28000000}">
  <cacheSource type="worksheet">
    <worksheetSource ref="AI3:AJ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142824103" createdVersion="5" refreshedVersion="5" minRefreshableVersion="3" recordCount="564" xr:uid="{00000000-000A-0000-FFFF-FFFF29000000}">
  <cacheSource type="worksheet">
    <worksheetSource ref="AK3:AL567" sheet="高考-文化单双上线奖及汇总 "/>
  </cacheSource>
  <cacheFields count="2">
    <cacheField name="教师_x000a_姓名" numFmtId="0">
      <sharedItems containsBlank="1" count="7">
        <s v="央宗娜姆"/>
        <s v="王江"/>
        <s v="赵云川"/>
        <s v="孙文"/>
        <s v="徐万雄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4258102" createdVersion="5" refreshedVersion="5" minRefreshableVersion="3" recordCount="564" xr:uid="{00000000-000A-0000-FFFF-FFFF2A000000}">
  <cacheSource type="worksheet">
    <worksheetSource ref="AM3:AN567" sheet="高考-文化单双上线奖及汇总 "/>
  </cacheSource>
  <cacheFields count="2">
    <cacheField name="教师_x000a_姓名" numFmtId="0">
      <sharedItems containsBlank="1" count="7">
        <s v="周凯"/>
        <s v="雷敏"/>
        <s v="张翠莲"/>
        <s v="彭丹"/>
        <s v="曾佳瑶"/>
        <s v="曾春兰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0726736101" createdVersion="5" refreshedVersion="5" minRefreshableVersion="3" recordCount="564" xr:uid="{00000000-000A-0000-FFFF-FFFF2B000000}">
  <cacheSource type="worksheet">
    <worksheetSource ref="AO3:AP567" sheet="高考-文化单双上线奖及汇总 "/>
  </cacheSource>
  <cacheFields count="2">
    <cacheField name="教师_x000a_姓名" numFmtId="0">
      <sharedItems containsBlank="1" count="8">
        <s v="赵建超"/>
        <s v="兰举银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049768501" createdVersion="5" refreshedVersion="5" minRefreshableVersion="3" recordCount="564" xr:uid="{00000000-000A-0000-FFFF-FFFF2C000000}">
  <cacheSource type="worksheet">
    <worksheetSource ref="AQ3:AR567" sheet="高考-文化单双上线奖及汇总 "/>
  </cacheSource>
  <cacheFields count="2">
    <cacheField name="教师_x000a_姓名" numFmtId="0">
      <sharedItems containsBlank="1" count="6">
        <s v="余英"/>
        <s v="任吉洪"/>
        <s v="郑富全"/>
        <s v="胡军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348379601" createdVersion="5" refreshedVersion="5" minRefreshableVersion="3" recordCount="564" xr:uid="{00000000-000A-0000-FFFF-FFFF2D000000}">
  <cacheSource type="worksheet">
    <worksheetSource ref="AS3:AT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付兴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1846643501" createdVersion="5" refreshedVersion="5" minRefreshableVersion="3" recordCount="564" xr:uid="{00000000-000A-0000-FFFF-FFFF2E000000}">
  <cacheSource type="worksheet">
    <worksheetSource ref="AV3:AW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2310879603" createdVersion="5" refreshedVersion="5" minRefreshableVersion="3" recordCount="564" xr:uid="{00000000-000A-0000-FFFF-FFFF2F000000}">
  <cacheSource type="worksheet">
    <worksheetSource ref="AX3:AY567" sheet="高考-文化单双上线奖及汇总 "/>
  </cacheSource>
  <cacheFields count="2">
    <cacheField name="教师_x000a_姓名" numFmtId="0">
      <sharedItems containsBlank="1" count="7">
        <s v="黄金华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2594791703" createdVersion="5" refreshedVersion="5" minRefreshableVersion="3" recordCount="564" xr:uid="{00000000-000A-0000-FFFF-FFFF30000000}">
  <cacheSource type="worksheet">
    <worksheetSource ref="AZ3:BA567" sheet="高考-文化单双上线奖及汇总 "/>
  </cacheSource>
  <cacheFields count="2">
    <cacheField name="教师_x000a_姓名" numFmtId="0">
      <sharedItems containsBlank="1" count="7">
        <s v="周凯"/>
        <s v="雷敏"/>
        <s v="彭丹"/>
        <s v="张翠莲"/>
        <m/>
        <s v="曾佳瑶"/>
        <s v="曾春兰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071875" createdVersion="5" refreshedVersion="5" minRefreshableVersion="3" recordCount="564" xr:uid="{00000000-000A-0000-FFFF-FFFF31000000}">
  <cacheSource type="worksheet">
    <worksheetSource ref="BB3:BC567" sheet="高考-文化单双上线奖及汇总 "/>
  </cacheSource>
  <cacheFields count="2">
    <cacheField name="教师_x000a_姓名" numFmtId="0">
      <sharedItems containsBlank="1" count="8">
        <s v="兰举银"/>
        <s v="赵建超"/>
        <s v="王友春"/>
        <s v="宋加友"/>
        <m/>
        <s v="纪春权"/>
        <s v="王长发"/>
        <s v="尹伦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354861097" createdVersion="5" refreshedVersion="5" minRefreshableVersion="3" recordCount="564" xr:uid="{00000000-000A-0000-FFFF-FFFF32000000}">
  <cacheSource type="worksheet">
    <worksheetSource ref="BD3:BE567" sheet="高考-文化单双上线奖及汇总 "/>
  </cacheSource>
  <cacheFields count="2">
    <cacheField name="教师_x000a_姓名" numFmtId="0">
      <sharedItems containsBlank="1" count="7">
        <s v="余英"/>
        <s v="任吉洪"/>
        <s v="郑富全"/>
        <m/>
        <s v="胡也"/>
        <s v="勾中文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3719097201" createdVersion="5" refreshedVersion="5" minRefreshableVersion="3" recordCount="564" xr:uid="{00000000-000A-0000-FFFF-FFFF33000000}">
  <cacheSource type="worksheet">
    <worksheetSource ref="BF3:BG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m/>
        <s v="李树海"/>
        <s v="汪绍伦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081481502" createdVersion="5" refreshedVersion="5" minRefreshableVersion="3" recordCount="564" xr:uid="{00000000-000A-0000-FFFF-FFFF34000000}">
  <cacheSource type="worksheet">
    <worksheetSource ref="BI3:BJ567" sheet="高考-文化单双上线奖及汇总 "/>
  </cacheSource>
  <cacheFields count="2">
    <cacheField name="教师_x000a_姓名" numFmtId="0">
      <sharedItems containsBlank="1" count="7">
        <s v="岳贵敏"/>
        <s v="易涛"/>
        <s v="李正琪"/>
        <s v="岳子琦"/>
        <s v="周菊明"/>
        <s v="李志友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390393502" createdVersion="5" refreshedVersion="5" minRefreshableVersion="3" recordCount="564" xr:uid="{00000000-000A-0000-FFFF-FFFF35000000}">
  <cacheSource type="worksheet">
    <worksheetSource ref="BK3:BL567" sheet="高考-文化单双上线奖及汇总 "/>
  </cacheSource>
  <cacheFields count="2">
    <cacheField name="教师_x000a_姓名" numFmtId="0">
      <sharedItems containsBlank="1" count="7">
        <s v="央宗娜姆"/>
        <s v="王江"/>
        <s v="赵云川"/>
        <s v="孙文"/>
        <s v="周军"/>
        <s v="余玉红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4709259303" createdVersion="5" refreshedVersion="5" minRefreshableVersion="3" recordCount="564" xr:uid="{00000000-000A-0000-FFFF-FFFF36000000}">
  <cacheSource type="worksheet">
    <worksheetSource ref="BM3:BN567" sheet="高考-文化单双上线奖及汇总 "/>
  </cacheSource>
  <cacheFields count="2">
    <cacheField name="教师_x000a_姓名" numFmtId="0">
      <sharedItems containsBlank="1" count="8">
        <s v="周凯"/>
        <s v="聂艳梅"/>
        <s v="曾春兰"/>
        <s v="彭丹"/>
        <s v="张翠莲"/>
        <s v="曾佳瑶"/>
        <e v="#N/A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5281713" createdVersion="5" refreshedVersion="5" minRefreshableVersion="3" recordCount="564" xr:uid="{00000000-000A-0000-FFFF-FFFF37000000}">
  <cacheSource type="worksheet">
    <worksheetSource ref="BO3:BP567" sheet="高考-文化单双上线奖及汇总 "/>
  </cacheSource>
  <cacheFields count="2">
    <cacheField name="教师_x000a_姓名" numFmtId="0">
      <sharedItems containsBlank="1" count="8">
        <s v="兰举银"/>
        <s v="赵建超"/>
        <s v="王友春"/>
        <s v="宋加友"/>
        <s v="纪春权"/>
        <s v="王长发"/>
        <s v="尹伦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5593634299" createdVersion="5" refreshedVersion="5" minRefreshableVersion="3" recordCount="564" xr:uid="{00000000-000A-0000-FFFF-FFFF38000000}">
  <cacheSource type="worksheet">
    <worksheetSource ref="BQ3:BR567" sheet="高考-文化单双上线奖及汇总 "/>
  </cacheSource>
  <cacheFields count="2">
    <cacheField name="教师_x000a_姓名" numFmtId="0">
      <sharedItems containsBlank="1" count="7">
        <s v="余英"/>
        <s v="任吉洪"/>
        <s v="郑富全"/>
        <s v="胡也"/>
        <s v="勾中文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8683564798" createdVersion="5" refreshedVersion="5" minRefreshableVersion="3" recordCount="564" xr:uid="{00000000-000A-0000-FFFF-FFFF39000000}">
  <cacheSource type="worksheet">
    <worksheetSource ref="BS3:BT567" sheet="高考-文化单双上线奖及汇总 "/>
  </cacheSource>
  <cacheFields count="2">
    <cacheField name="教师_x000a_姓名" numFmtId="0">
      <sharedItems containsBlank="1" count="7">
        <s v="彭桦"/>
        <s v="张弘"/>
        <s v="辜英琼"/>
        <s v="李树海"/>
        <s v="汪绍伦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59868287003" createdVersion="5" refreshedVersion="5" minRefreshableVersion="3" recordCount="564" xr:uid="{00000000-000A-0000-FFFF-FFFF3A000000}">
  <cacheSource type="worksheet">
    <worksheetSource ref="BV3:BW567" sheet="高考-文化单双上线奖及汇总 "/>
  </cacheSource>
  <cacheFields count="2">
    <cacheField name="教师_x000a_姓名" numFmtId="0">
      <sharedItems containsBlank="1" count="6">
        <s v="易涛"/>
        <s v="杨宗国"/>
        <s v="李志友"/>
        <s v="岳子琦"/>
        <s v="周菊明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0484838001" createdVersion="5" refreshedVersion="5" minRefreshableVersion="3" recordCount="564" xr:uid="{00000000-000A-0000-FFFF-FFFF3B000000}">
  <cacheSource type="worksheet">
    <worksheetSource ref="BZ3:CA567" sheet="高考-文化单双上线奖及汇总 "/>
  </cacheSource>
  <cacheFields count="2">
    <cacheField name="教师_x000a_姓名" numFmtId="0">
      <sharedItems containsBlank="1" count="6">
        <s v="周凯"/>
        <s v="雷敏"/>
        <s v="彭丹"/>
        <s v="张翠莲"/>
        <s v="曾佳瑶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0873611101" createdVersion="5" refreshedVersion="5" minRefreshableVersion="3" recordCount="564" xr:uid="{00000000-000A-0000-FFFF-FFFF3C000000}">
  <cacheSource type="worksheet">
    <worksheetSource ref="CB3:CC567" sheet="高考-文化单双上线奖及汇总 "/>
  </cacheSource>
  <cacheFields count="2">
    <cacheField name="教师_x000a_姓名" numFmtId="0">
      <sharedItems containsBlank="1" count="7">
        <s v="赵建超"/>
        <s v="兰举银"/>
        <s v="王友春"/>
        <s v="宋加友"/>
        <s v="纪春权"/>
        <s v="王长发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1173726898" createdVersion="5" refreshedVersion="5" minRefreshableVersion="3" recordCount="564" xr:uid="{00000000-000A-0000-FFFF-FFFF3D000000}">
  <cacheSource type="worksheet">
    <worksheetSource ref="CD3:CE567" sheet="高考-文化单双上线奖及汇总 "/>
  </cacheSource>
  <cacheFields count="2">
    <cacheField name="教师_x000a_姓名" numFmtId="0">
      <sharedItems containsBlank="1" count="6">
        <s v="任吉洪"/>
        <s v="余英"/>
        <s v="郑富全"/>
        <s v="金明龙"/>
        <s v="央青拉姆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1457060203" createdVersion="5" refreshedVersion="5" minRefreshableVersion="3" recordCount="564" xr:uid="{00000000-000A-0000-FFFF-FFFF3E000000}">
  <cacheSource type="worksheet">
    <worksheetSource ref="CF3:CG567" sheet="高考-文化单双上线奖及汇总 "/>
  </cacheSource>
  <cacheFields count="2">
    <cacheField name="教师_x000a_姓名" numFmtId="0">
      <sharedItems containsBlank="1" count="6">
        <s v="张弘"/>
        <s v="彭桦"/>
        <s v="辜英琼"/>
        <s v="李树海"/>
        <s v="胡柔殳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2294097201" createdVersion="5" refreshedVersion="5" minRefreshableVersion="3" recordCount="564" xr:uid="{00000000-000A-0000-FFFF-FFFF3F000000}">
  <cacheSource type="worksheet">
    <worksheetSource ref="CI3:CJ567" sheet="高考-文化单双上线奖及汇总 "/>
  </cacheSource>
  <cacheFields count="2">
    <cacheField name="教师_x000a_姓名" numFmtId="0">
      <sharedItems count="5">
        <s v="易涛"/>
        <s v="杨宗国"/>
        <s v="李志友"/>
        <s v="岳子琦"/>
        <s v="周菊明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015625003" createdVersion="5" refreshedVersion="5" minRefreshableVersion="3" recordCount="564" xr:uid="{00000000-000A-0000-FFFF-FFFF40000000}">
  <cacheSource type="worksheet">
    <worksheetSource ref="CM3:CN567" sheet="高考-文化单双上线奖及汇总 "/>
  </cacheSource>
  <cacheFields count="2">
    <cacheField name="教师_x000a_姓名" numFmtId="0">
      <sharedItems count="5">
        <s v="周凯"/>
        <s v="雷敏"/>
        <s v="彭丹"/>
        <s v="张翠莲"/>
        <s v="曾佳瑶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426273102" createdVersion="5" refreshedVersion="5" minRefreshableVersion="3" recordCount="564" xr:uid="{00000000-000A-0000-FFFF-FFFF41000000}">
  <cacheSource type="worksheet">
    <worksheetSource ref="CO3:CP567" sheet="高考-文化单双上线奖及汇总 "/>
  </cacheSource>
  <cacheFields count="2">
    <cacheField name="教师_x000a_姓名" numFmtId="0">
      <sharedItems count="6">
        <s v="赵建超"/>
        <s v="兰举银"/>
        <s v="王友春"/>
        <s v="宋加友"/>
        <s v="纪春权"/>
        <s v="王长发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3732407404" createdVersion="5" refreshedVersion="5" minRefreshableVersion="3" recordCount="564" xr:uid="{00000000-000A-0000-FFFF-FFFF42000000}">
  <cacheSource type="worksheet">
    <worksheetSource ref="CQ3:CR567" sheet="高考-文化单双上线奖及汇总 "/>
  </cacheSource>
  <cacheFields count="2">
    <cacheField name="教师_x000a_姓名" numFmtId="0">
      <sharedItems count="5">
        <s v="任吉洪"/>
        <s v="余英"/>
        <s v="郑富全"/>
        <s v="金明龙"/>
        <s v="央青拉姆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64047222199" createdVersion="5" refreshedVersion="5" minRefreshableVersion="3" recordCount="564" xr:uid="{00000000-000A-0000-FFFF-FFFF43000000}">
  <cacheSource type="worksheet">
    <worksheetSource ref="CS3:CT567" sheet="高考-文化单双上线奖及汇总 "/>
  </cacheSource>
  <cacheFields count="2">
    <cacheField name="教师_x000a_姓名" numFmtId="0">
      <sharedItems count="5">
        <s v="张弘"/>
        <s v="彭桦"/>
        <s v="辜英琼"/>
        <s v="李树海"/>
        <s v="胡柔殳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81500694402" createdVersion="5" refreshedVersion="5" minRefreshableVersion="3" recordCount="214" xr:uid="{00000000-000A-0000-FFFF-FFFF44000000}">
  <cacheSource type="worksheet">
    <worksheetSource ref="A571:B785" sheet="高考-文化单双上线奖及汇总 "/>
  </cacheSource>
  <cacheFields count="2">
    <cacheField name="姓名" numFmtId="0">
      <sharedItems count="49">
        <s v="李正琪"/>
        <s v="李志友"/>
        <s v="易涛"/>
        <s v="岳贵敏"/>
        <s v="岳子琦"/>
        <s v="周菊明"/>
        <s v="孙文"/>
        <s v="王江"/>
        <s v="徐万雄"/>
        <s v="央宗娜姆"/>
        <s v="赵云川"/>
        <s v="周军"/>
        <s v="曾春兰"/>
        <s v="曾佳瑶"/>
        <s v="雷敏"/>
        <s v="彭丹"/>
        <s v="张翠莲"/>
        <s v="周凯"/>
        <s v="纪春权"/>
        <s v="兰举银"/>
        <s v="宋加友"/>
        <s v="王友春"/>
        <s v="王长发"/>
        <s v="尹伦"/>
        <s v="赵建超"/>
        <s v="陈文惠"/>
        <s v="胡军"/>
        <s v="金明龙"/>
        <s v="任吉洪"/>
        <s v="央青拉姆"/>
        <s v="余英"/>
        <s v="郑富全"/>
        <s v="李树海"/>
        <s v="陆正超"/>
        <s v="彭桦"/>
        <s v="汪绍伦"/>
        <s v="张弘"/>
        <s v="付兴秋"/>
        <s v="辜英琼"/>
        <s v="黄金华"/>
        <s v="余玉红"/>
        <s v="勾中文"/>
        <s v="胡也"/>
        <s v="胡柔殳"/>
        <s v="聂艳梅"/>
        <s v="杨宗国"/>
        <s v="李黎明"/>
        <s v="刘宗林"/>
        <s v="邵敏"/>
      </sharedItems>
    </cacheField>
    <cacheField name="单双上线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09.6885625" createdVersion="5" refreshedVersion="5" minRefreshableVersion="3" recordCount="219" xr:uid="{00000000-000A-0000-FFFF-FFFF45000000}">
  <cacheSource type="worksheet">
    <worksheetSource ref="A570:B789" sheet="高考-文化总分上线奖"/>
  </cacheSource>
  <cacheFields count="2">
    <cacheField name="姓名" numFmtId="0">
      <sharedItems count="49">
        <s v="李正琪"/>
        <s v="李志友"/>
        <s v="易涛"/>
        <s v="岳贵敏"/>
        <s v="岳子琦"/>
        <s v="周菊明"/>
        <s v="孙文"/>
        <s v="王江"/>
        <s v="徐万雄"/>
        <s v="央宗娜姆"/>
        <s v="赵云川"/>
        <s v="周军"/>
        <s v="曾春兰"/>
        <s v="曾佳瑶"/>
        <s v="雷敏"/>
        <s v="彭丹"/>
        <s v="张翠莲"/>
        <s v="周凯"/>
        <s v="纪春权"/>
        <s v="兰举银"/>
        <s v="宋加友"/>
        <s v="王友春"/>
        <s v="王长发"/>
        <s v="尹伦"/>
        <s v="赵建超"/>
        <s v="陈文惠"/>
        <s v="胡军"/>
        <s v="金明龙"/>
        <s v="任吉洪"/>
        <s v="央青拉姆"/>
        <s v="余英"/>
        <s v="郑富全"/>
        <s v="李树海"/>
        <s v="陆正超"/>
        <s v="彭桦"/>
        <s v="汪绍伦"/>
        <s v="张弘"/>
        <s v="付兴秋"/>
        <s v="辜英琼"/>
        <s v="黄金华"/>
        <s v="余玉红"/>
        <s v="勾中文"/>
        <s v="胡也"/>
        <s v="胡柔殳"/>
        <s v="聂艳梅"/>
        <s v="杨宗国"/>
        <s v="李黎明"/>
        <s v="刘宗林"/>
        <s v="邵敏"/>
      </sharedItems>
    </cacheField>
    <cacheField name="总分上线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05497685201" createdVersion="5" refreshedVersion="5" minRefreshableVersion="3" recordCount="36" xr:uid="{00000000-000A-0000-FFFF-FFFF46000000}">
  <cacheSource type="worksheet">
    <worksheetSource ref="E3:F39" sheet="高考-超额学校目标奖"/>
  </cacheSource>
  <cacheFields count="2">
    <cacheField name="姓名" numFmtId="0">
      <sharedItems count="17">
        <s v="田友米"/>
        <s v="扎拉"/>
        <s v="车梦德"/>
        <s v="吴文艺"/>
        <s v="潘勇"/>
        <s v="林莉"/>
        <s v="辜英琼"/>
        <s v="高琴"/>
        <s v="降初里"/>
        <s v="周凯" u="1"/>
        <s v="岳贵敏" u="1"/>
        <s v="纪春权" u="1"/>
        <s v="易涛" u="1"/>
        <s v="岳子琦" u="1"/>
        <s v="宋加友" u="1"/>
        <s v="兰举银" u="1"/>
        <s v="王江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4363425897" createdVersion="5" refreshedVersion="5" minRefreshableVersion="3" recordCount="36" xr:uid="{00000000-000A-0000-FFFF-FFFF47000000}">
  <cacheSource type="worksheet">
    <worksheetSource ref="M3:N39" sheet="高考-超额学校目标奖"/>
  </cacheSource>
  <cacheFields count="2">
    <cacheField name="姓名" numFmtId="0">
      <sharedItems count="12">
        <s v="宋加友"/>
        <s v="陈虹宇"/>
        <s v="王友春"/>
        <s v="卞仁民"/>
        <s v="汤博慧"/>
        <s v="吴文艺"/>
        <s v="王志强"/>
        <s v="赵建超" u="1"/>
        <s v="纪春权" u="1"/>
        <s v="兰举银" u="1"/>
        <s v="王长发" u="1"/>
        <s v="尹伦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4513888903" createdVersion="5" refreshedVersion="5" minRefreshableVersion="3" recordCount="36" xr:uid="{00000000-000A-0000-FFFF-FFFF48000000}">
  <cacheSource type="worksheet">
    <worksheetSource ref="O3:P39" sheet="高考-超额学校目标奖"/>
  </cacheSource>
  <cacheFields count="2">
    <cacheField name="姓名" numFmtId="0">
      <sharedItems count="7">
        <s v="刘厚江"/>
        <s v="降初里"/>
        <s v="刘红"/>
        <s v="任吉洪"/>
        <s v="陈文惠" u="1"/>
        <s v="胡军" u="1"/>
        <s v="余英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4571759301" createdVersion="5" refreshedVersion="5" minRefreshableVersion="3" recordCount="36" xr:uid="{00000000-000A-0000-FFFF-FFFF49000000}">
  <cacheSource type="worksheet">
    <worksheetSource ref="Q3:R39" sheet="高考-超额学校目标奖"/>
  </cacheSource>
  <cacheFields count="2">
    <cacheField name="姓名" numFmtId="0">
      <sharedItems count="12">
        <s v="田友米"/>
        <s v="王怀术"/>
        <s v="高琴"/>
        <s v="辜英琼"/>
        <s v="龙志云"/>
        <s v="杜建清"/>
        <s v="汪绍伦"/>
        <s v="张弘" u="1"/>
        <s v="李树海" u="1"/>
        <s v="陆正超" u="1"/>
        <s v="彭桦" u="1"/>
        <s v="陈文惠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32002314799" createdVersion="5" refreshedVersion="5" minRefreshableVersion="3" recordCount="36" xr:uid="{00000000-000A-0000-FFFF-FFFF4A000000}">
  <cacheSource type="worksheet">
    <worksheetSource ref="T3:U39" sheet="高考-超额学校目标奖"/>
  </cacheSource>
  <cacheFields count="2">
    <cacheField name="姓名" numFmtId="0">
      <sharedItems count="17">
        <s v="田友米"/>
        <s v="车梦德"/>
        <s v="扎拉"/>
        <s v="胡万春"/>
        <s v="潘勇"/>
        <s v="吴文艺"/>
        <s v="辜英琼"/>
        <s v="高琴"/>
        <s v="降初里"/>
        <s v="任吉洪" u="1"/>
        <s v="周凯" u="1"/>
        <s v="岳贵敏 " u="1"/>
        <s v="纪春权" u="1"/>
        <s v="赵云川" u="1"/>
        <s v="王江" u="1"/>
        <s v="易涛" u="1"/>
        <s v="岳子琦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5439814798" createdVersion="5" refreshedVersion="5" minRefreshableVersion="3" recordCount="36" xr:uid="{00000000-000A-0000-FFFF-FFFF4B000000}">
  <cacheSource type="worksheet">
    <worksheetSource ref="X3:Y39" sheet="高考-超额学校目标奖"/>
  </cacheSource>
  <cacheFields count="2">
    <cacheField name="姓名" numFmtId="0">
      <sharedItems count="12">
        <s v="张建国"/>
        <s v="邓国华"/>
        <s v="扎拉"/>
        <s v="杨周宇"/>
        <s v="潘勇"/>
        <s v="次儿祝玛"/>
        <e v="#N/A" u="1"/>
        <s v="王江" u="1"/>
        <s v="央宗娜姆" u="1"/>
        <s v="赵云川" u="1"/>
        <s v="周军" u="1"/>
        <s v="孙文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6666666704" createdVersion="5" refreshedVersion="5" minRefreshableVersion="3" recordCount="36" xr:uid="{00000000-000A-0000-FFFF-FFFF4C000000}">
  <cacheSource type="worksheet">
    <worksheetSource ref="Z3:AA39" sheet="高考-超额学校目标奖"/>
  </cacheSource>
  <cacheFields count="2">
    <cacheField name="姓名" numFmtId="0">
      <sharedItems count="12">
        <s v="黄建君"/>
        <s v="车梦德"/>
        <s v="肖秀秀"/>
        <s v="赵顺诚"/>
        <s v="程长寿"/>
        <s v="赵金秀"/>
        <s v="彭丹" u="1"/>
        <s v="雷敏" u="1"/>
        <s v="曾佳瑶" u="1"/>
        <s v="张翠莲" u="1"/>
        <s v="周凯" u="1"/>
        <s v="曾春兰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6724537" createdVersion="5" refreshedVersion="5" minRefreshableVersion="3" recordCount="36" xr:uid="{00000000-000A-0000-FFFF-FFFF4D000000}">
  <cacheSource type="worksheet">
    <worksheetSource ref="AB3:AC39" sheet="高考-超额学校目标奖"/>
  </cacheSource>
  <cacheFields count="2">
    <cacheField name="姓名" numFmtId="0">
      <sharedItems count="11">
        <s v="宋加友"/>
        <s v="林莉"/>
        <s v="王友春"/>
        <s v="汤博慧"/>
        <s v="卞仁民"/>
        <s v="吴文艺"/>
        <s v="兰举银" u="1"/>
        <s v="纪春权" u="1"/>
        <s v="赵建超" u="1"/>
        <s v="王长发" u="1"/>
        <s v="尹伦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6840277797" createdVersion="5" refreshedVersion="5" minRefreshableVersion="3" recordCount="36" xr:uid="{00000000-000A-0000-FFFF-FFFF4E000000}">
  <cacheSource type="worksheet">
    <worksheetSource ref="AD3:AE39" sheet="高考-超额学校目标奖"/>
  </cacheSource>
  <cacheFields count="2">
    <cacheField name="姓名" numFmtId="0">
      <sharedItems count="8">
        <s v="刘厚江"/>
        <s v="降初里"/>
        <s v="刘红"/>
        <s v="任吉洪"/>
        <s v="余英" u="1"/>
        <s v="胡军" u="1"/>
        <s v="郑富全" u="1"/>
        <s v="央青拉姆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6921296298" createdVersion="5" refreshedVersion="5" minRefreshableVersion="3" recordCount="36" xr:uid="{00000000-000A-0000-FFFF-FFFF4F000000}">
  <cacheSource type="worksheet">
    <worksheetSource ref="AF3:AG39" sheet="高考-超额学校目标奖"/>
  </cacheSource>
  <cacheFields count="2">
    <cacheField name="姓名" numFmtId="0">
      <sharedItems count="10">
        <s v="田友米"/>
        <s v="王怀术"/>
        <s v="高琴"/>
        <s v="杜建清"/>
        <s v="龙志云"/>
        <s v="辜英琼"/>
        <s v="汪绍伦"/>
        <s v="彭桦" u="1"/>
        <s v="李树海" u="1"/>
        <s v="张弘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048611099" createdVersion="5" refreshedVersion="5" minRefreshableVersion="3" recordCount="36" xr:uid="{00000000-000A-0000-FFFF-FFFF50000000}">
  <cacheSource type="worksheet">
    <worksheetSource ref="AI3:AJ39" sheet="高考-超额学校目标奖"/>
  </cacheSource>
  <cacheFields count="2">
    <cacheField name="姓名" numFmtId="0">
      <sharedItems count="16">
        <s v="田友米"/>
        <s v="车梦德"/>
        <s v="扎拉"/>
        <s v="辜英琼"/>
        <s v="胡万春"/>
        <s v="潘勇"/>
        <s v="吴文艺"/>
        <s v="高琴"/>
        <s v="降初里"/>
        <s v="周凯" u="1"/>
        <s v="岳贵敏 " u="1"/>
        <s v="纪春权" u="1"/>
        <s v="赵云川" u="1"/>
        <s v="王江" u="1"/>
        <s v="易涛" u="1"/>
        <s v="岳子琦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245370397" createdVersion="5" refreshedVersion="5" minRefreshableVersion="3" recordCount="36" xr:uid="{00000000-000A-0000-FFFF-FFFF51000000}">
  <cacheSource type="worksheet">
    <worksheetSource ref="AM3:AN39" sheet="高考-超额学校目标奖"/>
  </cacheSource>
  <cacheFields count="2">
    <cacheField name="姓名" numFmtId="0">
      <sharedItems count="10">
        <s v="张建国"/>
        <s v="邓国华"/>
        <s v="扎拉"/>
        <s v="次儿祝玛"/>
        <s v="邵敏"/>
        <s v="潘勇"/>
        <s v="黄金华" u="1"/>
        <s v="王江" u="1"/>
        <s v="赵云川" u="1"/>
        <s v="孙文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303240701" createdVersion="5" refreshedVersion="5" minRefreshableVersion="3" recordCount="36" xr:uid="{00000000-000A-0000-FFFF-FFFF52000000}">
  <cacheSource type="worksheet">
    <worksheetSource ref="AO3:AP39" sheet="高考-超额学校目标奖"/>
  </cacheSource>
  <cacheFields count="2">
    <cacheField name="姓名" numFmtId="0">
      <sharedItems count="11">
        <s v="黄建君"/>
        <s v="车梦德"/>
        <s v="肖秀秀"/>
        <s v="赵金秀"/>
        <s v="王海鹰"/>
        <s v="王图雄"/>
        <s v="彭丹" u="1"/>
        <s v="雷敏" u="1"/>
        <s v="周凯" u="1"/>
        <s v="曾佳瑶" u="1"/>
        <s v="曾春兰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476851903" createdVersion="5" refreshedVersion="5" minRefreshableVersion="3" recordCount="36" xr:uid="{00000000-000A-0000-FFFF-FFFF53000000}">
  <cacheSource type="worksheet">
    <worksheetSource ref="AQ3:AR39" sheet="高考-超额学校目标奖"/>
  </cacheSource>
  <cacheFields count="2">
    <cacheField name="姓名" numFmtId="0">
      <sharedItems count="9">
        <s v="宋加友"/>
        <s v="林莉"/>
        <s v="兰举银"/>
        <s v="吴文艺"/>
        <s v="纪春权" u="1"/>
        <s v="王友春" u="1"/>
        <s v="赵建超" u="1"/>
        <s v="王长发" u="1"/>
        <s v="尹伦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5347222" createdVersion="5" refreshedVersion="5" minRefreshableVersion="3" recordCount="36" xr:uid="{00000000-000A-0000-FFFF-FFFF54000000}">
  <cacheSource type="worksheet">
    <worksheetSource ref="AS3:AT39" sheet="高考-超额学校目标奖"/>
  </cacheSource>
  <cacheFields count="2">
    <cacheField name="姓名" numFmtId="0">
      <sharedItems count="9">
        <s v="刘厚江"/>
        <s v="降初里"/>
        <s v="任吉洪"/>
        <s v="熊治国"/>
        <s v="宋欣洲"/>
        <s v="余英" u="1"/>
        <s v="郑富全" u="1"/>
        <s v="胡也" u="1"/>
        <s v="央青拉姆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569444401" createdVersion="5" refreshedVersion="5" minRefreshableVersion="3" recordCount="36" xr:uid="{00000000-000A-0000-FFFF-FFFF55000000}">
  <cacheSource type="worksheet">
    <worksheetSource ref="AU3:AV39" sheet="高考-超额学校目标奖"/>
  </cacheSource>
  <cacheFields count="2">
    <cacheField name="姓名" numFmtId="0">
      <sharedItems count="11">
        <s v="田友米"/>
        <s v="王怀术"/>
        <s v="高琴"/>
        <s v="金勇"/>
        <s v="龙志云"/>
        <s v="辜英琼"/>
        <s v="汪绍伦"/>
        <s v="彭桦" u="1"/>
        <s v="李树海" u="1"/>
        <s v="张弘" u="1"/>
        <s v="胡柔殳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662037001" createdVersion="5" refreshedVersion="5" minRefreshableVersion="3" recordCount="36" xr:uid="{00000000-000A-0000-FFFF-FFFF56000000}">
  <cacheSource type="worksheet">
    <worksheetSource ref="AX3:AY39" sheet="高考-超额学校目标奖"/>
  </cacheSource>
  <cacheFields count="2">
    <cacheField name="姓名" numFmtId="0">
      <sharedItems count="13">
        <s v="田友米"/>
        <s v="车梦德"/>
        <s v="扎拉"/>
        <s v="兰举银"/>
        <s v="任吉洪"/>
        <s v="潘勇"/>
        <s v="刘玲君"/>
        <s v="高琴"/>
        <s v="降初里"/>
        <s v="宋加友" u="1"/>
        <s v="纪春权" u="1"/>
        <s v="周菊明" u="1"/>
        <s v="赵云川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8402777798" createdVersion="5" refreshedVersion="5" minRefreshableVersion="3" recordCount="36" xr:uid="{00000000-000A-0000-FFFF-FFFF57000000}">
  <cacheSource type="worksheet">
    <worksheetSource ref="BB3:BC39" sheet="高考-超额学校目标奖"/>
  </cacheSource>
  <cacheFields count="2">
    <cacheField name="姓名" numFmtId="0">
      <sharedItems count="10">
        <s v="张建国"/>
        <s v="邓国华"/>
        <s v="扎拉"/>
        <s v="次儿祝玛"/>
        <s v="邵敏"/>
        <s v="潘勇"/>
        <s v="央宗娜姆" u="1"/>
        <s v="王江" u="1"/>
        <s v="赵云川" u="1"/>
        <s v="孙文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037036998" createdVersion="5" refreshedVersion="5" minRefreshableVersion="3" recordCount="36" xr:uid="{00000000-000A-0000-FFFF-FFFF58000000}">
  <cacheSource type="worksheet">
    <worksheetSource ref="BD3:BE39" sheet="高考-超额学校目标奖"/>
  </cacheSource>
  <cacheFields count="2">
    <cacheField name="姓名" numFmtId="0">
      <sharedItems count="9">
        <s v="黄建君"/>
        <s v="车梦德"/>
        <s v="肖秀秀"/>
        <s v="赵金秀"/>
        <s v="王图雄"/>
        <s v="彭丹" u="1"/>
        <s v="曾春兰" u="1"/>
        <s v="周凯" u="1"/>
        <s v="曾佳瑶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141203703" createdVersion="5" refreshedVersion="5" minRefreshableVersion="3" recordCount="36" xr:uid="{00000000-000A-0000-FFFF-FFFF59000000}">
  <cacheSource type="worksheet">
    <worksheetSource ref="BF3:BG39" sheet="高考-超额学校目标奖"/>
  </cacheSource>
  <cacheFields count="2">
    <cacheField name="姓名" numFmtId="0">
      <sharedItems count="9">
        <s v="宋加友"/>
        <s v="林莉"/>
        <s v="兰举银"/>
        <s v="吴文艺"/>
        <s v="纪春权" u="1"/>
        <s v="王友春" u="1"/>
        <s v="赵建超" u="1"/>
        <s v="王长发" u="1"/>
        <s v="尹伦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210648099" createdVersion="5" refreshedVersion="5" minRefreshableVersion="3" recordCount="36" xr:uid="{00000000-000A-0000-FFFF-FFFF5A000000}">
  <cacheSource type="worksheet">
    <worksheetSource ref="BH3:BI39" sheet="高考-超额学校目标奖"/>
  </cacheSource>
  <cacheFields count="2">
    <cacheField name="姓名" numFmtId="0">
      <sharedItems count="9">
        <s v="刘厚江"/>
        <s v="降初里"/>
        <s v="刘红"/>
        <s v="任吉洪"/>
        <s v="熊治国"/>
        <s v="余英" u="1"/>
        <s v="郑富全" u="1"/>
        <s v="胡也" u="1"/>
        <s v="央青拉姆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303240698" createdVersion="5" refreshedVersion="5" minRefreshableVersion="3" recordCount="36" xr:uid="{00000000-000A-0000-FFFF-FFFF5B000000}">
  <cacheSource type="worksheet">
    <worksheetSource ref="BJ3:BK39" sheet="高考-超额学校目标奖"/>
  </cacheSource>
  <cacheFields count="2">
    <cacheField name="姓名" numFmtId="0">
      <sharedItems count="11">
        <s v="田友米"/>
        <s v="王怀术"/>
        <s v="高琴"/>
        <s v="辜英琼"/>
        <s v="金勇"/>
        <s v="龙志云"/>
        <s v="李树海"/>
        <s v="彭桦" u="1"/>
        <s v="张弘" u="1"/>
        <s v="汪绍伦" u="1"/>
        <s v="胡柔殳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372685203" createdVersion="5" refreshedVersion="5" minRefreshableVersion="3" recordCount="36" xr:uid="{00000000-000A-0000-FFFF-FFFF5C000000}">
  <cacheSource type="worksheet">
    <worksheetSource ref="BM3:BN39" sheet="高考-超额学校目标奖"/>
  </cacheSource>
  <cacheFields count="2">
    <cacheField name="姓名" numFmtId="0">
      <sharedItems count="14">
        <s v="田友米"/>
        <s v="车梦德"/>
        <s v="扎拉"/>
        <s v="兰举银"/>
        <s v="任吉洪"/>
        <s v="潘勇"/>
        <s v="刘玲君"/>
        <s v="高琴"/>
        <s v="降初里"/>
        <s v="易涛" u="1"/>
        <s v="彭桦" u="1"/>
        <s v="纪春权" u="1"/>
        <s v="周凯" u="1"/>
        <s v="王江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407407397" createdVersion="5" refreshedVersion="5" minRefreshableVersion="3" recordCount="36" xr:uid="{00000000-000A-0000-FFFF-FFFF5D000000}">
  <cacheSource type="worksheet">
    <worksheetSource ref="BO3:BP39" sheet="高考-超额学校目标奖"/>
  </cacheSource>
  <cacheFields count="2">
    <cacheField name="姓名" numFmtId="0">
      <sharedItems count="8">
        <s v="杨宗国"/>
        <s v="伍开英"/>
        <s v="刘玲君"/>
        <s v="李志友"/>
        <s v="胡万春"/>
        <s v="岳子琦"/>
        <s v="易涛" u="1"/>
        <s v="周菊明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2511574102" createdVersion="5" refreshedVersion="5" minRefreshableVersion="3" recordCount="36" xr:uid="{00000000-000A-0000-FFFF-FFFF5E000000}">
  <cacheSource type="worksheet">
    <worksheetSource ref="BQ3:BR39" sheet="高考-超额学校目标奖"/>
  </cacheSource>
  <cacheFields count="2">
    <cacheField name="姓名" numFmtId="0">
      <sharedItems count="10">
        <s v="张建国"/>
        <s v="邓国华"/>
        <s v="扎拉"/>
        <s v="次儿祝玛"/>
        <s v="邵敏"/>
        <s v="潘勇"/>
        <s v="赵云川" u="1"/>
        <s v="央宗娜姆" u="1"/>
        <s v="刘宗林" u="1"/>
        <s v="王江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206018498" createdVersion="5" refreshedVersion="5" minRefreshableVersion="3" recordCount="36" xr:uid="{00000000-000A-0000-FFFF-FFFF5F000000}">
  <cacheSource type="worksheet">
    <worksheetSource ref="BS3:BT39" sheet="高考-超额学校目标奖"/>
  </cacheSource>
  <cacheFields count="2">
    <cacheField name="姓名" numFmtId="0">
      <sharedItems count="9">
        <s v="黄健均"/>
        <s v="车梦德"/>
        <s v="肖秀秀"/>
        <s v="赵金秀"/>
        <s v="梅晓群"/>
        <s v="彭丹" u="1"/>
        <s v="周凯" u="1"/>
        <s v="曾佳瑶" u="1"/>
        <s v="雷敏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310185203" createdVersion="5" refreshedVersion="5" minRefreshableVersion="3" recordCount="36" xr:uid="{00000000-000A-0000-FFFF-FFFF60000000}">
  <cacheSource type="worksheet">
    <worksheetSource ref="BU3:BV39" sheet="高考-超额学校目标奖"/>
  </cacheSource>
  <cacheFields count="2">
    <cacheField name="姓名" numFmtId="0">
      <sharedItems count="6">
        <s v="宋加友"/>
        <s v="林莉"/>
        <s v="兰举银"/>
        <s v="黄祥琴"/>
        <s v="赵建超" u="1"/>
        <s v="纪春权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356481503" createdVersion="5" refreshedVersion="5" minRefreshableVersion="3" recordCount="36" xr:uid="{00000000-000A-0000-FFFF-FFFF61000000}">
  <cacheSource type="worksheet">
    <worksheetSource ref="BW3:BX39" sheet="高考-超额学校目标奖"/>
  </cacheSource>
  <cacheFields count="2">
    <cacheField name="姓名" numFmtId="0">
      <sharedItems count="7">
        <s v="刘厚江"/>
        <s v="降初里"/>
        <s v="刘红"/>
        <s v="任吉洪"/>
        <s v="金明龙"/>
        <s v="郑富全" u="1"/>
        <s v="余英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599536999" createdVersion="5" refreshedVersion="5" minRefreshableVersion="3" recordCount="36" xr:uid="{00000000-000A-0000-FFFF-FFFF62000000}">
  <cacheSource type="worksheet">
    <worksheetSource ref="BY3:BZ39" sheet="高考-超额学校目标奖"/>
  </cacheSource>
  <cacheFields count="2">
    <cacheField name="姓名" numFmtId="0">
      <sharedItems count="7">
        <s v="田友米"/>
        <s v="王怀术"/>
        <s v="高琴"/>
        <s v="龙志云"/>
        <s v="李树海"/>
        <s v="张弘" u="1"/>
        <s v="彭桦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680555602" createdVersion="5" refreshedVersion="5" minRefreshableVersion="3" recordCount="36" xr:uid="{00000000-000A-0000-FFFF-FFFF63000000}">
  <cacheSource type="worksheet">
    <worksheetSource ref="CB3:CC39" sheet="高考-超额学校目标奖"/>
  </cacheSource>
  <cacheFields count="2">
    <cacheField name="姓名" numFmtId="0">
      <sharedItems count="14">
        <s v="田友米"/>
        <s v="车梦德"/>
        <s v="扎拉"/>
        <s v="兰举银"/>
        <s v="任吉洪"/>
        <s v="潘勇"/>
        <s v="刘玲君"/>
        <s v="高琴"/>
        <s v="降初里"/>
        <s v="易涛" u="1"/>
        <s v="彭桦" u="1"/>
        <s v="纪春权" u="1"/>
        <s v="周凯" u="1"/>
        <s v="王江" u="1"/>
      </sharedItems>
    </cacheField>
    <cacheField name="分数" numFmtId="0">
      <sharedItems containsSemiMixedTypes="0" containsString="0" containsNumber="1" containsInteger="1" minValue="0" maxValue="1" count="1"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715277803" createdVersion="5" refreshedVersion="5" minRefreshableVersion="3" recordCount="36" xr:uid="{00000000-000A-0000-FFFF-FFFF64000000}">
  <cacheSource type="worksheet">
    <worksheetSource ref="CD3:CE39" sheet="高考-超额学校目标奖"/>
  </cacheSource>
  <cacheFields count="2">
    <cacheField name="姓名" numFmtId="0">
      <sharedItems count="8">
        <s v="杨宗国"/>
        <s v="伍开英"/>
        <s v="刘玲君"/>
        <s v="李志友"/>
        <s v="胡万春"/>
        <s v="龚霞"/>
        <s v="易涛" u="1"/>
        <s v="周菊明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888888897" createdVersion="5" refreshedVersion="5" minRefreshableVersion="3" recordCount="36" xr:uid="{00000000-000A-0000-FFFF-FFFF65000000}">
  <cacheSource type="worksheet">
    <worksheetSource ref="CF3:CG39" sheet="高考-超额学校目标奖"/>
  </cacheSource>
  <cacheFields count="2">
    <cacheField name="姓名" numFmtId="0">
      <sharedItems count="10">
        <s v="张建国"/>
        <s v="邓国华"/>
        <s v="扎拉"/>
        <s v="次儿祝玛"/>
        <s v="邵敏"/>
        <s v="潘勇"/>
        <s v="赵云川" u="1"/>
        <s v="央宗娜姆" u="1"/>
        <s v="刘宗林" u="1"/>
        <s v="王江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3935185197" createdVersion="5" refreshedVersion="5" minRefreshableVersion="3" recordCount="36" xr:uid="{00000000-000A-0000-FFFF-FFFF66000000}">
  <cacheSource type="worksheet">
    <worksheetSource ref="CH3:CI39" sheet="高考-超额学校目标奖"/>
  </cacheSource>
  <cacheFields count="2">
    <cacheField name="姓名" numFmtId="0">
      <sharedItems count="9">
        <s v="黄健均"/>
        <s v="车梦德"/>
        <s v="肖秀秀"/>
        <s v="赵金秀"/>
        <s v="梅晓群"/>
        <s v="彭丹" u="1"/>
        <s v="周凯" u="1"/>
        <s v="曾佳瑶" u="1"/>
        <s v="雷敏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4062499998" createdVersion="5" refreshedVersion="5" minRefreshableVersion="3" recordCount="36" xr:uid="{00000000-000A-0000-FFFF-FFFF67000000}">
  <cacheSource type="worksheet">
    <worksheetSource ref="CJ3:CK39" sheet="高考-超额学校目标奖"/>
  </cacheSource>
  <cacheFields count="2">
    <cacheField name="姓名" numFmtId="0">
      <sharedItems count="6">
        <s v="宋加友"/>
        <s v="林莉"/>
        <s v="兰举银"/>
        <s v="黄祥琴"/>
        <s v="赵建超" u="1"/>
        <s v="纪春权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4097222199" createdVersion="5" refreshedVersion="5" minRefreshableVersion="3" recordCount="36" xr:uid="{00000000-000A-0000-FFFF-FFFF68000000}">
  <cacheSource type="worksheet">
    <worksheetSource ref="CL3:CM39" sheet="高考-超额学校目标奖"/>
  </cacheSource>
  <cacheFields count="2">
    <cacheField name="姓名" numFmtId="0">
      <sharedItems count="7">
        <s v="刘厚江"/>
        <s v="降初里"/>
        <s v="刘红"/>
        <s v="任吉洪"/>
        <s v="金明龙"/>
        <s v="郑富全" u="1"/>
        <s v="余英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4166666703" createdVersion="5" refreshedVersion="5" minRefreshableVersion="3" recordCount="36" xr:uid="{00000000-000A-0000-FFFF-FFFF69000000}">
  <cacheSource type="worksheet">
    <worksheetSource ref="CN3:CO39" sheet="高考-超额学校目标奖"/>
  </cacheSource>
  <cacheFields count="2">
    <cacheField name="姓名" numFmtId="0">
      <sharedItems count="7">
        <s v="田友米"/>
        <s v="王怀术"/>
        <s v="高琴"/>
        <s v="龙志云"/>
        <s v="李树海"/>
        <s v="张弘" u="1"/>
        <s v="彭桦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5624999997" createdVersion="5" refreshedVersion="5" minRefreshableVersion="3" recordCount="36" xr:uid="{00000000-000A-0000-FFFF-FFFF6A000000}">
  <cacheSource type="worksheet">
    <worksheetSource ref="V3:W39" sheet="高考-超额学校目标奖"/>
  </cacheSource>
  <cacheFields count="2">
    <cacheField name="姓名" numFmtId="0">
      <sharedItems count="11">
        <s v="陈丽娇"/>
        <s v="伍开英"/>
        <s v="刘玲君"/>
        <s v="胡万春"/>
        <s v="龚霞"/>
        <e v="#N/A" u="1"/>
        <s v="岳贵敏" u="1"/>
        <s v="李志友" u="1"/>
        <s v="李正琪" u="1"/>
        <s v="岳子琦" u="1"/>
        <s v="周菊明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106481497" createdVersion="5" refreshedVersion="5" minRefreshableVersion="3" recordCount="36" xr:uid="{00000000-000A-0000-FFFF-FFFF6B000000}">
  <cacheSource type="worksheet">
    <worksheetSource ref="AK3:AL39" sheet="高考-超额学校目标奖"/>
  </cacheSource>
  <cacheFields count="2">
    <cacheField name="姓名" numFmtId="0">
      <sharedItems count="11">
        <s v="杨宗国"/>
        <s v="伍开英"/>
        <s v="刘玲君"/>
        <s v="李志友"/>
        <s v="胡万春"/>
        <s v="龚霞"/>
        <s v="岳贵敏" u="1"/>
        <s v="周菊明" u="1"/>
        <s v="李正琪" u="1"/>
        <s v="岳子琦" u="1"/>
        <s v="易涛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78935185" createdVersion="5" refreshedVersion="5" minRefreshableVersion="3" recordCount="36" xr:uid="{00000000-000A-0000-FFFF-FFFF6C000000}">
  <cacheSource type="worksheet">
    <worksheetSource ref="AZ3:BA39" sheet="高考-超额学校目标奖"/>
  </cacheSource>
  <cacheFields count="2">
    <cacheField name="姓名" numFmtId="0">
      <sharedItems count="9">
        <s v="杨宗国"/>
        <s v="刘玲君"/>
        <s v="李志友"/>
        <s v="胡万春"/>
        <s v="岳贵敏" u="1"/>
        <s v="周菊明" u="1"/>
        <s v="李正琪" u="1"/>
        <s v="岳子琦" u="1"/>
        <s v="易涛" u="1"/>
      </sharedItems>
    </cacheField>
    <cacheField name="分数" numFmtId="0">
      <sharedItems containsSemiMixedTypes="0" containsString="0" containsNumber="1" minValue="0" maxValue="1.8" count="2">
        <n v="0.9"/>
        <n v="1.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07574074" createdVersion="5" refreshedVersion="5" minRefreshableVersion="3" recordCount="564" xr:uid="{00000000-000A-0000-FFFF-FFFF6D000000}">
  <cacheSource type="worksheet">
    <worksheetSource ref="BV3:BW567" sheet="高考-文化总分上线奖"/>
  </cacheSource>
  <cacheFields count="2">
    <cacheField name="教师_x000a_姓名" numFmtId="0">
      <sharedItems containsBlank="1" count="9">
        <s v="央宗娜姆"/>
        <s v="王江"/>
        <s v="赵云川"/>
        <s v="刘宗林"/>
        <s v="李黎明"/>
        <s v="李志友"/>
        <s v="邵敏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0817129603" createdVersion="5" refreshedVersion="5" minRefreshableVersion="3" recordCount="564" xr:uid="{00000000-000A-0000-FFFF-FFFF6E000000}">
  <cacheSource type="worksheet">
    <worksheetSource ref="CI3:CJ567" sheet="高考-文化总分上线奖"/>
  </cacheSource>
  <cacheFields count="2">
    <cacheField name="教师_x000a_姓名" numFmtId="0">
      <sharedItems count="7">
        <s v="央宗娜姆"/>
        <s v="王江"/>
        <s v="赵云川"/>
        <s v="刘宗林"/>
        <s v="李黎明"/>
        <s v="邵敏"/>
        <s v="周军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1975115697" createdVersion="5" refreshedVersion="5" minRefreshableVersion="3" recordCount="564" xr:uid="{00000000-000A-0000-FFFF-FFFF6F000000}">
  <cacheSource type="worksheet">
    <worksheetSource ref="BX3:BY567" sheet="高考-文化单双上线奖及汇总 "/>
  </cacheSource>
  <cacheFields count="2">
    <cacheField name="教师_x000a_姓名" numFmtId="0">
      <sharedItems containsBlank="1" count="8">
        <s v="央宗娜姆"/>
        <s v="王江"/>
        <s v="赵云川"/>
        <s v="刘宗林"/>
        <s v="李黎明"/>
        <s v="邵敏"/>
        <s v="周军"/>
        <m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4031.482048379599" createdVersion="5" refreshedVersion="5" minRefreshableVersion="3" recordCount="564" xr:uid="{00000000-000A-0000-FFFF-FFFF70000000}">
  <cacheSource type="worksheet">
    <worksheetSource ref="CK3:CL567" sheet="高考-文化单双上线奖及汇总 "/>
  </cacheSource>
  <cacheFields count="2">
    <cacheField name="教师_x000a_姓名" numFmtId="0">
      <sharedItems count="7">
        <s v="央宗娜姆"/>
        <s v="王江"/>
        <s v="赵云川"/>
        <s v="刘宗林"/>
        <s v="李黎明"/>
        <s v="邵敏"/>
        <s v="周军"/>
      </sharedItems>
    </cacheField>
    <cacheField name="得分" numFmtId="0">
      <sharedItems containsSemiMixedTypes="0" containsNonDate="0" containsString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4131944398" createdVersion="5" refreshedVersion="5" minRefreshableVersion="3" recordCount="36" xr:uid="{00000000-000A-0000-FFFF-FFFF71000000}">
  <cacheSource type="worksheet">
    <worksheetSource ref="K3:L39" sheet="高考-超额学校目标奖"/>
  </cacheSource>
  <cacheFields count="2">
    <cacheField name="姓名" numFmtId="0">
      <sharedItems count="10">
        <s v="黄健均"/>
        <s v="曾春兰"/>
        <s v="车梦德"/>
        <s v="赵金秀"/>
        <s v="聂艳梅"/>
        <s v="周凯" u="1"/>
        <s v="雷敏" u="1"/>
        <s v="彭丹" u="1"/>
        <s v="曾佳瑶" u="1"/>
        <s v="张翠莲" u="1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19675925902" createdVersion="5" refreshedVersion="5" minRefreshableVersion="3" recordCount="36" xr:uid="{00000000-000A-0000-FFFF-FFFF72000000}">
  <cacheSource type="worksheet">
    <worksheetSource ref="G3:H39" sheet="高考-超额学校目标奖"/>
  </cacheSource>
  <cacheFields count="2">
    <cacheField name="姓名" numFmtId="0">
      <sharedItems count="5">
        <s v="张玉婷"/>
        <s v="刘玲君"/>
        <s v="伍开英"/>
        <s v="龚霞"/>
        <s v="胡万春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248958333" createdVersion="5" refreshedVersion="5" minRefreshableVersion="3" recordCount="36" xr:uid="{00000000-000A-0000-FFFF-FFFF73000000}">
  <cacheSource type="worksheet">
    <worksheetSource name="#NAME?"/>
  </cacheSource>
  <cacheFields count="2">
    <cacheField name="姓名" numFmtId="0">
      <sharedItems count="5">
        <s v="张建国"/>
        <s v="扎拉"/>
        <s v="邓国华"/>
        <s v="潘勇"/>
        <s v="次儿祝玛"/>
      </sharedItems>
    </cacheField>
    <cacheField name="分数" numFmtId="0">
      <sharedItems containsSemiMixedTypes="0" containsString="0" containsNumber="1" minValue="0" maxValue="1.2" count="2">
        <n v="0.6"/>
        <n v="1.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gang" refreshedDate="44729.756828703699" createdVersion="5" refreshedVersion="5" minRefreshableVersion="3" recordCount="248" xr:uid="{00000000-000A-0000-FFFF-FFFF74000000}">
  <cacheSource type="worksheet">
    <worksheetSource ref="A43:B291" sheet="高考-超额学校目标奖"/>
  </cacheSource>
  <cacheFields count="2">
    <cacheField name="姓名" numFmtId="0">
      <sharedItems count="54">
        <s v="田友米"/>
        <s v="扎拉"/>
        <s v="车梦德"/>
        <s v="吴文艺"/>
        <s v="潘勇"/>
        <s v="林莉"/>
        <s v="辜英琼"/>
        <s v="高琴"/>
        <s v="降初里"/>
        <s v="胡万春"/>
        <s v="兰举银"/>
        <s v="任吉洪"/>
        <s v="刘玲君"/>
        <s v="龚霞"/>
        <s v="伍开英"/>
        <s v="张玉婷"/>
        <s v="次儿祝玛"/>
        <s v="邓国华"/>
        <s v="张建国"/>
        <s v="曾春兰"/>
        <s v="黄健均"/>
        <s v="赵金秀"/>
        <s v="聂艳梅"/>
        <s v="宋加友"/>
        <s v="王友春"/>
        <s v="陈虹宇"/>
        <s v="卞仁民"/>
        <s v="汤博慧"/>
        <s v="王志强"/>
        <s v="刘厚江"/>
        <s v="刘红"/>
        <s v="汪绍伦"/>
        <s v="王怀术"/>
        <s v="龙志云"/>
        <s v="杜建清"/>
        <s v="陈丽娇"/>
        <s v="杨周宇"/>
        <s v="黄建君"/>
        <s v="肖秀秀"/>
        <s v="赵顺诚"/>
        <s v="程长寿"/>
        <s v="李志友"/>
        <s v="杨宗国"/>
        <s v="邵敏"/>
        <s v="王海鹰"/>
        <s v="王图雄"/>
        <s v="熊治国"/>
        <s v="宋欣洲"/>
        <s v="金勇"/>
        <s v="李树海"/>
        <s v="岳子琦"/>
        <s v="梅晓群"/>
        <s v="黄祥琴"/>
        <s v="金明龙"/>
      </sharedItems>
    </cacheField>
    <cacheField name="分数" numFmtId="0">
      <sharedItems containsSemiMixedTypes="0" containsString="0" containsNumber="1" minValue="0" maxValue="49.5" count="58">
        <n v="3"/>
        <n v="12"/>
        <n v="7"/>
        <n v="2"/>
        <n v="1"/>
        <n v="4"/>
        <n v="5"/>
        <n v="3.6"/>
        <n v="6"/>
        <n v="17.399999999999999"/>
        <n v="8.4"/>
        <n v="5.4"/>
        <n v="13.2"/>
        <n v="19.8"/>
        <n v="9.6"/>
        <n v="4.8"/>
        <n v="4.2"/>
        <n v="7.2"/>
        <n v="2.4"/>
        <n v="1.2"/>
        <n v="10.199999999999999"/>
        <n v="7.8"/>
        <n v="21.6"/>
        <n v="1.8"/>
        <n v="20.399999999999999"/>
        <n v="15.6"/>
        <n v="10.8"/>
        <n v="9"/>
        <n v="19.2"/>
        <n v="12.6"/>
        <n v="6.6"/>
        <n v="14.4"/>
        <n v="18"/>
        <n v="2.7"/>
        <n v="6.3"/>
        <n v="23.4"/>
        <n v="13.5"/>
        <n v="8.1"/>
        <n v="28.8"/>
        <n v="27.9"/>
        <n v="18.899999999999999"/>
        <n v="27"/>
        <n v="16.2"/>
        <n v="9.9"/>
        <n v="34.200000000000003"/>
        <n v="29.7"/>
        <n v="21"/>
        <n v="4.5"/>
        <n v="10.5"/>
        <n v="39"/>
        <n v="24"/>
        <n v="22.5"/>
        <n v="48"/>
        <n v="36"/>
        <n v="49.5"/>
        <n v="16.5"/>
        <n v="45"/>
        <n v="3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43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0"/>
    <n v="0.6"/>
  </r>
  <r>
    <x v="0"/>
    <n v="-0.6"/>
  </r>
  <r>
    <x v="1"/>
    <n v="0.6"/>
  </r>
  <r>
    <x v="1"/>
    <n v="-0.6"/>
  </r>
  <r>
    <x v="0"/>
    <n v="-0.6"/>
  </r>
  <r>
    <x v="0"/>
    <n v="0.6"/>
  </r>
  <r>
    <x v="2"/>
    <n v="1.2"/>
  </r>
  <r>
    <x v="3"/>
    <n v="0.78000000000000014"/>
  </r>
  <r>
    <x v="2"/>
    <n v="1.2"/>
  </r>
  <r>
    <x v="0"/>
    <n v="0.78000000000000014"/>
  </r>
  <r>
    <x v="0"/>
    <n v="-0.6"/>
  </r>
  <r>
    <x v="1"/>
    <n v="1.2"/>
  </r>
  <r>
    <x v="0"/>
    <n v="0.66"/>
  </r>
  <r>
    <x v="0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3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3"/>
    <n v="1.2"/>
  </r>
  <r>
    <x v="0"/>
    <n v="0.6"/>
  </r>
  <r>
    <x v="0"/>
    <n v="0.6"/>
  </r>
  <r>
    <x v="2"/>
    <n v="1.2"/>
  </r>
  <r>
    <x v="1"/>
    <n v="0.6"/>
  </r>
  <r>
    <x v="0"/>
    <n v="0.6"/>
  </r>
  <r>
    <x v="3"/>
    <n v="0.84"/>
  </r>
  <r>
    <x v="1"/>
    <n v="-0.6"/>
  </r>
  <r>
    <x v="1"/>
    <n v="0.71999999999999986"/>
  </r>
  <r>
    <x v="1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1"/>
    <n v="1.2"/>
  </r>
  <r>
    <x v="1"/>
    <n v="0.66"/>
  </r>
  <r>
    <x v="3"/>
    <n v="1.2"/>
  </r>
  <r>
    <x v="1"/>
    <n v="0.66"/>
  </r>
  <r>
    <x v="3"/>
    <n v="0.9"/>
  </r>
  <r>
    <x v="1"/>
    <n v="0.6"/>
  </r>
  <r>
    <x v="3"/>
    <n v="0.84"/>
  </r>
  <r>
    <x v="1"/>
    <n v="0.6"/>
  </r>
  <r>
    <x v="1"/>
    <n v="-0.42"/>
  </r>
  <r>
    <x v="1"/>
    <n v="-0.6"/>
  </r>
  <r>
    <x v="3"/>
    <n v="0"/>
  </r>
  <r>
    <x v="1"/>
    <n v="-0.6"/>
  </r>
  <r>
    <x v="0"/>
    <n v="0"/>
  </r>
  <r>
    <x v="1"/>
    <n v="-0.53999999999999992"/>
  </r>
  <r>
    <x v="1"/>
    <n v="0"/>
  </r>
  <r>
    <x v="0"/>
    <n v="-0.6"/>
  </r>
  <r>
    <x v="2"/>
    <n v="0"/>
  </r>
  <r>
    <x v="1"/>
    <n v="0"/>
  </r>
  <r>
    <x v="3"/>
    <n v="-0.42"/>
  </r>
  <r>
    <x v="0"/>
    <n v="-0.6"/>
  </r>
  <r>
    <x v="1"/>
    <n v="-0.3"/>
  </r>
  <r>
    <x v="1"/>
    <n v="-0.6"/>
  </r>
  <r>
    <x v="1"/>
    <n v="-0.6"/>
  </r>
  <r>
    <x v="3"/>
    <n v="0"/>
  </r>
  <r>
    <x v="2"/>
    <n v="0"/>
  </r>
  <r>
    <x v="1"/>
    <n v="-0.35999999999999993"/>
  </r>
  <r>
    <x v="0"/>
    <n v="0"/>
  </r>
  <r>
    <x v="2"/>
    <n v="0"/>
  </r>
  <r>
    <x v="3"/>
    <n v="0"/>
  </r>
  <r>
    <x v="0"/>
    <n v="0"/>
  </r>
  <r>
    <x v="3"/>
    <n v="-0.35999999999999993"/>
  </r>
  <r>
    <x v="3"/>
    <n v="0"/>
  </r>
  <r>
    <x v="1"/>
    <n v="0"/>
  </r>
  <r>
    <x v="0"/>
    <n v="-0.6"/>
  </r>
  <r>
    <x v="0"/>
    <n v="0"/>
  </r>
  <r>
    <x v="1"/>
    <n v="-0.6"/>
  </r>
  <r>
    <x v="3"/>
    <n v="0"/>
  </r>
  <r>
    <x v="0"/>
    <n v="-0.6"/>
  </r>
  <r>
    <x v="2"/>
    <n v="0"/>
  </r>
  <r>
    <x v="3"/>
    <n v="-0.35999999999999993"/>
  </r>
  <r>
    <x v="1"/>
    <n v="0"/>
  </r>
  <r>
    <x v="0"/>
    <n v="0"/>
  </r>
  <r>
    <x v="1"/>
    <n v="0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1"/>
    <n v="-0.48"/>
  </r>
  <r>
    <x v="2"/>
    <n v="0"/>
  </r>
  <r>
    <x v="3"/>
    <n v="0"/>
  </r>
  <r>
    <x v="3"/>
    <n v="-0.35999999999999993"/>
  </r>
  <r>
    <x v="3"/>
    <n v="-0.3"/>
  </r>
  <r>
    <x v="3"/>
    <n v="0"/>
  </r>
  <r>
    <x v="3"/>
    <n v="-0.42"/>
  </r>
  <r>
    <x v="1"/>
    <n v="0"/>
  </r>
  <r>
    <x v="1"/>
    <n v="0"/>
  </r>
  <r>
    <x v="3"/>
    <n v="0"/>
  </r>
  <r>
    <x v="2"/>
    <n v="0"/>
  </r>
  <r>
    <x v="2"/>
    <n v="0"/>
  </r>
  <r>
    <x v="0"/>
    <n v="0"/>
  </r>
  <r>
    <x v="0"/>
    <n v="0"/>
  </r>
  <r>
    <x v="0"/>
    <n v="0"/>
  </r>
  <r>
    <x v="1"/>
    <n v="-0.48"/>
  </r>
  <r>
    <x v="3"/>
    <n v="0"/>
  </r>
  <r>
    <x v="2"/>
    <n v="0"/>
  </r>
  <r>
    <x v="0"/>
    <n v="0"/>
  </r>
  <r>
    <x v="1"/>
    <n v="0"/>
  </r>
  <r>
    <x v="2"/>
    <n v="0"/>
  </r>
  <r>
    <x v="2"/>
    <n v="0"/>
  </r>
  <r>
    <x v="3"/>
    <n v="0"/>
  </r>
  <r>
    <x v="2"/>
    <n v="0"/>
  </r>
  <r>
    <x v="1"/>
    <n v="0"/>
  </r>
  <r>
    <x v="1"/>
    <n v="-0.42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3"/>
    <n v="-0.48"/>
  </r>
  <r>
    <x v="0"/>
    <n v="0"/>
  </r>
  <r>
    <x v="0"/>
    <n v="0"/>
  </r>
  <r>
    <x v="0"/>
    <n v="0"/>
  </r>
  <r>
    <x v="1"/>
    <n v="0"/>
  </r>
  <r>
    <x v="3"/>
    <n v="0"/>
  </r>
  <r>
    <x v="2"/>
    <n v="0"/>
  </r>
  <r>
    <x v="3"/>
    <n v="-0.42"/>
  </r>
  <r>
    <x v="1"/>
    <n v="0"/>
  </r>
  <r>
    <x v="0"/>
    <n v="0"/>
  </r>
  <r>
    <x v="3"/>
    <n v="-0.35999999999999993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3"/>
    <n v="0"/>
  </r>
  <r>
    <x v="1"/>
    <n v="0"/>
  </r>
  <r>
    <x v="2"/>
    <n v="0"/>
  </r>
  <r>
    <x v="1"/>
    <n v="0"/>
  </r>
  <r>
    <x v="3"/>
    <n v="0"/>
  </r>
  <r>
    <x v="3"/>
    <n v="0"/>
  </r>
  <r>
    <x v="0"/>
    <n v="0"/>
  </r>
  <r>
    <x v="3"/>
    <n v="0"/>
  </r>
  <r>
    <x v="2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0"/>
    <n v="0"/>
  </r>
  <r>
    <x v="2"/>
    <n v="0"/>
  </r>
  <r>
    <x v="1"/>
    <n v="-0.3"/>
  </r>
  <r>
    <x v="2"/>
    <n v="0"/>
  </r>
  <r>
    <x v="2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3"/>
    <n v="0"/>
  </r>
  <r>
    <x v="0"/>
    <n v="0"/>
  </r>
  <r>
    <x v="1"/>
    <n v="-0.6"/>
  </r>
  <r>
    <x v="1"/>
    <n v="0"/>
  </r>
  <r>
    <x v="0"/>
    <n v="0"/>
  </r>
  <r>
    <x v="2"/>
    <n v="0"/>
  </r>
  <r>
    <x v="2"/>
    <n v="0"/>
  </r>
  <r>
    <x v="1"/>
    <n v="0"/>
  </r>
  <r>
    <x v="0"/>
    <n v="0"/>
  </r>
  <r>
    <x v="1"/>
    <n v="0"/>
  </r>
  <r>
    <x v="3"/>
    <n v="0"/>
  </r>
  <r>
    <x v="0"/>
    <n v="-0.42"/>
  </r>
  <r>
    <x v="3"/>
    <n v="0"/>
  </r>
  <r>
    <x v="0"/>
    <n v="0"/>
  </r>
  <r>
    <x v="2"/>
    <n v="0"/>
  </r>
  <r>
    <x v="0"/>
    <n v="0"/>
  </r>
  <r>
    <x v="3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3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1"/>
    <n v="0"/>
  </r>
  <r>
    <x v="2"/>
    <n v="0"/>
  </r>
  <r>
    <x v="0"/>
    <n v="-0.48"/>
  </r>
  <r>
    <x v="3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1"/>
    <n v="0"/>
  </r>
  <r>
    <x v="3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3"/>
    <n v="0"/>
  </r>
  <r>
    <x v="2"/>
    <n v="0"/>
  </r>
  <r>
    <x v="2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4"/>
    <n v="3.6"/>
  </r>
  <r>
    <x v="4"/>
    <n v="0.71999999999999986"/>
  </r>
  <r>
    <x v="5"/>
    <n v="1.2"/>
  </r>
  <r>
    <x v="5"/>
    <n v="0.66"/>
  </r>
  <r>
    <x v="4"/>
    <n v="0.66"/>
  </r>
  <r>
    <x v="4"/>
    <n v="0.66"/>
  </r>
  <r>
    <x v="5"/>
    <n v="1.2"/>
  </r>
  <r>
    <x v="4"/>
    <n v="0.6"/>
  </r>
  <r>
    <x v="5"/>
    <n v="1.2"/>
  </r>
  <r>
    <x v="4"/>
    <n v="1.2"/>
  </r>
  <r>
    <x v="4"/>
    <n v="1.2"/>
  </r>
  <r>
    <x v="5"/>
    <n v="1.2"/>
  </r>
  <r>
    <x v="6"/>
    <n v="1.2"/>
  </r>
  <r>
    <x v="4"/>
    <n v="0.84"/>
  </r>
  <r>
    <x v="4"/>
    <n v="1.2"/>
  </r>
  <r>
    <x v="5"/>
    <n v="0"/>
  </r>
  <r>
    <x v="4"/>
    <n v="0"/>
  </r>
  <r>
    <x v="5"/>
    <n v="0"/>
  </r>
  <r>
    <x v="4"/>
    <n v="0"/>
  </r>
  <r>
    <x v="5"/>
    <n v="-0.53999999999999992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-0.3599999999999999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6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4"/>
    <n v="-0.42"/>
  </r>
  <r>
    <x v="4"/>
    <n v="0"/>
  </r>
  <r>
    <x v="4"/>
    <n v="0"/>
  </r>
  <r>
    <x v="5"/>
    <n v="0"/>
  </r>
  <r>
    <x v="5"/>
    <n v="0"/>
  </r>
  <r>
    <x v="4"/>
    <n v="0"/>
  </r>
  <r>
    <x v="4"/>
    <n v="-0.42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543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2"/>
    <n v="0.6"/>
  </r>
  <r>
    <x v="0"/>
    <n v="-0.6"/>
  </r>
  <r>
    <x v="2"/>
    <n v="0.6"/>
  </r>
  <r>
    <x v="1"/>
    <n v="-0.6"/>
  </r>
  <r>
    <x v="0"/>
    <n v="-0.6"/>
  </r>
  <r>
    <x v="0"/>
    <n v="0.6"/>
  </r>
  <r>
    <x v="3"/>
    <n v="1.2"/>
  </r>
  <r>
    <x v="0"/>
    <n v="0.78"/>
  </r>
  <r>
    <x v="4"/>
    <n v="1.2"/>
  </r>
  <r>
    <x v="0"/>
    <n v="0.78"/>
  </r>
  <r>
    <x v="0"/>
    <n v="-0.6"/>
  </r>
  <r>
    <x v="1"/>
    <n v="1.2"/>
  </r>
  <r>
    <x v="0"/>
    <n v="0.66"/>
  </r>
  <r>
    <x v="0"/>
    <n v="0.72"/>
  </r>
  <r>
    <x v="0"/>
    <n v="0.72"/>
  </r>
  <r>
    <x v="1"/>
    <n v="0.6"/>
  </r>
  <r>
    <x v="1"/>
    <n v="0.6"/>
  </r>
  <r>
    <x v="0"/>
    <n v="0.6"/>
  </r>
  <r>
    <x v="0"/>
    <n v="0.6"/>
  </r>
  <r>
    <x v="0"/>
    <n v="0.6"/>
  </r>
  <r>
    <x v="0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5"/>
    <n v="1.2"/>
  </r>
  <r>
    <x v="0"/>
    <n v="0.6"/>
  </r>
  <r>
    <x v="0"/>
    <n v="0.6"/>
  </r>
  <r>
    <x v="3"/>
    <n v="1.2"/>
  </r>
  <r>
    <x v="1"/>
    <n v="0.6"/>
  </r>
  <r>
    <x v="0"/>
    <n v="0.6"/>
  </r>
  <r>
    <x v="0"/>
    <n v="0.84"/>
  </r>
  <r>
    <x v="1"/>
    <n v="-0.6"/>
  </r>
  <r>
    <x v="1"/>
    <n v="0.72"/>
  </r>
  <r>
    <x v="1"/>
    <n v="0.72"/>
  </r>
  <r>
    <x v="0"/>
    <n v="0.6"/>
  </r>
  <r>
    <x v="0"/>
    <n v="0.6"/>
  </r>
  <r>
    <x v="0"/>
    <n v="0.6"/>
  </r>
  <r>
    <x v="1"/>
    <n v="0.6"/>
  </r>
  <r>
    <x v="0"/>
    <n v="0.66"/>
  </r>
  <r>
    <x v="0"/>
    <n v="0.72"/>
  </r>
  <r>
    <x v="0"/>
    <n v="0.84"/>
  </r>
  <r>
    <x v="1"/>
    <n v="0.6"/>
  </r>
  <r>
    <x v="1"/>
    <n v="1.2"/>
  </r>
  <r>
    <x v="1"/>
    <n v="0.66"/>
  </r>
  <r>
    <x v="0"/>
    <n v="1.2"/>
  </r>
  <r>
    <x v="1"/>
    <n v="0.66"/>
  </r>
  <r>
    <x v="0"/>
    <n v="0.9"/>
  </r>
  <r>
    <x v="1"/>
    <n v="0.6"/>
  </r>
  <r>
    <x v="0"/>
    <n v="0.84"/>
  </r>
  <r>
    <x v="1"/>
    <n v="0.6"/>
  </r>
  <r>
    <x v="1"/>
    <n v="-0.42"/>
  </r>
  <r>
    <x v="1"/>
    <n v="-0.6"/>
  </r>
  <r>
    <x v="0"/>
    <n v="0"/>
  </r>
  <r>
    <x v="1"/>
    <n v="-0.6"/>
  </r>
  <r>
    <x v="2"/>
    <n v="0"/>
  </r>
  <r>
    <x v="1"/>
    <n v="-0.54"/>
  </r>
  <r>
    <x v="1"/>
    <n v="0"/>
  </r>
  <r>
    <x v="0"/>
    <n v="-0.6"/>
  </r>
  <r>
    <x v="3"/>
    <n v="0"/>
  </r>
  <r>
    <x v="3"/>
    <n v="0"/>
  </r>
  <r>
    <x v="0"/>
    <n v="-0.42"/>
  </r>
  <r>
    <x v="0"/>
    <n v="-0.6"/>
  </r>
  <r>
    <x v="1"/>
    <n v="-0.3"/>
  </r>
  <r>
    <x v="1"/>
    <n v="-0.6"/>
  </r>
  <r>
    <x v="1"/>
    <n v="-0.6"/>
  </r>
  <r>
    <x v="0"/>
    <n v="0"/>
  </r>
  <r>
    <x v="4"/>
    <n v="0"/>
  </r>
  <r>
    <x v="1"/>
    <n v="-0.36"/>
  </r>
  <r>
    <x v="2"/>
    <n v="0"/>
  </r>
  <r>
    <x v="4"/>
    <n v="0"/>
  </r>
  <r>
    <x v="5"/>
    <n v="0"/>
  </r>
  <r>
    <x v="5"/>
    <n v="0"/>
  </r>
  <r>
    <x v="0"/>
    <n v="-0.36"/>
  </r>
  <r>
    <x v="5"/>
    <n v="0"/>
  </r>
  <r>
    <x v="1"/>
    <n v="0"/>
  </r>
  <r>
    <x v="0"/>
    <n v="-0.6"/>
  </r>
  <r>
    <x v="5"/>
    <n v="0"/>
  </r>
  <r>
    <x v="1"/>
    <n v="-0.6"/>
  </r>
  <r>
    <x v="0"/>
    <n v="0"/>
  </r>
  <r>
    <x v="0"/>
    <n v="-0.6"/>
  </r>
  <r>
    <x v="4"/>
    <n v="0"/>
  </r>
  <r>
    <x v="0"/>
    <n v="-0.36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4"/>
    <n v="0"/>
  </r>
  <r>
    <x v="5"/>
    <n v="0"/>
  </r>
  <r>
    <x v="5"/>
    <n v="0"/>
  </r>
  <r>
    <x v="1"/>
    <n v="-0.48"/>
  </r>
  <r>
    <x v="4"/>
    <n v="0"/>
  </r>
  <r>
    <x v="0"/>
    <n v="0"/>
  </r>
  <r>
    <x v="0"/>
    <n v="-0.36"/>
  </r>
  <r>
    <x v="0"/>
    <n v="-0.3"/>
  </r>
  <r>
    <x v="0"/>
    <n v="0"/>
  </r>
  <r>
    <x v="0"/>
    <n v="-0.42"/>
  </r>
  <r>
    <x v="3"/>
    <n v="0"/>
  </r>
  <r>
    <x v="3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1"/>
    <n v="-0.48"/>
  </r>
  <r>
    <x v="0"/>
    <n v="0"/>
  </r>
  <r>
    <x v="3"/>
    <n v="0"/>
  </r>
  <r>
    <x v="2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1"/>
    <n v="-0.42"/>
  </r>
  <r>
    <x v="0"/>
    <n v="0"/>
  </r>
  <r>
    <x v="2"/>
    <n v="0"/>
  </r>
  <r>
    <x v="0"/>
    <n v="0"/>
  </r>
  <r>
    <x v="0"/>
    <n v="0"/>
  </r>
  <r>
    <x v="4"/>
    <n v="0"/>
  </r>
  <r>
    <x v="2"/>
    <n v="0"/>
  </r>
  <r>
    <x v="5"/>
    <n v="0"/>
  </r>
  <r>
    <x v="3"/>
    <n v="0"/>
  </r>
  <r>
    <x v="0"/>
    <n v="-0.48"/>
  </r>
  <r>
    <x v="2"/>
    <n v="0"/>
  </r>
  <r>
    <x v="2"/>
    <n v="0"/>
  </r>
  <r>
    <x v="2"/>
    <n v="0"/>
  </r>
  <r>
    <x v="3"/>
    <n v="0"/>
  </r>
  <r>
    <x v="0"/>
    <n v="0"/>
  </r>
  <r>
    <x v="3"/>
    <n v="0"/>
  </r>
  <r>
    <x v="0"/>
    <n v="-0.42"/>
  </r>
  <r>
    <x v="2"/>
    <n v="0"/>
  </r>
  <r>
    <x v="2"/>
    <n v="0"/>
  </r>
  <r>
    <x v="0"/>
    <n v="-0.36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4"/>
    <n v="0"/>
  </r>
  <r>
    <x v="1"/>
    <n v="0"/>
  </r>
  <r>
    <x v="0"/>
    <n v="0"/>
  </r>
  <r>
    <x v="5"/>
    <n v="0"/>
  </r>
  <r>
    <x v="5"/>
    <n v="0"/>
  </r>
  <r>
    <x v="0"/>
    <n v="0"/>
  </r>
  <r>
    <x v="3"/>
    <n v="0"/>
  </r>
  <r>
    <x v="0"/>
    <n v="0"/>
  </r>
  <r>
    <x v="2"/>
    <n v="0"/>
  </r>
  <r>
    <x v="5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5"/>
    <n v="0"/>
  </r>
  <r>
    <x v="0"/>
    <n v="0"/>
  </r>
  <r>
    <x v="3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1"/>
    <n v="-0.3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-0.6"/>
  </r>
  <r>
    <x v="3"/>
    <n v="0"/>
  </r>
  <r>
    <x v="2"/>
    <n v="0"/>
  </r>
  <r>
    <x v="3"/>
    <n v="0"/>
  </r>
  <r>
    <x v="4"/>
    <n v="0"/>
  </r>
  <r>
    <x v="2"/>
    <n v="0"/>
  </r>
  <r>
    <x v="2"/>
    <n v="0"/>
  </r>
  <r>
    <x v="3"/>
    <n v="0"/>
  </r>
  <r>
    <x v="5"/>
    <n v="0"/>
  </r>
  <r>
    <x v="0"/>
    <n v="-0.42"/>
  </r>
  <r>
    <x v="5"/>
    <n v="0"/>
  </r>
  <r>
    <x v="5"/>
    <n v="0"/>
  </r>
  <r>
    <x v="3"/>
    <n v="0"/>
  </r>
  <r>
    <x v="2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5"/>
    <n v="0"/>
  </r>
  <r>
    <x v="0"/>
    <n v="0"/>
  </r>
  <r>
    <x v="2"/>
    <n v="0"/>
  </r>
  <r>
    <x v="2"/>
    <n v="0"/>
  </r>
  <r>
    <x v="5"/>
    <n v="0"/>
  </r>
  <r>
    <x v="3"/>
    <n v="0"/>
  </r>
  <r>
    <x v="3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4"/>
    <n v="0"/>
  </r>
  <r>
    <x v="0"/>
    <n v="0"/>
  </r>
  <r>
    <x v="5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3"/>
    <n v="0"/>
  </r>
  <r>
    <x v="0"/>
    <n v="0"/>
  </r>
  <r>
    <x v="0"/>
    <n v="0"/>
  </r>
  <r>
    <x v="5"/>
    <n v="0"/>
  </r>
  <r>
    <x v="3"/>
    <n v="0"/>
  </r>
  <r>
    <x v="3"/>
    <n v="0"/>
  </r>
  <r>
    <x v="0"/>
    <n v="-0.48"/>
  </r>
  <r>
    <x v="5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0"/>
    <n v="0"/>
  </r>
  <r>
    <x v="0"/>
    <n v="0"/>
  </r>
  <r>
    <x v="1"/>
    <n v="0"/>
  </r>
  <r>
    <x v="0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1"/>
    <n v="3.6"/>
  </r>
  <r>
    <x v="1"/>
    <n v="0.72"/>
  </r>
  <r>
    <x v="3"/>
    <n v="1.2"/>
  </r>
  <r>
    <x v="0"/>
    <n v="0.66"/>
  </r>
  <r>
    <x v="1"/>
    <n v="0.66"/>
  </r>
  <r>
    <x v="1"/>
    <n v="0.66"/>
  </r>
  <r>
    <x v="3"/>
    <n v="1.2"/>
  </r>
  <r>
    <x v="1"/>
    <n v="0.6"/>
  </r>
  <r>
    <x v="2"/>
    <n v="1.2"/>
  </r>
  <r>
    <x v="1"/>
    <n v="1.2"/>
  </r>
  <r>
    <x v="1"/>
    <n v="1.2"/>
  </r>
  <r>
    <x v="3"/>
    <n v="1.2"/>
  </r>
  <r>
    <x v="5"/>
    <n v="1.2"/>
  </r>
  <r>
    <x v="1"/>
    <n v="0.84"/>
  </r>
  <r>
    <x v="1"/>
    <n v="1.2"/>
  </r>
  <r>
    <x v="3"/>
    <n v="0"/>
  </r>
  <r>
    <x v="1"/>
    <n v="0"/>
  </r>
  <r>
    <x v="3"/>
    <n v="0"/>
  </r>
  <r>
    <x v="1"/>
    <n v="0"/>
  </r>
  <r>
    <x v="0"/>
    <n v="-0.54"/>
  </r>
  <r>
    <x v="2"/>
    <n v="0"/>
  </r>
  <r>
    <x v="1"/>
    <n v="0"/>
  </r>
  <r>
    <x v="0"/>
    <n v="0"/>
  </r>
  <r>
    <x v="5"/>
    <n v="0"/>
  </r>
  <r>
    <x v="2"/>
    <n v="0"/>
  </r>
  <r>
    <x v="1"/>
    <n v="0"/>
  </r>
  <r>
    <x v="5"/>
    <n v="0"/>
  </r>
  <r>
    <x v="3"/>
    <n v="0"/>
  </r>
  <r>
    <x v="1"/>
    <n v="0"/>
  </r>
  <r>
    <x v="5"/>
    <n v="0"/>
  </r>
  <r>
    <x v="5"/>
    <n v="0"/>
  </r>
  <r>
    <x v="1"/>
    <n v="-0.36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2"/>
    <n v="0"/>
  </r>
  <r>
    <x v="5"/>
    <n v="0"/>
  </r>
  <r>
    <x v="1"/>
    <n v="0"/>
  </r>
  <r>
    <x v="2"/>
    <n v="0"/>
  </r>
  <r>
    <x v="2"/>
    <n v="0"/>
  </r>
  <r>
    <x v="5"/>
    <n v="0"/>
  </r>
  <r>
    <x v="5"/>
    <n v="0"/>
  </r>
  <r>
    <x v="3"/>
    <n v="0"/>
  </r>
  <r>
    <x v="5"/>
    <n v="0"/>
  </r>
  <r>
    <x v="2"/>
    <n v="0"/>
  </r>
  <r>
    <x v="3"/>
    <n v="0"/>
  </r>
  <r>
    <x v="4"/>
    <n v="0"/>
  </r>
  <r>
    <x v="3"/>
    <n v="0"/>
  </r>
  <r>
    <x v="5"/>
    <n v="0"/>
  </r>
  <r>
    <x v="5"/>
    <n v="0"/>
  </r>
  <r>
    <x v="1"/>
    <n v="0"/>
  </r>
  <r>
    <x v="1"/>
    <n v="-0.42"/>
  </r>
  <r>
    <x v="1"/>
    <n v="0"/>
  </r>
  <r>
    <x v="5"/>
    <n v="0"/>
  </r>
  <r>
    <x v="3"/>
    <n v="0"/>
  </r>
  <r>
    <x v="3"/>
    <n v="0"/>
  </r>
  <r>
    <x v="5"/>
    <n v="0"/>
  </r>
  <r>
    <x v="1"/>
    <n v="-0.42"/>
  </r>
  <r>
    <x v="5"/>
    <n v="0"/>
  </r>
  <r>
    <x v="0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1"/>
    <n v="0"/>
  </r>
  <r>
    <x v="1"/>
    <n v="0"/>
  </r>
  <r>
    <x v="5"/>
    <n v="0"/>
  </r>
  <r>
    <x v="4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1"/>
    <n v="0"/>
  </r>
  <r>
    <x v="2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0"/>
    <n v="0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3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4"/>
    <n v="0"/>
  </r>
  <r>
    <x v="5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2"/>
    <n v="0"/>
  </r>
  <r>
    <x v="4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2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2"/>
    <n v="0"/>
  </r>
  <r>
    <x v="3"/>
    <n v="0"/>
  </r>
  <r>
    <x v="4"/>
    <n v="0"/>
  </r>
  <r>
    <x v="5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2"/>
    <n v="0.78000000000000014"/>
  </r>
  <r>
    <x v="0"/>
    <n v="1.2"/>
  </r>
  <r>
    <x v="0"/>
    <n v="0.78000000000000014"/>
  </r>
  <r>
    <x v="0"/>
    <n v="-0.6"/>
  </r>
  <r>
    <x v="3"/>
    <n v="1.2"/>
  </r>
  <r>
    <x v="0"/>
    <n v="0.66"/>
  </r>
  <r>
    <x v="0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2"/>
    <n v="1.2"/>
  </r>
  <r>
    <x v="1"/>
    <n v="0.66"/>
  </r>
  <r>
    <x v="0"/>
    <n v="0.6"/>
  </r>
  <r>
    <x v="1"/>
    <n v="0.6"/>
  </r>
  <r>
    <x v="0"/>
    <n v="0.6"/>
  </r>
  <r>
    <x v="1"/>
    <n v="0.6"/>
  </r>
  <r>
    <x v="1"/>
    <n v="0.6"/>
  </r>
  <r>
    <x v="1"/>
    <n v="1.2"/>
  </r>
  <r>
    <x v="0"/>
    <n v="0.6"/>
  </r>
  <r>
    <x v="0"/>
    <n v="0.6"/>
  </r>
  <r>
    <x v="0"/>
    <n v="1.2"/>
  </r>
  <r>
    <x v="1"/>
    <n v="0.6"/>
  </r>
  <r>
    <x v="0"/>
    <n v="0.6"/>
  </r>
  <r>
    <x v="2"/>
    <n v="0.84"/>
  </r>
  <r>
    <x v="1"/>
    <n v="-0.6"/>
  </r>
  <r>
    <x v="3"/>
    <n v="0.71999999999999986"/>
  </r>
  <r>
    <x v="1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3"/>
    <n v="1.2"/>
  </r>
  <r>
    <x v="1"/>
    <n v="0.66"/>
  </r>
  <r>
    <x v="2"/>
    <n v="1.2"/>
  </r>
  <r>
    <x v="1"/>
    <n v="0.66"/>
  </r>
  <r>
    <x v="2"/>
    <n v="0.9"/>
  </r>
  <r>
    <x v="1"/>
    <n v="0.6"/>
  </r>
  <r>
    <x v="2"/>
    <n v="0.84"/>
  </r>
  <r>
    <x v="1"/>
    <n v="0.6"/>
  </r>
  <r>
    <x v="1"/>
    <n v="-0.42"/>
  </r>
  <r>
    <x v="1"/>
    <n v="-0.6"/>
  </r>
  <r>
    <x v="2"/>
    <n v="0"/>
  </r>
  <r>
    <x v="1"/>
    <n v="-0.6"/>
  </r>
  <r>
    <x v="1"/>
    <n v="0"/>
  </r>
  <r>
    <x v="1"/>
    <n v="-0.53999999999999992"/>
  </r>
  <r>
    <x v="3"/>
    <n v="0"/>
  </r>
  <r>
    <x v="0"/>
    <n v="-0.6"/>
  </r>
  <r>
    <x v="0"/>
    <n v="0"/>
  </r>
  <r>
    <x v="1"/>
    <n v="0"/>
  </r>
  <r>
    <x v="2"/>
    <n v="-0.42"/>
  </r>
  <r>
    <x v="0"/>
    <n v="-0.6"/>
  </r>
  <r>
    <x v="3"/>
    <n v="-0.3"/>
  </r>
  <r>
    <x v="1"/>
    <n v="-0.6"/>
  </r>
  <r>
    <x v="1"/>
    <n v="-0.6"/>
  </r>
  <r>
    <x v="2"/>
    <n v="0"/>
  </r>
  <r>
    <x v="0"/>
    <n v="0"/>
  </r>
  <r>
    <x v="3"/>
    <n v="-0.35999999999999993"/>
  </r>
  <r>
    <x v="1"/>
    <n v="0"/>
  </r>
  <r>
    <x v="0"/>
    <n v="0"/>
  </r>
  <r>
    <x v="1"/>
    <n v="0"/>
  </r>
  <r>
    <x v="1"/>
    <n v="0"/>
  </r>
  <r>
    <x v="2"/>
    <n v="-0.35999999999999993"/>
  </r>
  <r>
    <x v="1"/>
    <n v="0"/>
  </r>
  <r>
    <x v="1"/>
    <n v="0"/>
  </r>
  <r>
    <x v="0"/>
    <n v="-0.6"/>
  </r>
  <r>
    <x v="1"/>
    <n v="0"/>
  </r>
  <r>
    <x v="1"/>
    <n v="-0.6"/>
  </r>
  <r>
    <x v="2"/>
    <n v="0"/>
  </r>
  <r>
    <x v="0"/>
    <n v="-0.6"/>
  </r>
  <r>
    <x v="0"/>
    <n v="0"/>
  </r>
  <r>
    <x v="2"/>
    <n v="-0.35999999999999993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-0.48"/>
  </r>
  <r>
    <x v="0"/>
    <n v="0"/>
  </r>
  <r>
    <x v="2"/>
    <n v="0"/>
  </r>
  <r>
    <x v="2"/>
    <n v="-0.35999999999999993"/>
  </r>
  <r>
    <x v="2"/>
    <n v="-0.3"/>
  </r>
  <r>
    <x v="2"/>
    <n v="0"/>
  </r>
  <r>
    <x v="2"/>
    <n v="-0.42"/>
  </r>
  <r>
    <x v="1"/>
    <n v="0"/>
  </r>
  <r>
    <x v="1"/>
    <n v="0"/>
  </r>
  <r>
    <x v="2"/>
    <n v="0"/>
  </r>
  <r>
    <x v="0"/>
    <n v="0"/>
  </r>
  <r>
    <x v="0"/>
    <n v="0"/>
  </r>
  <r>
    <x v="1"/>
    <n v="0"/>
  </r>
  <r>
    <x v="1"/>
    <n v="0"/>
  </r>
  <r>
    <x v="1"/>
    <n v="0"/>
  </r>
  <r>
    <x v="1"/>
    <n v="-0.48"/>
  </r>
  <r>
    <x v="2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3"/>
    <n v="-0.42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0"/>
  </r>
  <r>
    <x v="0"/>
    <n v="0"/>
  </r>
  <r>
    <x v="2"/>
    <n v="-0.48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-0.42"/>
  </r>
  <r>
    <x v="1"/>
    <n v="0"/>
  </r>
  <r>
    <x v="1"/>
    <n v="0"/>
  </r>
  <r>
    <x v="2"/>
    <n v="-0.35999999999999993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3"/>
    <n v="0"/>
  </r>
  <r>
    <x v="2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3"/>
    <n v="-0.3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-0.6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-0.4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0"/>
    <n v="0"/>
  </r>
  <r>
    <x v="0"/>
    <n v="-0.48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3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4"/>
    <n v="3.6"/>
  </r>
  <r>
    <x v="4"/>
    <n v="0.71999999999999986"/>
  </r>
  <r>
    <x v="5"/>
    <n v="1.2"/>
  </r>
  <r>
    <x v="4"/>
    <n v="0.66"/>
  </r>
  <r>
    <x v="4"/>
    <n v="0.66"/>
  </r>
  <r>
    <x v="4"/>
    <n v="0.66"/>
  </r>
  <r>
    <x v="5"/>
    <n v="1.2"/>
  </r>
  <r>
    <x v="4"/>
    <n v="0.6"/>
  </r>
  <r>
    <x v="5"/>
    <n v="1.2"/>
  </r>
  <r>
    <x v="4"/>
    <n v="1.2"/>
  </r>
  <r>
    <x v="4"/>
    <n v="1.2"/>
  </r>
  <r>
    <x v="5"/>
    <n v="1.2"/>
  </r>
  <r>
    <x v="5"/>
    <n v="1.2"/>
  </r>
  <r>
    <x v="4"/>
    <n v="0.84"/>
  </r>
  <r>
    <x v="4"/>
    <n v="1.2"/>
  </r>
  <r>
    <x v="5"/>
    <n v="0"/>
  </r>
  <r>
    <x v="4"/>
    <n v="0"/>
  </r>
  <r>
    <x v="5"/>
    <n v="0"/>
  </r>
  <r>
    <x v="4"/>
    <n v="0"/>
  </r>
  <r>
    <x v="4"/>
    <n v="-0.53999999999999992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-0.35999999999999993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-0.42"/>
  </r>
  <r>
    <x v="4"/>
    <n v="0"/>
  </r>
  <r>
    <x v="4"/>
    <n v="0"/>
  </r>
  <r>
    <x v="5"/>
    <n v="0"/>
  </r>
  <r>
    <x v="5"/>
    <n v="0"/>
  </r>
  <r>
    <x v="4"/>
    <n v="0"/>
  </r>
  <r>
    <x v="4"/>
    <n v="-0.42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2"/>
    <n v="3"/>
  </r>
  <r>
    <x v="1"/>
    <n v="3"/>
  </r>
  <r>
    <x v="1"/>
    <n v="-0.6"/>
  </r>
  <r>
    <x v="1"/>
    <n v="-0.6"/>
  </r>
  <r>
    <x v="2"/>
    <n v="0.6"/>
  </r>
  <r>
    <x v="0"/>
    <n v="-0.6"/>
  </r>
  <r>
    <x v="3"/>
    <n v="0.6"/>
  </r>
  <r>
    <x v="1"/>
    <n v="-0.6"/>
  </r>
  <r>
    <x v="0"/>
    <n v="-0.6"/>
  </r>
  <r>
    <x v="0"/>
    <n v="0.6"/>
  </r>
  <r>
    <x v="3"/>
    <n v="1.2"/>
  </r>
  <r>
    <x v="0"/>
    <n v="0.78000000000000014"/>
  </r>
  <r>
    <x v="3"/>
    <n v="1.2"/>
  </r>
  <r>
    <x v="2"/>
    <n v="0.78000000000000014"/>
  </r>
  <r>
    <x v="0"/>
    <n v="-0.6"/>
  </r>
  <r>
    <x v="0"/>
    <n v="1.2"/>
  </r>
  <r>
    <x v="0"/>
    <n v="0.66"/>
  </r>
  <r>
    <x v="0"/>
    <n v="0.71999999999999986"/>
  </r>
  <r>
    <x v="3"/>
    <n v="0.71999999999999986"/>
  </r>
  <r>
    <x v="1"/>
    <n v="0.6"/>
  </r>
  <r>
    <x v="1"/>
    <n v="0.6"/>
  </r>
  <r>
    <x v="0"/>
    <n v="0.6"/>
  </r>
  <r>
    <x v="0"/>
    <n v="0.6"/>
  </r>
  <r>
    <x v="0"/>
    <n v="0.6"/>
  </r>
  <r>
    <x v="0"/>
    <n v="1.2"/>
  </r>
  <r>
    <x v="1"/>
    <n v="0.66"/>
  </r>
  <r>
    <x v="0"/>
    <n v="0.6"/>
  </r>
  <r>
    <x v="1"/>
    <n v="0.6"/>
  </r>
  <r>
    <x v="0"/>
    <n v="0.6"/>
  </r>
  <r>
    <x v="1"/>
    <n v="0.6"/>
  </r>
  <r>
    <x v="2"/>
    <n v="0.6"/>
  </r>
  <r>
    <x v="3"/>
    <n v="1.2"/>
  </r>
  <r>
    <x v="0"/>
    <n v="0.6"/>
  </r>
  <r>
    <x v="0"/>
    <n v="0.6"/>
  </r>
  <r>
    <x v="3"/>
    <n v="1.2"/>
  </r>
  <r>
    <x v="1"/>
    <n v="0.6"/>
  </r>
  <r>
    <x v="0"/>
    <n v="0.6"/>
  </r>
  <r>
    <x v="0"/>
    <n v="0.84"/>
  </r>
  <r>
    <x v="1"/>
    <n v="-0.6"/>
  </r>
  <r>
    <x v="2"/>
    <n v="0.71999999999999986"/>
  </r>
  <r>
    <x v="1"/>
    <n v="0.71999999999999986"/>
  </r>
  <r>
    <x v="0"/>
    <n v="0.6"/>
  </r>
  <r>
    <x v="0"/>
    <n v="0.6"/>
  </r>
  <r>
    <x v="0"/>
    <n v="0.6"/>
  </r>
  <r>
    <x v="2"/>
    <n v="0.6"/>
  </r>
  <r>
    <x v="2"/>
    <n v="0.66"/>
  </r>
  <r>
    <x v="2"/>
    <n v="0.71999999999999986"/>
  </r>
  <r>
    <x v="2"/>
    <n v="0.84"/>
  </r>
  <r>
    <x v="1"/>
    <n v="0.6"/>
  </r>
  <r>
    <x v="3"/>
    <n v="1.2"/>
  </r>
  <r>
    <x v="1"/>
    <n v="0.66"/>
  </r>
  <r>
    <x v="0"/>
    <n v="1.2"/>
  </r>
  <r>
    <x v="1"/>
    <n v="0.66"/>
  </r>
  <r>
    <x v="4"/>
    <n v="0.9"/>
  </r>
  <r>
    <x v="1"/>
    <n v="0.6"/>
  </r>
  <r>
    <x v="3"/>
    <n v="0.84"/>
  </r>
  <r>
    <x v="1"/>
    <n v="0.6"/>
  </r>
  <r>
    <x v="1"/>
    <n v="-0.42"/>
  </r>
  <r>
    <x v="1"/>
    <n v="-0.6"/>
  </r>
  <r>
    <x v="3"/>
    <n v="0"/>
  </r>
  <r>
    <x v="1"/>
    <n v="-0.6"/>
  </r>
  <r>
    <x v="2"/>
    <n v="0"/>
  </r>
  <r>
    <x v="1"/>
    <n v="-0.53999999999999992"/>
  </r>
  <r>
    <x v="2"/>
    <n v="0"/>
  </r>
  <r>
    <x v="2"/>
    <n v="-0.6"/>
  </r>
  <r>
    <x v="5"/>
    <n v="0"/>
  </r>
  <r>
    <x v="2"/>
    <n v="0"/>
  </r>
  <r>
    <x v="3"/>
    <n v="-0.42"/>
  </r>
  <r>
    <x v="0"/>
    <n v="-0.6"/>
  </r>
  <r>
    <x v="1"/>
    <n v="-0.3"/>
  </r>
  <r>
    <x v="1"/>
    <n v="-0.6"/>
  </r>
  <r>
    <x v="1"/>
    <n v="-0.6"/>
  </r>
  <r>
    <x v="3"/>
    <n v="0"/>
  </r>
  <r>
    <x v="3"/>
    <n v="0"/>
  </r>
  <r>
    <x v="3"/>
    <n v="-0.35999999999999993"/>
  </r>
  <r>
    <x v="3"/>
    <n v="0"/>
  </r>
  <r>
    <x v="1"/>
    <n v="0"/>
  </r>
  <r>
    <x v="4"/>
    <n v="0"/>
  </r>
  <r>
    <x v="2"/>
    <n v="0"/>
  </r>
  <r>
    <x v="0"/>
    <n v="-0.35999999999999993"/>
  </r>
  <r>
    <x v="4"/>
    <n v="0"/>
  </r>
  <r>
    <x v="1"/>
    <n v="0"/>
  </r>
  <r>
    <x v="0"/>
    <n v="-0.6"/>
  </r>
  <r>
    <x v="4"/>
    <n v="0"/>
  </r>
  <r>
    <x v="2"/>
    <n v="-0.6"/>
  </r>
  <r>
    <x v="5"/>
    <n v="0"/>
  </r>
  <r>
    <x v="2"/>
    <n v="-0.6"/>
  </r>
  <r>
    <x v="3"/>
    <n v="0"/>
  </r>
  <r>
    <x v="2"/>
    <n v="-0.35999999999999993"/>
  </r>
  <r>
    <x v="0"/>
    <n v="0"/>
  </r>
  <r>
    <x v="3"/>
    <n v="0"/>
  </r>
  <r>
    <x v="3"/>
    <n v="0"/>
  </r>
  <r>
    <x v="2"/>
    <n v="0"/>
  </r>
  <r>
    <x v="2"/>
    <n v="0"/>
  </r>
  <r>
    <x v="2"/>
    <n v="0"/>
  </r>
  <r>
    <x v="1"/>
    <n v="0"/>
  </r>
  <r>
    <x v="4"/>
    <n v="0"/>
  </r>
  <r>
    <x v="5"/>
    <n v="0"/>
  </r>
  <r>
    <x v="1"/>
    <n v="-0.48"/>
  </r>
  <r>
    <x v="4"/>
    <n v="0"/>
  </r>
  <r>
    <x v="4"/>
    <n v="0"/>
  </r>
  <r>
    <x v="3"/>
    <n v="-0.35999999999999993"/>
  </r>
  <r>
    <x v="2"/>
    <n v="-0.3"/>
  </r>
  <r>
    <x v="2"/>
    <n v="0"/>
  </r>
  <r>
    <x v="2"/>
    <n v="-0.42"/>
  </r>
  <r>
    <x v="4"/>
    <n v="0"/>
  </r>
  <r>
    <x v="2"/>
    <n v="0"/>
  </r>
  <r>
    <x v="3"/>
    <n v="0"/>
  </r>
  <r>
    <x v="0"/>
    <n v="0"/>
  </r>
  <r>
    <x v="4"/>
    <n v="0"/>
  </r>
  <r>
    <x v="5"/>
    <n v="0"/>
  </r>
  <r>
    <x v="3"/>
    <n v="0"/>
  </r>
  <r>
    <x v="5"/>
    <n v="0"/>
  </r>
  <r>
    <x v="1"/>
    <n v="-0.48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2"/>
    <n v="-0.42"/>
  </r>
  <r>
    <x v="5"/>
    <n v="0"/>
  </r>
  <r>
    <x v="3"/>
    <n v="0"/>
  </r>
  <r>
    <x v="0"/>
    <n v="0"/>
  </r>
  <r>
    <x v="2"/>
    <n v="0"/>
  </r>
  <r>
    <x v="3"/>
    <n v="0"/>
  </r>
  <r>
    <x v="5"/>
    <n v="0"/>
  </r>
  <r>
    <x v="4"/>
    <n v="0"/>
  </r>
  <r>
    <x v="3"/>
    <n v="0"/>
  </r>
  <r>
    <x v="1"/>
    <n v="-0.48"/>
  </r>
  <r>
    <x v="1"/>
    <n v="0"/>
  </r>
  <r>
    <x v="2"/>
    <n v="0"/>
  </r>
  <r>
    <x v="0"/>
    <n v="0"/>
  </r>
  <r>
    <x v="5"/>
    <n v="0"/>
  </r>
  <r>
    <x v="2"/>
    <n v="0"/>
  </r>
  <r>
    <x v="3"/>
    <n v="0"/>
  </r>
  <r>
    <x v="3"/>
    <n v="-0.42"/>
  </r>
  <r>
    <x v="4"/>
    <n v="0"/>
  </r>
  <r>
    <x v="5"/>
    <n v="0"/>
  </r>
  <r>
    <x v="2"/>
    <n v="-0.35999999999999993"/>
  </r>
  <r>
    <x v="3"/>
    <n v="0"/>
  </r>
  <r>
    <x v="2"/>
    <n v="0"/>
  </r>
  <r>
    <x v="1"/>
    <n v="0"/>
  </r>
  <r>
    <x v="5"/>
    <n v="0"/>
  </r>
  <r>
    <x v="3"/>
    <n v="0"/>
  </r>
  <r>
    <x v="3"/>
    <n v="0"/>
  </r>
  <r>
    <x v="5"/>
    <n v="0"/>
  </r>
  <r>
    <x v="2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3"/>
    <n v="0"/>
  </r>
  <r>
    <x v="4"/>
    <n v="0"/>
  </r>
  <r>
    <x v="5"/>
    <n v="0"/>
  </r>
  <r>
    <x v="5"/>
    <n v="0"/>
  </r>
  <r>
    <x v="2"/>
    <n v="0"/>
  </r>
  <r>
    <x v="4"/>
    <n v="0"/>
  </r>
  <r>
    <x v="4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-0.3"/>
  </r>
  <r>
    <x v="5"/>
    <n v="0"/>
  </r>
  <r>
    <x v="5"/>
    <n v="0"/>
  </r>
  <r>
    <x v="3"/>
    <n v="0"/>
  </r>
  <r>
    <x v="3"/>
    <n v="0"/>
  </r>
  <r>
    <x v="2"/>
    <n v="0"/>
  </r>
  <r>
    <x v="5"/>
    <n v="0"/>
  </r>
  <r>
    <x v="3"/>
    <n v="0"/>
  </r>
  <r>
    <x v="2"/>
    <n v="0"/>
  </r>
  <r>
    <x v="5"/>
    <n v="0"/>
  </r>
  <r>
    <x v="4"/>
    <n v="0"/>
  </r>
  <r>
    <x v="5"/>
    <n v="0"/>
  </r>
  <r>
    <x v="5"/>
    <n v="0"/>
  </r>
  <r>
    <x v="5"/>
    <n v="0"/>
  </r>
  <r>
    <x v="1"/>
    <n v="-0.6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0"/>
    <n v="-0.42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1"/>
    <n v="0"/>
  </r>
  <r>
    <x v="0"/>
    <n v="0"/>
  </r>
  <r>
    <x v="4"/>
    <n v="0"/>
  </r>
  <r>
    <x v="3"/>
    <n v="0"/>
  </r>
  <r>
    <x v="5"/>
    <n v="0"/>
  </r>
  <r>
    <x v="5"/>
    <n v="0"/>
  </r>
  <r>
    <x v="2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0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0"/>
    <n v="0"/>
  </r>
  <r>
    <x v="2"/>
    <n v="0"/>
  </r>
  <r>
    <x v="5"/>
    <n v="0"/>
  </r>
  <r>
    <x v="5"/>
    <n v="0"/>
  </r>
  <r>
    <x v="5"/>
    <n v="0"/>
  </r>
  <r>
    <x v="0"/>
    <n v="-0.48"/>
  </r>
  <r>
    <x v="5"/>
    <n v="0"/>
  </r>
  <r>
    <x v="4"/>
    <n v="0"/>
  </r>
  <r>
    <x v="5"/>
    <n v="0"/>
  </r>
  <r>
    <x v="5"/>
    <n v="0"/>
  </r>
  <r>
    <x v="2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0"/>
    <n v="0"/>
  </r>
  <r>
    <x v="3"/>
    <n v="0"/>
  </r>
  <r>
    <x v="2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5"/>
    <n v="3.6"/>
  </r>
  <r>
    <x v="4"/>
    <n v="0.71999999999999986"/>
  </r>
  <r>
    <x v="4"/>
    <n v="1.2"/>
  </r>
  <r>
    <x v="4"/>
    <n v="0.66"/>
  </r>
  <r>
    <x v="5"/>
    <n v="0.66"/>
  </r>
  <r>
    <x v="4"/>
    <n v="0.66"/>
  </r>
  <r>
    <x v="3"/>
    <n v="1.2"/>
  </r>
  <r>
    <x v="4"/>
    <n v="0.6"/>
  </r>
  <r>
    <x v="4"/>
    <n v="1.2"/>
  </r>
  <r>
    <x v="3"/>
    <n v="1.2"/>
  </r>
  <r>
    <x v="5"/>
    <n v="1.2"/>
  </r>
  <r>
    <x v="3"/>
    <n v="1.2"/>
  </r>
  <r>
    <x v="4"/>
    <n v="1.2"/>
  </r>
  <r>
    <x v="5"/>
    <n v="0.84"/>
  </r>
  <r>
    <x v="4"/>
    <n v="1.2"/>
  </r>
  <r>
    <x v="4"/>
    <n v="0"/>
  </r>
  <r>
    <x v="3"/>
    <n v="0"/>
  </r>
  <r>
    <x v="4"/>
    <n v="0"/>
  </r>
  <r>
    <x v="4"/>
    <n v="0"/>
  </r>
  <r>
    <x v="4"/>
    <n v="-0.53999999999999992"/>
  </r>
  <r>
    <x v="5"/>
    <n v="0"/>
  </r>
  <r>
    <x v="5"/>
    <n v="0"/>
  </r>
  <r>
    <x v="4"/>
    <n v="0"/>
  </r>
  <r>
    <x v="3"/>
    <n v="0"/>
  </r>
  <r>
    <x v="1"/>
    <n v="0"/>
  </r>
  <r>
    <x v="3"/>
    <n v="0"/>
  </r>
  <r>
    <x v="4"/>
    <n v="0"/>
  </r>
  <r>
    <x v="0"/>
    <n v="0"/>
  </r>
  <r>
    <x v="4"/>
    <n v="0"/>
  </r>
  <r>
    <x v="5"/>
    <n v="0"/>
  </r>
  <r>
    <x v="5"/>
    <n v="0"/>
  </r>
  <r>
    <x v="5"/>
    <n v="-0.35999999999999993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1"/>
    <n v="0"/>
  </r>
  <r>
    <x v="5"/>
    <n v="0"/>
  </r>
  <r>
    <x v="0"/>
    <n v="0"/>
  </r>
  <r>
    <x v="3"/>
    <n v="0"/>
  </r>
  <r>
    <x v="5"/>
    <n v="0"/>
  </r>
  <r>
    <x v="0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1"/>
    <n v="0"/>
  </r>
  <r>
    <x v="5"/>
    <n v="0"/>
  </r>
  <r>
    <x v="5"/>
    <n v="0"/>
  </r>
  <r>
    <x v="3"/>
    <n v="-0.42"/>
  </r>
  <r>
    <x v="4"/>
    <n v="0"/>
  </r>
  <r>
    <x v="4"/>
    <n v="0"/>
  </r>
  <r>
    <x v="5"/>
    <n v="0"/>
  </r>
  <r>
    <x v="4"/>
    <n v="0"/>
  </r>
  <r>
    <x v="0"/>
    <n v="0"/>
  </r>
  <r>
    <x v="4"/>
    <n v="-0.42"/>
  </r>
  <r>
    <x v="1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0"/>
    <n v="0"/>
  </r>
  <r>
    <x v="1"/>
    <n v="0"/>
  </r>
  <r>
    <x v="1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0"/>
    <n v="0"/>
  </r>
  <r>
    <x v="3"/>
    <n v="0"/>
  </r>
  <r>
    <x v="4"/>
    <n v="0"/>
  </r>
  <r>
    <x v="1"/>
    <n v="0"/>
  </r>
  <r>
    <x v="1"/>
    <n v="0"/>
  </r>
  <r>
    <x v="3"/>
    <n v="0"/>
  </r>
  <r>
    <x v="0"/>
    <n v="0"/>
  </r>
  <r>
    <x v="4"/>
    <n v="0"/>
  </r>
  <r>
    <x v="0"/>
    <n v="0"/>
  </r>
  <r>
    <x v="0"/>
    <n v="0"/>
  </r>
  <r>
    <x v="5"/>
    <n v="0"/>
  </r>
  <r>
    <x v="1"/>
    <n v="0"/>
  </r>
  <r>
    <x v="5"/>
    <n v="0"/>
  </r>
  <r>
    <x v="3"/>
    <n v="0"/>
  </r>
  <r>
    <x v="1"/>
    <n v="0"/>
  </r>
  <r>
    <x v="0"/>
    <n v="0"/>
  </r>
  <r>
    <x v="0"/>
    <n v="0"/>
  </r>
  <r>
    <x v="1"/>
    <n v="0"/>
  </r>
  <r>
    <x v="4"/>
    <n v="0"/>
  </r>
  <r>
    <x v="5"/>
    <n v="0"/>
  </r>
  <r>
    <x v="3"/>
    <n v="0"/>
  </r>
  <r>
    <x v="3"/>
    <n v="0"/>
  </r>
  <r>
    <x v="1"/>
    <n v="0"/>
  </r>
  <r>
    <x v="5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5"/>
    <n v="0"/>
  </r>
  <r>
    <x v="0"/>
    <n v="0"/>
  </r>
  <r>
    <x v="0"/>
    <n v="0"/>
  </r>
  <r>
    <x v="0"/>
    <n v="0"/>
  </r>
  <r>
    <x v="5"/>
    <n v="0"/>
  </r>
  <r>
    <x v="0"/>
    <n v="0"/>
  </r>
  <r>
    <x v="5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1"/>
    <n v="0"/>
  </r>
  <r>
    <x v="3"/>
    <n v="0"/>
  </r>
  <r>
    <x v="3"/>
    <n v="0"/>
  </r>
  <r>
    <x v="0"/>
    <n v="0"/>
  </r>
  <r>
    <x v="5"/>
    <n v="0"/>
  </r>
  <r>
    <x v="0"/>
    <n v="0"/>
  </r>
  <r>
    <x v="0"/>
    <n v="0"/>
  </r>
  <r>
    <x v="5"/>
    <n v="0"/>
  </r>
  <r>
    <x v="3"/>
    <n v="0"/>
  </r>
  <r>
    <x v="5"/>
    <n v="0"/>
  </r>
  <r>
    <x v="0"/>
    <n v="0"/>
  </r>
  <r>
    <x v="5"/>
    <n v="0"/>
  </r>
  <r>
    <x v="4"/>
    <n v="0"/>
  </r>
  <r>
    <x v="1"/>
    <n v="0"/>
  </r>
  <r>
    <x v="1"/>
    <n v="0"/>
  </r>
  <r>
    <x v="3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0"/>
    <n v="0"/>
  </r>
  <r>
    <x v="3"/>
    <n v="0"/>
  </r>
  <r>
    <x v="0"/>
    <n v="0"/>
  </r>
  <r>
    <x v="0"/>
    <n v="0"/>
  </r>
  <r>
    <x v="5"/>
    <n v="0"/>
  </r>
  <r>
    <x v="3"/>
    <n v="0"/>
  </r>
  <r>
    <x v="4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5"/>
    <n v="0"/>
  </r>
  <r>
    <x v="1"/>
    <n v="0"/>
  </r>
  <r>
    <x v="3"/>
    <n v="0"/>
  </r>
  <r>
    <x v="3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5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5"/>
    <n v="0"/>
  </r>
  <r>
    <x v="5"/>
    <n v="0"/>
  </r>
  <r>
    <x v="1"/>
    <n v="0"/>
  </r>
  <r>
    <x v="5"/>
    <n v="0"/>
  </r>
  <r>
    <x v="0"/>
    <n v="0"/>
  </r>
  <r>
    <x v="1"/>
    <n v="0"/>
  </r>
  <r>
    <x v="4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5"/>
    <n v="0"/>
  </r>
  <r>
    <x v="4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5"/>
    <n v="0"/>
  </r>
  <r>
    <x v="5"/>
    <n v="0"/>
  </r>
  <r>
    <x v="1"/>
    <n v="0"/>
  </r>
  <r>
    <x v="0"/>
    <n v="0"/>
  </r>
  <r>
    <x v="1"/>
    <n v="0"/>
  </r>
  <r>
    <x v="0"/>
    <n v="0"/>
  </r>
  <r>
    <x v="1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4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5"/>
    <n v="0"/>
  </r>
  <r>
    <x v="0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564">
  <r>
    <x v="0"/>
    <x v="0"/>
  </r>
  <r>
    <x v="1"/>
    <x v="1"/>
  </r>
  <r>
    <x v="0"/>
    <x v="0"/>
  </r>
  <r>
    <x v="1"/>
    <x v="1"/>
  </r>
  <r>
    <x v="0"/>
    <x v="0"/>
  </r>
  <r>
    <x v="0"/>
    <x v="1"/>
  </r>
  <r>
    <x v="1"/>
    <x v="1"/>
  </r>
  <r>
    <x v="1"/>
    <x v="2"/>
  </r>
  <r>
    <x v="1"/>
    <x v="2"/>
  </r>
  <r>
    <x v="2"/>
    <x v="3"/>
  </r>
  <r>
    <x v="0"/>
    <x v="2"/>
  </r>
  <r>
    <x v="0"/>
    <x v="3"/>
  </r>
  <r>
    <x v="1"/>
    <x v="2"/>
  </r>
  <r>
    <x v="0"/>
    <x v="2"/>
  </r>
  <r>
    <x v="0"/>
    <x v="3"/>
  </r>
  <r>
    <x v="0"/>
    <x v="4"/>
  </r>
  <r>
    <x v="2"/>
    <x v="5"/>
  </r>
  <r>
    <x v="2"/>
    <x v="4"/>
  </r>
  <r>
    <x v="0"/>
    <x v="5"/>
  </r>
  <r>
    <x v="0"/>
    <x v="2"/>
  </r>
  <r>
    <x v="0"/>
    <x v="4"/>
  </r>
  <r>
    <x v="0"/>
    <x v="6"/>
  </r>
  <r>
    <x v="1"/>
    <x v="7"/>
  </r>
  <r>
    <x v="0"/>
    <x v="7"/>
  </r>
  <r>
    <x v="1"/>
    <x v="3"/>
  </r>
  <r>
    <x v="0"/>
    <x v="3"/>
  </r>
  <r>
    <x v="0"/>
    <x v="3"/>
  </r>
  <r>
    <x v="0"/>
    <x v="3"/>
  </r>
  <r>
    <x v="2"/>
    <x v="3"/>
  </r>
  <r>
    <x v="2"/>
    <x v="4"/>
  </r>
  <r>
    <x v="0"/>
    <x v="6"/>
  </r>
  <r>
    <x v="0"/>
    <x v="3"/>
  </r>
  <r>
    <x v="1"/>
    <x v="3"/>
  </r>
  <r>
    <x v="0"/>
    <x v="3"/>
  </r>
  <r>
    <x v="1"/>
    <x v="3"/>
  </r>
  <r>
    <x v="1"/>
    <x v="3"/>
  </r>
  <r>
    <x v="2"/>
    <x v="4"/>
  </r>
  <r>
    <x v="0"/>
    <x v="3"/>
  </r>
  <r>
    <x v="0"/>
    <x v="3"/>
  </r>
  <r>
    <x v="2"/>
    <x v="4"/>
  </r>
  <r>
    <x v="1"/>
    <x v="3"/>
  </r>
  <r>
    <x v="0"/>
    <x v="3"/>
  </r>
  <r>
    <x v="1"/>
    <x v="8"/>
  </r>
  <r>
    <x v="1"/>
    <x v="2"/>
  </r>
  <r>
    <x v="0"/>
    <x v="7"/>
  </r>
  <r>
    <x v="1"/>
    <x v="7"/>
  </r>
  <r>
    <x v="0"/>
    <x v="3"/>
  </r>
  <r>
    <x v="1"/>
    <x v="3"/>
  </r>
  <r>
    <x v="0"/>
    <x v="3"/>
  </r>
  <r>
    <x v="2"/>
    <x v="3"/>
  </r>
  <r>
    <x v="0"/>
    <x v="6"/>
  </r>
  <r>
    <x v="1"/>
    <x v="7"/>
  </r>
  <r>
    <x v="0"/>
    <x v="8"/>
  </r>
  <r>
    <x v="1"/>
    <x v="3"/>
  </r>
  <r>
    <x v="2"/>
    <x v="4"/>
  </r>
  <r>
    <x v="0"/>
    <x v="6"/>
  </r>
  <r>
    <x v="2"/>
    <x v="4"/>
  </r>
  <r>
    <x v="0"/>
    <x v="6"/>
  </r>
  <r>
    <x v="2"/>
    <x v="9"/>
  </r>
  <r>
    <x v="0"/>
    <x v="3"/>
  </r>
  <r>
    <x v="0"/>
    <x v="8"/>
  </r>
  <r>
    <x v="1"/>
    <x v="3"/>
  </r>
  <r>
    <x v="1"/>
    <x v="10"/>
  </r>
  <r>
    <x v="0"/>
    <x v="2"/>
  </r>
  <r>
    <x v="0"/>
    <x v="11"/>
  </r>
  <r>
    <x v="1"/>
    <x v="2"/>
  </r>
  <r>
    <x v="3"/>
    <x v="11"/>
  </r>
  <r>
    <x v="0"/>
    <x v="12"/>
  </r>
  <r>
    <x v="0"/>
    <x v="11"/>
  </r>
  <r>
    <x v="2"/>
    <x v="2"/>
  </r>
  <r>
    <x v="2"/>
    <x v="11"/>
  </r>
  <r>
    <x v="4"/>
    <x v="11"/>
  </r>
  <r>
    <x v="2"/>
    <x v="10"/>
  </r>
  <r>
    <x v="0"/>
    <x v="2"/>
  </r>
  <r>
    <x v="1"/>
    <x v="13"/>
  </r>
  <r>
    <x v="1"/>
    <x v="2"/>
  </r>
  <r>
    <x v="1"/>
    <x v="2"/>
  </r>
  <r>
    <x v="2"/>
    <x v="11"/>
  </r>
  <r>
    <x v="2"/>
    <x v="11"/>
  </r>
  <r>
    <x v="2"/>
    <x v="14"/>
  </r>
  <r>
    <x v="4"/>
    <x v="11"/>
  </r>
  <r>
    <x v="1"/>
    <x v="11"/>
  </r>
  <r>
    <x v="3"/>
    <x v="11"/>
  </r>
  <r>
    <x v="3"/>
    <x v="11"/>
  </r>
  <r>
    <x v="2"/>
    <x v="14"/>
  </r>
  <r>
    <x v="1"/>
    <x v="11"/>
  </r>
  <r>
    <x v="1"/>
    <x v="11"/>
  </r>
  <r>
    <x v="3"/>
    <x v="2"/>
  </r>
  <r>
    <x v="4"/>
    <x v="11"/>
  </r>
  <r>
    <x v="0"/>
    <x v="2"/>
  </r>
  <r>
    <x v="0"/>
    <x v="11"/>
  </r>
  <r>
    <x v="2"/>
    <x v="2"/>
  </r>
  <r>
    <x v="3"/>
    <x v="11"/>
  </r>
  <r>
    <x v="0"/>
    <x v="14"/>
  </r>
  <r>
    <x v="1"/>
    <x v="11"/>
  </r>
  <r>
    <x v="3"/>
    <x v="11"/>
  </r>
  <r>
    <x v="2"/>
    <x v="11"/>
  </r>
  <r>
    <x v="2"/>
    <x v="11"/>
  </r>
  <r>
    <x v="4"/>
    <x v="11"/>
  </r>
  <r>
    <x v="2"/>
    <x v="11"/>
  </r>
  <r>
    <x v="2"/>
    <x v="11"/>
  </r>
  <r>
    <x v="3"/>
    <x v="11"/>
  </r>
  <r>
    <x v="0"/>
    <x v="11"/>
  </r>
  <r>
    <x v="1"/>
    <x v="15"/>
  </r>
  <r>
    <x v="2"/>
    <x v="11"/>
  </r>
  <r>
    <x v="2"/>
    <x v="11"/>
  </r>
  <r>
    <x v="2"/>
    <x v="14"/>
  </r>
  <r>
    <x v="4"/>
    <x v="13"/>
  </r>
  <r>
    <x v="2"/>
    <x v="11"/>
  </r>
  <r>
    <x v="4"/>
    <x v="10"/>
  </r>
  <r>
    <x v="3"/>
    <x v="11"/>
  </r>
  <r>
    <x v="3"/>
    <x v="11"/>
  </r>
  <r>
    <x v="1"/>
    <x v="11"/>
  </r>
  <r>
    <x v="0"/>
    <x v="11"/>
  </r>
  <r>
    <x v="3"/>
    <x v="11"/>
  </r>
  <r>
    <x v="0"/>
    <x v="11"/>
  </r>
  <r>
    <x v="2"/>
    <x v="11"/>
  </r>
  <r>
    <x v="0"/>
    <x v="11"/>
  </r>
  <r>
    <x v="1"/>
    <x v="15"/>
  </r>
  <r>
    <x v="1"/>
    <x v="11"/>
  </r>
  <r>
    <x v="0"/>
    <x v="11"/>
  </r>
  <r>
    <x v="4"/>
    <x v="11"/>
  </r>
  <r>
    <x v="2"/>
    <x v="11"/>
  </r>
  <r>
    <x v="4"/>
    <x v="11"/>
  </r>
  <r>
    <x v="4"/>
    <x v="11"/>
  </r>
  <r>
    <x v="4"/>
    <x v="11"/>
  </r>
  <r>
    <x v="4"/>
    <x v="11"/>
  </r>
  <r>
    <x v="0"/>
    <x v="11"/>
  </r>
  <r>
    <x v="2"/>
    <x v="10"/>
  </r>
  <r>
    <x v="2"/>
    <x v="11"/>
  </r>
  <r>
    <x v="4"/>
    <x v="11"/>
  </r>
  <r>
    <x v="2"/>
    <x v="11"/>
  </r>
  <r>
    <x v="2"/>
    <x v="11"/>
  </r>
  <r>
    <x v="2"/>
    <x v="11"/>
  </r>
  <r>
    <x v="2"/>
    <x v="11"/>
  </r>
  <r>
    <x v="2"/>
    <x v="11"/>
  </r>
  <r>
    <x v="2"/>
    <x v="11"/>
  </r>
  <r>
    <x v="2"/>
    <x v="15"/>
  </r>
  <r>
    <x v="4"/>
    <x v="11"/>
  </r>
  <r>
    <x v="3"/>
    <x v="11"/>
  </r>
  <r>
    <x v="4"/>
    <x v="11"/>
  </r>
  <r>
    <x v="2"/>
    <x v="11"/>
  </r>
  <r>
    <x v="2"/>
    <x v="11"/>
  </r>
  <r>
    <x v="4"/>
    <x v="11"/>
  </r>
  <r>
    <x v="3"/>
    <x v="10"/>
  </r>
  <r>
    <x v="4"/>
    <x v="11"/>
  </r>
  <r>
    <x v="0"/>
    <x v="11"/>
  </r>
  <r>
    <x v="1"/>
    <x v="14"/>
  </r>
  <r>
    <x v="2"/>
    <x v="11"/>
  </r>
  <r>
    <x v="4"/>
    <x v="11"/>
  </r>
  <r>
    <x v="4"/>
    <x v="11"/>
  </r>
  <r>
    <x v="0"/>
    <x v="11"/>
  </r>
  <r>
    <x v="4"/>
    <x v="11"/>
  </r>
  <r>
    <x v="4"/>
    <x v="11"/>
  </r>
  <r>
    <x v="0"/>
    <x v="11"/>
  </r>
  <r>
    <x v="0"/>
    <x v="11"/>
  </r>
  <r>
    <x v="0"/>
    <x v="11"/>
  </r>
  <r>
    <x v="2"/>
    <x v="11"/>
  </r>
  <r>
    <x v="4"/>
    <x v="11"/>
  </r>
  <r>
    <x v="3"/>
    <x v="11"/>
  </r>
  <r>
    <x v="4"/>
    <x v="11"/>
  </r>
  <r>
    <x v="4"/>
    <x v="11"/>
  </r>
  <r>
    <x v="0"/>
    <x v="11"/>
  </r>
  <r>
    <x v="4"/>
    <x v="11"/>
  </r>
  <r>
    <x v="3"/>
    <x v="11"/>
  </r>
  <r>
    <x v="0"/>
    <x v="11"/>
  </r>
  <r>
    <x v="0"/>
    <x v="11"/>
  </r>
  <r>
    <x v="0"/>
    <x v="11"/>
  </r>
  <r>
    <x v="4"/>
    <x v="11"/>
  </r>
  <r>
    <x v="3"/>
    <x v="11"/>
  </r>
  <r>
    <x v="3"/>
    <x v="11"/>
  </r>
  <r>
    <x v="3"/>
    <x v="11"/>
  </r>
  <r>
    <x v="0"/>
    <x v="11"/>
  </r>
  <r>
    <x v="4"/>
    <x v="11"/>
  </r>
  <r>
    <x v="4"/>
    <x v="11"/>
  </r>
  <r>
    <x v="4"/>
    <x v="11"/>
  </r>
  <r>
    <x v="3"/>
    <x v="11"/>
  </r>
  <r>
    <x v="0"/>
    <x v="11"/>
  </r>
  <r>
    <x v="3"/>
    <x v="11"/>
  </r>
  <r>
    <x v="4"/>
    <x v="11"/>
  </r>
  <r>
    <x v="4"/>
    <x v="11"/>
  </r>
  <r>
    <x v="4"/>
    <x v="11"/>
  </r>
  <r>
    <x v="3"/>
    <x v="11"/>
  </r>
  <r>
    <x v="3"/>
    <x v="11"/>
  </r>
  <r>
    <x v="0"/>
    <x v="11"/>
  </r>
  <r>
    <x v="0"/>
    <x v="11"/>
  </r>
  <r>
    <x v="3"/>
    <x v="11"/>
  </r>
  <r>
    <x v="4"/>
    <x v="11"/>
  </r>
  <r>
    <x v="0"/>
    <x v="11"/>
  </r>
  <r>
    <x v="2"/>
    <x v="13"/>
  </r>
  <r>
    <x v="0"/>
    <x v="11"/>
  </r>
  <r>
    <x v="0"/>
    <x v="11"/>
  </r>
  <r>
    <x v="4"/>
    <x v="11"/>
  </r>
  <r>
    <x v="4"/>
    <x v="11"/>
  </r>
  <r>
    <x v="0"/>
    <x v="11"/>
  </r>
  <r>
    <x v="0"/>
    <x v="11"/>
  </r>
  <r>
    <x v="4"/>
    <x v="11"/>
  </r>
  <r>
    <x v="3"/>
    <x v="11"/>
  </r>
  <r>
    <x v="0"/>
    <x v="11"/>
  </r>
  <r>
    <x v="3"/>
    <x v="11"/>
  </r>
  <r>
    <x v="0"/>
    <x v="11"/>
  </r>
  <r>
    <x v="1"/>
    <x v="11"/>
  </r>
  <r>
    <x v="0"/>
    <x v="11"/>
  </r>
  <r>
    <x v="1"/>
    <x v="2"/>
  </r>
  <r>
    <x v="3"/>
    <x v="11"/>
  </r>
  <r>
    <x v="3"/>
    <x v="11"/>
  </r>
  <r>
    <x v="3"/>
    <x v="11"/>
  </r>
  <r>
    <x v="3"/>
    <x v="11"/>
  </r>
  <r>
    <x v="0"/>
    <x v="11"/>
  </r>
  <r>
    <x v="4"/>
    <x v="11"/>
  </r>
  <r>
    <x v="0"/>
    <x v="11"/>
  </r>
  <r>
    <x v="3"/>
    <x v="11"/>
  </r>
  <r>
    <x v="2"/>
    <x v="10"/>
  </r>
  <r>
    <x v="0"/>
    <x v="11"/>
  </r>
  <r>
    <x v="4"/>
    <x v="11"/>
  </r>
  <r>
    <x v="0"/>
    <x v="11"/>
  </r>
  <r>
    <x v="4"/>
    <x v="11"/>
  </r>
  <r>
    <x v="0"/>
    <x v="11"/>
  </r>
  <r>
    <x v="3"/>
    <x v="11"/>
  </r>
  <r>
    <x v="3"/>
    <x v="11"/>
  </r>
  <r>
    <x v="3"/>
    <x v="11"/>
  </r>
  <r>
    <x v="4"/>
    <x v="11"/>
  </r>
  <r>
    <x v="3"/>
    <x v="11"/>
  </r>
  <r>
    <x v="2"/>
    <x v="11"/>
  </r>
  <r>
    <x v="3"/>
    <x v="11"/>
  </r>
  <r>
    <x v="0"/>
    <x v="11"/>
  </r>
  <r>
    <x v="2"/>
    <x v="11"/>
  </r>
  <r>
    <x v="0"/>
    <x v="11"/>
  </r>
  <r>
    <x v="4"/>
    <x v="11"/>
  </r>
  <r>
    <x v="4"/>
    <x v="11"/>
  </r>
  <r>
    <x v="4"/>
    <x v="11"/>
  </r>
  <r>
    <x v="0"/>
    <x v="11"/>
  </r>
  <r>
    <x v="0"/>
    <x v="11"/>
  </r>
  <r>
    <x v="0"/>
    <x v="11"/>
  </r>
  <r>
    <x v="3"/>
    <x v="11"/>
  </r>
  <r>
    <x v="0"/>
    <x v="11"/>
  </r>
  <r>
    <x v="3"/>
    <x v="11"/>
  </r>
  <r>
    <x v="3"/>
    <x v="11"/>
  </r>
  <r>
    <x v="3"/>
    <x v="11"/>
  </r>
  <r>
    <x v="4"/>
    <x v="11"/>
  </r>
  <r>
    <x v="0"/>
    <x v="11"/>
  </r>
  <r>
    <x v="0"/>
    <x v="11"/>
  </r>
  <r>
    <x v="2"/>
    <x v="11"/>
  </r>
  <r>
    <x v="3"/>
    <x v="11"/>
  </r>
  <r>
    <x v="0"/>
    <x v="11"/>
  </r>
  <r>
    <x v="4"/>
    <x v="11"/>
  </r>
  <r>
    <x v="3"/>
    <x v="11"/>
  </r>
  <r>
    <x v="4"/>
    <x v="11"/>
  </r>
  <r>
    <x v="0"/>
    <x v="11"/>
  </r>
  <r>
    <x v="4"/>
    <x v="11"/>
  </r>
  <r>
    <x v="3"/>
    <x v="11"/>
  </r>
  <r>
    <x v="0"/>
    <x v="11"/>
  </r>
  <r>
    <x v="3"/>
    <x v="11"/>
  </r>
  <r>
    <x v="0"/>
    <x v="11"/>
  </r>
  <r>
    <x v="0"/>
    <x v="11"/>
  </r>
  <r>
    <x v="0"/>
    <x v="11"/>
  </r>
  <r>
    <x v="0"/>
    <x v="11"/>
  </r>
  <r>
    <x v="2"/>
    <x v="15"/>
  </r>
  <r>
    <x v="0"/>
    <x v="11"/>
  </r>
  <r>
    <x v="3"/>
    <x v="11"/>
  </r>
  <r>
    <x v="2"/>
    <x v="11"/>
  </r>
  <r>
    <x v="0"/>
    <x v="11"/>
  </r>
  <r>
    <x v="3"/>
    <x v="11"/>
  </r>
  <r>
    <x v="0"/>
    <x v="11"/>
  </r>
  <r>
    <x v="4"/>
    <x v="11"/>
  </r>
  <r>
    <x v="3"/>
    <x v="11"/>
  </r>
  <r>
    <x v="3"/>
    <x v="11"/>
  </r>
  <r>
    <x v="3"/>
    <x v="11"/>
  </r>
  <r>
    <x v="3"/>
    <x v="11"/>
  </r>
  <r>
    <x v="3"/>
    <x v="11"/>
  </r>
  <r>
    <x v="0"/>
    <x v="11"/>
  </r>
  <r>
    <x v="2"/>
    <x v="11"/>
  </r>
  <r>
    <x v="3"/>
    <x v="11"/>
  </r>
  <r>
    <x v="2"/>
    <x v="11"/>
  </r>
  <r>
    <x v="4"/>
    <x v="11"/>
  </r>
  <r>
    <x v="0"/>
    <x v="11"/>
  </r>
  <r>
    <x v="2"/>
    <x v="11"/>
  </r>
  <r>
    <x v="4"/>
    <x v="11"/>
  </r>
  <r>
    <x v="4"/>
    <x v="11"/>
  </r>
  <r>
    <x v="4"/>
    <x v="11"/>
  </r>
  <r>
    <x v="4"/>
    <x v="11"/>
  </r>
  <r>
    <x v="4"/>
    <x v="11"/>
  </r>
  <r>
    <x v="3"/>
    <x v="11"/>
  </r>
  <r>
    <x v="3"/>
    <x v="11"/>
  </r>
  <r>
    <x v="3"/>
    <x v="11"/>
  </r>
  <r>
    <x v="3"/>
    <x v="11"/>
  </r>
  <r>
    <x v="0"/>
    <x v="11"/>
  </r>
  <r>
    <x v="2"/>
    <x v="16"/>
  </r>
  <r>
    <x v="2"/>
    <x v="7"/>
  </r>
  <r>
    <x v="1"/>
    <x v="4"/>
  </r>
  <r>
    <x v="2"/>
    <x v="6"/>
  </r>
  <r>
    <x v="2"/>
    <x v="6"/>
  </r>
  <r>
    <x v="2"/>
    <x v="6"/>
  </r>
  <r>
    <x v="5"/>
    <x v="4"/>
  </r>
  <r>
    <x v="2"/>
    <x v="3"/>
  </r>
  <r>
    <x v="2"/>
    <x v="4"/>
  </r>
  <r>
    <x v="1"/>
    <x v="4"/>
  </r>
  <r>
    <x v="2"/>
    <x v="4"/>
  </r>
  <r>
    <x v="3"/>
    <x v="4"/>
  </r>
  <r>
    <x v="1"/>
    <x v="4"/>
  </r>
  <r>
    <x v="2"/>
    <x v="8"/>
  </r>
  <r>
    <x v="2"/>
    <x v="4"/>
  </r>
  <r>
    <x v="1"/>
    <x v="11"/>
  </r>
  <r>
    <x v="2"/>
    <x v="11"/>
  </r>
  <r>
    <x v="2"/>
    <x v="11"/>
  </r>
  <r>
    <x v="2"/>
    <x v="11"/>
  </r>
  <r>
    <x v="2"/>
    <x v="12"/>
  </r>
  <r>
    <x v="5"/>
    <x v="11"/>
  </r>
  <r>
    <x v="2"/>
    <x v="11"/>
  </r>
  <r>
    <x v="1"/>
    <x v="11"/>
  </r>
  <r>
    <x v="1"/>
    <x v="11"/>
  </r>
  <r>
    <x v="3"/>
    <x v="11"/>
  </r>
  <r>
    <x v="2"/>
    <x v="11"/>
  </r>
  <r>
    <x v="5"/>
    <x v="11"/>
  </r>
  <r>
    <x v="5"/>
    <x v="11"/>
  </r>
  <r>
    <x v="1"/>
    <x v="11"/>
  </r>
  <r>
    <x v="1"/>
    <x v="11"/>
  </r>
  <r>
    <x v="1"/>
    <x v="11"/>
  </r>
  <r>
    <x v="2"/>
    <x v="14"/>
  </r>
  <r>
    <x v="1"/>
    <x v="11"/>
  </r>
  <r>
    <x v="2"/>
    <x v="11"/>
  </r>
  <r>
    <x v="2"/>
    <x v="11"/>
  </r>
  <r>
    <x v="1"/>
    <x v="11"/>
  </r>
  <r>
    <x v="2"/>
    <x v="11"/>
  </r>
  <r>
    <x v="2"/>
    <x v="11"/>
  </r>
  <r>
    <x v="2"/>
    <x v="11"/>
  </r>
  <r>
    <x v="2"/>
    <x v="11"/>
  </r>
  <r>
    <x v="1"/>
    <x v="11"/>
  </r>
  <r>
    <x v="2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5"/>
    <x v="11"/>
  </r>
  <r>
    <x v="3"/>
    <x v="11"/>
  </r>
  <r>
    <x v="5"/>
    <x v="11"/>
  </r>
  <r>
    <x v="5"/>
    <x v="11"/>
  </r>
  <r>
    <x v="2"/>
    <x v="10"/>
  </r>
  <r>
    <x v="1"/>
    <x v="11"/>
  </r>
  <r>
    <x v="5"/>
    <x v="11"/>
  </r>
  <r>
    <x v="2"/>
    <x v="11"/>
  </r>
  <r>
    <x v="1"/>
    <x v="11"/>
  </r>
  <r>
    <x v="5"/>
    <x v="11"/>
  </r>
  <r>
    <x v="2"/>
    <x v="10"/>
  </r>
  <r>
    <x v="3"/>
    <x v="11"/>
  </r>
  <r>
    <x v="2"/>
    <x v="11"/>
  </r>
  <r>
    <x v="2"/>
    <x v="11"/>
  </r>
  <r>
    <x v="1"/>
    <x v="11"/>
  </r>
  <r>
    <x v="5"/>
    <x v="11"/>
  </r>
  <r>
    <x v="2"/>
    <x v="11"/>
  </r>
  <r>
    <x v="2"/>
    <x v="11"/>
  </r>
  <r>
    <x v="2"/>
    <x v="11"/>
  </r>
  <r>
    <x v="2"/>
    <x v="11"/>
  </r>
  <r>
    <x v="2"/>
    <x v="11"/>
  </r>
  <r>
    <x v="5"/>
    <x v="11"/>
  </r>
  <r>
    <x v="2"/>
    <x v="11"/>
  </r>
  <r>
    <x v="3"/>
    <x v="11"/>
  </r>
  <r>
    <x v="3"/>
    <x v="11"/>
  </r>
  <r>
    <x v="1"/>
    <x v="11"/>
  </r>
  <r>
    <x v="3"/>
    <x v="11"/>
  </r>
  <r>
    <x v="5"/>
    <x v="11"/>
  </r>
  <r>
    <x v="1"/>
    <x v="11"/>
  </r>
  <r>
    <x v="5"/>
    <x v="11"/>
  </r>
  <r>
    <x v="5"/>
    <x v="11"/>
  </r>
  <r>
    <x v="1"/>
    <x v="11"/>
  </r>
  <r>
    <x v="2"/>
    <x v="11"/>
  </r>
  <r>
    <x v="5"/>
    <x v="11"/>
  </r>
  <r>
    <x v="5"/>
    <x v="11"/>
  </r>
  <r>
    <x v="2"/>
    <x v="11"/>
  </r>
  <r>
    <x v="1"/>
    <x v="11"/>
  </r>
  <r>
    <x v="3"/>
    <x v="11"/>
  </r>
  <r>
    <x v="3"/>
    <x v="11"/>
  </r>
  <r>
    <x v="1"/>
    <x v="11"/>
  </r>
  <r>
    <x v="5"/>
    <x v="11"/>
  </r>
  <r>
    <x v="2"/>
    <x v="11"/>
  </r>
  <r>
    <x v="5"/>
    <x v="11"/>
  </r>
  <r>
    <x v="5"/>
    <x v="11"/>
  </r>
  <r>
    <x v="1"/>
    <x v="11"/>
  </r>
  <r>
    <x v="3"/>
    <x v="11"/>
  </r>
  <r>
    <x v="5"/>
    <x v="11"/>
  </r>
  <r>
    <x v="5"/>
    <x v="11"/>
  </r>
  <r>
    <x v="5"/>
    <x v="11"/>
  </r>
  <r>
    <x v="5"/>
    <x v="11"/>
  </r>
  <r>
    <x v="5"/>
    <x v="11"/>
  </r>
  <r>
    <x v="1"/>
    <x v="11"/>
  </r>
  <r>
    <x v="1"/>
    <x v="11"/>
  </r>
  <r>
    <x v="5"/>
    <x v="11"/>
  </r>
  <r>
    <x v="5"/>
    <x v="11"/>
  </r>
  <r>
    <x v="2"/>
    <x v="11"/>
  </r>
  <r>
    <x v="3"/>
    <x v="11"/>
  </r>
  <r>
    <x v="1"/>
    <x v="11"/>
  </r>
  <r>
    <x v="5"/>
    <x v="11"/>
  </r>
  <r>
    <x v="5"/>
    <x v="11"/>
  </r>
  <r>
    <x v="5"/>
    <x v="11"/>
  </r>
  <r>
    <x v="2"/>
    <x v="11"/>
  </r>
  <r>
    <x v="3"/>
    <x v="11"/>
  </r>
  <r>
    <x v="5"/>
    <x v="11"/>
  </r>
  <r>
    <x v="5"/>
    <x v="11"/>
  </r>
  <r>
    <x v="5"/>
    <x v="11"/>
  </r>
  <r>
    <x v="2"/>
    <x v="11"/>
  </r>
  <r>
    <x v="5"/>
    <x v="11"/>
  </r>
  <r>
    <x v="5"/>
    <x v="11"/>
  </r>
  <r>
    <x v="5"/>
    <x v="11"/>
  </r>
  <r>
    <x v="5"/>
    <x v="11"/>
  </r>
  <r>
    <x v="5"/>
    <x v="11"/>
  </r>
  <r>
    <x v="5"/>
    <x v="11"/>
  </r>
  <r>
    <x v="3"/>
    <x v="11"/>
  </r>
  <r>
    <x v="2"/>
    <x v="11"/>
  </r>
  <r>
    <x v="3"/>
    <x v="11"/>
  </r>
  <r>
    <x v="5"/>
    <x v="11"/>
  </r>
  <r>
    <x v="5"/>
    <x v="11"/>
  </r>
  <r>
    <x v="1"/>
    <x v="11"/>
  </r>
  <r>
    <x v="3"/>
    <x v="11"/>
  </r>
  <r>
    <x v="5"/>
    <x v="11"/>
  </r>
  <r>
    <x v="1"/>
    <x v="11"/>
  </r>
  <r>
    <x v="5"/>
    <x v="11"/>
  </r>
  <r>
    <x v="3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5"/>
    <x v="11"/>
  </r>
  <r>
    <x v="2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2"/>
    <x v="11"/>
  </r>
  <r>
    <x v="5"/>
    <x v="11"/>
  </r>
  <r>
    <x v="1"/>
    <x v="11"/>
  </r>
  <r>
    <x v="5"/>
    <x v="11"/>
  </r>
  <r>
    <x v="3"/>
    <x v="11"/>
  </r>
  <r>
    <x v="1"/>
    <x v="11"/>
  </r>
  <r>
    <x v="3"/>
    <x v="11"/>
  </r>
  <r>
    <x v="1"/>
    <x v="11"/>
  </r>
  <r>
    <x v="1"/>
    <x v="11"/>
  </r>
  <r>
    <x v="5"/>
    <x v="11"/>
  </r>
  <r>
    <x v="5"/>
    <x v="11"/>
  </r>
  <r>
    <x v="1"/>
    <x v="11"/>
  </r>
  <r>
    <x v="5"/>
    <x v="11"/>
  </r>
  <r>
    <x v="5"/>
    <x v="11"/>
  </r>
  <r>
    <x v="5"/>
    <x v="11"/>
  </r>
  <r>
    <x v="3"/>
    <x v="11"/>
  </r>
  <r>
    <x v="2"/>
    <x v="11"/>
  </r>
  <r>
    <x v="5"/>
    <x v="11"/>
  </r>
  <r>
    <x v="5"/>
    <x v="11"/>
  </r>
  <r>
    <x v="5"/>
    <x v="11"/>
  </r>
  <r>
    <x v="5"/>
    <x v="11"/>
  </r>
  <r>
    <x v="5"/>
    <x v="11"/>
  </r>
  <r>
    <x v="3"/>
    <x v="11"/>
  </r>
  <r>
    <x v="5"/>
    <x v="11"/>
  </r>
  <r>
    <x v="5"/>
    <x v="11"/>
  </r>
  <r>
    <x v="5"/>
    <x v="11"/>
  </r>
  <r>
    <x v="3"/>
    <x v="11"/>
  </r>
  <r>
    <x v="5"/>
    <x v="11"/>
  </r>
  <r>
    <x v="1"/>
    <x v="11"/>
  </r>
  <r>
    <x v="3"/>
    <x v="11"/>
  </r>
  <r>
    <x v="2"/>
    <x v="11"/>
  </r>
  <r>
    <x v="5"/>
    <x v="11"/>
  </r>
  <r>
    <x v="3"/>
    <x v="11"/>
  </r>
  <r>
    <x v="5"/>
    <x v="11"/>
  </r>
  <r>
    <x v="5"/>
    <x v="11"/>
  </r>
  <r>
    <x v="1"/>
    <x v="11"/>
  </r>
  <r>
    <x v="3"/>
    <x v="11"/>
  </r>
  <r>
    <x v="5"/>
    <x v="11"/>
  </r>
  <r>
    <x v="3"/>
    <x v="11"/>
  </r>
  <r>
    <x v="5"/>
    <x v="11"/>
  </r>
  <r>
    <x v="5"/>
    <x v="11"/>
  </r>
  <r>
    <x v="3"/>
    <x v="11"/>
  </r>
  <r>
    <x v="5"/>
    <x v="11"/>
  </r>
  <r>
    <x v="5"/>
    <x v="11"/>
  </r>
  <r>
    <x v="3"/>
    <x v="11"/>
  </r>
  <r>
    <x v="1"/>
    <x v="11"/>
  </r>
  <r>
    <x v="5"/>
    <x v="11"/>
  </r>
  <r>
    <x v="3"/>
    <x v="11"/>
  </r>
  <r>
    <x v="2"/>
    <x v="11"/>
  </r>
  <r>
    <x v="5"/>
    <x v="11"/>
  </r>
  <r>
    <x v="5"/>
    <x v="11"/>
  </r>
  <r>
    <x v="5"/>
    <x v="11"/>
  </r>
  <r>
    <x v="3"/>
    <x v="11"/>
  </r>
  <r>
    <x v="3"/>
    <x v="11"/>
  </r>
  <r>
    <x v="3"/>
    <x v="11"/>
  </r>
  <r>
    <x v="1"/>
    <x v="11"/>
  </r>
  <r>
    <x v="2"/>
    <x v="11"/>
  </r>
  <r>
    <x v="3"/>
    <x v="11"/>
  </r>
  <r>
    <x v="5"/>
    <x v="11"/>
  </r>
  <r>
    <x v="5"/>
    <x v="11"/>
  </r>
  <r>
    <x v="5"/>
    <x v="11"/>
  </r>
  <r>
    <x v="3"/>
    <x v="11"/>
  </r>
  <r>
    <x v="5"/>
    <x v="11"/>
  </r>
  <r>
    <x v="3"/>
    <x v="11"/>
  </r>
  <r>
    <x v="5"/>
    <x v="11"/>
  </r>
  <r>
    <x v="2"/>
    <x v="11"/>
  </r>
  <r>
    <x v="1"/>
    <x v="11"/>
  </r>
  <r>
    <x v="3"/>
    <x v="11"/>
  </r>
  <r>
    <x v="3"/>
    <x v="11"/>
  </r>
  <r>
    <x v="5"/>
    <x v="11"/>
  </r>
  <r>
    <x v="5"/>
    <x v="11"/>
  </r>
  <r>
    <x v="3"/>
    <x v="11"/>
  </r>
  <r>
    <x v="3"/>
    <x v="11"/>
  </r>
  <r>
    <x v="5"/>
    <x v="11"/>
  </r>
  <r>
    <x v="3"/>
    <x v="11"/>
  </r>
  <r>
    <x v="3"/>
    <x v="11"/>
  </r>
  <r>
    <x v="5"/>
    <x v="11"/>
  </r>
  <r>
    <x v="5"/>
    <x v="11"/>
  </r>
  <r>
    <x v="3"/>
    <x v="11"/>
  </r>
  <r>
    <x v="5"/>
    <x v="11"/>
  </r>
  <r>
    <x v="5"/>
    <x v="11"/>
  </r>
  <r>
    <x v="5"/>
    <x v="11"/>
  </r>
  <r>
    <x v="5"/>
    <x v="11"/>
  </r>
  <r>
    <x v="3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3"/>
    <x v="11"/>
  </r>
  <r>
    <x v="1"/>
    <x v="11"/>
  </r>
  <r>
    <x v="5"/>
    <x v="11"/>
  </r>
  <r>
    <x v="5"/>
    <x v="11"/>
  </r>
  <r>
    <x v="5"/>
    <x v="11"/>
  </r>
  <r>
    <x v="5"/>
    <x v="11"/>
  </r>
  <r>
    <x v="3"/>
    <x v="11"/>
  </r>
  <r>
    <x v="3"/>
    <x v="11"/>
  </r>
  <r>
    <x v="3"/>
    <x v="11"/>
  </r>
  <r>
    <x v="2"/>
    <x v="11"/>
  </r>
  <r>
    <x v="5"/>
    <x v="11"/>
  </r>
  <r>
    <x v="1"/>
    <x v="11"/>
  </r>
  <r>
    <x v="3"/>
    <x v="11"/>
  </r>
  <r>
    <x v="1"/>
    <x v="11"/>
  </r>
  <r>
    <x v="2"/>
    <x v="11"/>
  </r>
  <r>
    <x v="5"/>
    <x v="11"/>
  </r>
  <r>
    <x v="5"/>
    <x v="11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  <r>
    <x v="6"/>
    <x v="17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2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2"/>
    <n v="1.2"/>
  </r>
  <r>
    <x v="0"/>
    <n v="0.78000000000000014"/>
  </r>
  <r>
    <x v="0"/>
    <n v="-0.6"/>
  </r>
  <r>
    <x v="1"/>
    <n v="1.2"/>
  </r>
  <r>
    <x v="1"/>
    <n v="0.66"/>
  </r>
  <r>
    <x v="1"/>
    <n v="0.71999999999999986"/>
  </r>
  <r>
    <x v="0"/>
    <n v="0.71999999999999986"/>
  </r>
  <r>
    <x v="1"/>
    <n v="0.6"/>
  </r>
  <r>
    <x v="1"/>
    <n v="0.6"/>
  </r>
  <r>
    <x v="0"/>
    <n v="0.6"/>
  </r>
  <r>
    <x v="0"/>
    <n v="0.6"/>
  </r>
  <r>
    <x v="1"/>
    <n v="0.6"/>
  </r>
  <r>
    <x v="2"/>
    <n v="1.2"/>
  </r>
  <r>
    <x v="0"/>
    <n v="0.66"/>
  </r>
  <r>
    <x v="0"/>
    <n v="0.6"/>
  </r>
  <r>
    <x v="1"/>
    <n v="0.6"/>
  </r>
  <r>
    <x v="0"/>
    <n v="0.6"/>
  </r>
  <r>
    <x v="1"/>
    <n v="0.6"/>
  </r>
  <r>
    <x v="3"/>
    <n v="0.6"/>
  </r>
  <r>
    <x v="3"/>
    <n v="1.2"/>
  </r>
  <r>
    <x v="0"/>
    <n v="0.6"/>
  </r>
  <r>
    <x v="0"/>
    <n v="0.6"/>
  </r>
  <r>
    <x v="2"/>
    <n v="1.2"/>
  </r>
  <r>
    <x v="1"/>
    <n v="0.6"/>
  </r>
  <r>
    <x v="0"/>
    <n v="0.6"/>
  </r>
  <r>
    <x v="3"/>
    <n v="0.84"/>
  </r>
  <r>
    <x v="1"/>
    <n v="-0.6"/>
  </r>
  <r>
    <x v="0"/>
    <n v="0.71999999999999986"/>
  </r>
  <r>
    <x v="1"/>
    <n v="0.71999999999999986"/>
  </r>
  <r>
    <x v="0"/>
    <n v="0.6"/>
  </r>
  <r>
    <x v="3"/>
    <n v="0.6"/>
  </r>
  <r>
    <x v="1"/>
    <n v="0.6"/>
  </r>
  <r>
    <x v="1"/>
    <n v="0.6"/>
  </r>
  <r>
    <x v="0"/>
    <n v="0.66"/>
  </r>
  <r>
    <x v="1"/>
    <n v="0.71999999999999986"/>
  </r>
  <r>
    <x v="1"/>
    <n v="0.84"/>
  </r>
  <r>
    <x v="1"/>
    <n v="0.6"/>
  </r>
  <r>
    <x v="2"/>
    <n v="1.2"/>
  </r>
  <r>
    <x v="1"/>
    <n v="0.66"/>
  </r>
  <r>
    <x v="3"/>
    <n v="1.2"/>
  </r>
  <r>
    <x v="0"/>
    <n v="0.66"/>
  </r>
  <r>
    <x v="1"/>
    <n v="0.9"/>
  </r>
  <r>
    <x v="0"/>
    <n v="0.6"/>
  </r>
  <r>
    <x v="1"/>
    <n v="0.84"/>
  </r>
  <r>
    <x v="3"/>
    <n v="0.6"/>
  </r>
  <r>
    <x v="1"/>
    <n v="-0.42"/>
  </r>
  <r>
    <x v="0"/>
    <n v="-0.6"/>
  </r>
  <r>
    <x v="1"/>
    <n v="0"/>
  </r>
  <r>
    <x v="1"/>
    <n v="-0.6"/>
  </r>
  <r>
    <x v="3"/>
    <n v="0"/>
  </r>
  <r>
    <x v="0"/>
    <n v="-0.53999999999999992"/>
  </r>
  <r>
    <x v="1"/>
    <n v="0"/>
  </r>
  <r>
    <x v="1"/>
    <n v="-0.6"/>
  </r>
  <r>
    <x v="4"/>
    <n v="0"/>
  </r>
  <r>
    <x v="0"/>
    <n v="0"/>
  </r>
  <r>
    <x v="2"/>
    <n v="-0.42"/>
  </r>
  <r>
    <x v="0"/>
    <n v="-0.6"/>
  </r>
  <r>
    <x v="2"/>
    <n v="-0.3"/>
  </r>
  <r>
    <x v="1"/>
    <n v="-0.6"/>
  </r>
  <r>
    <x v="3"/>
    <n v="-0.6"/>
  </r>
  <r>
    <x v="2"/>
    <n v="0"/>
  </r>
  <r>
    <x v="2"/>
    <n v="0"/>
  </r>
  <r>
    <x v="1"/>
    <n v="-0.35999999999999993"/>
  </r>
  <r>
    <x v="1"/>
    <n v="0"/>
  </r>
  <r>
    <x v="2"/>
    <n v="0"/>
  </r>
  <r>
    <x v="3"/>
    <n v="0"/>
  </r>
  <r>
    <x v="2"/>
    <n v="0"/>
  </r>
  <r>
    <x v="1"/>
    <n v="-0.35999999999999993"/>
  </r>
  <r>
    <x v="3"/>
    <n v="0"/>
  </r>
  <r>
    <x v="1"/>
    <n v="0"/>
  </r>
  <r>
    <x v="3"/>
    <n v="-0.6"/>
  </r>
  <r>
    <x v="1"/>
    <n v="0"/>
  </r>
  <r>
    <x v="0"/>
    <n v="-0.6"/>
  </r>
  <r>
    <x v="3"/>
    <n v="0"/>
  </r>
  <r>
    <x v="1"/>
    <n v="-0.6"/>
  </r>
  <r>
    <x v="3"/>
    <n v="0"/>
  </r>
  <r>
    <x v="1"/>
    <n v="-0.35999999999999993"/>
  </r>
  <r>
    <x v="3"/>
    <n v="0"/>
  </r>
  <r>
    <x v="3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4"/>
    <n v="0"/>
  </r>
  <r>
    <x v="3"/>
    <n v="-0.48"/>
  </r>
  <r>
    <x v="2"/>
    <n v="0"/>
  </r>
  <r>
    <x v="1"/>
    <n v="0"/>
  </r>
  <r>
    <x v="2"/>
    <n v="-0.35999999999999993"/>
  </r>
  <r>
    <x v="0"/>
    <n v="-0.3"/>
  </r>
  <r>
    <x v="2"/>
    <n v="0"/>
  </r>
  <r>
    <x v="1"/>
    <n v="-0.42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2"/>
    <n v="0"/>
  </r>
  <r>
    <x v="3"/>
    <n v="0"/>
  </r>
  <r>
    <x v="1"/>
    <n v="-0.48"/>
  </r>
  <r>
    <x v="3"/>
    <n v="0"/>
  </r>
  <r>
    <x v="4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1"/>
    <n v="-0.42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2"/>
    <n v="0"/>
  </r>
  <r>
    <x v="2"/>
    <n v="0"/>
  </r>
  <r>
    <x v="1"/>
    <n v="-0.48"/>
  </r>
  <r>
    <x v="1"/>
    <n v="0"/>
  </r>
  <r>
    <x v="3"/>
    <n v="0"/>
  </r>
  <r>
    <x v="1"/>
    <n v="0"/>
  </r>
  <r>
    <x v="4"/>
    <n v="0"/>
  </r>
  <r>
    <x v="2"/>
    <n v="0"/>
  </r>
  <r>
    <x v="1"/>
    <n v="0"/>
  </r>
  <r>
    <x v="3"/>
    <n v="-0.42"/>
  </r>
  <r>
    <x v="0"/>
    <n v="0"/>
  </r>
  <r>
    <x v="4"/>
    <n v="0"/>
  </r>
  <r>
    <x v="1"/>
    <n v="-0.35999999999999993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0"/>
    <n v="0"/>
  </r>
  <r>
    <x v="2"/>
    <n v="0"/>
  </r>
  <r>
    <x v="0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4"/>
    <n v="0"/>
  </r>
  <r>
    <x v="1"/>
    <n v="0"/>
  </r>
  <r>
    <x v="2"/>
    <n v="0"/>
  </r>
  <r>
    <x v="3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4"/>
    <n v="0"/>
  </r>
  <r>
    <x v="2"/>
    <n v="0"/>
  </r>
  <r>
    <x v="1"/>
    <n v="0"/>
  </r>
  <r>
    <x v="1"/>
    <n v="0"/>
  </r>
  <r>
    <x v="0"/>
    <n v="0"/>
  </r>
  <r>
    <x v="3"/>
    <n v="0"/>
  </r>
  <r>
    <x v="3"/>
    <n v="0"/>
  </r>
  <r>
    <x v="4"/>
    <n v="0"/>
  </r>
  <r>
    <x v="4"/>
    <n v="0"/>
  </r>
  <r>
    <x v="2"/>
    <n v="0"/>
  </r>
  <r>
    <x v="1"/>
    <n v="0"/>
  </r>
  <r>
    <x v="4"/>
    <n v="0"/>
  </r>
  <r>
    <x v="3"/>
    <n v="-0.3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4"/>
    <n v="0"/>
  </r>
  <r>
    <x v="2"/>
    <n v="0"/>
  </r>
  <r>
    <x v="4"/>
    <n v="0"/>
  </r>
  <r>
    <x v="4"/>
    <n v="0"/>
  </r>
  <r>
    <x v="4"/>
    <n v="0"/>
  </r>
  <r>
    <x v="3"/>
    <n v="-0.6"/>
  </r>
  <r>
    <x v="3"/>
    <n v="0"/>
  </r>
  <r>
    <x v="3"/>
    <n v="0"/>
  </r>
  <r>
    <x v="3"/>
    <n v="0"/>
  </r>
  <r>
    <x v="2"/>
    <n v="0"/>
  </r>
  <r>
    <x v="4"/>
    <n v="0"/>
  </r>
  <r>
    <x v="1"/>
    <n v="0"/>
  </r>
  <r>
    <x v="4"/>
    <n v="0"/>
  </r>
  <r>
    <x v="2"/>
    <n v="0"/>
  </r>
  <r>
    <x v="1"/>
    <n v="-0.42"/>
  </r>
  <r>
    <x v="4"/>
    <n v="0"/>
  </r>
  <r>
    <x v="1"/>
    <n v="0"/>
  </r>
  <r>
    <x v="4"/>
    <n v="0"/>
  </r>
  <r>
    <x v="1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1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1"/>
    <n v="0"/>
  </r>
  <r>
    <x v="4"/>
    <n v="0"/>
  </r>
  <r>
    <x v="4"/>
    <n v="0"/>
  </r>
  <r>
    <x v="2"/>
    <n v="0"/>
  </r>
  <r>
    <x v="3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1"/>
    <n v="-0.48"/>
  </r>
  <r>
    <x v="4"/>
    <n v="0"/>
  </r>
  <r>
    <x v="2"/>
    <n v="0"/>
  </r>
  <r>
    <x v="4"/>
    <n v="0"/>
  </r>
  <r>
    <x v="4"/>
    <n v="0"/>
  </r>
  <r>
    <x v="2"/>
    <n v="0"/>
  </r>
  <r>
    <x v="4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1"/>
    <n v="0"/>
  </r>
  <r>
    <x v="0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4"/>
    <n v="0"/>
  </r>
  <r>
    <x v="2"/>
    <n v="0"/>
  </r>
  <r>
    <x v="4"/>
    <n v="0"/>
  </r>
  <r>
    <x v="4"/>
    <n v="3.6"/>
  </r>
  <r>
    <x v="4"/>
    <n v="0.71999999999999986"/>
  </r>
  <r>
    <x v="5"/>
    <n v="1.2"/>
  </r>
  <r>
    <x v="4"/>
    <n v="0.66"/>
  </r>
  <r>
    <x v="5"/>
    <n v="0.66"/>
  </r>
  <r>
    <x v="4"/>
    <n v="0.66"/>
  </r>
  <r>
    <x v="4"/>
    <n v="1.2"/>
  </r>
  <r>
    <x v="4"/>
    <n v="0.6"/>
  </r>
  <r>
    <x v="5"/>
    <n v="1.2"/>
  </r>
  <r>
    <x v="4"/>
    <n v="1.2"/>
  </r>
  <r>
    <x v="4"/>
    <n v="1.2"/>
  </r>
  <r>
    <x v="4"/>
    <n v="1.2"/>
  </r>
  <r>
    <x v="2"/>
    <n v="1.2"/>
  </r>
  <r>
    <x v="4"/>
    <n v="0.84"/>
  </r>
  <r>
    <x v="4"/>
    <n v="1.2"/>
  </r>
  <r>
    <x v="5"/>
    <n v="0"/>
  </r>
  <r>
    <x v="5"/>
    <n v="0"/>
  </r>
  <r>
    <x v="5"/>
    <n v="0"/>
  </r>
  <r>
    <x v="5"/>
    <n v="0"/>
  </r>
  <r>
    <x v="4"/>
    <n v="-0.53999999999999992"/>
  </r>
  <r>
    <x v="2"/>
    <n v="0"/>
  </r>
  <r>
    <x v="4"/>
    <n v="0"/>
  </r>
  <r>
    <x v="4"/>
    <n v="0"/>
  </r>
  <r>
    <x v="2"/>
    <n v="0"/>
  </r>
  <r>
    <x v="0"/>
    <n v="0"/>
  </r>
  <r>
    <x v="2"/>
    <n v="0"/>
  </r>
  <r>
    <x v="4"/>
    <n v="0"/>
  </r>
  <r>
    <x v="5"/>
    <n v="0"/>
  </r>
  <r>
    <x v="5"/>
    <n v="0"/>
  </r>
  <r>
    <x v="5"/>
    <n v="0"/>
  </r>
  <r>
    <x v="4"/>
    <n v="0"/>
  </r>
  <r>
    <x v="4"/>
    <n v="-0.35999999999999993"/>
  </r>
  <r>
    <x v="5"/>
    <n v="0"/>
  </r>
  <r>
    <x v="5"/>
    <n v="0"/>
  </r>
  <r>
    <x v="2"/>
    <n v="0"/>
  </r>
  <r>
    <x v="2"/>
    <n v="0"/>
  </r>
  <r>
    <x v="2"/>
    <n v="0"/>
  </r>
  <r>
    <x v="2"/>
    <n v="0"/>
  </r>
  <r>
    <x v="4"/>
    <n v="0"/>
  </r>
  <r>
    <x v="5"/>
    <n v="0"/>
  </r>
  <r>
    <x v="0"/>
    <n v="0"/>
  </r>
  <r>
    <x v="4"/>
    <n v="0"/>
  </r>
  <r>
    <x v="3"/>
    <n v="0"/>
  </r>
  <r>
    <x v="4"/>
    <n v="0"/>
  </r>
  <r>
    <x v="4"/>
    <n v="0"/>
  </r>
  <r>
    <x v="3"/>
    <n v="0"/>
  </r>
  <r>
    <x v="2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2"/>
    <n v="-0.42"/>
  </r>
  <r>
    <x v="4"/>
    <n v="0"/>
  </r>
  <r>
    <x v="2"/>
    <n v="0"/>
  </r>
  <r>
    <x v="4"/>
    <n v="0"/>
  </r>
  <r>
    <x v="5"/>
    <n v="0"/>
  </r>
  <r>
    <x v="4"/>
    <n v="0"/>
  </r>
  <r>
    <x v="4"/>
    <n v="-0.42"/>
  </r>
  <r>
    <x v="0"/>
    <n v="0"/>
  </r>
  <r>
    <x v="2"/>
    <n v="0"/>
  </r>
  <r>
    <x v="4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0"/>
    <n v="0"/>
  </r>
  <r>
    <x v="2"/>
    <n v="0"/>
  </r>
  <r>
    <x v="3"/>
    <n v="0"/>
  </r>
  <r>
    <x v="2"/>
    <n v="0"/>
  </r>
  <r>
    <x v="2"/>
    <n v="0"/>
  </r>
  <r>
    <x v="2"/>
    <n v="0"/>
  </r>
  <r>
    <x v="5"/>
    <n v="0"/>
  </r>
  <r>
    <x v="4"/>
    <n v="0"/>
  </r>
  <r>
    <x v="3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0"/>
    <n v="0"/>
  </r>
  <r>
    <x v="3"/>
    <n v="0"/>
  </r>
  <r>
    <x v="5"/>
    <n v="0"/>
  </r>
  <r>
    <x v="0"/>
    <n v="0"/>
  </r>
  <r>
    <x v="5"/>
    <n v="0"/>
  </r>
  <r>
    <x v="0"/>
    <n v="0"/>
  </r>
  <r>
    <x v="0"/>
    <n v="0"/>
  </r>
  <r>
    <x v="3"/>
    <n v="0"/>
  </r>
  <r>
    <x v="3"/>
    <n v="0"/>
  </r>
  <r>
    <x v="0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4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5"/>
    <n v="0"/>
  </r>
  <r>
    <x v="2"/>
    <n v="0"/>
  </r>
  <r>
    <x v="5"/>
    <n v="0"/>
  </r>
  <r>
    <x v="0"/>
    <n v="0"/>
  </r>
  <r>
    <x v="4"/>
    <n v="0"/>
  </r>
  <r>
    <x v="3"/>
    <n v="0"/>
  </r>
  <r>
    <x v="2"/>
    <n v="0"/>
  </r>
  <r>
    <x v="3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0"/>
    <n v="0"/>
  </r>
  <r>
    <x v="5"/>
    <n v="0"/>
  </r>
  <r>
    <x v="3"/>
    <n v="0"/>
  </r>
  <r>
    <x v="5"/>
    <n v="0"/>
  </r>
  <r>
    <x v="5"/>
    <n v="0"/>
  </r>
  <r>
    <x v="2"/>
    <n v="0"/>
  </r>
  <r>
    <x v="0"/>
    <n v="0"/>
  </r>
  <r>
    <x v="5"/>
    <n v="0"/>
  </r>
  <r>
    <x v="0"/>
    <n v="0"/>
  </r>
  <r>
    <x v="5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3"/>
    <n v="0"/>
  </r>
  <r>
    <x v="5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5"/>
    <n v="0"/>
  </r>
  <r>
    <x v="4"/>
    <n v="0"/>
  </r>
  <r>
    <x v="2"/>
    <n v="0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5"/>
    <n v="0"/>
  </r>
  <r>
    <x v="3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4"/>
    <n v="0"/>
  </r>
  <r>
    <x v="0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2"/>
    <n v="1.2"/>
  </r>
  <r>
    <x v="3"/>
    <n v="0.78000000000000014"/>
  </r>
  <r>
    <x v="0"/>
    <n v="-0.6"/>
  </r>
  <r>
    <x v="2"/>
    <n v="1.2"/>
  </r>
  <r>
    <x v="1"/>
    <n v="0.66"/>
  </r>
  <r>
    <x v="2"/>
    <n v="0.71999999999999986"/>
  </r>
  <r>
    <x v="1"/>
    <n v="0.71999999999999986"/>
  </r>
  <r>
    <x v="0"/>
    <n v="0.6"/>
  </r>
  <r>
    <x v="1"/>
    <n v="0.6"/>
  </r>
  <r>
    <x v="1"/>
    <n v="0.6"/>
  </r>
  <r>
    <x v="0"/>
    <n v="0.6"/>
  </r>
  <r>
    <x v="2"/>
    <n v="0.6"/>
  </r>
  <r>
    <x v="1"/>
    <n v="1.2"/>
  </r>
  <r>
    <x v="1"/>
    <n v="0.66"/>
  </r>
  <r>
    <x v="0"/>
    <n v="0.6"/>
  </r>
  <r>
    <x v="1"/>
    <n v="0.6"/>
  </r>
  <r>
    <x v="1"/>
    <n v="0.6"/>
  </r>
  <r>
    <x v="1"/>
    <n v="0.6"/>
  </r>
  <r>
    <x v="1"/>
    <n v="0.6"/>
  </r>
  <r>
    <x v="2"/>
    <n v="1.2"/>
  </r>
  <r>
    <x v="1"/>
    <n v="0.6"/>
  </r>
  <r>
    <x v="0"/>
    <n v="0.6"/>
  </r>
  <r>
    <x v="3"/>
    <n v="1.2"/>
  </r>
  <r>
    <x v="1"/>
    <n v="0.6"/>
  </r>
  <r>
    <x v="0"/>
    <n v="0.6"/>
  </r>
  <r>
    <x v="1"/>
    <n v="0.84"/>
  </r>
  <r>
    <x v="2"/>
    <n v="-0.6"/>
  </r>
  <r>
    <x v="1"/>
    <n v="0.71999999999999986"/>
  </r>
  <r>
    <x v="2"/>
    <n v="0.71999999999999986"/>
  </r>
  <r>
    <x v="0"/>
    <n v="0.6"/>
  </r>
  <r>
    <x v="0"/>
    <n v="0.6"/>
  </r>
  <r>
    <x v="2"/>
    <n v="0.6"/>
  </r>
  <r>
    <x v="2"/>
    <n v="0.6"/>
  </r>
  <r>
    <x v="1"/>
    <n v="0.66"/>
  </r>
  <r>
    <x v="2"/>
    <n v="0.71999999999999986"/>
  </r>
  <r>
    <x v="1"/>
    <n v="0.84"/>
  </r>
  <r>
    <x v="0"/>
    <n v="0.6"/>
  </r>
  <r>
    <x v="2"/>
    <n v="1.2"/>
  </r>
  <r>
    <x v="0"/>
    <n v="0.66"/>
  </r>
  <r>
    <x v="1"/>
    <n v="1.2"/>
  </r>
  <r>
    <x v="0"/>
    <n v="0.66"/>
  </r>
  <r>
    <x v="2"/>
    <n v="0.9"/>
  </r>
  <r>
    <x v="2"/>
    <n v="0.6"/>
  </r>
  <r>
    <x v="1"/>
    <n v="0.84"/>
  </r>
  <r>
    <x v="0"/>
    <n v="0.6"/>
  </r>
  <r>
    <x v="1"/>
    <n v="-0.42"/>
  </r>
  <r>
    <x v="0"/>
    <n v="-0.6"/>
  </r>
  <r>
    <x v="2"/>
    <n v="0"/>
  </r>
  <r>
    <x v="0"/>
    <n v="-0.6"/>
  </r>
  <r>
    <x v="3"/>
    <n v="0"/>
  </r>
  <r>
    <x v="1"/>
    <n v="-0.53999999999999992"/>
  </r>
  <r>
    <x v="2"/>
    <n v="0"/>
  </r>
  <r>
    <x v="0"/>
    <n v="-0.6"/>
  </r>
  <r>
    <x v="1"/>
    <n v="0"/>
  </r>
  <r>
    <x v="3"/>
    <n v="0"/>
  </r>
  <r>
    <x v="3"/>
    <n v="-0.42"/>
  </r>
  <r>
    <x v="0"/>
    <n v="-0.6"/>
  </r>
  <r>
    <x v="0"/>
    <n v="-0.3"/>
  </r>
  <r>
    <x v="0"/>
    <n v="-0.6"/>
  </r>
  <r>
    <x v="2"/>
    <n v="-0.6"/>
  </r>
  <r>
    <x v="2"/>
    <n v="0"/>
  </r>
  <r>
    <x v="1"/>
    <n v="0"/>
  </r>
  <r>
    <x v="3"/>
    <n v="-0.35999999999999993"/>
  </r>
  <r>
    <x v="3"/>
    <n v="0"/>
  </r>
  <r>
    <x v="1"/>
    <n v="0"/>
  </r>
  <r>
    <x v="0"/>
    <n v="0"/>
  </r>
  <r>
    <x v="0"/>
    <n v="0"/>
  </r>
  <r>
    <x v="2"/>
    <n v="-0.35999999999999993"/>
  </r>
  <r>
    <x v="0"/>
    <n v="0"/>
  </r>
  <r>
    <x v="1"/>
    <n v="0"/>
  </r>
  <r>
    <x v="0"/>
    <n v="-0.6"/>
  </r>
  <r>
    <x v="2"/>
    <n v="0"/>
  </r>
  <r>
    <x v="0"/>
    <n v="-0.6"/>
  </r>
  <r>
    <x v="2"/>
    <n v="0"/>
  </r>
  <r>
    <x v="1"/>
    <n v="-0.6"/>
  </r>
  <r>
    <x v="2"/>
    <n v="0"/>
  </r>
  <r>
    <x v="1"/>
    <n v="-0.35999999999999993"/>
  </r>
  <r>
    <x v="2"/>
    <n v="0"/>
  </r>
  <r>
    <x v="1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0"/>
    <n v="0"/>
  </r>
  <r>
    <x v="2"/>
    <n v="-0.48"/>
  </r>
  <r>
    <x v="0"/>
    <n v="0"/>
  </r>
  <r>
    <x v="0"/>
    <n v="0"/>
  </r>
  <r>
    <x v="2"/>
    <n v="-0.35999999999999993"/>
  </r>
  <r>
    <x v="0"/>
    <n v="-0.3"/>
  </r>
  <r>
    <x v="0"/>
    <n v="0"/>
  </r>
  <r>
    <x v="3"/>
    <n v="-0.42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2"/>
    <n v="-0.48"/>
  </r>
  <r>
    <x v="1"/>
    <n v="0"/>
  </r>
  <r>
    <x v="1"/>
    <n v="0"/>
  </r>
  <r>
    <x v="3"/>
    <n v="0"/>
  </r>
  <r>
    <x v="1"/>
    <n v="0"/>
  </r>
  <r>
    <x v="3"/>
    <n v="0"/>
  </r>
  <r>
    <x v="2"/>
    <n v="0"/>
  </r>
  <r>
    <x v="3"/>
    <n v="0"/>
  </r>
  <r>
    <x v="3"/>
    <n v="0"/>
  </r>
  <r>
    <x v="1"/>
    <n v="0"/>
  </r>
  <r>
    <x v="2"/>
    <n v="-0.42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2"/>
    <n v="0"/>
  </r>
  <r>
    <x v="1"/>
    <n v="0"/>
  </r>
  <r>
    <x v="1"/>
    <n v="-0.48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-0.42"/>
  </r>
  <r>
    <x v="0"/>
    <n v="0"/>
  </r>
  <r>
    <x v="1"/>
    <n v="0"/>
  </r>
  <r>
    <x v="0"/>
    <n v="-0.35999999999999993"/>
  </r>
  <r>
    <x v="0"/>
    <n v="0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2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1"/>
    <n v="-0.3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1"/>
    <n v="-0.6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-0.42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0"/>
  </r>
  <r>
    <x v="2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-0.48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4"/>
    <n v="3.6"/>
  </r>
  <r>
    <x v="4"/>
    <n v="0.71999999999999986"/>
  </r>
  <r>
    <x v="5"/>
    <n v="1.2"/>
  </r>
  <r>
    <x v="6"/>
    <n v="0.66"/>
  </r>
  <r>
    <x v="6"/>
    <n v="0.66"/>
  </r>
  <r>
    <x v="4"/>
    <n v="0.66"/>
  </r>
  <r>
    <x v="5"/>
    <n v="1.2"/>
  </r>
  <r>
    <x v="5"/>
    <n v="0.6"/>
  </r>
  <r>
    <x v="4"/>
    <n v="1.2"/>
  </r>
  <r>
    <x v="4"/>
    <n v="1.2"/>
  </r>
  <r>
    <x v="4"/>
    <n v="1.2"/>
  </r>
  <r>
    <x v="6"/>
    <n v="1.2"/>
  </r>
  <r>
    <x v="5"/>
    <n v="1.2"/>
  </r>
  <r>
    <x v="6"/>
    <n v="0.84"/>
  </r>
  <r>
    <x v="4"/>
    <n v="1.2"/>
  </r>
  <r>
    <x v="6"/>
    <n v="0"/>
  </r>
  <r>
    <x v="4"/>
    <n v="0"/>
  </r>
  <r>
    <x v="6"/>
    <n v="0"/>
  </r>
  <r>
    <x v="4"/>
    <n v="0"/>
  </r>
  <r>
    <x v="5"/>
    <n v="-0.53999999999999992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-0.35999999999999993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4"/>
    <n v="0"/>
  </r>
  <r>
    <x v="6"/>
    <n v="-0.42"/>
  </r>
  <r>
    <x v="4"/>
    <n v="0"/>
  </r>
  <r>
    <x v="5"/>
    <n v="0"/>
  </r>
  <r>
    <x v="4"/>
    <n v="0"/>
  </r>
  <r>
    <x v="5"/>
    <n v="0"/>
  </r>
  <r>
    <x v="6"/>
    <n v="0"/>
  </r>
  <r>
    <x v="4"/>
    <n v="-0.42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1"/>
    <n v="3"/>
  </r>
  <r>
    <x v="0"/>
    <n v="1.8"/>
  </r>
  <r>
    <x v="1"/>
    <n v="3"/>
  </r>
  <r>
    <x v="0"/>
    <n v="1.8"/>
  </r>
  <r>
    <x v="0"/>
    <n v="3"/>
  </r>
  <r>
    <x v="1"/>
    <n v="3"/>
  </r>
  <r>
    <x v="1"/>
    <n v="-0.6"/>
  </r>
  <r>
    <x v="1"/>
    <n v="-0.6"/>
  </r>
  <r>
    <x v="1"/>
    <n v="0.6"/>
  </r>
  <r>
    <x v="0"/>
    <n v="-0.6"/>
  </r>
  <r>
    <x v="1"/>
    <n v="0.6"/>
  </r>
  <r>
    <x v="1"/>
    <n v="-0.6"/>
  </r>
  <r>
    <x v="0"/>
    <n v="-0.6"/>
  </r>
  <r>
    <x v="0"/>
    <n v="0.6"/>
  </r>
  <r>
    <x v="0"/>
    <n v="1.2"/>
  </r>
  <r>
    <x v="1"/>
    <n v="0.78000000000000014"/>
  </r>
  <r>
    <x v="0"/>
    <n v="1.2"/>
  </r>
  <r>
    <x v="1"/>
    <n v="0.78000000000000014"/>
  </r>
  <r>
    <x v="0"/>
    <n v="-0.6"/>
  </r>
  <r>
    <x v="0"/>
    <n v="1.2"/>
  </r>
  <r>
    <x v="1"/>
    <n v="0.66"/>
  </r>
  <r>
    <x v="0"/>
    <n v="0.71999999999999986"/>
  </r>
  <r>
    <x v="1"/>
    <n v="0.71999999999999986"/>
  </r>
  <r>
    <x v="0"/>
    <n v="0.6"/>
  </r>
  <r>
    <x v="1"/>
    <n v="0.6"/>
  </r>
  <r>
    <x v="1"/>
    <n v="0.6"/>
  </r>
  <r>
    <x v="0"/>
    <n v="0.6"/>
  </r>
  <r>
    <x v="1"/>
    <n v="0.6"/>
  </r>
  <r>
    <x v="1"/>
    <n v="1.2"/>
  </r>
  <r>
    <x v="1"/>
    <n v="0.66"/>
  </r>
  <r>
    <x v="0"/>
    <n v="0.6"/>
  </r>
  <r>
    <x v="1"/>
    <n v="0.6"/>
  </r>
  <r>
    <x v="1"/>
    <n v="0.6"/>
  </r>
  <r>
    <x v="1"/>
    <n v="0.6"/>
  </r>
  <r>
    <x v="1"/>
    <n v="0.6"/>
  </r>
  <r>
    <x v="1"/>
    <n v="1.2"/>
  </r>
  <r>
    <x v="1"/>
    <n v="0.6"/>
  </r>
  <r>
    <x v="0"/>
    <n v="0.6"/>
  </r>
  <r>
    <x v="1"/>
    <n v="1.2"/>
  </r>
  <r>
    <x v="1"/>
    <n v="0.6"/>
  </r>
  <r>
    <x v="0"/>
    <n v="0.6"/>
  </r>
  <r>
    <x v="1"/>
    <n v="0.84"/>
  </r>
  <r>
    <x v="1"/>
    <n v="-0.6"/>
  </r>
  <r>
    <x v="1"/>
    <n v="0.71999999999999986"/>
  </r>
  <r>
    <x v="0"/>
    <n v="0.71999999999999986"/>
  </r>
  <r>
    <x v="0"/>
    <n v="0.6"/>
  </r>
  <r>
    <x v="0"/>
    <n v="0.6"/>
  </r>
  <r>
    <x v="1"/>
    <n v="0.6"/>
  </r>
  <r>
    <x v="0"/>
    <n v="0.6"/>
  </r>
  <r>
    <x v="1"/>
    <n v="0.66"/>
  </r>
  <r>
    <x v="0"/>
    <n v="0.71999999999999986"/>
  </r>
  <r>
    <x v="1"/>
    <n v="0.84"/>
  </r>
  <r>
    <x v="0"/>
    <n v="0.6"/>
  </r>
  <r>
    <x v="0"/>
    <n v="1.2"/>
  </r>
  <r>
    <x v="0"/>
    <n v="0.66"/>
  </r>
  <r>
    <x v="2"/>
    <n v="1.2"/>
  </r>
  <r>
    <x v="0"/>
    <n v="0.66"/>
  </r>
  <r>
    <x v="0"/>
    <n v="0.9"/>
  </r>
  <r>
    <x v="0"/>
    <n v="0.6"/>
  </r>
  <r>
    <x v="1"/>
    <n v="0.84"/>
  </r>
  <r>
    <x v="0"/>
    <n v="0.6"/>
  </r>
  <r>
    <x v="0"/>
    <n v="-0.42"/>
  </r>
  <r>
    <x v="0"/>
    <n v="-0.6"/>
  </r>
  <r>
    <x v="2"/>
    <n v="0"/>
  </r>
  <r>
    <x v="0"/>
    <n v="-0.6"/>
  </r>
  <r>
    <x v="2"/>
    <n v="0"/>
  </r>
  <r>
    <x v="1"/>
    <n v="-0.53999999999999992"/>
  </r>
  <r>
    <x v="2"/>
    <n v="0"/>
  </r>
  <r>
    <x v="0"/>
    <n v="-0.6"/>
  </r>
  <r>
    <x v="2"/>
    <n v="0"/>
  </r>
  <r>
    <x v="0"/>
    <n v="0"/>
  </r>
  <r>
    <x v="2"/>
    <n v="-0.42"/>
  </r>
  <r>
    <x v="0"/>
    <n v="-0.6"/>
  </r>
  <r>
    <x v="0"/>
    <n v="-0.3"/>
  </r>
  <r>
    <x v="0"/>
    <n v="-0.6"/>
  </r>
  <r>
    <x v="0"/>
    <n v="-0.6"/>
  </r>
  <r>
    <x v="0"/>
    <n v="0"/>
  </r>
  <r>
    <x v="1"/>
    <n v="0"/>
  </r>
  <r>
    <x v="1"/>
    <n v="-0.35999999999999993"/>
  </r>
  <r>
    <x v="2"/>
    <n v="0"/>
  </r>
  <r>
    <x v="2"/>
    <n v="0"/>
  </r>
  <r>
    <x v="0"/>
    <n v="0"/>
  </r>
  <r>
    <x v="0"/>
    <n v="0"/>
  </r>
  <r>
    <x v="2"/>
    <n v="-0.35999999999999993"/>
  </r>
  <r>
    <x v="0"/>
    <n v="0"/>
  </r>
  <r>
    <x v="1"/>
    <n v="0"/>
  </r>
  <r>
    <x v="0"/>
    <n v="-0.6"/>
  </r>
  <r>
    <x v="0"/>
    <n v="0"/>
  </r>
  <r>
    <x v="0"/>
    <n v="-0.6"/>
  </r>
  <r>
    <x v="2"/>
    <n v="0"/>
  </r>
  <r>
    <x v="1"/>
    <n v="-0.6"/>
  </r>
  <r>
    <x v="0"/>
    <n v="0"/>
  </r>
  <r>
    <x v="0"/>
    <n v="-0.35999999999999993"/>
  </r>
  <r>
    <x v="0"/>
    <n v="0"/>
  </r>
  <r>
    <x v="1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-0.48"/>
  </r>
  <r>
    <x v="0"/>
    <n v="0"/>
  </r>
  <r>
    <x v="0"/>
    <n v="0"/>
  </r>
  <r>
    <x v="0"/>
    <n v="-0.35999999999999993"/>
  </r>
  <r>
    <x v="2"/>
    <n v="-0.3"/>
  </r>
  <r>
    <x v="0"/>
    <n v="0"/>
  </r>
  <r>
    <x v="2"/>
    <n v="-0.42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0"/>
    <n v="-0.4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42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-0.48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-0.42"/>
  </r>
  <r>
    <x v="2"/>
    <n v="0"/>
  </r>
  <r>
    <x v="2"/>
    <n v="0"/>
  </r>
  <r>
    <x v="2"/>
    <n v="-0.35999999999999993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-0.3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-0.6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2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-0.48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3"/>
    <n v="3.6"/>
  </r>
  <r>
    <x v="3"/>
    <n v="0.71999999999999986"/>
  </r>
  <r>
    <x v="4"/>
    <n v="1.2"/>
  </r>
  <r>
    <x v="3"/>
    <n v="0.66"/>
  </r>
  <r>
    <x v="3"/>
    <n v="0.66"/>
  </r>
  <r>
    <x v="3"/>
    <n v="0.66"/>
  </r>
  <r>
    <x v="4"/>
    <n v="1.2"/>
  </r>
  <r>
    <x v="3"/>
    <n v="0.6"/>
  </r>
  <r>
    <x v="3"/>
    <n v="1.2"/>
  </r>
  <r>
    <x v="3"/>
    <n v="1.2"/>
  </r>
  <r>
    <x v="3"/>
    <n v="1.2"/>
  </r>
  <r>
    <x v="4"/>
    <n v="1.2"/>
  </r>
  <r>
    <x v="4"/>
    <n v="1.2"/>
  </r>
  <r>
    <x v="4"/>
    <n v="0.84"/>
  </r>
  <r>
    <x v="3"/>
    <n v="1.2"/>
  </r>
  <r>
    <x v="3"/>
    <n v="0"/>
  </r>
  <r>
    <x v="4"/>
    <n v="0"/>
  </r>
  <r>
    <x v="3"/>
    <n v="0"/>
  </r>
  <r>
    <x v="3"/>
    <n v="0"/>
  </r>
  <r>
    <x v="3"/>
    <n v="-0.53999999999999992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-0.35999999999999993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-0.42"/>
  </r>
  <r>
    <x v="4"/>
    <n v="0"/>
  </r>
  <r>
    <x v="4"/>
    <n v="0"/>
  </r>
  <r>
    <x v="3"/>
    <n v="0"/>
  </r>
  <r>
    <x v="3"/>
    <n v="0"/>
  </r>
  <r>
    <x v="4"/>
    <n v="0"/>
  </r>
  <r>
    <x v="3"/>
    <n v="-0.42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564">
  <r>
    <x v="0"/>
    <n v="1.8"/>
  </r>
  <r>
    <x v="0"/>
    <n v="3"/>
  </r>
  <r>
    <x v="0"/>
    <n v="1.8"/>
  </r>
  <r>
    <x v="1"/>
    <n v="3"/>
  </r>
  <r>
    <x v="0"/>
    <n v="1.8"/>
  </r>
  <r>
    <x v="1"/>
    <n v="3"/>
  </r>
  <r>
    <x v="0"/>
    <n v="3"/>
  </r>
  <r>
    <x v="0"/>
    <n v="-0.6"/>
  </r>
  <r>
    <x v="1"/>
    <n v="-0.6"/>
  </r>
  <r>
    <x v="0"/>
    <n v="0.6"/>
  </r>
  <r>
    <x v="1"/>
    <n v="-0.6"/>
  </r>
  <r>
    <x v="1"/>
    <n v="0.6"/>
  </r>
  <r>
    <x v="1"/>
    <n v="-0.6"/>
  </r>
  <r>
    <x v="1"/>
    <n v="-0.6"/>
  </r>
  <r>
    <x v="1"/>
    <n v="0.6"/>
  </r>
  <r>
    <x v="2"/>
    <n v="1.2"/>
  </r>
  <r>
    <x v="0"/>
    <n v="0.78000000000000014"/>
  </r>
  <r>
    <x v="1"/>
    <n v="1.2"/>
  </r>
  <r>
    <x v="0"/>
    <n v="0.78000000000000014"/>
  </r>
  <r>
    <x v="0"/>
    <n v="-0.6"/>
  </r>
  <r>
    <x v="0"/>
    <n v="1.2"/>
  </r>
  <r>
    <x v="0"/>
    <n v="0.66"/>
  </r>
  <r>
    <x v="0"/>
    <n v="0.71999999999999986"/>
  </r>
  <r>
    <x v="1"/>
    <n v="0.71999999999999986"/>
  </r>
  <r>
    <x v="2"/>
    <n v="0.6"/>
  </r>
  <r>
    <x v="1"/>
    <n v="0.6"/>
  </r>
  <r>
    <x v="0"/>
    <n v="0.6"/>
  </r>
  <r>
    <x v="0"/>
    <n v="0.6"/>
  </r>
  <r>
    <x v="0"/>
    <n v="0.6"/>
  </r>
  <r>
    <x v="0"/>
    <n v="1.2"/>
  </r>
  <r>
    <x v="0"/>
    <n v="0.66"/>
  </r>
  <r>
    <x v="0"/>
    <n v="0.6"/>
  </r>
  <r>
    <x v="1"/>
    <n v="0.6"/>
  </r>
  <r>
    <x v="1"/>
    <n v="0.6"/>
  </r>
  <r>
    <x v="0"/>
    <n v="0.6"/>
  </r>
  <r>
    <x v="0"/>
    <n v="0.6"/>
  </r>
  <r>
    <x v="0"/>
    <n v="1.2"/>
  </r>
  <r>
    <x v="1"/>
    <n v="0.6"/>
  </r>
  <r>
    <x v="2"/>
    <n v="0.6"/>
  </r>
  <r>
    <x v="0"/>
    <n v="1.2"/>
  </r>
  <r>
    <x v="0"/>
    <n v="0.6"/>
  </r>
  <r>
    <x v="0"/>
    <n v="0.6"/>
  </r>
  <r>
    <x v="0"/>
    <n v="0.84"/>
  </r>
  <r>
    <x v="0"/>
    <n v="-0.6"/>
  </r>
  <r>
    <x v="0"/>
    <n v="0.71999999999999986"/>
  </r>
  <r>
    <x v="2"/>
    <n v="0.71999999999999986"/>
  </r>
  <r>
    <x v="0"/>
    <n v="0.6"/>
  </r>
  <r>
    <x v="0"/>
    <n v="0.6"/>
  </r>
  <r>
    <x v="0"/>
    <n v="0.6"/>
  </r>
  <r>
    <x v="1"/>
    <n v="0.6"/>
  </r>
  <r>
    <x v="0"/>
    <n v="0.66"/>
  </r>
  <r>
    <x v="0"/>
    <n v="0.71999999999999986"/>
  </r>
  <r>
    <x v="0"/>
    <n v="0.84"/>
  </r>
  <r>
    <x v="1"/>
    <n v="0.6"/>
  </r>
  <r>
    <x v="0"/>
    <n v="1.2"/>
  </r>
  <r>
    <x v="2"/>
    <n v="0.66"/>
  </r>
  <r>
    <x v="2"/>
    <n v="1.2"/>
  </r>
  <r>
    <x v="2"/>
    <n v="0.66"/>
  </r>
  <r>
    <x v="0"/>
    <n v="0.9"/>
  </r>
  <r>
    <x v="1"/>
    <n v="0.6"/>
  </r>
  <r>
    <x v="0"/>
    <n v="0.84"/>
  </r>
  <r>
    <x v="2"/>
    <n v="0.6"/>
  </r>
  <r>
    <x v="2"/>
    <n v="-0.42"/>
  </r>
  <r>
    <x v="1"/>
    <n v="-0.6"/>
  </r>
  <r>
    <x v="2"/>
    <n v="0"/>
  </r>
  <r>
    <x v="2"/>
    <n v="-0.6"/>
  </r>
  <r>
    <x v="2"/>
    <n v="0"/>
  </r>
  <r>
    <x v="0"/>
    <n v="-0.53999999999999992"/>
  </r>
  <r>
    <x v="0"/>
    <n v="0"/>
  </r>
  <r>
    <x v="0"/>
    <n v="-0.6"/>
  </r>
  <r>
    <x v="0"/>
    <n v="0"/>
  </r>
  <r>
    <x v="0"/>
    <n v="0"/>
  </r>
  <r>
    <x v="0"/>
    <n v="-0.42"/>
  </r>
  <r>
    <x v="2"/>
    <n v="-0.6"/>
  </r>
  <r>
    <x v="0"/>
    <n v="-0.3"/>
  </r>
  <r>
    <x v="1"/>
    <n v="-0.6"/>
  </r>
  <r>
    <x v="1"/>
    <n v="-0.6"/>
  </r>
  <r>
    <x v="2"/>
    <n v="0"/>
  </r>
  <r>
    <x v="0"/>
    <n v="0"/>
  </r>
  <r>
    <x v="1"/>
    <n v="-0.35999999999999993"/>
  </r>
  <r>
    <x v="0"/>
    <n v="0"/>
  </r>
  <r>
    <x v="2"/>
    <n v="0"/>
  </r>
  <r>
    <x v="0"/>
    <n v="0"/>
  </r>
  <r>
    <x v="0"/>
    <n v="0"/>
  </r>
  <r>
    <x v="2"/>
    <n v="-0.35999999999999993"/>
  </r>
  <r>
    <x v="0"/>
    <n v="0"/>
  </r>
  <r>
    <x v="0"/>
    <n v="0"/>
  </r>
  <r>
    <x v="2"/>
    <n v="-0.6"/>
  </r>
  <r>
    <x v="0"/>
    <n v="0"/>
  </r>
  <r>
    <x v="1"/>
    <n v="-0.6"/>
  </r>
  <r>
    <x v="2"/>
    <n v="0"/>
  </r>
  <r>
    <x v="1"/>
    <n v="-0.6"/>
  </r>
  <r>
    <x v="2"/>
    <n v="0"/>
  </r>
  <r>
    <x v="2"/>
    <n v="-0.35999999999999993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2"/>
    <n v="0"/>
  </r>
  <r>
    <x v="0"/>
    <n v="-0.48"/>
  </r>
  <r>
    <x v="0"/>
    <n v="0"/>
  </r>
  <r>
    <x v="0"/>
    <n v="0"/>
  </r>
  <r>
    <x v="0"/>
    <n v="-0.35999999999999993"/>
  </r>
  <r>
    <x v="2"/>
    <n v="-0.3"/>
  </r>
  <r>
    <x v="2"/>
    <n v="0"/>
  </r>
  <r>
    <x v="2"/>
    <n v="-0.42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-0.48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1"/>
    <n v="0"/>
  </r>
  <r>
    <x v="1"/>
    <n v="-0.4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8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-0.42"/>
  </r>
  <r>
    <x v="2"/>
    <n v="0"/>
  </r>
  <r>
    <x v="0"/>
    <n v="0"/>
  </r>
  <r>
    <x v="0"/>
    <n v="-0.35999999999999993"/>
  </r>
  <r>
    <x v="0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-0.3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1"/>
    <n v="0"/>
  </r>
  <r>
    <x v="0"/>
    <n v="0"/>
  </r>
  <r>
    <x v="0"/>
    <n v="-0.6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-0.42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-0.48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3"/>
    <n v="3.6"/>
  </r>
  <r>
    <x v="3"/>
    <n v="0.71999999999999986"/>
  </r>
  <r>
    <x v="4"/>
    <n v="1.2"/>
  </r>
  <r>
    <x v="3"/>
    <n v="0.66"/>
  </r>
  <r>
    <x v="4"/>
    <n v="0.66"/>
  </r>
  <r>
    <x v="3"/>
    <n v="0.66"/>
  </r>
  <r>
    <x v="4"/>
    <n v="1.2"/>
  </r>
  <r>
    <x v="3"/>
    <n v="0.6"/>
  </r>
  <r>
    <x v="3"/>
    <n v="1.2"/>
  </r>
  <r>
    <x v="3"/>
    <n v="1.2"/>
  </r>
  <r>
    <x v="3"/>
    <n v="1.2"/>
  </r>
  <r>
    <x v="4"/>
    <n v="1.2"/>
  </r>
  <r>
    <x v="4"/>
    <n v="1.2"/>
  </r>
  <r>
    <x v="3"/>
    <n v="0.84"/>
  </r>
  <r>
    <x v="3"/>
    <n v="1.2"/>
  </r>
  <r>
    <x v="4"/>
    <n v="0"/>
  </r>
  <r>
    <x v="3"/>
    <n v="0"/>
  </r>
  <r>
    <x v="4"/>
    <n v="0"/>
  </r>
  <r>
    <x v="3"/>
    <n v="0"/>
  </r>
  <r>
    <x v="4"/>
    <n v="-0.53999999999999992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3"/>
    <n v="0"/>
  </r>
  <r>
    <x v="4"/>
    <n v="-0.35999999999999993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-0.42"/>
  </r>
  <r>
    <x v="4"/>
    <n v="0"/>
  </r>
  <r>
    <x v="4"/>
    <n v="0"/>
  </r>
  <r>
    <x v="4"/>
    <n v="0"/>
  </r>
  <r>
    <x v="4"/>
    <n v="0"/>
  </r>
  <r>
    <x v="5"/>
    <n v="0"/>
  </r>
  <r>
    <x v="4"/>
    <n v="-0.42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2"/>
    <n v="4.5"/>
  </r>
  <r>
    <x v="1"/>
    <n v="4.5"/>
  </r>
  <r>
    <x v="1"/>
    <n v="-0.9"/>
  </r>
  <r>
    <x v="1"/>
    <n v="-0.9"/>
  </r>
  <r>
    <x v="2"/>
    <n v="0.9"/>
  </r>
  <r>
    <x v="0"/>
    <n v="-0.9"/>
  </r>
  <r>
    <x v="3"/>
    <n v="0.9"/>
  </r>
  <r>
    <x v="1"/>
    <n v="-0.9"/>
  </r>
  <r>
    <x v="0"/>
    <n v="-0.9"/>
  </r>
  <r>
    <x v="0"/>
    <n v="0.9"/>
  </r>
  <r>
    <x v="4"/>
    <n v="1.8"/>
  </r>
  <r>
    <x v="0"/>
    <n v="1.1700000000000002"/>
  </r>
  <r>
    <x v="5"/>
    <n v="1.8"/>
  </r>
  <r>
    <x v="2"/>
    <n v="1.1700000000000002"/>
  </r>
  <r>
    <x v="0"/>
    <n v="-0.9"/>
  </r>
  <r>
    <x v="1"/>
    <n v="1.8"/>
  </r>
  <r>
    <x v="1"/>
    <n v="0.9900000000000001"/>
  </r>
  <r>
    <x v="0"/>
    <n v="1.0799999999999998"/>
  </r>
  <r>
    <x v="5"/>
    <n v="1.0799999999999998"/>
  </r>
  <r>
    <x v="1"/>
    <n v="0.9"/>
  </r>
  <r>
    <x v="1"/>
    <n v="0.9"/>
  </r>
  <r>
    <x v="0"/>
    <n v="0.9"/>
  </r>
  <r>
    <x v="0"/>
    <n v="0.9"/>
  </r>
  <r>
    <x v="0"/>
    <n v="0.9"/>
  </r>
  <r>
    <x v="1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5"/>
    <n v="1.8"/>
  </r>
  <r>
    <x v="1"/>
    <n v="0.9"/>
  </r>
  <r>
    <x v="1"/>
    <n v="0.9"/>
  </r>
  <r>
    <x v="0"/>
    <n v="1.26"/>
  </r>
  <r>
    <x v="1"/>
    <n v="-0.9"/>
  </r>
  <r>
    <x v="2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2"/>
    <n v="1.0799999999999998"/>
  </r>
  <r>
    <x v="2"/>
    <n v="1.26"/>
  </r>
  <r>
    <x v="1"/>
    <n v="0.9"/>
  </r>
  <r>
    <x v="5"/>
    <n v="1.8"/>
  </r>
  <r>
    <x v="1"/>
    <n v="0.9900000000000001"/>
  </r>
  <r>
    <x v="0"/>
    <n v="1.8"/>
  </r>
  <r>
    <x v="1"/>
    <n v="0.9900000000000001"/>
  </r>
  <r>
    <x v="3"/>
    <n v="1.3499999999999999"/>
  </r>
  <r>
    <x v="1"/>
    <n v="0.9"/>
  </r>
  <r>
    <x v="4"/>
    <n v="1.26"/>
  </r>
  <r>
    <x v="0"/>
    <n v="0.9"/>
  </r>
  <r>
    <x v="1"/>
    <n v="-0.63"/>
  </r>
  <r>
    <x v="1"/>
    <n v="-0.9"/>
  </r>
  <r>
    <x v="4"/>
    <n v="0"/>
  </r>
  <r>
    <x v="1"/>
    <n v="-0.9"/>
  </r>
  <r>
    <x v="2"/>
    <n v="0"/>
  </r>
  <r>
    <x v="1"/>
    <n v="-0.80999999999999994"/>
  </r>
  <r>
    <x v="2"/>
    <n v="0"/>
  </r>
  <r>
    <x v="2"/>
    <n v="-0.9"/>
  </r>
  <r>
    <x v="5"/>
    <n v="0"/>
  </r>
  <r>
    <x v="2"/>
    <n v="0"/>
  </r>
  <r>
    <x v="3"/>
    <n v="-0.63"/>
  </r>
  <r>
    <x v="1"/>
    <n v="-0.9"/>
  </r>
  <r>
    <x v="1"/>
    <n v="-0.45"/>
  </r>
  <r>
    <x v="1"/>
    <n v="-0.9"/>
  </r>
  <r>
    <x v="0"/>
    <n v="-0.9"/>
  </r>
  <r>
    <x v="3"/>
    <n v="0"/>
  </r>
  <r>
    <x v="5"/>
    <n v="0"/>
  </r>
  <r>
    <x v="3"/>
    <n v="-0.53999999999999992"/>
  </r>
  <r>
    <x v="3"/>
    <n v="0"/>
  </r>
  <r>
    <x v="0"/>
    <n v="0"/>
  </r>
  <r>
    <x v="4"/>
    <n v="0"/>
  </r>
  <r>
    <x v="2"/>
    <n v="0"/>
  </r>
  <r>
    <x v="0"/>
    <n v="-0.53999999999999992"/>
  </r>
  <r>
    <x v="1"/>
    <n v="0"/>
  </r>
  <r>
    <x v="1"/>
    <n v="0"/>
  </r>
  <r>
    <x v="6"/>
    <m/>
  </r>
  <r>
    <x v="5"/>
    <n v="0"/>
  </r>
  <r>
    <x v="2"/>
    <n v="-0.9"/>
  </r>
  <r>
    <x v="4"/>
    <n v="0"/>
  </r>
  <r>
    <x v="2"/>
    <n v="-0.9"/>
  </r>
  <r>
    <x v="4"/>
    <n v="0"/>
  </r>
  <r>
    <x v="2"/>
    <n v="-0.53999999999999992"/>
  </r>
  <r>
    <x v="0"/>
    <n v="0"/>
  </r>
  <r>
    <x v="4"/>
    <n v="0"/>
  </r>
  <r>
    <x v="5"/>
    <n v="0"/>
  </r>
  <r>
    <x v="2"/>
    <n v="0"/>
  </r>
  <r>
    <x v="2"/>
    <n v="0"/>
  </r>
  <r>
    <x v="2"/>
    <n v="0"/>
  </r>
  <r>
    <x v="0"/>
    <n v="0"/>
  </r>
  <r>
    <x v="3"/>
    <n v="0"/>
  </r>
  <r>
    <x v="5"/>
    <n v="0"/>
  </r>
  <r>
    <x v="0"/>
    <n v="-0.72000000000000008"/>
  </r>
  <r>
    <x v="5"/>
    <n v="0"/>
  </r>
  <r>
    <x v="3"/>
    <n v="0"/>
  </r>
  <r>
    <x v="3"/>
    <n v="-0.53999999999999992"/>
  </r>
  <r>
    <x v="2"/>
    <n v="-0.45"/>
  </r>
  <r>
    <x v="2"/>
    <n v="0"/>
  </r>
  <r>
    <x v="2"/>
    <n v="-0.63"/>
  </r>
  <r>
    <x v="5"/>
    <n v="0"/>
  </r>
  <r>
    <x v="2"/>
    <n v="0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-0.72000000000000008"/>
  </r>
  <r>
    <x v="0"/>
    <n v="0"/>
  </r>
  <r>
    <x v="1"/>
    <n v="0"/>
  </r>
  <r>
    <x v="2"/>
    <n v="0"/>
  </r>
  <r>
    <x v="2"/>
    <n v="0"/>
  </r>
  <r>
    <x v="4"/>
    <n v="0"/>
  </r>
  <r>
    <x v="5"/>
    <n v="0"/>
  </r>
  <r>
    <x v="5"/>
    <n v="0"/>
  </r>
  <r>
    <x v="3"/>
    <n v="0"/>
  </r>
  <r>
    <x v="4"/>
    <n v="0"/>
  </r>
  <r>
    <x v="2"/>
    <n v="-0.63"/>
  </r>
  <r>
    <x v="3"/>
    <n v="0"/>
  </r>
  <r>
    <x v="5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0"/>
    <n v="-0.72000000000000008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-0.63"/>
  </r>
  <r>
    <x v="5"/>
    <n v="0"/>
  </r>
  <r>
    <x v="3"/>
    <n v="0"/>
  </r>
  <r>
    <x v="2"/>
    <n v="-0.53999999999999992"/>
  </r>
  <r>
    <x v="2"/>
    <n v="0"/>
  </r>
  <r>
    <x v="2"/>
    <n v="0"/>
  </r>
  <r>
    <x v="1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0"/>
  </r>
  <r>
    <x v="4"/>
    <n v="0"/>
  </r>
  <r>
    <x v="4"/>
    <n v="0"/>
  </r>
  <r>
    <x v="5"/>
    <n v="0"/>
  </r>
  <r>
    <x v="2"/>
    <n v="0"/>
  </r>
  <r>
    <x v="0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-0.45"/>
  </r>
  <r>
    <x v="4"/>
    <n v="0"/>
  </r>
  <r>
    <x v="3"/>
    <n v="0"/>
  </r>
  <r>
    <x v="4"/>
    <n v="0"/>
  </r>
  <r>
    <x v="5"/>
    <n v="0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-0.9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-0.63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-0.72000000000000008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3999999999999995"/>
  </r>
  <r>
    <x v="3"/>
    <n v="1.0799999999999998"/>
  </r>
  <r>
    <x v="3"/>
    <n v="1.8"/>
  </r>
  <r>
    <x v="3"/>
    <n v="0.9900000000000001"/>
  </r>
  <r>
    <x v="0"/>
    <n v="0.9900000000000001"/>
  </r>
  <r>
    <x v="3"/>
    <n v="0.9900000000000001"/>
  </r>
  <r>
    <x v="5"/>
    <n v="1.8"/>
  </r>
  <r>
    <x v="3"/>
    <n v="0.9"/>
  </r>
  <r>
    <x v="3"/>
    <n v="1.8"/>
  </r>
  <r>
    <x v="5"/>
    <n v="1.8"/>
  </r>
  <r>
    <x v="0"/>
    <n v="1.8"/>
  </r>
  <r>
    <x v="5"/>
    <n v="1.8"/>
  </r>
  <r>
    <x v="3"/>
    <n v="1.8"/>
  </r>
  <r>
    <x v="0"/>
    <n v="1.26"/>
  </r>
  <r>
    <x v="3"/>
    <n v="1.8"/>
  </r>
  <r>
    <x v="3"/>
    <n v="0"/>
  </r>
  <r>
    <x v="0"/>
    <n v="0"/>
  </r>
  <r>
    <x v="3"/>
    <n v="0"/>
  </r>
  <r>
    <x v="3"/>
    <n v="0"/>
  </r>
  <r>
    <x v="3"/>
    <n v="-0.80999999999999994"/>
  </r>
  <r>
    <x v="4"/>
    <n v="0"/>
  </r>
  <r>
    <x v="0"/>
    <n v="0"/>
  </r>
  <r>
    <x v="3"/>
    <n v="0"/>
  </r>
  <r>
    <x v="5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-0.53999999999999992"/>
  </r>
  <r>
    <x v="3"/>
    <n v="0"/>
  </r>
  <r>
    <x v="3"/>
    <n v="0"/>
  </r>
  <r>
    <x v="5"/>
    <n v="0"/>
  </r>
  <r>
    <x v="0"/>
    <n v="0"/>
  </r>
  <r>
    <x v="0"/>
    <n v="0"/>
  </r>
  <r>
    <x v="5"/>
    <n v="0"/>
  </r>
  <r>
    <x v="0"/>
    <n v="0"/>
  </r>
  <r>
    <x v="3"/>
    <n v="0"/>
  </r>
  <r>
    <x v="0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-0.63"/>
  </r>
  <r>
    <x v="3"/>
    <n v="0"/>
  </r>
  <r>
    <x v="3"/>
    <n v="0"/>
  </r>
  <r>
    <x v="0"/>
    <n v="0"/>
  </r>
  <r>
    <x v="3"/>
    <n v="0"/>
  </r>
  <r>
    <x v="0"/>
    <n v="0"/>
  </r>
  <r>
    <x v="3"/>
    <n v="-0.63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1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0"/>
    <n v="0.9"/>
  </r>
  <r>
    <x v="1"/>
    <n v="-0.9"/>
  </r>
  <r>
    <x v="0"/>
    <n v="-0.9"/>
  </r>
  <r>
    <x v="0"/>
    <n v="0.9"/>
  </r>
  <r>
    <x v="1"/>
    <n v="1.8"/>
  </r>
  <r>
    <x v="0"/>
    <n v="1.1700000000000002"/>
  </r>
  <r>
    <x v="2"/>
    <n v="1.8"/>
  </r>
  <r>
    <x v="0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2"/>
    <n v="0.9"/>
  </r>
  <r>
    <x v="2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2"/>
    <n v="1.8"/>
  </r>
  <r>
    <x v="1"/>
    <n v="0.9"/>
  </r>
  <r>
    <x v="1"/>
    <n v="0.9"/>
  </r>
  <r>
    <x v="0"/>
    <n v="1.26"/>
  </r>
  <r>
    <x v="1"/>
    <n v="-0.9"/>
  </r>
  <r>
    <x v="0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0"/>
    <n v="1.0799999999999998"/>
  </r>
  <r>
    <x v="0"/>
    <n v="1.26"/>
  </r>
  <r>
    <x v="1"/>
    <n v="0.9"/>
  </r>
  <r>
    <x v="2"/>
    <n v="1.8"/>
  </r>
  <r>
    <x v="0"/>
    <n v="0.9900000000000001"/>
  </r>
  <r>
    <x v="2"/>
    <n v="1.8"/>
  </r>
  <r>
    <x v="1"/>
    <n v="0.9900000000000001"/>
  </r>
  <r>
    <x v="2"/>
    <n v="1.3499999999999999"/>
  </r>
  <r>
    <x v="1"/>
    <n v="0.9"/>
  </r>
  <r>
    <x v="1"/>
    <n v="1.26"/>
  </r>
  <r>
    <x v="0"/>
    <n v="0.9"/>
  </r>
  <r>
    <x v="1"/>
    <n v="-0.63"/>
  </r>
  <r>
    <x v="1"/>
    <n v="-0.9"/>
  </r>
  <r>
    <x v="1"/>
    <n v="0"/>
  </r>
  <r>
    <x v="1"/>
    <n v="-0.9"/>
  </r>
  <r>
    <x v="3"/>
    <n v="0"/>
  </r>
  <r>
    <x v="1"/>
    <n v="-0.80999999999999994"/>
  </r>
  <r>
    <x v="0"/>
    <n v="0"/>
  </r>
  <r>
    <x v="2"/>
    <n v="-0.9"/>
  </r>
  <r>
    <x v="2"/>
    <n v="0"/>
  </r>
  <r>
    <x v="3"/>
    <n v="0"/>
  </r>
  <r>
    <x v="2"/>
    <n v="-0.63"/>
  </r>
  <r>
    <x v="1"/>
    <n v="-0.9"/>
  </r>
  <r>
    <x v="1"/>
    <n v="-0.45"/>
  </r>
  <r>
    <x v="1"/>
    <n v="-0.9"/>
  </r>
  <r>
    <x v="0"/>
    <n v="-0.9"/>
  </r>
  <r>
    <x v="2"/>
    <n v="0"/>
  </r>
  <r>
    <x v="2"/>
    <n v="0"/>
  </r>
  <r>
    <x v="2"/>
    <n v="-0.53999999999999992"/>
  </r>
  <r>
    <x v="4"/>
    <n v="0"/>
  </r>
  <r>
    <x v="0"/>
    <n v="0"/>
  </r>
  <r>
    <x v="5"/>
    <n v="0"/>
  </r>
  <r>
    <x v="4"/>
    <n v="0"/>
  </r>
  <r>
    <x v="2"/>
    <n v="-0.53999999999999992"/>
  </r>
  <r>
    <x v="1"/>
    <n v="0"/>
  </r>
  <r>
    <x v="1"/>
    <n v="0"/>
  </r>
  <r>
    <x v="6"/>
    <m/>
  </r>
  <r>
    <x v="5"/>
    <n v="0"/>
  </r>
  <r>
    <x v="0"/>
    <n v="-0.9"/>
  </r>
  <r>
    <x v="5"/>
    <n v="0"/>
  </r>
  <r>
    <x v="2"/>
    <n v="-0.9"/>
  </r>
  <r>
    <x v="5"/>
    <n v="0"/>
  </r>
  <r>
    <x v="0"/>
    <n v="-0.53999999999999992"/>
  </r>
  <r>
    <x v="0"/>
    <n v="0"/>
  </r>
  <r>
    <x v="1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5"/>
    <n v="0"/>
  </r>
  <r>
    <x v="0"/>
    <n v="-0.72000000000000008"/>
  </r>
  <r>
    <x v="2"/>
    <n v="0"/>
  </r>
  <r>
    <x v="2"/>
    <n v="0"/>
  </r>
  <r>
    <x v="2"/>
    <n v="-0.53999999999999992"/>
  </r>
  <r>
    <x v="3"/>
    <n v="-0.45"/>
  </r>
  <r>
    <x v="2"/>
    <n v="0"/>
  </r>
  <r>
    <x v="4"/>
    <n v="-0.63"/>
  </r>
  <r>
    <x v="3"/>
    <n v="0"/>
  </r>
  <r>
    <x v="3"/>
    <n v="0"/>
  </r>
  <r>
    <x v="1"/>
    <n v="0"/>
  </r>
  <r>
    <x v="0"/>
    <n v="0"/>
  </r>
  <r>
    <x v="3"/>
    <n v="0"/>
  </r>
  <r>
    <x v="3"/>
    <n v="0"/>
  </r>
  <r>
    <x v="2"/>
    <n v="0"/>
  </r>
  <r>
    <x v="5"/>
    <n v="0"/>
  </r>
  <r>
    <x v="1"/>
    <n v="-0.72000000000000008"/>
  </r>
  <r>
    <x v="0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2"/>
    <n v="-0.63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-0.72000000000000008"/>
  </r>
  <r>
    <x v="3"/>
    <n v="0"/>
  </r>
  <r>
    <x v="3"/>
    <n v="0"/>
  </r>
  <r>
    <x v="5"/>
    <n v="0"/>
  </r>
  <r>
    <x v="2"/>
    <n v="0"/>
  </r>
  <r>
    <x v="2"/>
    <n v="0"/>
  </r>
  <r>
    <x v="3"/>
    <n v="0"/>
  </r>
  <r>
    <x v="5"/>
    <n v="-0.63"/>
  </r>
  <r>
    <x v="5"/>
    <n v="0"/>
  </r>
  <r>
    <x v="3"/>
    <n v="0"/>
  </r>
  <r>
    <x v="2"/>
    <n v="-0.53999999999999992"/>
  </r>
  <r>
    <x v="2"/>
    <n v="0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2"/>
    <n v="-0.45"/>
  </r>
  <r>
    <x v="4"/>
    <n v="0"/>
  </r>
  <r>
    <x v="3"/>
    <n v="0"/>
  </r>
  <r>
    <x v="5"/>
    <n v="0"/>
  </r>
  <r>
    <x v="5"/>
    <n v="0"/>
  </r>
  <r>
    <x v="0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5"/>
    <n v="0"/>
  </r>
  <r>
    <x v="1"/>
    <n v="-0.9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2"/>
    <n v="-0.63"/>
  </r>
  <r>
    <x v="3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5"/>
    <n v="0"/>
  </r>
  <r>
    <x v="3"/>
    <n v="-0.72000000000000008"/>
  </r>
  <r>
    <x v="4"/>
    <n v="0"/>
  </r>
  <r>
    <x v="4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2"/>
    <n v="0"/>
  </r>
  <r>
    <x v="1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2"/>
    <n v="5.3999999999999995"/>
  </r>
  <r>
    <x v="2"/>
    <n v="1.0799999999999998"/>
  </r>
  <r>
    <x v="1"/>
    <n v="1.8"/>
  </r>
  <r>
    <x v="2"/>
    <n v="0.9900000000000001"/>
  </r>
  <r>
    <x v="2"/>
    <n v="0.9900000000000001"/>
  </r>
  <r>
    <x v="2"/>
    <n v="0.9900000000000001"/>
  </r>
  <r>
    <x v="3"/>
    <n v="1.8"/>
  </r>
  <r>
    <x v="2"/>
    <n v="0.9"/>
  </r>
  <r>
    <x v="2"/>
    <n v="1.8"/>
  </r>
  <r>
    <x v="1"/>
    <n v="1.8"/>
  </r>
  <r>
    <x v="2"/>
    <n v="1.8"/>
  </r>
  <r>
    <x v="3"/>
    <n v="1.8"/>
  </r>
  <r>
    <x v="1"/>
    <n v="1.8"/>
  </r>
  <r>
    <x v="2"/>
    <n v="1.26"/>
  </r>
  <r>
    <x v="2"/>
    <n v="1.8"/>
  </r>
  <r>
    <x v="1"/>
    <n v="0"/>
  </r>
  <r>
    <x v="2"/>
    <n v="0"/>
  </r>
  <r>
    <x v="2"/>
    <n v="0"/>
  </r>
  <r>
    <x v="2"/>
    <n v="0"/>
  </r>
  <r>
    <x v="2"/>
    <n v="-0.80999999999999994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-0.53999999999999992"/>
  </r>
  <r>
    <x v="1"/>
    <n v="0"/>
  </r>
  <r>
    <x v="3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4"/>
    <n v="0"/>
  </r>
  <r>
    <x v="1"/>
    <n v="0"/>
  </r>
  <r>
    <x v="2"/>
    <n v="-0.63"/>
  </r>
  <r>
    <x v="1"/>
    <n v="0"/>
  </r>
  <r>
    <x v="3"/>
    <n v="0"/>
  </r>
  <r>
    <x v="2"/>
    <n v="0"/>
  </r>
  <r>
    <x v="1"/>
    <n v="0"/>
  </r>
  <r>
    <x v="3"/>
    <n v="0"/>
  </r>
  <r>
    <x v="2"/>
    <n v="-0.63"/>
  </r>
  <r>
    <x v="5"/>
    <n v="0"/>
  </r>
  <r>
    <x v="2"/>
    <n v="0"/>
  </r>
  <r>
    <x v="2"/>
    <n v="0"/>
  </r>
  <r>
    <x v="1"/>
    <n v="0"/>
  </r>
  <r>
    <x v="4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0"/>
  </r>
  <r>
    <x v="3"/>
    <n v="0"/>
  </r>
  <r>
    <x v="1"/>
    <n v="0"/>
  </r>
  <r>
    <x v="4"/>
    <n v="0"/>
  </r>
  <r>
    <x v="2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3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1"/>
    <n v="0.9"/>
  </r>
  <r>
    <x v="0"/>
    <n v="-0.9"/>
  </r>
  <r>
    <x v="1"/>
    <n v="0.9"/>
  </r>
  <r>
    <x v="1"/>
    <n v="-0.9"/>
  </r>
  <r>
    <x v="0"/>
    <n v="-0.9"/>
  </r>
  <r>
    <x v="0"/>
    <n v="0.9"/>
  </r>
  <r>
    <x v="0"/>
    <n v="1.8"/>
  </r>
  <r>
    <x v="0"/>
    <n v="1.1700000000000002"/>
  </r>
  <r>
    <x v="0"/>
    <n v="1.8"/>
  </r>
  <r>
    <x v="2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0"/>
    <n v="0.9"/>
  </r>
  <r>
    <x v="0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2"/>
    <n v="1.8"/>
  </r>
  <r>
    <x v="0"/>
    <n v="0.9"/>
  </r>
  <r>
    <x v="0"/>
    <n v="0.9"/>
  </r>
  <r>
    <x v="0"/>
    <n v="1.8"/>
  </r>
  <r>
    <x v="1"/>
    <n v="0.9"/>
  </r>
  <r>
    <x v="1"/>
    <n v="0.9"/>
  </r>
  <r>
    <x v="2"/>
    <n v="1.26"/>
  </r>
  <r>
    <x v="1"/>
    <n v="-0.9"/>
  </r>
  <r>
    <x v="0"/>
    <n v="1.0799999999999998"/>
  </r>
  <r>
    <x v="1"/>
    <n v="1.0799999999999998"/>
  </r>
  <r>
    <x v="0"/>
    <n v="0.9"/>
  </r>
  <r>
    <x v="2"/>
    <n v="0.9"/>
  </r>
  <r>
    <x v="1"/>
    <n v="0.9"/>
  </r>
  <r>
    <x v="0"/>
    <n v="0.9"/>
  </r>
  <r>
    <x v="1"/>
    <n v="0.9900000000000001"/>
  </r>
  <r>
    <x v="0"/>
    <n v="1.0799999999999998"/>
  </r>
  <r>
    <x v="1"/>
    <n v="1.26"/>
  </r>
  <r>
    <x v="1"/>
    <n v="0.9"/>
  </r>
  <r>
    <x v="0"/>
    <n v="1.8"/>
  </r>
  <r>
    <x v="0"/>
    <n v="0.9900000000000001"/>
  </r>
  <r>
    <x v="2"/>
    <n v="1.8"/>
  </r>
  <r>
    <x v="1"/>
    <n v="0.9900000000000001"/>
  </r>
  <r>
    <x v="0"/>
    <n v="1.3499999999999999"/>
  </r>
  <r>
    <x v="1"/>
    <n v="0.9"/>
  </r>
  <r>
    <x v="1"/>
    <n v="1.26"/>
  </r>
  <r>
    <x v="2"/>
    <n v="0.9"/>
  </r>
  <r>
    <x v="1"/>
    <n v="-0.63"/>
  </r>
  <r>
    <x v="1"/>
    <n v="-0.9"/>
  </r>
  <r>
    <x v="1"/>
    <n v="0"/>
  </r>
  <r>
    <x v="1"/>
    <n v="-0.9"/>
  </r>
  <r>
    <x v="2"/>
    <n v="0"/>
  </r>
  <r>
    <x v="1"/>
    <n v="-0.80999999999999994"/>
  </r>
  <r>
    <x v="1"/>
    <n v="0"/>
  </r>
  <r>
    <x v="2"/>
    <n v="-0.9"/>
  </r>
  <r>
    <x v="0"/>
    <n v="0"/>
  </r>
  <r>
    <x v="2"/>
    <n v="0"/>
  </r>
  <r>
    <x v="1"/>
    <n v="-0.63"/>
  </r>
  <r>
    <x v="1"/>
    <n v="-0.9"/>
  </r>
  <r>
    <x v="3"/>
    <n v="-0.45"/>
  </r>
  <r>
    <x v="1"/>
    <n v="-0.9"/>
  </r>
  <r>
    <x v="2"/>
    <n v="-0.9"/>
  </r>
  <r>
    <x v="1"/>
    <n v="0"/>
  </r>
  <r>
    <x v="0"/>
    <n v="0"/>
  </r>
  <r>
    <x v="0"/>
    <n v="-0.53999999999999992"/>
  </r>
  <r>
    <x v="3"/>
    <n v="0"/>
  </r>
  <r>
    <x v="1"/>
    <n v="0"/>
  </r>
  <r>
    <x v="2"/>
    <n v="0"/>
  </r>
  <r>
    <x v="3"/>
    <n v="0"/>
  </r>
  <r>
    <x v="0"/>
    <n v="-0.53999999999999992"/>
  </r>
  <r>
    <x v="1"/>
    <n v="0"/>
  </r>
  <r>
    <x v="1"/>
    <n v="0"/>
  </r>
  <r>
    <x v="4"/>
    <m/>
  </r>
  <r>
    <x v="3"/>
    <n v="0"/>
  </r>
  <r>
    <x v="0"/>
    <n v="-0.9"/>
  </r>
  <r>
    <x v="2"/>
    <n v="0"/>
  </r>
  <r>
    <x v="0"/>
    <n v="-0.9"/>
  </r>
  <r>
    <x v="2"/>
    <n v="0"/>
  </r>
  <r>
    <x v="1"/>
    <n v="-0.53999999999999992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0"/>
    <n v="0"/>
  </r>
  <r>
    <x v="2"/>
    <n v="0"/>
  </r>
  <r>
    <x v="3"/>
    <n v="0"/>
  </r>
  <r>
    <x v="2"/>
    <n v="-0.72000000000000008"/>
  </r>
  <r>
    <x v="0"/>
    <n v="0"/>
  </r>
  <r>
    <x v="0"/>
    <n v="0"/>
  </r>
  <r>
    <x v="1"/>
    <n v="-0.53999999999999992"/>
  </r>
  <r>
    <x v="0"/>
    <n v="-0.45"/>
  </r>
  <r>
    <x v="1"/>
    <n v="0"/>
  </r>
  <r>
    <x v="3"/>
    <n v="-0.63"/>
  </r>
  <r>
    <x v="0"/>
    <n v="0"/>
  </r>
  <r>
    <x v="2"/>
    <n v="0"/>
  </r>
  <r>
    <x v="2"/>
    <n v="0"/>
  </r>
  <r>
    <x v="1"/>
    <n v="0"/>
  </r>
  <r>
    <x v="0"/>
    <n v="0"/>
  </r>
  <r>
    <x v="2"/>
    <n v="0"/>
  </r>
  <r>
    <x v="0"/>
    <n v="0"/>
  </r>
  <r>
    <x v="2"/>
    <n v="0"/>
  </r>
  <r>
    <x v="1"/>
    <n v="-0.72000000000000008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3"/>
    <n v="0"/>
  </r>
  <r>
    <x v="3"/>
    <n v="0"/>
  </r>
  <r>
    <x v="2"/>
    <n v="0"/>
  </r>
  <r>
    <x v="0"/>
    <n v="-0.63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-0.72000000000000008"/>
  </r>
  <r>
    <x v="0"/>
    <n v="0"/>
  </r>
  <r>
    <x v="2"/>
    <n v="0"/>
  </r>
  <r>
    <x v="3"/>
    <n v="0"/>
  </r>
  <r>
    <x v="0"/>
    <n v="0"/>
  </r>
  <r>
    <x v="1"/>
    <n v="0"/>
  </r>
  <r>
    <x v="0"/>
    <n v="0"/>
  </r>
  <r>
    <x v="2"/>
    <n v="-0.63"/>
  </r>
  <r>
    <x v="1"/>
    <n v="0"/>
  </r>
  <r>
    <x v="1"/>
    <n v="0"/>
  </r>
  <r>
    <x v="2"/>
    <n v="-0.53999999999999992"/>
  </r>
  <r>
    <x v="0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2"/>
    <n v="0"/>
  </r>
  <r>
    <x v="3"/>
    <n v="0"/>
  </r>
  <r>
    <x v="3"/>
    <n v="0"/>
  </r>
  <r>
    <x v="0"/>
    <n v="0"/>
  </r>
  <r>
    <x v="2"/>
    <n v="0"/>
  </r>
  <r>
    <x v="2"/>
    <n v="0"/>
  </r>
  <r>
    <x v="2"/>
    <n v="0"/>
  </r>
  <r>
    <x v="1"/>
    <n v="0"/>
  </r>
  <r>
    <x v="3"/>
    <n v="0"/>
  </r>
  <r>
    <x v="1"/>
    <n v="0"/>
  </r>
  <r>
    <x v="2"/>
    <n v="0"/>
  </r>
  <r>
    <x v="0"/>
    <n v="0"/>
  </r>
  <r>
    <x v="2"/>
    <n v="0"/>
  </r>
  <r>
    <x v="0"/>
    <n v="0"/>
  </r>
  <r>
    <x v="3"/>
    <n v="0"/>
  </r>
  <r>
    <x v="3"/>
    <n v="0"/>
  </r>
  <r>
    <x v="2"/>
    <n v="0"/>
  </r>
  <r>
    <x v="3"/>
    <n v="0"/>
  </r>
  <r>
    <x v="1"/>
    <n v="0"/>
  </r>
  <r>
    <x v="1"/>
    <n v="0"/>
  </r>
  <r>
    <x v="3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3"/>
    <n v="0"/>
  </r>
  <r>
    <x v="3"/>
    <n v="0"/>
  </r>
  <r>
    <x v="1"/>
    <n v="-0.45"/>
  </r>
  <r>
    <x v="0"/>
    <n v="0"/>
  </r>
  <r>
    <x v="1"/>
    <n v="0"/>
  </r>
  <r>
    <x v="1"/>
    <n v="0"/>
  </r>
  <r>
    <x v="3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-0.9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-0.63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0"/>
    <n v="0"/>
  </r>
  <r>
    <x v="3"/>
    <n v="0"/>
  </r>
  <r>
    <x v="1"/>
    <n v="-0.72000000000000008"/>
  </r>
  <r>
    <x v="0"/>
    <n v="0"/>
  </r>
  <r>
    <x v="3"/>
    <n v="0"/>
  </r>
  <r>
    <x v="0"/>
    <n v="0"/>
  </r>
  <r>
    <x v="0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5"/>
    <n v="5.3999999999999995"/>
  </r>
  <r>
    <x v="5"/>
    <n v="1.0799999999999998"/>
  </r>
  <r>
    <x v="6"/>
    <n v="1.8"/>
  </r>
  <r>
    <x v="5"/>
    <n v="0.9900000000000001"/>
  </r>
  <r>
    <x v="6"/>
    <n v="0.9900000000000001"/>
  </r>
  <r>
    <x v="5"/>
    <n v="0.9900000000000001"/>
  </r>
  <r>
    <x v="5"/>
    <n v="1.8"/>
  </r>
  <r>
    <x v="5"/>
    <n v="0.9"/>
  </r>
  <r>
    <x v="6"/>
    <n v="1.8"/>
  </r>
  <r>
    <x v="5"/>
    <n v="1.8"/>
  </r>
  <r>
    <x v="5"/>
    <n v="1.8"/>
  </r>
  <r>
    <x v="5"/>
    <n v="1.8"/>
  </r>
  <r>
    <x v="2"/>
    <n v="1.8"/>
  </r>
  <r>
    <x v="5"/>
    <n v="1.26"/>
  </r>
  <r>
    <x v="5"/>
    <n v="1.8"/>
  </r>
  <r>
    <x v="6"/>
    <n v="0"/>
  </r>
  <r>
    <x v="5"/>
    <n v="0"/>
  </r>
  <r>
    <x v="6"/>
    <n v="0"/>
  </r>
  <r>
    <x v="6"/>
    <n v="0"/>
  </r>
  <r>
    <x v="5"/>
    <n v="-0.80999999999999994"/>
  </r>
  <r>
    <x v="3"/>
    <n v="0"/>
  </r>
  <r>
    <x v="5"/>
    <n v="0"/>
  </r>
  <r>
    <x v="5"/>
    <n v="0"/>
  </r>
  <r>
    <x v="5"/>
    <n v="0"/>
  </r>
  <r>
    <x v="3"/>
    <n v="0"/>
  </r>
  <r>
    <x v="2"/>
    <n v="0"/>
  </r>
  <r>
    <x v="5"/>
    <n v="0"/>
  </r>
  <r>
    <x v="6"/>
    <n v="0"/>
  </r>
  <r>
    <x v="6"/>
    <n v="0"/>
  </r>
  <r>
    <x v="6"/>
    <n v="0"/>
  </r>
  <r>
    <x v="5"/>
    <n v="0"/>
  </r>
  <r>
    <x v="5"/>
    <n v="-0.53999999999999992"/>
  </r>
  <r>
    <x v="6"/>
    <n v="0"/>
  </r>
  <r>
    <x v="6"/>
    <n v="0"/>
  </r>
  <r>
    <x v="2"/>
    <n v="0"/>
  </r>
  <r>
    <x v="2"/>
    <n v="0"/>
  </r>
  <r>
    <x v="2"/>
    <n v="0"/>
  </r>
  <r>
    <x v="2"/>
    <n v="0"/>
  </r>
  <r>
    <x v="5"/>
    <n v="0"/>
  </r>
  <r>
    <x v="6"/>
    <n v="0"/>
  </r>
  <r>
    <x v="2"/>
    <n v="0"/>
  </r>
  <r>
    <x v="5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3"/>
    <n v="0"/>
  </r>
  <r>
    <x v="6"/>
    <n v="0"/>
  </r>
  <r>
    <x v="2"/>
    <n v="-0.63"/>
  </r>
  <r>
    <x v="5"/>
    <n v="0"/>
  </r>
  <r>
    <x v="2"/>
    <n v="0"/>
  </r>
  <r>
    <x v="5"/>
    <n v="0"/>
  </r>
  <r>
    <x v="6"/>
    <n v="0"/>
  </r>
  <r>
    <x v="5"/>
    <n v="0"/>
  </r>
  <r>
    <x v="5"/>
    <n v="-0.63"/>
  </r>
  <r>
    <x v="5"/>
    <n v="0"/>
  </r>
  <r>
    <x v="5"/>
    <n v="0"/>
  </r>
  <r>
    <x v="5"/>
    <n v="0"/>
  </r>
  <r>
    <x v="6"/>
    <n v="0"/>
  </r>
  <r>
    <x v="3"/>
    <n v="0"/>
  </r>
  <r>
    <x v="2"/>
    <n v="0"/>
  </r>
  <r>
    <x v="6"/>
    <n v="0"/>
  </r>
  <r>
    <x v="5"/>
    <n v="0"/>
  </r>
  <r>
    <x v="6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5"/>
    <n v="0"/>
  </r>
  <r>
    <x v="3"/>
    <n v="0"/>
  </r>
  <r>
    <x v="2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5"/>
    <n v="0"/>
  </r>
  <r>
    <x v="5"/>
    <n v="0"/>
  </r>
  <r>
    <x v="6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3"/>
    <n v="0"/>
  </r>
  <r>
    <x v="6"/>
    <n v="0"/>
  </r>
  <r>
    <x v="2"/>
    <n v="0"/>
  </r>
  <r>
    <x v="5"/>
    <n v="0"/>
  </r>
  <r>
    <x v="2"/>
    <n v="0"/>
  </r>
  <r>
    <x v="6"/>
    <n v="0"/>
  </r>
  <r>
    <x v="2"/>
    <n v="0"/>
  </r>
  <r>
    <x v="2"/>
    <n v="0"/>
  </r>
  <r>
    <x v="5"/>
    <n v="0"/>
  </r>
  <r>
    <x v="3"/>
    <n v="0"/>
  </r>
  <r>
    <x v="6"/>
    <n v="0"/>
  </r>
  <r>
    <x v="5"/>
    <n v="0"/>
  </r>
  <r>
    <x v="6"/>
    <n v="0"/>
  </r>
  <r>
    <x v="5"/>
    <n v="0"/>
  </r>
  <r>
    <x v="3"/>
    <n v="0"/>
  </r>
  <r>
    <x v="6"/>
    <n v="0"/>
  </r>
  <r>
    <x v="6"/>
    <n v="0"/>
  </r>
  <r>
    <x v="3"/>
    <n v="0"/>
  </r>
  <r>
    <x v="6"/>
    <n v="0"/>
  </r>
  <r>
    <x v="5"/>
    <n v="0"/>
  </r>
  <r>
    <x v="6"/>
    <n v="0"/>
  </r>
  <r>
    <x v="5"/>
    <n v="0"/>
  </r>
  <r>
    <x v="6"/>
    <n v="0"/>
  </r>
  <r>
    <x v="2"/>
    <n v="0"/>
  </r>
  <r>
    <x v="3"/>
    <n v="0"/>
  </r>
  <r>
    <x v="6"/>
    <n v="0"/>
  </r>
  <r>
    <x v="5"/>
    <n v="0"/>
  </r>
  <r>
    <x v="6"/>
    <n v="0"/>
  </r>
  <r>
    <x v="2"/>
    <n v="0"/>
  </r>
  <r>
    <x v="5"/>
    <n v="0"/>
  </r>
  <r>
    <x v="5"/>
    <n v="0"/>
  </r>
  <r>
    <x v="5"/>
    <n v="0"/>
  </r>
  <r>
    <x v="3"/>
    <n v="0"/>
  </r>
  <r>
    <x v="6"/>
    <n v="0"/>
  </r>
  <r>
    <x v="3"/>
    <n v="0"/>
  </r>
  <r>
    <x v="2"/>
    <n v="0"/>
  </r>
  <r>
    <x v="5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6"/>
    <n v="0"/>
  </r>
  <r>
    <x v="6"/>
    <n v="0"/>
  </r>
  <r>
    <x v="3"/>
    <n v="0"/>
  </r>
  <r>
    <x v="2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6"/>
    <n v="0"/>
  </r>
  <r>
    <x v="3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6"/>
    <n v="0"/>
  </r>
  <r>
    <x v="2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6"/>
    <n v="0"/>
  </r>
  <r>
    <x v="5"/>
    <n v="0"/>
  </r>
  <r>
    <x v="5"/>
    <n v="0"/>
  </r>
  <r>
    <x v="6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6"/>
    <n v="0"/>
  </r>
  <r>
    <x v="3"/>
    <n v="0"/>
  </r>
  <r>
    <x v="3"/>
    <n v="0"/>
  </r>
  <r>
    <x v="5"/>
    <n v="0"/>
  </r>
  <r>
    <x v="3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5"/>
    <n v="0"/>
  </r>
  <r>
    <x v="2"/>
    <n v="0"/>
  </r>
  <r>
    <x v="2"/>
    <n v="0"/>
  </r>
  <r>
    <x v="5"/>
    <n v="0"/>
  </r>
  <r>
    <x v="3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2"/>
    <n v="1.8"/>
  </r>
  <r>
    <x v="3"/>
    <n v="1.1700000000000002"/>
  </r>
  <r>
    <x v="1"/>
    <n v="-0.9"/>
  </r>
  <r>
    <x v="2"/>
    <n v="1.8"/>
  </r>
  <r>
    <x v="1"/>
    <n v="0.9900000000000001"/>
  </r>
  <r>
    <x v="2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2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2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2"/>
    <n v="-0.9"/>
  </r>
  <r>
    <x v="1"/>
    <n v="1.0799999999999998"/>
  </r>
  <r>
    <x v="0"/>
    <n v="1.0799999999999998"/>
  </r>
  <r>
    <x v="1"/>
    <n v="0.9"/>
  </r>
  <r>
    <x v="0"/>
    <n v="0.9"/>
  </r>
  <r>
    <x v="2"/>
    <n v="0.9"/>
  </r>
  <r>
    <x v="2"/>
    <n v="0.9"/>
  </r>
  <r>
    <x v="0"/>
    <n v="0.9900000000000001"/>
  </r>
  <r>
    <x v="2"/>
    <n v="1.0799999999999998"/>
  </r>
  <r>
    <x v="0"/>
    <n v="1.26"/>
  </r>
  <r>
    <x v="0"/>
    <n v="0.9"/>
  </r>
  <r>
    <x v="2"/>
    <n v="1.8"/>
  </r>
  <r>
    <x v="1"/>
    <n v="0.9900000000000001"/>
  </r>
  <r>
    <x v="1"/>
    <n v="1.8"/>
  </r>
  <r>
    <x v="1"/>
    <n v="0.9900000000000001"/>
  </r>
  <r>
    <x v="3"/>
    <n v="1.3499999999999999"/>
  </r>
  <r>
    <x v="2"/>
    <n v="0.9"/>
  </r>
  <r>
    <x v="0"/>
    <n v="1.26"/>
  </r>
  <r>
    <x v="1"/>
    <n v="0.9"/>
  </r>
  <r>
    <x v="1"/>
    <n v="-0.63"/>
  </r>
  <r>
    <x v="0"/>
    <n v="-0.9"/>
  </r>
  <r>
    <x v="2"/>
    <n v="0"/>
  </r>
  <r>
    <x v="1"/>
    <n v="-0.9"/>
  </r>
  <r>
    <x v="0"/>
    <n v="0"/>
  </r>
  <r>
    <x v="0"/>
    <n v="-0.80999999999999994"/>
  </r>
  <r>
    <x v="2"/>
    <n v="0"/>
  </r>
  <r>
    <x v="2"/>
    <n v="-0.9"/>
  </r>
  <r>
    <x v="3"/>
    <n v="0"/>
  </r>
  <r>
    <x v="1"/>
    <n v="0"/>
  </r>
  <r>
    <x v="0"/>
    <n v="-0.63"/>
  </r>
  <r>
    <x v="1"/>
    <n v="-0.9"/>
  </r>
  <r>
    <x v="0"/>
    <n v="-0.45"/>
  </r>
  <r>
    <x v="0"/>
    <n v="-0.9"/>
  </r>
  <r>
    <x v="2"/>
    <n v="-0.9"/>
  </r>
  <r>
    <x v="2"/>
    <n v="0"/>
  </r>
  <r>
    <x v="0"/>
    <n v="0"/>
  </r>
  <r>
    <x v="1"/>
    <n v="-0.53999999999999992"/>
  </r>
  <r>
    <x v="1"/>
    <n v="0"/>
  </r>
  <r>
    <x v="1"/>
    <n v="0"/>
  </r>
  <r>
    <x v="3"/>
    <n v="0"/>
  </r>
  <r>
    <x v="3"/>
    <n v="0"/>
  </r>
  <r>
    <x v="0"/>
    <n v="-0.53999999999999992"/>
  </r>
  <r>
    <x v="1"/>
    <n v="0"/>
  </r>
  <r>
    <x v="0"/>
    <n v="0"/>
  </r>
  <r>
    <x v="4"/>
    <m/>
  </r>
  <r>
    <x v="2"/>
    <n v="0"/>
  </r>
  <r>
    <x v="0"/>
    <n v="-0.9"/>
  </r>
  <r>
    <x v="2"/>
    <n v="0"/>
  </r>
  <r>
    <x v="1"/>
    <n v="-0.9"/>
  </r>
  <r>
    <x v="2"/>
    <n v="0"/>
  </r>
  <r>
    <x v="1"/>
    <n v="-0.53999999999999992"/>
  </r>
  <r>
    <x v="2"/>
    <n v="0"/>
  </r>
  <r>
    <x v="0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-0.72000000000000008"/>
  </r>
  <r>
    <x v="3"/>
    <n v="0"/>
  </r>
  <r>
    <x v="0"/>
    <n v="0"/>
  </r>
  <r>
    <x v="0"/>
    <n v="-0.53999999999999992"/>
  </r>
  <r>
    <x v="1"/>
    <n v="-0.45"/>
  </r>
  <r>
    <x v="1"/>
    <n v="0"/>
  </r>
  <r>
    <x v="0"/>
    <n v="-0.63"/>
  </r>
  <r>
    <x v="3"/>
    <n v="0"/>
  </r>
  <r>
    <x v="3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2"/>
    <n v="-0.72000000000000008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0"/>
  </r>
  <r>
    <x v="1"/>
    <n v="0"/>
  </r>
  <r>
    <x v="1"/>
    <n v="0"/>
  </r>
  <r>
    <x v="2"/>
    <n v="-0.63"/>
  </r>
  <r>
    <x v="2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-0.72000000000000008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-0.63"/>
  </r>
  <r>
    <x v="1"/>
    <n v="0"/>
  </r>
  <r>
    <x v="1"/>
    <n v="0"/>
  </r>
  <r>
    <x v="3"/>
    <n v="-0.5399999999999999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-0.45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-0.9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-0.63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-0.72000000000000008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5"/>
    <n v="5.3999999999999995"/>
  </r>
  <r>
    <x v="5"/>
    <n v="1.0799999999999998"/>
  </r>
  <r>
    <x v="6"/>
    <n v="1.8"/>
  </r>
  <r>
    <x v="7"/>
    <n v="0.9900000000000001"/>
  </r>
  <r>
    <x v="7"/>
    <n v="0.9900000000000001"/>
  </r>
  <r>
    <x v="5"/>
    <n v="0.9900000000000001"/>
  </r>
  <r>
    <x v="6"/>
    <n v="1.8"/>
  </r>
  <r>
    <x v="6"/>
    <n v="0.9"/>
  </r>
  <r>
    <x v="5"/>
    <n v="1.8"/>
  </r>
  <r>
    <x v="5"/>
    <n v="1.8"/>
  </r>
  <r>
    <x v="5"/>
    <n v="1.8"/>
  </r>
  <r>
    <x v="7"/>
    <n v="1.8"/>
  </r>
  <r>
    <x v="5"/>
    <n v="1.8"/>
  </r>
  <r>
    <x v="7"/>
    <n v="1.26"/>
  </r>
  <r>
    <x v="5"/>
    <n v="1.8"/>
  </r>
  <r>
    <x v="7"/>
    <n v="0"/>
  </r>
  <r>
    <x v="5"/>
    <n v="0"/>
  </r>
  <r>
    <x v="7"/>
    <n v="0"/>
  </r>
  <r>
    <x v="5"/>
    <n v="0"/>
  </r>
  <r>
    <x v="6"/>
    <n v="-0.80999999999999994"/>
  </r>
  <r>
    <x v="5"/>
    <n v="0"/>
  </r>
  <r>
    <x v="5"/>
    <n v="0"/>
  </r>
  <r>
    <x v="6"/>
    <n v="0"/>
  </r>
  <r>
    <x v="7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7"/>
    <n v="-0.53999999999999992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7"/>
    <n v="0"/>
  </r>
  <r>
    <x v="7"/>
    <n v="-0.63"/>
  </r>
  <r>
    <x v="5"/>
    <n v="0"/>
  </r>
  <r>
    <x v="6"/>
    <n v="0"/>
  </r>
  <r>
    <x v="7"/>
    <n v="0"/>
  </r>
  <r>
    <x v="6"/>
    <n v="0"/>
  </r>
  <r>
    <x v="7"/>
    <n v="0"/>
  </r>
  <r>
    <x v="5"/>
    <n v="-0.63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0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7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5"/>
    <n v="0"/>
  </r>
  <r>
    <x v="7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7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7"/>
    <n v="0"/>
  </r>
  <r>
    <x v="6"/>
    <n v="0"/>
  </r>
  <r>
    <x v="6"/>
    <n v="0"/>
  </r>
  <r>
    <x v="7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0"/>
    <n v="1.8"/>
  </r>
  <r>
    <x v="0"/>
    <n v="1.1700000000000002"/>
  </r>
  <r>
    <x v="1"/>
    <n v="-0.9"/>
  </r>
  <r>
    <x v="0"/>
    <n v="1.8"/>
  </r>
  <r>
    <x v="1"/>
    <n v="0.9900000000000001"/>
  </r>
  <r>
    <x v="1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1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0"/>
    <n v="1.8"/>
  </r>
  <r>
    <x v="1"/>
    <n v="0.9900000000000001"/>
  </r>
  <r>
    <x v="2"/>
    <n v="1.8"/>
  </r>
  <r>
    <x v="1"/>
    <n v="0.9900000000000001"/>
  </r>
  <r>
    <x v="2"/>
    <n v="1.3499999999999999"/>
  </r>
  <r>
    <x v="1"/>
    <n v="0.9"/>
  </r>
  <r>
    <x v="0"/>
    <n v="1.26"/>
  </r>
  <r>
    <x v="1"/>
    <n v="0.9"/>
  </r>
  <r>
    <x v="0"/>
    <n v="-0.63"/>
  </r>
  <r>
    <x v="0"/>
    <n v="-0.9"/>
  </r>
  <r>
    <x v="2"/>
    <n v="0"/>
  </r>
  <r>
    <x v="1"/>
    <n v="-0.9"/>
  </r>
  <r>
    <x v="2"/>
    <n v="0"/>
  </r>
  <r>
    <x v="0"/>
    <n v="-0.80999999999999994"/>
  </r>
  <r>
    <x v="2"/>
    <n v="0"/>
  </r>
  <r>
    <x v="0"/>
    <n v="-0.9"/>
  </r>
  <r>
    <x v="2"/>
    <n v="0"/>
  </r>
  <r>
    <x v="2"/>
    <n v="0"/>
  </r>
  <r>
    <x v="2"/>
    <n v="-0.63"/>
  </r>
  <r>
    <x v="1"/>
    <n v="-0.9"/>
  </r>
  <r>
    <x v="0"/>
    <n v="-0.45"/>
  </r>
  <r>
    <x v="0"/>
    <n v="-0.9"/>
  </r>
  <r>
    <x v="1"/>
    <n v="-0.9"/>
  </r>
  <r>
    <x v="0"/>
    <n v="0"/>
  </r>
  <r>
    <x v="0"/>
    <n v="0"/>
  </r>
  <r>
    <x v="0"/>
    <n v="-0.53999999999999992"/>
  </r>
  <r>
    <x v="2"/>
    <n v="0"/>
  </r>
  <r>
    <x v="2"/>
    <n v="0"/>
  </r>
  <r>
    <x v="2"/>
    <n v="0"/>
  </r>
  <r>
    <x v="0"/>
    <n v="0"/>
  </r>
  <r>
    <x v="2"/>
    <n v="-0.53999999999999992"/>
  </r>
  <r>
    <x v="1"/>
    <n v="0"/>
  </r>
  <r>
    <x v="0"/>
    <n v="0"/>
  </r>
  <r>
    <x v="3"/>
    <m/>
  </r>
  <r>
    <x v="2"/>
    <n v="0"/>
  </r>
  <r>
    <x v="0"/>
    <n v="-0.9"/>
  </r>
  <r>
    <x v="0"/>
    <n v="0"/>
  </r>
  <r>
    <x v="1"/>
    <n v="-0.9"/>
  </r>
  <r>
    <x v="1"/>
    <n v="0"/>
  </r>
  <r>
    <x v="0"/>
    <n v="-0.5399999999999999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-0.72000000000000008"/>
  </r>
  <r>
    <x v="2"/>
    <n v="0"/>
  </r>
  <r>
    <x v="0"/>
    <n v="0"/>
  </r>
  <r>
    <x v="0"/>
    <n v="-0.53999999999999992"/>
  </r>
  <r>
    <x v="2"/>
    <n v="-0.45"/>
  </r>
  <r>
    <x v="1"/>
    <n v="0"/>
  </r>
  <r>
    <x v="2"/>
    <n v="-0.63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-0.7200000000000000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63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-0.72000000000000008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-0.63"/>
  </r>
  <r>
    <x v="2"/>
    <n v="0"/>
  </r>
  <r>
    <x v="0"/>
    <n v="0"/>
  </r>
  <r>
    <x v="2"/>
    <n v="-0.53999999999999992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-0.45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-0.9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-0.63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4"/>
    <n v="5.3999999999999995"/>
  </r>
  <r>
    <x v="4"/>
    <n v="1.0799999999999998"/>
  </r>
  <r>
    <x v="4"/>
    <n v="1.8"/>
  </r>
  <r>
    <x v="4"/>
    <n v="0.9900000000000001"/>
  </r>
  <r>
    <x v="5"/>
    <n v="0.9900000000000001"/>
  </r>
  <r>
    <x v="4"/>
    <n v="0.9900000000000001"/>
  </r>
  <r>
    <x v="6"/>
    <n v="1.8"/>
  </r>
  <r>
    <x v="4"/>
    <n v="0.9"/>
  </r>
  <r>
    <x v="4"/>
    <n v="1.8"/>
  </r>
  <r>
    <x v="4"/>
    <n v="1.8"/>
  </r>
  <r>
    <x v="4"/>
    <n v="1.8"/>
  </r>
  <r>
    <x v="6"/>
    <n v="1.8"/>
  </r>
  <r>
    <x v="6"/>
    <n v="1.8"/>
  </r>
  <r>
    <x v="6"/>
    <n v="1.26"/>
  </r>
  <r>
    <x v="4"/>
    <n v="1.8"/>
  </r>
  <r>
    <x v="5"/>
    <n v="0"/>
  </r>
  <r>
    <x v="6"/>
    <n v="0"/>
  </r>
  <r>
    <x v="5"/>
    <n v="0"/>
  </r>
  <r>
    <x v="4"/>
    <n v="0"/>
  </r>
  <r>
    <x v="5"/>
    <n v="-0.80999999999999994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-0.53999999999999992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-0.63"/>
  </r>
  <r>
    <x v="6"/>
    <n v="0"/>
  </r>
  <r>
    <x v="6"/>
    <n v="0"/>
  </r>
  <r>
    <x v="5"/>
    <n v="0"/>
  </r>
  <r>
    <x v="5"/>
    <n v="0"/>
  </r>
  <r>
    <x v="6"/>
    <n v="0"/>
  </r>
  <r>
    <x v="5"/>
    <n v="-0.63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2"/>
    <n v="1.8"/>
  </r>
  <r>
    <x v="0"/>
    <n v="1.1700000000000002"/>
  </r>
  <r>
    <x v="1"/>
    <n v="1.8"/>
  </r>
  <r>
    <x v="0"/>
    <n v="1.1700000000000002"/>
  </r>
  <r>
    <x v="1"/>
    <n v="-0.9"/>
  </r>
  <r>
    <x v="1"/>
    <n v="1.8"/>
  </r>
  <r>
    <x v="1"/>
    <n v="0.9900000000000001"/>
  </r>
  <r>
    <x v="0"/>
    <n v="1.0799999999999998"/>
  </r>
  <r>
    <x v="1"/>
    <n v="1.0799999999999998"/>
  </r>
  <r>
    <x v="2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2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0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1"/>
    <n v="1.8"/>
  </r>
  <r>
    <x v="2"/>
    <n v="0.9900000000000001"/>
  </r>
  <r>
    <x v="2"/>
    <n v="1.8"/>
  </r>
  <r>
    <x v="2"/>
    <n v="0.9900000000000001"/>
  </r>
  <r>
    <x v="0"/>
    <n v="1.3499999999999999"/>
  </r>
  <r>
    <x v="1"/>
    <n v="0.9"/>
  </r>
  <r>
    <x v="0"/>
    <n v="1.26"/>
  </r>
  <r>
    <x v="2"/>
    <n v="0.9"/>
  </r>
  <r>
    <x v="2"/>
    <n v="-0.63"/>
  </r>
  <r>
    <x v="0"/>
    <n v="-0.9"/>
  </r>
  <r>
    <x v="2"/>
    <n v="0"/>
  </r>
  <r>
    <x v="2"/>
    <n v="-0.9"/>
  </r>
  <r>
    <x v="2"/>
    <n v="0"/>
  </r>
  <r>
    <x v="0"/>
    <n v="-0.80999999999999994"/>
  </r>
  <r>
    <x v="1"/>
    <n v="0"/>
  </r>
  <r>
    <x v="0"/>
    <n v="-0.9"/>
  </r>
  <r>
    <x v="0"/>
    <n v="0"/>
  </r>
  <r>
    <x v="0"/>
    <n v="0"/>
  </r>
  <r>
    <x v="1"/>
    <n v="-0.63"/>
  </r>
  <r>
    <x v="2"/>
    <n v="-0.9"/>
  </r>
  <r>
    <x v="0"/>
    <n v="-0.45"/>
  </r>
  <r>
    <x v="0"/>
    <n v="-0.9"/>
  </r>
  <r>
    <x v="1"/>
    <n v="-0.9"/>
  </r>
  <r>
    <x v="1"/>
    <n v="0"/>
  </r>
  <r>
    <x v="0"/>
    <n v="0"/>
  </r>
  <r>
    <x v="1"/>
    <n v="-0.53999999999999992"/>
  </r>
  <r>
    <x v="1"/>
    <n v="0"/>
  </r>
  <r>
    <x v="2"/>
    <n v="0"/>
  </r>
  <r>
    <x v="0"/>
    <n v="0"/>
  </r>
  <r>
    <x v="0"/>
    <n v="0"/>
  </r>
  <r>
    <x v="2"/>
    <n v="-0.53999999999999992"/>
  </r>
  <r>
    <x v="1"/>
    <n v="0"/>
  </r>
  <r>
    <x v="0"/>
    <n v="0"/>
  </r>
  <r>
    <x v="3"/>
    <m/>
  </r>
  <r>
    <x v="0"/>
    <n v="0"/>
  </r>
  <r>
    <x v="0"/>
    <n v="-0.9"/>
  </r>
  <r>
    <x v="2"/>
    <n v="0"/>
  </r>
  <r>
    <x v="1"/>
    <n v="-0.9"/>
  </r>
  <r>
    <x v="0"/>
    <n v="0"/>
  </r>
  <r>
    <x v="2"/>
    <n v="-0.53999999999999992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-0.72000000000000008"/>
  </r>
  <r>
    <x v="0"/>
    <n v="0"/>
  </r>
  <r>
    <x v="0"/>
    <n v="0"/>
  </r>
  <r>
    <x v="0"/>
    <n v="-0.53999999999999992"/>
  </r>
  <r>
    <x v="0"/>
    <n v="-0.45"/>
  </r>
  <r>
    <x v="2"/>
    <n v="0"/>
  </r>
  <r>
    <x v="2"/>
    <n v="-0.6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2"/>
    <n v="-0.72000000000000008"/>
  </r>
  <r>
    <x v="1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-0.63"/>
  </r>
  <r>
    <x v="2"/>
    <n v="0"/>
  </r>
  <r>
    <x v="1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-0.72000000000000008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2"/>
    <n v="-0.63"/>
  </r>
  <r>
    <x v="0"/>
    <n v="0"/>
  </r>
  <r>
    <x v="0"/>
    <n v="0"/>
  </r>
  <r>
    <x v="2"/>
    <n v="-0.53999999999999992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-0.45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-0.9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-0.63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-0.72000000000000008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4"/>
    <n v="5.3999999999999995"/>
  </r>
  <r>
    <x v="4"/>
    <n v="1.0799999999999998"/>
  </r>
  <r>
    <x v="5"/>
    <n v="1.8"/>
  </r>
  <r>
    <x v="4"/>
    <n v="0.9900000000000001"/>
  </r>
  <r>
    <x v="5"/>
    <n v="0.9900000000000001"/>
  </r>
  <r>
    <x v="4"/>
    <n v="0.9900000000000001"/>
  </r>
  <r>
    <x v="5"/>
    <n v="1.8"/>
  </r>
  <r>
    <x v="4"/>
    <n v="0.9"/>
  </r>
  <r>
    <x v="4"/>
    <n v="1.8"/>
  </r>
  <r>
    <x v="4"/>
    <n v="1.8"/>
  </r>
  <r>
    <x v="4"/>
    <n v="1.8"/>
  </r>
  <r>
    <x v="6"/>
    <n v="1.8"/>
  </r>
  <r>
    <x v="4"/>
    <n v="1.8"/>
  </r>
  <r>
    <x v="4"/>
    <n v="1.26"/>
  </r>
  <r>
    <x v="4"/>
    <n v="1.8"/>
  </r>
  <r>
    <x v="5"/>
    <n v="0"/>
  </r>
  <r>
    <x v="4"/>
    <n v="0"/>
  </r>
  <r>
    <x v="4"/>
    <n v="0"/>
  </r>
  <r>
    <x v="4"/>
    <n v="0"/>
  </r>
  <r>
    <x v="5"/>
    <n v="-0.80999999999999994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-0.53999999999999992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5"/>
    <n v="0"/>
  </r>
  <r>
    <x v="5"/>
    <n v="0"/>
  </r>
  <r>
    <x v="4"/>
    <n v="-0.63"/>
  </r>
  <r>
    <x v="5"/>
    <n v="0"/>
  </r>
  <r>
    <x v="6"/>
    <n v="0"/>
  </r>
  <r>
    <x v="5"/>
    <n v="0"/>
  </r>
  <r>
    <x v="5"/>
    <n v="0"/>
  </r>
  <r>
    <x v="6"/>
    <n v="0"/>
  </r>
  <r>
    <x v="4"/>
    <n v="-0.63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5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2"/>
    <n v="4.5"/>
  </r>
  <r>
    <x v="1"/>
    <n v="4.5"/>
  </r>
  <r>
    <x v="1"/>
    <n v="-0.9"/>
  </r>
  <r>
    <x v="1"/>
    <n v="-0.9"/>
  </r>
  <r>
    <x v="2"/>
    <n v="0.9"/>
  </r>
  <r>
    <x v="0"/>
    <n v="-0.9"/>
  </r>
  <r>
    <x v="3"/>
    <n v="0.9"/>
  </r>
  <r>
    <x v="1"/>
    <n v="-0.9"/>
  </r>
  <r>
    <x v="0"/>
    <n v="-0.9"/>
  </r>
  <r>
    <x v="0"/>
    <n v="0.9"/>
  </r>
  <r>
    <x v="4"/>
    <n v="1.8"/>
  </r>
  <r>
    <x v="0"/>
    <n v="1.1700000000000002"/>
  </r>
  <r>
    <x v="5"/>
    <n v="1.8"/>
  </r>
  <r>
    <x v="2"/>
    <n v="1.1700000000000002"/>
  </r>
  <r>
    <x v="0"/>
    <n v="-0.9"/>
  </r>
  <r>
    <x v="1"/>
    <n v="1.8"/>
  </r>
  <r>
    <x v="1"/>
    <n v="0.9900000000000001"/>
  </r>
  <r>
    <x v="0"/>
    <n v="1.0799999999999998"/>
  </r>
  <r>
    <x v="5"/>
    <n v="1.0799999999999998"/>
  </r>
  <r>
    <x v="1"/>
    <n v="0.9"/>
  </r>
  <r>
    <x v="1"/>
    <n v="0.9"/>
  </r>
  <r>
    <x v="0"/>
    <n v="0.9"/>
  </r>
  <r>
    <x v="0"/>
    <n v="0.9"/>
  </r>
  <r>
    <x v="0"/>
    <n v="0.9"/>
  </r>
  <r>
    <x v="1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0"/>
    <n v="1.8"/>
  </r>
  <r>
    <x v="0"/>
    <n v="0.9"/>
  </r>
  <r>
    <x v="0"/>
    <n v="0.9"/>
  </r>
  <r>
    <x v="5"/>
    <n v="1.8"/>
  </r>
  <r>
    <x v="1"/>
    <n v="0.9"/>
  </r>
  <r>
    <x v="1"/>
    <n v="0.9"/>
  </r>
  <r>
    <x v="0"/>
    <n v="1.26"/>
  </r>
  <r>
    <x v="1"/>
    <n v="-0.9"/>
  </r>
  <r>
    <x v="2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2"/>
    <n v="1.0799999999999998"/>
  </r>
  <r>
    <x v="2"/>
    <n v="1.26"/>
  </r>
  <r>
    <x v="1"/>
    <n v="0.9"/>
  </r>
  <r>
    <x v="5"/>
    <n v="1.8"/>
  </r>
  <r>
    <x v="1"/>
    <n v="0.9900000000000001"/>
  </r>
  <r>
    <x v="0"/>
    <n v="1.8"/>
  </r>
  <r>
    <x v="1"/>
    <n v="0.9900000000000001"/>
  </r>
  <r>
    <x v="3"/>
    <n v="1.3499999999999999"/>
  </r>
  <r>
    <x v="1"/>
    <n v="0.9"/>
  </r>
  <r>
    <x v="4"/>
    <n v="1.26"/>
  </r>
  <r>
    <x v="0"/>
    <n v="0.9"/>
  </r>
  <r>
    <x v="1"/>
    <n v="-0.63"/>
  </r>
  <r>
    <x v="1"/>
    <n v="-0.9"/>
  </r>
  <r>
    <x v="4"/>
    <n v="0"/>
  </r>
  <r>
    <x v="1"/>
    <n v="-0.9"/>
  </r>
  <r>
    <x v="2"/>
    <n v="0"/>
  </r>
  <r>
    <x v="1"/>
    <n v="-0.80999999999999994"/>
  </r>
  <r>
    <x v="2"/>
    <n v="0"/>
  </r>
  <r>
    <x v="2"/>
    <n v="-0.9"/>
  </r>
  <r>
    <x v="5"/>
    <n v="0"/>
  </r>
  <r>
    <x v="2"/>
    <n v="0"/>
  </r>
  <r>
    <x v="3"/>
    <n v="-0.63"/>
  </r>
  <r>
    <x v="1"/>
    <n v="-0.9"/>
  </r>
  <r>
    <x v="1"/>
    <n v="-0.45"/>
  </r>
  <r>
    <x v="1"/>
    <n v="-0.9"/>
  </r>
  <r>
    <x v="0"/>
    <n v="-0.9"/>
  </r>
  <r>
    <x v="3"/>
    <n v="0"/>
  </r>
  <r>
    <x v="5"/>
    <n v="0"/>
  </r>
  <r>
    <x v="0"/>
    <n v="-0.53999999999999992"/>
  </r>
  <r>
    <x v="3"/>
    <n v="0"/>
  </r>
  <r>
    <x v="0"/>
    <n v="0"/>
  </r>
  <r>
    <x v="4"/>
    <n v="0"/>
  </r>
  <r>
    <x v="2"/>
    <n v="0"/>
  </r>
  <r>
    <x v="0"/>
    <n v="-0.53999999999999992"/>
  </r>
  <r>
    <x v="1"/>
    <n v="0"/>
  </r>
  <r>
    <x v="1"/>
    <n v="0"/>
  </r>
  <r>
    <x v="5"/>
    <n v="-1.8"/>
  </r>
  <r>
    <x v="5"/>
    <n v="0"/>
  </r>
  <r>
    <x v="2"/>
    <n v="-0.9"/>
  </r>
  <r>
    <x v="4"/>
    <n v="0"/>
  </r>
  <r>
    <x v="2"/>
    <n v="-0.9"/>
  </r>
  <r>
    <x v="4"/>
    <n v="0"/>
  </r>
  <r>
    <x v="2"/>
    <n v="-0.53999999999999992"/>
  </r>
  <r>
    <x v="0"/>
    <n v="0"/>
  </r>
  <r>
    <x v="4"/>
    <n v="0"/>
  </r>
  <r>
    <x v="5"/>
    <n v="0"/>
  </r>
  <r>
    <x v="2"/>
    <n v="0"/>
  </r>
  <r>
    <x v="2"/>
    <n v="0"/>
  </r>
  <r>
    <x v="2"/>
    <n v="0"/>
  </r>
  <r>
    <x v="0"/>
    <n v="0"/>
  </r>
  <r>
    <x v="3"/>
    <n v="0"/>
  </r>
  <r>
    <x v="5"/>
    <n v="0"/>
  </r>
  <r>
    <x v="0"/>
    <n v="-0.72000000000000008"/>
  </r>
  <r>
    <x v="5"/>
    <n v="0"/>
  </r>
  <r>
    <x v="3"/>
    <n v="0"/>
  </r>
  <r>
    <x v="3"/>
    <n v="-0.53999999999999992"/>
  </r>
  <r>
    <x v="2"/>
    <n v="-0.45"/>
  </r>
  <r>
    <x v="2"/>
    <n v="0"/>
  </r>
  <r>
    <x v="2"/>
    <n v="-0.63"/>
  </r>
  <r>
    <x v="5"/>
    <n v="0"/>
  </r>
  <r>
    <x v="2"/>
    <n v="0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-0.72000000000000008"/>
  </r>
  <r>
    <x v="0"/>
    <n v="0"/>
  </r>
  <r>
    <x v="1"/>
    <n v="0"/>
  </r>
  <r>
    <x v="2"/>
    <n v="0"/>
  </r>
  <r>
    <x v="2"/>
    <n v="0"/>
  </r>
  <r>
    <x v="4"/>
    <n v="0"/>
  </r>
  <r>
    <x v="5"/>
    <n v="0"/>
  </r>
  <r>
    <x v="5"/>
    <n v="0"/>
  </r>
  <r>
    <x v="3"/>
    <n v="0"/>
  </r>
  <r>
    <x v="4"/>
    <n v="0"/>
  </r>
  <r>
    <x v="2"/>
    <n v="-0.63"/>
  </r>
  <r>
    <x v="3"/>
    <n v="0"/>
  </r>
  <r>
    <x v="5"/>
    <n v="0"/>
  </r>
  <r>
    <x v="1"/>
    <n v="0"/>
  </r>
  <r>
    <x v="2"/>
    <n v="0"/>
  </r>
  <r>
    <x v="5"/>
    <n v="0"/>
  </r>
  <r>
    <x v="5"/>
    <n v="0"/>
  </r>
  <r>
    <x v="5"/>
    <n v="0"/>
  </r>
  <r>
    <x v="5"/>
    <n v="0"/>
  </r>
  <r>
    <x v="0"/>
    <n v="-0.72000000000000008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-0.63"/>
  </r>
  <r>
    <x v="5"/>
    <n v="0"/>
  </r>
  <r>
    <x v="3"/>
    <n v="0"/>
  </r>
  <r>
    <x v="2"/>
    <n v="-0.53999999999999992"/>
  </r>
  <r>
    <x v="2"/>
    <n v="0"/>
  </r>
  <r>
    <x v="2"/>
    <n v="0"/>
  </r>
  <r>
    <x v="1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0"/>
  </r>
  <r>
    <x v="4"/>
    <n v="0"/>
  </r>
  <r>
    <x v="4"/>
    <n v="0"/>
  </r>
  <r>
    <x v="5"/>
    <n v="0"/>
  </r>
  <r>
    <x v="2"/>
    <n v="0"/>
  </r>
  <r>
    <x v="0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-0.45"/>
  </r>
  <r>
    <x v="4"/>
    <n v="0"/>
  </r>
  <r>
    <x v="3"/>
    <n v="0"/>
  </r>
  <r>
    <x v="4"/>
    <n v="0"/>
  </r>
  <r>
    <x v="5"/>
    <n v="0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-0.9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-0.63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-0.72000000000000008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3999999999999995"/>
  </r>
  <r>
    <x v="3"/>
    <n v="1.0799999999999998"/>
  </r>
  <r>
    <x v="3"/>
    <n v="1.8"/>
  </r>
  <r>
    <x v="3"/>
    <n v="0.9900000000000001"/>
  </r>
  <r>
    <x v="0"/>
    <n v="0.9900000000000001"/>
  </r>
  <r>
    <x v="3"/>
    <n v="0.9900000000000001"/>
  </r>
  <r>
    <x v="5"/>
    <n v="1.8"/>
  </r>
  <r>
    <x v="3"/>
    <n v="0.9"/>
  </r>
  <r>
    <x v="3"/>
    <n v="1.8"/>
  </r>
  <r>
    <x v="5"/>
    <n v="1.8"/>
  </r>
  <r>
    <x v="0"/>
    <n v="1.8"/>
  </r>
  <r>
    <x v="5"/>
    <n v="1.8"/>
  </r>
  <r>
    <x v="3"/>
    <n v="1.8"/>
  </r>
  <r>
    <x v="0"/>
    <n v="1.26"/>
  </r>
  <r>
    <x v="3"/>
    <n v="1.8"/>
  </r>
  <r>
    <x v="3"/>
    <n v="0"/>
  </r>
  <r>
    <x v="0"/>
    <n v="0"/>
  </r>
  <r>
    <x v="3"/>
    <n v="0"/>
  </r>
  <r>
    <x v="3"/>
    <n v="0"/>
  </r>
  <r>
    <x v="3"/>
    <n v="-0.80999999999999994"/>
  </r>
  <r>
    <x v="4"/>
    <n v="0"/>
  </r>
  <r>
    <x v="0"/>
    <n v="0"/>
  </r>
  <r>
    <x v="3"/>
    <n v="0"/>
  </r>
  <r>
    <x v="5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0"/>
    <n v="0"/>
  </r>
  <r>
    <x v="0"/>
    <n v="-0.53999999999999992"/>
  </r>
  <r>
    <x v="3"/>
    <n v="0"/>
  </r>
  <r>
    <x v="3"/>
    <n v="0"/>
  </r>
  <r>
    <x v="5"/>
    <n v="0"/>
  </r>
  <r>
    <x v="0"/>
    <n v="0"/>
  </r>
  <r>
    <x v="0"/>
    <n v="0"/>
  </r>
  <r>
    <x v="5"/>
    <n v="0"/>
  </r>
  <r>
    <x v="0"/>
    <n v="0"/>
  </r>
  <r>
    <x v="3"/>
    <n v="0"/>
  </r>
  <r>
    <x v="0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-0.63"/>
  </r>
  <r>
    <x v="3"/>
    <n v="0"/>
  </r>
  <r>
    <x v="3"/>
    <n v="0"/>
  </r>
  <r>
    <x v="0"/>
    <n v="0"/>
  </r>
  <r>
    <x v="3"/>
    <n v="0"/>
  </r>
  <r>
    <x v="0"/>
    <n v="0"/>
  </r>
  <r>
    <x v="3"/>
    <n v="-0.63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6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6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5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0"/>
    <n v="0.9"/>
  </r>
  <r>
    <x v="1"/>
    <n v="-0.9"/>
  </r>
  <r>
    <x v="0"/>
    <n v="-0.9"/>
  </r>
  <r>
    <x v="0"/>
    <n v="0.9"/>
  </r>
  <r>
    <x v="1"/>
    <n v="1.8"/>
  </r>
  <r>
    <x v="0"/>
    <n v="1.1700000000000002"/>
  </r>
  <r>
    <x v="2"/>
    <n v="1.8"/>
  </r>
  <r>
    <x v="0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2"/>
    <n v="0.9"/>
  </r>
  <r>
    <x v="2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0"/>
    <n v="1.8"/>
  </r>
  <r>
    <x v="0"/>
    <n v="0.9"/>
  </r>
  <r>
    <x v="0"/>
    <n v="0.9"/>
  </r>
  <r>
    <x v="2"/>
    <n v="1.8"/>
  </r>
  <r>
    <x v="1"/>
    <n v="0.9"/>
  </r>
  <r>
    <x v="1"/>
    <n v="0.9"/>
  </r>
  <r>
    <x v="0"/>
    <n v="1.26"/>
  </r>
  <r>
    <x v="1"/>
    <n v="-0.9"/>
  </r>
  <r>
    <x v="0"/>
    <n v="1.0799999999999998"/>
  </r>
  <r>
    <x v="1"/>
    <n v="1.0799999999999998"/>
  </r>
  <r>
    <x v="0"/>
    <n v="0.9"/>
  </r>
  <r>
    <x v="0"/>
    <n v="0.9"/>
  </r>
  <r>
    <x v="1"/>
    <n v="0.9"/>
  </r>
  <r>
    <x v="2"/>
    <n v="0.9"/>
  </r>
  <r>
    <x v="1"/>
    <n v="0.9900000000000001"/>
  </r>
  <r>
    <x v="0"/>
    <n v="1.0799999999999998"/>
  </r>
  <r>
    <x v="0"/>
    <n v="1.26"/>
  </r>
  <r>
    <x v="1"/>
    <n v="0.9"/>
  </r>
  <r>
    <x v="2"/>
    <n v="1.8"/>
  </r>
  <r>
    <x v="0"/>
    <n v="0.9900000000000001"/>
  </r>
  <r>
    <x v="2"/>
    <n v="1.8"/>
  </r>
  <r>
    <x v="1"/>
    <n v="0.9900000000000001"/>
  </r>
  <r>
    <x v="2"/>
    <n v="1.3499999999999999"/>
  </r>
  <r>
    <x v="1"/>
    <n v="0.9"/>
  </r>
  <r>
    <x v="1"/>
    <n v="1.26"/>
  </r>
  <r>
    <x v="0"/>
    <n v="0.9"/>
  </r>
  <r>
    <x v="1"/>
    <n v="-0.63"/>
  </r>
  <r>
    <x v="1"/>
    <n v="-0.9"/>
  </r>
  <r>
    <x v="1"/>
    <n v="0"/>
  </r>
  <r>
    <x v="1"/>
    <n v="-0.9"/>
  </r>
  <r>
    <x v="3"/>
    <n v="0"/>
  </r>
  <r>
    <x v="1"/>
    <n v="-0.80999999999999994"/>
  </r>
  <r>
    <x v="0"/>
    <n v="0"/>
  </r>
  <r>
    <x v="2"/>
    <n v="-0.9"/>
  </r>
  <r>
    <x v="2"/>
    <n v="0"/>
  </r>
  <r>
    <x v="3"/>
    <n v="0"/>
  </r>
  <r>
    <x v="2"/>
    <n v="-0.63"/>
  </r>
  <r>
    <x v="1"/>
    <n v="-0.9"/>
  </r>
  <r>
    <x v="1"/>
    <n v="-0.45"/>
  </r>
  <r>
    <x v="1"/>
    <n v="-0.9"/>
  </r>
  <r>
    <x v="0"/>
    <n v="-0.9"/>
  </r>
  <r>
    <x v="2"/>
    <n v="0"/>
  </r>
  <r>
    <x v="2"/>
    <n v="0"/>
  </r>
  <r>
    <x v="2"/>
    <n v="-0.53999999999999992"/>
  </r>
  <r>
    <x v="4"/>
    <n v="0"/>
  </r>
  <r>
    <x v="0"/>
    <n v="0"/>
  </r>
  <r>
    <x v="0"/>
    <n v="0"/>
  </r>
  <r>
    <x v="4"/>
    <n v="0"/>
  </r>
  <r>
    <x v="2"/>
    <n v="-0.53999999999999992"/>
  </r>
  <r>
    <x v="1"/>
    <n v="0"/>
  </r>
  <r>
    <x v="1"/>
    <n v="0"/>
  </r>
  <r>
    <x v="5"/>
    <n v="-1.8"/>
  </r>
  <r>
    <x v="0"/>
    <n v="0"/>
  </r>
  <r>
    <x v="0"/>
    <n v="-0.9"/>
  </r>
  <r>
    <x v="0"/>
    <n v="0"/>
  </r>
  <r>
    <x v="2"/>
    <n v="-0.9"/>
  </r>
  <r>
    <x v="0"/>
    <n v="0"/>
  </r>
  <r>
    <x v="0"/>
    <n v="-0.53999999999999992"/>
  </r>
  <r>
    <x v="0"/>
    <n v="0"/>
  </r>
  <r>
    <x v="1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0"/>
    <n v="0"/>
  </r>
  <r>
    <x v="0"/>
    <n v="-0.72000000000000008"/>
  </r>
  <r>
    <x v="2"/>
    <n v="0"/>
  </r>
  <r>
    <x v="2"/>
    <n v="0"/>
  </r>
  <r>
    <x v="2"/>
    <n v="-0.53999999999999992"/>
  </r>
  <r>
    <x v="3"/>
    <n v="-0.45"/>
  </r>
  <r>
    <x v="2"/>
    <n v="0"/>
  </r>
  <r>
    <x v="4"/>
    <n v="-0.63"/>
  </r>
  <r>
    <x v="3"/>
    <n v="0"/>
  </r>
  <r>
    <x v="3"/>
    <n v="0"/>
  </r>
  <r>
    <x v="1"/>
    <n v="0"/>
  </r>
  <r>
    <x v="0"/>
    <n v="0"/>
  </r>
  <r>
    <x v="3"/>
    <n v="0"/>
  </r>
  <r>
    <x v="3"/>
    <n v="0"/>
  </r>
  <r>
    <x v="2"/>
    <n v="0"/>
  </r>
  <r>
    <x v="0"/>
    <n v="0"/>
  </r>
  <r>
    <x v="1"/>
    <n v="-0.72000000000000008"/>
  </r>
  <r>
    <x v="0"/>
    <n v="0"/>
  </r>
  <r>
    <x v="0"/>
    <n v="0"/>
  </r>
  <r>
    <x v="4"/>
    <n v="0"/>
  </r>
  <r>
    <x v="2"/>
    <n v="0"/>
  </r>
  <r>
    <x v="0"/>
    <n v="0"/>
  </r>
  <r>
    <x v="0"/>
    <n v="0"/>
  </r>
  <r>
    <x v="0"/>
    <n v="0"/>
  </r>
  <r>
    <x v="4"/>
    <n v="0"/>
  </r>
  <r>
    <x v="0"/>
    <n v="0"/>
  </r>
  <r>
    <x v="2"/>
    <n v="-0.63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-0.72000000000000008"/>
  </r>
  <r>
    <x v="3"/>
    <n v="0"/>
  </r>
  <r>
    <x v="3"/>
    <n v="0"/>
  </r>
  <r>
    <x v="0"/>
    <n v="0"/>
  </r>
  <r>
    <x v="2"/>
    <n v="0"/>
  </r>
  <r>
    <x v="2"/>
    <n v="0"/>
  </r>
  <r>
    <x v="3"/>
    <n v="0"/>
  </r>
  <r>
    <x v="0"/>
    <n v="-0.63"/>
  </r>
  <r>
    <x v="0"/>
    <n v="0"/>
  </r>
  <r>
    <x v="3"/>
    <n v="0"/>
  </r>
  <r>
    <x v="2"/>
    <n v="-0.53999999999999992"/>
  </r>
  <r>
    <x v="2"/>
    <n v="0"/>
  </r>
  <r>
    <x v="4"/>
    <n v="0"/>
  </r>
  <r>
    <x v="0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0"/>
    <n v="0"/>
  </r>
  <r>
    <x v="0"/>
    <n v="0"/>
  </r>
  <r>
    <x v="3"/>
    <n v="0"/>
  </r>
  <r>
    <x v="4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4"/>
    <n v="0"/>
  </r>
  <r>
    <x v="2"/>
    <n v="-0.45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4"/>
    <n v="0"/>
  </r>
  <r>
    <x v="3"/>
    <n v="0"/>
  </r>
  <r>
    <x v="0"/>
    <n v="0"/>
  </r>
  <r>
    <x v="0"/>
    <n v="0"/>
  </r>
  <r>
    <x v="0"/>
    <n v="0"/>
  </r>
  <r>
    <x v="1"/>
    <n v="-0.9"/>
  </r>
  <r>
    <x v="3"/>
    <n v="0"/>
  </r>
  <r>
    <x v="3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2"/>
    <n v="-0.63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0"/>
    <n v="0"/>
  </r>
  <r>
    <x v="3"/>
    <n v="-0.72000000000000008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4"/>
    <n v="0"/>
  </r>
  <r>
    <x v="2"/>
    <n v="5.3999999999999995"/>
  </r>
  <r>
    <x v="2"/>
    <n v="1.0799999999999998"/>
  </r>
  <r>
    <x v="1"/>
    <n v="1.8"/>
  </r>
  <r>
    <x v="2"/>
    <n v="0.9900000000000001"/>
  </r>
  <r>
    <x v="2"/>
    <n v="0.9900000000000001"/>
  </r>
  <r>
    <x v="2"/>
    <n v="0.9900000000000001"/>
  </r>
  <r>
    <x v="3"/>
    <n v="1.8"/>
  </r>
  <r>
    <x v="2"/>
    <n v="0.9"/>
  </r>
  <r>
    <x v="2"/>
    <n v="1.8"/>
  </r>
  <r>
    <x v="1"/>
    <n v="1.8"/>
  </r>
  <r>
    <x v="2"/>
    <n v="1.8"/>
  </r>
  <r>
    <x v="3"/>
    <n v="1.8"/>
  </r>
  <r>
    <x v="1"/>
    <n v="1.8"/>
  </r>
  <r>
    <x v="2"/>
    <n v="1.26"/>
  </r>
  <r>
    <x v="2"/>
    <n v="1.8"/>
  </r>
  <r>
    <x v="1"/>
    <n v="0"/>
  </r>
  <r>
    <x v="2"/>
    <n v="0"/>
  </r>
  <r>
    <x v="2"/>
    <n v="0"/>
  </r>
  <r>
    <x v="2"/>
    <n v="0"/>
  </r>
  <r>
    <x v="2"/>
    <n v="-0.80999999999999994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-0.53999999999999992"/>
  </r>
  <r>
    <x v="1"/>
    <n v="0"/>
  </r>
  <r>
    <x v="3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4"/>
    <n v="0"/>
  </r>
  <r>
    <x v="1"/>
    <n v="0"/>
  </r>
  <r>
    <x v="2"/>
    <n v="-0.63"/>
  </r>
  <r>
    <x v="1"/>
    <n v="0"/>
  </r>
  <r>
    <x v="3"/>
    <n v="0"/>
  </r>
  <r>
    <x v="2"/>
    <n v="0"/>
  </r>
  <r>
    <x v="1"/>
    <n v="0"/>
  </r>
  <r>
    <x v="3"/>
    <n v="0"/>
  </r>
  <r>
    <x v="2"/>
    <n v="-0.63"/>
  </r>
  <r>
    <x v="6"/>
    <n v="0"/>
  </r>
  <r>
    <x v="2"/>
    <n v="0"/>
  </r>
  <r>
    <x v="2"/>
    <n v="0"/>
  </r>
  <r>
    <x v="1"/>
    <n v="0"/>
  </r>
  <r>
    <x v="4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6"/>
    <n v="0"/>
  </r>
  <r>
    <x v="3"/>
    <n v="0"/>
  </r>
  <r>
    <x v="2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6"/>
    <n v="0"/>
  </r>
  <r>
    <x v="6"/>
    <n v="0"/>
  </r>
  <r>
    <x v="1"/>
    <n v="0"/>
  </r>
  <r>
    <x v="4"/>
    <n v="0"/>
  </r>
  <r>
    <x v="6"/>
    <n v="0"/>
  </r>
  <r>
    <x v="3"/>
    <n v="0"/>
  </r>
  <r>
    <x v="6"/>
    <n v="0"/>
  </r>
  <r>
    <x v="6"/>
    <n v="0"/>
  </r>
  <r>
    <x v="2"/>
    <n v="0"/>
  </r>
  <r>
    <x v="1"/>
    <n v="0"/>
  </r>
  <r>
    <x v="1"/>
    <n v="0"/>
  </r>
  <r>
    <x v="6"/>
    <n v="0"/>
  </r>
  <r>
    <x v="3"/>
    <n v="0"/>
  </r>
  <r>
    <x v="3"/>
    <n v="0"/>
  </r>
  <r>
    <x v="4"/>
    <n v="0"/>
  </r>
  <r>
    <x v="1"/>
    <n v="0"/>
  </r>
  <r>
    <x v="7"/>
    <n v="0"/>
  </r>
  <r>
    <x v="3"/>
    <n v="0"/>
  </r>
  <r>
    <x v="1"/>
    <n v="0"/>
  </r>
  <r>
    <x v="2"/>
    <n v="0"/>
  </r>
  <r>
    <x v="3"/>
    <n v="0"/>
  </r>
  <r>
    <x v="1"/>
    <n v="0"/>
  </r>
  <r>
    <x v="6"/>
    <n v="0"/>
  </r>
  <r>
    <x v="4"/>
    <n v="0"/>
  </r>
  <r>
    <x v="1"/>
    <n v="0"/>
  </r>
  <r>
    <x v="6"/>
    <n v="0"/>
  </r>
  <r>
    <x v="3"/>
    <n v="0"/>
  </r>
  <r>
    <x v="6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6"/>
    <n v="0"/>
  </r>
  <r>
    <x v="1"/>
    <n v="0"/>
  </r>
  <r>
    <x v="3"/>
    <n v="0"/>
  </r>
  <r>
    <x v="4"/>
    <n v="0"/>
  </r>
  <r>
    <x v="1"/>
    <n v="0"/>
  </r>
  <r>
    <x v="6"/>
    <n v="0"/>
  </r>
  <r>
    <x v="3"/>
    <n v="0"/>
  </r>
  <r>
    <x v="3"/>
    <n v="0"/>
  </r>
  <r>
    <x v="1"/>
    <n v="0"/>
  </r>
  <r>
    <x v="6"/>
    <n v="0"/>
  </r>
  <r>
    <x v="6"/>
    <n v="0"/>
  </r>
  <r>
    <x v="4"/>
    <n v="0"/>
  </r>
  <r>
    <x v="3"/>
    <n v="0"/>
  </r>
  <r>
    <x v="4"/>
    <n v="0"/>
  </r>
  <r>
    <x v="3"/>
    <n v="0"/>
  </r>
  <r>
    <x v="6"/>
    <n v="0"/>
  </r>
  <r>
    <x v="4"/>
    <n v="0"/>
  </r>
  <r>
    <x v="4"/>
    <n v="0"/>
  </r>
  <r>
    <x v="3"/>
    <n v="0"/>
  </r>
  <r>
    <x v="6"/>
    <n v="0"/>
  </r>
  <r>
    <x v="4"/>
    <n v="0"/>
  </r>
  <r>
    <x v="3"/>
    <n v="0"/>
  </r>
  <r>
    <x v="1"/>
    <n v="0"/>
  </r>
  <r>
    <x v="1"/>
    <n v="0"/>
  </r>
  <r>
    <x v="4"/>
    <n v="0"/>
  </r>
  <r>
    <x v="3"/>
    <n v="0"/>
  </r>
  <r>
    <x v="1"/>
    <n v="0"/>
  </r>
  <r>
    <x v="4"/>
    <n v="0"/>
  </r>
  <r>
    <x v="1"/>
    <n v="0"/>
  </r>
  <r>
    <x v="1"/>
    <n v="0"/>
  </r>
  <r>
    <x v="6"/>
    <n v="0"/>
  </r>
  <r>
    <x v="2"/>
    <n v="0"/>
  </r>
  <r>
    <x v="1"/>
    <n v="0"/>
  </r>
  <r>
    <x v="4"/>
    <n v="0"/>
  </r>
  <r>
    <x v="1"/>
    <n v="0"/>
  </r>
  <r>
    <x v="4"/>
    <n v="0"/>
  </r>
  <r>
    <x v="6"/>
    <n v="0"/>
  </r>
  <r>
    <x v="2"/>
    <n v="0"/>
  </r>
  <r>
    <x v="4"/>
    <n v="0"/>
  </r>
  <r>
    <x v="3"/>
    <n v="0"/>
  </r>
  <r>
    <x v="6"/>
    <n v="0"/>
  </r>
  <r>
    <x v="1"/>
    <n v="0"/>
  </r>
  <r>
    <x v="2"/>
    <n v="0"/>
  </r>
  <r>
    <x v="3"/>
    <n v="0"/>
  </r>
  <r>
    <x v="6"/>
    <n v="0"/>
  </r>
  <r>
    <x v="6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1"/>
    <n v="0"/>
  </r>
  <r>
    <x v="7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7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3"/>
    <n v="0"/>
  </r>
  <r>
    <x v="1"/>
    <n v="0"/>
  </r>
  <r>
    <x v="6"/>
    <n v="0"/>
  </r>
  <r>
    <x v="6"/>
    <n v="0"/>
  </r>
  <r>
    <x v="3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3"/>
    <n v="0"/>
  </r>
  <r>
    <x v="4"/>
    <n v="0"/>
  </r>
  <r>
    <x v="4"/>
    <n v="0"/>
  </r>
  <r>
    <x v="6"/>
    <n v="0"/>
  </r>
  <r>
    <x v="4"/>
    <n v="0"/>
  </r>
  <r>
    <x v="1"/>
    <n v="0"/>
  </r>
  <r>
    <x v="6"/>
    <n v="0"/>
  </r>
  <r>
    <x v="6"/>
    <n v="0"/>
  </r>
  <r>
    <x v="3"/>
    <n v="0"/>
  </r>
  <r>
    <x v="3"/>
    <n v="0"/>
  </r>
  <r>
    <x v="1"/>
    <n v="0"/>
  </r>
  <r>
    <x v="1"/>
    <n v="0"/>
  </r>
  <r>
    <x v="6"/>
    <n v="0"/>
  </r>
  <r>
    <x v="4"/>
    <n v="0"/>
  </r>
  <r>
    <x v="1"/>
    <n v="0"/>
  </r>
  <r>
    <x v="4"/>
    <n v="0"/>
  </r>
  <r>
    <x v="6"/>
    <n v="0"/>
  </r>
  <r>
    <x v="3"/>
    <n v="0"/>
  </r>
  <r>
    <x v="3"/>
    <n v="0"/>
  </r>
  <r>
    <x v="4"/>
    <n v="0"/>
  </r>
  <r>
    <x v="1"/>
    <n v="0"/>
  </r>
  <r>
    <x v="6"/>
    <n v="0"/>
  </r>
  <r>
    <x v="1"/>
    <n v="0"/>
  </r>
  <r>
    <x v="1"/>
    <n v="0"/>
  </r>
  <r>
    <x v="6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1"/>
    <n v="4.5"/>
  </r>
  <r>
    <x v="0"/>
    <n v="2.6999999999999997"/>
  </r>
  <r>
    <x v="1"/>
    <n v="4.5"/>
  </r>
  <r>
    <x v="1"/>
    <n v="2.6999999999999997"/>
  </r>
  <r>
    <x v="0"/>
    <n v="4.5"/>
  </r>
  <r>
    <x v="1"/>
    <n v="4.5"/>
  </r>
  <r>
    <x v="1"/>
    <n v="-0.9"/>
  </r>
  <r>
    <x v="1"/>
    <n v="-0.9"/>
  </r>
  <r>
    <x v="2"/>
    <n v="0.9"/>
  </r>
  <r>
    <x v="0"/>
    <n v="-0.9"/>
  </r>
  <r>
    <x v="2"/>
    <n v="0.9"/>
  </r>
  <r>
    <x v="1"/>
    <n v="-0.9"/>
  </r>
  <r>
    <x v="0"/>
    <n v="-0.9"/>
  </r>
  <r>
    <x v="0"/>
    <n v="0.9"/>
  </r>
  <r>
    <x v="0"/>
    <n v="1.8"/>
  </r>
  <r>
    <x v="0"/>
    <n v="1.1700000000000002"/>
  </r>
  <r>
    <x v="0"/>
    <n v="1.8"/>
  </r>
  <r>
    <x v="3"/>
    <n v="1.1700000000000002"/>
  </r>
  <r>
    <x v="0"/>
    <n v="-0.9"/>
  </r>
  <r>
    <x v="0"/>
    <n v="1.8"/>
  </r>
  <r>
    <x v="0"/>
    <n v="0.9900000000000001"/>
  </r>
  <r>
    <x v="0"/>
    <n v="1.0799999999999998"/>
  </r>
  <r>
    <x v="1"/>
    <n v="1.0799999999999998"/>
  </r>
  <r>
    <x v="1"/>
    <n v="0.9"/>
  </r>
  <r>
    <x v="0"/>
    <n v="0.9"/>
  </r>
  <r>
    <x v="0"/>
    <n v="0.9"/>
  </r>
  <r>
    <x v="0"/>
    <n v="0.9"/>
  </r>
  <r>
    <x v="0"/>
    <n v="0.9"/>
  </r>
  <r>
    <x v="0"/>
    <n v="1.8"/>
  </r>
  <r>
    <x v="0"/>
    <n v="0.9900000000000001"/>
  </r>
  <r>
    <x v="1"/>
    <n v="0.9"/>
  </r>
  <r>
    <x v="1"/>
    <n v="0.9"/>
  </r>
  <r>
    <x v="0"/>
    <n v="0.9"/>
  </r>
  <r>
    <x v="0"/>
    <n v="0.9"/>
  </r>
  <r>
    <x v="1"/>
    <n v="0.9"/>
  </r>
  <r>
    <x v="3"/>
    <n v="1.8"/>
  </r>
  <r>
    <x v="0"/>
    <n v="0.9"/>
  </r>
  <r>
    <x v="0"/>
    <n v="0.9"/>
  </r>
  <r>
    <x v="0"/>
    <n v="1.8"/>
  </r>
  <r>
    <x v="1"/>
    <n v="0.9"/>
  </r>
  <r>
    <x v="1"/>
    <n v="0.9"/>
  </r>
  <r>
    <x v="3"/>
    <n v="1.26"/>
  </r>
  <r>
    <x v="1"/>
    <n v="-0.9"/>
  </r>
  <r>
    <x v="0"/>
    <n v="1.0799999999999998"/>
  </r>
  <r>
    <x v="1"/>
    <n v="1.0799999999999998"/>
  </r>
  <r>
    <x v="0"/>
    <n v="0.9"/>
  </r>
  <r>
    <x v="3"/>
    <n v="0.9"/>
  </r>
  <r>
    <x v="1"/>
    <n v="0.9"/>
  </r>
  <r>
    <x v="0"/>
    <n v="0.9"/>
  </r>
  <r>
    <x v="1"/>
    <n v="0.9900000000000001"/>
  </r>
  <r>
    <x v="0"/>
    <n v="1.0799999999999998"/>
  </r>
  <r>
    <x v="0"/>
    <n v="1.26"/>
  </r>
  <r>
    <x v="1"/>
    <n v="0.9"/>
  </r>
  <r>
    <x v="0"/>
    <n v="1.8"/>
  </r>
  <r>
    <x v="0"/>
    <n v="0.9900000000000001"/>
  </r>
  <r>
    <x v="3"/>
    <n v="1.8"/>
  </r>
  <r>
    <x v="1"/>
    <n v="0.9900000000000001"/>
  </r>
  <r>
    <x v="0"/>
    <n v="1.3499999999999999"/>
  </r>
  <r>
    <x v="1"/>
    <n v="0.9"/>
  </r>
  <r>
    <x v="2"/>
    <n v="1.26"/>
  </r>
  <r>
    <x v="3"/>
    <n v="0.9"/>
  </r>
  <r>
    <x v="1"/>
    <n v="-0.63"/>
  </r>
  <r>
    <x v="1"/>
    <n v="-0.9"/>
  </r>
  <r>
    <x v="2"/>
    <n v="0"/>
  </r>
  <r>
    <x v="1"/>
    <n v="-0.9"/>
  </r>
  <r>
    <x v="3"/>
    <n v="0"/>
  </r>
  <r>
    <x v="1"/>
    <n v="-0.80999999999999994"/>
  </r>
  <r>
    <x v="2"/>
    <n v="0"/>
  </r>
  <r>
    <x v="3"/>
    <n v="-0.9"/>
  </r>
  <r>
    <x v="0"/>
    <n v="0"/>
  </r>
  <r>
    <x v="3"/>
    <n v="0"/>
  </r>
  <r>
    <x v="2"/>
    <n v="-0.63"/>
  </r>
  <r>
    <x v="1"/>
    <n v="-0.9"/>
  </r>
  <r>
    <x v="4"/>
    <n v="-0.45"/>
  </r>
  <r>
    <x v="1"/>
    <n v="-0.9"/>
  </r>
  <r>
    <x v="3"/>
    <n v="-0.9"/>
  </r>
  <r>
    <x v="2"/>
    <n v="0"/>
  </r>
  <r>
    <x v="0"/>
    <n v="0"/>
  </r>
  <r>
    <x v="0"/>
    <n v="-0.53999999999999992"/>
  </r>
  <r>
    <x v="4"/>
    <n v="0"/>
  </r>
  <r>
    <x v="2"/>
    <n v="0"/>
  </r>
  <r>
    <x v="3"/>
    <n v="0"/>
  </r>
  <r>
    <x v="4"/>
    <n v="0"/>
  </r>
  <r>
    <x v="0"/>
    <n v="-0.53999999999999992"/>
  </r>
  <r>
    <x v="1"/>
    <n v="0"/>
  </r>
  <r>
    <x v="1"/>
    <n v="0"/>
  </r>
  <r>
    <x v="5"/>
    <n v="-1.8"/>
  </r>
  <r>
    <x v="4"/>
    <n v="0"/>
  </r>
  <r>
    <x v="0"/>
    <n v="-0.9"/>
  </r>
  <r>
    <x v="3"/>
    <n v="0"/>
  </r>
  <r>
    <x v="0"/>
    <n v="-0.9"/>
  </r>
  <r>
    <x v="3"/>
    <n v="0"/>
  </r>
  <r>
    <x v="2"/>
    <n v="-0.53999999999999992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0"/>
    <n v="0"/>
  </r>
  <r>
    <x v="3"/>
    <n v="0"/>
  </r>
  <r>
    <x v="4"/>
    <n v="0"/>
  </r>
  <r>
    <x v="3"/>
    <n v="-0.72000000000000008"/>
  </r>
  <r>
    <x v="0"/>
    <n v="0"/>
  </r>
  <r>
    <x v="0"/>
    <n v="0"/>
  </r>
  <r>
    <x v="2"/>
    <n v="-0.53999999999999992"/>
  </r>
  <r>
    <x v="0"/>
    <n v="-0.45"/>
  </r>
  <r>
    <x v="2"/>
    <n v="0"/>
  </r>
  <r>
    <x v="4"/>
    <n v="-0.63"/>
  </r>
  <r>
    <x v="0"/>
    <n v="0"/>
  </r>
  <r>
    <x v="3"/>
    <n v="0"/>
  </r>
  <r>
    <x v="3"/>
    <n v="0"/>
  </r>
  <r>
    <x v="2"/>
    <n v="0"/>
  </r>
  <r>
    <x v="0"/>
    <n v="0"/>
  </r>
  <r>
    <x v="3"/>
    <n v="0"/>
  </r>
  <r>
    <x v="0"/>
    <n v="0"/>
  </r>
  <r>
    <x v="3"/>
    <n v="0"/>
  </r>
  <r>
    <x v="1"/>
    <n v="-0.72000000000000008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4"/>
    <n v="0"/>
  </r>
  <r>
    <x v="3"/>
    <n v="0"/>
  </r>
  <r>
    <x v="0"/>
    <n v="-0.63"/>
  </r>
  <r>
    <x v="3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-0.72000000000000008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3"/>
    <n v="-0.63"/>
  </r>
  <r>
    <x v="1"/>
    <n v="0"/>
  </r>
  <r>
    <x v="2"/>
    <n v="0"/>
  </r>
  <r>
    <x v="3"/>
    <n v="-0.53999999999999992"/>
  </r>
  <r>
    <x v="0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2"/>
    <n v="0"/>
  </r>
  <r>
    <x v="4"/>
    <n v="0"/>
  </r>
  <r>
    <x v="2"/>
    <n v="0"/>
  </r>
  <r>
    <x v="3"/>
    <n v="0"/>
  </r>
  <r>
    <x v="0"/>
    <n v="0"/>
  </r>
  <r>
    <x v="3"/>
    <n v="0"/>
  </r>
  <r>
    <x v="0"/>
    <n v="0"/>
  </r>
  <r>
    <x v="4"/>
    <n v="0"/>
  </r>
  <r>
    <x v="4"/>
    <n v="0"/>
  </r>
  <r>
    <x v="3"/>
    <n v="0"/>
  </r>
  <r>
    <x v="4"/>
    <n v="0"/>
  </r>
  <r>
    <x v="2"/>
    <n v="0"/>
  </r>
  <r>
    <x v="2"/>
    <n v="0"/>
  </r>
  <r>
    <x v="4"/>
    <n v="0"/>
  </r>
  <r>
    <x v="1"/>
    <n v="0"/>
  </r>
  <r>
    <x v="2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2"/>
    <n v="-0.45"/>
  </r>
  <r>
    <x v="0"/>
    <n v="0"/>
  </r>
  <r>
    <x v="2"/>
    <n v="0"/>
  </r>
  <r>
    <x v="2"/>
    <n v="0"/>
  </r>
  <r>
    <x v="4"/>
    <n v="0"/>
  </r>
  <r>
    <x v="2"/>
    <n v="0"/>
  </r>
  <r>
    <x v="3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1"/>
    <n v="-0.9"/>
  </r>
  <r>
    <x v="3"/>
    <n v="0"/>
  </r>
  <r>
    <x v="3"/>
    <n v="0"/>
  </r>
  <r>
    <x v="3"/>
    <n v="0"/>
  </r>
  <r>
    <x v="0"/>
    <n v="0"/>
  </r>
  <r>
    <x v="4"/>
    <n v="0"/>
  </r>
  <r>
    <x v="4"/>
    <n v="0"/>
  </r>
  <r>
    <x v="0"/>
    <n v="0"/>
  </r>
  <r>
    <x v="4"/>
    <n v="0"/>
  </r>
  <r>
    <x v="0"/>
    <n v="-0.63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3"/>
    <n v="0"/>
  </r>
  <r>
    <x v="0"/>
    <n v="0"/>
  </r>
  <r>
    <x v="1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2"/>
    <n v="0"/>
  </r>
  <r>
    <x v="4"/>
    <n v="0"/>
  </r>
  <r>
    <x v="4"/>
    <n v="0"/>
  </r>
  <r>
    <x v="0"/>
    <n v="0"/>
  </r>
  <r>
    <x v="4"/>
    <n v="0"/>
  </r>
  <r>
    <x v="2"/>
    <n v="-0.72000000000000008"/>
  </r>
  <r>
    <x v="0"/>
    <n v="0"/>
  </r>
  <r>
    <x v="4"/>
    <n v="0"/>
  </r>
  <r>
    <x v="0"/>
    <n v="0"/>
  </r>
  <r>
    <x v="0"/>
    <n v="0"/>
  </r>
  <r>
    <x v="2"/>
    <n v="0"/>
  </r>
  <r>
    <x v="4"/>
    <n v="0"/>
  </r>
  <r>
    <x v="2"/>
    <n v="0"/>
  </r>
  <r>
    <x v="2"/>
    <n v="0"/>
  </r>
  <r>
    <x v="2"/>
    <n v="0"/>
  </r>
  <r>
    <x v="4"/>
    <n v="0"/>
  </r>
  <r>
    <x v="0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4"/>
    <n v="0"/>
  </r>
  <r>
    <x v="6"/>
    <n v="5.3999999999999995"/>
  </r>
  <r>
    <x v="6"/>
    <n v="1.0799999999999998"/>
  </r>
  <r>
    <x v="2"/>
    <n v="1.8"/>
  </r>
  <r>
    <x v="6"/>
    <n v="0.9900000000000001"/>
  </r>
  <r>
    <x v="2"/>
    <n v="0.9900000000000001"/>
  </r>
  <r>
    <x v="6"/>
    <n v="0.9900000000000001"/>
  </r>
  <r>
    <x v="6"/>
    <n v="1.8"/>
  </r>
  <r>
    <x v="6"/>
    <n v="0.9"/>
  </r>
  <r>
    <x v="2"/>
    <n v="1.8"/>
  </r>
  <r>
    <x v="6"/>
    <n v="1.8"/>
  </r>
  <r>
    <x v="6"/>
    <n v="1.8"/>
  </r>
  <r>
    <x v="6"/>
    <n v="1.8"/>
  </r>
  <r>
    <x v="3"/>
    <n v="1.8"/>
  </r>
  <r>
    <x v="6"/>
    <n v="1.26"/>
  </r>
  <r>
    <x v="6"/>
    <n v="1.8"/>
  </r>
  <r>
    <x v="2"/>
    <n v="0"/>
  </r>
  <r>
    <x v="6"/>
    <n v="0"/>
  </r>
  <r>
    <x v="2"/>
    <n v="0"/>
  </r>
  <r>
    <x v="2"/>
    <n v="0"/>
  </r>
  <r>
    <x v="6"/>
    <n v="-0.80999999999999994"/>
  </r>
  <r>
    <x v="4"/>
    <n v="0"/>
  </r>
  <r>
    <x v="6"/>
    <n v="0"/>
  </r>
  <r>
    <x v="6"/>
    <n v="0"/>
  </r>
  <r>
    <x v="6"/>
    <n v="0"/>
  </r>
  <r>
    <x v="4"/>
    <n v="0"/>
  </r>
  <r>
    <x v="3"/>
    <n v="0"/>
  </r>
  <r>
    <x v="6"/>
    <n v="0"/>
  </r>
  <r>
    <x v="2"/>
    <n v="0"/>
  </r>
  <r>
    <x v="2"/>
    <n v="0"/>
  </r>
  <r>
    <x v="2"/>
    <n v="0"/>
  </r>
  <r>
    <x v="6"/>
    <n v="0"/>
  </r>
  <r>
    <x v="6"/>
    <n v="-0.53999999999999992"/>
  </r>
  <r>
    <x v="2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2"/>
    <n v="0"/>
  </r>
  <r>
    <x v="3"/>
    <n v="0"/>
  </r>
  <r>
    <x v="6"/>
    <n v="0"/>
  </r>
  <r>
    <x v="4"/>
    <n v="0"/>
  </r>
  <r>
    <x v="6"/>
    <n v="0"/>
  </r>
  <r>
    <x v="6"/>
    <n v="0"/>
  </r>
  <r>
    <x v="4"/>
    <n v="0"/>
  </r>
  <r>
    <x v="3"/>
    <n v="0"/>
  </r>
  <r>
    <x v="6"/>
    <n v="0"/>
  </r>
  <r>
    <x v="6"/>
    <n v="0"/>
  </r>
  <r>
    <x v="6"/>
    <n v="0"/>
  </r>
  <r>
    <x v="6"/>
    <n v="0"/>
  </r>
  <r>
    <x v="2"/>
    <n v="0"/>
  </r>
  <r>
    <x v="2"/>
    <n v="0"/>
  </r>
  <r>
    <x v="4"/>
    <n v="0"/>
  </r>
  <r>
    <x v="2"/>
    <n v="0"/>
  </r>
  <r>
    <x v="3"/>
    <n v="-0.63"/>
  </r>
  <r>
    <x v="6"/>
    <n v="0"/>
  </r>
  <r>
    <x v="3"/>
    <n v="0"/>
  </r>
  <r>
    <x v="6"/>
    <n v="0"/>
  </r>
  <r>
    <x v="2"/>
    <n v="0"/>
  </r>
  <r>
    <x v="6"/>
    <n v="0"/>
  </r>
  <r>
    <x v="6"/>
    <n v="-0.63"/>
  </r>
  <r>
    <x v="6"/>
    <n v="0"/>
  </r>
  <r>
    <x v="6"/>
    <n v="0"/>
  </r>
  <r>
    <x v="6"/>
    <n v="0"/>
  </r>
  <r>
    <x v="2"/>
    <n v="0"/>
  </r>
  <r>
    <x v="4"/>
    <n v="0"/>
  </r>
  <r>
    <x v="3"/>
    <n v="0"/>
  </r>
  <r>
    <x v="2"/>
    <n v="0"/>
  </r>
  <r>
    <x v="6"/>
    <n v="0"/>
  </r>
  <r>
    <x v="2"/>
    <n v="0"/>
  </r>
  <r>
    <x v="3"/>
    <n v="0"/>
  </r>
  <r>
    <x v="6"/>
    <n v="0"/>
  </r>
  <r>
    <x v="6"/>
    <n v="0"/>
  </r>
  <r>
    <x v="6"/>
    <n v="0"/>
  </r>
  <r>
    <x v="2"/>
    <n v="0"/>
  </r>
  <r>
    <x v="2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6"/>
    <n v="0"/>
  </r>
  <r>
    <x v="4"/>
    <n v="0"/>
  </r>
  <r>
    <x v="3"/>
    <n v="0"/>
  </r>
  <r>
    <x v="6"/>
    <n v="0"/>
  </r>
  <r>
    <x v="6"/>
    <n v="0"/>
  </r>
  <r>
    <x v="2"/>
    <n v="0"/>
  </r>
  <r>
    <x v="2"/>
    <n v="0"/>
  </r>
  <r>
    <x v="6"/>
    <n v="0"/>
  </r>
  <r>
    <x v="3"/>
    <n v="0"/>
  </r>
  <r>
    <x v="6"/>
    <n v="0"/>
  </r>
  <r>
    <x v="6"/>
    <n v="0"/>
  </r>
  <r>
    <x v="2"/>
    <n v="0"/>
  </r>
  <r>
    <x v="4"/>
    <n v="0"/>
  </r>
  <r>
    <x v="6"/>
    <n v="0"/>
  </r>
  <r>
    <x v="3"/>
    <n v="0"/>
  </r>
  <r>
    <x v="6"/>
    <n v="0"/>
  </r>
  <r>
    <x v="6"/>
    <n v="0"/>
  </r>
  <r>
    <x v="6"/>
    <n v="0"/>
  </r>
  <r>
    <x v="2"/>
    <n v="0"/>
  </r>
  <r>
    <x v="2"/>
    <n v="0"/>
  </r>
  <r>
    <x v="6"/>
    <n v="0"/>
  </r>
  <r>
    <x v="2"/>
    <n v="0"/>
  </r>
  <r>
    <x v="6"/>
    <n v="0"/>
  </r>
  <r>
    <x v="4"/>
    <n v="0"/>
  </r>
  <r>
    <x v="2"/>
    <n v="0"/>
  </r>
  <r>
    <x v="7"/>
    <n v="0"/>
  </r>
  <r>
    <x v="6"/>
    <n v="0"/>
  </r>
  <r>
    <x v="3"/>
    <n v="0"/>
  </r>
  <r>
    <x v="2"/>
    <n v="0"/>
  </r>
  <r>
    <x v="3"/>
    <n v="0"/>
  </r>
  <r>
    <x v="3"/>
    <n v="0"/>
  </r>
  <r>
    <x v="6"/>
    <n v="0"/>
  </r>
  <r>
    <x v="4"/>
    <n v="0"/>
  </r>
  <r>
    <x v="2"/>
    <n v="0"/>
  </r>
  <r>
    <x v="6"/>
    <n v="0"/>
  </r>
  <r>
    <x v="2"/>
    <n v="0"/>
  </r>
  <r>
    <x v="6"/>
    <n v="0"/>
  </r>
  <r>
    <x v="4"/>
    <n v="0"/>
  </r>
  <r>
    <x v="2"/>
    <n v="0"/>
  </r>
  <r>
    <x v="2"/>
    <n v="0"/>
  </r>
  <r>
    <x v="4"/>
    <n v="0"/>
  </r>
  <r>
    <x v="2"/>
    <n v="0"/>
  </r>
  <r>
    <x v="6"/>
    <n v="0"/>
  </r>
  <r>
    <x v="2"/>
    <n v="0"/>
  </r>
  <r>
    <x v="6"/>
    <n v="0"/>
  </r>
  <r>
    <x v="2"/>
    <n v="0"/>
  </r>
  <r>
    <x v="3"/>
    <n v="0"/>
  </r>
  <r>
    <x v="4"/>
    <n v="0"/>
  </r>
  <r>
    <x v="2"/>
    <n v="0"/>
  </r>
  <r>
    <x v="6"/>
    <n v="0"/>
  </r>
  <r>
    <x v="2"/>
    <n v="0"/>
  </r>
  <r>
    <x v="3"/>
    <n v="0"/>
  </r>
  <r>
    <x v="6"/>
    <n v="0"/>
  </r>
  <r>
    <x v="6"/>
    <n v="0"/>
  </r>
  <r>
    <x v="6"/>
    <n v="0"/>
  </r>
  <r>
    <x v="4"/>
    <n v="0"/>
  </r>
  <r>
    <x v="2"/>
    <n v="0"/>
  </r>
  <r>
    <x v="4"/>
    <n v="0"/>
  </r>
  <r>
    <x v="3"/>
    <n v="0"/>
  </r>
  <r>
    <x v="6"/>
    <n v="0"/>
  </r>
  <r>
    <x v="4"/>
    <n v="0"/>
  </r>
  <r>
    <x v="4"/>
    <n v="0"/>
  </r>
  <r>
    <x v="3"/>
    <n v="0"/>
  </r>
  <r>
    <x v="6"/>
    <n v="0"/>
  </r>
  <r>
    <x v="6"/>
    <n v="0"/>
  </r>
  <r>
    <x v="3"/>
    <n v="0"/>
  </r>
  <r>
    <x v="2"/>
    <n v="0"/>
  </r>
  <r>
    <x v="2"/>
    <n v="0"/>
  </r>
  <r>
    <x v="4"/>
    <n v="0"/>
  </r>
  <r>
    <x v="3"/>
    <n v="0"/>
  </r>
  <r>
    <x v="2"/>
    <n v="0"/>
  </r>
  <r>
    <x v="4"/>
    <n v="0"/>
  </r>
  <r>
    <x v="6"/>
    <n v="0"/>
  </r>
  <r>
    <x v="3"/>
    <n v="0"/>
  </r>
  <r>
    <x v="6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6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3"/>
    <n v="0"/>
  </r>
  <r>
    <x v="2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3"/>
    <n v="0"/>
  </r>
  <r>
    <x v="7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6"/>
    <n v="0"/>
  </r>
  <r>
    <x v="3"/>
    <n v="0"/>
  </r>
  <r>
    <x v="6"/>
    <n v="0"/>
  </r>
  <r>
    <x v="7"/>
    <n v="0"/>
  </r>
  <r>
    <x v="6"/>
    <n v="0"/>
  </r>
  <r>
    <x v="6"/>
    <n v="0"/>
  </r>
  <r>
    <x v="4"/>
    <n v="0"/>
  </r>
  <r>
    <x v="6"/>
    <n v="0"/>
  </r>
  <r>
    <x v="4"/>
    <n v="0"/>
  </r>
  <r>
    <x v="6"/>
    <n v="0"/>
  </r>
  <r>
    <x v="4"/>
    <n v="0"/>
  </r>
  <r>
    <x v="3"/>
    <n v="0"/>
  </r>
  <r>
    <x v="2"/>
    <n v="0"/>
  </r>
  <r>
    <x v="6"/>
    <n v="0"/>
  </r>
  <r>
    <x v="6"/>
    <n v="0"/>
  </r>
  <r>
    <x v="2"/>
    <n v="0"/>
  </r>
  <r>
    <x v="4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2"/>
    <n v="0"/>
  </r>
  <r>
    <x v="4"/>
    <n v="0"/>
  </r>
  <r>
    <x v="4"/>
    <n v="0"/>
  </r>
  <r>
    <x v="6"/>
    <n v="0"/>
  </r>
  <r>
    <x v="4"/>
    <n v="0"/>
  </r>
  <r>
    <x v="2"/>
    <n v="0"/>
  </r>
  <r>
    <x v="6"/>
    <n v="0"/>
  </r>
  <r>
    <x v="6"/>
    <n v="0"/>
  </r>
  <r>
    <x v="6"/>
    <n v="0"/>
  </r>
  <r>
    <x v="3"/>
    <n v="0"/>
  </r>
  <r>
    <x v="6"/>
    <n v="0"/>
  </r>
  <r>
    <x v="6"/>
    <n v="0"/>
  </r>
  <r>
    <x v="6"/>
    <n v="0"/>
  </r>
  <r>
    <x v="4"/>
    <n v="0"/>
  </r>
  <r>
    <x v="3"/>
    <n v="0"/>
  </r>
  <r>
    <x v="4"/>
    <n v="0"/>
  </r>
  <r>
    <x v="6"/>
    <n v="0"/>
  </r>
  <r>
    <x v="3"/>
    <n v="0"/>
  </r>
  <r>
    <x v="3"/>
    <n v="0"/>
  </r>
  <r>
    <x v="4"/>
    <n v="0"/>
  </r>
  <r>
    <x v="3"/>
    <n v="0"/>
  </r>
  <r>
    <x v="6"/>
    <n v="0"/>
  </r>
  <r>
    <x v="3"/>
    <n v="0"/>
  </r>
  <r>
    <x v="3"/>
    <n v="0"/>
  </r>
  <r>
    <x v="6"/>
    <n v="0"/>
  </r>
  <r>
    <x v="4"/>
    <n v="0"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  <r>
    <x v="8"/>
    <m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2"/>
    <n v="1.8"/>
  </r>
  <r>
    <x v="3"/>
    <n v="1.1700000000000002"/>
  </r>
  <r>
    <x v="1"/>
    <n v="-0.9"/>
  </r>
  <r>
    <x v="2"/>
    <n v="1.8"/>
  </r>
  <r>
    <x v="1"/>
    <n v="0.9900000000000001"/>
  </r>
  <r>
    <x v="2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2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2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2"/>
    <n v="-0.9"/>
  </r>
  <r>
    <x v="1"/>
    <n v="1.0799999999999998"/>
  </r>
  <r>
    <x v="0"/>
    <n v="1.0799999999999998"/>
  </r>
  <r>
    <x v="1"/>
    <n v="0.9"/>
  </r>
  <r>
    <x v="0"/>
    <n v="0.9"/>
  </r>
  <r>
    <x v="2"/>
    <n v="0.9"/>
  </r>
  <r>
    <x v="2"/>
    <n v="0.9"/>
  </r>
  <r>
    <x v="0"/>
    <n v="0.9900000000000001"/>
  </r>
  <r>
    <x v="2"/>
    <n v="1.0799999999999998"/>
  </r>
  <r>
    <x v="0"/>
    <n v="1.26"/>
  </r>
  <r>
    <x v="0"/>
    <n v="0.9"/>
  </r>
  <r>
    <x v="2"/>
    <n v="1.8"/>
  </r>
  <r>
    <x v="1"/>
    <n v="0.9900000000000001"/>
  </r>
  <r>
    <x v="1"/>
    <n v="1.8"/>
  </r>
  <r>
    <x v="1"/>
    <n v="0.9900000000000001"/>
  </r>
  <r>
    <x v="3"/>
    <n v="1.3499999999999999"/>
  </r>
  <r>
    <x v="2"/>
    <n v="0.9"/>
  </r>
  <r>
    <x v="0"/>
    <n v="1.26"/>
  </r>
  <r>
    <x v="1"/>
    <n v="0.9"/>
  </r>
  <r>
    <x v="1"/>
    <n v="-0.63"/>
  </r>
  <r>
    <x v="0"/>
    <n v="-0.9"/>
  </r>
  <r>
    <x v="2"/>
    <n v="0"/>
  </r>
  <r>
    <x v="1"/>
    <n v="-0.9"/>
  </r>
  <r>
    <x v="0"/>
    <n v="0"/>
  </r>
  <r>
    <x v="0"/>
    <n v="-0.80999999999999994"/>
  </r>
  <r>
    <x v="2"/>
    <n v="0"/>
  </r>
  <r>
    <x v="2"/>
    <n v="-0.9"/>
  </r>
  <r>
    <x v="3"/>
    <n v="0"/>
  </r>
  <r>
    <x v="1"/>
    <n v="0"/>
  </r>
  <r>
    <x v="0"/>
    <n v="-0.63"/>
  </r>
  <r>
    <x v="1"/>
    <n v="-0.9"/>
  </r>
  <r>
    <x v="0"/>
    <n v="-0.45"/>
  </r>
  <r>
    <x v="0"/>
    <n v="-0.9"/>
  </r>
  <r>
    <x v="2"/>
    <n v="-0.9"/>
  </r>
  <r>
    <x v="2"/>
    <n v="0"/>
  </r>
  <r>
    <x v="0"/>
    <n v="0"/>
  </r>
  <r>
    <x v="0"/>
    <n v="-0.53999999999999992"/>
  </r>
  <r>
    <x v="1"/>
    <n v="0"/>
  </r>
  <r>
    <x v="0"/>
    <n v="0"/>
  </r>
  <r>
    <x v="3"/>
    <n v="0"/>
  </r>
  <r>
    <x v="3"/>
    <n v="0"/>
  </r>
  <r>
    <x v="0"/>
    <n v="-0.53999999999999992"/>
  </r>
  <r>
    <x v="1"/>
    <n v="0"/>
  </r>
  <r>
    <x v="0"/>
    <n v="0"/>
  </r>
  <r>
    <x v="2"/>
    <n v="-1.8"/>
  </r>
  <r>
    <x v="2"/>
    <n v="0"/>
  </r>
  <r>
    <x v="0"/>
    <n v="-0.9"/>
  </r>
  <r>
    <x v="2"/>
    <n v="0"/>
  </r>
  <r>
    <x v="1"/>
    <n v="-0.9"/>
  </r>
  <r>
    <x v="2"/>
    <n v="0"/>
  </r>
  <r>
    <x v="1"/>
    <n v="-0.53999999999999992"/>
  </r>
  <r>
    <x v="2"/>
    <n v="0"/>
  </r>
  <r>
    <x v="0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-0.72000000000000008"/>
  </r>
  <r>
    <x v="3"/>
    <n v="0"/>
  </r>
  <r>
    <x v="0"/>
    <n v="0"/>
  </r>
  <r>
    <x v="0"/>
    <n v="-0.53999999999999992"/>
  </r>
  <r>
    <x v="1"/>
    <n v="-0.45"/>
  </r>
  <r>
    <x v="1"/>
    <n v="0"/>
  </r>
  <r>
    <x v="0"/>
    <n v="-0.63"/>
  </r>
  <r>
    <x v="3"/>
    <n v="0"/>
  </r>
  <r>
    <x v="3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2"/>
    <n v="-0.72000000000000008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0"/>
  </r>
  <r>
    <x v="1"/>
    <n v="0"/>
  </r>
  <r>
    <x v="1"/>
    <n v="0"/>
  </r>
  <r>
    <x v="2"/>
    <n v="-0.63"/>
  </r>
  <r>
    <x v="2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-0.72000000000000008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-0.63"/>
  </r>
  <r>
    <x v="1"/>
    <n v="0"/>
  </r>
  <r>
    <x v="1"/>
    <n v="0"/>
  </r>
  <r>
    <x v="3"/>
    <n v="-0.53999999999999992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-0.45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-0.9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-0.63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-0.72000000000000008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4"/>
    <n v="5.3999999999999995"/>
  </r>
  <r>
    <x v="4"/>
    <n v="1.0799999999999998"/>
  </r>
  <r>
    <x v="5"/>
    <n v="1.8"/>
  </r>
  <r>
    <x v="6"/>
    <n v="0.9900000000000001"/>
  </r>
  <r>
    <x v="6"/>
    <n v="0.9900000000000001"/>
  </r>
  <r>
    <x v="4"/>
    <n v="0.9900000000000001"/>
  </r>
  <r>
    <x v="5"/>
    <n v="1.8"/>
  </r>
  <r>
    <x v="5"/>
    <n v="0.9"/>
  </r>
  <r>
    <x v="4"/>
    <n v="1.8"/>
  </r>
  <r>
    <x v="4"/>
    <n v="1.8"/>
  </r>
  <r>
    <x v="4"/>
    <n v="1.8"/>
  </r>
  <r>
    <x v="6"/>
    <n v="1.8"/>
  </r>
  <r>
    <x v="4"/>
    <n v="1.8"/>
  </r>
  <r>
    <x v="6"/>
    <n v="1.26"/>
  </r>
  <r>
    <x v="4"/>
    <n v="1.8"/>
  </r>
  <r>
    <x v="6"/>
    <n v="0"/>
  </r>
  <r>
    <x v="4"/>
    <n v="0"/>
  </r>
  <r>
    <x v="6"/>
    <n v="0"/>
  </r>
  <r>
    <x v="4"/>
    <n v="0"/>
  </r>
  <r>
    <x v="5"/>
    <n v="-0.80999999999999994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-0.53999999999999992"/>
  </r>
  <r>
    <x v="4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6"/>
    <n v="-0.63"/>
  </r>
  <r>
    <x v="4"/>
    <n v="0"/>
  </r>
  <r>
    <x v="5"/>
    <n v="0"/>
  </r>
  <r>
    <x v="6"/>
    <n v="0"/>
  </r>
  <r>
    <x v="5"/>
    <n v="0"/>
  </r>
  <r>
    <x v="6"/>
    <n v="0"/>
  </r>
  <r>
    <x v="4"/>
    <n v="-0.63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7"/>
    <n v="0"/>
  </r>
  <r>
    <x v="5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7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1"/>
    <n v="1.8"/>
  </r>
  <r>
    <x v="0"/>
    <n v="1.1700000000000002"/>
  </r>
  <r>
    <x v="0"/>
    <n v="1.8"/>
  </r>
  <r>
    <x v="0"/>
    <n v="1.1700000000000002"/>
  </r>
  <r>
    <x v="1"/>
    <n v="-0.9"/>
  </r>
  <r>
    <x v="0"/>
    <n v="1.8"/>
  </r>
  <r>
    <x v="1"/>
    <n v="0.9900000000000001"/>
  </r>
  <r>
    <x v="1"/>
    <n v="1.0799999999999998"/>
  </r>
  <r>
    <x v="1"/>
    <n v="1.0799999999999998"/>
  </r>
  <r>
    <x v="1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1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1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0"/>
    <n v="1.8"/>
  </r>
  <r>
    <x v="1"/>
    <n v="0.9900000000000001"/>
  </r>
  <r>
    <x v="2"/>
    <n v="1.8"/>
  </r>
  <r>
    <x v="1"/>
    <n v="0.9900000000000001"/>
  </r>
  <r>
    <x v="2"/>
    <n v="1.3499999999999999"/>
  </r>
  <r>
    <x v="1"/>
    <n v="0.9"/>
  </r>
  <r>
    <x v="0"/>
    <n v="1.26"/>
  </r>
  <r>
    <x v="1"/>
    <n v="0.9"/>
  </r>
  <r>
    <x v="0"/>
    <n v="-0.63"/>
  </r>
  <r>
    <x v="0"/>
    <n v="-0.9"/>
  </r>
  <r>
    <x v="2"/>
    <n v="0"/>
  </r>
  <r>
    <x v="1"/>
    <n v="-0.9"/>
  </r>
  <r>
    <x v="2"/>
    <n v="0"/>
  </r>
  <r>
    <x v="0"/>
    <n v="-0.80999999999999994"/>
  </r>
  <r>
    <x v="2"/>
    <n v="0"/>
  </r>
  <r>
    <x v="0"/>
    <n v="-0.9"/>
  </r>
  <r>
    <x v="2"/>
    <n v="0"/>
  </r>
  <r>
    <x v="2"/>
    <n v="0"/>
  </r>
  <r>
    <x v="2"/>
    <n v="-0.63"/>
  </r>
  <r>
    <x v="1"/>
    <n v="-0.9"/>
  </r>
  <r>
    <x v="0"/>
    <n v="-0.45"/>
  </r>
  <r>
    <x v="0"/>
    <n v="-0.9"/>
  </r>
  <r>
    <x v="1"/>
    <n v="-0.9"/>
  </r>
  <r>
    <x v="0"/>
    <n v="0"/>
  </r>
  <r>
    <x v="0"/>
    <n v="0"/>
  </r>
  <r>
    <x v="0"/>
    <n v="-0.53999999999999992"/>
  </r>
  <r>
    <x v="2"/>
    <n v="0"/>
  </r>
  <r>
    <x v="2"/>
    <n v="0"/>
  </r>
  <r>
    <x v="2"/>
    <n v="0"/>
  </r>
  <r>
    <x v="0"/>
    <n v="0"/>
  </r>
  <r>
    <x v="2"/>
    <n v="-0.53999999999999992"/>
  </r>
  <r>
    <x v="1"/>
    <n v="0"/>
  </r>
  <r>
    <x v="0"/>
    <n v="0"/>
  </r>
  <r>
    <x v="2"/>
    <n v="-1.8"/>
  </r>
  <r>
    <x v="2"/>
    <n v="0"/>
  </r>
  <r>
    <x v="0"/>
    <n v="-0.9"/>
  </r>
  <r>
    <x v="0"/>
    <n v="0"/>
  </r>
  <r>
    <x v="1"/>
    <n v="-0.9"/>
  </r>
  <r>
    <x v="1"/>
    <n v="0"/>
  </r>
  <r>
    <x v="0"/>
    <n v="-0.53999999999999992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-0.72000000000000008"/>
  </r>
  <r>
    <x v="2"/>
    <n v="0"/>
  </r>
  <r>
    <x v="0"/>
    <n v="0"/>
  </r>
  <r>
    <x v="0"/>
    <n v="-0.53999999999999992"/>
  </r>
  <r>
    <x v="2"/>
    <n v="-0.45"/>
  </r>
  <r>
    <x v="1"/>
    <n v="0"/>
  </r>
  <r>
    <x v="2"/>
    <n v="-0.63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-0.72000000000000008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-0.63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-0.72000000000000008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-0.63"/>
  </r>
  <r>
    <x v="2"/>
    <n v="0"/>
  </r>
  <r>
    <x v="0"/>
    <n v="0"/>
  </r>
  <r>
    <x v="2"/>
    <n v="-0.53999999999999992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-0.45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-0.9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-0.63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-0.72000000000000008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3"/>
    <n v="5.3999999999999995"/>
  </r>
  <r>
    <x v="3"/>
    <n v="1.0799999999999998"/>
  </r>
  <r>
    <x v="3"/>
    <n v="1.8"/>
  </r>
  <r>
    <x v="3"/>
    <n v="0.9900000000000001"/>
  </r>
  <r>
    <x v="4"/>
    <n v="0.9900000000000001"/>
  </r>
  <r>
    <x v="3"/>
    <n v="0.9900000000000001"/>
  </r>
  <r>
    <x v="5"/>
    <n v="1.8"/>
  </r>
  <r>
    <x v="3"/>
    <n v="0.9"/>
  </r>
  <r>
    <x v="3"/>
    <n v="1.8"/>
  </r>
  <r>
    <x v="3"/>
    <n v="1.8"/>
  </r>
  <r>
    <x v="3"/>
    <n v="1.8"/>
  </r>
  <r>
    <x v="5"/>
    <n v="1.8"/>
  </r>
  <r>
    <x v="5"/>
    <n v="1.8"/>
  </r>
  <r>
    <x v="5"/>
    <n v="1.26"/>
  </r>
  <r>
    <x v="3"/>
    <n v="1.8"/>
  </r>
  <r>
    <x v="4"/>
    <n v="0"/>
  </r>
  <r>
    <x v="5"/>
    <n v="0"/>
  </r>
  <r>
    <x v="4"/>
    <n v="0"/>
  </r>
  <r>
    <x v="3"/>
    <n v="0"/>
  </r>
  <r>
    <x v="4"/>
    <n v="-0.80999999999999994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-0.53999999999999992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4"/>
    <n v="0"/>
  </r>
  <r>
    <x v="3"/>
    <n v="-0.63"/>
  </r>
  <r>
    <x v="5"/>
    <n v="0"/>
  </r>
  <r>
    <x v="5"/>
    <n v="0"/>
  </r>
  <r>
    <x v="4"/>
    <n v="0"/>
  </r>
  <r>
    <x v="4"/>
    <n v="0"/>
  </r>
  <r>
    <x v="5"/>
    <n v="0"/>
  </r>
  <r>
    <x v="4"/>
    <n v="-0.63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6"/>
    <n v="0"/>
  </r>
  <r>
    <x v="5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6"/>
    <n v="0"/>
  </r>
  <r>
    <x v="3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6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564">
  <r>
    <x v="0"/>
    <n v="2.6999999999999997"/>
  </r>
  <r>
    <x v="0"/>
    <n v="4.5"/>
  </r>
  <r>
    <x v="1"/>
    <n v="2.6999999999999997"/>
  </r>
  <r>
    <x v="0"/>
    <n v="4.5"/>
  </r>
  <r>
    <x v="1"/>
    <n v="2.6999999999999997"/>
  </r>
  <r>
    <x v="0"/>
    <n v="4.5"/>
  </r>
  <r>
    <x v="0"/>
    <n v="4.5"/>
  </r>
  <r>
    <x v="0"/>
    <n v="-0.9"/>
  </r>
  <r>
    <x v="0"/>
    <n v="-0.9"/>
  </r>
  <r>
    <x v="0"/>
    <n v="0.9"/>
  </r>
  <r>
    <x v="0"/>
    <n v="-0.9"/>
  </r>
  <r>
    <x v="0"/>
    <n v="0.9"/>
  </r>
  <r>
    <x v="0"/>
    <n v="-0.9"/>
  </r>
  <r>
    <x v="1"/>
    <n v="-0.9"/>
  </r>
  <r>
    <x v="0"/>
    <n v="0.9"/>
  </r>
  <r>
    <x v="2"/>
    <n v="1.8"/>
  </r>
  <r>
    <x v="0"/>
    <n v="1.1700000000000002"/>
  </r>
  <r>
    <x v="1"/>
    <n v="1.8"/>
  </r>
  <r>
    <x v="0"/>
    <n v="1.1700000000000002"/>
  </r>
  <r>
    <x v="1"/>
    <n v="-0.9"/>
  </r>
  <r>
    <x v="1"/>
    <n v="1.8"/>
  </r>
  <r>
    <x v="1"/>
    <n v="0.9900000000000001"/>
  </r>
  <r>
    <x v="0"/>
    <n v="1.0799999999999998"/>
  </r>
  <r>
    <x v="1"/>
    <n v="1.0799999999999998"/>
  </r>
  <r>
    <x v="2"/>
    <n v="0.9"/>
  </r>
  <r>
    <x v="1"/>
    <n v="0.9"/>
  </r>
  <r>
    <x v="1"/>
    <n v="0.9"/>
  </r>
  <r>
    <x v="0"/>
    <n v="0.9"/>
  </r>
  <r>
    <x v="1"/>
    <n v="0.9"/>
  </r>
  <r>
    <x v="0"/>
    <n v="1.8"/>
  </r>
  <r>
    <x v="0"/>
    <n v="0.9900000000000001"/>
  </r>
  <r>
    <x v="1"/>
    <n v="0.9"/>
  </r>
  <r>
    <x v="0"/>
    <n v="0.9"/>
  </r>
  <r>
    <x v="0"/>
    <n v="0.9"/>
  </r>
  <r>
    <x v="1"/>
    <n v="0.9"/>
  </r>
  <r>
    <x v="0"/>
    <n v="0.9"/>
  </r>
  <r>
    <x v="1"/>
    <n v="1.8"/>
  </r>
  <r>
    <x v="0"/>
    <n v="0.9"/>
  </r>
  <r>
    <x v="2"/>
    <n v="0.9"/>
  </r>
  <r>
    <x v="1"/>
    <n v="1.8"/>
  </r>
  <r>
    <x v="0"/>
    <n v="0.9"/>
  </r>
  <r>
    <x v="0"/>
    <n v="0.9"/>
  </r>
  <r>
    <x v="0"/>
    <n v="1.26"/>
  </r>
  <r>
    <x v="1"/>
    <n v="-0.9"/>
  </r>
  <r>
    <x v="1"/>
    <n v="1.0799999999999998"/>
  </r>
  <r>
    <x v="0"/>
    <n v="1.0799999999999998"/>
  </r>
  <r>
    <x v="1"/>
    <n v="0.9"/>
  </r>
  <r>
    <x v="0"/>
    <n v="0.9"/>
  </r>
  <r>
    <x v="1"/>
    <n v="0.9"/>
  </r>
  <r>
    <x v="1"/>
    <n v="0.9"/>
  </r>
  <r>
    <x v="0"/>
    <n v="0.9900000000000001"/>
  </r>
  <r>
    <x v="0"/>
    <n v="1.0799999999999998"/>
  </r>
  <r>
    <x v="0"/>
    <n v="1.26"/>
  </r>
  <r>
    <x v="0"/>
    <n v="0.9"/>
  </r>
  <r>
    <x v="1"/>
    <n v="1.8"/>
  </r>
  <r>
    <x v="2"/>
    <n v="0.9900000000000001"/>
  </r>
  <r>
    <x v="2"/>
    <n v="1.8"/>
  </r>
  <r>
    <x v="2"/>
    <n v="0.9900000000000001"/>
  </r>
  <r>
    <x v="0"/>
    <n v="1.3499999999999999"/>
  </r>
  <r>
    <x v="1"/>
    <n v="0.9"/>
  </r>
  <r>
    <x v="0"/>
    <n v="1.26"/>
  </r>
  <r>
    <x v="2"/>
    <n v="0.9"/>
  </r>
  <r>
    <x v="2"/>
    <n v="-0.63"/>
  </r>
  <r>
    <x v="0"/>
    <n v="-0.9"/>
  </r>
  <r>
    <x v="2"/>
    <n v="0"/>
  </r>
  <r>
    <x v="2"/>
    <n v="-0.9"/>
  </r>
  <r>
    <x v="2"/>
    <n v="0"/>
  </r>
  <r>
    <x v="0"/>
    <n v="-0.80999999999999994"/>
  </r>
  <r>
    <x v="1"/>
    <n v="0"/>
  </r>
  <r>
    <x v="0"/>
    <n v="-0.9"/>
  </r>
  <r>
    <x v="0"/>
    <n v="0"/>
  </r>
  <r>
    <x v="0"/>
    <n v="0"/>
  </r>
  <r>
    <x v="1"/>
    <n v="-0.63"/>
  </r>
  <r>
    <x v="2"/>
    <n v="-0.9"/>
  </r>
  <r>
    <x v="0"/>
    <n v="-0.45"/>
  </r>
  <r>
    <x v="0"/>
    <n v="-0.9"/>
  </r>
  <r>
    <x v="1"/>
    <n v="-0.9"/>
  </r>
  <r>
    <x v="1"/>
    <n v="0"/>
  </r>
  <r>
    <x v="0"/>
    <n v="0"/>
  </r>
  <r>
    <x v="0"/>
    <n v="-0.53999999999999992"/>
  </r>
  <r>
    <x v="1"/>
    <n v="0"/>
  </r>
  <r>
    <x v="0"/>
    <n v="0"/>
  </r>
  <r>
    <x v="0"/>
    <n v="0"/>
  </r>
  <r>
    <x v="0"/>
    <n v="0"/>
  </r>
  <r>
    <x v="2"/>
    <n v="-0.53999999999999992"/>
  </r>
  <r>
    <x v="1"/>
    <n v="0"/>
  </r>
  <r>
    <x v="0"/>
    <n v="0"/>
  </r>
  <r>
    <x v="2"/>
    <n v="-1.8"/>
  </r>
  <r>
    <x v="0"/>
    <n v="0"/>
  </r>
  <r>
    <x v="0"/>
    <n v="-0.9"/>
  </r>
  <r>
    <x v="2"/>
    <n v="0"/>
  </r>
  <r>
    <x v="1"/>
    <n v="-0.9"/>
  </r>
  <r>
    <x v="0"/>
    <n v="0"/>
  </r>
  <r>
    <x v="2"/>
    <n v="-0.53999999999999992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-0.72000000000000008"/>
  </r>
  <r>
    <x v="0"/>
    <n v="0"/>
  </r>
  <r>
    <x v="0"/>
    <n v="0"/>
  </r>
  <r>
    <x v="0"/>
    <n v="-0.53999999999999992"/>
  </r>
  <r>
    <x v="0"/>
    <n v="-0.45"/>
  </r>
  <r>
    <x v="2"/>
    <n v="0"/>
  </r>
  <r>
    <x v="2"/>
    <n v="-0.63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2"/>
    <n v="-0.72000000000000008"/>
  </r>
  <r>
    <x v="1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-0.63"/>
  </r>
  <r>
    <x v="2"/>
    <n v="0"/>
  </r>
  <r>
    <x v="1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-0.72000000000000008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2"/>
    <n v="-0.63"/>
  </r>
  <r>
    <x v="0"/>
    <n v="0"/>
  </r>
  <r>
    <x v="0"/>
    <n v="0"/>
  </r>
  <r>
    <x v="2"/>
    <n v="-0.53999999999999992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-0.45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-0.9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-0.63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-0.72000000000000008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3"/>
    <n v="5.3999999999999995"/>
  </r>
  <r>
    <x v="3"/>
    <n v="1.0799999999999998"/>
  </r>
  <r>
    <x v="4"/>
    <n v="1.8"/>
  </r>
  <r>
    <x v="3"/>
    <n v="0.9900000000000001"/>
  </r>
  <r>
    <x v="4"/>
    <n v="0.9900000000000001"/>
  </r>
  <r>
    <x v="3"/>
    <n v="0.9900000000000001"/>
  </r>
  <r>
    <x v="4"/>
    <n v="1.8"/>
  </r>
  <r>
    <x v="3"/>
    <n v="0.9"/>
  </r>
  <r>
    <x v="3"/>
    <n v="1.8"/>
  </r>
  <r>
    <x v="3"/>
    <n v="1.8"/>
  </r>
  <r>
    <x v="3"/>
    <n v="1.8"/>
  </r>
  <r>
    <x v="5"/>
    <n v="1.8"/>
  </r>
  <r>
    <x v="3"/>
    <n v="1.8"/>
  </r>
  <r>
    <x v="3"/>
    <n v="1.26"/>
  </r>
  <r>
    <x v="3"/>
    <n v="1.8"/>
  </r>
  <r>
    <x v="4"/>
    <n v="0"/>
  </r>
  <r>
    <x v="3"/>
    <n v="0"/>
  </r>
  <r>
    <x v="3"/>
    <n v="0"/>
  </r>
  <r>
    <x v="3"/>
    <n v="0"/>
  </r>
  <r>
    <x v="4"/>
    <n v="-0.80999999999999994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3"/>
    <n v="-0.53999999999999992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3"/>
    <n v="-0.63"/>
  </r>
  <r>
    <x v="4"/>
    <n v="0"/>
  </r>
  <r>
    <x v="5"/>
    <n v="0"/>
  </r>
  <r>
    <x v="4"/>
    <n v="0"/>
  </r>
  <r>
    <x v="4"/>
    <n v="0"/>
  </r>
  <r>
    <x v="5"/>
    <n v="0"/>
  </r>
  <r>
    <x v="3"/>
    <n v="-0.63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6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6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6"/>
    <n v="0"/>
  </r>
  <r>
    <x v="3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2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2"/>
    <n v="0"/>
  </r>
  <r>
    <x v="1"/>
    <n v="-1.3499999999999999"/>
  </r>
  <r>
    <x v="1"/>
    <n v="0"/>
  </r>
  <r>
    <x v="2"/>
    <n v="-1.5"/>
  </r>
  <r>
    <x v="1"/>
    <n v="0"/>
  </r>
  <r>
    <x v="2"/>
    <n v="0"/>
  </r>
  <r>
    <x v="2"/>
    <n v="-1.05"/>
  </r>
  <r>
    <x v="0"/>
    <n v="-1.5"/>
  </r>
  <r>
    <x v="3"/>
    <n v="-0.75"/>
  </r>
  <r>
    <x v="2"/>
    <n v="-1.5"/>
  </r>
  <r>
    <x v="1"/>
    <n v="-1.5"/>
  </r>
  <r>
    <x v="4"/>
    <n v="0"/>
  </r>
  <r>
    <x v="3"/>
    <n v="0"/>
  </r>
  <r>
    <x v="0"/>
    <n v="-0.89999999999999991"/>
  </r>
  <r>
    <x v="2"/>
    <n v="0"/>
  </r>
  <r>
    <x v="0"/>
    <n v="0"/>
  </r>
  <r>
    <x v="0"/>
    <n v="0"/>
  </r>
  <r>
    <x v="2"/>
    <n v="0"/>
  </r>
  <r>
    <x v="2"/>
    <n v="-0.89999999999999991"/>
  </r>
  <r>
    <x v="2"/>
    <n v="0"/>
  </r>
  <r>
    <x v="1"/>
    <n v="0"/>
  </r>
  <r>
    <x v="2"/>
    <n v="-1.5"/>
  </r>
  <r>
    <x v="3"/>
    <n v="0"/>
  </r>
  <r>
    <x v="1"/>
    <n v="-1.5"/>
  </r>
  <r>
    <x v="2"/>
    <n v="0"/>
  </r>
  <r>
    <x v="2"/>
    <n v="-1.5"/>
  </r>
  <r>
    <x v="2"/>
    <n v="0"/>
  </r>
  <r>
    <x v="2"/>
    <n v="-0.89999999999999991"/>
  </r>
  <r>
    <x v="0"/>
    <n v="0"/>
  </r>
  <r>
    <x v="2"/>
    <n v="0"/>
  </r>
  <r>
    <x v="3"/>
    <n v="0"/>
  </r>
  <r>
    <x v="2"/>
    <n v="0"/>
  </r>
  <r>
    <x v="3"/>
    <n v="0"/>
  </r>
  <r>
    <x v="0"/>
    <n v="0"/>
  </r>
  <r>
    <x v="2"/>
    <n v="0"/>
  </r>
  <r>
    <x v="4"/>
    <n v="0"/>
  </r>
  <r>
    <x v="0"/>
    <n v="0"/>
  </r>
  <r>
    <x v="2"/>
    <n v="-1.2"/>
  </r>
  <r>
    <x v="2"/>
    <n v="0"/>
  </r>
  <r>
    <x v="2"/>
    <n v="0"/>
  </r>
  <r>
    <x v="3"/>
    <n v="-0.89999999999999991"/>
  </r>
  <r>
    <x v="2"/>
    <n v="-0.75"/>
  </r>
  <r>
    <x v="2"/>
    <n v="0"/>
  </r>
  <r>
    <x v="2"/>
    <n v="-1.05"/>
  </r>
  <r>
    <x v="3"/>
    <n v="0"/>
  </r>
  <r>
    <x v="2"/>
    <n v="0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-1.2"/>
  </r>
  <r>
    <x v="2"/>
    <n v="0"/>
  </r>
  <r>
    <x v="2"/>
    <n v="0"/>
  </r>
  <r>
    <x v="4"/>
    <n v="0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2"/>
    <n v="-1.05"/>
  </r>
  <r>
    <x v="2"/>
    <n v="0"/>
  </r>
  <r>
    <x v="4"/>
    <n v="0"/>
  </r>
  <r>
    <x v="1"/>
    <n v="0"/>
  </r>
  <r>
    <x v="2"/>
    <n v="0"/>
  </r>
  <r>
    <x v="2"/>
    <n v="0"/>
  </r>
  <r>
    <x v="4"/>
    <n v="0"/>
  </r>
  <r>
    <x v="3"/>
    <n v="0"/>
  </r>
  <r>
    <x v="2"/>
    <n v="0"/>
  </r>
  <r>
    <x v="1"/>
    <n v="-1.2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-1.05"/>
  </r>
  <r>
    <x v="2"/>
    <n v="0"/>
  </r>
  <r>
    <x v="4"/>
    <n v="0"/>
  </r>
  <r>
    <x v="2"/>
    <n v="-0.89999999999999991"/>
  </r>
  <r>
    <x v="4"/>
    <n v="0"/>
  </r>
  <r>
    <x v="2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2"/>
    <n v="0"/>
  </r>
  <r>
    <x v="3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-0.75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-1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-1.05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-1.2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-1.05"/>
  </r>
  <r>
    <x v="4"/>
    <n v="0"/>
  </r>
  <r>
    <x v="3"/>
    <n v="0"/>
  </r>
  <r>
    <x v="4"/>
    <n v="0"/>
  </r>
  <r>
    <x v="1"/>
    <n v="0"/>
  </r>
  <r>
    <x v="3"/>
    <n v="0"/>
  </r>
  <r>
    <x v="4"/>
    <n v="-1.05"/>
  </r>
  <r>
    <x v="1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0"/>
  </r>
  <r>
    <x v="3"/>
    <n v="0"/>
  </r>
  <r>
    <x v="0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5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1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1"/>
    <n v="0"/>
  </r>
  <r>
    <x v="1"/>
    <n v="-1.3499999999999999"/>
  </r>
  <r>
    <x v="1"/>
    <n v="0"/>
  </r>
  <r>
    <x v="2"/>
    <n v="-1.5"/>
  </r>
  <r>
    <x v="1"/>
    <n v="0"/>
  </r>
  <r>
    <x v="2"/>
    <n v="0"/>
  </r>
  <r>
    <x v="1"/>
    <n v="-1.05"/>
  </r>
  <r>
    <x v="0"/>
    <n v="-1.5"/>
  </r>
  <r>
    <x v="0"/>
    <n v="-0.75"/>
  </r>
  <r>
    <x v="2"/>
    <n v="-1.5"/>
  </r>
  <r>
    <x v="1"/>
    <n v="-1.5"/>
  </r>
  <r>
    <x v="3"/>
    <n v="0"/>
  </r>
  <r>
    <x v="0"/>
    <n v="0"/>
  </r>
  <r>
    <x v="0"/>
    <n v="-0.89999999999999991"/>
  </r>
  <r>
    <x v="2"/>
    <n v="0"/>
  </r>
  <r>
    <x v="0"/>
    <n v="0"/>
  </r>
  <r>
    <x v="0"/>
    <n v="0"/>
  </r>
  <r>
    <x v="1"/>
    <n v="0"/>
  </r>
  <r>
    <x v="2"/>
    <n v="-0.89999999999999991"/>
  </r>
  <r>
    <x v="2"/>
    <n v="0"/>
  </r>
  <r>
    <x v="1"/>
    <n v="0"/>
  </r>
  <r>
    <x v="4"/>
    <n v="-1.5"/>
  </r>
  <r>
    <x v="0"/>
    <n v="0"/>
  </r>
  <r>
    <x v="1"/>
    <n v="-1.5"/>
  </r>
  <r>
    <x v="2"/>
    <n v="0"/>
  </r>
  <r>
    <x v="2"/>
    <n v="-1.5"/>
  </r>
  <r>
    <x v="1"/>
    <n v="0"/>
  </r>
  <r>
    <x v="2"/>
    <n v="-0.89999999999999991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3"/>
    <n v="0"/>
  </r>
  <r>
    <x v="0"/>
    <n v="0"/>
  </r>
  <r>
    <x v="2"/>
    <n v="-1.2"/>
  </r>
  <r>
    <x v="2"/>
    <n v="0"/>
  </r>
  <r>
    <x v="2"/>
    <n v="0"/>
  </r>
  <r>
    <x v="0"/>
    <n v="-0.89999999999999991"/>
  </r>
  <r>
    <x v="2"/>
    <n v="-0.75"/>
  </r>
  <r>
    <x v="1"/>
    <n v="0"/>
  </r>
  <r>
    <x v="2"/>
    <n v="-1.05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-1.2"/>
  </r>
  <r>
    <x v="2"/>
    <n v="0"/>
  </r>
  <r>
    <x v="1"/>
    <n v="0"/>
  </r>
  <r>
    <x v="3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2"/>
    <n v="-1.05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-1.2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-1.05"/>
  </r>
  <r>
    <x v="1"/>
    <n v="0"/>
  </r>
  <r>
    <x v="3"/>
    <n v="0"/>
  </r>
  <r>
    <x v="2"/>
    <n v="-0.89999999999999991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-1.0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5"/>
    <n v="9"/>
  </r>
  <r>
    <x v="5"/>
    <n v="1.7999999999999998"/>
  </r>
  <r>
    <x v="5"/>
    <n v="3"/>
  </r>
  <r>
    <x v="5"/>
    <n v="1.6500000000000001"/>
  </r>
  <r>
    <x v="5"/>
    <n v="1.6500000000000001"/>
  </r>
  <r>
    <x v="5"/>
    <n v="1.6500000000000001"/>
  </r>
  <r>
    <x v="5"/>
    <n v="3"/>
  </r>
  <r>
    <x v="5"/>
    <n v="1.5"/>
  </r>
  <r>
    <x v="5"/>
    <n v="3"/>
  </r>
  <r>
    <x v="5"/>
    <n v="3"/>
  </r>
  <r>
    <x v="5"/>
    <n v="3"/>
  </r>
  <r>
    <x v="5"/>
    <n v="3"/>
  </r>
  <r>
    <x v="5"/>
    <n v="3"/>
  </r>
  <r>
    <x v="5"/>
    <n v="2.1"/>
  </r>
  <r>
    <x v="5"/>
    <n v="3"/>
  </r>
  <r>
    <x v="5"/>
    <n v="0"/>
  </r>
  <r>
    <x v="5"/>
    <n v="0"/>
  </r>
  <r>
    <x v="5"/>
    <n v="0"/>
  </r>
  <r>
    <x v="5"/>
    <n v="0"/>
  </r>
  <r>
    <x v="5"/>
    <n v="-1.3499999999999999"/>
  </r>
  <r>
    <x v="5"/>
    <n v="0"/>
  </r>
  <r>
    <x v="5"/>
    <n v="0"/>
  </r>
  <r>
    <x v="5"/>
    <n v="0"/>
  </r>
  <r>
    <x v="5"/>
    <n v="0"/>
  </r>
  <r>
    <x v="0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-0.89999999999999991"/>
  </r>
  <r>
    <x v="5"/>
    <n v="0"/>
  </r>
  <r>
    <x v="5"/>
    <n v="0"/>
  </r>
  <r>
    <x v="0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5"/>
    <n v="0"/>
  </r>
  <r>
    <x v="5"/>
    <n v="0"/>
  </r>
  <r>
    <x v="5"/>
    <n v="-1.05"/>
  </r>
  <r>
    <x v="5"/>
    <n v="0"/>
  </r>
  <r>
    <x v="5"/>
    <n v="0"/>
  </r>
  <r>
    <x v="5"/>
    <n v="0"/>
  </r>
  <r>
    <x v="3"/>
    <n v="0"/>
  </r>
  <r>
    <x v="5"/>
    <n v="0"/>
  </r>
  <r>
    <x v="5"/>
    <n v="-1.05"/>
  </r>
  <r>
    <x v="3"/>
    <n v="0"/>
  </r>
  <r>
    <x v="2"/>
    <n v="0"/>
  </r>
  <r>
    <x v="5"/>
    <n v="0"/>
  </r>
  <r>
    <x v="2"/>
    <n v="0"/>
  </r>
  <r>
    <x v="0"/>
    <n v="0"/>
  </r>
  <r>
    <x v="5"/>
    <n v="0"/>
  </r>
  <r>
    <x v="5"/>
    <n v="0"/>
  </r>
  <r>
    <x v="5"/>
    <n v="0"/>
  </r>
  <r>
    <x v="5"/>
    <n v="0"/>
  </r>
  <r>
    <x v="0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5"/>
    <n v="0"/>
  </r>
  <r>
    <x v="0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5"/>
    <n v="0"/>
  </r>
  <r>
    <x v="2"/>
    <n v="0"/>
  </r>
  <r>
    <x v="3"/>
    <n v="0"/>
  </r>
  <r>
    <x v="2"/>
    <n v="0"/>
  </r>
  <r>
    <x v="3"/>
    <n v="0"/>
  </r>
  <r>
    <x v="3"/>
    <n v="0"/>
  </r>
  <r>
    <x v="5"/>
    <n v="0"/>
  </r>
  <r>
    <x v="2"/>
    <n v="0"/>
  </r>
  <r>
    <x v="2"/>
    <n v="0"/>
  </r>
  <r>
    <x v="5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5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5"/>
    <n v="0"/>
  </r>
  <r>
    <x v="2"/>
    <n v="0"/>
  </r>
  <r>
    <x v="2"/>
    <n v="0"/>
  </r>
  <r>
    <x v="0"/>
    <n v="0"/>
  </r>
  <r>
    <x v="5"/>
    <n v="0"/>
  </r>
  <r>
    <x v="2"/>
    <n v="0"/>
  </r>
  <r>
    <x v="5"/>
    <n v="0"/>
  </r>
  <r>
    <x v="0"/>
    <n v="0"/>
  </r>
  <r>
    <x v="0"/>
    <n v="0"/>
  </r>
  <r>
    <x v="5"/>
    <n v="0"/>
  </r>
  <r>
    <x v="2"/>
    <n v="0"/>
  </r>
  <r>
    <x v="5"/>
    <n v="0"/>
  </r>
  <r>
    <x v="2"/>
    <n v="0"/>
  </r>
  <r>
    <x v="5"/>
    <n v="0"/>
  </r>
  <r>
    <x v="0"/>
    <n v="0"/>
  </r>
  <r>
    <x v="5"/>
    <n v="0"/>
  </r>
  <r>
    <x v="2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0"/>
    <n v="0"/>
  </r>
  <r>
    <x v="5"/>
    <n v="0"/>
  </r>
  <r>
    <x v="0"/>
    <n v="0"/>
  </r>
  <r>
    <x v="5"/>
    <n v="0"/>
  </r>
  <r>
    <x v="2"/>
    <n v="0"/>
  </r>
  <r>
    <x v="3"/>
    <n v="0"/>
  </r>
  <r>
    <x v="3"/>
    <n v="0"/>
  </r>
  <r>
    <x v="5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3"/>
    <n v="0"/>
  </r>
  <r>
    <x v="5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5"/>
    <n v="0"/>
  </r>
  <r>
    <x v="0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0"/>
    <n v="0"/>
  </r>
  <r>
    <x v="0"/>
    <n v="0"/>
  </r>
  <r>
    <x v="2"/>
    <n v="0"/>
  </r>
  <r>
    <x v="2"/>
    <n v="0"/>
  </r>
  <r>
    <x v="5"/>
    <n v="0"/>
  </r>
  <r>
    <x v="5"/>
    <n v="0"/>
  </r>
  <r>
    <x v="5"/>
    <n v="0"/>
  </r>
  <r>
    <x v="2"/>
    <n v="0"/>
  </r>
  <r>
    <x v="5"/>
    <n v="0"/>
  </r>
  <r>
    <x v="3"/>
    <n v="0"/>
  </r>
  <r>
    <x v="0"/>
    <n v="0"/>
  </r>
  <r>
    <x v="5"/>
    <n v="0"/>
  </r>
  <r>
    <x v="0"/>
    <n v="0"/>
  </r>
  <r>
    <x v="0"/>
    <n v="0"/>
  </r>
  <r>
    <x v="0"/>
    <n v="0"/>
  </r>
  <r>
    <x v="2"/>
    <n v="0"/>
  </r>
  <r>
    <x v="5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5"/>
    <n v="0"/>
  </r>
  <r>
    <x v="3"/>
    <n v="0"/>
  </r>
  <r>
    <x v="3"/>
    <n v="0"/>
  </r>
  <r>
    <x v="5"/>
    <n v="0"/>
  </r>
  <r>
    <x v="0"/>
    <n v="0"/>
  </r>
  <r>
    <x v="6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5"/>
    <n v="0"/>
  </r>
  <r>
    <x v="0"/>
    <n v="0"/>
  </r>
  <r>
    <x v="2"/>
    <n v="0"/>
  </r>
  <r>
    <x v="5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5"/>
    <n v="0"/>
  </r>
  <r>
    <x v="5"/>
    <n v="0"/>
  </r>
  <r>
    <x v="3"/>
    <n v="0"/>
  </r>
  <r>
    <x v="2"/>
    <n v="0"/>
  </r>
  <r>
    <x v="3"/>
    <n v="0"/>
  </r>
  <r>
    <x v="2"/>
    <n v="0"/>
  </r>
  <r>
    <x v="5"/>
    <n v="0"/>
  </r>
  <r>
    <x v="5"/>
    <n v="0"/>
  </r>
  <r>
    <x v="2"/>
    <n v="0"/>
  </r>
  <r>
    <x v="5"/>
    <n v="0"/>
  </r>
  <r>
    <x v="5"/>
    <n v="0"/>
  </r>
  <r>
    <x v="0"/>
    <n v="0"/>
  </r>
  <r>
    <x v="2"/>
    <n v="0"/>
  </r>
  <r>
    <x v="5"/>
    <n v="0"/>
  </r>
  <r>
    <x v="2"/>
    <n v="0"/>
  </r>
  <r>
    <x v="0"/>
    <n v="0"/>
  </r>
  <r>
    <x v="2"/>
    <n v="0"/>
  </r>
  <r>
    <x v="5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5"/>
    <n v="6"/>
  </r>
  <r>
    <x v="0"/>
    <n v="0"/>
  </r>
  <r>
    <x v="5"/>
    <n v="3"/>
  </r>
  <r>
    <x v="5"/>
    <n v="0"/>
  </r>
  <r>
    <x v="0"/>
    <n v="0"/>
  </r>
  <r>
    <x v="0"/>
    <n v="0"/>
  </r>
  <r>
    <x v="5"/>
    <n v="0"/>
  </r>
  <r>
    <x v="0"/>
    <n v="0"/>
  </r>
  <r>
    <x v="0"/>
    <n v="0"/>
  </r>
  <r>
    <x v="2"/>
    <n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3"/>
    <n v="3"/>
  </r>
  <r>
    <x v="2"/>
    <n v="1.6500000000000001"/>
  </r>
  <r>
    <x v="3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2"/>
    <n v="-1.5"/>
  </r>
  <r>
    <x v="3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0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0"/>
    <n v="0"/>
  </r>
  <r>
    <x v="1"/>
    <n v="0"/>
  </r>
  <r>
    <x v="4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-1.2"/>
  </r>
  <r>
    <x v="2"/>
    <n v="0"/>
  </r>
  <r>
    <x v="3"/>
    <n v="0"/>
  </r>
  <r>
    <x v="0"/>
    <n v="-0.89999999999999991"/>
  </r>
  <r>
    <x v="0"/>
    <n v="-0.75"/>
  </r>
  <r>
    <x v="2"/>
    <n v="0"/>
  </r>
  <r>
    <x v="2"/>
    <n v="-1.05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0"/>
    <n v="-1.05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0"/>
    <n v="0"/>
  </r>
  <r>
    <x v="0"/>
    <n v="0"/>
  </r>
  <r>
    <x v="1"/>
    <n v="-1.2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-1.05"/>
  </r>
  <r>
    <x v="1"/>
    <n v="0"/>
  </r>
  <r>
    <x v="3"/>
    <n v="0"/>
  </r>
  <r>
    <x v="3"/>
    <n v="-0.89999999999999991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-1.05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5"/>
    <n v="9"/>
  </r>
  <r>
    <x v="5"/>
    <n v="1.7999999999999998"/>
  </r>
  <r>
    <x v="5"/>
    <n v="3"/>
  </r>
  <r>
    <x v="5"/>
    <n v="1.6500000000000001"/>
  </r>
  <r>
    <x v="5"/>
    <n v="1.6500000000000001"/>
  </r>
  <r>
    <x v="5"/>
    <n v="1.6500000000000001"/>
  </r>
  <r>
    <x v="5"/>
    <n v="3"/>
  </r>
  <r>
    <x v="5"/>
    <n v="1.5"/>
  </r>
  <r>
    <x v="5"/>
    <n v="3"/>
  </r>
  <r>
    <x v="5"/>
    <n v="3"/>
  </r>
  <r>
    <x v="5"/>
    <n v="3"/>
  </r>
  <r>
    <x v="5"/>
    <n v="3"/>
  </r>
  <r>
    <x v="5"/>
    <n v="3"/>
  </r>
  <r>
    <x v="5"/>
    <n v="2.1"/>
  </r>
  <r>
    <x v="5"/>
    <n v="3"/>
  </r>
  <r>
    <x v="5"/>
    <n v="0"/>
  </r>
  <r>
    <x v="5"/>
    <n v="0"/>
  </r>
  <r>
    <x v="5"/>
    <n v="0"/>
  </r>
  <r>
    <x v="5"/>
    <n v="0"/>
  </r>
  <r>
    <x v="5"/>
    <n v="-1.3499999999999999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-0.89999999999999991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6"/>
    <n v="0"/>
  </r>
  <r>
    <x v="5"/>
    <n v="0"/>
  </r>
  <r>
    <x v="5"/>
    <n v="-1.05"/>
  </r>
  <r>
    <x v="5"/>
    <n v="0"/>
  </r>
  <r>
    <x v="6"/>
    <n v="0"/>
  </r>
  <r>
    <x v="5"/>
    <n v="0"/>
  </r>
  <r>
    <x v="5"/>
    <n v="0"/>
  </r>
  <r>
    <x v="6"/>
    <n v="0"/>
  </r>
  <r>
    <x v="5"/>
    <n v="-1.05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7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5"/>
    <n v="6"/>
  </r>
  <r>
    <x v="5"/>
    <n v="0"/>
  </r>
  <r>
    <x v="5"/>
    <n v="3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1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1"/>
    <n v="0"/>
  </r>
  <r>
    <x v="1"/>
    <n v="-1.5"/>
  </r>
  <r>
    <x v="2"/>
    <n v="0"/>
  </r>
  <r>
    <x v="1"/>
    <n v="-1.3499999999999999"/>
  </r>
  <r>
    <x v="1"/>
    <n v="0"/>
  </r>
  <r>
    <x v="1"/>
    <n v="-1.5"/>
  </r>
  <r>
    <x v="1"/>
    <n v="0"/>
  </r>
  <r>
    <x v="1"/>
    <n v="0"/>
  </r>
  <r>
    <x v="1"/>
    <n v="-1.05"/>
  </r>
  <r>
    <x v="0"/>
    <n v="-1.5"/>
  </r>
  <r>
    <x v="1"/>
    <n v="-0.75"/>
  </r>
  <r>
    <x v="1"/>
    <n v="-1.5"/>
  </r>
  <r>
    <x v="1"/>
    <n v="-1.5"/>
  </r>
  <r>
    <x v="1"/>
    <n v="0"/>
  </r>
  <r>
    <x v="0"/>
    <n v="0"/>
  </r>
  <r>
    <x v="0"/>
    <n v="-0.89999999999999991"/>
  </r>
  <r>
    <x v="1"/>
    <n v="0"/>
  </r>
  <r>
    <x v="1"/>
    <n v="0"/>
  </r>
  <r>
    <x v="1"/>
    <n v="0"/>
  </r>
  <r>
    <x v="1"/>
    <n v="0"/>
  </r>
  <r>
    <x v="2"/>
    <n v="-0.89999999999999991"/>
  </r>
  <r>
    <x v="1"/>
    <n v="0"/>
  </r>
  <r>
    <x v="1"/>
    <n v="0"/>
  </r>
  <r>
    <x v="2"/>
    <n v="-1.5"/>
  </r>
  <r>
    <x v="0"/>
    <n v="0"/>
  </r>
  <r>
    <x v="1"/>
    <n v="-1.5"/>
  </r>
  <r>
    <x v="1"/>
    <n v="0"/>
  </r>
  <r>
    <x v="2"/>
    <n v="-1.5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-1.2"/>
  </r>
  <r>
    <x v="1"/>
    <n v="0"/>
  </r>
  <r>
    <x v="2"/>
    <n v="0"/>
  </r>
  <r>
    <x v="1"/>
    <n v="-0.89999999999999991"/>
  </r>
  <r>
    <x v="1"/>
    <n v="-0.75"/>
  </r>
  <r>
    <x v="1"/>
    <n v="0"/>
  </r>
  <r>
    <x v="1"/>
    <n v="-1.05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2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-1.05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-1.2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-1.05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-0.7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-1.5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05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-1.05"/>
  </r>
  <r>
    <x v="3"/>
    <n v="0"/>
  </r>
  <r>
    <x v="4"/>
    <n v="0"/>
  </r>
  <r>
    <x v="3"/>
    <n v="0"/>
  </r>
  <r>
    <x v="3"/>
    <n v="0"/>
  </r>
  <r>
    <x v="4"/>
    <n v="0"/>
  </r>
  <r>
    <x v="3"/>
    <n v="-1.05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6"/>
  </r>
  <r>
    <x v="1"/>
    <n v="6"/>
  </r>
  <r>
    <x v="1"/>
    <n v="6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1"/>
    <n v="3"/>
  </r>
  <r>
    <x v="2"/>
    <n v="1.6500000000000001"/>
  </r>
  <r>
    <x v="1"/>
    <n v="2.25"/>
  </r>
  <r>
    <x v="1"/>
    <n v="1.5"/>
  </r>
  <r>
    <x v="0"/>
    <n v="2.1"/>
  </r>
  <r>
    <x v="1"/>
    <n v="1.5"/>
  </r>
  <r>
    <x v="1"/>
    <n v="-1.05"/>
  </r>
  <r>
    <x v="1"/>
    <n v="-1.5"/>
  </r>
  <r>
    <x v="2"/>
    <n v="0"/>
  </r>
  <r>
    <x v="2"/>
    <n v="-1.5"/>
  </r>
  <r>
    <x v="1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2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2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-1.2"/>
  </r>
  <r>
    <x v="2"/>
    <n v="0"/>
  </r>
  <r>
    <x v="1"/>
    <n v="0"/>
  </r>
  <r>
    <x v="2"/>
    <n v="-0.89999999999999991"/>
  </r>
  <r>
    <x v="2"/>
    <n v="-0.75"/>
  </r>
  <r>
    <x v="2"/>
    <n v="0"/>
  </r>
  <r>
    <x v="2"/>
    <n v="-1.05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-1.05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-1.2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-1.05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-0.75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-1.5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05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-1.05"/>
  </r>
  <r>
    <x v="4"/>
    <n v="0"/>
  </r>
  <r>
    <x v="4"/>
    <n v="0"/>
  </r>
  <r>
    <x v="3"/>
    <n v="0"/>
  </r>
  <r>
    <x v="4"/>
    <n v="0"/>
  </r>
  <r>
    <x v="4"/>
    <n v="0"/>
  </r>
  <r>
    <x v="3"/>
    <n v="-1.0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2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2"/>
    <n v="0"/>
  </r>
  <r>
    <x v="1"/>
    <n v="-1.3499999999999999"/>
  </r>
  <r>
    <x v="1"/>
    <n v="0"/>
  </r>
  <r>
    <x v="2"/>
    <n v="-1.5"/>
  </r>
  <r>
    <x v="1"/>
    <n v="0"/>
  </r>
  <r>
    <x v="2"/>
    <n v="0"/>
  </r>
  <r>
    <x v="2"/>
    <n v="-1.05"/>
  </r>
  <r>
    <x v="0"/>
    <n v="-1.5"/>
  </r>
  <r>
    <x v="3"/>
    <n v="-0.75"/>
  </r>
  <r>
    <x v="2"/>
    <n v="-1.5"/>
  </r>
  <r>
    <x v="1"/>
    <n v="-1.5"/>
  </r>
  <r>
    <x v="4"/>
    <n v="0"/>
  </r>
  <r>
    <x v="3"/>
    <n v="0"/>
  </r>
  <r>
    <x v="0"/>
    <n v="-0.89999999999999991"/>
  </r>
  <r>
    <x v="2"/>
    <n v="0"/>
  </r>
  <r>
    <x v="0"/>
    <n v="0"/>
  </r>
  <r>
    <x v="0"/>
    <n v="0"/>
  </r>
  <r>
    <x v="2"/>
    <n v="0"/>
  </r>
  <r>
    <x v="2"/>
    <n v="-0.89999999999999991"/>
  </r>
  <r>
    <x v="2"/>
    <n v="0"/>
  </r>
  <r>
    <x v="1"/>
    <n v="0"/>
  </r>
  <r>
    <x v="2"/>
    <n v="-1.5"/>
  </r>
  <r>
    <x v="3"/>
    <n v="0"/>
  </r>
  <r>
    <x v="1"/>
    <n v="-1.5"/>
  </r>
  <r>
    <x v="2"/>
    <n v="0"/>
  </r>
  <r>
    <x v="2"/>
    <n v="-1.5"/>
  </r>
  <r>
    <x v="2"/>
    <n v="0"/>
  </r>
  <r>
    <x v="2"/>
    <n v="-0.89999999999999991"/>
  </r>
  <r>
    <x v="0"/>
    <n v="0"/>
  </r>
  <r>
    <x v="2"/>
    <n v="0"/>
  </r>
  <r>
    <x v="3"/>
    <n v="0"/>
  </r>
  <r>
    <x v="2"/>
    <n v="0"/>
  </r>
  <r>
    <x v="3"/>
    <n v="0"/>
  </r>
  <r>
    <x v="0"/>
    <n v="0"/>
  </r>
  <r>
    <x v="2"/>
    <n v="0"/>
  </r>
  <r>
    <x v="4"/>
    <n v="0"/>
  </r>
  <r>
    <x v="0"/>
    <n v="0"/>
  </r>
  <r>
    <x v="2"/>
    <n v="-1.2"/>
  </r>
  <r>
    <x v="2"/>
    <n v="0"/>
  </r>
  <r>
    <x v="2"/>
    <n v="0"/>
  </r>
  <r>
    <x v="3"/>
    <n v="-0.89999999999999991"/>
  </r>
  <r>
    <x v="2"/>
    <n v="-0.75"/>
  </r>
  <r>
    <x v="2"/>
    <n v="0"/>
  </r>
  <r>
    <x v="2"/>
    <n v="-1.05"/>
  </r>
  <r>
    <x v="3"/>
    <n v="0"/>
  </r>
  <r>
    <x v="2"/>
    <n v="0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-1.2"/>
  </r>
  <r>
    <x v="2"/>
    <n v="0"/>
  </r>
  <r>
    <x v="2"/>
    <n v="0"/>
  </r>
  <r>
    <x v="4"/>
    <n v="0"/>
  </r>
  <r>
    <x v="3"/>
    <n v="0"/>
  </r>
  <r>
    <x v="2"/>
    <n v="0"/>
  </r>
  <r>
    <x v="3"/>
    <n v="0"/>
  </r>
  <r>
    <x v="2"/>
    <n v="0"/>
  </r>
  <r>
    <x v="2"/>
    <n v="0"/>
  </r>
  <r>
    <x v="3"/>
    <n v="0"/>
  </r>
  <r>
    <x v="2"/>
    <n v="-1.05"/>
  </r>
  <r>
    <x v="2"/>
    <n v="0"/>
  </r>
  <r>
    <x v="4"/>
    <n v="0"/>
  </r>
  <r>
    <x v="1"/>
    <n v="0"/>
  </r>
  <r>
    <x v="2"/>
    <n v="0"/>
  </r>
  <r>
    <x v="2"/>
    <n v="0"/>
  </r>
  <r>
    <x v="4"/>
    <n v="0"/>
  </r>
  <r>
    <x v="3"/>
    <n v="0"/>
  </r>
  <r>
    <x v="2"/>
    <n v="0"/>
  </r>
  <r>
    <x v="1"/>
    <n v="-1.2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-1.05"/>
  </r>
  <r>
    <x v="2"/>
    <n v="0"/>
  </r>
  <r>
    <x v="4"/>
    <n v="0"/>
  </r>
  <r>
    <x v="2"/>
    <n v="-0.89999999999999991"/>
  </r>
  <r>
    <x v="4"/>
    <n v="0"/>
  </r>
  <r>
    <x v="2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2"/>
    <n v="0"/>
  </r>
  <r>
    <x v="3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-0.75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-1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-1.05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-1.2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3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-1.05"/>
  </r>
  <r>
    <x v="4"/>
    <n v="0"/>
  </r>
  <r>
    <x v="3"/>
    <n v="0"/>
  </r>
  <r>
    <x v="4"/>
    <n v="0"/>
  </r>
  <r>
    <x v="1"/>
    <n v="0"/>
  </r>
  <r>
    <x v="3"/>
    <n v="0"/>
  </r>
  <r>
    <x v="4"/>
    <n v="-1.05"/>
  </r>
  <r>
    <x v="1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0"/>
  </r>
  <r>
    <x v="3"/>
    <n v="0"/>
  </r>
  <r>
    <x v="0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2"/>
    <n v="1.7999999999999998"/>
  </r>
  <r>
    <x v="2"/>
    <n v="2.1"/>
  </r>
  <r>
    <x v="1"/>
    <n v="1.5"/>
  </r>
  <r>
    <x v="1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1"/>
    <n v="0"/>
  </r>
  <r>
    <x v="1"/>
    <n v="-1.3499999999999999"/>
  </r>
  <r>
    <x v="1"/>
    <n v="0"/>
  </r>
  <r>
    <x v="2"/>
    <n v="-1.5"/>
  </r>
  <r>
    <x v="1"/>
    <n v="0"/>
  </r>
  <r>
    <x v="2"/>
    <n v="0"/>
  </r>
  <r>
    <x v="1"/>
    <n v="-1.05"/>
  </r>
  <r>
    <x v="0"/>
    <n v="-1.5"/>
  </r>
  <r>
    <x v="0"/>
    <n v="-0.75"/>
  </r>
  <r>
    <x v="2"/>
    <n v="-1.5"/>
  </r>
  <r>
    <x v="1"/>
    <n v="-1.5"/>
  </r>
  <r>
    <x v="3"/>
    <n v="0"/>
  </r>
  <r>
    <x v="0"/>
    <n v="0"/>
  </r>
  <r>
    <x v="0"/>
    <n v="-0.89999999999999991"/>
  </r>
  <r>
    <x v="2"/>
    <n v="0"/>
  </r>
  <r>
    <x v="0"/>
    <n v="0"/>
  </r>
  <r>
    <x v="0"/>
    <n v="0"/>
  </r>
  <r>
    <x v="1"/>
    <n v="0"/>
  </r>
  <r>
    <x v="2"/>
    <n v="-0.89999999999999991"/>
  </r>
  <r>
    <x v="2"/>
    <n v="0"/>
  </r>
  <r>
    <x v="1"/>
    <n v="0"/>
  </r>
  <r>
    <x v="2"/>
    <n v="-1.5"/>
  </r>
  <r>
    <x v="0"/>
    <n v="0"/>
  </r>
  <r>
    <x v="1"/>
    <n v="-1.5"/>
  </r>
  <r>
    <x v="2"/>
    <n v="0"/>
  </r>
  <r>
    <x v="2"/>
    <n v="-1.5"/>
  </r>
  <r>
    <x v="1"/>
    <n v="0"/>
  </r>
  <r>
    <x v="2"/>
    <n v="-0.89999999999999991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3"/>
    <n v="0"/>
  </r>
  <r>
    <x v="0"/>
    <n v="0"/>
  </r>
  <r>
    <x v="2"/>
    <n v="-1.2"/>
  </r>
  <r>
    <x v="2"/>
    <n v="0"/>
  </r>
  <r>
    <x v="2"/>
    <n v="0"/>
  </r>
  <r>
    <x v="0"/>
    <n v="-0.89999999999999991"/>
  </r>
  <r>
    <x v="2"/>
    <n v="-0.75"/>
  </r>
  <r>
    <x v="1"/>
    <n v="0"/>
  </r>
  <r>
    <x v="2"/>
    <n v="-1.05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-1.2"/>
  </r>
  <r>
    <x v="2"/>
    <n v="0"/>
  </r>
  <r>
    <x v="1"/>
    <n v="0"/>
  </r>
  <r>
    <x v="3"/>
    <n v="0"/>
  </r>
  <r>
    <x v="0"/>
    <n v="0"/>
  </r>
  <r>
    <x v="1"/>
    <n v="0"/>
  </r>
  <r>
    <x v="0"/>
    <n v="0"/>
  </r>
  <r>
    <x v="1"/>
    <n v="0"/>
  </r>
  <r>
    <x v="1"/>
    <n v="0"/>
  </r>
  <r>
    <x v="0"/>
    <n v="0"/>
  </r>
  <r>
    <x v="2"/>
    <n v="-1.05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-1.2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-1.05"/>
  </r>
  <r>
    <x v="1"/>
    <n v="0"/>
  </r>
  <r>
    <x v="3"/>
    <n v="0"/>
  </r>
  <r>
    <x v="2"/>
    <n v="-0.89999999999999991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-1.0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2"/>
    <n v="0"/>
  </r>
  <r>
    <x v="4"/>
    <n v="0"/>
  </r>
  <r>
    <x v="4"/>
    <n v="0"/>
  </r>
  <r>
    <x v="4"/>
    <n v="0"/>
  </r>
  <r>
    <x v="4"/>
    <n v="-0.89999999999999991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4"/>
    <n v="0"/>
  </r>
  <r>
    <x v="4"/>
    <n v="-1.05"/>
  </r>
  <r>
    <x v="4"/>
    <n v="0"/>
  </r>
  <r>
    <x v="4"/>
    <n v="0"/>
  </r>
  <r>
    <x v="4"/>
    <n v="0"/>
  </r>
  <r>
    <x v="3"/>
    <n v="0"/>
  </r>
  <r>
    <x v="4"/>
    <n v="0"/>
  </r>
  <r>
    <x v="4"/>
    <n v="-1.05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4"/>
    <n v="0"/>
  </r>
  <r>
    <x v="3"/>
    <n v="0"/>
  </r>
  <r>
    <x v="3"/>
    <n v="0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6"/>
  </r>
  <r>
    <x v="0"/>
    <n v="0"/>
  </r>
  <r>
    <x v="4"/>
    <n v="3"/>
  </r>
  <r>
    <x v="4"/>
    <n v="0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3"/>
    <n v="3"/>
  </r>
  <r>
    <x v="2"/>
    <n v="1.6500000000000001"/>
  </r>
  <r>
    <x v="3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2"/>
    <n v="-1.5"/>
  </r>
  <r>
    <x v="3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0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0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-1.2"/>
  </r>
  <r>
    <x v="2"/>
    <n v="0"/>
  </r>
  <r>
    <x v="3"/>
    <n v="0"/>
  </r>
  <r>
    <x v="0"/>
    <n v="-0.89999999999999991"/>
  </r>
  <r>
    <x v="0"/>
    <n v="-0.75"/>
  </r>
  <r>
    <x v="2"/>
    <n v="0"/>
  </r>
  <r>
    <x v="2"/>
    <n v="-1.05"/>
  </r>
  <r>
    <x v="0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2"/>
    <n v="0"/>
  </r>
  <r>
    <x v="0"/>
    <n v="0"/>
  </r>
  <r>
    <x v="0"/>
    <n v="-1.05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0"/>
    <n v="0"/>
  </r>
  <r>
    <x v="0"/>
    <n v="0"/>
  </r>
  <r>
    <x v="1"/>
    <n v="-1.2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-1.05"/>
  </r>
  <r>
    <x v="1"/>
    <n v="0"/>
  </r>
  <r>
    <x v="3"/>
    <n v="0"/>
  </r>
  <r>
    <x v="3"/>
    <n v="-0.89999999999999991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0"/>
  </r>
  <r>
    <x v="3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-0.75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-1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-1.05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-1.2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1.7999999999999998"/>
  </r>
  <r>
    <x v="4"/>
    <n v="3"/>
  </r>
  <r>
    <x v="4"/>
    <n v="1.6500000000000001"/>
  </r>
  <r>
    <x v="4"/>
    <n v="1.6500000000000001"/>
  </r>
  <r>
    <x v="4"/>
    <n v="1.6500000000000001"/>
  </r>
  <r>
    <x v="4"/>
    <n v="3"/>
  </r>
  <r>
    <x v="4"/>
    <n v="1.5"/>
  </r>
  <r>
    <x v="4"/>
    <n v="3"/>
  </r>
  <r>
    <x v="4"/>
    <n v="3"/>
  </r>
  <r>
    <x v="4"/>
    <n v="3"/>
  </r>
  <r>
    <x v="4"/>
    <n v="3"/>
  </r>
  <r>
    <x v="4"/>
    <n v="3"/>
  </r>
  <r>
    <x v="4"/>
    <n v="2.1"/>
  </r>
  <r>
    <x v="4"/>
    <n v="3"/>
  </r>
  <r>
    <x v="4"/>
    <n v="0"/>
  </r>
  <r>
    <x v="4"/>
    <n v="0"/>
  </r>
  <r>
    <x v="4"/>
    <n v="0"/>
  </r>
  <r>
    <x v="4"/>
    <n v="0"/>
  </r>
  <r>
    <x v="4"/>
    <n v="-1.3499999999999999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-0.89999999999999991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-1.05"/>
  </r>
  <r>
    <x v="4"/>
    <n v="0"/>
  </r>
  <r>
    <x v="5"/>
    <n v="0"/>
  </r>
  <r>
    <x v="4"/>
    <n v="0"/>
  </r>
  <r>
    <x v="4"/>
    <n v="0"/>
  </r>
  <r>
    <x v="5"/>
    <n v="0"/>
  </r>
  <r>
    <x v="4"/>
    <n v="-1.05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6"/>
  </r>
  <r>
    <x v="4"/>
    <n v="0"/>
  </r>
  <r>
    <x v="4"/>
    <n v="3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1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1"/>
    <n v="0"/>
  </r>
  <r>
    <x v="1"/>
    <n v="-1.5"/>
  </r>
  <r>
    <x v="2"/>
    <n v="0"/>
  </r>
  <r>
    <x v="1"/>
    <n v="-1.3499999999999999"/>
  </r>
  <r>
    <x v="1"/>
    <n v="0"/>
  </r>
  <r>
    <x v="1"/>
    <n v="-1.5"/>
  </r>
  <r>
    <x v="1"/>
    <n v="0"/>
  </r>
  <r>
    <x v="1"/>
    <n v="0"/>
  </r>
  <r>
    <x v="1"/>
    <n v="-1.05"/>
  </r>
  <r>
    <x v="0"/>
    <n v="-1.5"/>
  </r>
  <r>
    <x v="1"/>
    <n v="-0.75"/>
  </r>
  <r>
    <x v="1"/>
    <n v="-1.5"/>
  </r>
  <r>
    <x v="1"/>
    <n v="-1.5"/>
  </r>
  <r>
    <x v="1"/>
    <n v="0"/>
  </r>
  <r>
    <x v="0"/>
    <n v="0"/>
  </r>
  <r>
    <x v="0"/>
    <n v="-0.89999999999999991"/>
  </r>
  <r>
    <x v="1"/>
    <n v="0"/>
  </r>
  <r>
    <x v="1"/>
    <n v="0"/>
  </r>
  <r>
    <x v="1"/>
    <n v="0"/>
  </r>
  <r>
    <x v="1"/>
    <n v="0"/>
  </r>
  <r>
    <x v="2"/>
    <n v="-0.89999999999999991"/>
  </r>
  <r>
    <x v="1"/>
    <n v="0"/>
  </r>
  <r>
    <x v="1"/>
    <n v="0"/>
  </r>
  <r>
    <x v="2"/>
    <n v="-1.5"/>
  </r>
  <r>
    <x v="0"/>
    <n v="0"/>
  </r>
  <r>
    <x v="1"/>
    <n v="-1.5"/>
  </r>
  <r>
    <x v="1"/>
    <n v="0"/>
  </r>
  <r>
    <x v="2"/>
    <n v="-1.5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-1.2"/>
  </r>
  <r>
    <x v="1"/>
    <n v="0"/>
  </r>
  <r>
    <x v="2"/>
    <n v="0"/>
  </r>
  <r>
    <x v="1"/>
    <n v="-0.89999999999999991"/>
  </r>
  <r>
    <x v="1"/>
    <n v="-0.75"/>
  </r>
  <r>
    <x v="1"/>
    <n v="0"/>
  </r>
  <r>
    <x v="1"/>
    <n v="-1.05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2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-1.05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-1.2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-1.05"/>
  </r>
  <r>
    <x v="2"/>
    <n v="0"/>
  </r>
  <r>
    <x v="2"/>
    <n v="0"/>
  </r>
  <r>
    <x v="2"/>
    <n v="-0.89999999999999991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-0.75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-1.5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05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-1.2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-1.05"/>
  </r>
  <r>
    <x v="3"/>
    <n v="0"/>
  </r>
  <r>
    <x v="4"/>
    <n v="0"/>
  </r>
  <r>
    <x v="3"/>
    <n v="0"/>
  </r>
  <r>
    <x v="3"/>
    <n v="0"/>
  </r>
  <r>
    <x v="4"/>
    <n v="0"/>
  </r>
  <r>
    <x v="3"/>
    <n v="-1.05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6"/>
  </r>
  <r>
    <x v="1"/>
    <n v="6"/>
  </r>
  <r>
    <x v="1"/>
    <n v="6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0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0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0"/>
    <n v="3"/>
  </r>
  <r>
    <x v="1"/>
    <n v="1.5"/>
  </r>
  <r>
    <x v="0"/>
    <n v="1.5"/>
  </r>
  <r>
    <x v="0"/>
    <n v="2.1"/>
  </r>
  <r>
    <x v="1"/>
    <n v="-1.5"/>
  </r>
  <r>
    <x v="0"/>
    <n v="1.7999999999999998"/>
  </r>
  <r>
    <x v="2"/>
    <n v="1.7999999999999998"/>
  </r>
  <r>
    <x v="0"/>
    <n v="1.5"/>
  </r>
  <r>
    <x v="0"/>
    <n v="1.5"/>
  </r>
  <r>
    <x v="2"/>
    <n v="1.5"/>
  </r>
  <r>
    <x v="1"/>
    <n v="1.5"/>
  </r>
  <r>
    <x v="0"/>
    <n v="1.6500000000000001"/>
  </r>
  <r>
    <x v="0"/>
    <n v="1.7999999999999998"/>
  </r>
  <r>
    <x v="0"/>
    <n v="2.1"/>
  </r>
  <r>
    <x v="1"/>
    <n v="1.5"/>
  </r>
  <r>
    <x v="0"/>
    <n v="3"/>
  </r>
  <r>
    <x v="1"/>
    <n v="1.6500000000000001"/>
  </r>
  <r>
    <x v="1"/>
    <n v="3"/>
  </r>
  <r>
    <x v="2"/>
    <n v="1.6500000000000001"/>
  </r>
  <r>
    <x v="1"/>
    <n v="2.25"/>
  </r>
  <r>
    <x v="1"/>
    <n v="1.5"/>
  </r>
  <r>
    <x v="0"/>
    <n v="2.1"/>
  </r>
  <r>
    <x v="1"/>
    <n v="1.5"/>
  </r>
  <r>
    <x v="1"/>
    <n v="-1.05"/>
  </r>
  <r>
    <x v="1"/>
    <n v="-1.5"/>
  </r>
  <r>
    <x v="2"/>
    <n v="0"/>
  </r>
  <r>
    <x v="2"/>
    <n v="-1.5"/>
  </r>
  <r>
    <x v="1"/>
    <n v="0"/>
  </r>
  <r>
    <x v="1"/>
    <n v="-1.3499999999999999"/>
  </r>
  <r>
    <x v="1"/>
    <n v="0"/>
  </r>
  <r>
    <x v="2"/>
    <n v="-1.5"/>
  </r>
  <r>
    <x v="2"/>
    <n v="0"/>
  </r>
  <r>
    <x v="2"/>
    <n v="0"/>
  </r>
  <r>
    <x v="1"/>
    <n v="-1.05"/>
  </r>
  <r>
    <x v="0"/>
    <n v="-1.5"/>
  </r>
  <r>
    <x v="2"/>
    <n v="-0.75"/>
  </r>
  <r>
    <x v="2"/>
    <n v="-1.5"/>
  </r>
  <r>
    <x v="2"/>
    <n v="-1.5"/>
  </r>
  <r>
    <x v="2"/>
    <n v="0"/>
  </r>
  <r>
    <x v="0"/>
    <n v="0"/>
  </r>
  <r>
    <x v="0"/>
    <n v="-0.89999999999999991"/>
  </r>
  <r>
    <x v="1"/>
    <n v="0"/>
  </r>
  <r>
    <x v="2"/>
    <n v="0"/>
  </r>
  <r>
    <x v="2"/>
    <n v="0"/>
  </r>
  <r>
    <x v="1"/>
    <n v="0"/>
  </r>
  <r>
    <x v="1"/>
    <n v="-0.89999999999999991"/>
  </r>
  <r>
    <x v="2"/>
    <n v="0"/>
  </r>
  <r>
    <x v="1"/>
    <n v="0"/>
  </r>
  <r>
    <x v="1"/>
    <n v="-1.5"/>
  </r>
  <r>
    <x v="0"/>
    <n v="0"/>
  </r>
  <r>
    <x v="2"/>
    <n v="-1.5"/>
  </r>
  <r>
    <x v="2"/>
    <n v="0"/>
  </r>
  <r>
    <x v="1"/>
    <n v="-1.5"/>
  </r>
  <r>
    <x v="1"/>
    <n v="0"/>
  </r>
  <r>
    <x v="2"/>
    <n v="-0.89999999999999991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-1.2"/>
  </r>
  <r>
    <x v="2"/>
    <n v="0"/>
  </r>
  <r>
    <x v="1"/>
    <n v="0"/>
  </r>
  <r>
    <x v="2"/>
    <n v="-0.89999999999999991"/>
  </r>
  <r>
    <x v="2"/>
    <n v="-0.75"/>
  </r>
  <r>
    <x v="2"/>
    <n v="0"/>
  </r>
  <r>
    <x v="2"/>
    <n v="-1.05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-1.2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-1.05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-1.2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-1.05"/>
  </r>
  <r>
    <x v="1"/>
    <n v="0"/>
  </r>
  <r>
    <x v="1"/>
    <n v="0"/>
  </r>
  <r>
    <x v="1"/>
    <n v="-0.89999999999999991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-0.75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-1.5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-1.05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-1.2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1.7999999999999998"/>
  </r>
  <r>
    <x v="3"/>
    <n v="3"/>
  </r>
  <r>
    <x v="3"/>
    <n v="1.6500000000000001"/>
  </r>
  <r>
    <x v="3"/>
    <n v="1.6500000000000001"/>
  </r>
  <r>
    <x v="3"/>
    <n v="1.6500000000000001"/>
  </r>
  <r>
    <x v="3"/>
    <n v="3"/>
  </r>
  <r>
    <x v="3"/>
    <n v="1.5"/>
  </r>
  <r>
    <x v="3"/>
    <n v="3"/>
  </r>
  <r>
    <x v="3"/>
    <n v="3"/>
  </r>
  <r>
    <x v="3"/>
    <n v="3"/>
  </r>
  <r>
    <x v="3"/>
    <n v="3"/>
  </r>
  <r>
    <x v="3"/>
    <n v="3"/>
  </r>
  <r>
    <x v="3"/>
    <n v="2.1"/>
  </r>
  <r>
    <x v="3"/>
    <n v="3"/>
  </r>
  <r>
    <x v="3"/>
    <n v="0"/>
  </r>
  <r>
    <x v="3"/>
    <n v="0"/>
  </r>
  <r>
    <x v="3"/>
    <n v="0"/>
  </r>
  <r>
    <x v="3"/>
    <n v="0"/>
  </r>
  <r>
    <x v="3"/>
    <n v="-1.349999999999999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-0.89999999999999991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-1.05"/>
  </r>
  <r>
    <x v="4"/>
    <n v="0"/>
  </r>
  <r>
    <x v="4"/>
    <n v="0"/>
  </r>
  <r>
    <x v="3"/>
    <n v="0"/>
  </r>
  <r>
    <x v="4"/>
    <n v="0"/>
  </r>
  <r>
    <x v="4"/>
    <n v="0"/>
  </r>
  <r>
    <x v="3"/>
    <n v="-1.0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6"/>
  </r>
  <r>
    <x v="2"/>
    <n v="6"/>
  </r>
  <r>
    <x v="2"/>
    <n v="6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3"/>
    <n v="6"/>
  </r>
  <r>
    <x v="3"/>
    <n v="0"/>
  </r>
  <r>
    <x v="3"/>
    <n v="3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2"/>
    <n v="3.6"/>
  </r>
  <r>
    <x v="1"/>
    <n v="3.6"/>
  </r>
  <r>
    <x v="0"/>
    <n v="3.6"/>
  </r>
  <r>
    <x v="0"/>
    <n v="3.6"/>
  </r>
  <r>
    <x v="1"/>
    <n v="3.6"/>
  </r>
  <r>
    <x v="0"/>
    <n v="0"/>
  </r>
  <r>
    <x v="3"/>
    <n v="3.6"/>
  </r>
  <r>
    <x v="0"/>
    <n v="3.6"/>
  </r>
  <r>
    <x v="0"/>
    <n v="3.6"/>
  </r>
  <r>
    <x v="4"/>
    <n v="3.6"/>
  </r>
  <r>
    <x v="0"/>
    <n v="3.6"/>
  </r>
  <r>
    <x v="0"/>
    <n v="3.6"/>
  </r>
  <r>
    <x v="0"/>
    <n v="3.6"/>
  </r>
  <r>
    <x v="1"/>
    <n v="0"/>
  </r>
  <r>
    <x v="1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1"/>
    <n v="3.6"/>
  </r>
  <r>
    <x v="1"/>
    <n v="3.6"/>
  </r>
  <r>
    <x v="4"/>
    <n v="0"/>
  </r>
  <r>
    <x v="0"/>
    <n v="3.6"/>
  </r>
  <r>
    <x v="0"/>
    <n v="3.6"/>
  </r>
  <r>
    <x v="1"/>
    <n v="3.6"/>
  </r>
  <r>
    <x v="1"/>
    <n v="0"/>
  </r>
  <r>
    <x v="0"/>
    <n v="3.6"/>
  </r>
  <r>
    <x v="0"/>
    <n v="0"/>
  </r>
  <r>
    <x v="1"/>
    <n v="3.6"/>
  </r>
  <r>
    <x v="4"/>
    <n v="0"/>
  </r>
  <r>
    <x v="1"/>
    <n v="0"/>
  </r>
  <r>
    <x v="0"/>
    <n v="0"/>
  </r>
  <r>
    <x v="0"/>
    <n v="3.6"/>
  </r>
  <r>
    <x v="0"/>
    <n v="3.6"/>
  </r>
  <r>
    <x v="1"/>
    <n v="0"/>
  </r>
  <r>
    <x v="0"/>
    <n v="0"/>
  </r>
  <r>
    <x v="0"/>
    <n v="3.6"/>
  </r>
  <r>
    <x v="0"/>
    <n v="0"/>
  </r>
  <r>
    <x v="1"/>
    <n v="0"/>
  </r>
  <r>
    <x v="4"/>
    <n v="0"/>
  </r>
  <r>
    <x v="1"/>
    <n v="3.6"/>
  </r>
  <r>
    <x v="0"/>
    <n v="3.6"/>
  </r>
  <r>
    <x v="1"/>
    <n v="0"/>
  </r>
  <r>
    <x v="0"/>
    <n v="3.6"/>
  </r>
  <r>
    <x v="1"/>
    <n v="0"/>
  </r>
  <r>
    <x v="0"/>
    <n v="0"/>
  </r>
  <r>
    <x v="1"/>
    <n v="0"/>
  </r>
  <r>
    <x v="1"/>
    <n v="1.8"/>
  </r>
  <r>
    <x v="1"/>
    <n v="0"/>
  </r>
  <r>
    <x v="0"/>
    <n v="0"/>
  </r>
  <r>
    <x v="1"/>
    <n v="0"/>
  </r>
  <r>
    <x v="2"/>
    <n v="0"/>
  </r>
  <r>
    <x v="1"/>
    <n v="1.8"/>
  </r>
  <r>
    <x v="4"/>
    <n v="0"/>
  </r>
  <r>
    <x v="0"/>
    <n v="0"/>
  </r>
  <r>
    <x v="1"/>
    <n v="0"/>
  </r>
  <r>
    <x v="3"/>
    <n v="1.8"/>
  </r>
  <r>
    <x v="0"/>
    <n v="0"/>
  </r>
  <r>
    <x v="0"/>
    <n v="1.8"/>
  </r>
  <r>
    <x v="4"/>
    <n v="1.8"/>
  </r>
  <r>
    <x v="1"/>
    <n v="0"/>
  </r>
  <r>
    <x v="1"/>
    <n v="1.8"/>
  </r>
  <r>
    <x v="0"/>
    <n v="1.8"/>
  </r>
  <r>
    <x v="3"/>
    <n v="0"/>
  </r>
  <r>
    <x v="4"/>
    <n v="1.8"/>
  </r>
  <r>
    <x v="2"/>
    <n v="0"/>
  </r>
  <r>
    <x v="3"/>
    <n v="1.8"/>
  </r>
  <r>
    <x v="4"/>
    <n v="0"/>
  </r>
  <r>
    <x v="5"/>
    <n v="0"/>
  </r>
  <r>
    <x v="0"/>
    <n v="1.8"/>
  </r>
  <r>
    <x v="4"/>
    <n v="0"/>
  </r>
  <r>
    <x v="1"/>
    <n v="0"/>
  </r>
  <r>
    <x v="0"/>
    <n v="1.8"/>
  </r>
  <r>
    <x v="5"/>
    <n v="0"/>
  </r>
  <r>
    <x v="1"/>
    <n v="0"/>
  </r>
  <r>
    <x v="0"/>
    <n v="1.8"/>
  </r>
  <r>
    <x v="0"/>
    <n v="0"/>
  </r>
  <r>
    <x v="3"/>
    <n v="0"/>
  </r>
  <r>
    <x v="0"/>
    <n v="0"/>
  </r>
  <r>
    <x v="4"/>
    <n v="0"/>
  </r>
  <r>
    <x v="2"/>
    <n v="0"/>
  </r>
  <r>
    <x v="2"/>
    <n v="0"/>
  </r>
  <r>
    <x v="0"/>
    <n v="1.8"/>
  </r>
  <r>
    <x v="0"/>
    <n v="1.8"/>
  </r>
  <r>
    <x v="0"/>
    <n v="0"/>
  </r>
  <r>
    <x v="3"/>
    <n v="1.8"/>
  </r>
  <r>
    <x v="4"/>
    <n v="1.8"/>
  </r>
  <r>
    <x v="5"/>
    <n v="0"/>
  </r>
  <r>
    <x v="1"/>
    <n v="1.8"/>
  </r>
  <r>
    <x v="3"/>
    <n v="0"/>
  </r>
  <r>
    <x v="0"/>
    <n v="0"/>
  </r>
  <r>
    <x v="0"/>
    <n v="1.8"/>
  </r>
  <r>
    <x v="0"/>
    <n v="0"/>
  </r>
  <r>
    <x v="0"/>
    <n v="1.8"/>
  </r>
  <r>
    <x v="0"/>
    <n v="0"/>
  </r>
  <r>
    <x v="3"/>
    <n v="0"/>
  </r>
  <r>
    <x v="3"/>
    <n v="1.8"/>
  </r>
  <r>
    <x v="0"/>
    <n v="0"/>
  </r>
  <r>
    <x v="3"/>
    <n v="0"/>
  </r>
  <r>
    <x v="1"/>
    <n v="0"/>
  </r>
  <r>
    <x v="5"/>
    <n v="0"/>
  </r>
  <r>
    <x v="5"/>
    <n v="0"/>
  </r>
  <r>
    <x v="5"/>
    <n v="0"/>
  </r>
  <r>
    <x v="1"/>
    <n v="0"/>
  </r>
  <r>
    <x v="0"/>
    <n v="0"/>
  </r>
  <r>
    <x v="1"/>
    <n v="1.8"/>
  </r>
  <r>
    <x v="2"/>
    <n v="1.8"/>
  </r>
  <r>
    <x v="3"/>
    <n v="0"/>
  </r>
  <r>
    <x v="3"/>
    <n v="0"/>
  </r>
  <r>
    <x v="1"/>
    <n v="0"/>
  </r>
  <r>
    <x v="4"/>
    <n v="0"/>
  </r>
  <r>
    <x v="3"/>
    <n v="1.8"/>
  </r>
  <r>
    <x v="3"/>
    <n v="0"/>
  </r>
  <r>
    <x v="4"/>
    <n v="0"/>
  </r>
  <r>
    <x v="0"/>
    <n v="0"/>
  </r>
  <r>
    <x v="2"/>
    <n v="0"/>
  </r>
  <r>
    <x v="0"/>
    <n v="1.8"/>
  </r>
  <r>
    <x v="0"/>
    <n v="0"/>
  </r>
  <r>
    <x v="3"/>
    <n v="0"/>
  </r>
  <r>
    <x v="2"/>
    <n v="0"/>
  </r>
  <r>
    <x v="4"/>
    <n v="0"/>
  </r>
  <r>
    <x v="1"/>
    <n v="0"/>
  </r>
  <r>
    <x v="0"/>
    <n v="0"/>
  </r>
  <r>
    <x v="2"/>
    <n v="0"/>
  </r>
  <r>
    <x v="2"/>
    <n v="0"/>
  </r>
  <r>
    <x v="2"/>
    <n v="0"/>
  </r>
  <r>
    <x v="3"/>
    <n v="0"/>
  </r>
  <r>
    <x v="0"/>
    <n v="0"/>
  </r>
  <r>
    <x v="1"/>
    <n v="0"/>
  </r>
  <r>
    <x v="0"/>
    <n v="0"/>
  </r>
  <r>
    <x v="2"/>
    <n v="0"/>
  </r>
  <r>
    <x v="2"/>
    <n v="0"/>
  </r>
  <r>
    <x v="0"/>
    <n v="0"/>
  </r>
  <r>
    <x v="3"/>
    <n v="0"/>
  </r>
  <r>
    <x v="3"/>
    <n v="0"/>
  </r>
  <r>
    <x v="1"/>
    <n v="1.8"/>
  </r>
  <r>
    <x v="1"/>
    <n v="0"/>
  </r>
  <r>
    <x v="3"/>
    <n v="1.8"/>
  </r>
  <r>
    <x v="1"/>
    <n v="0"/>
  </r>
  <r>
    <x v="0"/>
    <n v="1.8"/>
  </r>
  <r>
    <x v="2"/>
    <n v="0"/>
  </r>
  <r>
    <x v="3"/>
    <n v="1.8"/>
  </r>
  <r>
    <x v="4"/>
    <n v="0"/>
  </r>
  <r>
    <x v="0"/>
    <n v="0"/>
  </r>
  <r>
    <x v="4"/>
    <n v="0"/>
  </r>
  <r>
    <x v="5"/>
    <n v="0"/>
  </r>
  <r>
    <x v="0"/>
    <n v="1.8"/>
  </r>
  <r>
    <x v="1"/>
    <n v="0"/>
  </r>
  <r>
    <x v="0"/>
    <n v="0"/>
  </r>
  <r>
    <x v="2"/>
    <n v="0"/>
  </r>
  <r>
    <x v="5"/>
    <n v="0"/>
  </r>
  <r>
    <x v="2"/>
    <n v="0"/>
  </r>
  <r>
    <x v="3"/>
    <n v="0"/>
  </r>
  <r>
    <x v="2"/>
    <n v="1.8"/>
  </r>
  <r>
    <x v="2"/>
    <n v="0"/>
  </r>
  <r>
    <x v="2"/>
    <n v="0"/>
  </r>
  <r>
    <x v="3"/>
    <n v="1.8"/>
  </r>
  <r>
    <x v="2"/>
    <n v="0"/>
  </r>
  <r>
    <x v="2"/>
    <n v="0"/>
  </r>
  <r>
    <x v="2"/>
    <n v="1.8"/>
  </r>
  <r>
    <x v="3"/>
    <n v="0"/>
  </r>
  <r>
    <x v="2"/>
    <n v="0"/>
  </r>
  <r>
    <x v="5"/>
    <n v="0"/>
  </r>
  <r>
    <x v="5"/>
    <n v="0"/>
  </r>
  <r>
    <x v="2"/>
    <n v="0"/>
  </r>
  <r>
    <x v="4"/>
    <n v="0"/>
  </r>
  <r>
    <x v="0"/>
    <n v="0"/>
  </r>
  <r>
    <x v="3"/>
    <n v="0"/>
  </r>
  <r>
    <x v="5"/>
    <n v="0"/>
  </r>
  <r>
    <x v="4"/>
    <n v="0"/>
  </r>
  <r>
    <x v="3"/>
    <n v="0"/>
  </r>
  <r>
    <x v="1"/>
    <n v="0"/>
  </r>
  <r>
    <x v="2"/>
    <n v="0"/>
  </r>
  <r>
    <x v="3"/>
    <n v="0"/>
  </r>
  <r>
    <x v="4"/>
    <n v="1.8"/>
  </r>
  <r>
    <x v="1"/>
    <n v="0"/>
  </r>
  <r>
    <x v="3"/>
    <n v="0"/>
  </r>
  <r>
    <x v="3"/>
    <n v="0"/>
  </r>
  <r>
    <x v="2"/>
    <n v="1.8"/>
  </r>
  <r>
    <x v="3"/>
    <n v="0"/>
  </r>
  <r>
    <x v="3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1.8"/>
  </r>
  <r>
    <x v="3"/>
    <n v="0"/>
  </r>
  <r>
    <x v="2"/>
    <n v="0"/>
  </r>
  <r>
    <x v="1"/>
    <n v="0"/>
  </r>
  <r>
    <x v="3"/>
    <n v="0"/>
  </r>
  <r>
    <x v="2"/>
    <n v="0"/>
  </r>
  <r>
    <x v="2"/>
    <n v="0"/>
  </r>
  <r>
    <x v="3"/>
    <n v="0"/>
  </r>
  <r>
    <x v="4"/>
    <n v="0"/>
  </r>
  <r>
    <x v="0"/>
    <n v="0"/>
  </r>
  <r>
    <x v="4"/>
    <n v="0"/>
  </r>
  <r>
    <x v="5"/>
    <n v="0"/>
  </r>
  <r>
    <x v="1"/>
    <n v="0"/>
  </r>
  <r>
    <x v="2"/>
    <n v="0"/>
  </r>
  <r>
    <x v="4"/>
    <n v="0"/>
  </r>
  <r>
    <x v="3"/>
    <n v="0"/>
  </r>
  <r>
    <x v="3"/>
    <n v="0"/>
  </r>
  <r>
    <x v="2"/>
    <n v="0"/>
  </r>
  <r>
    <x v="2"/>
    <n v="0"/>
  </r>
  <r>
    <x v="2"/>
    <n v="0"/>
  </r>
  <r>
    <x v="2"/>
    <n v="0"/>
  </r>
  <r>
    <x v="3"/>
    <n v="0"/>
  </r>
  <r>
    <x v="3"/>
    <n v="0"/>
  </r>
  <r>
    <x v="2"/>
    <n v="0"/>
  </r>
  <r>
    <x v="5"/>
    <n v="0"/>
  </r>
  <r>
    <x v="0"/>
    <n v="0"/>
  </r>
  <r>
    <x v="2"/>
    <n v="0"/>
  </r>
  <r>
    <x v="2"/>
    <n v="1.8"/>
  </r>
  <r>
    <x v="5"/>
    <n v="0"/>
  </r>
  <r>
    <x v="1"/>
    <n v="0"/>
  </r>
  <r>
    <x v="1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1"/>
    <n v="0"/>
  </r>
  <r>
    <x v="2"/>
    <n v="0"/>
  </r>
  <r>
    <x v="3"/>
    <n v="0"/>
  </r>
  <r>
    <x v="0"/>
    <n v="1.8"/>
  </r>
  <r>
    <x v="5"/>
    <n v="0"/>
  </r>
  <r>
    <x v="3"/>
    <n v="0"/>
  </r>
  <r>
    <x v="3"/>
    <n v="0"/>
  </r>
  <r>
    <x v="2"/>
    <n v="0"/>
  </r>
  <r>
    <x v="5"/>
    <n v="0"/>
  </r>
  <r>
    <x v="4"/>
    <n v="0"/>
  </r>
  <r>
    <x v="3"/>
    <n v="0"/>
  </r>
  <r>
    <x v="1"/>
    <n v="0"/>
  </r>
  <r>
    <x v="0"/>
    <n v="0"/>
  </r>
  <r>
    <x v="0"/>
    <n v="0"/>
  </r>
  <r>
    <x v="5"/>
    <n v="0"/>
  </r>
  <r>
    <x v="3"/>
    <n v="0"/>
  </r>
  <r>
    <x v="1"/>
    <n v="0"/>
  </r>
  <r>
    <x v="0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0"/>
    <n v="0"/>
  </r>
  <r>
    <x v="4"/>
    <n v="0"/>
  </r>
  <r>
    <x v="0"/>
    <n v="0"/>
  </r>
  <r>
    <x v="3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4"/>
    <n v="3.6"/>
  </r>
  <r>
    <x v="1"/>
    <n v="0"/>
  </r>
  <r>
    <x v="1"/>
    <n v="3.6"/>
  </r>
  <r>
    <x v="0"/>
    <n v="0"/>
  </r>
  <r>
    <x v="1"/>
    <n v="0"/>
  </r>
  <r>
    <x v="4"/>
    <n v="3.6"/>
  </r>
  <r>
    <x v="1"/>
    <n v="3.6"/>
  </r>
  <r>
    <x v="1"/>
    <n v="3.6"/>
  </r>
  <r>
    <x v="2"/>
    <n v="3.6"/>
  </r>
  <r>
    <x v="4"/>
    <n v="0"/>
  </r>
  <r>
    <x v="4"/>
    <n v="0"/>
  </r>
  <r>
    <x v="1"/>
    <n v="0"/>
  </r>
  <r>
    <x v="4"/>
    <n v="3.6"/>
  </r>
  <r>
    <x v="4"/>
    <n v="0"/>
  </r>
  <r>
    <x v="4"/>
    <n v="3.6"/>
  </r>
  <r>
    <x v="1"/>
    <n v="1.8"/>
  </r>
  <r>
    <x v="4"/>
    <n v="0"/>
  </r>
  <r>
    <x v="1"/>
    <n v="0"/>
  </r>
  <r>
    <x v="4"/>
    <n v="1.8"/>
  </r>
  <r>
    <x v="0"/>
    <n v="1.8"/>
  </r>
  <r>
    <x v="2"/>
    <n v="0"/>
  </r>
  <r>
    <x v="4"/>
    <n v="0"/>
  </r>
  <r>
    <x v="0"/>
    <n v="1.8"/>
  </r>
  <r>
    <x v="5"/>
    <n v="0"/>
  </r>
  <r>
    <x v="2"/>
    <n v="0"/>
  </r>
  <r>
    <x v="4"/>
    <n v="1.8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1.8"/>
  </r>
  <r>
    <x v="4"/>
    <n v="0"/>
  </r>
  <r>
    <x v="2"/>
    <n v="0"/>
  </r>
  <r>
    <x v="4"/>
    <n v="0"/>
  </r>
  <r>
    <x v="4"/>
    <n v="0"/>
  </r>
  <r>
    <x v="2"/>
    <n v="1.8"/>
  </r>
  <r>
    <x v="2"/>
    <n v="0"/>
  </r>
  <r>
    <x v="4"/>
    <n v="0"/>
  </r>
  <r>
    <x v="5"/>
    <n v="1.8"/>
  </r>
  <r>
    <x v="3"/>
    <n v="0"/>
  </r>
  <r>
    <x v="5"/>
    <n v="0"/>
  </r>
  <r>
    <x v="2"/>
    <n v="0"/>
  </r>
  <r>
    <x v="3"/>
    <n v="0"/>
  </r>
  <r>
    <x v="3"/>
    <n v="0"/>
  </r>
  <r>
    <x v="1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1"/>
    <n v="1.8"/>
  </r>
  <r>
    <x v="4"/>
    <n v="0"/>
  </r>
  <r>
    <x v="2"/>
    <n v="1.8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4"/>
    <n v="0"/>
  </r>
  <r>
    <x v="4"/>
    <n v="1.8"/>
  </r>
  <r>
    <x v="1"/>
    <n v="0"/>
  </r>
  <r>
    <x v="4"/>
    <n v="0"/>
  </r>
  <r>
    <x v="4"/>
    <n v="1.8"/>
  </r>
  <r>
    <x v="3"/>
    <n v="0"/>
  </r>
  <r>
    <x v="5"/>
    <n v="0"/>
  </r>
  <r>
    <x v="4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5"/>
    <n v="0"/>
  </r>
  <r>
    <x v="2"/>
    <n v="0"/>
  </r>
  <r>
    <x v="4"/>
    <n v="0"/>
  </r>
  <r>
    <x v="4"/>
    <n v="0"/>
  </r>
  <r>
    <x v="5"/>
    <n v="0"/>
  </r>
  <r>
    <x v="1"/>
    <n v="0"/>
  </r>
  <r>
    <x v="3"/>
    <n v="0"/>
  </r>
  <r>
    <x v="3"/>
    <n v="0"/>
  </r>
  <r>
    <x v="2"/>
    <n v="0"/>
  </r>
  <r>
    <x v="1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1"/>
    <n v="0"/>
  </r>
  <r>
    <x v="4"/>
    <n v="0"/>
  </r>
  <r>
    <x v="1"/>
    <n v="0"/>
  </r>
  <r>
    <x v="4"/>
    <n v="0"/>
  </r>
  <r>
    <x v="3"/>
    <n v="0"/>
  </r>
  <r>
    <x v="0"/>
    <n v="0"/>
  </r>
  <r>
    <x v="2"/>
    <n v="0"/>
  </r>
  <r>
    <x v="1"/>
    <n v="0"/>
  </r>
  <r>
    <x v="5"/>
    <n v="0"/>
  </r>
  <r>
    <x v="4"/>
    <n v="0"/>
  </r>
  <r>
    <x v="3"/>
    <n v="0"/>
  </r>
  <r>
    <x v="2"/>
    <n v="0"/>
  </r>
  <r>
    <x v="5"/>
    <n v="0"/>
  </r>
  <r>
    <x v="4"/>
    <n v="0"/>
  </r>
  <r>
    <x v="5"/>
    <n v="0"/>
  </r>
  <r>
    <x v="2"/>
    <n v="0"/>
  </r>
  <r>
    <x v="3"/>
    <n v="0"/>
  </r>
  <r>
    <x v="5"/>
    <n v="0"/>
  </r>
  <r>
    <x v="3"/>
    <n v="0"/>
  </r>
  <r>
    <x v="4"/>
    <n v="0"/>
  </r>
  <r>
    <x v="2"/>
    <n v="0"/>
  </r>
  <r>
    <x v="2"/>
    <n v="0"/>
  </r>
  <r>
    <x v="5"/>
    <n v="0"/>
  </r>
  <r>
    <x v="3"/>
    <n v="0"/>
  </r>
  <r>
    <x v="5"/>
    <n v="0"/>
  </r>
  <r>
    <x v="5"/>
    <n v="0"/>
  </r>
  <r>
    <x v="1"/>
    <n v="0"/>
  </r>
  <r>
    <x v="4"/>
    <n v="0"/>
  </r>
  <r>
    <x v="4"/>
    <n v="0"/>
  </r>
  <r>
    <x v="1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4"/>
    <n v="0"/>
  </r>
  <r>
    <x v="3"/>
    <n v="0"/>
  </r>
  <r>
    <x v="5"/>
    <n v="0"/>
  </r>
  <r>
    <x v="2"/>
    <n v="0"/>
  </r>
  <r>
    <x v="5"/>
    <n v="0"/>
  </r>
  <r>
    <x v="1"/>
    <n v="0"/>
  </r>
  <r>
    <x v="3"/>
    <n v="0"/>
  </r>
  <r>
    <x v="4"/>
    <n v="0"/>
  </r>
  <r>
    <x v="4"/>
    <n v="0"/>
  </r>
  <r>
    <x v="3"/>
    <n v="0"/>
  </r>
  <r>
    <x v="3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5"/>
    <n v="0"/>
  </r>
  <r>
    <x v="2"/>
    <n v="0"/>
  </r>
  <r>
    <x v="3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4"/>
    <n v="0"/>
  </r>
  <r>
    <x v="1"/>
    <n v="0"/>
  </r>
  <r>
    <x v="1"/>
    <n v="0"/>
  </r>
  <r>
    <x v="3"/>
    <n v="0"/>
  </r>
  <r>
    <x v="5"/>
    <n v="0"/>
  </r>
  <r>
    <x v="3"/>
    <n v="0"/>
  </r>
  <r>
    <x v="4"/>
    <n v="0"/>
  </r>
  <r>
    <x v="2"/>
    <n v="0"/>
  </r>
  <r>
    <x v="3"/>
    <n v="0"/>
  </r>
  <r>
    <x v="3"/>
    <n v="0"/>
  </r>
  <r>
    <x v="5"/>
    <n v="0"/>
  </r>
  <r>
    <x v="3"/>
    <n v="0"/>
  </r>
  <r>
    <x v="4"/>
    <n v="0"/>
  </r>
  <r>
    <x v="2"/>
    <n v="0"/>
  </r>
  <r>
    <x v="3"/>
    <n v="0"/>
  </r>
  <r>
    <x v="3"/>
    <n v="0"/>
  </r>
  <r>
    <x v="2"/>
    <n v="0"/>
  </r>
  <r>
    <x v="4"/>
    <n v="0"/>
  </r>
  <r>
    <x v="4"/>
    <n v="0"/>
  </r>
  <r>
    <x v="2"/>
    <n v="0"/>
  </r>
  <r>
    <x v="2"/>
    <n v="0"/>
  </r>
  <r>
    <x v="3"/>
    <n v="0"/>
  </r>
  <r>
    <x v="5"/>
    <n v="0"/>
  </r>
  <r>
    <x v="1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3"/>
    <n v="0"/>
  </r>
  <r>
    <x v="3"/>
    <n v="0"/>
  </r>
  <r>
    <x v="1"/>
    <n v="0"/>
  </r>
  <r>
    <x v="2"/>
    <n v="0"/>
  </r>
  <r>
    <x v="2"/>
    <n v="0"/>
  </r>
  <r>
    <x v="3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3"/>
    <n v="0"/>
  </r>
  <r>
    <x v="2"/>
    <n v="0"/>
  </r>
  <r>
    <x v="3"/>
    <n v="0"/>
  </r>
  <r>
    <x v="1"/>
    <n v="0"/>
  </r>
  <r>
    <x v="4"/>
    <n v="0"/>
  </r>
  <r>
    <x v="4"/>
    <n v="0"/>
  </r>
  <r>
    <x v="1"/>
    <n v="0"/>
  </r>
  <r>
    <x v="4"/>
    <n v="0"/>
  </r>
  <r>
    <x v="1"/>
    <n v="0"/>
  </r>
  <r>
    <x v="1"/>
    <n v="0"/>
  </r>
  <r>
    <x v="3"/>
    <n v="0"/>
  </r>
  <r>
    <x v="5"/>
    <n v="0"/>
  </r>
  <r>
    <x v="1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5"/>
    <n v="0"/>
  </r>
  <r>
    <x v="1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3.6"/>
  </r>
  <r>
    <x v="0"/>
    <n v="0"/>
  </r>
  <r>
    <x v="3"/>
    <n v="3.6"/>
  </r>
  <r>
    <x v="1"/>
    <n v="3.6"/>
  </r>
  <r>
    <x v="0"/>
    <n v="3.6"/>
  </r>
  <r>
    <x v="0"/>
    <n v="3.6"/>
  </r>
  <r>
    <x v="4"/>
    <n v="3.6"/>
  </r>
  <r>
    <x v="0"/>
    <n v="0"/>
  </r>
  <r>
    <x v="3"/>
    <n v="3.6"/>
  </r>
  <r>
    <x v="0"/>
    <n v="3.6"/>
  </r>
  <r>
    <x v="0"/>
    <n v="3.6"/>
  </r>
  <r>
    <x v="1"/>
    <n v="3.6"/>
  </r>
  <r>
    <x v="0"/>
    <n v="3.6"/>
  </r>
  <r>
    <x v="0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0"/>
    <n v="3.6"/>
  </r>
  <r>
    <x v="1"/>
    <n v="0"/>
  </r>
  <r>
    <x v="0"/>
    <n v="3.6"/>
  </r>
  <r>
    <x v="1"/>
    <n v="3.6"/>
  </r>
  <r>
    <x v="0"/>
    <n v="3.6"/>
  </r>
  <r>
    <x v="1"/>
    <n v="3.6"/>
  </r>
  <r>
    <x v="1"/>
    <n v="3.6"/>
  </r>
  <r>
    <x v="5"/>
    <n v="3.6"/>
  </r>
  <r>
    <x v="0"/>
    <n v="3.6"/>
  </r>
  <r>
    <x v="0"/>
    <n v="3.6"/>
  </r>
  <r>
    <x v="4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0"/>
  </r>
  <r>
    <x v="0"/>
    <n v="0"/>
  </r>
  <r>
    <x v="0"/>
    <n v="0"/>
  </r>
  <r>
    <x v="0"/>
    <n v="3.6"/>
  </r>
  <r>
    <x v="1"/>
    <n v="3.6"/>
  </r>
  <r>
    <x v="1"/>
    <n v="3.6"/>
  </r>
  <r>
    <x v="1"/>
    <n v="3.6"/>
  </r>
  <r>
    <x v="0"/>
    <n v="0"/>
  </r>
  <r>
    <x v="1"/>
    <n v="0"/>
  </r>
  <r>
    <x v="0"/>
    <n v="3.6"/>
  </r>
  <r>
    <x v="1"/>
    <n v="3.6"/>
  </r>
  <r>
    <x v="0"/>
    <n v="3.6"/>
  </r>
  <r>
    <x v="1"/>
    <n v="3.6"/>
  </r>
  <r>
    <x v="1"/>
    <n v="1.8"/>
  </r>
  <r>
    <x v="1"/>
    <n v="1.8"/>
  </r>
  <r>
    <x v="0"/>
    <n v="1.8"/>
  </r>
  <r>
    <x v="1"/>
    <n v="0"/>
  </r>
  <r>
    <x v="2"/>
    <n v="0"/>
  </r>
  <r>
    <x v="1"/>
    <n v="0"/>
  </r>
  <r>
    <x v="1"/>
    <n v="1.8"/>
  </r>
  <r>
    <x v="0"/>
    <n v="0"/>
  </r>
  <r>
    <x v="4"/>
    <n v="0"/>
  </r>
  <r>
    <x v="4"/>
    <n v="0"/>
  </r>
  <r>
    <x v="0"/>
    <n v="1.8"/>
  </r>
  <r>
    <x v="0"/>
    <n v="0"/>
  </r>
  <r>
    <x v="1"/>
    <n v="0"/>
  </r>
  <r>
    <x v="1"/>
    <n v="0"/>
  </r>
  <r>
    <x v="1"/>
    <n v="0"/>
  </r>
  <r>
    <x v="0"/>
    <n v="0"/>
  </r>
  <r>
    <x v="3"/>
    <n v="1.8"/>
  </r>
  <r>
    <x v="1"/>
    <n v="0"/>
  </r>
  <r>
    <x v="2"/>
    <n v="0"/>
  </r>
  <r>
    <x v="3"/>
    <n v="1.8"/>
  </r>
  <r>
    <x v="5"/>
    <n v="1.8"/>
  </r>
  <r>
    <x v="5"/>
    <n v="0"/>
  </r>
  <r>
    <x v="0"/>
    <n v="0"/>
  </r>
  <r>
    <x v="5"/>
    <n v="1.8"/>
  </r>
  <r>
    <x v="1"/>
    <n v="1.8"/>
  </r>
  <r>
    <x v="0"/>
    <n v="0"/>
  </r>
  <r>
    <x v="5"/>
    <n v="1.8"/>
  </r>
  <r>
    <x v="1"/>
    <n v="0"/>
  </r>
  <r>
    <x v="0"/>
    <n v="0"/>
  </r>
  <r>
    <x v="0"/>
    <n v="0"/>
  </r>
  <r>
    <x v="3"/>
    <n v="0"/>
  </r>
  <r>
    <x v="0"/>
    <n v="1.8"/>
  </r>
  <r>
    <x v="1"/>
    <n v="1.8"/>
  </r>
  <r>
    <x v="2"/>
    <n v="1.8"/>
  </r>
  <r>
    <x v="3"/>
    <n v="1.8"/>
  </r>
  <r>
    <x v="0"/>
    <n v="0"/>
  </r>
  <r>
    <x v="0"/>
    <n v="0"/>
  </r>
  <r>
    <x v="0"/>
    <n v="0"/>
  </r>
  <r>
    <x v="3"/>
    <n v="0"/>
  </r>
  <r>
    <x v="5"/>
    <n v="0"/>
  </r>
  <r>
    <x v="5"/>
    <n v="1.8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4"/>
    <n v="1.8"/>
  </r>
  <r>
    <x v="5"/>
    <n v="0"/>
  </r>
  <r>
    <x v="5"/>
    <n v="0"/>
  </r>
  <r>
    <x v="5"/>
    <n v="0"/>
  </r>
  <r>
    <x v="1"/>
    <n v="0"/>
  </r>
  <r>
    <x v="0"/>
    <n v="0"/>
  </r>
  <r>
    <x v="4"/>
    <n v="0"/>
  </r>
  <r>
    <x v="2"/>
    <n v="0"/>
  </r>
  <r>
    <x v="4"/>
    <n v="0"/>
  </r>
  <r>
    <x v="3"/>
    <n v="0"/>
  </r>
  <r>
    <x v="4"/>
    <n v="0"/>
  </r>
  <r>
    <x v="5"/>
    <n v="0"/>
  </r>
  <r>
    <x v="3"/>
    <n v="0"/>
  </r>
  <r>
    <x v="4"/>
    <n v="0"/>
  </r>
  <r>
    <x v="1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5"/>
    <n v="0"/>
  </r>
  <r>
    <x v="4"/>
    <n v="0"/>
  </r>
  <r>
    <x v="0"/>
    <n v="0"/>
  </r>
  <r>
    <x v="2"/>
    <n v="0"/>
  </r>
  <r>
    <x v="2"/>
    <n v="0"/>
  </r>
  <r>
    <x v="2"/>
    <n v="0"/>
  </r>
  <r>
    <x v="4"/>
    <n v="1.8"/>
  </r>
  <r>
    <x v="0"/>
    <n v="0"/>
  </r>
  <r>
    <x v="4"/>
    <n v="0"/>
  </r>
  <r>
    <x v="0"/>
    <n v="0"/>
  </r>
  <r>
    <x v="3"/>
    <n v="0"/>
  </r>
  <r>
    <x v="2"/>
    <n v="0"/>
  </r>
  <r>
    <x v="0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3"/>
    <n v="0"/>
  </r>
  <r>
    <x v="3"/>
    <n v="0"/>
  </r>
  <r>
    <x v="1"/>
    <n v="0"/>
  </r>
  <r>
    <x v="0"/>
    <n v="0"/>
  </r>
  <r>
    <x v="5"/>
    <n v="0"/>
  </r>
  <r>
    <x v="5"/>
    <n v="0"/>
  </r>
  <r>
    <x v="0"/>
    <n v="0"/>
  </r>
  <r>
    <x v="4"/>
    <n v="0"/>
  </r>
  <r>
    <x v="0"/>
    <n v="0"/>
  </r>
  <r>
    <x v="3"/>
    <n v="0"/>
  </r>
  <r>
    <x v="5"/>
    <n v="0"/>
  </r>
  <r>
    <x v="3"/>
    <n v="0"/>
  </r>
  <r>
    <x v="4"/>
    <n v="0"/>
  </r>
  <r>
    <x v="3"/>
    <n v="0"/>
  </r>
  <r>
    <x v="3"/>
    <n v="1.8"/>
  </r>
  <r>
    <x v="2"/>
    <n v="0"/>
  </r>
  <r>
    <x v="4"/>
    <n v="0"/>
  </r>
  <r>
    <x v="3"/>
    <n v="0"/>
  </r>
  <r>
    <x v="3"/>
    <n v="0"/>
  </r>
  <r>
    <x v="2"/>
    <n v="0"/>
  </r>
  <r>
    <x v="3"/>
    <n v="0"/>
  </r>
  <r>
    <x v="2"/>
    <n v="0"/>
  </r>
  <r>
    <x v="5"/>
    <n v="0"/>
  </r>
  <r>
    <x v="5"/>
    <n v="0"/>
  </r>
  <r>
    <x v="3"/>
    <n v="0"/>
  </r>
  <r>
    <x v="5"/>
    <n v="0"/>
  </r>
  <r>
    <x v="0"/>
    <n v="0"/>
  </r>
  <r>
    <x v="4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1"/>
    <n v="0"/>
  </r>
  <r>
    <x v="4"/>
    <n v="0"/>
  </r>
  <r>
    <x v="3"/>
    <n v="0"/>
  </r>
  <r>
    <x v="3"/>
    <n v="0"/>
  </r>
  <r>
    <x v="2"/>
    <n v="0"/>
  </r>
  <r>
    <x v="4"/>
    <n v="0"/>
  </r>
  <r>
    <x v="3"/>
    <n v="0"/>
  </r>
  <r>
    <x v="5"/>
    <n v="0"/>
  </r>
  <r>
    <x v="3"/>
    <n v="0"/>
  </r>
  <r>
    <x v="2"/>
    <n v="0"/>
  </r>
  <r>
    <x v="2"/>
    <n v="0"/>
  </r>
  <r>
    <x v="3"/>
    <n v="0"/>
  </r>
  <r>
    <x v="0"/>
    <n v="1.8"/>
  </r>
  <r>
    <x v="2"/>
    <n v="0"/>
  </r>
  <r>
    <x v="1"/>
    <n v="1.8"/>
  </r>
  <r>
    <x v="4"/>
    <n v="0"/>
  </r>
  <r>
    <x v="2"/>
    <n v="0"/>
  </r>
  <r>
    <x v="4"/>
    <n v="0"/>
  </r>
  <r>
    <x v="3"/>
    <n v="0"/>
  </r>
  <r>
    <x v="3"/>
    <n v="0"/>
  </r>
  <r>
    <x v="2"/>
    <n v="0"/>
  </r>
  <r>
    <x v="4"/>
    <n v="0"/>
  </r>
  <r>
    <x v="5"/>
    <n v="0"/>
  </r>
  <r>
    <x v="0"/>
    <n v="0"/>
  </r>
  <r>
    <x v="5"/>
    <n v="0"/>
  </r>
  <r>
    <x v="5"/>
    <n v="0"/>
  </r>
  <r>
    <x v="4"/>
    <n v="0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2"/>
    <n v="0"/>
  </r>
  <r>
    <x v="3"/>
    <n v="0"/>
  </r>
  <r>
    <x v="3"/>
    <n v="0"/>
  </r>
  <r>
    <x v="4"/>
    <n v="0"/>
  </r>
  <r>
    <x v="3"/>
    <n v="0"/>
  </r>
  <r>
    <x v="5"/>
    <n v="0"/>
  </r>
  <r>
    <x v="0"/>
    <n v="0"/>
  </r>
  <r>
    <x v="3"/>
    <n v="0"/>
  </r>
  <r>
    <x v="2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5"/>
    <n v="0"/>
  </r>
  <r>
    <x v="3"/>
    <n v="0"/>
  </r>
  <r>
    <x v="2"/>
    <n v="0"/>
  </r>
  <r>
    <x v="4"/>
    <n v="0"/>
  </r>
  <r>
    <x v="3"/>
    <n v="0"/>
  </r>
  <r>
    <x v="3"/>
    <n v="0"/>
  </r>
  <r>
    <x v="0"/>
    <n v="0"/>
  </r>
  <r>
    <x v="5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0"/>
    <n v="0"/>
  </r>
  <r>
    <x v="0"/>
    <n v="0"/>
  </r>
  <r>
    <x v="5"/>
    <n v="0"/>
  </r>
  <r>
    <x v="4"/>
    <n v="0"/>
  </r>
  <r>
    <x v="4"/>
    <n v="0"/>
  </r>
  <r>
    <x v="0"/>
    <n v="0"/>
  </r>
  <r>
    <x v="5"/>
    <n v="0"/>
  </r>
  <r>
    <x v="3"/>
    <n v="0"/>
  </r>
  <r>
    <x v="3"/>
    <n v="0"/>
  </r>
  <r>
    <x v="2"/>
    <n v="0"/>
  </r>
  <r>
    <x v="4"/>
    <n v="0"/>
  </r>
  <r>
    <x v="2"/>
    <n v="0"/>
  </r>
  <r>
    <x v="2"/>
    <n v="0"/>
  </r>
  <r>
    <x v="4"/>
    <n v="0"/>
  </r>
  <r>
    <x v="0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3"/>
    <n v="0"/>
  </r>
  <r>
    <x v="2"/>
    <n v="0"/>
  </r>
  <r>
    <x v="2"/>
    <n v="0"/>
  </r>
  <r>
    <x v="1"/>
    <n v="3.6"/>
  </r>
  <r>
    <x v="1"/>
    <n v="3.6"/>
  </r>
  <r>
    <x v="4"/>
    <n v="0"/>
  </r>
  <r>
    <x v="0"/>
    <n v="0"/>
  </r>
  <r>
    <x v="1"/>
    <n v="3.6"/>
  </r>
  <r>
    <x v="1"/>
    <n v="0"/>
  </r>
  <r>
    <x v="4"/>
    <n v="0"/>
  </r>
  <r>
    <x v="1"/>
    <n v="0"/>
  </r>
  <r>
    <x v="3"/>
    <n v="0"/>
  </r>
  <r>
    <x v="1"/>
    <n v="0"/>
  </r>
  <r>
    <x v="1"/>
    <n v="3.6"/>
  </r>
  <r>
    <x v="4"/>
    <n v="3.6"/>
  </r>
  <r>
    <x v="5"/>
    <n v="0"/>
  </r>
  <r>
    <x v="1"/>
    <n v="3.6"/>
  </r>
  <r>
    <x v="1"/>
    <n v="0"/>
  </r>
  <r>
    <x v="4"/>
    <n v="0"/>
  </r>
  <r>
    <x v="1"/>
    <n v="1.8"/>
  </r>
  <r>
    <x v="4"/>
    <n v="0"/>
  </r>
  <r>
    <x v="1"/>
    <n v="0"/>
  </r>
  <r>
    <x v="0"/>
    <n v="0"/>
  </r>
  <r>
    <x v="2"/>
    <n v="0"/>
  </r>
  <r>
    <x v="1"/>
    <n v="0"/>
  </r>
  <r>
    <x v="0"/>
    <n v="0"/>
  </r>
  <r>
    <x v="5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5"/>
    <n v="0"/>
  </r>
  <r>
    <x v="1"/>
    <n v="1.8"/>
  </r>
  <r>
    <x v="1"/>
    <n v="0"/>
  </r>
  <r>
    <x v="1"/>
    <n v="0"/>
  </r>
  <r>
    <x v="1"/>
    <n v="0"/>
  </r>
  <r>
    <x v="5"/>
    <n v="0"/>
  </r>
  <r>
    <x v="1"/>
    <n v="1.8"/>
  </r>
  <r>
    <x v="1"/>
    <n v="0"/>
  </r>
  <r>
    <x v="1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1.8"/>
  </r>
  <r>
    <x v="5"/>
    <n v="0"/>
  </r>
  <r>
    <x v="3"/>
    <n v="0"/>
  </r>
  <r>
    <x v="4"/>
    <n v="1.8"/>
  </r>
  <r>
    <x v="3"/>
    <n v="0"/>
  </r>
  <r>
    <x v="4"/>
    <n v="0"/>
  </r>
  <r>
    <x v="5"/>
    <n v="0"/>
  </r>
  <r>
    <x v="5"/>
    <n v="0"/>
  </r>
  <r>
    <x v="1"/>
    <n v="0"/>
  </r>
  <r>
    <x v="1"/>
    <n v="0"/>
  </r>
  <r>
    <x v="1"/>
    <n v="1.8"/>
  </r>
  <r>
    <x v="5"/>
    <n v="0"/>
  </r>
  <r>
    <x v="4"/>
    <n v="0"/>
  </r>
  <r>
    <x v="4"/>
    <n v="0"/>
  </r>
  <r>
    <x v="5"/>
    <n v="0"/>
  </r>
  <r>
    <x v="1"/>
    <n v="0"/>
  </r>
  <r>
    <x v="5"/>
    <n v="0"/>
  </r>
  <r>
    <x v="0"/>
    <n v="0"/>
  </r>
  <r>
    <x v="1"/>
    <n v="0"/>
  </r>
  <r>
    <x v="2"/>
    <n v="0"/>
  </r>
  <r>
    <x v="1"/>
    <n v="0"/>
  </r>
  <r>
    <x v="4"/>
    <n v="1.8"/>
  </r>
  <r>
    <x v="1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5"/>
    <n v="1.8"/>
  </r>
  <r>
    <x v="1"/>
    <n v="0"/>
  </r>
  <r>
    <x v="4"/>
    <n v="0"/>
  </r>
  <r>
    <x v="5"/>
    <n v="0"/>
  </r>
  <r>
    <x v="1"/>
    <n v="0"/>
  </r>
  <r>
    <x v="5"/>
    <n v="0"/>
  </r>
  <r>
    <x v="2"/>
    <n v="0"/>
  </r>
  <r>
    <x v="4"/>
    <n v="0"/>
  </r>
  <r>
    <x v="2"/>
    <n v="0"/>
  </r>
  <r>
    <x v="4"/>
    <n v="0"/>
  </r>
  <r>
    <x v="2"/>
    <n v="0"/>
  </r>
  <r>
    <x v="1"/>
    <n v="0"/>
  </r>
  <r>
    <x v="2"/>
    <n v="0"/>
  </r>
  <r>
    <x v="4"/>
    <n v="0"/>
  </r>
  <r>
    <x v="5"/>
    <n v="0"/>
  </r>
  <r>
    <x v="3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2"/>
    <n v="0"/>
  </r>
  <r>
    <x v="3"/>
    <n v="0"/>
  </r>
  <r>
    <x v="1"/>
    <n v="0"/>
  </r>
  <r>
    <x v="4"/>
    <n v="0"/>
  </r>
  <r>
    <x v="4"/>
    <n v="0"/>
  </r>
  <r>
    <x v="1"/>
    <n v="1.8"/>
  </r>
  <r>
    <x v="4"/>
    <n v="0"/>
  </r>
  <r>
    <x v="1"/>
    <n v="0"/>
  </r>
  <r>
    <x v="4"/>
    <n v="0"/>
  </r>
  <r>
    <x v="1"/>
    <n v="0"/>
  </r>
  <r>
    <x v="3"/>
    <n v="0"/>
  </r>
  <r>
    <x v="0"/>
    <n v="0"/>
  </r>
  <r>
    <x v="2"/>
    <n v="0"/>
  </r>
  <r>
    <x v="4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3"/>
    <n v="0"/>
  </r>
  <r>
    <x v="2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5"/>
    <n v="0"/>
  </r>
  <r>
    <x v="3"/>
    <n v="0"/>
  </r>
  <r>
    <x v="5"/>
    <n v="1.8"/>
  </r>
  <r>
    <x v="4"/>
    <n v="0"/>
  </r>
  <r>
    <x v="4"/>
    <n v="0"/>
  </r>
  <r>
    <x v="5"/>
    <n v="0"/>
  </r>
  <r>
    <x v="1"/>
    <n v="0"/>
  </r>
  <r>
    <x v="3"/>
    <n v="0"/>
  </r>
  <r>
    <x v="3"/>
    <n v="0"/>
  </r>
  <r>
    <x v="3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2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2"/>
    <n v="0"/>
  </r>
  <r>
    <x v="3"/>
    <n v="0"/>
  </r>
  <r>
    <x v="3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4"/>
    <n v="0"/>
  </r>
  <r>
    <x v="5"/>
    <n v="0"/>
  </r>
  <r>
    <x v="1"/>
    <n v="0"/>
  </r>
  <r>
    <x v="4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2"/>
    <n v="0"/>
  </r>
  <r>
    <x v="3"/>
    <n v="0"/>
  </r>
  <r>
    <x v="2"/>
    <n v="0"/>
  </r>
  <r>
    <x v="4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2"/>
    <n v="0"/>
  </r>
  <r>
    <x v="1"/>
    <n v="3.6"/>
  </r>
  <r>
    <x v="0"/>
    <n v="3.6"/>
  </r>
  <r>
    <x v="0"/>
    <n v="3.6"/>
  </r>
  <r>
    <x v="3"/>
    <n v="3.6"/>
  </r>
  <r>
    <x v="0"/>
    <n v="3.6"/>
  </r>
  <r>
    <x v="4"/>
    <n v="3.6"/>
  </r>
  <r>
    <x v="0"/>
    <n v="3.6"/>
  </r>
  <r>
    <x v="0"/>
    <n v="3.6"/>
  </r>
  <r>
    <x v="1"/>
    <n v="3.6"/>
  </r>
  <r>
    <x v="0"/>
    <n v="0"/>
  </r>
  <r>
    <x v="0"/>
    <n v="3.6"/>
  </r>
  <r>
    <x v="0"/>
    <n v="3.6"/>
  </r>
  <r>
    <x v="1"/>
    <n v="3.6"/>
  </r>
  <r>
    <x v="1"/>
    <n v="0"/>
  </r>
  <r>
    <x v="0"/>
    <n v="3.6"/>
  </r>
  <r>
    <x v="0"/>
    <n v="3.6"/>
  </r>
  <r>
    <x v="0"/>
    <n v="3.6"/>
  </r>
  <r>
    <x v="0"/>
    <n v="0"/>
  </r>
  <r>
    <x v="1"/>
    <n v="3.6"/>
  </r>
  <r>
    <x v="0"/>
    <n v="3.6"/>
  </r>
  <r>
    <x v="1"/>
    <n v="3.6"/>
  </r>
  <r>
    <x v="0"/>
    <n v="3.6"/>
  </r>
  <r>
    <x v="1"/>
    <n v="3.6"/>
  </r>
  <r>
    <x v="1"/>
    <n v="0"/>
  </r>
  <r>
    <x v="5"/>
    <n v="3.6"/>
  </r>
  <r>
    <x v="0"/>
    <n v="0"/>
  </r>
  <r>
    <x v="0"/>
    <n v="3.6"/>
  </r>
  <r>
    <x v="3"/>
    <n v="0"/>
  </r>
  <r>
    <x v="1"/>
    <n v="3.6"/>
  </r>
  <r>
    <x v="0"/>
    <n v="3.6"/>
  </r>
  <r>
    <x v="0"/>
    <n v="0"/>
  </r>
  <r>
    <x v="1"/>
    <n v="3.6"/>
  </r>
  <r>
    <x v="1"/>
    <n v="3.6"/>
  </r>
  <r>
    <x v="1"/>
    <n v="3.6"/>
  </r>
  <r>
    <x v="0"/>
    <n v="3.6"/>
  </r>
  <r>
    <x v="0"/>
    <n v="0"/>
  </r>
  <r>
    <x v="0"/>
    <n v="0"/>
  </r>
  <r>
    <x v="1"/>
    <n v="3.6"/>
  </r>
  <r>
    <x v="0"/>
    <n v="0"/>
  </r>
  <r>
    <x v="0"/>
    <n v="3.6"/>
  </r>
  <r>
    <x v="0"/>
    <n v="0"/>
  </r>
  <r>
    <x v="1"/>
    <n v="0"/>
  </r>
  <r>
    <x v="1"/>
    <n v="0"/>
  </r>
  <r>
    <x v="1"/>
    <n v="0"/>
  </r>
  <r>
    <x v="0"/>
    <n v="0"/>
  </r>
  <r>
    <x v="1"/>
    <n v="3.6"/>
  </r>
  <r>
    <x v="0"/>
    <n v="3.6"/>
  </r>
  <r>
    <x v="1"/>
    <n v="3.6"/>
  </r>
  <r>
    <x v="0"/>
    <n v="0"/>
  </r>
  <r>
    <x v="1"/>
    <n v="0"/>
  </r>
  <r>
    <x v="1"/>
    <n v="1.8"/>
  </r>
  <r>
    <x v="1"/>
    <n v="1.8"/>
  </r>
  <r>
    <x v="0"/>
    <n v="0"/>
  </r>
  <r>
    <x v="1"/>
    <n v="1.8"/>
  </r>
  <r>
    <x v="2"/>
    <n v="0"/>
  </r>
  <r>
    <x v="1"/>
    <n v="1.8"/>
  </r>
  <r>
    <x v="1"/>
    <n v="0"/>
  </r>
  <r>
    <x v="0"/>
    <n v="1.8"/>
  </r>
  <r>
    <x v="3"/>
    <n v="0"/>
  </r>
  <r>
    <x v="3"/>
    <n v="1.8"/>
  </r>
  <r>
    <x v="0"/>
    <n v="0"/>
  </r>
  <r>
    <x v="0"/>
    <n v="0"/>
  </r>
  <r>
    <x v="1"/>
    <n v="0"/>
  </r>
  <r>
    <x v="1"/>
    <n v="0"/>
  </r>
  <r>
    <x v="1"/>
    <n v="1.8"/>
  </r>
  <r>
    <x v="0"/>
    <n v="0"/>
  </r>
  <r>
    <x v="4"/>
    <n v="0"/>
  </r>
  <r>
    <x v="1"/>
    <n v="1.8"/>
  </r>
  <r>
    <x v="2"/>
    <n v="1.8"/>
  </r>
  <r>
    <x v="4"/>
    <n v="0"/>
  </r>
  <r>
    <x v="5"/>
    <n v="0"/>
  </r>
  <r>
    <x v="5"/>
    <n v="0"/>
  </r>
  <r>
    <x v="0"/>
    <n v="0"/>
  </r>
  <r>
    <x v="5"/>
    <n v="0"/>
  </r>
  <r>
    <x v="1"/>
    <n v="1.8"/>
  </r>
  <r>
    <x v="0"/>
    <n v="0"/>
  </r>
  <r>
    <x v="5"/>
    <n v="0"/>
  </r>
  <r>
    <x v="1"/>
    <n v="0"/>
  </r>
  <r>
    <x v="0"/>
    <n v="1.8"/>
  </r>
  <r>
    <x v="0"/>
    <n v="1.8"/>
  </r>
  <r>
    <x v="4"/>
    <n v="0"/>
  </r>
  <r>
    <x v="0"/>
    <n v="0"/>
  </r>
  <r>
    <x v="1"/>
    <n v="0"/>
  </r>
  <r>
    <x v="2"/>
    <n v="0"/>
  </r>
  <r>
    <x v="2"/>
    <n v="0"/>
  </r>
  <r>
    <x v="0"/>
    <n v="1.8"/>
  </r>
  <r>
    <x v="0"/>
    <n v="1.8"/>
  </r>
  <r>
    <x v="0"/>
    <n v="1.8"/>
  </r>
  <r>
    <x v="4"/>
    <n v="1.8"/>
  </r>
  <r>
    <x v="5"/>
    <n v="0"/>
  </r>
  <r>
    <x v="5"/>
    <n v="0"/>
  </r>
  <r>
    <x v="1"/>
    <n v="0"/>
  </r>
  <r>
    <x v="4"/>
    <n v="0"/>
  </r>
  <r>
    <x v="0"/>
    <n v="1.8"/>
  </r>
  <r>
    <x v="0"/>
    <n v="0"/>
  </r>
  <r>
    <x v="0"/>
    <n v="1.8"/>
  </r>
  <r>
    <x v="0"/>
    <n v="0"/>
  </r>
  <r>
    <x v="0"/>
    <n v="0"/>
  </r>
  <r>
    <x v="3"/>
    <n v="0"/>
  </r>
  <r>
    <x v="3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1"/>
    <n v="0"/>
  </r>
  <r>
    <x v="0"/>
    <n v="0"/>
  </r>
  <r>
    <x v="3"/>
    <n v="0"/>
  </r>
  <r>
    <x v="2"/>
    <n v="0"/>
  </r>
  <r>
    <x v="3"/>
    <n v="0"/>
  </r>
  <r>
    <x v="4"/>
    <n v="1.8"/>
  </r>
  <r>
    <x v="3"/>
    <n v="0"/>
  </r>
  <r>
    <x v="5"/>
    <n v="0"/>
  </r>
  <r>
    <x v="4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4"/>
    <n v="0"/>
  </r>
  <r>
    <x v="2"/>
    <n v="0"/>
  </r>
  <r>
    <x v="5"/>
    <n v="0"/>
  </r>
  <r>
    <x v="3"/>
    <n v="0"/>
  </r>
  <r>
    <x v="0"/>
    <n v="0"/>
  </r>
  <r>
    <x v="2"/>
    <n v="0"/>
  </r>
  <r>
    <x v="2"/>
    <n v="0"/>
  </r>
  <r>
    <x v="2"/>
    <n v="0"/>
  </r>
  <r>
    <x v="3"/>
    <n v="0"/>
  </r>
  <r>
    <x v="0"/>
    <n v="0"/>
  </r>
  <r>
    <x v="3"/>
    <n v="0"/>
  </r>
  <r>
    <x v="0"/>
    <n v="0"/>
  </r>
  <r>
    <x v="2"/>
    <n v="1.8"/>
  </r>
  <r>
    <x v="2"/>
    <n v="0"/>
  </r>
  <r>
    <x v="0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4"/>
    <n v="0"/>
  </r>
  <r>
    <x v="1"/>
    <n v="0"/>
  </r>
  <r>
    <x v="0"/>
    <n v="1.8"/>
  </r>
  <r>
    <x v="5"/>
    <n v="0"/>
  </r>
  <r>
    <x v="5"/>
    <n v="0"/>
  </r>
  <r>
    <x v="0"/>
    <n v="0"/>
  </r>
  <r>
    <x v="3"/>
    <n v="0"/>
  </r>
  <r>
    <x v="0"/>
    <n v="0"/>
  </r>
  <r>
    <x v="2"/>
    <n v="0"/>
  </r>
  <r>
    <x v="5"/>
    <n v="0"/>
  </r>
  <r>
    <x v="2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1.8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5"/>
    <n v="0"/>
  </r>
  <r>
    <x v="0"/>
    <n v="1.8"/>
  </r>
  <r>
    <x v="3"/>
    <n v="0"/>
  </r>
  <r>
    <x v="5"/>
    <n v="0"/>
  </r>
  <r>
    <x v="5"/>
    <n v="0"/>
  </r>
  <r>
    <x v="3"/>
    <n v="0"/>
  </r>
  <r>
    <x v="3"/>
    <n v="0"/>
  </r>
  <r>
    <x v="2"/>
    <n v="0"/>
  </r>
  <r>
    <x v="4"/>
    <n v="0"/>
  </r>
  <r>
    <x v="1"/>
    <n v="0"/>
  </r>
  <r>
    <x v="3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1"/>
    <n v="1.8"/>
  </r>
  <r>
    <x v="3"/>
    <n v="0"/>
  </r>
  <r>
    <x v="2"/>
    <n v="0"/>
  </r>
  <r>
    <x v="3"/>
    <n v="0"/>
  </r>
  <r>
    <x v="4"/>
    <n v="0"/>
  </r>
  <r>
    <x v="2"/>
    <n v="0"/>
  </r>
  <r>
    <x v="2"/>
    <n v="0"/>
  </r>
  <r>
    <x v="3"/>
    <n v="0"/>
  </r>
  <r>
    <x v="5"/>
    <n v="0"/>
  </r>
  <r>
    <x v="0"/>
    <n v="1.8"/>
  </r>
  <r>
    <x v="5"/>
    <n v="0"/>
  </r>
  <r>
    <x v="5"/>
    <n v="0"/>
  </r>
  <r>
    <x v="3"/>
    <n v="0"/>
  </r>
  <r>
    <x v="2"/>
    <n v="0"/>
  </r>
  <r>
    <x v="5"/>
    <n v="0"/>
  </r>
  <r>
    <x v="4"/>
    <n v="0"/>
  </r>
  <r>
    <x v="3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5"/>
    <n v="0"/>
  </r>
  <r>
    <x v="0"/>
    <n v="0"/>
  </r>
  <r>
    <x v="2"/>
    <n v="0"/>
  </r>
  <r>
    <x v="2"/>
    <n v="0"/>
  </r>
  <r>
    <x v="5"/>
    <n v="0"/>
  </r>
  <r>
    <x v="3"/>
    <n v="0"/>
  </r>
  <r>
    <x v="3"/>
    <n v="0"/>
  </r>
  <r>
    <x v="2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4"/>
    <n v="0"/>
  </r>
  <r>
    <x v="0"/>
    <n v="0"/>
  </r>
  <r>
    <x v="5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3"/>
    <n v="0"/>
  </r>
  <r>
    <x v="0"/>
    <n v="0"/>
  </r>
  <r>
    <x v="0"/>
    <n v="0"/>
  </r>
  <r>
    <x v="5"/>
    <n v="0"/>
  </r>
  <r>
    <x v="3"/>
    <n v="0"/>
  </r>
  <r>
    <x v="3"/>
    <n v="0"/>
  </r>
  <r>
    <x v="0"/>
    <n v="0"/>
  </r>
  <r>
    <x v="5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5"/>
    <n v="0"/>
  </r>
  <r>
    <x v="4"/>
    <n v="0"/>
  </r>
  <r>
    <x v="4"/>
    <n v="0"/>
  </r>
  <r>
    <x v="0"/>
    <n v="0"/>
  </r>
  <r>
    <x v="0"/>
    <n v="0"/>
  </r>
  <r>
    <x v="1"/>
    <n v="0"/>
  </r>
  <r>
    <x v="0"/>
    <n v="0"/>
  </r>
  <r>
    <x v="4"/>
    <n v="0"/>
  </r>
  <r>
    <x v="4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2"/>
    <n v="0"/>
  </r>
  <r>
    <x v="1"/>
    <n v="3.6"/>
  </r>
  <r>
    <x v="1"/>
    <n v="3.6"/>
  </r>
  <r>
    <x v="3"/>
    <n v="3.6"/>
  </r>
  <r>
    <x v="0"/>
    <n v="3.6"/>
  </r>
  <r>
    <x v="1"/>
    <n v="0"/>
  </r>
  <r>
    <x v="1"/>
    <n v="3.6"/>
  </r>
  <r>
    <x v="3"/>
    <n v="3.6"/>
  </r>
  <r>
    <x v="1"/>
    <n v="3.6"/>
  </r>
  <r>
    <x v="2"/>
    <n v="0"/>
  </r>
  <r>
    <x v="1"/>
    <n v="0"/>
  </r>
  <r>
    <x v="1"/>
    <n v="3.6"/>
  </r>
  <r>
    <x v="3"/>
    <n v="3.6"/>
  </r>
  <r>
    <x v="5"/>
    <n v="0"/>
  </r>
  <r>
    <x v="1"/>
    <n v="0"/>
  </r>
  <r>
    <x v="1"/>
    <n v="0"/>
  </r>
  <r>
    <x v="3"/>
    <n v="1.8"/>
  </r>
  <r>
    <x v="1"/>
    <n v="0"/>
  </r>
  <r>
    <x v="3"/>
    <n v="1.8"/>
  </r>
  <r>
    <x v="1"/>
    <n v="0"/>
  </r>
  <r>
    <x v="0"/>
    <n v="1.8"/>
  </r>
  <r>
    <x v="2"/>
    <n v="0"/>
  </r>
  <r>
    <x v="1"/>
    <n v="1.8"/>
  </r>
  <r>
    <x v="0"/>
    <n v="0"/>
  </r>
  <r>
    <x v="5"/>
    <n v="0"/>
  </r>
  <r>
    <x v="2"/>
    <n v="0"/>
  </r>
  <r>
    <x v="1"/>
    <n v="0"/>
  </r>
  <r>
    <x v="5"/>
    <n v="1.8"/>
  </r>
  <r>
    <x v="3"/>
    <n v="1.8"/>
  </r>
  <r>
    <x v="1"/>
    <n v="1.8"/>
  </r>
  <r>
    <x v="5"/>
    <n v="0"/>
  </r>
  <r>
    <x v="5"/>
    <n v="1.8"/>
  </r>
  <r>
    <x v="1"/>
    <n v="0"/>
  </r>
  <r>
    <x v="1"/>
    <n v="1.8"/>
  </r>
  <r>
    <x v="1"/>
    <n v="0"/>
  </r>
  <r>
    <x v="1"/>
    <n v="0"/>
  </r>
  <r>
    <x v="5"/>
    <n v="0"/>
  </r>
  <r>
    <x v="1"/>
    <n v="0"/>
  </r>
  <r>
    <x v="1"/>
    <n v="0"/>
  </r>
  <r>
    <x v="1"/>
    <n v="0"/>
  </r>
  <r>
    <x v="2"/>
    <n v="0"/>
  </r>
  <r>
    <x v="5"/>
    <n v="0"/>
  </r>
  <r>
    <x v="1"/>
    <n v="1.8"/>
  </r>
  <r>
    <x v="2"/>
    <n v="0"/>
  </r>
  <r>
    <x v="2"/>
    <n v="1.8"/>
  </r>
  <r>
    <x v="5"/>
    <n v="1.8"/>
  </r>
  <r>
    <x v="5"/>
    <n v="0"/>
  </r>
  <r>
    <x v="3"/>
    <n v="0"/>
  </r>
  <r>
    <x v="5"/>
    <n v="0"/>
  </r>
  <r>
    <x v="2"/>
    <n v="1.8"/>
  </r>
  <r>
    <x v="3"/>
    <n v="0"/>
  </r>
  <r>
    <x v="4"/>
    <n v="1.8"/>
  </r>
  <r>
    <x v="3"/>
    <n v="0"/>
  </r>
  <r>
    <x v="5"/>
    <n v="0"/>
  </r>
  <r>
    <x v="5"/>
    <n v="0"/>
  </r>
  <r>
    <x v="1"/>
    <n v="0"/>
  </r>
  <r>
    <x v="1"/>
    <n v="0"/>
  </r>
  <r>
    <x v="1"/>
    <n v="0"/>
  </r>
  <r>
    <x v="5"/>
    <n v="0"/>
  </r>
  <r>
    <x v="3"/>
    <n v="0"/>
  </r>
  <r>
    <x v="3"/>
    <n v="0"/>
  </r>
  <r>
    <x v="5"/>
    <n v="1.8"/>
  </r>
  <r>
    <x v="1"/>
    <n v="0"/>
  </r>
  <r>
    <x v="5"/>
    <n v="0"/>
  </r>
  <r>
    <x v="0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1"/>
    <n v="0"/>
  </r>
  <r>
    <x v="1"/>
    <n v="0"/>
  </r>
  <r>
    <x v="5"/>
    <n v="1.8"/>
  </r>
  <r>
    <x v="4"/>
    <n v="0"/>
  </r>
  <r>
    <x v="2"/>
    <n v="0"/>
  </r>
  <r>
    <x v="3"/>
    <n v="1.8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2"/>
    <n v="0"/>
  </r>
  <r>
    <x v="3"/>
    <n v="0"/>
  </r>
  <r>
    <x v="2"/>
    <n v="0"/>
  </r>
  <r>
    <x v="3"/>
    <n v="1.8"/>
  </r>
  <r>
    <x v="2"/>
    <n v="0"/>
  </r>
  <r>
    <x v="1"/>
    <n v="0"/>
  </r>
  <r>
    <x v="2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4"/>
    <n v="0"/>
  </r>
  <r>
    <x v="1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1"/>
    <n v="0"/>
  </r>
  <r>
    <x v="4"/>
    <n v="0"/>
  </r>
  <r>
    <x v="0"/>
    <n v="0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5"/>
    <n v="1.8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3"/>
    <n v="0"/>
  </r>
  <r>
    <x v="5"/>
    <n v="0"/>
  </r>
  <r>
    <x v="1"/>
    <n v="0"/>
  </r>
  <r>
    <x v="4"/>
    <n v="0"/>
  </r>
  <r>
    <x v="4"/>
    <n v="0"/>
  </r>
  <r>
    <x v="2"/>
    <n v="0"/>
  </r>
  <r>
    <x v="2"/>
    <n v="0"/>
  </r>
  <r>
    <x v="2"/>
    <n v="0"/>
  </r>
  <r>
    <x v="5"/>
    <n v="0"/>
  </r>
  <r>
    <x v="5"/>
    <n v="0"/>
  </r>
  <r>
    <x v="2"/>
    <n v="0"/>
  </r>
  <r>
    <x v="5"/>
    <n v="0"/>
  </r>
  <r>
    <x v="2"/>
    <n v="0"/>
  </r>
  <r>
    <x v="2"/>
    <n v="0"/>
  </r>
  <r>
    <x v="2"/>
    <n v="0"/>
  </r>
  <r>
    <x v="5"/>
    <n v="0"/>
  </r>
  <r>
    <x v="2"/>
    <n v="0"/>
  </r>
  <r>
    <x v="4"/>
    <n v="0"/>
  </r>
  <r>
    <x v="5"/>
    <n v="0"/>
  </r>
  <r>
    <x v="2"/>
    <n v="0"/>
  </r>
  <r>
    <x v="3"/>
    <n v="0"/>
  </r>
  <r>
    <x v="5"/>
    <n v="0"/>
  </r>
  <r>
    <x v="5"/>
    <n v="0"/>
  </r>
  <r>
    <x v="3"/>
    <n v="0"/>
  </r>
  <r>
    <x v="5"/>
    <n v="0"/>
  </r>
  <r>
    <x v="4"/>
    <n v="0"/>
  </r>
  <r>
    <x v="2"/>
    <n v="0"/>
  </r>
  <r>
    <x v="4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5"/>
    <n v="0"/>
  </r>
  <r>
    <x v="2"/>
    <n v="0"/>
  </r>
  <r>
    <x v="3"/>
    <n v="0"/>
  </r>
  <r>
    <x v="4"/>
    <n v="0"/>
  </r>
  <r>
    <x v="5"/>
    <n v="0"/>
  </r>
  <r>
    <x v="3"/>
    <n v="0"/>
  </r>
  <r>
    <x v="5"/>
    <n v="0"/>
  </r>
  <r>
    <x v="2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4"/>
    <n v="0"/>
  </r>
  <r>
    <x v="4"/>
    <n v="0"/>
  </r>
  <r>
    <x v="3"/>
    <n v="0"/>
  </r>
  <r>
    <x v="2"/>
    <n v="0"/>
  </r>
  <r>
    <x v="2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2"/>
    <n v="0"/>
  </r>
  <r>
    <x v="3"/>
    <n v="0"/>
  </r>
  <r>
    <x v="4"/>
    <n v="0"/>
  </r>
  <r>
    <x v="5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1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3"/>
    <n v="0"/>
  </r>
  <r>
    <x v="5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0"/>
    <n v="3.6"/>
  </r>
  <r>
    <x v="0"/>
    <n v="3.6"/>
  </r>
  <r>
    <x v="1"/>
    <n v="3.6"/>
  </r>
  <r>
    <x v="1"/>
    <n v="3.6"/>
  </r>
  <r>
    <x v="0"/>
    <n v="3.6"/>
  </r>
  <r>
    <x v="0"/>
    <n v="3.6"/>
  </r>
  <r>
    <x v="2"/>
    <n v="3.6"/>
  </r>
  <r>
    <x v="3"/>
    <n v="3.6"/>
  </r>
  <r>
    <x v="2"/>
    <n v="3.6"/>
  </r>
  <r>
    <x v="0"/>
    <n v="3.6"/>
  </r>
  <r>
    <x v="0"/>
    <n v="0"/>
  </r>
  <r>
    <x v="1"/>
    <n v="3.6"/>
  </r>
  <r>
    <x v="0"/>
    <n v="3.6"/>
  </r>
  <r>
    <x v="0"/>
    <n v="3.6"/>
  </r>
  <r>
    <x v="0"/>
    <n v="0"/>
  </r>
  <r>
    <x v="1"/>
    <n v="3.6"/>
  </r>
  <r>
    <x v="1"/>
    <n v="3.6"/>
  </r>
  <r>
    <x v="0"/>
    <n v="0"/>
  </r>
  <r>
    <x v="0"/>
    <n v="3.6"/>
  </r>
  <r>
    <x v="0"/>
    <n v="3.6"/>
  </r>
  <r>
    <x v="3"/>
    <n v="3.6"/>
  </r>
  <r>
    <x v="1"/>
    <n v="3.6"/>
  </r>
  <r>
    <x v="0"/>
    <n v="3.6"/>
  </r>
  <r>
    <x v="1"/>
    <n v="3.6"/>
  </r>
  <r>
    <x v="0"/>
    <n v="3.6"/>
  </r>
  <r>
    <x v="1"/>
    <n v="0"/>
  </r>
  <r>
    <x v="1"/>
    <n v="3.6"/>
  </r>
  <r>
    <x v="3"/>
    <n v="3.6"/>
  </r>
  <r>
    <x v="0"/>
    <n v="3.6"/>
  </r>
  <r>
    <x v="0"/>
    <n v="3.6"/>
  </r>
  <r>
    <x v="2"/>
    <n v="0"/>
  </r>
  <r>
    <x v="1"/>
    <n v="3.6"/>
  </r>
  <r>
    <x v="0"/>
    <n v="0"/>
  </r>
  <r>
    <x v="3"/>
    <n v="3.6"/>
  </r>
  <r>
    <x v="1"/>
    <n v="3.6"/>
  </r>
  <r>
    <x v="1"/>
    <n v="3.6"/>
  </r>
  <r>
    <x v="1"/>
    <n v="0"/>
  </r>
  <r>
    <x v="0"/>
    <n v="3.6"/>
  </r>
  <r>
    <x v="0"/>
    <n v="3.6"/>
  </r>
  <r>
    <x v="0"/>
    <n v="0"/>
  </r>
  <r>
    <x v="1"/>
    <n v="3.6"/>
  </r>
  <r>
    <x v="0"/>
    <n v="3.6"/>
  </r>
  <r>
    <x v="0"/>
    <n v="3.6"/>
  </r>
  <r>
    <x v="0"/>
    <n v="3.6"/>
  </r>
  <r>
    <x v="1"/>
    <n v="3.6"/>
  </r>
  <r>
    <x v="1"/>
    <n v="3.6"/>
  </r>
  <r>
    <x v="1"/>
    <n v="3.6"/>
  </r>
  <r>
    <x v="3"/>
    <n v="3.6"/>
  </r>
  <r>
    <x v="1"/>
    <n v="0"/>
  </r>
  <r>
    <x v="3"/>
    <n v="3.6"/>
  </r>
  <r>
    <x v="1"/>
    <n v="3.6"/>
  </r>
  <r>
    <x v="3"/>
    <n v="3.6"/>
  </r>
  <r>
    <x v="1"/>
    <n v="3.6"/>
  </r>
  <r>
    <x v="1"/>
    <n v="0"/>
  </r>
  <r>
    <x v="1"/>
    <n v="0"/>
  </r>
  <r>
    <x v="3"/>
    <n v="1.8"/>
  </r>
  <r>
    <x v="1"/>
    <n v="1.8"/>
  </r>
  <r>
    <x v="0"/>
    <n v="0"/>
  </r>
  <r>
    <x v="1"/>
    <n v="1.8"/>
  </r>
  <r>
    <x v="1"/>
    <n v="1.8"/>
  </r>
  <r>
    <x v="0"/>
    <n v="1.8"/>
  </r>
  <r>
    <x v="2"/>
    <n v="0"/>
  </r>
  <r>
    <x v="1"/>
    <n v="0"/>
  </r>
  <r>
    <x v="3"/>
    <n v="0"/>
  </r>
  <r>
    <x v="0"/>
    <n v="0"/>
  </r>
  <r>
    <x v="1"/>
    <n v="1.8"/>
  </r>
  <r>
    <x v="1"/>
    <n v="1.8"/>
  </r>
  <r>
    <x v="1"/>
    <n v="0"/>
  </r>
  <r>
    <x v="3"/>
    <n v="0"/>
  </r>
  <r>
    <x v="2"/>
    <n v="1.8"/>
  </r>
  <r>
    <x v="1"/>
    <n v="0"/>
  </r>
  <r>
    <x v="0"/>
    <n v="1.8"/>
  </r>
  <r>
    <x v="2"/>
    <n v="1.8"/>
  </r>
  <r>
    <x v="3"/>
    <n v="0"/>
  </r>
  <r>
    <x v="0"/>
    <n v="1.8"/>
  </r>
  <r>
    <x v="3"/>
    <n v="0"/>
  </r>
  <r>
    <x v="3"/>
    <n v="1.8"/>
  </r>
  <r>
    <x v="1"/>
    <n v="0"/>
  </r>
  <r>
    <x v="0"/>
    <n v="1.8"/>
  </r>
  <r>
    <x v="0"/>
    <n v="1.8"/>
  </r>
  <r>
    <x v="1"/>
    <n v="0"/>
  </r>
  <r>
    <x v="3"/>
    <n v="1.8"/>
  </r>
  <r>
    <x v="0"/>
    <n v="0"/>
  </r>
  <r>
    <x v="2"/>
    <n v="0"/>
  </r>
  <r>
    <x v="3"/>
    <n v="1.8"/>
  </r>
  <r>
    <x v="1"/>
    <n v="0"/>
  </r>
  <r>
    <x v="0"/>
    <n v="0"/>
  </r>
  <r>
    <x v="1"/>
    <n v="1.8"/>
  </r>
  <r>
    <x v="3"/>
    <n v="0"/>
  </r>
  <r>
    <x v="3"/>
    <n v="0"/>
  </r>
  <r>
    <x v="3"/>
    <n v="0"/>
  </r>
  <r>
    <x v="2"/>
    <n v="0"/>
  </r>
  <r>
    <x v="3"/>
    <n v="0"/>
  </r>
  <r>
    <x v="0"/>
    <n v="0"/>
  </r>
  <r>
    <x v="1"/>
    <n v="0"/>
  </r>
  <r>
    <x v="2"/>
    <n v="0"/>
  </r>
  <r>
    <x v="3"/>
    <n v="0"/>
  </r>
  <r>
    <x v="3"/>
    <n v="1.8"/>
  </r>
  <r>
    <x v="3"/>
    <n v="0"/>
  </r>
  <r>
    <x v="3"/>
    <n v="0"/>
  </r>
  <r>
    <x v="3"/>
    <n v="1.8"/>
  </r>
  <r>
    <x v="1"/>
    <n v="0"/>
  </r>
  <r>
    <x v="1"/>
    <n v="1.8"/>
  </r>
  <r>
    <x v="3"/>
    <n v="1.8"/>
  </r>
  <r>
    <x v="2"/>
    <n v="0"/>
  </r>
  <r>
    <x v="2"/>
    <n v="1.8"/>
  </r>
  <r>
    <x v="0"/>
    <n v="0"/>
  </r>
  <r>
    <x v="0"/>
    <n v="1.8"/>
  </r>
  <r>
    <x v="0"/>
    <n v="0"/>
  </r>
  <r>
    <x v="1"/>
    <n v="0"/>
  </r>
  <r>
    <x v="3"/>
    <n v="0"/>
  </r>
  <r>
    <x v="2"/>
    <n v="0"/>
  </r>
  <r>
    <x v="0"/>
    <n v="0"/>
  </r>
  <r>
    <x v="1"/>
    <n v="0"/>
  </r>
  <r>
    <x v="2"/>
    <n v="0"/>
  </r>
  <r>
    <x v="2"/>
    <n v="0"/>
  </r>
  <r>
    <x v="3"/>
    <n v="1.8"/>
  </r>
  <r>
    <x v="2"/>
    <n v="0"/>
  </r>
  <r>
    <x v="1"/>
    <n v="0"/>
  </r>
  <r>
    <x v="1"/>
    <n v="0"/>
  </r>
  <r>
    <x v="3"/>
    <n v="0"/>
  </r>
  <r>
    <x v="0"/>
    <n v="1.8"/>
  </r>
  <r>
    <x v="3"/>
    <n v="0"/>
  </r>
  <r>
    <x v="3"/>
    <n v="0"/>
  </r>
  <r>
    <x v="2"/>
    <n v="0"/>
  </r>
  <r>
    <x v="1"/>
    <n v="0"/>
  </r>
  <r>
    <x v="3"/>
    <n v="0"/>
  </r>
  <r>
    <x v="2"/>
    <n v="1.8"/>
  </r>
  <r>
    <x v="3"/>
    <n v="0"/>
  </r>
  <r>
    <x v="0"/>
    <n v="0"/>
  </r>
  <r>
    <x v="0"/>
    <n v="0"/>
  </r>
  <r>
    <x v="0"/>
    <n v="0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2"/>
    <n v="0"/>
  </r>
  <r>
    <x v="2"/>
    <n v="0"/>
  </r>
  <r>
    <x v="1"/>
    <n v="0"/>
  </r>
  <r>
    <x v="2"/>
    <n v="1.8"/>
  </r>
  <r>
    <x v="3"/>
    <n v="0"/>
  </r>
  <r>
    <x v="1"/>
    <n v="0"/>
  </r>
  <r>
    <x v="2"/>
    <n v="0"/>
  </r>
  <r>
    <x v="1"/>
    <n v="0"/>
  </r>
  <r>
    <x v="3"/>
    <n v="0"/>
  </r>
  <r>
    <x v="3"/>
    <n v="0"/>
  </r>
  <r>
    <x v="0"/>
    <n v="0"/>
  </r>
  <r>
    <x v="3"/>
    <n v="0"/>
  </r>
  <r>
    <x v="2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2"/>
    <n v="1.8"/>
  </r>
  <r>
    <x v="0"/>
    <n v="0"/>
  </r>
  <r>
    <x v="0"/>
    <n v="1.8"/>
  </r>
  <r>
    <x v="0"/>
    <n v="0"/>
  </r>
  <r>
    <x v="1"/>
    <n v="0"/>
  </r>
  <r>
    <x v="3"/>
    <n v="0"/>
  </r>
  <r>
    <x v="3"/>
    <n v="0"/>
  </r>
  <r>
    <x v="1"/>
    <n v="0"/>
  </r>
  <r>
    <x v="0"/>
    <n v="0"/>
  </r>
  <r>
    <x v="3"/>
    <n v="0"/>
  </r>
  <r>
    <x v="1"/>
    <n v="0"/>
  </r>
  <r>
    <x v="2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2"/>
    <n v="1.8"/>
  </r>
  <r>
    <x v="0"/>
    <n v="0"/>
  </r>
  <r>
    <x v="3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2"/>
    <n v="0"/>
  </r>
  <r>
    <x v="1"/>
    <n v="0"/>
  </r>
  <r>
    <x v="1"/>
    <n v="0"/>
  </r>
  <r>
    <x v="0"/>
    <n v="0"/>
  </r>
  <r>
    <x v="3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3"/>
    <n v="0"/>
  </r>
  <r>
    <x v="1"/>
    <n v="0"/>
  </r>
  <r>
    <x v="2"/>
    <n v="0"/>
  </r>
  <r>
    <x v="3"/>
    <n v="0"/>
  </r>
  <r>
    <x v="3"/>
    <n v="0"/>
  </r>
  <r>
    <x v="0"/>
    <n v="0"/>
  </r>
  <r>
    <x v="1"/>
    <n v="0"/>
  </r>
  <r>
    <x v="2"/>
    <n v="0"/>
  </r>
  <r>
    <x v="0"/>
    <n v="0"/>
  </r>
  <r>
    <x v="3"/>
    <n v="0"/>
  </r>
  <r>
    <x v="1"/>
    <n v="0"/>
  </r>
  <r>
    <x v="1"/>
    <n v="0"/>
  </r>
  <r>
    <x v="0"/>
    <n v="0"/>
  </r>
  <r>
    <x v="2"/>
    <n v="0"/>
  </r>
  <r>
    <x v="0"/>
    <n v="0"/>
  </r>
  <r>
    <x v="0"/>
    <n v="0"/>
  </r>
  <r>
    <x v="1"/>
    <n v="0"/>
  </r>
  <r>
    <x v="3"/>
    <n v="0"/>
  </r>
  <r>
    <x v="2"/>
    <n v="0"/>
  </r>
  <r>
    <x v="1"/>
    <n v="0"/>
  </r>
  <r>
    <x v="2"/>
    <n v="0"/>
  </r>
  <r>
    <x v="3"/>
    <n v="0"/>
  </r>
  <r>
    <x v="2"/>
    <n v="0"/>
  </r>
  <r>
    <x v="2"/>
    <n v="0"/>
  </r>
  <r>
    <x v="3"/>
    <n v="0"/>
  </r>
  <r>
    <x v="3"/>
    <n v="0"/>
  </r>
  <r>
    <x v="1"/>
    <n v="0"/>
  </r>
  <r>
    <x v="3"/>
    <n v="0"/>
  </r>
  <r>
    <x v="2"/>
    <n v="0"/>
  </r>
  <r>
    <x v="2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4"/>
    <n v="3.6"/>
  </r>
  <r>
    <x v="4"/>
    <n v="0"/>
  </r>
  <r>
    <x v="5"/>
    <n v="3.6"/>
  </r>
  <r>
    <x v="5"/>
    <n v="3.6"/>
  </r>
  <r>
    <x v="4"/>
    <n v="3.6"/>
  </r>
  <r>
    <x v="4"/>
    <n v="0"/>
  </r>
  <r>
    <x v="5"/>
    <n v="3.6"/>
  </r>
  <r>
    <x v="4"/>
    <n v="3.6"/>
  </r>
  <r>
    <x v="5"/>
    <n v="3.6"/>
  </r>
  <r>
    <x v="4"/>
    <n v="0"/>
  </r>
  <r>
    <x v="4"/>
    <n v="0"/>
  </r>
  <r>
    <x v="5"/>
    <n v="3.6"/>
  </r>
  <r>
    <x v="6"/>
    <n v="3.6"/>
  </r>
  <r>
    <x v="4"/>
    <n v="0"/>
  </r>
  <r>
    <x v="4"/>
    <n v="0"/>
  </r>
  <r>
    <x v="5"/>
    <n v="0"/>
  </r>
  <r>
    <x v="4"/>
    <n v="0"/>
  </r>
  <r>
    <x v="5"/>
    <n v="1.8"/>
  </r>
  <r>
    <x v="4"/>
    <n v="0"/>
  </r>
  <r>
    <x v="5"/>
    <n v="1.8"/>
  </r>
  <r>
    <x v="4"/>
    <n v="0"/>
  </r>
  <r>
    <x v="4"/>
    <n v="0"/>
  </r>
  <r>
    <x v="6"/>
    <n v="0"/>
  </r>
  <r>
    <x v="4"/>
    <n v="0"/>
  </r>
  <r>
    <x v="5"/>
    <n v="1.8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6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1.8"/>
  </r>
  <r>
    <x v="6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4"/>
    <n v="0"/>
  </r>
  <r>
    <x v="5"/>
    <n v="1.8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1.8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6"/>
    <n v="1.8"/>
  </r>
  <r>
    <x v="4"/>
    <n v="0"/>
  </r>
  <r>
    <x v="5"/>
    <n v="0"/>
  </r>
  <r>
    <x v="5"/>
    <n v="0"/>
  </r>
  <r>
    <x v="5"/>
    <n v="0"/>
  </r>
  <r>
    <x v="5"/>
    <n v="0"/>
  </r>
  <r>
    <x v="5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5"/>
    <n v="0"/>
  </r>
  <r>
    <x v="4"/>
    <n v="1.8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0"/>
  </r>
  <r>
    <x v="0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1"/>
    <n v="3.6"/>
  </r>
  <r>
    <x v="0"/>
    <n v="3.6"/>
  </r>
  <r>
    <x v="2"/>
    <n v="3.6"/>
  </r>
  <r>
    <x v="1"/>
    <n v="3.6"/>
  </r>
  <r>
    <x v="0"/>
    <n v="3.6"/>
  </r>
  <r>
    <x v="0"/>
    <n v="3.6"/>
  </r>
  <r>
    <x v="0"/>
    <n v="3.6"/>
  </r>
  <r>
    <x v="2"/>
    <n v="3.6"/>
  </r>
  <r>
    <x v="1"/>
    <n v="0"/>
  </r>
  <r>
    <x v="0"/>
    <n v="3.6"/>
  </r>
  <r>
    <x v="0"/>
    <n v="3.6"/>
  </r>
  <r>
    <x v="2"/>
    <n v="3.6"/>
  </r>
  <r>
    <x v="0"/>
    <n v="0"/>
  </r>
  <r>
    <x v="0"/>
    <n v="3.6"/>
  </r>
  <r>
    <x v="0"/>
    <n v="3.6"/>
  </r>
  <r>
    <x v="1"/>
    <n v="3.6"/>
  </r>
  <r>
    <x v="1"/>
    <n v="3.6"/>
  </r>
  <r>
    <x v="0"/>
    <n v="3.6"/>
  </r>
  <r>
    <x v="0"/>
    <n v="0"/>
  </r>
  <r>
    <x v="0"/>
    <n v="0"/>
  </r>
  <r>
    <x v="2"/>
    <n v="0"/>
  </r>
  <r>
    <x v="1"/>
    <n v="3.6"/>
  </r>
  <r>
    <x v="0"/>
    <n v="3.6"/>
  </r>
  <r>
    <x v="1"/>
    <n v="0"/>
  </r>
  <r>
    <x v="0"/>
    <n v="3.6"/>
  </r>
  <r>
    <x v="1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0"/>
  </r>
  <r>
    <x v="0"/>
    <n v="0"/>
  </r>
  <r>
    <x v="2"/>
    <n v="3.6"/>
  </r>
  <r>
    <x v="1"/>
    <n v="0"/>
  </r>
  <r>
    <x v="2"/>
    <n v="3.6"/>
  </r>
  <r>
    <x v="1"/>
    <n v="3.6"/>
  </r>
  <r>
    <x v="0"/>
    <n v="0"/>
  </r>
  <r>
    <x v="0"/>
    <n v="3.6"/>
  </r>
  <r>
    <x v="0"/>
    <n v="3.6"/>
  </r>
  <r>
    <x v="1"/>
    <n v="0"/>
  </r>
  <r>
    <x v="0"/>
    <n v="0"/>
  </r>
  <r>
    <x v="0"/>
    <n v="0"/>
  </r>
  <r>
    <x v="0"/>
    <n v="0"/>
  </r>
  <r>
    <x v="1"/>
    <n v="0"/>
  </r>
  <r>
    <x v="2"/>
    <n v="3.6"/>
  </r>
  <r>
    <x v="1"/>
    <n v="0"/>
  </r>
  <r>
    <x v="2"/>
    <n v="0"/>
  </r>
  <r>
    <x v="1"/>
    <n v="3.6"/>
  </r>
  <r>
    <x v="2"/>
    <n v="0"/>
  </r>
  <r>
    <x v="1"/>
    <n v="0"/>
  </r>
  <r>
    <x v="2"/>
    <n v="3.6"/>
  </r>
  <r>
    <x v="1"/>
    <n v="3.6"/>
  </r>
  <r>
    <x v="1"/>
    <n v="0"/>
  </r>
  <r>
    <x v="1"/>
    <n v="0"/>
  </r>
  <r>
    <x v="2"/>
    <n v="1.8"/>
  </r>
  <r>
    <x v="1"/>
    <n v="0"/>
  </r>
  <r>
    <x v="1"/>
    <n v="1.8"/>
  </r>
  <r>
    <x v="1"/>
    <n v="0"/>
  </r>
  <r>
    <x v="2"/>
    <n v="1.8"/>
  </r>
  <r>
    <x v="0"/>
    <n v="0"/>
  </r>
  <r>
    <x v="0"/>
    <n v="1.8"/>
  </r>
  <r>
    <x v="1"/>
    <n v="0"/>
  </r>
  <r>
    <x v="2"/>
    <n v="0"/>
  </r>
  <r>
    <x v="0"/>
    <n v="0"/>
  </r>
  <r>
    <x v="2"/>
    <n v="1.8"/>
  </r>
  <r>
    <x v="1"/>
    <n v="0"/>
  </r>
  <r>
    <x v="1"/>
    <n v="0"/>
  </r>
  <r>
    <x v="2"/>
    <n v="0"/>
  </r>
  <r>
    <x v="1"/>
    <n v="1.8"/>
  </r>
  <r>
    <x v="2"/>
    <n v="0"/>
  </r>
  <r>
    <x v="1"/>
    <n v="1.8"/>
  </r>
  <r>
    <x v="1"/>
    <n v="0"/>
  </r>
  <r>
    <x v="1"/>
    <n v="0"/>
  </r>
  <r>
    <x v="3"/>
    <n v="1.8"/>
  </r>
  <r>
    <x v="2"/>
    <n v="1.8"/>
  </r>
  <r>
    <x v="1"/>
    <n v="0"/>
  </r>
  <r>
    <x v="1"/>
    <n v="0"/>
  </r>
  <r>
    <x v="0"/>
    <n v="0"/>
  </r>
  <r>
    <x v="3"/>
    <n v="0"/>
  </r>
  <r>
    <x v="1"/>
    <n v="1.8"/>
  </r>
  <r>
    <x v="2"/>
    <n v="0"/>
  </r>
  <r>
    <x v="0"/>
    <n v="0"/>
  </r>
  <r>
    <x v="1"/>
    <n v="1.8"/>
  </r>
  <r>
    <x v="2"/>
    <n v="0"/>
  </r>
  <r>
    <x v="2"/>
    <n v="0"/>
  </r>
  <r>
    <x v="1"/>
    <n v="1.8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0"/>
    <n v="0"/>
  </r>
  <r>
    <x v="2"/>
    <n v="0"/>
  </r>
  <r>
    <x v="1"/>
    <n v="0"/>
  </r>
  <r>
    <x v="1"/>
    <n v="1.8"/>
  </r>
  <r>
    <x v="1"/>
    <n v="0"/>
  </r>
  <r>
    <x v="1"/>
    <n v="0"/>
  </r>
  <r>
    <x v="2"/>
    <n v="0"/>
  </r>
  <r>
    <x v="0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0"/>
    <n v="1.8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3"/>
    <n v="0"/>
  </r>
  <r>
    <x v="2"/>
    <n v="0"/>
  </r>
  <r>
    <x v="0"/>
    <n v="0"/>
  </r>
  <r>
    <x v="2"/>
    <n v="0"/>
  </r>
  <r>
    <x v="2"/>
    <n v="0"/>
  </r>
  <r>
    <x v="3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3"/>
    <n v="0"/>
  </r>
  <r>
    <x v="2"/>
    <n v="0"/>
  </r>
  <r>
    <x v="2"/>
    <n v="0"/>
  </r>
  <r>
    <x v="1"/>
    <n v="0"/>
  </r>
  <r>
    <x v="3"/>
    <n v="0"/>
  </r>
  <r>
    <x v="0"/>
    <n v="0"/>
  </r>
  <r>
    <x v="0"/>
    <n v="0"/>
  </r>
  <r>
    <x v="2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2"/>
    <n v="0"/>
  </r>
  <r>
    <x v="3"/>
    <n v="0"/>
  </r>
  <r>
    <x v="1"/>
    <n v="0"/>
  </r>
  <r>
    <x v="1"/>
    <n v="0"/>
  </r>
  <r>
    <x v="2"/>
    <n v="0"/>
  </r>
  <r>
    <x v="3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0"/>
    <n v="0"/>
  </r>
  <r>
    <x v="0"/>
    <n v="0"/>
  </r>
  <r>
    <x v="1"/>
    <n v="0"/>
  </r>
  <r>
    <x v="2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2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4"/>
    <n v="0"/>
  </r>
  <r>
    <x v="5"/>
    <n v="3.6"/>
  </r>
  <r>
    <x v="4"/>
    <n v="3.6"/>
  </r>
  <r>
    <x v="6"/>
    <n v="3.6"/>
  </r>
  <r>
    <x v="5"/>
    <n v="3.6"/>
  </r>
  <r>
    <x v="4"/>
    <n v="0"/>
  </r>
  <r>
    <x v="4"/>
    <n v="0"/>
  </r>
  <r>
    <x v="5"/>
    <n v="0"/>
  </r>
  <r>
    <x v="4"/>
    <n v="3.6"/>
  </r>
  <r>
    <x v="4"/>
    <n v="3.6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6"/>
    <n v="0"/>
  </r>
  <r>
    <x v="6"/>
    <n v="0"/>
  </r>
  <r>
    <x v="4"/>
    <n v="0"/>
  </r>
  <r>
    <x v="5"/>
    <n v="1.8"/>
  </r>
  <r>
    <x v="4"/>
    <n v="0"/>
  </r>
  <r>
    <x v="4"/>
    <n v="1.8"/>
  </r>
  <r>
    <x v="4"/>
    <n v="1.8"/>
  </r>
  <r>
    <x v="4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1.8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1.8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4"/>
    <n v="1.8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1.8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1.8"/>
  </r>
  <r>
    <x v="5"/>
    <n v="0"/>
  </r>
  <r>
    <x v="4"/>
    <n v="0"/>
  </r>
  <r>
    <x v="4"/>
    <n v="0"/>
  </r>
  <r>
    <x v="6"/>
    <n v="0"/>
  </r>
  <r>
    <x v="5"/>
    <n v="1.8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1.8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6"/>
    <n v="0"/>
  </r>
  <r>
    <x v="6"/>
    <n v="0"/>
  </r>
  <r>
    <x v="6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0"/>
  </r>
  <r>
    <x v="0"/>
    <n v="3.6"/>
  </r>
  <r>
    <x v="2"/>
    <n v="3.6"/>
  </r>
  <r>
    <x v="0"/>
    <n v="3.6"/>
  </r>
  <r>
    <x v="0"/>
    <n v="3.6"/>
  </r>
  <r>
    <x v="0"/>
    <n v="3.6"/>
  </r>
  <r>
    <x v="3"/>
    <n v="3.6"/>
  </r>
  <r>
    <x v="0"/>
    <n v="3.6"/>
  </r>
  <r>
    <x v="0"/>
    <n v="0"/>
  </r>
  <r>
    <x v="0"/>
    <n v="0"/>
  </r>
  <r>
    <x v="1"/>
    <n v="3.6"/>
  </r>
  <r>
    <x v="1"/>
    <n v="3.6"/>
  </r>
  <r>
    <x v="0"/>
    <n v="3.6"/>
  </r>
  <r>
    <x v="0"/>
    <n v="0"/>
  </r>
  <r>
    <x v="0"/>
    <n v="3.6"/>
  </r>
  <r>
    <x v="2"/>
    <n v="3.6"/>
  </r>
  <r>
    <x v="1"/>
    <n v="0"/>
  </r>
  <r>
    <x v="0"/>
    <n v="0"/>
  </r>
  <r>
    <x v="1"/>
    <n v="3.6"/>
  </r>
  <r>
    <x v="0"/>
    <n v="0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3.6"/>
  </r>
  <r>
    <x v="0"/>
    <n v="0"/>
  </r>
  <r>
    <x v="2"/>
    <n v="3.6"/>
  </r>
  <r>
    <x v="1"/>
    <n v="0"/>
  </r>
  <r>
    <x v="3"/>
    <n v="0"/>
  </r>
  <r>
    <x v="1"/>
    <n v="0"/>
  </r>
  <r>
    <x v="0"/>
    <n v="3.6"/>
  </r>
  <r>
    <x v="0"/>
    <n v="3.6"/>
  </r>
  <r>
    <x v="0"/>
    <n v="3.6"/>
  </r>
  <r>
    <x v="1"/>
    <n v="0"/>
  </r>
  <r>
    <x v="0"/>
    <n v="3.6"/>
  </r>
  <r>
    <x v="0"/>
    <n v="0"/>
  </r>
  <r>
    <x v="0"/>
    <n v="0"/>
  </r>
  <r>
    <x v="1"/>
    <n v="3.6"/>
  </r>
  <r>
    <x v="3"/>
    <n v="0"/>
  </r>
  <r>
    <x v="1"/>
    <n v="0"/>
  </r>
  <r>
    <x v="2"/>
    <n v="3.6"/>
  </r>
  <r>
    <x v="1"/>
    <n v="3.6"/>
  </r>
  <r>
    <x v="2"/>
    <n v="0"/>
  </r>
  <r>
    <x v="1"/>
    <n v="0"/>
  </r>
  <r>
    <x v="2"/>
    <n v="0"/>
  </r>
  <r>
    <x v="1"/>
    <n v="0"/>
  </r>
  <r>
    <x v="1"/>
    <n v="0"/>
  </r>
  <r>
    <x v="1"/>
    <n v="1.8"/>
  </r>
  <r>
    <x v="2"/>
    <n v="0"/>
  </r>
  <r>
    <x v="1"/>
    <n v="0"/>
  </r>
  <r>
    <x v="1"/>
    <n v="0"/>
  </r>
  <r>
    <x v="1"/>
    <n v="0"/>
  </r>
  <r>
    <x v="3"/>
    <n v="1.8"/>
  </r>
  <r>
    <x v="0"/>
    <n v="0"/>
  </r>
  <r>
    <x v="0"/>
    <n v="1.8"/>
  </r>
  <r>
    <x v="1"/>
    <n v="0"/>
  </r>
  <r>
    <x v="2"/>
    <n v="0"/>
  </r>
  <r>
    <x v="0"/>
    <n v="0"/>
  </r>
  <r>
    <x v="3"/>
    <n v="1.8"/>
  </r>
  <r>
    <x v="1"/>
    <n v="1.8"/>
  </r>
  <r>
    <x v="1"/>
    <n v="0"/>
  </r>
  <r>
    <x v="2"/>
    <n v="1.8"/>
  </r>
  <r>
    <x v="0"/>
    <n v="0"/>
  </r>
  <r>
    <x v="3"/>
    <n v="0"/>
  </r>
  <r>
    <x v="1"/>
    <n v="1.8"/>
  </r>
  <r>
    <x v="0"/>
    <n v="1.8"/>
  </r>
  <r>
    <x v="1"/>
    <n v="0"/>
  </r>
  <r>
    <x v="1"/>
    <n v="1.8"/>
  </r>
  <r>
    <x v="2"/>
    <n v="1.8"/>
  </r>
  <r>
    <x v="1"/>
    <n v="0"/>
  </r>
  <r>
    <x v="1"/>
    <n v="0"/>
  </r>
  <r>
    <x v="0"/>
    <n v="0"/>
  </r>
  <r>
    <x v="1"/>
    <n v="1.8"/>
  </r>
  <r>
    <x v="1"/>
    <n v="0"/>
  </r>
  <r>
    <x v="2"/>
    <n v="1.8"/>
  </r>
  <r>
    <x v="0"/>
    <n v="0"/>
  </r>
  <r>
    <x v="0"/>
    <n v="0"/>
  </r>
  <r>
    <x v="2"/>
    <n v="0"/>
  </r>
  <r>
    <x v="3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0"/>
    <n v="1.8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1"/>
    <n v="1.8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3"/>
    <n v="0"/>
  </r>
  <r>
    <x v="2"/>
    <n v="0"/>
  </r>
  <r>
    <x v="1"/>
    <n v="1.8"/>
  </r>
  <r>
    <x v="2"/>
    <n v="0"/>
  </r>
  <r>
    <x v="2"/>
    <n v="0"/>
  </r>
  <r>
    <x v="0"/>
    <n v="0"/>
  </r>
  <r>
    <x v="1"/>
    <n v="0"/>
  </r>
  <r>
    <x v="1"/>
    <n v="0"/>
  </r>
  <r>
    <x v="0"/>
    <n v="0"/>
  </r>
  <r>
    <x v="2"/>
    <n v="0"/>
  </r>
  <r>
    <x v="1"/>
    <n v="1.8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1.8"/>
  </r>
  <r>
    <x v="2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1"/>
    <n v="1.8"/>
  </r>
  <r>
    <x v="0"/>
    <n v="0"/>
  </r>
  <r>
    <x v="3"/>
    <n v="0"/>
  </r>
  <r>
    <x v="2"/>
    <n v="0"/>
  </r>
  <r>
    <x v="1"/>
    <n v="0"/>
  </r>
  <r>
    <x v="1"/>
    <n v="0"/>
  </r>
  <r>
    <x v="2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1.8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0"/>
    <n v="0"/>
  </r>
  <r>
    <x v="2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2"/>
    <n v="0"/>
  </r>
  <r>
    <x v="2"/>
    <n v="0"/>
  </r>
  <r>
    <x v="3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4"/>
    <n v="3.6"/>
  </r>
  <r>
    <x v="4"/>
    <n v="3.6"/>
  </r>
  <r>
    <x v="5"/>
    <n v="3.6"/>
  </r>
  <r>
    <x v="4"/>
    <n v="3.6"/>
  </r>
  <r>
    <x v="4"/>
    <n v="0"/>
  </r>
  <r>
    <x v="4"/>
    <n v="3.6"/>
  </r>
  <r>
    <x v="5"/>
    <n v="0"/>
  </r>
  <r>
    <x v="4"/>
    <n v="0"/>
  </r>
  <r>
    <x v="5"/>
    <n v="0"/>
  </r>
  <r>
    <x v="4"/>
    <n v="3.6"/>
  </r>
  <r>
    <x v="4"/>
    <n v="3.6"/>
  </r>
  <r>
    <x v="5"/>
    <n v="0"/>
  </r>
  <r>
    <x v="5"/>
    <n v="3.6"/>
  </r>
  <r>
    <x v="4"/>
    <n v="3.6"/>
  </r>
  <r>
    <x v="4"/>
    <n v="0"/>
  </r>
  <r>
    <x v="5"/>
    <n v="0"/>
  </r>
  <r>
    <x v="4"/>
    <n v="0"/>
  </r>
  <r>
    <x v="5"/>
    <n v="1.8"/>
  </r>
  <r>
    <x v="4"/>
    <n v="1.8"/>
  </r>
  <r>
    <x v="4"/>
    <n v="0"/>
  </r>
  <r>
    <x v="5"/>
    <n v="1.8"/>
  </r>
  <r>
    <x v="4"/>
    <n v="1.8"/>
  </r>
  <r>
    <x v="4"/>
    <n v="0"/>
  </r>
  <r>
    <x v="4"/>
    <n v="1.8"/>
  </r>
  <r>
    <x v="5"/>
    <n v="0"/>
  </r>
  <r>
    <x v="4"/>
    <n v="1.8"/>
  </r>
  <r>
    <x v="5"/>
    <n v="1.8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1.8"/>
  </r>
  <r>
    <x v="4"/>
    <n v="0"/>
  </r>
  <r>
    <x v="4"/>
    <n v="1.8"/>
  </r>
  <r>
    <x v="4"/>
    <n v="1.8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1.8"/>
  </r>
  <r>
    <x v="4"/>
    <n v="0"/>
  </r>
  <r>
    <x v="5"/>
    <n v="0"/>
  </r>
  <r>
    <x v="5"/>
    <n v="0"/>
  </r>
  <r>
    <x v="5"/>
    <n v="0"/>
  </r>
  <r>
    <x v="5"/>
    <n v="1.8"/>
  </r>
  <r>
    <x v="5"/>
    <n v="1.8"/>
  </r>
  <r>
    <x v="5"/>
    <n v="1.8"/>
  </r>
  <r>
    <x v="4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1.8"/>
  </r>
  <r>
    <x v="4"/>
    <n v="0"/>
  </r>
  <r>
    <x v="4"/>
    <n v="0"/>
  </r>
  <r>
    <x v="5"/>
    <n v="0"/>
  </r>
  <r>
    <x v="4"/>
    <n v="0"/>
  </r>
  <r>
    <x v="5"/>
    <n v="1.8"/>
  </r>
  <r>
    <x v="4"/>
    <n v="0"/>
  </r>
  <r>
    <x v="5"/>
    <n v="0"/>
  </r>
  <r>
    <x v="4"/>
    <n v="0"/>
  </r>
  <r>
    <x v="4"/>
    <n v="1.8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1.8"/>
  </r>
  <r>
    <x v="4"/>
    <n v="0"/>
  </r>
  <r>
    <x v="4"/>
    <n v="0"/>
  </r>
  <r>
    <x v="4"/>
    <n v="0"/>
  </r>
  <r>
    <x v="5"/>
    <n v="0"/>
  </r>
  <r>
    <x v="5"/>
    <n v="1.8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1.8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2"/>
    <n v="3.6"/>
  </r>
  <r>
    <x v="1"/>
    <n v="3.6"/>
  </r>
  <r>
    <x v="1"/>
    <n v="3.6"/>
  </r>
  <r>
    <x v="1"/>
    <n v="3.6"/>
  </r>
  <r>
    <x v="2"/>
    <n v="0"/>
  </r>
  <r>
    <x v="0"/>
    <n v="3.6"/>
  </r>
  <r>
    <x v="3"/>
    <n v="3.6"/>
  </r>
  <r>
    <x v="1"/>
    <n v="3.6"/>
  </r>
  <r>
    <x v="0"/>
    <n v="3.6"/>
  </r>
  <r>
    <x v="0"/>
    <n v="3.6"/>
  </r>
  <r>
    <x v="3"/>
    <n v="3.6"/>
  </r>
  <r>
    <x v="0"/>
    <n v="0"/>
  </r>
  <r>
    <x v="3"/>
    <n v="3.6"/>
  </r>
  <r>
    <x v="2"/>
    <n v="3.6"/>
  </r>
  <r>
    <x v="0"/>
    <n v="3.6"/>
  </r>
  <r>
    <x v="0"/>
    <n v="3.6"/>
  </r>
  <r>
    <x v="0"/>
    <n v="3.6"/>
  </r>
  <r>
    <x v="0"/>
    <n v="3.6"/>
  </r>
  <r>
    <x v="3"/>
    <n v="3.6"/>
  </r>
  <r>
    <x v="1"/>
    <n v="0"/>
  </r>
  <r>
    <x v="1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1"/>
    <n v="3.6"/>
  </r>
  <r>
    <x v="2"/>
    <n v="3.6"/>
  </r>
  <r>
    <x v="3"/>
    <n v="0"/>
  </r>
  <r>
    <x v="0"/>
    <n v="3.6"/>
  </r>
  <r>
    <x v="0"/>
    <n v="3.6"/>
  </r>
  <r>
    <x v="3"/>
    <n v="3.6"/>
  </r>
  <r>
    <x v="1"/>
    <n v="0"/>
  </r>
  <r>
    <x v="0"/>
    <n v="3.6"/>
  </r>
  <r>
    <x v="0"/>
    <n v="0"/>
  </r>
  <r>
    <x v="1"/>
    <n v="3.6"/>
  </r>
  <r>
    <x v="2"/>
    <n v="0"/>
  </r>
  <r>
    <x v="1"/>
    <n v="0"/>
  </r>
  <r>
    <x v="0"/>
    <n v="0"/>
  </r>
  <r>
    <x v="0"/>
    <n v="3.6"/>
  </r>
  <r>
    <x v="0"/>
    <n v="3.6"/>
  </r>
  <r>
    <x v="2"/>
    <n v="0"/>
  </r>
  <r>
    <x v="2"/>
    <n v="0"/>
  </r>
  <r>
    <x v="2"/>
    <n v="3.6"/>
  </r>
  <r>
    <x v="2"/>
    <n v="0"/>
  </r>
  <r>
    <x v="1"/>
    <n v="0"/>
  </r>
  <r>
    <x v="3"/>
    <n v="0"/>
  </r>
  <r>
    <x v="1"/>
    <n v="3.6"/>
  </r>
  <r>
    <x v="0"/>
    <n v="3.6"/>
  </r>
  <r>
    <x v="1"/>
    <n v="0"/>
  </r>
  <r>
    <x v="4"/>
    <n v="3.6"/>
  </r>
  <r>
    <x v="1"/>
    <n v="0"/>
  </r>
  <r>
    <x v="3"/>
    <n v="0"/>
  </r>
  <r>
    <x v="1"/>
    <n v="0"/>
  </r>
  <r>
    <x v="1"/>
    <n v="1.8"/>
  </r>
  <r>
    <x v="1"/>
    <n v="0"/>
  </r>
  <r>
    <x v="3"/>
    <n v="0"/>
  </r>
  <r>
    <x v="1"/>
    <n v="0"/>
  </r>
  <r>
    <x v="2"/>
    <n v="0"/>
  </r>
  <r>
    <x v="1"/>
    <n v="1.8"/>
  </r>
  <r>
    <x v="2"/>
    <n v="0"/>
  </r>
  <r>
    <x v="2"/>
    <n v="0"/>
  </r>
  <r>
    <x v="5"/>
    <n v="0"/>
  </r>
  <r>
    <x v="2"/>
    <n v="1.8"/>
  </r>
  <r>
    <x v="3"/>
    <n v="0"/>
  </r>
  <r>
    <x v="0"/>
    <n v="1.8"/>
  </r>
  <r>
    <x v="1"/>
    <n v="1.8"/>
  </r>
  <r>
    <x v="1"/>
    <n v="0"/>
  </r>
  <r>
    <x v="1"/>
    <n v="1.8"/>
  </r>
  <r>
    <x v="3"/>
    <n v="1.8"/>
  </r>
  <r>
    <x v="3"/>
    <n v="0"/>
  </r>
  <r>
    <x v="3"/>
    <n v="1.8"/>
  </r>
  <r>
    <x v="3"/>
    <n v="0"/>
  </r>
  <r>
    <x v="1"/>
    <n v="1.8"/>
  </r>
  <r>
    <x v="4"/>
    <n v="0"/>
  </r>
  <r>
    <x v="2"/>
    <n v="0"/>
  </r>
  <r>
    <x v="0"/>
    <n v="1.8"/>
  </r>
  <r>
    <x v="4"/>
    <n v="0"/>
  </r>
  <r>
    <x v="1"/>
    <n v="0"/>
  </r>
  <r>
    <x v="0"/>
    <n v="1.8"/>
  </r>
  <r>
    <x v="4"/>
    <n v="0"/>
  </r>
  <r>
    <x v="2"/>
    <n v="0"/>
  </r>
  <r>
    <x v="5"/>
    <n v="1.8"/>
  </r>
  <r>
    <x v="2"/>
    <n v="0"/>
  </r>
  <r>
    <x v="3"/>
    <n v="0"/>
  </r>
  <r>
    <x v="2"/>
    <n v="0"/>
  </r>
  <r>
    <x v="0"/>
    <n v="0"/>
  </r>
  <r>
    <x v="3"/>
    <n v="0"/>
  </r>
  <r>
    <x v="3"/>
    <n v="0"/>
  </r>
  <r>
    <x v="2"/>
    <n v="1.8"/>
  </r>
  <r>
    <x v="2"/>
    <n v="1.8"/>
  </r>
  <r>
    <x v="2"/>
    <n v="0"/>
  </r>
  <r>
    <x v="1"/>
    <n v="1.8"/>
  </r>
  <r>
    <x v="4"/>
    <n v="1.8"/>
  </r>
  <r>
    <x v="5"/>
    <n v="0"/>
  </r>
  <r>
    <x v="1"/>
    <n v="1.8"/>
  </r>
  <r>
    <x v="4"/>
    <n v="0"/>
  </r>
  <r>
    <x v="4"/>
    <n v="0"/>
  </r>
  <r>
    <x v="3"/>
    <n v="1.8"/>
  </r>
  <r>
    <x v="2"/>
    <n v="0"/>
  </r>
  <r>
    <x v="2"/>
    <n v="1.8"/>
  </r>
  <r>
    <x v="2"/>
    <n v="0"/>
  </r>
  <r>
    <x v="4"/>
    <n v="0"/>
  </r>
  <r>
    <x v="2"/>
    <n v="1.8"/>
  </r>
  <r>
    <x v="3"/>
    <n v="0"/>
  </r>
  <r>
    <x v="0"/>
    <n v="0"/>
  </r>
  <r>
    <x v="4"/>
    <n v="0"/>
  </r>
  <r>
    <x v="5"/>
    <n v="0"/>
  </r>
  <r>
    <x v="3"/>
    <n v="0"/>
  </r>
  <r>
    <x v="5"/>
    <n v="0"/>
  </r>
  <r>
    <x v="1"/>
    <n v="0"/>
  </r>
  <r>
    <x v="0"/>
    <n v="0"/>
  </r>
  <r>
    <x v="0"/>
    <n v="1.8"/>
  </r>
  <r>
    <x v="2"/>
    <n v="1.8"/>
  </r>
  <r>
    <x v="2"/>
    <n v="0"/>
  </r>
  <r>
    <x v="3"/>
    <n v="0"/>
  </r>
  <r>
    <x v="3"/>
    <n v="0"/>
  </r>
  <r>
    <x v="3"/>
    <n v="0"/>
  </r>
  <r>
    <x v="3"/>
    <n v="1.8"/>
  </r>
  <r>
    <x v="5"/>
    <n v="0"/>
  </r>
  <r>
    <x v="2"/>
    <n v="0"/>
  </r>
  <r>
    <x v="5"/>
    <n v="0"/>
  </r>
  <r>
    <x v="3"/>
    <n v="0"/>
  </r>
  <r>
    <x v="0"/>
    <n v="1.8"/>
  </r>
  <r>
    <x v="2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2"/>
    <n v="0"/>
  </r>
  <r>
    <x v="0"/>
    <n v="0"/>
  </r>
  <r>
    <x v="5"/>
    <n v="0"/>
  </r>
  <r>
    <x v="2"/>
    <n v="0"/>
  </r>
  <r>
    <x v="3"/>
    <n v="0"/>
  </r>
  <r>
    <x v="3"/>
    <n v="0"/>
  </r>
  <r>
    <x v="4"/>
    <n v="0"/>
  </r>
  <r>
    <x v="5"/>
    <n v="0"/>
  </r>
  <r>
    <x v="2"/>
    <n v="0"/>
  </r>
  <r>
    <x v="3"/>
    <n v="0"/>
  </r>
  <r>
    <x v="2"/>
    <n v="0"/>
  </r>
  <r>
    <x v="1"/>
    <n v="1.8"/>
  </r>
  <r>
    <x v="5"/>
    <n v="0"/>
  </r>
  <r>
    <x v="3"/>
    <n v="1.8"/>
  </r>
  <r>
    <x v="3"/>
    <n v="0"/>
  </r>
  <r>
    <x v="5"/>
    <n v="1.8"/>
  </r>
  <r>
    <x v="2"/>
    <n v="0"/>
  </r>
  <r>
    <x v="5"/>
    <n v="1.8"/>
  </r>
  <r>
    <x v="1"/>
    <n v="0"/>
  </r>
  <r>
    <x v="4"/>
    <n v="0"/>
  </r>
  <r>
    <x v="4"/>
    <n v="0"/>
  </r>
  <r>
    <x v="2"/>
    <n v="0"/>
  </r>
  <r>
    <x v="2"/>
    <n v="1.8"/>
  </r>
  <r>
    <x v="2"/>
    <n v="0"/>
  </r>
  <r>
    <x v="3"/>
    <n v="0"/>
  </r>
  <r>
    <x v="4"/>
    <n v="0"/>
  </r>
  <r>
    <x v="5"/>
    <n v="0"/>
  </r>
  <r>
    <x v="5"/>
    <n v="0"/>
  </r>
  <r>
    <x v="2"/>
    <n v="0"/>
  </r>
  <r>
    <x v="4"/>
    <n v="1.8"/>
  </r>
  <r>
    <x v="4"/>
    <n v="0"/>
  </r>
  <r>
    <x v="3"/>
    <n v="0"/>
  </r>
  <r>
    <x v="1"/>
    <n v="1.8"/>
  </r>
  <r>
    <x v="2"/>
    <n v="0"/>
  </r>
  <r>
    <x v="1"/>
    <n v="0"/>
  </r>
  <r>
    <x v="2"/>
    <n v="1.8"/>
  </r>
  <r>
    <x v="3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2"/>
    <n v="0"/>
  </r>
  <r>
    <x v="2"/>
    <n v="0"/>
  </r>
  <r>
    <x v="2"/>
    <n v="1.8"/>
  </r>
  <r>
    <x v="5"/>
    <n v="0"/>
  </r>
  <r>
    <x v="5"/>
    <n v="0"/>
  </r>
  <r>
    <x v="3"/>
    <n v="0"/>
  </r>
  <r>
    <x v="3"/>
    <n v="1.8"/>
  </r>
  <r>
    <x v="2"/>
    <n v="0"/>
  </r>
  <r>
    <x v="5"/>
    <n v="0"/>
  </r>
  <r>
    <x v="3"/>
    <n v="0"/>
  </r>
  <r>
    <x v="2"/>
    <n v="0"/>
  </r>
  <r>
    <x v="5"/>
    <n v="0"/>
  </r>
  <r>
    <x v="4"/>
    <n v="0"/>
  </r>
  <r>
    <x v="5"/>
    <n v="0"/>
  </r>
  <r>
    <x v="5"/>
    <n v="0"/>
  </r>
  <r>
    <x v="5"/>
    <n v="0"/>
  </r>
  <r>
    <x v="1"/>
    <n v="1.8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0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1"/>
    <n v="0"/>
  </r>
  <r>
    <x v="0"/>
    <n v="0"/>
  </r>
  <r>
    <x v="4"/>
    <n v="0"/>
  </r>
  <r>
    <x v="3"/>
    <n v="1.8"/>
  </r>
  <r>
    <x v="5"/>
    <n v="0"/>
  </r>
  <r>
    <x v="5"/>
    <n v="0"/>
  </r>
  <r>
    <x v="2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0"/>
    <n v="1.8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0"/>
    <n v="0"/>
  </r>
  <r>
    <x v="2"/>
    <n v="0"/>
  </r>
  <r>
    <x v="5"/>
    <n v="0"/>
  </r>
  <r>
    <x v="5"/>
    <n v="0"/>
  </r>
  <r>
    <x v="5"/>
    <n v="0"/>
  </r>
  <r>
    <x v="0"/>
    <n v="0"/>
  </r>
  <r>
    <x v="5"/>
    <n v="0"/>
  </r>
  <r>
    <x v="4"/>
    <n v="0"/>
  </r>
  <r>
    <x v="5"/>
    <n v="0"/>
  </r>
  <r>
    <x v="5"/>
    <n v="0"/>
  </r>
  <r>
    <x v="2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0"/>
    <n v="0"/>
  </r>
  <r>
    <x v="3"/>
    <n v="0"/>
  </r>
  <r>
    <x v="2"/>
    <n v="0"/>
  </r>
  <r>
    <x v="3"/>
    <n v="0"/>
  </r>
  <r>
    <x v="2"/>
    <n v="0"/>
  </r>
  <r>
    <x v="1"/>
    <n v="0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5"/>
    <n v="3.6"/>
  </r>
  <r>
    <x v="4"/>
    <n v="0"/>
  </r>
  <r>
    <x v="4"/>
    <n v="3.6"/>
  </r>
  <r>
    <x v="4"/>
    <n v="0"/>
  </r>
  <r>
    <x v="5"/>
    <n v="0"/>
  </r>
  <r>
    <x v="4"/>
    <n v="3.6"/>
  </r>
  <r>
    <x v="3"/>
    <n v="3.6"/>
  </r>
  <r>
    <x v="4"/>
    <n v="3.6"/>
  </r>
  <r>
    <x v="4"/>
    <n v="3.6"/>
  </r>
  <r>
    <x v="3"/>
    <n v="0"/>
  </r>
  <r>
    <x v="5"/>
    <n v="0"/>
  </r>
  <r>
    <x v="3"/>
    <n v="0"/>
  </r>
  <r>
    <x v="4"/>
    <n v="3.6"/>
  </r>
  <r>
    <x v="5"/>
    <n v="0"/>
  </r>
  <r>
    <x v="4"/>
    <n v="3.6"/>
  </r>
  <r>
    <x v="4"/>
    <n v="1.8"/>
  </r>
  <r>
    <x v="3"/>
    <n v="0"/>
  </r>
  <r>
    <x v="4"/>
    <n v="0"/>
  </r>
  <r>
    <x v="4"/>
    <n v="1.8"/>
  </r>
  <r>
    <x v="4"/>
    <n v="1.8"/>
  </r>
  <r>
    <x v="5"/>
    <n v="0"/>
  </r>
  <r>
    <x v="5"/>
    <n v="0"/>
  </r>
  <r>
    <x v="4"/>
    <n v="1.8"/>
  </r>
  <r>
    <x v="3"/>
    <n v="0"/>
  </r>
  <r>
    <x v="1"/>
    <n v="0"/>
  </r>
  <r>
    <x v="3"/>
    <n v="1.8"/>
  </r>
  <r>
    <x v="4"/>
    <n v="0"/>
  </r>
  <r>
    <x v="0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3"/>
    <n v="0"/>
  </r>
  <r>
    <x v="5"/>
    <n v="0"/>
  </r>
  <r>
    <x v="3"/>
    <n v="0"/>
  </r>
  <r>
    <x v="3"/>
    <n v="1.8"/>
  </r>
  <r>
    <x v="5"/>
    <n v="0"/>
  </r>
  <r>
    <x v="4"/>
    <n v="0"/>
  </r>
  <r>
    <x v="1"/>
    <n v="0"/>
  </r>
  <r>
    <x v="5"/>
    <n v="0"/>
  </r>
  <r>
    <x v="0"/>
    <n v="1.8"/>
  </r>
  <r>
    <x v="3"/>
    <n v="0"/>
  </r>
  <r>
    <x v="5"/>
    <n v="0"/>
  </r>
  <r>
    <x v="0"/>
    <n v="1.8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1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0"/>
    <n v="0"/>
  </r>
  <r>
    <x v="4"/>
    <n v="0"/>
  </r>
  <r>
    <x v="1"/>
    <n v="0"/>
  </r>
  <r>
    <x v="3"/>
    <n v="0"/>
  </r>
  <r>
    <x v="4"/>
    <n v="0"/>
  </r>
  <r>
    <x v="4"/>
    <n v="0"/>
  </r>
  <r>
    <x v="5"/>
    <n v="0"/>
  </r>
  <r>
    <x v="4"/>
    <n v="1.8"/>
  </r>
  <r>
    <x v="4"/>
    <n v="0"/>
  </r>
  <r>
    <x v="4"/>
    <n v="1.8"/>
  </r>
  <r>
    <x v="5"/>
    <n v="0"/>
  </r>
  <r>
    <x v="4"/>
    <n v="0"/>
  </r>
  <r>
    <x v="0"/>
    <n v="0"/>
  </r>
  <r>
    <x v="1"/>
    <n v="0"/>
  </r>
  <r>
    <x v="1"/>
    <n v="0"/>
  </r>
  <r>
    <x v="1"/>
    <n v="0"/>
  </r>
  <r>
    <x v="4"/>
    <n v="0"/>
  </r>
  <r>
    <x v="1"/>
    <n v="1.8"/>
  </r>
  <r>
    <x v="3"/>
    <n v="0"/>
  </r>
  <r>
    <x v="3"/>
    <n v="0"/>
  </r>
  <r>
    <x v="3"/>
    <n v="1.8"/>
  </r>
  <r>
    <x v="3"/>
    <n v="0"/>
  </r>
  <r>
    <x v="3"/>
    <n v="0"/>
  </r>
  <r>
    <x v="4"/>
    <n v="0"/>
  </r>
  <r>
    <x v="3"/>
    <n v="0"/>
  </r>
  <r>
    <x v="0"/>
    <n v="0"/>
  </r>
  <r>
    <x v="3"/>
    <n v="0"/>
  </r>
  <r>
    <x v="4"/>
    <n v="0"/>
  </r>
  <r>
    <x v="1"/>
    <n v="0"/>
  </r>
  <r>
    <x v="1"/>
    <n v="0"/>
  </r>
  <r>
    <x v="3"/>
    <n v="0"/>
  </r>
  <r>
    <x v="0"/>
    <n v="0"/>
  </r>
  <r>
    <x v="4"/>
    <n v="0"/>
  </r>
  <r>
    <x v="0"/>
    <n v="0"/>
  </r>
  <r>
    <x v="0"/>
    <n v="0"/>
  </r>
  <r>
    <x v="5"/>
    <n v="0"/>
  </r>
  <r>
    <x v="1"/>
    <n v="0"/>
  </r>
  <r>
    <x v="5"/>
    <n v="0"/>
  </r>
  <r>
    <x v="3"/>
    <n v="0"/>
  </r>
  <r>
    <x v="1"/>
    <n v="0"/>
  </r>
  <r>
    <x v="0"/>
    <n v="0"/>
  </r>
  <r>
    <x v="0"/>
    <n v="0"/>
  </r>
  <r>
    <x v="1"/>
    <n v="0"/>
  </r>
  <r>
    <x v="4"/>
    <n v="0"/>
  </r>
  <r>
    <x v="5"/>
    <n v="0"/>
  </r>
  <r>
    <x v="3"/>
    <n v="0"/>
  </r>
  <r>
    <x v="3"/>
    <n v="0"/>
  </r>
  <r>
    <x v="1"/>
    <n v="0"/>
  </r>
  <r>
    <x v="5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5"/>
    <n v="0"/>
  </r>
  <r>
    <x v="0"/>
    <n v="0"/>
  </r>
  <r>
    <x v="0"/>
    <n v="0"/>
  </r>
  <r>
    <x v="0"/>
    <n v="0"/>
  </r>
  <r>
    <x v="5"/>
    <n v="0"/>
  </r>
  <r>
    <x v="0"/>
    <n v="0"/>
  </r>
  <r>
    <x v="5"/>
    <n v="0"/>
  </r>
  <r>
    <x v="1"/>
    <n v="0"/>
  </r>
  <r>
    <x v="3"/>
    <n v="0"/>
  </r>
  <r>
    <x v="1"/>
    <n v="0"/>
  </r>
  <r>
    <x v="1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1"/>
    <n v="0"/>
  </r>
  <r>
    <x v="3"/>
    <n v="0"/>
  </r>
  <r>
    <x v="3"/>
    <n v="0"/>
  </r>
  <r>
    <x v="0"/>
    <n v="0"/>
  </r>
  <r>
    <x v="5"/>
    <n v="0"/>
  </r>
  <r>
    <x v="0"/>
    <n v="0"/>
  </r>
  <r>
    <x v="0"/>
    <n v="0"/>
  </r>
  <r>
    <x v="5"/>
    <n v="0"/>
  </r>
  <r>
    <x v="3"/>
    <n v="0"/>
  </r>
  <r>
    <x v="5"/>
    <n v="0"/>
  </r>
  <r>
    <x v="0"/>
    <n v="0"/>
  </r>
  <r>
    <x v="5"/>
    <n v="0"/>
  </r>
  <r>
    <x v="4"/>
    <n v="0"/>
  </r>
  <r>
    <x v="1"/>
    <n v="0"/>
  </r>
  <r>
    <x v="1"/>
    <n v="0"/>
  </r>
  <r>
    <x v="3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0"/>
    <n v="0"/>
  </r>
  <r>
    <x v="3"/>
    <n v="0"/>
  </r>
  <r>
    <x v="0"/>
    <n v="0"/>
  </r>
  <r>
    <x v="0"/>
    <n v="0"/>
  </r>
  <r>
    <x v="5"/>
    <n v="0"/>
  </r>
  <r>
    <x v="3"/>
    <n v="0"/>
  </r>
  <r>
    <x v="4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5"/>
    <n v="0"/>
  </r>
  <r>
    <x v="1"/>
    <n v="0"/>
  </r>
  <r>
    <x v="3"/>
    <n v="0"/>
  </r>
  <r>
    <x v="3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5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5"/>
    <n v="0"/>
  </r>
  <r>
    <x v="5"/>
    <n v="0"/>
  </r>
  <r>
    <x v="1"/>
    <n v="0"/>
  </r>
  <r>
    <x v="5"/>
    <n v="0"/>
  </r>
  <r>
    <x v="0"/>
    <n v="0"/>
  </r>
  <r>
    <x v="1"/>
    <n v="0"/>
  </r>
  <r>
    <x v="4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5"/>
    <n v="0"/>
  </r>
  <r>
    <x v="4"/>
    <n v="0"/>
  </r>
  <r>
    <x v="1"/>
    <n v="0"/>
  </r>
  <r>
    <x v="1"/>
    <n v="0"/>
  </r>
  <r>
    <x v="0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0"/>
    <n v="0"/>
  </r>
  <r>
    <x v="1"/>
    <n v="0"/>
  </r>
  <r>
    <x v="5"/>
    <n v="0"/>
  </r>
  <r>
    <x v="5"/>
    <n v="0"/>
  </r>
  <r>
    <x v="1"/>
    <n v="0"/>
  </r>
  <r>
    <x v="0"/>
    <n v="0"/>
  </r>
  <r>
    <x v="1"/>
    <n v="0"/>
  </r>
  <r>
    <x v="0"/>
    <n v="0"/>
  </r>
  <r>
    <x v="1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4"/>
    <n v="0"/>
  </r>
  <r>
    <x v="4"/>
    <n v="0"/>
  </r>
  <r>
    <x v="5"/>
    <n v="0"/>
  </r>
  <r>
    <x v="3"/>
    <n v="0"/>
  </r>
  <r>
    <x v="1"/>
    <n v="0"/>
  </r>
  <r>
    <x v="1"/>
    <n v="0"/>
  </r>
  <r>
    <x v="3"/>
    <n v="0"/>
  </r>
  <r>
    <x v="5"/>
    <n v="0"/>
  </r>
  <r>
    <x v="0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3.6"/>
  </r>
  <r>
    <x v="0"/>
    <n v="0"/>
  </r>
  <r>
    <x v="0"/>
    <n v="3.6"/>
  </r>
  <r>
    <x v="1"/>
    <n v="3.6"/>
  </r>
  <r>
    <x v="0"/>
    <n v="3.6"/>
  </r>
  <r>
    <x v="0"/>
    <n v="3.6"/>
  </r>
  <r>
    <x v="0"/>
    <n v="3.6"/>
  </r>
  <r>
    <x v="2"/>
    <n v="0"/>
  </r>
  <r>
    <x v="2"/>
    <n v="3.6"/>
  </r>
  <r>
    <x v="0"/>
    <n v="3.6"/>
  </r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0"/>
    <n v="3.6"/>
  </r>
  <r>
    <x v="2"/>
    <n v="3.6"/>
  </r>
  <r>
    <x v="2"/>
    <n v="3.6"/>
  </r>
  <r>
    <x v="0"/>
    <n v="0"/>
  </r>
  <r>
    <x v="0"/>
    <n v="3.6"/>
  </r>
  <r>
    <x v="1"/>
    <n v="3.6"/>
  </r>
  <r>
    <x v="0"/>
    <n v="3.6"/>
  </r>
  <r>
    <x v="1"/>
    <n v="3.6"/>
  </r>
  <r>
    <x v="1"/>
    <n v="3.6"/>
  </r>
  <r>
    <x v="2"/>
    <n v="3.6"/>
  </r>
  <r>
    <x v="0"/>
    <n v="3.6"/>
  </r>
  <r>
    <x v="0"/>
    <n v="3.6"/>
  </r>
  <r>
    <x v="2"/>
    <n v="3.6"/>
  </r>
  <r>
    <x v="1"/>
    <n v="3.6"/>
  </r>
  <r>
    <x v="0"/>
    <n v="3.6"/>
  </r>
  <r>
    <x v="1"/>
    <n v="3.6"/>
  </r>
  <r>
    <x v="1"/>
    <n v="3.6"/>
  </r>
  <r>
    <x v="0"/>
    <n v="0"/>
  </r>
  <r>
    <x v="1"/>
    <n v="3.6"/>
  </r>
  <r>
    <x v="0"/>
    <n v="3.6"/>
  </r>
  <r>
    <x v="1"/>
    <n v="0"/>
  </r>
  <r>
    <x v="0"/>
    <n v="3.6"/>
  </r>
  <r>
    <x v="2"/>
    <n v="0"/>
  </r>
  <r>
    <x v="0"/>
    <n v="0"/>
  </r>
  <r>
    <x v="1"/>
    <n v="0"/>
  </r>
  <r>
    <x v="0"/>
    <n v="3.6"/>
  </r>
  <r>
    <x v="1"/>
    <n v="3.6"/>
  </r>
  <r>
    <x v="2"/>
    <n v="3.6"/>
  </r>
  <r>
    <x v="0"/>
    <n v="3.6"/>
  </r>
  <r>
    <x v="2"/>
    <n v="0"/>
  </r>
  <r>
    <x v="0"/>
    <n v="0"/>
  </r>
  <r>
    <x v="2"/>
    <n v="3.6"/>
  </r>
  <r>
    <x v="0"/>
    <n v="3.6"/>
  </r>
  <r>
    <x v="0"/>
    <n v="3.6"/>
  </r>
  <r>
    <x v="1"/>
    <n v="3.6"/>
  </r>
  <r>
    <x v="1"/>
    <n v="1.8"/>
  </r>
  <r>
    <x v="0"/>
    <n v="1.8"/>
  </r>
  <r>
    <x v="0"/>
    <n v="1.8"/>
  </r>
  <r>
    <x v="1"/>
    <n v="0"/>
  </r>
  <r>
    <x v="3"/>
    <n v="0"/>
  </r>
  <r>
    <x v="0"/>
    <n v="0"/>
  </r>
  <r>
    <x v="0"/>
    <n v="1.8"/>
  </r>
  <r>
    <x v="2"/>
    <n v="0"/>
  </r>
  <r>
    <x v="2"/>
    <n v="0"/>
  </r>
  <r>
    <x v="4"/>
    <n v="0"/>
  </r>
  <r>
    <x v="2"/>
    <n v="1.8"/>
  </r>
  <r>
    <x v="0"/>
    <n v="0"/>
  </r>
  <r>
    <x v="1"/>
    <n v="0"/>
  </r>
  <r>
    <x v="1"/>
    <n v="0"/>
  </r>
  <r>
    <x v="1"/>
    <n v="0"/>
  </r>
  <r>
    <x v="2"/>
    <n v="0"/>
  </r>
  <r>
    <x v="2"/>
    <n v="1.8"/>
  </r>
  <r>
    <x v="2"/>
    <n v="0"/>
  </r>
  <r>
    <x v="4"/>
    <n v="0"/>
  </r>
  <r>
    <x v="1"/>
    <n v="1.8"/>
  </r>
  <r>
    <x v="3"/>
    <n v="1.8"/>
  </r>
  <r>
    <x v="3"/>
    <n v="0"/>
  </r>
  <r>
    <x v="2"/>
    <n v="0"/>
  </r>
  <r>
    <x v="1"/>
    <n v="1.8"/>
  </r>
  <r>
    <x v="1"/>
    <n v="1.8"/>
  </r>
  <r>
    <x v="3"/>
    <n v="0"/>
  </r>
  <r>
    <x v="4"/>
    <n v="1.8"/>
  </r>
  <r>
    <x v="0"/>
    <n v="0"/>
  </r>
  <r>
    <x v="0"/>
    <n v="0"/>
  </r>
  <r>
    <x v="2"/>
    <n v="0"/>
  </r>
  <r>
    <x v="3"/>
    <n v="0"/>
  </r>
  <r>
    <x v="0"/>
    <n v="1.8"/>
  </r>
  <r>
    <x v="1"/>
    <n v="1.8"/>
  </r>
  <r>
    <x v="3"/>
    <n v="1.8"/>
  </r>
  <r>
    <x v="2"/>
    <n v="1.8"/>
  </r>
  <r>
    <x v="2"/>
    <n v="0"/>
  </r>
  <r>
    <x v="4"/>
    <n v="0"/>
  </r>
  <r>
    <x v="2"/>
    <n v="0"/>
  </r>
  <r>
    <x v="2"/>
    <n v="0"/>
  </r>
  <r>
    <x v="3"/>
    <n v="0"/>
  </r>
  <r>
    <x v="0"/>
    <n v="1.8"/>
  </r>
  <r>
    <x v="1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1.8"/>
  </r>
  <r>
    <x v="0"/>
    <n v="0"/>
  </r>
  <r>
    <x v="2"/>
    <n v="0"/>
  </r>
  <r>
    <x v="0"/>
    <n v="0"/>
  </r>
  <r>
    <x v="1"/>
    <n v="0"/>
  </r>
  <r>
    <x v="1"/>
    <n v="0"/>
  </r>
  <r>
    <x v="0"/>
    <n v="0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0"/>
    <n v="0"/>
  </r>
  <r>
    <x v="2"/>
    <n v="0"/>
  </r>
  <r>
    <x v="2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3"/>
    <n v="0"/>
  </r>
  <r>
    <x v="4"/>
    <n v="0"/>
  </r>
  <r>
    <x v="2"/>
    <n v="1.8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2"/>
    <n v="0"/>
  </r>
  <r>
    <x v="4"/>
    <n v="0"/>
  </r>
  <r>
    <x v="4"/>
    <n v="0"/>
  </r>
  <r>
    <x v="0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4"/>
    <n v="0"/>
  </r>
  <r>
    <x v="3"/>
    <n v="1.8"/>
  </r>
  <r>
    <x v="3"/>
    <n v="0"/>
  </r>
  <r>
    <x v="3"/>
    <n v="0"/>
  </r>
  <r>
    <x v="0"/>
    <n v="0"/>
  </r>
  <r>
    <x v="4"/>
    <n v="0"/>
  </r>
  <r>
    <x v="4"/>
    <n v="0"/>
  </r>
  <r>
    <x v="4"/>
    <n v="0"/>
  </r>
  <r>
    <x v="3"/>
    <n v="0"/>
  </r>
  <r>
    <x v="0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0"/>
    <n v="0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0"/>
    <n v="0"/>
  </r>
  <r>
    <x v="0"/>
    <n v="0"/>
  </r>
  <r>
    <x v="4"/>
    <n v="0"/>
  </r>
  <r>
    <x v="3"/>
    <n v="0"/>
  </r>
  <r>
    <x v="0"/>
    <n v="0"/>
  </r>
  <r>
    <x v="3"/>
    <n v="0"/>
  </r>
  <r>
    <x v="0"/>
    <n v="0"/>
  </r>
  <r>
    <x v="1"/>
    <n v="1.8"/>
  </r>
  <r>
    <x v="0"/>
    <n v="0"/>
  </r>
  <r>
    <x v="1"/>
    <n v="1.8"/>
  </r>
  <r>
    <x v="3"/>
    <n v="0"/>
  </r>
  <r>
    <x v="3"/>
    <n v="0"/>
  </r>
  <r>
    <x v="3"/>
    <n v="0"/>
  </r>
  <r>
    <x v="3"/>
    <n v="0"/>
  </r>
  <r>
    <x v="0"/>
    <n v="0"/>
  </r>
  <r>
    <x v="4"/>
    <n v="0"/>
  </r>
  <r>
    <x v="0"/>
    <n v="0"/>
  </r>
  <r>
    <x v="3"/>
    <n v="0"/>
  </r>
  <r>
    <x v="2"/>
    <n v="0"/>
  </r>
  <r>
    <x v="0"/>
    <n v="0"/>
  </r>
  <r>
    <x v="4"/>
    <n v="0"/>
  </r>
  <r>
    <x v="0"/>
    <n v="0"/>
  </r>
  <r>
    <x v="4"/>
    <n v="0"/>
  </r>
  <r>
    <x v="0"/>
    <n v="0"/>
  </r>
  <r>
    <x v="3"/>
    <n v="0"/>
  </r>
  <r>
    <x v="3"/>
    <n v="0"/>
  </r>
  <r>
    <x v="3"/>
    <n v="0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0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3"/>
    <n v="0"/>
  </r>
  <r>
    <x v="2"/>
    <n v="0"/>
  </r>
  <r>
    <x v="0"/>
    <n v="0"/>
  </r>
  <r>
    <x v="3"/>
    <n v="0"/>
  </r>
  <r>
    <x v="0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4"/>
    <n v="0"/>
  </r>
  <r>
    <x v="0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0"/>
    <n v="0"/>
  </r>
  <r>
    <x v="2"/>
    <n v="3.6"/>
  </r>
  <r>
    <x v="2"/>
    <n v="3.6"/>
  </r>
  <r>
    <x v="1"/>
    <n v="0"/>
  </r>
  <r>
    <x v="2"/>
    <n v="0"/>
  </r>
  <r>
    <x v="2"/>
    <n v="3.6"/>
  </r>
  <r>
    <x v="2"/>
    <n v="0"/>
  </r>
  <r>
    <x v="5"/>
    <n v="0"/>
  </r>
  <r>
    <x v="2"/>
    <n v="0"/>
  </r>
  <r>
    <x v="2"/>
    <n v="0"/>
  </r>
  <r>
    <x v="1"/>
    <n v="0"/>
  </r>
  <r>
    <x v="2"/>
    <n v="3.6"/>
  </r>
  <r>
    <x v="3"/>
    <n v="3.6"/>
  </r>
  <r>
    <x v="1"/>
    <n v="0"/>
  </r>
  <r>
    <x v="2"/>
    <n v="3.6"/>
  </r>
  <r>
    <x v="2"/>
    <n v="0"/>
  </r>
  <r>
    <x v="1"/>
    <n v="0"/>
  </r>
  <r>
    <x v="2"/>
    <n v="1.8"/>
  </r>
  <r>
    <x v="2"/>
    <n v="0"/>
  </r>
  <r>
    <x v="2"/>
    <n v="0"/>
  </r>
  <r>
    <x v="2"/>
    <n v="0"/>
  </r>
  <r>
    <x v="5"/>
    <n v="0"/>
  </r>
  <r>
    <x v="2"/>
    <n v="0"/>
  </r>
  <r>
    <x v="1"/>
    <n v="0"/>
  </r>
  <r>
    <x v="1"/>
    <n v="0"/>
  </r>
  <r>
    <x v="3"/>
    <n v="0"/>
  </r>
  <r>
    <x v="2"/>
    <n v="0"/>
  </r>
  <r>
    <x v="5"/>
    <n v="0"/>
  </r>
  <r>
    <x v="5"/>
    <n v="0"/>
  </r>
  <r>
    <x v="1"/>
    <n v="0"/>
  </r>
  <r>
    <x v="1"/>
    <n v="0"/>
  </r>
  <r>
    <x v="1"/>
    <n v="0"/>
  </r>
  <r>
    <x v="2"/>
    <n v="1.8"/>
  </r>
  <r>
    <x v="1"/>
    <n v="0"/>
  </r>
  <r>
    <x v="2"/>
    <n v="0"/>
  </r>
  <r>
    <x v="2"/>
    <n v="0"/>
  </r>
  <r>
    <x v="1"/>
    <n v="0"/>
  </r>
  <r>
    <x v="2"/>
    <n v="1.8"/>
  </r>
  <r>
    <x v="2"/>
    <n v="0"/>
  </r>
  <r>
    <x v="2"/>
    <n v="0"/>
  </r>
  <r>
    <x v="2"/>
    <n v="0"/>
  </r>
  <r>
    <x v="1"/>
    <n v="0"/>
  </r>
  <r>
    <x v="2"/>
    <n v="0"/>
  </r>
  <r>
    <x v="5"/>
    <n v="0"/>
  </r>
  <r>
    <x v="3"/>
    <n v="0"/>
  </r>
  <r>
    <x v="1"/>
    <n v="0"/>
  </r>
  <r>
    <x v="5"/>
    <n v="0"/>
  </r>
  <r>
    <x v="5"/>
    <n v="1.8"/>
  </r>
  <r>
    <x v="5"/>
    <n v="0"/>
  </r>
  <r>
    <x v="5"/>
    <n v="0"/>
  </r>
  <r>
    <x v="3"/>
    <n v="1.8"/>
  </r>
  <r>
    <x v="3"/>
    <n v="0"/>
  </r>
  <r>
    <x v="5"/>
    <n v="0"/>
  </r>
  <r>
    <x v="3"/>
    <n v="0"/>
  </r>
  <r>
    <x v="5"/>
    <n v="0"/>
  </r>
  <r>
    <x v="5"/>
    <n v="0"/>
  </r>
  <r>
    <x v="2"/>
    <n v="0"/>
  </r>
  <r>
    <x v="1"/>
    <n v="1.8"/>
  </r>
  <r>
    <x v="5"/>
    <n v="0"/>
  </r>
  <r>
    <x v="2"/>
    <n v="0"/>
  </r>
  <r>
    <x v="1"/>
    <n v="0"/>
  </r>
  <r>
    <x v="5"/>
    <n v="0"/>
  </r>
  <r>
    <x v="2"/>
    <n v="0"/>
  </r>
  <r>
    <x v="3"/>
    <n v="0"/>
  </r>
  <r>
    <x v="2"/>
    <n v="0"/>
  </r>
  <r>
    <x v="2"/>
    <n v="0"/>
  </r>
  <r>
    <x v="1"/>
    <n v="0"/>
  </r>
  <r>
    <x v="5"/>
    <n v="0"/>
  </r>
  <r>
    <x v="2"/>
    <n v="1.8"/>
  </r>
  <r>
    <x v="2"/>
    <n v="0"/>
  </r>
  <r>
    <x v="2"/>
    <n v="0"/>
  </r>
  <r>
    <x v="2"/>
    <n v="0"/>
  </r>
  <r>
    <x v="2"/>
    <n v="0"/>
  </r>
  <r>
    <x v="5"/>
    <n v="0"/>
  </r>
  <r>
    <x v="2"/>
    <n v="0"/>
  </r>
  <r>
    <x v="3"/>
    <n v="0"/>
  </r>
  <r>
    <x v="3"/>
    <n v="0"/>
  </r>
  <r>
    <x v="1"/>
    <n v="0"/>
  </r>
  <r>
    <x v="3"/>
    <n v="0"/>
  </r>
  <r>
    <x v="5"/>
    <n v="0"/>
  </r>
  <r>
    <x v="1"/>
    <n v="1.8"/>
  </r>
  <r>
    <x v="5"/>
    <n v="0"/>
  </r>
  <r>
    <x v="5"/>
    <n v="0"/>
  </r>
  <r>
    <x v="1"/>
    <n v="0"/>
  </r>
  <r>
    <x v="2"/>
    <n v="0"/>
  </r>
  <r>
    <x v="5"/>
    <n v="0"/>
  </r>
  <r>
    <x v="5"/>
    <n v="0"/>
  </r>
  <r>
    <x v="2"/>
    <n v="0"/>
  </r>
  <r>
    <x v="1"/>
    <n v="0"/>
  </r>
  <r>
    <x v="3"/>
    <n v="0"/>
  </r>
  <r>
    <x v="3"/>
    <n v="0"/>
  </r>
  <r>
    <x v="1"/>
    <n v="0"/>
  </r>
  <r>
    <x v="5"/>
    <n v="0"/>
  </r>
  <r>
    <x v="2"/>
    <n v="0"/>
  </r>
  <r>
    <x v="5"/>
    <n v="0"/>
  </r>
  <r>
    <x v="5"/>
    <n v="0"/>
  </r>
  <r>
    <x v="1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2"/>
    <n v="0"/>
  </r>
  <r>
    <x v="3"/>
    <n v="0"/>
  </r>
  <r>
    <x v="1"/>
    <n v="1.8"/>
  </r>
  <r>
    <x v="5"/>
    <n v="0"/>
  </r>
  <r>
    <x v="5"/>
    <n v="0"/>
  </r>
  <r>
    <x v="5"/>
    <n v="0"/>
  </r>
  <r>
    <x v="2"/>
    <n v="0"/>
  </r>
  <r>
    <x v="3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5"/>
    <n v="0"/>
  </r>
  <r>
    <x v="1"/>
    <n v="0"/>
  </r>
  <r>
    <x v="3"/>
    <n v="0"/>
  </r>
  <r>
    <x v="5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2"/>
    <n v="0"/>
  </r>
  <r>
    <x v="5"/>
    <n v="0"/>
  </r>
  <r>
    <x v="1"/>
    <n v="0"/>
  </r>
  <r>
    <x v="5"/>
    <n v="1.8"/>
  </r>
  <r>
    <x v="3"/>
    <n v="0"/>
  </r>
  <r>
    <x v="1"/>
    <n v="0"/>
  </r>
  <r>
    <x v="3"/>
    <n v="0"/>
  </r>
  <r>
    <x v="1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1"/>
    <n v="0"/>
  </r>
  <r>
    <x v="3"/>
    <n v="0"/>
  </r>
  <r>
    <x v="2"/>
    <n v="0"/>
  </r>
  <r>
    <x v="5"/>
    <n v="0"/>
  </r>
  <r>
    <x v="3"/>
    <n v="0"/>
  </r>
  <r>
    <x v="5"/>
    <n v="0"/>
  </r>
  <r>
    <x v="5"/>
    <n v="0"/>
  </r>
  <r>
    <x v="1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1"/>
    <n v="0"/>
  </r>
  <r>
    <x v="5"/>
    <n v="0"/>
  </r>
  <r>
    <x v="3"/>
    <n v="0"/>
  </r>
  <r>
    <x v="2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1"/>
    <n v="0"/>
  </r>
  <r>
    <x v="2"/>
    <n v="0"/>
  </r>
  <r>
    <x v="3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1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1"/>
    <n v="0"/>
  </r>
  <r>
    <x v="5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5"/>
    <n v="0"/>
  </r>
  <r>
    <x v="5"/>
    <n v="0"/>
  </r>
  <r>
    <x v="3"/>
    <n v="0"/>
  </r>
  <r>
    <x v="3"/>
    <n v="0"/>
  </r>
  <r>
    <x v="3"/>
    <n v="0"/>
  </r>
  <r>
    <x v="2"/>
    <n v="0"/>
  </r>
  <r>
    <x v="5"/>
    <n v="0"/>
  </r>
  <r>
    <x v="1"/>
    <n v="0"/>
  </r>
  <r>
    <x v="3"/>
    <n v="0"/>
  </r>
  <r>
    <x v="1"/>
    <n v="0"/>
  </r>
  <r>
    <x v="2"/>
    <n v="0"/>
  </r>
  <r>
    <x v="5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2"/>
    <n v="0"/>
  </r>
  <r>
    <x v="0"/>
    <n v="3.6"/>
  </r>
  <r>
    <x v="1"/>
    <n v="0"/>
  </r>
  <r>
    <x v="1"/>
    <n v="3.6"/>
  </r>
  <r>
    <x v="0"/>
    <n v="3.6"/>
  </r>
  <r>
    <x v="0"/>
    <n v="3.6"/>
  </r>
  <r>
    <x v="0"/>
    <n v="3.6"/>
  </r>
  <r>
    <x v="1"/>
    <n v="3.6"/>
  </r>
  <r>
    <x v="2"/>
    <n v="3.6"/>
  </r>
  <r>
    <x v="0"/>
    <n v="3.6"/>
  </r>
  <r>
    <x v="0"/>
    <n v="3.6"/>
  </r>
  <r>
    <x v="1"/>
    <n v="3.6"/>
  </r>
  <r>
    <x v="1"/>
    <n v="0"/>
  </r>
  <r>
    <x v="1"/>
    <n v="3.6"/>
  </r>
  <r>
    <x v="0"/>
    <n v="3.6"/>
  </r>
  <r>
    <x v="1"/>
    <n v="3.6"/>
  </r>
  <r>
    <x v="1"/>
    <n v="0"/>
  </r>
  <r>
    <x v="0"/>
    <n v="3.6"/>
  </r>
  <r>
    <x v="0"/>
    <n v="3.6"/>
  </r>
  <r>
    <x v="1"/>
    <n v="3.6"/>
  </r>
  <r>
    <x v="2"/>
    <n v="0"/>
  </r>
  <r>
    <x v="0"/>
    <n v="3.6"/>
  </r>
  <r>
    <x v="0"/>
    <n v="3.6"/>
  </r>
  <r>
    <x v="1"/>
    <n v="3.6"/>
  </r>
  <r>
    <x v="0"/>
    <n v="3.6"/>
  </r>
  <r>
    <x v="1"/>
    <n v="3.6"/>
  </r>
  <r>
    <x v="3"/>
    <n v="0"/>
  </r>
  <r>
    <x v="3"/>
    <n v="3.6"/>
  </r>
  <r>
    <x v="0"/>
    <n v="0"/>
  </r>
  <r>
    <x v="0"/>
    <n v="3.6"/>
  </r>
  <r>
    <x v="2"/>
    <n v="0"/>
  </r>
  <r>
    <x v="1"/>
    <n v="3.6"/>
  </r>
  <r>
    <x v="0"/>
    <n v="3.6"/>
  </r>
  <r>
    <x v="3"/>
    <n v="0"/>
  </r>
  <r>
    <x v="1"/>
    <n v="3.6"/>
  </r>
  <r>
    <x v="0"/>
    <n v="3.6"/>
  </r>
  <r>
    <x v="1"/>
    <n v="3.6"/>
  </r>
  <r>
    <x v="0"/>
    <n v="3.6"/>
  </r>
  <r>
    <x v="3"/>
    <n v="0"/>
  </r>
  <r>
    <x v="1"/>
    <n v="0"/>
  </r>
  <r>
    <x v="1"/>
    <n v="3.6"/>
  </r>
  <r>
    <x v="0"/>
    <n v="0"/>
  </r>
  <r>
    <x v="1"/>
    <n v="3.6"/>
  </r>
  <r>
    <x v="1"/>
    <n v="0"/>
  </r>
  <r>
    <x v="1"/>
    <n v="0"/>
  </r>
  <r>
    <x v="2"/>
    <n v="0"/>
  </r>
  <r>
    <x v="1"/>
    <n v="0"/>
  </r>
  <r>
    <x v="3"/>
    <n v="0"/>
  </r>
  <r>
    <x v="0"/>
    <n v="3.6"/>
  </r>
  <r>
    <x v="1"/>
    <n v="3.6"/>
  </r>
  <r>
    <x v="0"/>
    <n v="3.6"/>
  </r>
  <r>
    <x v="1"/>
    <n v="0"/>
  </r>
  <r>
    <x v="3"/>
    <n v="0"/>
  </r>
  <r>
    <x v="1"/>
    <n v="1.8"/>
  </r>
  <r>
    <x v="0"/>
    <n v="1.8"/>
  </r>
  <r>
    <x v="1"/>
    <n v="0"/>
  </r>
  <r>
    <x v="1"/>
    <n v="1.8"/>
  </r>
  <r>
    <x v="3"/>
    <n v="0"/>
  </r>
  <r>
    <x v="0"/>
    <n v="1.8"/>
  </r>
  <r>
    <x v="1"/>
    <n v="0"/>
  </r>
  <r>
    <x v="1"/>
    <n v="1.8"/>
  </r>
  <r>
    <x v="4"/>
    <n v="0"/>
  </r>
  <r>
    <x v="0"/>
    <n v="1.8"/>
  </r>
  <r>
    <x v="2"/>
    <n v="0"/>
  </r>
  <r>
    <x v="0"/>
    <n v="0"/>
  </r>
  <r>
    <x v="2"/>
    <n v="0"/>
  </r>
  <r>
    <x v="1"/>
    <n v="0"/>
  </r>
  <r>
    <x v="3"/>
    <n v="1.8"/>
  </r>
  <r>
    <x v="2"/>
    <n v="0"/>
  </r>
  <r>
    <x v="2"/>
    <n v="0"/>
  </r>
  <r>
    <x v="1"/>
    <n v="1.8"/>
  </r>
  <r>
    <x v="1"/>
    <n v="1.8"/>
  </r>
  <r>
    <x v="2"/>
    <n v="0"/>
  </r>
  <r>
    <x v="3"/>
    <n v="0"/>
  </r>
  <r>
    <x v="2"/>
    <n v="0"/>
  </r>
  <r>
    <x v="1"/>
    <n v="0"/>
  </r>
  <r>
    <x v="3"/>
    <n v="0"/>
  </r>
  <r>
    <x v="1"/>
    <n v="1.8"/>
  </r>
  <r>
    <x v="3"/>
    <n v="0"/>
  </r>
  <r>
    <x v="1"/>
    <n v="0"/>
  </r>
  <r>
    <x v="0"/>
    <n v="0"/>
  </r>
  <r>
    <x v="3"/>
    <n v="1.8"/>
  </r>
  <r>
    <x v="1"/>
    <n v="1.8"/>
  </r>
  <r>
    <x v="3"/>
    <n v="0"/>
  </r>
  <r>
    <x v="1"/>
    <n v="0"/>
  </r>
  <r>
    <x v="3"/>
    <n v="0"/>
  </r>
  <r>
    <x v="3"/>
    <n v="0"/>
  </r>
  <r>
    <x v="2"/>
    <n v="0"/>
  </r>
  <r>
    <x v="3"/>
    <n v="1.8"/>
  </r>
  <r>
    <x v="0"/>
    <n v="1.8"/>
  </r>
  <r>
    <x v="1"/>
    <n v="1.8"/>
  </r>
  <r>
    <x v="1"/>
    <n v="1.8"/>
  </r>
  <r>
    <x v="3"/>
    <n v="0"/>
  </r>
  <r>
    <x v="4"/>
    <n v="0"/>
  </r>
  <r>
    <x v="3"/>
    <n v="0"/>
  </r>
  <r>
    <x v="2"/>
    <n v="0"/>
  </r>
  <r>
    <x v="1"/>
    <n v="1.8"/>
  </r>
  <r>
    <x v="2"/>
    <n v="0"/>
  </r>
  <r>
    <x v="0"/>
    <n v="1.8"/>
  </r>
  <r>
    <x v="2"/>
    <n v="0"/>
  </r>
  <r>
    <x v="1"/>
    <n v="0"/>
  </r>
  <r>
    <x v="2"/>
    <n v="0"/>
  </r>
  <r>
    <x v="3"/>
    <n v="0"/>
  </r>
  <r>
    <x v="3"/>
    <n v="0"/>
  </r>
  <r>
    <x v="1"/>
    <n v="0"/>
  </r>
  <r>
    <x v="2"/>
    <n v="0"/>
  </r>
  <r>
    <x v="3"/>
    <n v="0"/>
  </r>
  <r>
    <x v="2"/>
    <n v="0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0"/>
    <n v="1.8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1"/>
    <n v="0"/>
  </r>
  <r>
    <x v="1"/>
    <n v="0"/>
  </r>
  <r>
    <x v="1"/>
    <n v="0"/>
  </r>
  <r>
    <x v="2"/>
    <n v="0"/>
  </r>
  <r>
    <x v="4"/>
    <n v="0"/>
  </r>
  <r>
    <x v="2"/>
    <n v="0"/>
  </r>
  <r>
    <x v="2"/>
    <n v="0"/>
  </r>
  <r>
    <x v="1"/>
    <n v="0"/>
  </r>
  <r>
    <x v="1"/>
    <n v="0"/>
  </r>
  <r>
    <x v="3"/>
    <n v="0"/>
  </r>
  <r>
    <x v="1"/>
    <n v="0"/>
  </r>
  <r>
    <x v="4"/>
    <n v="0"/>
  </r>
  <r>
    <x v="2"/>
    <n v="0"/>
  </r>
  <r>
    <x v="1"/>
    <n v="0"/>
  </r>
  <r>
    <x v="3"/>
    <n v="0"/>
  </r>
  <r>
    <x v="0"/>
    <n v="1.8"/>
  </r>
  <r>
    <x v="4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1"/>
    <n v="0"/>
  </r>
  <r>
    <x v="3"/>
    <n v="0"/>
  </r>
  <r>
    <x v="4"/>
    <n v="0"/>
  </r>
  <r>
    <x v="4"/>
    <n v="0"/>
  </r>
  <r>
    <x v="3"/>
    <n v="0"/>
  </r>
  <r>
    <x v="0"/>
    <n v="1.8"/>
  </r>
  <r>
    <x v="2"/>
    <n v="0"/>
  </r>
  <r>
    <x v="0"/>
    <n v="0"/>
  </r>
  <r>
    <x v="1"/>
    <n v="0"/>
  </r>
  <r>
    <x v="4"/>
    <n v="0"/>
  </r>
  <r>
    <x v="1"/>
    <n v="0"/>
  </r>
  <r>
    <x v="3"/>
    <n v="0"/>
  </r>
  <r>
    <x v="3"/>
    <n v="0"/>
  </r>
  <r>
    <x v="3"/>
    <n v="0"/>
  </r>
  <r>
    <x v="4"/>
    <n v="0"/>
  </r>
  <r>
    <x v="1"/>
    <n v="0"/>
  </r>
  <r>
    <x v="2"/>
    <n v="0"/>
  </r>
  <r>
    <x v="3"/>
    <n v="0"/>
  </r>
  <r>
    <x v="2"/>
    <n v="0"/>
  </r>
  <r>
    <x v="3"/>
    <n v="0"/>
  </r>
  <r>
    <x v="0"/>
    <n v="1.8"/>
  </r>
  <r>
    <x v="1"/>
    <n v="0"/>
  </r>
  <r>
    <x v="1"/>
    <n v="0"/>
  </r>
  <r>
    <x v="3"/>
    <n v="0"/>
  </r>
  <r>
    <x v="4"/>
    <n v="0"/>
  </r>
  <r>
    <x v="2"/>
    <n v="0"/>
  </r>
  <r>
    <x v="1"/>
    <n v="0"/>
  </r>
  <r>
    <x v="1"/>
    <n v="0"/>
  </r>
  <r>
    <x v="0"/>
    <n v="1.8"/>
  </r>
  <r>
    <x v="3"/>
    <n v="0"/>
  </r>
  <r>
    <x v="3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4"/>
    <n v="0"/>
  </r>
  <r>
    <x v="4"/>
    <n v="0"/>
  </r>
  <r>
    <x v="1"/>
    <n v="0"/>
  </r>
  <r>
    <x v="1"/>
    <n v="0"/>
  </r>
  <r>
    <x v="1"/>
    <n v="0"/>
  </r>
  <r>
    <x v="3"/>
    <n v="0"/>
  </r>
  <r>
    <x v="1"/>
    <n v="0"/>
  </r>
  <r>
    <x v="3"/>
    <n v="0"/>
  </r>
  <r>
    <x v="4"/>
    <n v="0"/>
  </r>
  <r>
    <x v="2"/>
    <n v="0"/>
  </r>
  <r>
    <x v="4"/>
    <n v="0"/>
  </r>
  <r>
    <x v="4"/>
    <n v="0"/>
  </r>
  <r>
    <x v="4"/>
    <n v="0"/>
  </r>
  <r>
    <x v="3"/>
    <n v="1.8"/>
  </r>
  <r>
    <x v="3"/>
    <n v="0"/>
  </r>
  <r>
    <x v="3"/>
    <n v="0"/>
  </r>
  <r>
    <x v="3"/>
    <n v="0"/>
  </r>
  <r>
    <x v="2"/>
    <n v="0"/>
  </r>
  <r>
    <x v="4"/>
    <n v="0"/>
  </r>
  <r>
    <x v="1"/>
    <n v="0"/>
  </r>
  <r>
    <x v="4"/>
    <n v="0"/>
  </r>
  <r>
    <x v="2"/>
    <n v="0"/>
  </r>
  <r>
    <x v="1"/>
    <n v="1.8"/>
  </r>
  <r>
    <x v="4"/>
    <n v="0"/>
  </r>
  <r>
    <x v="1"/>
    <n v="0"/>
  </r>
  <r>
    <x v="4"/>
    <n v="0"/>
  </r>
  <r>
    <x v="1"/>
    <n v="0"/>
  </r>
  <r>
    <x v="4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1"/>
    <n v="0"/>
  </r>
  <r>
    <x v="1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2"/>
    <n v="0"/>
  </r>
  <r>
    <x v="2"/>
    <n v="0"/>
  </r>
  <r>
    <x v="1"/>
    <n v="0"/>
  </r>
  <r>
    <x v="4"/>
    <n v="0"/>
  </r>
  <r>
    <x v="4"/>
    <n v="0"/>
  </r>
  <r>
    <x v="2"/>
    <n v="0"/>
  </r>
  <r>
    <x v="3"/>
    <n v="0"/>
  </r>
  <r>
    <x v="4"/>
    <n v="0"/>
  </r>
  <r>
    <x v="1"/>
    <n v="0"/>
  </r>
  <r>
    <x v="2"/>
    <n v="0"/>
  </r>
  <r>
    <x v="1"/>
    <n v="0"/>
  </r>
  <r>
    <x v="3"/>
    <n v="0"/>
  </r>
  <r>
    <x v="1"/>
    <n v="0"/>
  </r>
  <r>
    <x v="2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1"/>
    <n v="0"/>
  </r>
  <r>
    <x v="4"/>
    <n v="0"/>
  </r>
  <r>
    <x v="2"/>
    <n v="0"/>
  </r>
  <r>
    <x v="4"/>
    <n v="0"/>
  </r>
  <r>
    <x v="4"/>
    <n v="0"/>
  </r>
  <r>
    <x v="2"/>
    <n v="0"/>
  </r>
  <r>
    <x v="4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2"/>
    <n v="0"/>
  </r>
  <r>
    <x v="1"/>
    <n v="0"/>
  </r>
  <r>
    <x v="0"/>
    <n v="0"/>
  </r>
  <r>
    <x v="4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4"/>
    <n v="0"/>
  </r>
  <r>
    <x v="2"/>
    <n v="0"/>
  </r>
  <r>
    <x v="4"/>
    <n v="0"/>
  </r>
  <r>
    <x v="4"/>
    <n v="3.6"/>
  </r>
  <r>
    <x v="4"/>
    <n v="3.6"/>
  </r>
  <r>
    <x v="5"/>
    <n v="3.6"/>
  </r>
  <r>
    <x v="4"/>
    <n v="3.6"/>
  </r>
  <r>
    <x v="5"/>
    <n v="0"/>
  </r>
  <r>
    <x v="4"/>
    <n v="3.6"/>
  </r>
  <r>
    <x v="4"/>
    <n v="3.6"/>
  </r>
  <r>
    <x v="4"/>
    <n v="3.6"/>
  </r>
  <r>
    <x v="5"/>
    <n v="0"/>
  </r>
  <r>
    <x v="4"/>
    <n v="0"/>
  </r>
  <r>
    <x v="4"/>
    <n v="3.6"/>
  </r>
  <r>
    <x v="4"/>
    <n v="3.6"/>
  </r>
  <r>
    <x v="2"/>
    <n v="0"/>
  </r>
  <r>
    <x v="4"/>
    <n v="0"/>
  </r>
  <r>
    <x v="4"/>
    <n v="0"/>
  </r>
  <r>
    <x v="5"/>
    <n v="1.8"/>
  </r>
  <r>
    <x v="5"/>
    <n v="0"/>
  </r>
  <r>
    <x v="5"/>
    <n v="1.8"/>
  </r>
  <r>
    <x v="5"/>
    <n v="0"/>
  </r>
  <r>
    <x v="4"/>
    <n v="1.8"/>
  </r>
  <r>
    <x v="2"/>
    <n v="0"/>
  </r>
  <r>
    <x v="4"/>
    <n v="1.8"/>
  </r>
  <r>
    <x v="4"/>
    <n v="0"/>
  </r>
  <r>
    <x v="2"/>
    <n v="0"/>
  </r>
  <r>
    <x v="0"/>
    <n v="0"/>
  </r>
  <r>
    <x v="2"/>
    <n v="0"/>
  </r>
  <r>
    <x v="4"/>
    <n v="1.8"/>
  </r>
  <r>
    <x v="5"/>
    <n v="1.8"/>
  </r>
  <r>
    <x v="5"/>
    <n v="1.8"/>
  </r>
  <r>
    <x v="5"/>
    <n v="0"/>
  </r>
  <r>
    <x v="4"/>
    <n v="1.8"/>
  </r>
  <r>
    <x v="4"/>
    <n v="0"/>
  </r>
  <r>
    <x v="5"/>
    <n v="1.8"/>
  </r>
  <r>
    <x v="5"/>
    <n v="0"/>
  </r>
  <r>
    <x v="2"/>
    <n v="0"/>
  </r>
  <r>
    <x v="2"/>
    <n v="0"/>
  </r>
  <r>
    <x v="2"/>
    <n v="0"/>
  </r>
  <r>
    <x v="2"/>
    <n v="0"/>
  </r>
  <r>
    <x v="4"/>
    <n v="0"/>
  </r>
  <r>
    <x v="5"/>
    <n v="0"/>
  </r>
  <r>
    <x v="0"/>
    <n v="0"/>
  </r>
  <r>
    <x v="4"/>
    <n v="1.8"/>
  </r>
  <r>
    <x v="3"/>
    <n v="0"/>
  </r>
  <r>
    <x v="4"/>
    <n v="1.8"/>
  </r>
  <r>
    <x v="4"/>
    <n v="1.8"/>
  </r>
  <r>
    <x v="3"/>
    <n v="0"/>
  </r>
  <r>
    <x v="2"/>
    <n v="0"/>
  </r>
  <r>
    <x v="4"/>
    <n v="0"/>
  </r>
  <r>
    <x v="4"/>
    <n v="1.8"/>
  </r>
  <r>
    <x v="5"/>
    <n v="0"/>
  </r>
  <r>
    <x v="5"/>
    <n v="1.8"/>
  </r>
  <r>
    <x v="5"/>
    <n v="0"/>
  </r>
  <r>
    <x v="5"/>
    <n v="0"/>
  </r>
  <r>
    <x v="2"/>
    <n v="0"/>
  </r>
  <r>
    <x v="5"/>
    <n v="0"/>
  </r>
  <r>
    <x v="2"/>
    <n v="0"/>
  </r>
  <r>
    <x v="4"/>
    <n v="0"/>
  </r>
  <r>
    <x v="2"/>
    <n v="0"/>
  </r>
  <r>
    <x v="4"/>
    <n v="0"/>
  </r>
  <r>
    <x v="5"/>
    <n v="0"/>
  </r>
  <r>
    <x v="4"/>
    <n v="1.8"/>
  </r>
  <r>
    <x v="4"/>
    <n v="0"/>
  </r>
  <r>
    <x v="0"/>
    <n v="0"/>
  </r>
  <r>
    <x v="2"/>
    <n v="0"/>
  </r>
  <r>
    <x v="4"/>
    <n v="0"/>
  </r>
  <r>
    <x v="5"/>
    <n v="0"/>
  </r>
  <r>
    <x v="2"/>
    <n v="0"/>
  </r>
  <r>
    <x v="2"/>
    <n v="0"/>
  </r>
  <r>
    <x v="5"/>
    <n v="0"/>
  </r>
  <r>
    <x v="4"/>
    <n v="0"/>
  </r>
  <r>
    <x v="5"/>
    <n v="0"/>
  </r>
  <r>
    <x v="2"/>
    <n v="0"/>
  </r>
  <r>
    <x v="4"/>
    <n v="1.8"/>
  </r>
  <r>
    <x v="4"/>
    <n v="0"/>
  </r>
  <r>
    <x v="0"/>
    <n v="0"/>
  </r>
  <r>
    <x v="5"/>
    <n v="1.8"/>
  </r>
  <r>
    <x v="2"/>
    <n v="0"/>
  </r>
  <r>
    <x v="0"/>
    <n v="0"/>
  </r>
  <r>
    <x v="2"/>
    <n v="0"/>
  </r>
  <r>
    <x v="3"/>
    <n v="0"/>
  </r>
  <r>
    <x v="2"/>
    <n v="0"/>
  </r>
  <r>
    <x v="2"/>
    <n v="0"/>
  </r>
  <r>
    <x v="2"/>
    <n v="0"/>
  </r>
  <r>
    <x v="5"/>
    <n v="0"/>
  </r>
  <r>
    <x v="4"/>
    <n v="0"/>
  </r>
  <r>
    <x v="3"/>
    <n v="0"/>
  </r>
  <r>
    <x v="3"/>
    <n v="0"/>
  </r>
  <r>
    <x v="4"/>
    <n v="0"/>
  </r>
  <r>
    <x v="4"/>
    <n v="1.8"/>
  </r>
  <r>
    <x v="5"/>
    <n v="0"/>
  </r>
  <r>
    <x v="5"/>
    <n v="0"/>
  </r>
  <r>
    <x v="4"/>
    <n v="0"/>
  </r>
  <r>
    <x v="3"/>
    <n v="0"/>
  </r>
  <r>
    <x v="0"/>
    <n v="0"/>
  </r>
  <r>
    <x v="3"/>
    <n v="0"/>
  </r>
  <r>
    <x v="5"/>
    <n v="0"/>
  </r>
  <r>
    <x v="0"/>
    <n v="0"/>
  </r>
  <r>
    <x v="5"/>
    <n v="0"/>
  </r>
  <r>
    <x v="0"/>
    <n v="0"/>
  </r>
  <r>
    <x v="0"/>
    <n v="0"/>
  </r>
  <r>
    <x v="3"/>
    <n v="0"/>
  </r>
  <r>
    <x v="3"/>
    <n v="0"/>
  </r>
  <r>
    <x v="0"/>
    <n v="0"/>
  </r>
  <r>
    <x v="5"/>
    <n v="0"/>
  </r>
  <r>
    <x v="2"/>
    <n v="0"/>
  </r>
  <r>
    <x v="4"/>
    <n v="0"/>
  </r>
  <r>
    <x v="4"/>
    <n v="0"/>
  </r>
  <r>
    <x v="0"/>
    <n v="0"/>
  </r>
  <r>
    <x v="5"/>
    <n v="0"/>
  </r>
  <r>
    <x v="2"/>
    <n v="0"/>
  </r>
  <r>
    <x v="4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3"/>
    <n v="0"/>
  </r>
  <r>
    <x v="5"/>
    <n v="0"/>
  </r>
  <r>
    <x v="0"/>
    <n v="0"/>
  </r>
  <r>
    <x v="5"/>
    <n v="0"/>
  </r>
  <r>
    <x v="0"/>
    <n v="0"/>
  </r>
  <r>
    <x v="5"/>
    <n v="0"/>
  </r>
  <r>
    <x v="2"/>
    <n v="0"/>
  </r>
  <r>
    <x v="5"/>
    <n v="0"/>
  </r>
  <r>
    <x v="0"/>
    <n v="0"/>
  </r>
  <r>
    <x v="2"/>
    <n v="0"/>
  </r>
  <r>
    <x v="5"/>
    <n v="0"/>
  </r>
  <r>
    <x v="2"/>
    <n v="0"/>
  </r>
  <r>
    <x v="5"/>
    <n v="1.8"/>
  </r>
  <r>
    <x v="0"/>
    <n v="0"/>
  </r>
  <r>
    <x v="4"/>
    <n v="0"/>
  </r>
  <r>
    <x v="3"/>
    <n v="0"/>
  </r>
  <r>
    <x v="2"/>
    <n v="0"/>
  </r>
  <r>
    <x v="3"/>
    <n v="0"/>
  </r>
  <r>
    <x v="5"/>
    <n v="0"/>
  </r>
  <r>
    <x v="2"/>
    <n v="0"/>
  </r>
  <r>
    <x v="3"/>
    <n v="0"/>
  </r>
  <r>
    <x v="2"/>
    <n v="0"/>
  </r>
  <r>
    <x v="3"/>
    <n v="0"/>
  </r>
  <r>
    <x v="2"/>
    <n v="0"/>
  </r>
  <r>
    <x v="2"/>
    <n v="0"/>
  </r>
  <r>
    <x v="0"/>
    <n v="0"/>
  </r>
  <r>
    <x v="5"/>
    <n v="0"/>
  </r>
  <r>
    <x v="3"/>
    <n v="0"/>
  </r>
  <r>
    <x v="5"/>
    <n v="0"/>
  </r>
  <r>
    <x v="5"/>
    <n v="0"/>
  </r>
  <r>
    <x v="2"/>
    <n v="0"/>
  </r>
  <r>
    <x v="0"/>
    <n v="0"/>
  </r>
  <r>
    <x v="5"/>
    <n v="0"/>
  </r>
  <r>
    <x v="0"/>
    <n v="0"/>
  </r>
  <r>
    <x v="5"/>
    <n v="0"/>
  </r>
  <r>
    <x v="0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3"/>
    <n v="0"/>
  </r>
  <r>
    <x v="5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5"/>
    <n v="0"/>
  </r>
  <r>
    <x v="4"/>
    <n v="0"/>
  </r>
  <r>
    <x v="2"/>
    <n v="0"/>
  </r>
  <r>
    <x v="4"/>
    <n v="0"/>
  </r>
  <r>
    <x v="0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5"/>
    <n v="0"/>
  </r>
  <r>
    <x v="3"/>
    <n v="0"/>
  </r>
  <r>
    <x v="0"/>
    <n v="0"/>
  </r>
  <r>
    <x v="3"/>
    <n v="0"/>
  </r>
  <r>
    <x v="0"/>
    <n v="0"/>
  </r>
  <r>
    <x v="5"/>
    <n v="0"/>
  </r>
  <r>
    <x v="2"/>
    <n v="0"/>
  </r>
  <r>
    <x v="2"/>
    <n v="0"/>
  </r>
  <r>
    <x v="4"/>
    <n v="0"/>
  </r>
  <r>
    <x v="0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0"/>
    <n v="0"/>
  </r>
  <r>
    <x v="3"/>
    <n v="0"/>
  </r>
  <r>
    <x v="2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3.6"/>
  </r>
  <r>
    <x v="2"/>
    <n v="3.6"/>
  </r>
  <r>
    <x v="3"/>
    <n v="3.6"/>
  </r>
  <r>
    <x v="0"/>
    <n v="0"/>
  </r>
  <r>
    <x v="2"/>
    <n v="3.6"/>
  </r>
  <r>
    <x v="1"/>
    <n v="3.6"/>
  </r>
  <r>
    <x v="2"/>
    <n v="3.6"/>
  </r>
  <r>
    <x v="1"/>
    <n v="0"/>
  </r>
  <r>
    <x v="0"/>
    <n v="3.6"/>
  </r>
  <r>
    <x v="1"/>
    <n v="3.6"/>
  </r>
  <r>
    <x v="1"/>
    <n v="0"/>
  </r>
  <r>
    <x v="0"/>
    <n v="3.6"/>
  </r>
  <r>
    <x v="2"/>
    <n v="3.6"/>
  </r>
  <r>
    <x v="1"/>
    <n v="3.6"/>
  </r>
  <r>
    <x v="1"/>
    <n v="3.6"/>
  </r>
  <r>
    <x v="0"/>
    <n v="3.6"/>
  </r>
  <r>
    <x v="1"/>
    <n v="3.6"/>
  </r>
  <r>
    <x v="1"/>
    <n v="3.6"/>
  </r>
  <r>
    <x v="1"/>
    <n v="0"/>
  </r>
  <r>
    <x v="1"/>
    <n v="3.6"/>
  </r>
  <r>
    <x v="2"/>
    <n v="3.6"/>
  </r>
  <r>
    <x v="1"/>
    <n v="3.6"/>
  </r>
  <r>
    <x v="0"/>
    <n v="3.6"/>
  </r>
  <r>
    <x v="3"/>
    <n v="0"/>
  </r>
  <r>
    <x v="1"/>
    <n v="3.6"/>
  </r>
  <r>
    <x v="0"/>
    <n v="0"/>
  </r>
  <r>
    <x v="1"/>
    <n v="3.6"/>
  </r>
  <r>
    <x v="2"/>
    <n v="3.6"/>
  </r>
  <r>
    <x v="1"/>
    <n v="3.6"/>
  </r>
  <r>
    <x v="2"/>
    <n v="0"/>
  </r>
  <r>
    <x v="0"/>
    <n v="3.6"/>
  </r>
  <r>
    <x v="0"/>
    <n v="3.6"/>
  </r>
  <r>
    <x v="2"/>
    <n v="0"/>
  </r>
  <r>
    <x v="2"/>
    <n v="3.6"/>
  </r>
  <r>
    <x v="1"/>
    <n v="3.6"/>
  </r>
  <r>
    <x v="2"/>
    <n v="3.6"/>
  </r>
  <r>
    <x v="1"/>
    <n v="3.6"/>
  </r>
  <r>
    <x v="0"/>
    <n v="3.6"/>
  </r>
  <r>
    <x v="2"/>
    <n v="3.6"/>
  </r>
  <r>
    <x v="0"/>
    <n v="3.6"/>
  </r>
  <r>
    <x v="1"/>
    <n v="3.6"/>
  </r>
  <r>
    <x v="0"/>
    <n v="0"/>
  </r>
  <r>
    <x v="2"/>
    <n v="3.6"/>
  </r>
  <r>
    <x v="2"/>
    <n v="3.6"/>
  </r>
  <r>
    <x v="1"/>
    <n v="3.6"/>
  </r>
  <r>
    <x v="0"/>
    <n v="3.6"/>
  </r>
  <r>
    <x v="1"/>
    <n v="0"/>
  </r>
  <r>
    <x v="0"/>
    <n v="0"/>
  </r>
  <r>
    <x v="2"/>
    <n v="1.8"/>
  </r>
  <r>
    <x v="0"/>
    <n v="1.8"/>
  </r>
  <r>
    <x v="3"/>
    <n v="0"/>
  </r>
  <r>
    <x v="1"/>
    <n v="1.8"/>
  </r>
  <r>
    <x v="2"/>
    <n v="1.8"/>
  </r>
  <r>
    <x v="0"/>
    <n v="1.8"/>
  </r>
  <r>
    <x v="1"/>
    <n v="0"/>
  </r>
  <r>
    <x v="3"/>
    <n v="0"/>
  </r>
  <r>
    <x v="3"/>
    <n v="0"/>
  </r>
  <r>
    <x v="0"/>
    <n v="0"/>
  </r>
  <r>
    <x v="0"/>
    <n v="1.8"/>
  </r>
  <r>
    <x v="0"/>
    <n v="1.8"/>
  </r>
  <r>
    <x v="2"/>
    <n v="0"/>
  </r>
  <r>
    <x v="2"/>
    <n v="0"/>
  </r>
  <r>
    <x v="1"/>
    <n v="1.8"/>
  </r>
  <r>
    <x v="3"/>
    <n v="0"/>
  </r>
  <r>
    <x v="3"/>
    <n v="1.8"/>
  </r>
  <r>
    <x v="1"/>
    <n v="1.8"/>
  </r>
  <r>
    <x v="0"/>
    <n v="0"/>
  </r>
  <r>
    <x v="0"/>
    <n v="1.8"/>
  </r>
  <r>
    <x v="2"/>
    <n v="0"/>
  </r>
  <r>
    <x v="0"/>
    <n v="1.8"/>
  </r>
  <r>
    <x v="1"/>
    <n v="0"/>
  </r>
  <r>
    <x v="0"/>
    <n v="1.8"/>
  </r>
  <r>
    <x v="2"/>
    <n v="1.8"/>
  </r>
  <r>
    <x v="0"/>
    <n v="0"/>
  </r>
  <r>
    <x v="2"/>
    <n v="1.8"/>
  </r>
  <r>
    <x v="1"/>
    <n v="0"/>
  </r>
  <r>
    <x v="2"/>
    <n v="0"/>
  </r>
  <r>
    <x v="1"/>
    <n v="1.8"/>
  </r>
  <r>
    <x v="2"/>
    <n v="0"/>
  </r>
  <r>
    <x v="1"/>
    <n v="0"/>
  </r>
  <r>
    <x v="0"/>
    <n v="1.8"/>
  </r>
  <r>
    <x v="2"/>
    <n v="0"/>
  </r>
  <r>
    <x v="1"/>
    <n v="0"/>
  </r>
  <r>
    <x v="2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2"/>
    <n v="1.8"/>
  </r>
  <r>
    <x v="0"/>
    <n v="0"/>
  </r>
  <r>
    <x v="0"/>
    <n v="0"/>
  </r>
  <r>
    <x v="3"/>
    <n v="1.8"/>
  </r>
  <r>
    <x v="0"/>
    <n v="0"/>
  </r>
  <r>
    <x v="0"/>
    <n v="1.8"/>
  </r>
  <r>
    <x v="0"/>
    <n v="1.8"/>
  </r>
  <r>
    <x v="2"/>
    <n v="0"/>
  </r>
  <r>
    <x v="0"/>
    <n v="1.8"/>
  </r>
  <r>
    <x v="1"/>
    <n v="0"/>
  </r>
  <r>
    <x v="3"/>
    <n v="1.8"/>
  </r>
  <r>
    <x v="1"/>
    <n v="0"/>
  </r>
  <r>
    <x v="2"/>
    <n v="0"/>
  </r>
  <r>
    <x v="1"/>
    <n v="0"/>
  </r>
  <r>
    <x v="1"/>
    <n v="0"/>
  </r>
  <r>
    <x v="3"/>
    <n v="0"/>
  </r>
  <r>
    <x v="1"/>
    <n v="0"/>
  </r>
  <r>
    <x v="3"/>
    <n v="0"/>
  </r>
  <r>
    <x v="2"/>
    <n v="0"/>
  </r>
  <r>
    <x v="3"/>
    <n v="1.8"/>
  </r>
  <r>
    <x v="3"/>
    <n v="0"/>
  </r>
  <r>
    <x v="1"/>
    <n v="0"/>
  </r>
  <r>
    <x v="2"/>
    <n v="0"/>
  </r>
  <r>
    <x v="2"/>
    <n v="0"/>
  </r>
  <r>
    <x v="3"/>
    <n v="1.8"/>
  </r>
  <r>
    <x v="1"/>
    <n v="0"/>
  </r>
  <r>
    <x v="0"/>
    <n v="0"/>
  </r>
  <r>
    <x v="3"/>
    <n v="0"/>
  </r>
  <r>
    <x v="0"/>
    <n v="0"/>
  </r>
  <r>
    <x v="2"/>
    <n v="0"/>
  </r>
  <r>
    <x v="1"/>
    <n v="1.8"/>
  </r>
  <r>
    <x v="1"/>
    <n v="0"/>
  </r>
  <r>
    <x v="3"/>
    <n v="0"/>
  </r>
  <r>
    <x v="2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3"/>
    <n v="1.8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2"/>
    <n v="0"/>
  </r>
  <r>
    <x v="3"/>
    <n v="0"/>
  </r>
  <r>
    <x v="1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1"/>
    <n v="0"/>
  </r>
  <r>
    <x v="3"/>
    <n v="0"/>
  </r>
  <r>
    <x v="3"/>
    <n v="1.8"/>
  </r>
  <r>
    <x v="3"/>
    <n v="0"/>
  </r>
  <r>
    <x v="1"/>
    <n v="1.8"/>
  </r>
  <r>
    <x v="2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2"/>
    <n v="0"/>
  </r>
  <r>
    <x v="1"/>
    <n v="0"/>
  </r>
  <r>
    <x v="3"/>
    <n v="0"/>
  </r>
  <r>
    <x v="2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0"/>
    <n v="1.8"/>
  </r>
  <r>
    <x v="3"/>
    <n v="0"/>
  </r>
  <r>
    <x v="0"/>
    <n v="0"/>
  </r>
  <r>
    <x v="0"/>
    <n v="0"/>
  </r>
  <r>
    <x v="0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1"/>
    <n v="0"/>
  </r>
  <r>
    <x v="1"/>
    <n v="0"/>
  </r>
  <r>
    <x v="3"/>
    <n v="0"/>
  </r>
  <r>
    <x v="2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3"/>
    <n v="0"/>
  </r>
  <r>
    <x v="1"/>
    <n v="0"/>
  </r>
  <r>
    <x v="3"/>
    <n v="0"/>
  </r>
  <r>
    <x v="3"/>
    <n v="0"/>
  </r>
  <r>
    <x v="3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4"/>
    <n v="3.6"/>
  </r>
  <r>
    <x v="4"/>
    <n v="0"/>
  </r>
  <r>
    <x v="5"/>
    <n v="3.6"/>
  </r>
  <r>
    <x v="6"/>
    <n v="3.6"/>
  </r>
  <r>
    <x v="6"/>
    <n v="3.6"/>
  </r>
  <r>
    <x v="4"/>
    <n v="0"/>
  </r>
  <r>
    <x v="5"/>
    <n v="3.6"/>
  </r>
  <r>
    <x v="5"/>
    <n v="3.6"/>
  </r>
  <r>
    <x v="4"/>
    <n v="3.6"/>
  </r>
  <r>
    <x v="4"/>
    <n v="0"/>
  </r>
  <r>
    <x v="4"/>
    <n v="0"/>
  </r>
  <r>
    <x v="6"/>
    <n v="3.6"/>
  </r>
  <r>
    <x v="5"/>
    <n v="3.6"/>
  </r>
  <r>
    <x v="6"/>
    <n v="0"/>
  </r>
  <r>
    <x v="4"/>
    <n v="0"/>
  </r>
  <r>
    <x v="6"/>
    <n v="0"/>
  </r>
  <r>
    <x v="4"/>
    <n v="0"/>
  </r>
  <r>
    <x v="6"/>
    <n v="1.8"/>
  </r>
  <r>
    <x v="4"/>
    <n v="0"/>
  </r>
  <r>
    <x v="5"/>
    <n v="1.8"/>
  </r>
  <r>
    <x v="4"/>
    <n v="0"/>
  </r>
  <r>
    <x v="4"/>
    <n v="0"/>
  </r>
  <r>
    <x v="4"/>
    <n v="0"/>
  </r>
  <r>
    <x v="6"/>
    <n v="0"/>
  </r>
  <r>
    <x v="4"/>
    <n v="1.8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6"/>
    <n v="0"/>
  </r>
  <r>
    <x v="4"/>
    <n v="1.8"/>
  </r>
  <r>
    <x v="4"/>
    <n v="0"/>
  </r>
  <r>
    <x v="5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1.8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6"/>
    <n v="1.8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1.8"/>
  </r>
  <r>
    <x v="6"/>
    <n v="0"/>
  </r>
  <r>
    <x v="5"/>
    <n v="0"/>
  </r>
  <r>
    <x v="4"/>
    <n v="0"/>
  </r>
  <r>
    <x v="5"/>
    <n v="0"/>
  </r>
  <r>
    <x v="5"/>
    <n v="0"/>
  </r>
  <r>
    <x v="4"/>
    <n v="1.8"/>
  </r>
  <r>
    <x v="4"/>
    <n v="0"/>
  </r>
  <r>
    <x v="6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1.8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1"/>
    <n v="0"/>
  </r>
  <r>
    <x v="0"/>
    <n v="3.6"/>
  </r>
  <r>
    <x v="1"/>
    <n v="3.6"/>
  </r>
  <r>
    <x v="0"/>
    <n v="3.6"/>
  </r>
  <r>
    <x v="0"/>
    <n v="3.6"/>
  </r>
  <r>
    <x v="1"/>
    <n v="3.6"/>
  </r>
  <r>
    <x v="1"/>
    <n v="0"/>
  </r>
  <r>
    <x v="1"/>
    <n v="3.6"/>
  </r>
  <r>
    <x v="1"/>
    <n v="3.6"/>
  </r>
  <r>
    <x v="0"/>
    <n v="3.6"/>
  </r>
  <r>
    <x v="1"/>
    <n v="3.6"/>
  </r>
  <r>
    <x v="1"/>
    <n v="3.6"/>
  </r>
  <r>
    <x v="0"/>
    <n v="3.6"/>
  </r>
  <r>
    <x v="0"/>
    <n v="3.6"/>
  </r>
  <r>
    <x v="0"/>
    <n v="3.6"/>
  </r>
  <r>
    <x v="1"/>
    <n v="3.6"/>
  </r>
  <r>
    <x v="0"/>
    <n v="0"/>
  </r>
  <r>
    <x v="1"/>
    <n v="3.6"/>
  </r>
  <r>
    <x v="0"/>
    <n v="3.6"/>
  </r>
  <r>
    <x v="0"/>
    <n v="3.6"/>
  </r>
  <r>
    <x v="1"/>
    <n v="0"/>
  </r>
  <r>
    <x v="0"/>
    <n v="3.6"/>
  </r>
  <r>
    <x v="1"/>
    <n v="3.6"/>
  </r>
  <r>
    <x v="0"/>
    <n v="3.6"/>
  </r>
  <r>
    <x v="1"/>
    <n v="3.6"/>
  </r>
  <r>
    <x v="1"/>
    <n v="3.6"/>
  </r>
  <r>
    <x v="0"/>
    <n v="0"/>
  </r>
  <r>
    <x v="1"/>
    <n v="0"/>
  </r>
  <r>
    <x v="1"/>
    <n v="0"/>
  </r>
  <r>
    <x v="1"/>
    <n v="3.6"/>
  </r>
  <r>
    <x v="0"/>
    <n v="3.6"/>
  </r>
  <r>
    <x v="1"/>
    <n v="0"/>
  </r>
  <r>
    <x v="1"/>
    <n v="3.6"/>
  </r>
  <r>
    <x v="1"/>
    <n v="3.6"/>
  </r>
  <r>
    <x v="1"/>
    <n v="3.6"/>
  </r>
  <r>
    <x v="1"/>
    <n v="3.6"/>
  </r>
  <r>
    <x v="1"/>
    <n v="3.6"/>
  </r>
  <r>
    <x v="0"/>
    <n v="3.6"/>
  </r>
  <r>
    <x v="1"/>
    <n v="3.6"/>
  </r>
  <r>
    <x v="1"/>
    <n v="0"/>
  </r>
  <r>
    <x v="0"/>
    <n v="0"/>
  </r>
  <r>
    <x v="1"/>
    <n v="3.6"/>
  </r>
  <r>
    <x v="1"/>
    <n v="0"/>
  </r>
  <r>
    <x v="1"/>
    <n v="3.6"/>
  </r>
  <r>
    <x v="0"/>
    <n v="3.6"/>
  </r>
  <r>
    <x v="0"/>
    <n v="0"/>
  </r>
  <r>
    <x v="0"/>
    <n v="3.6"/>
  </r>
  <r>
    <x v="1"/>
    <n v="3.6"/>
  </r>
  <r>
    <x v="0"/>
    <n v="0"/>
  </r>
  <r>
    <x v="1"/>
    <n v="0"/>
  </r>
  <r>
    <x v="0"/>
    <n v="0"/>
  </r>
  <r>
    <x v="1"/>
    <n v="0"/>
  </r>
  <r>
    <x v="0"/>
    <n v="0"/>
  </r>
  <r>
    <x v="0"/>
    <n v="3.6"/>
  </r>
  <r>
    <x v="0"/>
    <n v="0"/>
  </r>
  <r>
    <x v="2"/>
    <n v="0"/>
  </r>
  <r>
    <x v="0"/>
    <n v="3.6"/>
  </r>
  <r>
    <x v="0"/>
    <n v="0"/>
  </r>
  <r>
    <x v="0"/>
    <n v="0"/>
  </r>
  <r>
    <x v="1"/>
    <n v="3.6"/>
  </r>
  <r>
    <x v="0"/>
    <n v="3.6"/>
  </r>
  <r>
    <x v="0"/>
    <n v="0"/>
  </r>
  <r>
    <x v="0"/>
    <n v="0"/>
  </r>
  <r>
    <x v="2"/>
    <n v="1.8"/>
  </r>
  <r>
    <x v="0"/>
    <n v="0"/>
  </r>
  <r>
    <x v="2"/>
    <n v="1.8"/>
  </r>
  <r>
    <x v="1"/>
    <n v="0"/>
  </r>
  <r>
    <x v="2"/>
    <n v="1.8"/>
  </r>
  <r>
    <x v="0"/>
    <n v="0"/>
  </r>
  <r>
    <x v="2"/>
    <n v="1.8"/>
  </r>
  <r>
    <x v="0"/>
    <n v="0"/>
  </r>
  <r>
    <x v="2"/>
    <n v="0"/>
  </r>
  <r>
    <x v="0"/>
    <n v="0"/>
  </r>
  <r>
    <x v="0"/>
    <n v="1.8"/>
  </r>
  <r>
    <x v="0"/>
    <n v="0"/>
  </r>
  <r>
    <x v="0"/>
    <n v="0"/>
  </r>
  <r>
    <x v="0"/>
    <n v="0"/>
  </r>
  <r>
    <x v="1"/>
    <n v="1.8"/>
  </r>
  <r>
    <x v="1"/>
    <n v="0"/>
  </r>
  <r>
    <x v="2"/>
    <n v="1.8"/>
  </r>
  <r>
    <x v="2"/>
    <n v="0"/>
  </r>
  <r>
    <x v="0"/>
    <n v="0"/>
  </r>
  <r>
    <x v="0"/>
    <n v="1.8"/>
  </r>
  <r>
    <x v="2"/>
    <n v="1.8"/>
  </r>
  <r>
    <x v="0"/>
    <n v="0"/>
  </r>
  <r>
    <x v="1"/>
    <n v="0"/>
  </r>
  <r>
    <x v="0"/>
    <n v="0"/>
  </r>
  <r>
    <x v="0"/>
    <n v="0"/>
  </r>
  <r>
    <x v="0"/>
    <n v="1.8"/>
  </r>
  <r>
    <x v="2"/>
    <n v="0"/>
  </r>
  <r>
    <x v="1"/>
    <n v="0"/>
  </r>
  <r>
    <x v="0"/>
    <n v="1.8"/>
  </r>
  <r>
    <x v="0"/>
    <n v="0"/>
  </r>
  <r>
    <x v="0"/>
    <n v="0"/>
  </r>
  <r>
    <x v="1"/>
    <n v="1.8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1.8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1.8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3"/>
    <n v="0"/>
  </r>
  <r>
    <x v="3"/>
    <n v="3.6"/>
  </r>
  <r>
    <x v="4"/>
    <n v="3.6"/>
  </r>
  <r>
    <x v="3"/>
    <n v="3.6"/>
  </r>
  <r>
    <x v="3"/>
    <n v="3.6"/>
  </r>
  <r>
    <x v="3"/>
    <n v="0"/>
  </r>
  <r>
    <x v="4"/>
    <n v="0"/>
  </r>
  <r>
    <x v="3"/>
    <n v="0"/>
  </r>
  <r>
    <x v="3"/>
    <n v="3.6"/>
  </r>
  <r>
    <x v="3"/>
    <n v="3.6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1.8"/>
  </r>
  <r>
    <x v="3"/>
    <n v="0"/>
  </r>
  <r>
    <x v="3"/>
    <n v="1.8"/>
  </r>
  <r>
    <x v="3"/>
    <n v="0"/>
  </r>
  <r>
    <x v="3"/>
    <n v="0"/>
  </r>
  <r>
    <x v="4"/>
    <n v="0"/>
  </r>
  <r>
    <x v="3"/>
    <n v="1.8"/>
  </r>
  <r>
    <x v="3"/>
    <n v="0"/>
  </r>
  <r>
    <x v="4"/>
    <n v="1.8"/>
  </r>
  <r>
    <x v="3"/>
    <n v="1.8"/>
  </r>
  <r>
    <x v="3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1.8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1.8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1.8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1.8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1.8"/>
  </r>
  <r>
    <x v="3"/>
    <n v="0"/>
  </r>
  <r>
    <x v="3"/>
    <n v="0"/>
  </r>
  <r>
    <x v="4"/>
    <n v="0"/>
  </r>
  <r>
    <x v="4"/>
    <n v="0"/>
  </r>
  <r>
    <x v="3"/>
    <n v="1.8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1.8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  <r>
    <x v="5"/>
    <m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564">
  <r>
    <x v="0"/>
    <n v="3.6"/>
  </r>
  <r>
    <x v="0"/>
    <n v="3.6"/>
  </r>
  <r>
    <x v="0"/>
    <n v="3.6"/>
  </r>
  <r>
    <x v="1"/>
    <n v="3.6"/>
  </r>
  <r>
    <x v="0"/>
    <n v="3.6"/>
  </r>
  <r>
    <x v="1"/>
    <n v="3.6"/>
  </r>
  <r>
    <x v="0"/>
    <n v="3.6"/>
  </r>
  <r>
    <x v="0"/>
    <n v="3.6"/>
  </r>
  <r>
    <x v="1"/>
    <n v="3.6"/>
  </r>
  <r>
    <x v="0"/>
    <n v="3.6"/>
  </r>
  <r>
    <x v="1"/>
    <n v="3.6"/>
  </r>
  <r>
    <x v="1"/>
    <n v="3.6"/>
  </r>
  <r>
    <x v="1"/>
    <n v="3.6"/>
  </r>
  <r>
    <x v="1"/>
    <n v="3.6"/>
  </r>
  <r>
    <x v="1"/>
    <n v="0"/>
  </r>
  <r>
    <x v="2"/>
    <n v="3.6"/>
  </r>
  <r>
    <x v="0"/>
    <n v="3.6"/>
  </r>
  <r>
    <x v="1"/>
    <n v="3.6"/>
  </r>
  <r>
    <x v="0"/>
    <n v="3.6"/>
  </r>
  <r>
    <x v="0"/>
    <n v="3.6"/>
  </r>
  <r>
    <x v="0"/>
    <n v="3.6"/>
  </r>
  <r>
    <x v="0"/>
    <n v="3.6"/>
  </r>
  <r>
    <x v="0"/>
    <n v="0"/>
  </r>
  <r>
    <x v="1"/>
    <n v="0"/>
  </r>
  <r>
    <x v="2"/>
    <n v="3.6"/>
  </r>
  <r>
    <x v="1"/>
    <n v="3.6"/>
  </r>
  <r>
    <x v="0"/>
    <n v="3.6"/>
  </r>
  <r>
    <x v="0"/>
    <n v="0"/>
  </r>
  <r>
    <x v="0"/>
    <n v="3.6"/>
  </r>
  <r>
    <x v="0"/>
    <n v="3.6"/>
  </r>
  <r>
    <x v="0"/>
    <n v="0"/>
  </r>
  <r>
    <x v="0"/>
    <n v="0"/>
  </r>
  <r>
    <x v="1"/>
    <n v="3.6"/>
  </r>
  <r>
    <x v="1"/>
    <n v="0"/>
  </r>
  <r>
    <x v="0"/>
    <n v="3.6"/>
  </r>
  <r>
    <x v="0"/>
    <n v="0"/>
  </r>
  <r>
    <x v="0"/>
    <n v="3.6"/>
  </r>
  <r>
    <x v="1"/>
    <n v="3.6"/>
  </r>
  <r>
    <x v="2"/>
    <n v="0"/>
  </r>
  <r>
    <x v="0"/>
    <n v="3.6"/>
  </r>
  <r>
    <x v="0"/>
    <n v="3.6"/>
  </r>
  <r>
    <x v="0"/>
    <n v="0"/>
  </r>
  <r>
    <x v="0"/>
    <n v="3.6"/>
  </r>
  <r>
    <x v="0"/>
    <n v="0"/>
  </r>
  <r>
    <x v="0"/>
    <n v="0"/>
  </r>
  <r>
    <x v="2"/>
    <n v="0"/>
  </r>
  <r>
    <x v="0"/>
    <n v="3.6"/>
  </r>
  <r>
    <x v="0"/>
    <n v="3.6"/>
  </r>
  <r>
    <x v="0"/>
    <n v="3.6"/>
  </r>
  <r>
    <x v="1"/>
    <n v="0"/>
  </r>
  <r>
    <x v="0"/>
    <n v="3.6"/>
  </r>
  <r>
    <x v="0"/>
    <n v="0"/>
  </r>
  <r>
    <x v="0"/>
    <n v="0"/>
  </r>
  <r>
    <x v="1"/>
    <n v="3.6"/>
  </r>
  <r>
    <x v="0"/>
    <n v="0"/>
  </r>
  <r>
    <x v="2"/>
    <n v="0"/>
  </r>
  <r>
    <x v="2"/>
    <n v="3.6"/>
  </r>
  <r>
    <x v="2"/>
    <n v="3.6"/>
  </r>
  <r>
    <x v="0"/>
    <n v="0"/>
  </r>
  <r>
    <x v="1"/>
    <n v="0"/>
  </r>
  <r>
    <x v="0"/>
    <n v="0"/>
  </r>
  <r>
    <x v="2"/>
    <n v="0"/>
  </r>
  <r>
    <x v="2"/>
    <n v="0"/>
  </r>
  <r>
    <x v="1"/>
    <n v="1.8"/>
  </r>
  <r>
    <x v="2"/>
    <n v="0"/>
  </r>
  <r>
    <x v="2"/>
    <n v="0"/>
  </r>
  <r>
    <x v="2"/>
    <n v="0"/>
  </r>
  <r>
    <x v="0"/>
    <n v="0"/>
  </r>
  <r>
    <x v="0"/>
    <n v="1.8"/>
  </r>
  <r>
    <x v="0"/>
    <n v="0"/>
  </r>
  <r>
    <x v="0"/>
    <n v="1.8"/>
  </r>
  <r>
    <x v="0"/>
    <n v="0"/>
  </r>
  <r>
    <x v="0"/>
    <n v="0"/>
  </r>
  <r>
    <x v="2"/>
    <n v="0"/>
  </r>
  <r>
    <x v="0"/>
    <n v="1.8"/>
  </r>
  <r>
    <x v="1"/>
    <n v="1.8"/>
  </r>
  <r>
    <x v="1"/>
    <n v="0"/>
  </r>
  <r>
    <x v="2"/>
    <n v="1.8"/>
  </r>
  <r>
    <x v="0"/>
    <n v="0"/>
  </r>
  <r>
    <x v="1"/>
    <n v="0"/>
  </r>
  <r>
    <x v="0"/>
    <n v="1.8"/>
  </r>
  <r>
    <x v="2"/>
    <n v="1.8"/>
  </r>
  <r>
    <x v="0"/>
    <n v="0"/>
  </r>
  <r>
    <x v="0"/>
    <n v="1.8"/>
  </r>
  <r>
    <x v="2"/>
    <n v="1.8"/>
  </r>
  <r>
    <x v="0"/>
    <n v="0"/>
  </r>
  <r>
    <x v="0"/>
    <n v="0"/>
  </r>
  <r>
    <x v="2"/>
    <n v="0"/>
  </r>
  <r>
    <x v="0"/>
    <n v="1.8"/>
  </r>
  <r>
    <x v="1"/>
    <n v="0"/>
  </r>
  <r>
    <x v="2"/>
    <n v="1.8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1"/>
    <n v="1.8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1.8"/>
  </r>
  <r>
    <x v="0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0"/>
    <n v="0"/>
  </r>
  <r>
    <x v="0"/>
    <n v="1.8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1.8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1.8"/>
  </r>
  <r>
    <x v="0"/>
    <n v="0"/>
  </r>
  <r>
    <x v="0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1.8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0"/>
  </r>
  <r>
    <x v="1"/>
    <n v="0"/>
  </r>
  <r>
    <x v="0"/>
    <n v="0"/>
  </r>
  <r>
    <x v="0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1.8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1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3"/>
    <n v="3.6"/>
  </r>
  <r>
    <x v="3"/>
    <n v="3.6"/>
  </r>
  <r>
    <x v="4"/>
    <n v="3.6"/>
  </r>
  <r>
    <x v="3"/>
    <n v="3.6"/>
  </r>
  <r>
    <x v="4"/>
    <n v="0"/>
  </r>
  <r>
    <x v="3"/>
    <n v="3.6"/>
  </r>
  <r>
    <x v="4"/>
    <n v="0"/>
  </r>
  <r>
    <x v="3"/>
    <n v="0"/>
  </r>
  <r>
    <x v="3"/>
    <n v="0"/>
  </r>
  <r>
    <x v="3"/>
    <n v="3.6"/>
  </r>
  <r>
    <x v="3"/>
    <n v="3.6"/>
  </r>
  <r>
    <x v="4"/>
    <n v="0"/>
  </r>
  <r>
    <x v="4"/>
    <n v="3.6"/>
  </r>
  <r>
    <x v="3"/>
    <n v="3.6"/>
  </r>
  <r>
    <x v="3"/>
    <n v="0"/>
  </r>
  <r>
    <x v="4"/>
    <n v="0"/>
  </r>
  <r>
    <x v="3"/>
    <n v="0"/>
  </r>
  <r>
    <x v="4"/>
    <n v="1.8"/>
  </r>
  <r>
    <x v="3"/>
    <n v="1.8"/>
  </r>
  <r>
    <x v="4"/>
    <n v="0"/>
  </r>
  <r>
    <x v="3"/>
    <n v="1.8"/>
  </r>
  <r>
    <x v="3"/>
    <n v="1.8"/>
  </r>
  <r>
    <x v="4"/>
    <n v="0"/>
  </r>
  <r>
    <x v="3"/>
    <n v="1.8"/>
  </r>
  <r>
    <x v="4"/>
    <n v="0"/>
  </r>
  <r>
    <x v="3"/>
    <n v="1.8"/>
  </r>
  <r>
    <x v="4"/>
    <n v="1.8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3"/>
    <n v="1.8"/>
  </r>
  <r>
    <x v="3"/>
    <n v="0"/>
  </r>
  <r>
    <x v="4"/>
    <n v="1.8"/>
  </r>
  <r>
    <x v="4"/>
    <n v="1.8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3"/>
    <n v="1.8"/>
  </r>
  <r>
    <x v="4"/>
    <n v="0"/>
  </r>
  <r>
    <x v="3"/>
    <n v="0"/>
  </r>
  <r>
    <x v="4"/>
    <n v="0"/>
  </r>
  <r>
    <x v="4"/>
    <n v="0"/>
  </r>
  <r>
    <x v="3"/>
    <n v="1.8"/>
  </r>
  <r>
    <x v="4"/>
    <n v="1.8"/>
  </r>
  <r>
    <x v="3"/>
    <n v="1.8"/>
  </r>
  <r>
    <x v="3"/>
    <n v="1.8"/>
  </r>
  <r>
    <x v="3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1.8"/>
  </r>
  <r>
    <x v="4"/>
    <n v="0"/>
  </r>
  <r>
    <x v="4"/>
    <n v="0"/>
  </r>
  <r>
    <x v="4"/>
    <n v="0"/>
  </r>
  <r>
    <x v="4"/>
    <n v="0"/>
  </r>
  <r>
    <x v="3"/>
    <n v="1.8"/>
  </r>
  <r>
    <x v="3"/>
    <n v="0"/>
  </r>
  <r>
    <x v="5"/>
    <n v="0"/>
  </r>
  <r>
    <x v="4"/>
    <n v="0"/>
  </r>
  <r>
    <x v="3"/>
    <n v="1.8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1.8"/>
  </r>
  <r>
    <x v="4"/>
    <n v="0"/>
  </r>
  <r>
    <x v="3"/>
    <n v="0"/>
  </r>
  <r>
    <x v="4"/>
    <n v="0"/>
  </r>
  <r>
    <x v="5"/>
    <n v="0"/>
  </r>
  <r>
    <x v="5"/>
    <n v="1.8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3"/>
    <n v="0"/>
  </r>
  <r>
    <x v="5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1.8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1.8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1.8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3"/>
    <n v="0"/>
  </r>
  <r>
    <x v="5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4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2"/>
    <n v="5.4"/>
  </r>
  <r>
    <x v="1"/>
    <n v="5.4"/>
  </r>
  <r>
    <x v="1"/>
    <n v="5.4"/>
  </r>
  <r>
    <x v="1"/>
    <n v="5.4"/>
  </r>
  <r>
    <x v="2"/>
    <n v="0"/>
  </r>
  <r>
    <x v="0"/>
    <n v="5.4"/>
  </r>
  <r>
    <x v="3"/>
    <n v="5.4"/>
  </r>
  <r>
    <x v="1"/>
    <n v="5.4"/>
  </r>
  <r>
    <x v="0"/>
    <n v="5.4"/>
  </r>
  <r>
    <x v="0"/>
    <n v="5.4"/>
  </r>
  <r>
    <x v="4"/>
    <n v="5.4"/>
  </r>
  <r>
    <x v="0"/>
    <n v="0"/>
  </r>
  <r>
    <x v="5"/>
    <n v="5.4"/>
  </r>
  <r>
    <x v="2"/>
    <n v="5.4"/>
  </r>
  <r>
    <x v="0"/>
    <n v="5.4"/>
  </r>
  <r>
    <x v="1"/>
    <n v="5.4"/>
  </r>
  <r>
    <x v="1"/>
    <n v="5.4"/>
  </r>
  <r>
    <x v="0"/>
    <n v="5.4"/>
  </r>
  <r>
    <x v="5"/>
    <n v="5.4"/>
  </r>
  <r>
    <x v="1"/>
    <n v="0"/>
  </r>
  <r>
    <x v="1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0"/>
    <n v="5.4"/>
  </r>
  <r>
    <x v="1"/>
    <n v="5.4"/>
  </r>
  <r>
    <x v="3"/>
    <n v="0"/>
  </r>
  <r>
    <x v="0"/>
    <n v="5.4"/>
  </r>
  <r>
    <x v="0"/>
    <n v="5.4"/>
  </r>
  <r>
    <x v="5"/>
    <n v="5.4"/>
  </r>
  <r>
    <x v="1"/>
    <n v="0"/>
  </r>
  <r>
    <x v="1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0"/>
  </r>
  <r>
    <x v="1"/>
    <n v="0"/>
  </r>
  <r>
    <x v="2"/>
    <n v="5.4"/>
  </r>
  <r>
    <x v="2"/>
    <n v="0"/>
  </r>
  <r>
    <x v="1"/>
    <n v="0"/>
  </r>
  <r>
    <x v="5"/>
    <n v="0"/>
  </r>
  <r>
    <x v="1"/>
    <n v="5.4"/>
  </r>
  <r>
    <x v="0"/>
    <n v="5.4"/>
  </r>
  <r>
    <x v="1"/>
    <n v="0"/>
  </r>
  <r>
    <x v="3"/>
    <n v="5.4"/>
  </r>
  <r>
    <x v="1"/>
    <n v="0"/>
  </r>
  <r>
    <x v="4"/>
    <n v="0"/>
  </r>
  <r>
    <x v="0"/>
    <n v="0"/>
  </r>
  <r>
    <x v="1"/>
    <n v="2.7"/>
  </r>
  <r>
    <x v="1"/>
    <n v="0"/>
  </r>
  <r>
    <x v="4"/>
    <n v="0"/>
  </r>
  <r>
    <x v="1"/>
    <n v="0"/>
  </r>
  <r>
    <x v="2"/>
    <n v="0"/>
  </r>
  <r>
    <x v="1"/>
    <n v="2.7"/>
  </r>
  <r>
    <x v="2"/>
    <n v="0"/>
  </r>
  <r>
    <x v="2"/>
    <n v="0"/>
  </r>
  <r>
    <x v="5"/>
    <n v="0"/>
  </r>
  <r>
    <x v="2"/>
    <n v="2.7"/>
  </r>
  <r>
    <x v="3"/>
    <n v="0"/>
  </r>
  <r>
    <x v="1"/>
    <n v="2.7"/>
  </r>
  <r>
    <x v="1"/>
    <n v="2.7"/>
  </r>
  <r>
    <x v="1"/>
    <n v="0"/>
  </r>
  <r>
    <x v="0"/>
    <n v="2.7"/>
  </r>
  <r>
    <x v="3"/>
    <n v="2.7"/>
  </r>
  <r>
    <x v="5"/>
    <n v="0"/>
  </r>
  <r>
    <x v="3"/>
    <n v="2.7"/>
  </r>
  <r>
    <x v="3"/>
    <n v="0"/>
  </r>
  <r>
    <x v="0"/>
    <n v="2.7"/>
  </r>
  <r>
    <x v="4"/>
    <n v="0"/>
  </r>
  <r>
    <x v="2"/>
    <n v="0"/>
  </r>
  <r>
    <x v="0"/>
    <n v="2.7"/>
  </r>
  <r>
    <x v="1"/>
    <n v="0"/>
  </r>
  <r>
    <x v="1"/>
    <n v="0"/>
  </r>
  <r>
    <x v="6"/>
    <m/>
  </r>
  <r>
    <x v="5"/>
    <n v="0"/>
  </r>
  <r>
    <x v="2"/>
    <n v="0"/>
  </r>
  <r>
    <x v="4"/>
    <n v="2.7"/>
  </r>
  <r>
    <x v="2"/>
    <n v="0"/>
  </r>
  <r>
    <x v="4"/>
    <n v="0"/>
  </r>
  <r>
    <x v="2"/>
    <n v="0"/>
  </r>
  <r>
    <x v="0"/>
    <n v="0"/>
  </r>
  <r>
    <x v="4"/>
    <n v="0"/>
  </r>
  <r>
    <x v="5"/>
    <n v="0"/>
  </r>
  <r>
    <x v="2"/>
    <n v="2.7"/>
  </r>
  <r>
    <x v="2"/>
    <n v="2.7"/>
  </r>
  <r>
    <x v="2"/>
    <n v="0"/>
  </r>
  <r>
    <x v="0"/>
    <n v="2.7"/>
  </r>
  <r>
    <x v="3"/>
    <n v="2.7"/>
  </r>
  <r>
    <x v="5"/>
    <n v="0"/>
  </r>
  <r>
    <x v="0"/>
    <n v="2.7"/>
  </r>
  <r>
    <x v="5"/>
    <n v="0"/>
  </r>
  <r>
    <x v="3"/>
    <n v="0"/>
  </r>
  <r>
    <x v="3"/>
    <n v="2.7"/>
  </r>
  <r>
    <x v="2"/>
    <n v="0"/>
  </r>
  <r>
    <x v="2"/>
    <n v="2.7"/>
  </r>
  <r>
    <x v="2"/>
    <n v="0"/>
  </r>
  <r>
    <x v="5"/>
    <n v="0"/>
  </r>
  <r>
    <x v="2"/>
    <n v="2.7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0"/>
  </r>
  <r>
    <x v="0"/>
    <n v="0"/>
  </r>
  <r>
    <x v="1"/>
    <n v="2.7"/>
  </r>
  <r>
    <x v="2"/>
    <n v="2.7"/>
  </r>
  <r>
    <x v="2"/>
    <n v="0"/>
  </r>
  <r>
    <x v="4"/>
    <n v="0"/>
  </r>
  <r>
    <x v="5"/>
    <n v="0"/>
  </r>
  <r>
    <x v="5"/>
    <n v="0"/>
  </r>
  <r>
    <x v="3"/>
    <n v="2.7"/>
  </r>
  <r>
    <x v="4"/>
    <n v="0"/>
  </r>
  <r>
    <x v="2"/>
    <n v="0"/>
  </r>
  <r>
    <x v="3"/>
    <n v="0"/>
  </r>
  <r>
    <x v="5"/>
    <n v="0"/>
  </r>
  <r>
    <x v="1"/>
    <n v="2.7"/>
  </r>
  <r>
    <x v="2"/>
    <n v="0"/>
  </r>
  <r>
    <x v="5"/>
    <n v="0"/>
  </r>
  <r>
    <x v="5"/>
    <n v="0"/>
  </r>
  <r>
    <x v="5"/>
    <n v="0"/>
  </r>
  <r>
    <x v="5"/>
    <n v="0"/>
  </r>
  <r>
    <x v="0"/>
    <n v="0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0"/>
  </r>
  <r>
    <x v="5"/>
    <n v="0"/>
  </r>
  <r>
    <x v="3"/>
    <n v="0"/>
  </r>
  <r>
    <x v="2"/>
    <n v="0"/>
  </r>
  <r>
    <x v="2"/>
    <n v="0"/>
  </r>
  <r>
    <x v="2"/>
    <n v="0"/>
  </r>
  <r>
    <x v="1"/>
    <n v="2.7"/>
  </r>
  <r>
    <x v="3"/>
    <n v="0"/>
  </r>
  <r>
    <x v="3"/>
    <n v="2.7"/>
  </r>
  <r>
    <x v="4"/>
    <n v="0"/>
  </r>
  <r>
    <x v="3"/>
    <n v="2.7"/>
  </r>
  <r>
    <x v="2"/>
    <n v="0"/>
  </r>
  <r>
    <x v="3"/>
    <n v="2.7"/>
  </r>
  <r>
    <x v="0"/>
    <n v="0"/>
  </r>
  <r>
    <x v="4"/>
    <n v="0"/>
  </r>
  <r>
    <x v="4"/>
    <n v="0"/>
  </r>
  <r>
    <x v="2"/>
    <n v="0"/>
  </r>
  <r>
    <x v="2"/>
    <n v="2.7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2.7"/>
  </r>
  <r>
    <x v="4"/>
    <n v="0"/>
  </r>
  <r>
    <x v="4"/>
    <n v="0"/>
  </r>
  <r>
    <x v="5"/>
    <n v="2.7"/>
  </r>
  <r>
    <x v="2"/>
    <n v="0"/>
  </r>
  <r>
    <x v="0"/>
    <n v="0"/>
  </r>
  <r>
    <x v="3"/>
    <n v="2.7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2.7"/>
  </r>
  <r>
    <x v="4"/>
    <n v="0"/>
  </r>
  <r>
    <x v="3"/>
    <n v="0"/>
  </r>
  <r>
    <x v="4"/>
    <n v="0"/>
  </r>
  <r>
    <x v="5"/>
    <n v="2.7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2.7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0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2.7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2.7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4"/>
  </r>
  <r>
    <x v="3"/>
    <n v="0"/>
  </r>
  <r>
    <x v="3"/>
    <n v="5.4"/>
  </r>
  <r>
    <x v="3"/>
    <n v="0"/>
  </r>
  <r>
    <x v="0"/>
    <n v="0"/>
  </r>
  <r>
    <x v="3"/>
    <n v="5.4"/>
  </r>
  <r>
    <x v="5"/>
    <n v="5.4"/>
  </r>
  <r>
    <x v="3"/>
    <n v="5.4"/>
  </r>
  <r>
    <x v="3"/>
    <n v="5.4"/>
  </r>
  <r>
    <x v="5"/>
    <n v="0"/>
  </r>
  <r>
    <x v="0"/>
    <n v="0"/>
  </r>
  <r>
    <x v="5"/>
    <n v="0"/>
  </r>
  <r>
    <x v="3"/>
    <n v="5.4"/>
  </r>
  <r>
    <x v="0"/>
    <n v="0"/>
  </r>
  <r>
    <x v="3"/>
    <n v="5.4"/>
  </r>
  <r>
    <x v="3"/>
    <n v="2.7"/>
  </r>
  <r>
    <x v="0"/>
    <n v="0"/>
  </r>
  <r>
    <x v="3"/>
    <n v="0"/>
  </r>
  <r>
    <x v="3"/>
    <n v="2.7"/>
  </r>
  <r>
    <x v="3"/>
    <n v="2.7"/>
  </r>
  <r>
    <x v="4"/>
    <n v="0"/>
  </r>
  <r>
    <x v="0"/>
    <n v="0"/>
  </r>
  <r>
    <x v="3"/>
    <n v="2.7"/>
  </r>
  <r>
    <x v="5"/>
    <n v="0"/>
  </r>
  <r>
    <x v="4"/>
    <n v="0"/>
  </r>
  <r>
    <x v="0"/>
    <n v="2.7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5"/>
    <n v="0"/>
  </r>
  <r>
    <x v="0"/>
    <n v="0"/>
  </r>
  <r>
    <x v="0"/>
    <n v="0"/>
  </r>
  <r>
    <x v="5"/>
    <n v="2.7"/>
  </r>
  <r>
    <x v="0"/>
    <n v="0"/>
  </r>
  <r>
    <x v="3"/>
    <n v="0"/>
  </r>
  <r>
    <x v="0"/>
    <n v="0"/>
  </r>
  <r>
    <x v="0"/>
    <n v="0"/>
  </r>
  <r>
    <x v="4"/>
    <n v="2.7"/>
  </r>
  <r>
    <x v="5"/>
    <n v="0"/>
  </r>
  <r>
    <x v="0"/>
    <n v="0"/>
  </r>
  <r>
    <x v="4"/>
    <n v="2.7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0"/>
  </r>
  <r>
    <x v="3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2.7"/>
  </r>
  <r>
    <x v="3"/>
    <n v="0"/>
  </r>
  <r>
    <x v="3"/>
    <n v="2.7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2.7"/>
  </r>
  <r>
    <x v="5"/>
    <n v="0"/>
  </r>
  <r>
    <x v="5"/>
    <n v="0"/>
  </r>
  <r>
    <x v="5"/>
    <n v="2.7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3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3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1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4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5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5.4"/>
  </r>
  <r>
    <x v="0"/>
    <n v="0"/>
  </r>
  <r>
    <x v="0"/>
    <n v="5.4"/>
  </r>
  <r>
    <x v="1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1"/>
    <n v="5.4"/>
  </r>
  <r>
    <x v="0"/>
    <n v="5.4"/>
  </r>
  <r>
    <x v="0"/>
    <n v="5.4"/>
  </r>
  <r>
    <x v="0"/>
    <n v="5.4"/>
  </r>
  <r>
    <x v="2"/>
    <n v="5.4"/>
  </r>
  <r>
    <x v="2"/>
    <n v="5.4"/>
  </r>
  <r>
    <x v="0"/>
    <n v="0"/>
  </r>
  <r>
    <x v="1"/>
    <n v="5.4"/>
  </r>
  <r>
    <x v="1"/>
    <n v="5.4"/>
  </r>
  <r>
    <x v="0"/>
    <n v="5.4"/>
  </r>
  <r>
    <x v="0"/>
    <n v="5.4"/>
  </r>
  <r>
    <x v="1"/>
    <n v="5.4"/>
  </r>
  <r>
    <x v="3"/>
    <n v="5.4"/>
  </r>
  <r>
    <x v="0"/>
    <n v="5.4"/>
  </r>
  <r>
    <x v="0"/>
    <n v="5.4"/>
  </r>
  <r>
    <x v="2"/>
    <n v="5.4"/>
  </r>
  <r>
    <x v="1"/>
    <n v="5.4"/>
  </r>
  <r>
    <x v="1"/>
    <n v="5.4"/>
  </r>
  <r>
    <x v="0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5.4"/>
  </r>
  <r>
    <x v="0"/>
    <n v="5.4"/>
  </r>
  <r>
    <x v="2"/>
    <n v="0"/>
  </r>
  <r>
    <x v="1"/>
    <n v="0"/>
  </r>
  <r>
    <x v="2"/>
    <n v="5.4"/>
  </r>
  <r>
    <x v="1"/>
    <n v="5.4"/>
  </r>
  <r>
    <x v="1"/>
    <n v="5.4"/>
  </r>
  <r>
    <x v="0"/>
    <n v="5.4"/>
  </r>
  <r>
    <x v="1"/>
    <n v="2.7"/>
  </r>
  <r>
    <x v="1"/>
    <n v="2.7"/>
  </r>
  <r>
    <x v="1"/>
    <n v="2.7"/>
  </r>
  <r>
    <x v="1"/>
    <n v="0"/>
  </r>
  <r>
    <x v="3"/>
    <n v="0"/>
  </r>
  <r>
    <x v="1"/>
    <n v="0"/>
  </r>
  <r>
    <x v="0"/>
    <n v="2.7"/>
  </r>
  <r>
    <x v="2"/>
    <n v="0"/>
  </r>
  <r>
    <x v="2"/>
    <n v="0"/>
  </r>
  <r>
    <x v="3"/>
    <n v="0"/>
  </r>
  <r>
    <x v="2"/>
    <n v="2.7"/>
  </r>
  <r>
    <x v="1"/>
    <n v="0"/>
  </r>
  <r>
    <x v="1"/>
    <n v="0"/>
  </r>
  <r>
    <x v="1"/>
    <n v="0"/>
  </r>
  <r>
    <x v="0"/>
    <n v="0"/>
  </r>
  <r>
    <x v="2"/>
    <n v="0"/>
  </r>
  <r>
    <x v="2"/>
    <n v="2.7"/>
  </r>
  <r>
    <x v="2"/>
    <n v="0"/>
  </r>
  <r>
    <x v="4"/>
    <n v="0"/>
  </r>
  <r>
    <x v="0"/>
    <n v="2.7"/>
  </r>
  <r>
    <x v="5"/>
    <n v="2.7"/>
  </r>
  <r>
    <x v="4"/>
    <n v="0"/>
  </r>
  <r>
    <x v="2"/>
    <n v="0"/>
  </r>
  <r>
    <x v="1"/>
    <n v="2.7"/>
  </r>
  <r>
    <x v="1"/>
    <n v="2.7"/>
  </r>
  <r>
    <x v="6"/>
    <m/>
  </r>
  <r>
    <x v="5"/>
    <n v="2.7"/>
  </r>
  <r>
    <x v="0"/>
    <n v="0"/>
  </r>
  <r>
    <x v="5"/>
    <n v="0"/>
  </r>
  <r>
    <x v="2"/>
    <n v="0"/>
  </r>
  <r>
    <x v="5"/>
    <n v="0"/>
  </r>
  <r>
    <x v="0"/>
    <n v="2.7"/>
  </r>
  <r>
    <x v="0"/>
    <n v="2.7"/>
  </r>
  <r>
    <x v="1"/>
    <n v="2.7"/>
  </r>
  <r>
    <x v="2"/>
    <n v="2.7"/>
  </r>
  <r>
    <x v="2"/>
    <n v="0"/>
  </r>
  <r>
    <x v="4"/>
    <n v="0"/>
  </r>
  <r>
    <x v="2"/>
    <n v="0"/>
  </r>
  <r>
    <x v="2"/>
    <n v="0"/>
  </r>
  <r>
    <x v="3"/>
    <n v="0"/>
  </r>
  <r>
    <x v="5"/>
    <n v="2.7"/>
  </r>
  <r>
    <x v="0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2.7"/>
  </r>
  <r>
    <x v="3"/>
    <n v="0"/>
  </r>
  <r>
    <x v="2"/>
    <n v="0"/>
  </r>
  <r>
    <x v="5"/>
    <n v="0"/>
  </r>
  <r>
    <x v="1"/>
    <n v="0"/>
  </r>
  <r>
    <x v="0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3"/>
    <n v="0"/>
  </r>
  <r>
    <x v="5"/>
    <n v="0"/>
  </r>
  <r>
    <x v="2"/>
    <n v="2.7"/>
  </r>
  <r>
    <x v="2"/>
    <n v="0"/>
  </r>
  <r>
    <x v="3"/>
    <n v="0"/>
  </r>
  <r>
    <x v="5"/>
    <n v="0"/>
  </r>
  <r>
    <x v="5"/>
    <n v="0"/>
  </r>
  <r>
    <x v="3"/>
    <n v="0"/>
  </r>
  <r>
    <x v="2"/>
    <n v="0"/>
  </r>
  <r>
    <x v="2"/>
    <n v="0"/>
  </r>
  <r>
    <x v="4"/>
    <n v="0"/>
  </r>
  <r>
    <x v="5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5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5"/>
    <n v="0"/>
  </r>
  <r>
    <x v="5"/>
    <n v="2.7"/>
  </r>
  <r>
    <x v="5"/>
    <n v="0"/>
  </r>
  <r>
    <x v="3"/>
    <n v="0"/>
  </r>
  <r>
    <x v="3"/>
    <n v="0"/>
  </r>
  <r>
    <x v="3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5"/>
    <n v="0"/>
  </r>
  <r>
    <x v="5"/>
    <n v="0"/>
  </r>
  <r>
    <x v="0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5"/>
    <n v="2.7"/>
  </r>
  <r>
    <x v="5"/>
    <n v="0"/>
  </r>
  <r>
    <x v="1"/>
    <n v="2.7"/>
  </r>
  <r>
    <x v="3"/>
    <n v="0"/>
  </r>
  <r>
    <x v="3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5"/>
    <n v="0"/>
  </r>
  <r>
    <x v="5"/>
    <n v="0"/>
  </r>
  <r>
    <x v="2"/>
    <n v="0"/>
  </r>
  <r>
    <x v="2"/>
    <n v="0"/>
  </r>
  <r>
    <x v="1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2"/>
    <n v="5.4"/>
  </r>
  <r>
    <x v="2"/>
    <n v="5.4"/>
  </r>
  <r>
    <x v="1"/>
    <n v="0"/>
  </r>
  <r>
    <x v="2"/>
    <n v="0"/>
  </r>
  <r>
    <x v="2"/>
    <n v="5.4"/>
  </r>
  <r>
    <x v="2"/>
    <n v="0"/>
  </r>
  <r>
    <x v="3"/>
    <n v="0"/>
  </r>
  <r>
    <x v="2"/>
    <n v="0"/>
  </r>
  <r>
    <x v="2"/>
    <n v="0"/>
  </r>
  <r>
    <x v="1"/>
    <n v="0"/>
  </r>
  <r>
    <x v="2"/>
    <n v="5.4"/>
  </r>
  <r>
    <x v="3"/>
    <n v="5.4"/>
  </r>
  <r>
    <x v="1"/>
    <n v="0"/>
  </r>
  <r>
    <x v="2"/>
    <n v="5.4"/>
  </r>
  <r>
    <x v="2"/>
    <n v="0"/>
  </r>
  <r>
    <x v="1"/>
    <n v="0"/>
  </r>
  <r>
    <x v="2"/>
    <n v="2.7"/>
  </r>
  <r>
    <x v="2"/>
    <n v="0"/>
  </r>
  <r>
    <x v="2"/>
    <n v="0"/>
  </r>
  <r>
    <x v="2"/>
    <n v="0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2.7"/>
  </r>
  <r>
    <x v="1"/>
    <n v="0"/>
  </r>
  <r>
    <x v="3"/>
    <n v="0"/>
  </r>
  <r>
    <x v="2"/>
    <n v="0"/>
  </r>
  <r>
    <x v="1"/>
    <n v="0"/>
  </r>
  <r>
    <x v="2"/>
    <n v="2.7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2.7"/>
  </r>
  <r>
    <x v="3"/>
    <n v="0"/>
  </r>
  <r>
    <x v="3"/>
    <n v="0"/>
  </r>
  <r>
    <x v="1"/>
    <n v="2.7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1"/>
    <n v="2.7"/>
  </r>
  <r>
    <x v="3"/>
    <n v="0"/>
  </r>
  <r>
    <x v="2"/>
    <n v="0"/>
  </r>
  <r>
    <x v="1"/>
    <n v="0"/>
  </r>
  <r>
    <x v="3"/>
    <n v="0"/>
  </r>
  <r>
    <x v="2"/>
    <n v="0"/>
  </r>
  <r>
    <x v="5"/>
    <n v="0"/>
  </r>
  <r>
    <x v="2"/>
    <n v="0"/>
  </r>
  <r>
    <x v="2"/>
    <n v="0"/>
  </r>
  <r>
    <x v="1"/>
    <n v="0"/>
  </r>
  <r>
    <x v="4"/>
    <n v="0"/>
  </r>
  <r>
    <x v="2"/>
    <n v="2.7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2.7"/>
  </r>
  <r>
    <x v="3"/>
    <n v="0"/>
  </r>
  <r>
    <x v="1"/>
    <n v="0"/>
  </r>
  <r>
    <x v="4"/>
    <n v="0"/>
  </r>
  <r>
    <x v="2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5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3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46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1"/>
    <n v="0"/>
  </r>
  <r>
    <x v="0"/>
    <n v="5.4"/>
  </r>
  <r>
    <x v="1"/>
    <n v="0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2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5.4"/>
  </r>
  <r>
    <x v="0"/>
    <n v="5.4"/>
  </r>
  <r>
    <x v="1"/>
    <n v="0"/>
  </r>
  <r>
    <x v="2"/>
    <n v="5.4"/>
  </r>
  <r>
    <x v="0"/>
    <n v="0"/>
  </r>
  <r>
    <x v="0"/>
    <n v="5.4"/>
  </r>
  <r>
    <x v="0"/>
    <n v="0"/>
  </r>
  <r>
    <x v="1"/>
    <n v="5.4"/>
  </r>
  <r>
    <x v="1"/>
    <n v="5.4"/>
  </r>
  <r>
    <x v="2"/>
    <n v="0"/>
  </r>
  <r>
    <x v="1"/>
    <n v="5.4"/>
  </r>
  <r>
    <x v="0"/>
    <n v="5.4"/>
  </r>
  <r>
    <x v="1"/>
    <n v="5.4"/>
  </r>
  <r>
    <x v="0"/>
    <n v="5.4"/>
  </r>
  <r>
    <x v="2"/>
    <n v="0"/>
  </r>
  <r>
    <x v="1"/>
    <n v="0"/>
  </r>
  <r>
    <x v="0"/>
    <n v="5.4"/>
  </r>
  <r>
    <x v="1"/>
    <n v="0"/>
  </r>
  <r>
    <x v="0"/>
    <n v="5.4"/>
  </r>
  <r>
    <x v="1"/>
    <n v="0"/>
  </r>
  <r>
    <x v="1"/>
    <n v="0"/>
  </r>
  <r>
    <x v="0"/>
    <n v="0"/>
  </r>
  <r>
    <x v="0"/>
    <n v="0"/>
  </r>
  <r>
    <x v="2"/>
    <n v="0"/>
  </r>
  <r>
    <x v="1"/>
    <n v="5.4"/>
  </r>
  <r>
    <x v="0"/>
    <n v="5.4"/>
  </r>
  <r>
    <x v="1"/>
    <n v="5.4"/>
  </r>
  <r>
    <x v="1"/>
    <n v="0"/>
  </r>
  <r>
    <x v="2"/>
    <n v="0"/>
  </r>
  <r>
    <x v="1"/>
    <n v="2.7"/>
  </r>
  <r>
    <x v="1"/>
    <n v="2.7"/>
  </r>
  <r>
    <x v="1"/>
    <n v="0"/>
  </r>
  <r>
    <x v="1"/>
    <n v="2.7"/>
  </r>
  <r>
    <x v="2"/>
    <n v="0"/>
  </r>
  <r>
    <x v="1"/>
    <n v="2.7"/>
  </r>
  <r>
    <x v="1"/>
    <n v="0"/>
  </r>
  <r>
    <x v="2"/>
    <n v="2.7"/>
  </r>
  <r>
    <x v="0"/>
    <n v="0"/>
  </r>
  <r>
    <x v="2"/>
    <n v="2.7"/>
  </r>
  <r>
    <x v="1"/>
    <n v="0"/>
  </r>
  <r>
    <x v="1"/>
    <n v="0"/>
  </r>
  <r>
    <x v="3"/>
    <n v="0"/>
  </r>
  <r>
    <x v="1"/>
    <n v="0"/>
  </r>
  <r>
    <x v="2"/>
    <n v="2.7"/>
  </r>
  <r>
    <x v="1"/>
    <n v="0"/>
  </r>
  <r>
    <x v="0"/>
    <n v="0"/>
  </r>
  <r>
    <x v="0"/>
    <n v="2.7"/>
  </r>
  <r>
    <x v="3"/>
    <n v="2.7"/>
  </r>
  <r>
    <x v="1"/>
    <n v="0"/>
  </r>
  <r>
    <x v="2"/>
    <n v="0"/>
  </r>
  <r>
    <x v="3"/>
    <n v="0"/>
  </r>
  <r>
    <x v="0"/>
    <n v="0"/>
  </r>
  <r>
    <x v="1"/>
    <n v="0"/>
  </r>
  <r>
    <x v="1"/>
    <n v="2.7"/>
  </r>
  <r>
    <x v="4"/>
    <m/>
  </r>
  <r>
    <x v="3"/>
    <n v="0"/>
  </r>
  <r>
    <x v="0"/>
    <n v="0"/>
  </r>
  <r>
    <x v="2"/>
    <n v="2.7"/>
  </r>
  <r>
    <x v="0"/>
    <n v="2.7"/>
  </r>
  <r>
    <x v="2"/>
    <n v="0"/>
  </r>
  <r>
    <x v="1"/>
    <n v="0"/>
  </r>
  <r>
    <x v="2"/>
    <n v="0"/>
  </r>
  <r>
    <x v="2"/>
    <n v="0"/>
  </r>
  <r>
    <x v="0"/>
    <n v="0"/>
  </r>
  <r>
    <x v="2"/>
    <n v="2.7"/>
  </r>
  <r>
    <x v="1"/>
    <n v="2.7"/>
  </r>
  <r>
    <x v="0"/>
    <n v="2.7"/>
  </r>
  <r>
    <x v="0"/>
    <n v="2.7"/>
  </r>
  <r>
    <x v="2"/>
    <n v="0"/>
  </r>
  <r>
    <x v="3"/>
    <n v="0"/>
  </r>
  <r>
    <x v="2"/>
    <n v="0"/>
  </r>
  <r>
    <x v="0"/>
    <n v="0"/>
  </r>
  <r>
    <x v="0"/>
    <n v="2.7"/>
  </r>
  <r>
    <x v="1"/>
    <n v="0"/>
  </r>
  <r>
    <x v="0"/>
    <n v="2.7"/>
  </r>
  <r>
    <x v="1"/>
    <n v="0"/>
  </r>
  <r>
    <x v="3"/>
    <n v="0"/>
  </r>
  <r>
    <x v="0"/>
    <n v="0"/>
  </r>
  <r>
    <x v="2"/>
    <n v="0"/>
  </r>
  <r>
    <x v="2"/>
    <n v="0"/>
  </r>
  <r>
    <x v="1"/>
    <n v="0"/>
  </r>
  <r>
    <x v="0"/>
    <n v="0"/>
  </r>
  <r>
    <x v="2"/>
    <n v="0"/>
  </r>
  <r>
    <x v="0"/>
    <n v="0"/>
  </r>
  <r>
    <x v="2"/>
    <n v="0"/>
  </r>
  <r>
    <x v="1"/>
    <n v="0"/>
  </r>
  <r>
    <x v="2"/>
    <n v="0"/>
  </r>
  <r>
    <x v="3"/>
    <n v="0"/>
  </r>
  <r>
    <x v="3"/>
    <n v="0"/>
  </r>
  <r>
    <x v="1"/>
    <n v="0"/>
  </r>
  <r>
    <x v="2"/>
    <n v="2.7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0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1"/>
    <n v="0"/>
  </r>
  <r>
    <x v="0"/>
    <n v="0"/>
  </r>
  <r>
    <x v="2"/>
    <n v="0"/>
  </r>
  <r>
    <x v="1"/>
    <n v="2.7"/>
  </r>
  <r>
    <x v="1"/>
    <n v="0"/>
  </r>
  <r>
    <x v="2"/>
    <n v="0"/>
  </r>
  <r>
    <x v="0"/>
    <n v="0"/>
  </r>
  <r>
    <x v="3"/>
    <n v="0"/>
  </r>
  <r>
    <x v="3"/>
    <n v="0"/>
  </r>
  <r>
    <x v="3"/>
    <n v="0"/>
  </r>
  <r>
    <x v="1"/>
    <n v="0"/>
  </r>
  <r>
    <x v="0"/>
    <n v="0"/>
  </r>
  <r>
    <x v="0"/>
    <n v="0"/>
  </r>
  <r>
    <x v="3"/>
    <n v="0"/>
  </r>
  <r>
    <x v="3"/>
    <n v="0"/>
  </r>
  <r>
    <x v="2"/>
    <n v="0"/>
  </r>
  <r>
    <x v="0"/>
    <n v="2.7"/>
  </r>
  <r>
    <x v="1"/>
    <n v="0"/>
  </r>
  <r>
    <x v="2"/>
    <n v="0"/>
  </r>
  <r>
    <x v="3"/>
    <n v="0"/>
  </r>
  <r>
    <x v="3"/>
    <n v="0"/>
  </r>
  <r>
    <x v="0"/>
    <n v="0"/>
  </r>
  <r>
    <x v="2"/>
    <n v="0"/>
  </r>
  <r>
    <x v="2"/>
    <n v="0"/>
  </r>
  <r>
    <x v="2"/>
    <n v="0"/>
  </r>
  <r>
    <x v="1"/>
    <n v="0"/>
  </r>
  <r>
    <x v="3"/>
    <n v="0"/>
  </r>
  <r>
    <x v="1"/>
    <n v="0"/>
  </r>
  <r>
    <x v="2"/>
    <n v="0"/>
  </r>
  <r>
    <x v="0"/>
    <n v="0"/>
  </r>
  <r>
    <x v="2"/>
    <n v="0"/>
  </r>
  <r>
    <x v="0"/>
    <n v="2.7"/>
  </r>
  <r>
    <x v="3"/>
    <n v="0"/>
  </r>
  <r>
    <x v="3"/>
    <n v="0"/>
  </r>
  <r>
    <x v="2"/>
    <n v="0"/>
  </r>
  <r>
    <x v="3"/>
    <n v="0"/>
  </r>
  <r>
    <x v="1"/>
    <n v="0"/>
  </r>
  <r>
    <x v="1"/>
    <n v="0"/>
  </r>
  <r>
    <x v="3"/>
    <n v="0"/>
  </r>
  <r>
    <x v="1"/>
    <n v="2.7"/>
  </r>
  <r>
    <x v="1"/>
    <n v="0"/>
  </r>
  <r>
    <x v="2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3"/>
    <n v="0"/>
  </r>
  <r>
    <x v="1"/>
    <n v="0"/>
  </r>
  <r>
    <x v="2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1"/>
    <n v="0"/>
  </r>
  <r>
    <x v="1"/>
    <n v="2.7"/>
  </r>
  <r>
    <x v="2"/>
    <n v="0"/>
  </r>
  <r>
    <x v="2"/>
    <n v="0"/>
  </r>
  <r>
    <x v="2"/>
    <n v="0"/>
  </r>
  <r>
    <x v="0"/>
    <n v="0"/>
  </r>
  <r>
    <x v="3"/>
    <n v="0"/>
  </r>
  <r>
    <x v="3"/>
    <n v="0"/>
  </r>
  <r>
    <x v="0"/>
    <n v="0"/>
  </r>
  <r>
    <x v="3"/>
    <n v="0"/>
  </r>
  <r>
    <x v="0"/>
    <n v="2.7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1"/>
    <n v="0"/>
  </r>
  <r>
    <x v="2"/>
    <n v="0"/>
  </r>
  <r>
    <x v="0"/>
    <n v="0"/>
  </r>
  <r>
    <x v="1"/>
    <n v="0"/>
  </r>
  <r>
    <x v="1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0"/>
    <n v="0"/>
  </r>
  <r>
    <x v="3"/>
    <n v="0"/>
  </r>
  <r>
    <x v="3"/>
    <n v="0"/>
  </r>
  <r>
    <x v="3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1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1"/>
    <n v="0"/>
  </r>
  <r>
    <x v="3"/>
    <n v="0"/>
  </r>
  <r>
    <x v="1"/>
    <n v="0"/>
  </r>
  <r>
    <x v="1"/>
    <n v="0"/>
  </r>
  <r>
    <x v="1"/>
    <n v="0"/>
  </r>
  <r>
    <x v="3"/>
    <n v="0"/>
  </r>
  <r>
    <x v="0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3"/>
    <n v="0"/>
  </r>
  <r>
    <x v="5"/>
    <n v="5.4"/>
  </r>
  <r>
    <x v="5"/>
    <n v="5.4"/>
  </r>
  <r>
    <x v="6"/>
    <n v="5.4"/>
  </r>
  <r>
    <x v="5"/>
    <n v="5.4"/>
  </r>
  <r>
    <x v="6"/>
    <n v="0"/>
  </r>
  <r>
    <x v="5"/>
    <n v="5.4"/>
  </r>
  <r>
    <x v="5"/>
    <n v="5.4"/>
  </r>
  <r>
    <x v="5"/>
    <n v="5.4"/>
  </r>
  <r>
    <x v="6"/>
    <n v="0"/>
  </r>
  <r>
    <x v="5"/>
    <n v="0"/>
  </r>
  <r>
    <x v="5"/>
    <n v="5.4"/>
  </r>
  <r>
    <x v="5"/>
    <n v="5.4"/>
  </r>
  <r>
    <x v="2"/>
    <n v="0"/>
  </r>
  <r>
    <x v="5"/>
    <n v="0"/>
  </r>
  <r>
    <x v="5"/>
    <n v="0"/>
  </r>
  <r>
    <x v="6"/>
    <n v="2.7"/>
  </r>
  <r>
    <x v="5"/>
    <n v="0"/>
  </r>
  <r>
    <x v="6"/>
    <n v="2.7"/>
  </r>
  <r>
    <x v="6"/>
    <n v="0"/>
  </r>
  <r>
    <x v="5"/>
    <n v="2.7"/>
  </r>
  <r>
    <x v="3"/>
    <n v="0"/>
  </r>
  <r>
    <x v="5"/>
    <n v="2.7"/>
  </r>
  <r>
    <x v="5"/>
    <n v="0"/>
  </r>
  <r>
    <x v="5"/>
    <n v="0"/>
  </r>
  <r>
    <x v="3"/>
    <n v="0"/>
  </r>
  <r>
    <x v="2"/>
    <n v="0"/>
  </r>
  <r>
    <x v="5"/>
    <n v="2.7"/>
  </r>
  <r>
    <x v="6"/>
    <n v="2.7"/>
  </r>
  <r>
    <x v="6"/>
    <n v="2.7"/>
  </r>
  <r>
    <x v="6"/>
    <n v="0"/>
  </r>
  <r>
    <x v="5"/>
    <n v="2.7"/>
  </r>
  <r>
    <x v="5"/>
    <n v="0"/>
  </r>
  <r>
    <x v="6"/>
    <n v="2.7"/>
  </r>
  <r>
    <x v="6"/>
    <n v="0"/>
  </r>
  <r>
    <x v="2"/>
    <n v="0"/>
  </r>
  <r>
    <x v="2"/>
    <n v="0"/>
  </r>
  <r>
    <x v="2"/>
    <n v="0"/>
  </r>
  <r>
    <x v="2"/>
    <n v="0"/>
  </r>
  <r>
    <x v="5"/>
    <n v="0"/>
  </r>
  <r>
    <x v="6"/>
    <n v="0"/>
  </r>
  <r>
    <x v="2"/>
    <n v="0"/>
  </r>
  <r>
    <x v="5"/>
    <n v="2.7"/>
  </r>
  <r>
    <x v="3"/>
    <n v="0"/>
  </r>
  <r>
    <x v="5"/>
    <n v="2.7"/>
  </r>
  <r>
    <x v="5"/>
    <n v="2.7"/>
  </r>
  <r>
    <x v="3"/>
    <n v="0"/>
  </r>
  <r>
    <x v="2"/>
    <n v="0"/>
  </r>
  <r>
    <x v="5"/>
    <n v="0"/>
  </r>
  <r>
    <x v="5"/>
    <n v="2.7"/>
  </r>
  <r>
    <x v="5"/>
    <n v="0"/>
  </r>
  <r>
    <x v="5"/>
    <n v="2.7"/>
  </r>
  <r>
    <x v="6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5"/>
    <n v="0"/>
  </r>
  <r>
    <x v="6"/>
    <n v="0"/>
  </r>
  <r>
    <x v="5"/>
    <n v="2.7"/>
  </r>
  <r>
    <x v="5"/>
    <n v="0"/>
  </r>
  <r>
    <x v="5"/>
    <n v="0"/>
  </r>
  <r>
    <x v="5"/>
    <n v="0"/>
  </r>
  <r>
    <x v="5"/>
    <n v="0"/>
  </r>
  <r>
    <x v="6"/>
    <n v="0"/>
  </r>
  <r>
    <x v="3"/>
    <n v="0"/>
  </r>
  <r>
    <x v="2"/>
    <n v="0"/>
  </r>
  <r>
    <x v="6"/>
    <n v="0"/>
  </r>
  <r>
    <x v="5"/>
    <n v="0"/>
  </r>
  <r>
    <x v="6"/>
    <n v="0"/>
  </r>
  <r>
    <x v="2"/>
    <n v="0"/>
  </r>
  <r>
    <x v="5"/>
    <n v="2.7"/>
  </r>
  <r>
    <x v="5"/>
    <n v="0"/>
  </r>
  <r>
    <x v="5"/>
    <n v="0"/>
  </r>
  <r>
    <x v="6"/>
    <n v="2.7"/>
  </r>
  <r>
    <x v="6"/>
    <n v="0"/>
  </r>
  <r>
    <x v="3"/>
    <n v="0"/>
  </r>
  <r>
    <x v="2"/>
    <n v="0"/>
  </r>
  <r>
    <x v="2"/>
    <n v="0"/>
  </r>
  <r>
    <x v="2"/>
    <n v="0"/>
  </r>
  <r>
    <x v="2"/>
    <n v="0"/>
  </r>
  <r>
    <x v="2"/>
    <n v="0"/>
  </r>
  <r>
    <x v="6"/>
    <n v="0"/>
  </r>
  <r>
    <x v="5"/>
    <n v="0"/>
  </r>
  <r>
    <x v="3"/>
    <n v="0"/>
  </r>
  <r>
    <x v="2"/>
    <n v="0"/>
  </r>
  <r>
    <x v="5"/>
    <n v="0"/>
  </r>
  <r>
    <x v="5"/>
    <n v="2.7"/>
  </r>
  <r>
    <x v="6"/>
    <n v="0"/>
  </r>
  <r>
    <x v="6"/>
    <n v="0"/>
  </r>
  <r>
    <x v="5"/>
    <n v="0"/>
  </r>
  <r>
    <x v="2"/>
    <n v="0"/>
  </r>
  <r>
    <x v="5"/>
    <n v="0"/>
  </r>
  <r>
    <x v="5"/>
    <n v="0"/>
  </r>
  <r>
    <x v="6"/>
    <n v="0"/>
  </r>
  <r>
    <x v="3"/>
    <n v="0"/>
  </r>
  <r>
    <x v="5"/>
    <n v="0"/>
  </r>
  <r>
    <x v="2"/>
    <n v="0"/>
  </r>
  <r>
    <x v="5"/>
    <n v="0"/>
  </r>
  <r>
    <x v="5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3"/>
    <n v="0"/>
  </r>
  <r>
    <x v="6"/>
    <n v="0"/>
  </r>
  <r>
    <x v="2"/>
    <n v="0"/>
  </r>
  <r>
    <x v="5"/>
    <n v="0"/>
  </r>
  <r>
    <x v="2"/>
    <n v="0"/>
  </r>
  <r>
    <x v="6"/>
    <n v="0"/>
  </r>
  <r>
    <x v="2"/>
    <n v="0"/>
  </r>
  <r>
    <x v="2"/>
    <n v="0"/>
  </r>
  <r>
    <x v="5"/>
    <n v="0"/>
  </r>
  <r>
    <x v="3"/>
    <n v="0"/>
  </r>
  <r>
    <x v="6"/>
    <n v="0"/>
  </r>
  <r>
    <x v="5"/>
    <n v="0"/>
  </r>
  <r>
    <x v="6"/>
    <n v="0"/>
  </r>
  <r>
    <x v="5"/>
    <n v="0"/>
  </r>
  <r>
    <x v="3"/>
    <n v="0"/>
  </r>
  <r>
    <x v="6"/>
    <n v="0"/>
  </r>
  <r>
    <x v="6"/>
    <n v="0"/>
  </r>
  <r>
    <x v="3"/>
    <n v="0"/>
  </r>
  <r>
    <x v="6"/>
    <n v="0"/>
  </r>
  <r>
    <x v="5"/>
    <n v="0"/>
  </r>
  <r>
    <x v="6"/>
    <n v="0"/>
  </r>
  <r>
    <x v="5"/>
    <n v="0"/>
  </r>
  <r>
    <x v="6"/>
    <n v="0"/>
  </r>
  <r>
    <x v="2"/>
    <n v="0"/>
  </r>
  <r>
    <x v="3"/>
    <n v="0"/>
  </r>
  <r>
    <x v="6"/>
    <n v="0"/>
  </r>
  <r>
    <x v="5"/>
    <n v="0"/>
  </r>
  <r>
    <x v="6"/>
    <n v="2.7"/>
  </r>
  <r>
    <x v="2"/>
    <n v="0"/>
  </r>
  <r>
    <x v="5"/>
    <n v="0"/>
  </r>
  <r>
    <x v="5"/>
    <n v="0"/>
  </r>
  <r>
    <x v="5"/>
    <n v="0"/>
  </r>
  <r>
    <x v="3"/>
    <n v="0"/>
  </r>
  <r>
    <x v="6"/>
    <n v="0"/>
  </r>
  <r>
    <x v="3"/>
    <n v="0"/>
  </r>
  <r>
    <x v="2"/>
    <n v="0"/>
  </r>
  <r>
    <x v="5"/>
    <n v="0"/>
  </r>
  <r>
    <x v="3"/>
    <n v="0"/>
  </r>
  <r>
    <x v="3"/>
    <n v="0"/>
  </r>
  <r>
    <x v="2"/>
    <n v="0"/>
  </r>
  <r>
    <x v="5"/>
    <n v="0"/>
  </r>
  <r>
    <x v="5"/>
    <n v="0"/>
  </r>
  <r>
    <x v="2"/>
    <n v="0"/>
  </r>
  <r>
    <x v="6"/>
    <n v="0"/>
  </r>
  <r>
    <x v="6"/>
    <n v="0"/>
  </r>
  <r>
    <x v="3"/>
    <n v="0"/>
  </r>
  <r>
    <x v="2"/>
    <n v="0"/>
  </r>
  <r>
    <x v="6"/>
    <n v="0"/>
  </r>
  <r>
    <x v="3"/>
    <n v="0"/>
  </r>
  <r>
    <x v="6"/>
    <n v="0"/>
  </r>
  <r>
    <x v="2"/>
    <n v="0"/>
  </r>
  <r>
    <x v="5"/>
    <n v="0"/>
  </r>
  <r>
    <x v="2"/>
    <n v="0"/>
  </r>
  <r>
    <x v="2"/>
    <n v="0"/>
  </r>
  <r>
    <x v="3"/>
    <n v="0"/>
  </r>
  <r>
    <x v="2"/>
    <n v="0"/>
  </r>
  <r>
    <x v="3"/>
    <n v="0"/>
  </r>
  <r>
    <x v="3"/>
    <n v="0"/>
  </r>
  <r>
    <x v="2"/>
    <n v="0"/>
  </r>
  <r>
    <x v="3"/>
    <n v="0"/>
  </r>
  <r>
    <x v="6"/>
    <n v="0"/>
  </r>
  <r>
    <x v="3"/>
    <n v="0"/>
  </r>
  <r>
    <x v="2"/>
    <n v="0"/>
  </r>
  <r>
    <x v="2"/>
    <n v="0"/>
  </r>
  <r>
    <x v="2"/>
    <n v="0"/>
  </r>
  <r>
    <x v="5"/>
    <n v="0"/>
  </r>
  <r>
    <x v="3"/>
    <n v="0"/>
  </r>
  <r>
    <x v="3"/>
    <n v="0"/>
  </r>
  <r>
    <x v="3"/>
    <n v="0"/>
  </r>
  <r>
    <x v="2"/>
    <n v="0"/>
  </r>
  <r>
    <x v="2"/>
    <n v="0"/>
  </r>
  <r>
    <x v="3"/>
    <n v="0"/>
  </r>
  <r>
    <x v="2"/>
    <n v="0"/>
  </r>
  <r>
    <x v="2"/>
    <n v="0"/>
  </r>
  <r>
    <x v="3"/>
    <n v="0"/>
  </r>
  <r>
    <x v="6"/>
    <n v="0"/>
  </r>
  <r>
    <x v="2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2"/>
    <n v="0"/>
  </r>
  <r>
    <x v="5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6"/>
    <n v="0"/>
  </r>
  <r>
    <x v="5"/>
    <n v="0"/>
  </r>
  <r>
    <x v="2"/>
    <n v="0"/>
  </r>
  <r>
    <x v="5"/>
    <n v="0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5"/>
    <n v="0"/>
  </r>
  <r>
    <x v="3"/>
    <n v="0"/>
  </r>
  <r>
    <x v="2"/>
    <n v="0"/>
  </r>
  <r>
    <x v="6"/>
    <n v="0"/>
  </r>
  <r>
    <x v="5"/>
    <n v="0"/>
  </r>
  <r>
    <x v="5"/>
    <n v="0"/>
  </r>
  <r>
    <x v="6"/>
    <n v="0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6"/>
    <n v="0"/>
  </r>
  <r>
    <x v="3"/>
    <n v="0"/>
  </r>
  <r>
    <x v="3"/>
    <n v="0"/>
  </r>
  <r>
    <x v="5"/>
    <n v="0"/>
  </r>
  <r>
    <x v="3"/>
    <n v="0"/>
  </r>
  <r>
    <x v="6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5"/>
    <n v="0"/>
  </r>
  <r>
    <x v="3"/>
    <n v="0"/>
  </r>
  <r>
    <x v="2"/>
    <n v="0"/>
  </r>
  <r>
    <x v="3"/>
    <n v="0"/>
  </r>
  <r>
    <x v="5"/>
    <n v="0"/>
  </r>
  <r>
    <x v="2"/>
    <n v="0"/>
  </r>
  <r>
    <x v="2"/>
    <n v="0"/>
  </r>
  <r>
    <x v="3"/>
    <n v="0"/>
  </r>
  <r>
    <x v="2"/>
    <n v="0"/>
  </r>
  <r>
    <x v="5"/>
    <n v="0"/>
  </r>
  <r>
    <x v="2"/>
    <n v="0"/>
  </r>
  <r>
    <x v="2"/>
    <n v="0"/>
  </r>
  <r>
    <x v="5"/>
    <n v="0"/>
  </r>
  <r>
    <x v="3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47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2"/>
    <n v="5.4"/>
  </r>
  <r>
    <x v="3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0"/>
  </r>
  <r>
    <x v="0"/>
    <n v="5.4"/>
  </r>
  <r>
    <x v="2"/>
    <n v="5.4"/>
  </r>
  <r>
    <x v="0"/>
    <n v="5.4"/>
  </r>
  <r>
    <x v="0"/>
    <n v="5.4"/>
  </r>
  <r>
    <x v="1"/>
    <n v="5.4"/>
  </r>
  <r>
    <x v="0"/>
    <n v="5.4"/>
  </r>
  <r>
    <x v="0"/>
    <n v="5.4"/>
  </r>
  <r>
    <x v="1"/>
    <n v="0"/>
  </r>
  <r>
    <x v="0"/>
    <n v="5.4"/>
  </r>
  <r>
    <x v="2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5.4"/>
  </r>
  <r>
    <x v="2"/>
    <n v="5.4"/>
  </r>
  <r>
    <x v="1"/>
    <n v="5.4"/>
  </r>
  <r>
    <x v="0"/>
    <n v="0"/>
  </r>
  <r>
    <x v="1"/>
    <n v="5.4"/>
  </r>
  <r>
    <x v="0"/>
    <n v="5.4"/>
  </r>
  <r>
    <x v="2"/>
    <n v="0"/>
  </r>
  <r>
    <x v="2"/>
    <n v="5.4"/>
  </r>
  <r>
    <x v="0"/>
    <n v="5.4"/>
  </r>
  <r>
    <x v="2"/>
    <n v="5.4"/>
  </r>
  <r>
    <x v="0"/>
    <n v="5.4"/>
  </r>
  <r>
    <x v="0"/>
    <n v="5.4"/>
  </r>
  <r>
    <x v="2"/>
    <n v="5.4"/>
  </r>
  <r>
    <x v="1"/>
    <n v="5.4"/>
  </r>
  <r>
    <x v="1"/>
    <n v="5.4"/>
  </r>
  <r>
    <x v="1"/>
    <n v="0"/>
  </r>
  <r>
    <x v="3"/>
    <n v="5.4"/>
  </r>
  <r>
    <x v="2"/>
    <n v="5.4"/>
  </r>
  <r>
    <x v="0"/>
    <n v="5.4"/>
  </r>
  <r>
    <x v="1"/>
    <n v="5.4"/>
  </r>
  <r>
    <x v="1"/>
    <n v="0"/>
  </r>
  <r>
    <x v="0"/>
    <n v="0"/>
  </r>
  <r>
    <x v="2"/>
    <n v="2.7"/>
  </r>
  <r>
    <x v="1"/>
    <n v="2.7"/>
  </r>
  <r>
    <x v="0"/>
    <n v="0"/>
  </r>
  <r>
    <x v="0"/>
    <n v="2.7"/>
  </r>
  <r>
    <x v="2"/>
    <n v="2.7"/>
  </r>
  <r>
    <x v="2"/>
    <n v="2.7"/>
  </r>
  <r>
    <x v="3"/>
    <n v="0"/>
  </r>
  <r>
    <x v="1"/>
    <n v="0"/>
  </r>
  <r>
    <x v="0"/>
    <n v="0"/>
  </r>
  <r>
    <x v="1"/>
    <n v="0"/>
  </r>
  <r>
    <x v="0"/>
    <n v="2.7"/>
  </r>
  <r>
    <x v="0"/>
    <n v="2.7"/>
  </r>
  <r>
    <x v="2"/>
    <n v="0"/>
  </r>
  <r>
    <x v="2"/>
    <n v="0"/>
  </r>
  <r>
    <x v="0"/>
    <n v="2.7"/>
  </r>
  <r>
    <x v="1"/>
    <n v="0"/>
  </r>
  <r>
    <x v="1"/>
    <n v="2.7"/>
  </r>
  <r>
    <x v="1"/>
    <n v="2.7"/>
  </r>
  <r>
    <x v="3"/>
    <n v="0"/>
  </r>
  <r>
    <x v="3"/>
    <n v="2.7"/>
  </r>
  <r>
    <x v="0"/>
    <n v="0"/>
  </r>
  <r>
    <x v="1"/>
    <n v="2.7"/>
  </r>
  <r>
    <x v="0"/>
    <n v="0"/>
  </r>
  <r>
    <x v="4"/>
    <m/>
  </r>
  <r>
    <x v="2"/>
    <n v="2.7"/>
  </r>
  <r>
    <x v="0"/>
    <n v="0"/>
  </r>
  <r>
    <x v="2"/>
    <n v="2.7"/>
  </r>
  <r>
    <x v="1"/>
    <n v="0"/>
  </r>
  <r>
    <x v="2"/>
    <n v="0"/>
  </r>
  <r>
    <x v="1"/>
    <n v="2.7"/>
  </r>
  <r>
    <x v="2"/>
    <n v="0"/>
  </r>
  <r>
    <x v="0"/>
    <n v="0"/>
  </r>
  <r>
    <x v="1"/>
    <n v="2.7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0"/>
    <n v="2.7"/>
  </r>
  <r>
    <x v="1"/>
    <n v="0"/>
  </r>
  <r>
    <x v="1"/>
    <n v="0"/>
  </r>
  <r>
    <x v="0"/>
    <n v="2.7"/>
  </r>
  <r>
    <x v="3"/>
    <n v="0"/>
  </r>
  <r>
    <x v="3"/>
    <n v="2.7"/>
  </r>
  <r>
    <x v="1"/>
    <n v="2.7"/>
  </r>
  <r>
    <x v="2"/>
    <n v="0"/>
  </r>
  <r>
    <x v="1"/>
    <n v="2.7"/>
  </r>
  <r>
    <x v="0"/>
    <n v="0"/>
  </r>
  <r>
    <x v="0"/>
    <n v="2.7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2.7"/>
  </r>
  <r>
    <x v="1"/>
    <n v="0"/>
  </r>
  <r>
    <x v="1"/>
    <n v="0"/>
  </r>
  <r>
    <x v="2"/>
    <n v="0"/>
  </r>
  <r>
    <x v="2"/>
    <n v="0"/>
  </r>
  <r>
    <x v="0"/>
    <n v="2.7"/>
  </r>
  <r>
    <x v="0"/>
    <n v="0"/>
  </r>
  <r>
    <x v="1"/>
    <n v="0"/>
  </r>
  <r>
    <x v="0"/>
    <n v="0"/>
  </r>
  <r>
    <x v="1"/>
    <n v="0"/>
  </r>
  <r>
    <x v="2"/>
    <n v="0"/>
  </r>
  <r>
    <x v="0"/>
    <n v="2.7"/>
  </r>
  <r>
    <x v="1"/>
    <n v="0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0"/>
    <n v="2.7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2.7"/>
  </r>
  <r>
    <x v="3"/>
    <n v="0"/>
  </r>
  <r>
    <x v="3"/>
    <n v="2.7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0"/>
    <n v="2.7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5"/>
    <n v="5.4"/>
  </r>
  <r>
    <x v="5"/>
    <n v="0"/>
  </r>
  <r>
    <x v="6"/>
    <n v="5.4"/>
  </r>
  <r>
    <x v="7"/>
    <n v="5.4"/>
  </r>
  <r>
    <x v="7"/>
    <n v="5.4"/>
  </r>
  <r>
    <x v="5"/>
    <n v="0"/>
  </r>
  <r>
    <x v="6"/>
    <n v="5.4"/>
  </r>
  <r>
    <x v="6"/>
    <n v="5.4"/>
  </r>
  <r>
    <x v="5"/>
    <n v="5.4"/>
  </r>
  <r>
    <x v="5"/>
    <n v="0"/>
  </r>
  <r>
    <x v="5"/>
    <n v="0"/>
  </r>
  <r>
    <x v="7"/>
    <n v="5.4"/>
  </r>
  <r>
    <x v="5"/>
    <n v="5.4"/>
  </r>
  <r>
    <x v="7"/>
    <n v="0"/>
  </r>
  <r>
    <x v="5"/>
    <n v="0"/>
  </r>
  <r>
    <x v="7"/>
    <n v="0"/>
  </r>
  <r>
    <x v="5"/>
    <n v="0"/>
  </r>
  <r>
    <x v="7"/>
    <n v="2.7"/>
  </r>
  <r>
    <x v="5"/>
    <n v="0"/>
  </r>
  <r>
    <x v="6"/>
    <n v="2.7"/>
  </r>
  <r>
    <x v="5"/>
    <n v="0"/>
  </r>
  <r>
    <x v="5"/>
    <n v="0"/>
  </r>
  <r>
    <x v="6"/>
    <n v="0"/>
  </r>
  <r>
    <x v="7"/>
    <n v="0"/>
  </r>
  <r>
    <x v="6"/>
    <n v="2.7"/>
  </r>
  <r>
    <x v="5"/>
    <n v="0"/>
  </r>
  <r>
    <x v="5"/>
    <n v="0"/>
  </r>
  <r>
    <x v="6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5"/>
    <n v="0"/>
  </r>
  <r>
    <x v="7"/>
    <n v="0"/>
  </r>
  <r>
    <x v="7"/>
    <n v="0"/>
  </r>
  <r>
    <x v="5"/>
    <n v="0"/>
  </r>
  <r>
    <x v="5"/>
    <n v="0"/>
  </r>
  <r>
    <x v="5"/>
    <n v="0"/>
  </r>
  <r>
    <x v="7"/>
    <n v="0"/>
  </r>
  <r>
    <x v="5"/>
    <n v="0"/>
  </r>
  <r>
    <x v="5"/>
    <n v="0"/>
  </r>
  <r>
    <x v="7"/>
    <n v="0"/>
  </r>
  <r>
    <x v="5"/>
    <n v="0"/>
  </r>
  <r>
    <x v="5"/>
    <n v="0"/>
  </r>
  <r>
    <x v="6"/>
    <n v="0"/>
  </r>
  <r>
    <x v="6"/>
    <n v="0"/>
  </r>
  <r>
    <x v="7"/>
    <n v="0"/>
  </r>
  <r>
    <x v="5"/>
    <n v="2.7"/>
  </r>
  <r>
    <x v="6"/>
    <n v="0"/>
  </r>
  <r>
    <x v="6"/>
    <n v="0"/>
  </r>
  <r>
    <x v="7"/>
    <n v="0"/>
  </r>
  <r>
    <x v="7"/>
    <n v="0"/>
  </r>
  <r>
    <x v="5"/>
    <n v="0"/>
  </r>
  <r>
    <x v="6"/>
    <n v="0"/>
  </r>
  <r>
    <x v="7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7"/>
    <n v="0"/>
  </r>
  <r>
    <x v="6"/>
    <n v="0"/>
  </r>
  <r>
    <x v="7"/>
    <n v="0"/>
  </r>
  <r>
    <x v="7"/>
    <n v="2.7"/>
  </r>
  <r>
    <x v="6"/>
    <n v="0"/>
  </r>
  <r>
    <x v="5"/>
    <n v="0"/>
  </r>
  <r>
    <x v="7"/>
    <n v="0"/>
  </r>
  <r>
    <x v="7"/>
    <n v="0"/>
  </r>
  <r>
    <x v="7"/>
    <n v="0"/>
  </r>
  <r>
    <x v="7"/>
    <n v="0"/>
  </r>
  <r>
    <x v="6"/>
    <n v="0"/>
  </r>
  <r>
    <x v="7"/>
    <n v="0"/>
  </r>
  <r>
    <x v="5"/>
    <n v="0"/>
  </r>
  <r>
    <x v="7"/>
    <n v="0"/>
  </r>
  <r>
    <x v="5"/>
    <n v="0"/>
  </r>
  <r>
    <x v="5"/>
    <n v="0"/>
  </r>
  <r>
    <x v="7"/>
    <n v="0"/>
  </r>
  <r>
    <x v="7"/>
    <n v="0"/>
  </r>
  <r>
    <x v="7"/>
    <n v="2.7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5"/>
    <n v="2.7"/>
  </r>
  <r>
    <x v="7"/>
    <n v="0"/>
  </r>
  <r>
    <x v="6"/>
    <n v="0"/>
  </r>
  <r>
    <x v="5"/>
    <n v="0"/>
  </r>
  <r>
    <x v="5"/>
    <n v="0"/>
  </r>
  <r>
    <x v="6"/>
    <n v="0"/>
  </r>
  <r>
    <x v="6"/>
    <n v="2.7"/>
  </r>
  <r>
    <x v="5"/>
    <n v="0"/>
  </r>
  <r>
    <x v="7"/>
    <n v="0"/>
  </r>
  <r>
    <x v="7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7"/>
    <n v="0"/>
  </r>
  <r>
    <x v="5"/>
    <n v="0"/>
  </r>
  <r>
    <x v="7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7"/>
    <n v="0"/>
  </r>
  <r>
    <x v="6"/>
    <n v="0"/>
  </r>
  <r>
    <x v="6"/>
    <n v="0"/>
  </r>
  <r>
    <x v="7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6"/>
    <n v="0"/>
  </r>
  <r>
    <x v="6"/>
    <n v="0"/>
  </r>
  <r>
    <x v="6"/>
    <n v="0"/>
  </r>
  <r>
    <x v="5"/>
    <n v="2.7"/>
  </r>
  <r>
    <x v="6"/>
    <n v="0"/>
  </r>
  <r>
    <x v="5"/>
    <n v="0"/>
  </r>
  <r>
    <x v="7"/>
    <n v="0"/>
  </r>
  <r>
    <x v="6"/>
    <n v="0"/>
  </r>
  <r>
    <x v="5"/>
    <n v="0"/>
  </r>
  <r>
    <x v="6"/>
    <n v="0"/>
  </r>
  <r>
    <x v="6"/>
    <n v="0"/>
  </r>
  <r>
    <x v="7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6"/>
    <n v="0"/>
  </r>
  <r>
    <x v="7"/>
    <n v="0"/>
  </r>
  <r>
    <x v="6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7"/>
    <n v="0"/>
  </r>
  <r>
    <x v="6"/>
    <n v="0"/>
  </r>
  <r>
    <x v="6"/>
    <n v="0"/>
  </r>
  <r>
    <x v="7"/>
    <n v="0"/>
  </r>
  <r>
    <x v="5"/>
    <n v="0"/>
  </r>
  <r>
    <x v="5"/>
    <n v="0"/>
  </r>
  <r>
    <x v="6"/>
    <n v="0"/>
  </r>
  <r>
    <x v="6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6"/>
    <n v="0"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48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0"/>
  </r>
  <r>
    <x v="1"/>
    <n v="5.4"/>
  </r>
  <r>
    <x v="0"/>
    <n v="5.4"/>
  </r>
  <r>
    <x v="1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0"/>
  </r>
  <r>
    <x v="0"/>
    <n v="5.4"/>
  </r>
  <r>
    <x v="1"/>
    <n v="5.4"/>
  </r>
  <r>
    <x v="0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0"/>
    <n v="0"/>
  </r>
  <r>
    <x v="1"/>
    <n v="0"/>
  </r>
  <r>
    <x v="0"/>
    <n v="0"/>
  </r>
  <r>
    <x v="0"/>
    <n v="5.4"/>
  </r>
  <r>
    <x v="1"/>
    <n v="5.4"/>
  </r>
  <r>
    <x v="0"/>
    <n v="0"/>
  </r>
  <r>
    <x v="0"/>
    <n v="5.4"/>
  </r>
  <r>
    <x v="1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0"/>
  </r>
  <r>
    <x v="0"/>
    <n v="0"/>
  </r>
  <r>
    <x v="0"/>
    <n v="5.4"/>
  </r>
  <r>
    <x v="1"/>
    <n v="0"/>
  </r>
  <r>
    <x v="1"/>
    <n v="5.4"/>
  </r>
  <r>
    <x v="1"/>
    <n v="5.4"/>
  </r>
  <r>
    <x v="1"/>
    <n v="0"/>
  </r>
  <r>
    <x v="0"/>
    <n v="5.4"/>
  </r>
  <r>
    <x v="1"/>
    <n v="5.4"/>
  </r>
  <r>
    <x v="1"/>
    <n v="0"/>
  </r>
  <r>
    <x v="0"/>
    <n v="0"/>
  </r>
  <r>
    <x v="0"/>
    <n v="0"/>
  </r>
  <r>
    <x v="0"/>
    <n v="0"/>
  </r>
  <r>
    <x v="0"/>
    <n v="0"/>
  </r>
  <r>
    <x v="0"/>
    <n v="5.4"/>
  </r>
  <r>
    <x v="1"/>
    <n v="0"/>
  </r>
  <r>
    <x v="2"/>
    <n v="0"/>
  </r>
  <r>
    <x v="1"/>
    <n v="5.4"/>
  </r>
  <r>
    <x v="2"/>
    <n v="0"/>
  </r>
  <r>
    <x v="1"/>
    <n v="0"/>
  </r>
  <r>
    <x v="0"/>
    <n v="5.4"/>
  </r>
  <r>
    <x v="1"/>
    <n v="5.4"/>
  </r>
  <r>
    <x v="0"/>
    <n v="0"/>
  </r>
  <r>
    <x v="0"/>
    <n v="0"/>
  </r>
  <r>
    <x v="2"/>
    <n v="2.7"/>
  </r>
  <r>
    <x v="1"/>
    <n v="0"/>
  </r>
  <r>
    <x v="2"/>
    <n v="2.7"/>
  </r>
  <r>
    <x v="0"/>
    <n v="0"/>
  </r>
  <r>
    <x v="2"/>
    <n v="2.7"/>
  </r>
  <r>
    <x v="0"/>
    <n v="0"/>
  </r>
  <r>
    <x v="2"/>
    <n v="2.7"/>
  </r>
  <r>
    <x v="2"/>
    <n v="0"/>
  </r>
  <r>
    <x v="2"/>
    <n v="0"/>
  </r>
  <r>
    <x v="1"/>
    <n v="0"/>
  </r>
  <r>
    <x v="0"/>
    <n v="2.7"/>
  </r>
  <r>
    <x v="0"/>
    <n v="0"/>
  </r>
  <r>
    <x v="1"/>
    <n v="0"/>
  </r>
  <r>
    <x v="0"/>
    <n v="0"/>
  </r>
  <r>
    <x v="0"/>
    <n v="2.7"/>
  </r>
  <r>
    <x v="0"/>
    <n v="0"/>
  </r>
  <r>
    <x v="2"/>
    <n v="2.7"/>
  </r>
  <r>
    <x v="2"/>
    <n v="0"/>
  </r>
  <r>
    <x v="2"/>
    <n v="0"/>
  </r>
  <r>
    <x v="0"/>
    <n v="2.7"/>
  </r>
  <r>
    <x v="2"/>
    <n v="2.7"/>
  </r>
  <r>
    <x v="1"/>
    <n v="0"/>
  </r>
  <r>
    <x v="0"/>
    <n v="0"/>
  </r>
  <r>
    <x v="3"/>
    <m/>
  </r>
  <r>
    <x v="2"/>
    <n v="0"/>
  </r>
  <r>
    <x v="0"/>
    <n v="2.7"/>
  </r>
  <r>
    <x v="0"/>
    <n v="0"/>
  </r>
  <r>
    <x v="1"/>
    <n v="0"/>
  </r>
  <r>
    <x v="1"/>
    <n v="2.7"/>
  </r>
  <r>
    <x v="0"/>
    <n v="0"/>
  </r>
  <r>
    <x v="0"/>
    <n v="0"/>
  </r>
  <r>
    <x v="0"/>
    <n v="2.7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2.7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2.7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4"/>
    <n v="0"/>
  </r>
  <r>
    <x v="4"/>
    <n v="5.4"/>
  </r>
  <r>
    <x v="4"/>
    <n v="5.4"/>
  </r>
  <r>
    <x v="4"/>
    <n v="5.4"/>
  </r>
  <r>
    <x v="5"/>
    <n v="5.4"/>
  </r>
  <r>
    <x v="4"/>
    <n v="0"/>
  </r>
  <r>
    <x v="6"/>
    <n v="0"/>
  </r>
  <r>
    <x v="4"/>
    <n v="0"/>
  </r>
  <r>
    <x v="4"/>
    <n v="5.4"/>
  </r>
  <r>
    <x v="4"/>
    <n v="5.4"/>
  </r>
  <r>
    <x v="4"/>
    <n v="0"/>
  </r>
  <r>
    <x v="6"/>
    <n v="0"/>
  </r>
  <r>
    <x v="6"/>
    <n v="0"/>
  </r>
  <r>
    <x v="6"/>
    <n v="0"/>
  </r>
  <r>
    <x v="4"/>
    <n v="0"/>
  </r>
  <r>
    <x v="5"/>
    <n v="0"/>
  </r>
  <r>
    <x v="6"/>
    <n v="2.7"/>
  </r>
  <r>
    <x v="5"/>
    <n v="0"/>
  </r>
  <r>
    <x v="4"/>
    <n v="2.7"/>
  </r>
  <r>
    <x v="5"/>
    <n v="0"/>
  </r>
  <r>
    <x v="4"/>
    <n v="0"/>
  </r>
  <r>
    <x v="5"/>
    <n v="0"/>
  </r>
  <r>
    <x v="4"/>
    <n v="2.7"/>
  </r>
  <r>
    <x v="4"/>
    <n v="0"/>
  </r>
  <r>
    <x v="4"/>
    <n v="2.7"/>
  </r>
  <r>
    <x v="4"/>
    <n v="2.7"/>
  </r>
  <r>
    <x v="5"/>
    <n v="0"/>
  </r>
  <r>
    <x v="5"/>
    <n v="0"/>
  </r>
  <r>
    <x v="4"/>
    <n v="2.7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6"/>
    <n v="0"/>
  </r>
  <r>
    <x v="5"/>
    <n v="0"/>
  </r>
  <r>
    <x v="4"/>
    <n v="0"/>
  </r>
  <r>
    <x v="5"/>
    <n v="0"/>
  </r>
  <r>
    <x v="6"/>
    <n v="0"/>
  </r>
  <r>
    <x v="6"/>
    <n v="0"/>
  </r>
  <r>
    <x v="4"/>
    <n v="2.7"/>
  </r>
  <r>
    <x v="6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4"/>
    <n v="0"/>
  </r>
  <r>
    <x v="5"/>
    <n v="0"/>
  </r>
  <r>
    <x v="4"/>
    <n v="0"/>
  </r>
  <r>
    <x v="6"/>
    <n v="0"/>
  </r>
  <r>
    <x v="6"/>
    <n v="0"/>
  </r>
  <r>
    <x v="5"/>
    <n v="0"/>
  </r>
  <r>
    <x v="5"/>
    <n v="2.7"/>
  </r>
  <r>
    <x v="6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4"/>
    <n v="2.7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2.7"/>
  </r>
  <r>
    <x v="6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4"/>
    <n v="0"/>
  </r>
  <r>
    <x v="5"/>
    <n v="0"/>
  </r>
  <r>
    <x v="6"/>
    <n v="0"/>
  </r>
  <r>
    <x v="6"/>
    <n v="0"/>
  </r>
  <r>
    <x v="5"/>
    <n v="0"/>
  </r>
  <r>
    <x v="4"/>
    <n v="0"/>
  </r>
  <r>
    <x v="4"/>
    <n v="2.7"/>
  </r>
  <r>
    <x v="6"/>
    <n v="0"/>
  </r>
  <r>
    <x v="5"/>
    <n v="0"/>
  </r>
  <r>
    <x v="4"/>
    <n v="0"/>
  </r>
  <r>
    <x v="6"/>
    <n v="0"/>
  </r>
  <r>
    <x v="5"/>
    <n v="2.7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4"/>
    <n v="2.7"/>
  </r>
  <r>
    <x v="4"/>
    <n v="0"/>
  </r>
  <r>
    <x v="4"/>
    <n v="0"/>
  </r>
  <r>
    <x v="5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5"/>
    <n v="0"/>
  </r>
  <r>
    <x v="6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4"/>
    <n v="0"/>
  </r>
  <r>
    <x v="5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6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4"/>
    <n v="0"/>
  </r>
  <r>
    <x v="6"/>
    <n v="0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6"/>
    <n v="0"/>
  </r>
  <r>
    <x v="4"/>
    <n v="0"/>
  </r>
  <r>
    <x v="5"/>
    <n v="0"/>
  </r>
  <r>
    <x v="6"/>
    <n v="0"/>
  </r>
  <r>
    <x v="6"/>
    <n v="0"/>
  </r>
  <r>
    <x v="6"/>
    <n v="0"/>
  </r>
  <r>
    <x v="4"/>
    <n v="0"/>
  </r>
  <r>
    <x v="4"/>
    <n v="0"/>
  </r>
  <r>
    <x v="6"/>
    <n v="0"/>
  </r>
  <r>
    <x v="6"/>
    <n v="0"/>
  </r>
  <r>
    <x v="5"/>
    <n v="0"/>
  </r>
  <r>
    <x v="4"/>
    <n v="0"/>
  </r>
  <r>
    <x v="6"/>
    <n v="0"/>
  </r>
  <r>
    <x v="4"/>
    <n v="0"/>
  </r>
  <r>
    <x v="4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49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1"/>
    <n v="5.4"/>
  </r>
  <r>
    <x v="0"/>
    <n v="5.4"/>
  </r>
  <r>
    <x v="1"/>
    <n v="5.4"/>
  </r>
  <r>
    <x v="1"/>
    <n v="5.4"/>
  </r>
  <r>
    <x v="1"/>
    <n v="5.4"/>
  </r>
  <r>
    <x v="0"/>
    <n v="0"/>
  </r>
  <r>
    <x v="1"/>
    <n v="0"/>
  </r>
  <r>
    <x v="2"/>
    <n v="5.4"/>
  </r>
  <r>
    <x v="1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0"/>
  </r>
  <r>
    <x v="0"/>
    <n v="5.4"/>
  </r>
  <r>
    <x v="0"/>
    <n v="0"/>
  </r>
  <r>
    <x v="1"/>
    <n v="5.4"/>
  </r>
  <r>
    <x v="0"/>
    <n v="0"/>
  </r>
  <r>
    <x v="1"/>
    <n v="5.4"/>
  </r>
  <r>
    <x v="0"/>
    <n v="5.4"/>
  </r>
  <r>
    <x v="2"/>
    <n v="0"/>
  </r>
  <r>
    <x v="1"/>
    <n v="5.4"/>
  </r>
  <r>
    <x v="0"/>
    <n v="5.4"/>
  </r>
  <r>
    <x v="0"/>
    <n v="0"/>
  </r>
  <r>
    <x v="0"/>
    <n v="5.4"/>
  </r>
  <r>
    <x v="1"/>
    <n v="0"/>
  </r>
  <r>
    <x v="1"/>
    <n v="0"/>
  </r>
  <r>
    <x v="0"/>
    <n v="0"/>
  </r>
  <r>
    <x v="1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0"/>
  </r>
  <r>
    <x v="0"/>
    <n v="5.4"/>
  </r>
  <r>
    <x v="1"/>
    <n v="0"/>
  </r>
  <r>
    <x v="2"/>
    <n v="0"/>
  </r>
  <r>
    <x v="2"/>
    <n v="5.4"/>
  </r>
  <r>
    <x v="2"/>
    <n v="5.4"/>
  </r>
  <r>
    <x v="0"/>
    <n v="0"/>
  </r>
  <r>
    <x v="1"/>
    <n v="0"/>
  </r>
  <r>
    <x v="0"/>
    <n v="0"/>
  </r>
  <r>
    <x v="2"/>
    <n v="0"/>
  </r>
  <r>
    <x v="2"/>
    <n v="0"/>
  </r>
  <r>
    <x v="0"/>
    <n v="2.7"/>
  </r>
  <r>
    <x v="2"/>
    <n v="0"/>
  </r>
  <r>
    <x v="2"/>
    <n v="0"/>
  </r>
  <r>
    <x v="2"/>
    <n v="0"/>
  </r>
  <r>
    <x v="0"/>
    <n v="0"/>
  </r>
  <r>
    <x v="1"/>
    <n v="2.7"/>
  </r>
  <r>
    <x v="0"/>
    <n v="0"/>
  </r>
  <r>
    <x v="0"/>
    <n v="2.7"/>
  </r>
  <r>
    <x v="0"/>
    <n v="0"/>
  </r>
  <r>
    <x v="1"/>
    <n v="0"/>
  </r>
  <r>
    <x v="2"/>
    <n v="0"/>
  </r>
  <r>
    <x v="0"/>
    <n v="2.7"/>
  </r>
  <r>
    <x v="0"/>
    <n v="2.7"/>
  </r>
  <r>
    <x v="1"/>
    <n v="0"/>
  </r>
  <r>
    <x v="1"/>
    <n v="2.7"/>
  </r>
  <r>
    <x v="0"/>
    <n v="0"/>
  </r>
  <r>
    <x v="1"/>
    <n v="0"/>
  </r>
  <r>
    <x v="1"/>
    <n v="2.7"/>
  </r>
  <r>
    <x v="2"/>
    <n v="2.7"/>
  </r>
  <r>
    <x v="0"/>
    <n v="0"/>
  </r>
  <r>
    <x v="0"/>
    <n v="2.7"/>
  </r>
  <r>
    <x v="2"/>
    <n v="2.7"/>
  </r>
  <r>
    <x v="1"/>
    <n v="0"/>
  </r>
  <r>
    <x v="0"/>
    <n v="0"/>
  </r>
  <r>
    <x v="3"/>
    <m/>
  </r>
  <r>
    <x v="0"/>
    <n v="2.7"/>
  </r>
  <r>
    <x v="0"/>
    <n v="0"/>
  </r>
  <r>
    <x v="2"/>
    <n v="2.7"/>
  </r>
  <r>
    <x v="1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2.7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2.7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1"/>
    <n v="2.7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2.7"/>
  </r>
  <r>
    <x v="1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2.7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2.7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4"/>
    <n v="5.4"/>
  </r>
  <r>
    <x v="4"/>
    <n v="5.4"/>
  </r>
  <r>
    <x v="5"/>
    <n v="5.4"/>
  </r>
  <r>
    <x v="4"/>
    <n v="5.4"/>
  </r>
  <r>
    <x v="5"/>
    <n v="0"/>
  </r>
  <r>
    <x v="4"/>
    <n v="5.4"/>
  </r>
  <r>
    <x v="5"/>
    <n v="0"/>
  </r>
  <r>
    <x v="4"/>
    <n v="0"/>
  </r>
  <r>
    <x v="4"/>
    <n v="0"/>
  </r>
  <r>
    <x v="4"/>
    <n v="5.4"/>
  </r>
  <r>
    <x v="4"/>
    <n v="5.4"/>
  </r>
  <r>
    <x v="6"/>
    <n v="0"/>
  </r>
  <r>
    <x v="4"/>
    <n v="5.4"/>
  </r>
  <r>
    <x v="4"/>
    <n v="5.4"/>
  </r>
  <r>
    <x v="4"/>
    <n v="0"/>
  </r>
  <r>
    <x v="5"/>
    <n v="0"/>
  </r>
  <r>
    <x v="4"/>
    <n v="0"/>
  </r>
  <r>
    <x v="4"/>
    <n v="2.7"/>
  </r>
  <r>
    <x v="4"/>
    <n v="2.7"/>
  </r>
  <r>
    <x v="5"/>
    <n v="0"/>
  </r>
  <r>
    <x v="4"/>
    <n v="2.7"/>
  </r>
  <r>
    <x v="4"/>
    <n v="2.7"/>
  </r>
  <r>
    <x v="4"/>
    <n v="0"/>
  </r>
  <r>
    <x v="4"/>
    <n v="2.7"/>
  </r>
  <r>
    <x v="5"/>
    <n v="0"/>
  </r>
  <r>
    <x v="4"/>
    <n v="2.7"/>
  </r>
  <r>
    <x v="4"/>
    <n v="2.7"/>
  </r>
  <r>
    <x v="6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2.7"/>
  </r>
  <r>
    <x v="4"/>
    <n v="0"/>
  </r>
  <r>
    <x v="4"/>
    <n v="2.7"/>
  </r>
  <r>
    <x v="5"/>
    <n v="2.7"/>
  </r>
  <r>
    <x v="6"/>
    <n v="0"/>
  </r>
  <r>
    <x v="6"/>
    <n v="0"/>
  </r>
  <r>
    <x v="4"/>
    <n v="0"/>
  </r>
  <r>
    <x v="6"/>
    <n v="0"/>
  </r>
  <r>
    <x v="4"/>
    <n v="0"/>
  </r>
  <r>
    <x v="5"/>
    <n v="0"/>
  </r>
  <r>
    <x v="6"/>
    <n v="0"/>
  </r>
  <r>
    <x v="4"/>
    <n v="2.7"/>
  </r>
  <r>
    <x v="4"/>
    <n v="0"/>
  </r>
  <r>
    <x v="4"/>
    <n v="0"/>
  </r>
  <r>
    <x v="5"/>
    <n v="0"/>
  </r>
  <r>
    <x v="6"/>
    <n v="0"/>
  </r>
  <r>
    <x v="4"/>
    <n v="2.7"/>
  </r>
  <r>
    <x v="6"/>
    <n v="2.7"/>
  </r>
  <r>
    <x v="5"/>
    <n v="2.7"/>
  </r>
  <r>
    <x v="5"/>
    <n v="2.7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6"/>
    <n v="2.7"/>
  </r>
  <r>
    <x v="5"/>
    <n v="0"/>
  </r>
  <r>
    <x v="4"/>
    <n v="0"/>
  </r>
  <r>
    <x v="5"/>
    <n v="0"/>
  </r>
  <r>
    <x v="4"/>
    <n v="0"/>
  </r>
  <r>
    <x v="4"/>
    <n v="2.7"/>
  </r>
  <r>
    <x v="5"/>
    <n v="0"/>
  </r>
  <r>
    <x v="6"/>
    <n v="0"/>
  </r>
  <r>
    <x v="5"/>
    <n v="0"/>
  </r>
  <r>
    <x v="4"/>
    <n v="2.7"/>
  </r>
  <r>
    <x v="5"/>
    <n v="0"/>
  </r>
  <r>
    <x v="6"/>
    <n v="0"/>
  </r>
  <r>
    <x v="6"/>
    <n v="0"/>
  </r>
  <r>
    <x v="5"/>
    <n v="0"/>
  </r>
  <r>
    <x v="5"/>
    <n v="0"/>
  </r>
  <r>
    <x v="6"/>
    <n v="0"/>
  </r>
  <r>
    <x v="5"/>
    <n v="0"/>
  </r>
  <r>
    <x v="5"/>
    <n v="0"/>
  </r>
  <r>
    <x v="6"/>
    <n v="0"/>
  </r>
  <r>
    <x v="4"/>
    <n v="2.7"/>
  </r>
  <r>
    <x v="4"/>
    <n v="0"/>
  </r>
  <r>
    <x v="4"/>
    <n v="0"/>
  </r>
  <r>
    <x v="6"/>
    <n v="0"/>
  </r>
  <r>
    <x v="4"/>
    <n v="0"/>
  </r>
  <r>
    <x v="4"/>
    <n v="2.7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6"/>
    <n v="0"/>
  </r>
  <r>
    <x v="6"/>
    <n v="0"/>
  </r>
  <r>
    <x v="5"/>
    <n v="0"/>
  </r>
  <r>
    <x v="5"/>
    <n v="0"/>
  </r>
  <r>
    <x v="6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6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2.7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6"/>
    <n v="0"/>
  </r>
  <r>
    <x v="5"/>
    <n v="0"/>
  </r>
  <r>
    <x v="4"/>
    <n v="0"/>
  </r>
  <r>
    <x v="4"/>
    <n v="2.7"/>
  </r>
  <r>
    <x v="4"/>
    <n v="0"/>
  </r>
  <r>
    <x v="4"/>
    <n v="0"/>
  </r>
  <r>
    <x v="6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4"/>
    <n v="2.7"/>
  </r>
  <r>
    <x v="6"/>
    <n v="0"/>
  </r>
  <r>
    <x v="6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6"/>
    <n v="0"/>
  </r>
  <r>
    <x v="6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6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6"/>
    <n v="0"/>
  </r>
  <r>
    <x v="6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5"/>
    <n v="0"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50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2"/>
    <n v="5.4"/>
  </r>
  <r>
    <x v="1"/>
    <n v="5.4"/>
  </r>
  <r>
    <x v="1"/>
    <n v="5.4"/>
  </r>
  <r>
    <x v="1"/>
    <n v="5.4"/>
  </r>
  <r>
    <x v="2"/>
    <n v="0"/>
  </r>
  <r>
    <x v="0"/>
    <n v="5.4"/>
  </r>
  <r>
    <x v="3"/>
    <n v="5.4"/>
  </r>
  <r>
    <x v="1"/>
    <n v="5.4"/>
  </r>
  <r>
    <x v="0"/>
    <n v="5.4"/>
  </r>
  <r>
    <x v="0"/>
    <n v="5.4"/>
  </r>
  <r>
    <x v="4"/>
    <n v="5.4"/>
  </r>
  <r>
    <x v="0"/>
    <n v="0"/>
  </r>
  <r>
    <x v="5"/>
    <n v="5.4"/>
  </r>
  <r>
    <x v="2"/>
    <n v="5.4"/>
  </r>
  <r>
    <x v="0"/>
    <n v="5.4"/>
  </r>
  <r>
    <x v="1"/>
    <n v="5.4"/>
  </r>
  <r>
    <x v="1"/>
    <n v="5.4"/>
  </r>
  <r>
    <x v="0"/>
    <n v="5.4"/>
  </r>
  <r>
    <x v="5"/>
    <n v="5.4"/>
  </r>
  <r>
    <x v="1"/>
    <n v="0"/>
  </r>
  <r>
    <x v="1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0"/>
    <n v="5.4"/>
  </r>
  <r>
    <x v="1"/>
    <n v="5.4"/>
  </r>
  <r>
    <x v="0"/>
    <n v="0"/>
  </r>
  <r>
    <x v="0"/>
    <n v="5.4"/>
  </r>
  <r>
    <x v="0"/>
    <n v="5.4"/>
  </r>
  <r>
    <x v="5"/>
    <n v="5.4"/>
  </r>
  <r>
    <x v="1"/>
    <n v="0"/>
  </r>
  <r>
    <x v="1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0"/>
  </r>
  <r>
    <x v="1"/>
    <n v="0"/>
  </r>
  <r>
    <x v="2"/>
    <n v="5.4"/>
  </r>
  <r>
    <x v="2"/>
    <n v="0"/>
  </r>
  <r>
    <x v="1"/>
    <n v="0"/>
  </r>
  <r>
    <x v="5"/>
    <n v="0"/>
  </r>
  <r>
    <x v="1"/>
    <n v="5.4"/>
  </r>
  <r>
    <x v="0"/>
    <n v="5.4"/>
  </r>
  <r>
    <x v="1"/>
    <n v="0"/>
  </r>
  <r>
    <x v="3"/>
    <n v="5.4"/>
  </r>
  <r>
    <x v="1"/>
    <n v="0"/>
  </r>
  <r>
    <x v="4"/>
    <n v="0"/>
  </r>
  <r>
    <x v="0"/>
    <n v="0"/>
  </r>
  <r>
    <x v="1"/>
    <n v="2.7"/>
  </r>
  <r>
    <x v="1"/>
    <n v="0"/>
  </r>
  <r>
    <x v="4"/>
    <n v="0"/>
  </r>
  <r>
    <x v="1"/>
    <n v="0"/>
  </r>
  <r>
    <x v="2"/>
    <n v="0"/>
  </r>
  <r>
    <x v="1"/>
    <n v="2.7"/>
  </r>
  <r>
    <x v="2"/>
    <n v="0"/>
  </r>
  <r>
    <x v="2"/>
    <n v="0"/>
  </r>
  <r>
    <x v="5"/>
    <n v="0"/>
  </r>
  <r>
    <x v="2"/>
    <n v="2.7"/>
  </r>
  <r>
    <x v="3"/>
    <n v="0"/>
  </r>
  <r>
    <x v="1"/>
    <n v="2.7"/>
  </r>
  <r>
    <x v="1"/>
    <n v="2.7"/>
  </r>
  <r>
    <x v="1"/>
    <n v="0"/>
  </r>
  <r>
    <x v="0"/>
    <n v="2.7"/>
  </r>
  <r>
    <x v="3"/>
    <n v="2.7"/>
  </r>
  <r>
    <x v="5"/>
    <n v="0"/>
  </r>
  <r>
    <x v="0"/>
    <n v="2.7"/>
  </r>
  <r>
    <x v="3"/>
    <n v="0"/>
  </r>
  <r>
    <x v="0"/>
    <n v="2.7"/>
  </r>
  <r>
    <x v="4"/>
    <n v="0"/>
  </r>
  <r>
    <x v="2"/>
    <n v="0"/>
  </r>
  <r>
    <x v="0"/>
    <n v="2.7"/>
  </r>
  <r>
    <x v="1"/>
    <n v="0"/>
  </r>
  <r>
    <x v="1"/>
    <n v="0"/>
  </r>
  <r>
    <x v="5"/>
    <n v="5.4"/>
  </r>
  <r>
    <x v="5"/>
    <n v="0"/>
  </r>
  <r>
    <x v="2"/>
    <n v="0"/>
  </r>
  <r>
    <x v="4"/>
    <n v="2.7"/>
  </r>
  <r>
    <x v="2"/>
    <n v="0"/>
  </r>
  <r>
    <x v="4"/>
    <n v="0"/>
  </r>
  <r>
    <x v="2"/>
    <n v="0"/>
  </r>
  <r>
    <x v="0"/>
    <n v="0"/>
  </r>
  <r>
    <x v="4"/>
    <n v="0"/>
  </r>
  <r>
    <x v="5"/>
    <n v="0"/>
  </r>
  <r>
    <x v="2"/>
    <n v="2.7"/>
  </r>
  <r>
    <x v="2"/>
    <n v="2.7"/>
  </r>
  <r>
    <x v="2"/>
    <n v="0"/>
  </r>
  <r>
    <x v="0"/>
    <n v="2.7"/>
  </r>
  <r>
    <x v="3"/>
    <n v="2.7"/>
  </r>
  <r>
    <x v="5"/>
    <n v="0"/>
  </r>
  <r>
    <x v="0"/>
    <n v="2.7"/>
  </r>
  <r>
    <x v="5"/>
    <n v="0"/>
  </r>
  <r>
    <x v="3"/>
    <n v="0"/>
  </r>
  <r>
    <x v="3"/>
    <n v="2.7"/>
  </r>
  <r>
    <x v="2"/>
    <n v="0"/>
  </r>
  <r>
    <x v="2"/>
    <n v="2.7"/>
  </r>
  <r>
    <x v="2"/>
    <n v="0"/>
  </r>
  <r>
    <x v="5"/>
    <n v="0"/>
  </r>
  <r>
    <x v="2"/>
    <n v="2.7"/>
  </r>
  <r>
    <x v="4"/>
    <n v="0"/>
  </r>
  <r>
    <x v="0"/>
    <n v="0"/>
  </r>
  <r>
    <x v="5"/>
    <n v="0"/>
  </r>
  <r>
    <x v="3"/>
    <n v="0"/>
  </r>
  <r>
    <x v="5"/>
    <n v="0"/>
  </r>
  <r>
    <x v="4"/>
    <n v="0"/>
  </r>
  <r>
    <x v="1"/>
    <n v="0"/>
  </r>
  <r>
    <x v="0"/>
    <n v="0"/>
  </r>
  <r>
    <x v="1"/>
    <n v="2.7"/>
  </r>
  <r>
    <x v="2"/>
    <n v="2.7"/>
  </r>
  <r>
    <x v="2"/>
    <n v="0"/>
  </r>
  <r>
    <x v="4"/>
    <n v="0"/>
  </r>
  <r>
    <x v="5"/>
    <n v="0"/>
  </r>
  <r>
    <x v="5"/>
    <n v="0"/>
  </r>
  <r>
    <x v="3"/>
    <n v="2.7"/>
  </r>
  <r>
    <x v="4"/>
    <n v="0"/>
  </r>
  <r>
    <x v="2"/>
    <n v="0"/>
  </r>
  <r>
    <x v="3"/>
    <n v="0"/>
  </r>
  <r>
    <x v="5"/>
    <n v="0"/>
  </r>
  <r>
    <x v="1"/>
    <n v="2.7"/>
  </r>
  <r>
    <x v="2"/>
    <n v="0"/>
  </r>
  <r>
    <x v="5"/>
    <n v="0"/>
  </r>
  <r>
    <x v="5"/>
    <n v="0"/>
  </r>
  <r>
    <x v="5"/>
    <n v="0"/>
  </r>
  <r>
    <x v="5"/>
    <n v="0"/>
  </r>
  <r>
    <x v="0"/>
    <n v="0"/>
  </r>
  <r>
    <x v="1"/>
    <n v="0"/>
  </r>
  <r>
    <x v="2"/>
    <n v="0"/>
  </r>
  <r>
    <x v="1"/>
    <n v="0"/>
  </r>
  <r>
    <x v="5"/>
    <n v="0"/>
  </r>
  <r>
    <x v="2"/>
    <n v="0"/>
  </r>
  <r>
    <x v="5"/>
    <n v="0"/>
  </r>
  <r>
    <x v="4"/>
    <n v="0"/>
  </r>
  <r>
    <x v="5"/>
    <n v="0"/>
  </r>
  <r>
    <x v="3"/>
    <n v="0"/>
  </r>
  <r>
    <x v="2"/>
    <n v="0"/>
  </r>
  <r>
    <x v="2"/>
    <n v="0"/>
  </r>
  <r>
    <x v="2"/>
    <n v="0"/>
  </r>
  <r>
    <x v="1"/>
    <n v="2.7"/>
  </r>
  <r>
    <x v="3"/>
    <n v="0"/>
  </r>
  <r>
    <x v="3"/>
    <n v="2.7"/>
  </r>
  <r>
    <x v="4"/>
    <n v="0"/>
  </r>
  <r>
    <x v="3"/>
    <n v="2.7"/>
  </r>
  <r>
    <x v="2"/>
    <n v="0"/>
  </r>
  <r>
    <x v="3"/>
    <n v="2.7"/>
  </r>
  <r>
    <x v="0"/>
    <n v="0"/>
  </r>
  <r>
    <x v="4"/>
    <n v="0"/>
  </r>
  <r>
    <x v="4"/>
    <n v="0"/>
  </r>
  <r>
    <x v="2"/>
    <n v="0"/>
  </r>
  <r>
    <x v="2"/>
    <n v="2.7"/>
  </r>
  <r>
    <x v="2"/>
    <n v="0"/>
  </r>
  <r>
    <x v="5"/>
    <n v="0"/>
  </r>
  <r>
    <x v="3"/>
    <n v="0"/>
  </r>
  <r>
    <x v="4"/>
    <n v="0"/>
  </r>
  <r>
    <x v="3"/>
    <n v="0"/>
  </r>
  <r>
    <x v="2"/>
    <n v="0"/>
  </r>
  <r>
    <x v="5"/>
    <n v="2.7"/>
  </r>
  <r>
    <x v="4"/>
    <n v="0"/>
  </r>
  <r>
    <x v="4"/>
    <n v="0"/>
  </r>
  <r>
    <x v="5"/>
    <n v="2.7"/>
  </r>
  <r>
    <x v="2"/>
    <n v="0"/>
  </r>
  <r>
    <x v="0"/>
    <n v="0"/>
  </r>
  <r>
    <x v="3"/>
    <n v="2.7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4"/>
    <n v="0"/>
  </r>
  <r>
    <x v="2"/>
    <n v="0"/>
  </r>
  <r>
    <x v="2"/>
    <n v="0"/>
  </r>
  <r>
    <x v="2"/>
    <n v="2.7"/>
  </r>
  <r>
    <x v="4"/>
    <n v="0"/>
  </r>
  <r>
    <x v="3"/>
    <n v="0"/>
  </r>
  <r>
    <x v="4"/>
    <n v="0"/>
  </r>
  <r>
    <x v="5"/>
    <n v="2.7"/>
  </r>
  <r>
    <x v="2"/>
    <n v="0"/>
  </r>
  <r>
    <x v="4"/>
    <n v="0"/>
  </r>
  <r>
    <x v="5"/>
    <n v="0"/>
  </r>
  <r>
    <x v="3"/>
    <n v="0"/>
  </r>
  <r>
    <x v="4"/>
    <n v="0"/>
  </r>
  <r>
    <x v="5"/>
    <n v="0"/>
  </r>
  <r>
    <x v="4"/>
    <n v="0"/>
  </r>
  <r>
    <x v="4"/>
    <n v="0"/>
  </r>
  <r>
    <x v="4"/>
    <n v="0"/>
  </r>
  <r>
    <x v="1"/>
    <n v="2.7"/>
  </r>
  <r>
    <x v="3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0"/>
    <n v="0"/>
  </r>
  <r>
    <x v="5"/>
    <n v="0"/>
  </r>
  <r>
    <x v="4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1"/>
    <n v="0"/>
  </r>
  <r>
    <x v="1"/>
    <n v="0"/>
  </r>
  <r>
    <x v="4"/>
    <n v="0"/>
  </r>
  <r>
    <x v="3"/>
    <n v="2.7"/>
  </r>
  <r>
    <x v="3"/>
    <n v="0"/>
  </r>
  <r>
    <x v="4"/>
    <n v="0"/>
  </r>
  <r>
    <x v="2"/>
    <n v="0"/>
  </r>
  <r>
    <x v="4"/>
    <n v="0"/>
  </r>
  <r>
    <x v="3"/>
    <n v="0"/>
  </r>
  <r>
    <x v="5"/>
    <n v="0"/>
  </r>
  <r>
    <x v="3"/>
    <n v="0"/>
  </r>
  <r>
    <x v="5"/>
    <n v="0"/>
  </r>
  <r>
    <x v="2"/>
    <n v="0"/>
  </r>
  <r>
    <x v="4"/>
    <n v="0"/>
  </r>
  <r>
    <x v="4"/>
    <n v="0"/>
  </r>
  <r>
    <x v="5"/>
    <n v="0"/>
  </r>
  <r>
    <x v="1"/>
    <n v="2.7"/>
  </r>
  <r>
    <x v="4"/>
    <n v="0"/>
  </r>
  <r>
    <x v="5"/>
    <n v="0"/>
  </r>
  <r>
    <x v="3"/>
    <n v="0"/>
  </r>
  <r>
    <x v="0"/>
    <n v="0"/>
  </r>
  <r>
    <x v="3"/>
    <n v="0"/>
  </r>
  <r>
    <x v="4"/>
    <n v="0"/>
  </r>
  <r>
    <x v="5"/>
    <n v="0"/>
  </r>
  <r>
    <x v="5"/>
    <n v="0"/>
  </r>
  <r>
    <x v="0"/>
    <n v="0"/>
  </r>
  <r>
    <x v="2"/>
    <n v="0"/>
  </r>
  <r>
    <x v="3"/>
    <n v="0"/>
  </r>
  <r>
    <x v="4"/>
    <n v="0"/>
  </r>
  <r>
    <x v="5"/>
    <n v="0"/>
  </r>
  <r>
    <x v="3"/>
    <n v="0"/>
  </r>
  <r>
    <x v="4"/>
    <n v="0"/>
  </r>
  <r>
    <x v="3"/>
    <n v="0"/>
  </r>
  <r>
    <x v="5"/>
    <n v="0"/>
  </r>
  <r>
    <x v="4"/>
    <n v="0"/>
  </r>
  <r>
    <x v="2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1"/>
    <n v="0"/>
  </r>
  <r>
    <x v="3"/>
    <n v="0"/>
  </r>
  <r>
    <x v="2"/>
    <n v="0"/>
  </r>
  <r>
    <x v="1"/>
    <n v="0"/>
  </r>
  <r>
    <x v="2"/>
    <n v="0"/>
  </r>
  <r>
    <x v="0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0"/>
    <n v="5.4"/>
  </r>
  <r>
    <x v="3"/>
    <n v="0"/>
  </r>
  <r>
    <x v="3"/>
    <n v="5.4"/>
  </r>
  <r>
    <x v="3"/>
    <n v="0"/>
  </r>
  <r>
    <x v="0"/>
    <n v="0"/>
  </r>
  <r>
    <x v="3"/>
    <n v="5.4"/>
  </r>
  <r>
    <x v="5"/>
    <n v="5.4"/>
  </r>
  <r>
    <x v="3"/>
    <n v="5.4"/>
  </r>
  <r>
    <x v="3"/>
    <n v="5.4"/>
  </r>
  <r>
    <x v="5"/>
    <n v="0"/>
  </r>
  <r>
    <x v="0"/>
    <n v="0"/>
  </r>
  <r>
    <x v="5"/>
    <n v="0"/>
  </r>
  <r>
    <x v="3"/>
    <n v="5.4"/>
  </r>
  <r>
    <x v="0"/>
    <n v="0"/>
  </r>
  <r>
    <x v="3"/>
    <n v="5.4"/>
  </r>
  <r>
    <x v="3"/>
    <n v="2.7"/>
  </r>
  <r>
    <x v="0"/>
    <n v="0"/>
  </r>
  <r>
    <x v="3"/>
    <n v="0"/>
  </r>
  <r>
    <x v="3"/>
    <n v="2.7"/>
  </r>
  <r>
    <x v="3"/>
    <n v="2.7"/>
  </r>
  <r>
    <x v="4"/>
    <n v="0"/>
  </r>
  <r>
    <x v="0"/>
    <n v="0"/>
  </r>
  <r>
    <x v="3"/>
    <n v="2.7"/>
  </r>
  <r>
    <x v="5"/>
    <n v="0"/>
  </r>
  <r>
    <x v="4"/>
    <n v="0"/>
  </r>
  <r>
    <x v="0"/>
    <n v="2.7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5"/>
    <n v="0"/>
  </r>
  <r>
    <x v="0"/>
    <n v="0"/>
  </r>
  <r>
    <x v="0"/>
    <n v="0"/>
  </r>
  <r>
    <x v="5"/>
    <n v="2.7"/>
  </r>
  <r>
    <x v="0"/>
    <n v="0"/>
  </r>
  <r>
    <x v="3"/>
    <n v="0"/>
  </r>
  <r>
    <x v="0"/>
    <n v="0"/>
  </r>
  <r>
    <x v="0"/>
    <n v="0"/>
  </r>
  <r>
    <x v="4"/>
    <n v="2.7"/>
  </r>
  <r>
    <x v="5"/>
    <n v="0"/>
  </r>
  <r>
    <x v="0"/>
    <n v="0"/>
  </r>
  <r>
    <x v="4"/>
    <n v="2.7"/>
  </r>
  <r>
    <x v="5"/>
    <n v="0"/>
  </r>
  <r>
    <x v="3"/>
    <n v="0"/>
  </r>
  <r>
    <x v="0"/>
    <n v="0"/>
  </r>
  <r>
    <x v="5"/>
    <n v="0"/>
  </r>
  <r>
    <x v="5"/>
    <n v="0"/>
  </r>
  <r>
    <x v="5"/>
    <n v="0"/>
  </r>
  <r>
    <x v="0"/>
    <n v="0"/>
  </r>
  <r>
    <x v="4"/>
    <n v="0"/>
  </r>
  <r>
    <x v="5"/>
    <n v="0"/>
  </r>
  <r>
    <x v="5"/>
    <n v="0"/>
  </r>
  <r>
    <x v="3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3"/>
    <n v="0"/>
  </r>
  <r>
    <x v="3"/>
    <n v="0"/>
  </r>
  <r>
    <x v="1"/>
    <n v="0"/>
  </r>
  <r>
    <x v="3"/>
    <n v="2.7"/>
  </r>
  <r>
    <x v="3"/>
    <n v="0"/>
  </r>
  <r>
    <x v="3"/>
    <n v="2.7"/>
  </r>
  <r>
    <x v="0"/>
    <n v="0"/>
  </r>
  <r>
    <x v="3"/>
    <n v="0"/>
  </r>
  <r>
    <x v="0"/>
    <n v="0"/>
  </r>
  <r>
    <x v="0"/>
    <n v="0"/>
  </r>
  <r>
    <x v="1"/>
    <n v="0"/>
  </r>
  <r>
    <x v="0"/>
    <n v="0"/>
  </r>
  <r>
    <x v="3"/>
    <n v="0"/>
  </r>
  <r>
    <x v="4"/>
    <n v="2.7"/>
  </r>
  <r>
    <x v="5"/>
    <n v="0"/>
  </r>
  <r>
    <x v="5"/>
    <n v="0"/>
  </r>
  <r>
    <x v="5"/>
    <n v="2.7"/>
  </r>
  <r>
    <x v="5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0"/>
    <n v="0"/>
  </r>
  <r>
    <x v="0"/>
    <n v="0"/>
  </r>
  <r>
    <x v="5"/>
    <n v="0"/>
  </r>
  <r>
    <x v="5"/>
    <n v="0"/>
  </r>
  <r>
    <x v="3"/>
    <n v="0"/>
  </r>
  <r>
    <x v="1"/>
    <n v="0"/>
  </r>
  <r>
    <x v="1"/>
    <n v="0"/>
  </r>
  <r>
    <x v="0"/>
    <n v="0"/>
  </r>
  <r>
    <x v="4"/>
    <n v="0"/>
  </r>
  <r>
    <x v="4"/>
    <n v="0"/>
  </r>
  <r>
    <x v="5"/>
    <n v="0"/>
  </r>
  <r>
    <x v="1"/>
    <n v="0"/>
  </r>
  <r>
    <x v="1"/>
    <n v="0"/>
  </r>
  <r>
    <x v="5"/>
    <n v="0"/>
  </r>
  <r>
    <x v="5"/>
    <n v="0"/>
  </r>
  <r>
    <x v="3"/>
    <n v="0"/>
  </r>
  <r>
    <x v="1"/>
    <n v="0"/>
  </r>
  <r>
    <x v="5"/>
    <n v="0"/>
  </r>
  <r>
    <x v="5"/>
    <n v="0"/>
  </r>
  <r>
    <x v="4"/>
    <n v="0"/>
  </r>
  <r>
    <x v="0"/>
    <n v="0"/>
  </r>
  <r>
    <x v="6"/>
    <n v="0"/>
  </r>
  <r>
    <x v="0"/>
    <n v="0"/>
  </r>
  <r>
    <x v="0"/>
    <n v="0"/>
  </r>
  <r>
    <x v="3"/>
    <n v="0"/>
  </r>
  <r>
    <x v="5"/>
    <n v="0"/>
  </r>
  <r>
    <x v="0"/>
    <n v="0"/>
  </r>
  <r>
    <x v="1"/>
    <n v="0"/>
  </r>
  <r>
    <x v="4"/>
    <n v="0"/>
  </r>
  <r>
    <x v="0"/>
    <n v="0"/>
  </r>
  <r>
    <x v="1"/>
    <n v="0"/>
  </r>
  <r>
    <x v="0"/>
    <n v="0"/>
  </r>
  <r>
    <x v="1"/>
    <n v="0"/>
  </r>
  <r>
    <x v="4"/>
    <n v="0"/>
  </r>
  <r>
    <x v="5"/>
    <n v="0"/>
  </r>
  <r>
    <x v="0"/>
    <n v="0"/>
  </r>
  <r>
    <x v="4"/>
    <n v="0"/>
  </r>
  <r>
    <x v="5"/>
    <n v="0"/>
  </r>
  <r>
    <x v="1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1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0"/>
    <n v="0"/>
  </r>
  <r>
    <x v="4"/>
    <n v="0"/>
  </r>
  <r>
    <x v="5"/>
    <n v="0"/>
  </r>
  <r>
    <x v="1"/>
    <n v="0"/>
  </r>
  <r>
    <x v="4"/>
    <n v="0"/>
  </r>
  <r>
    <x v="4"/>
    <n v="0"/>
  </r>
  <r>
    <x v="3"/>
    <n v="0"/>
  </r>
  <r>
    <x v="1"/>
    <n v="0"/>
  </r>
  <r>
    <x v="1"/>
    <n v="0"/>
  </r>
  <r>
    <x v="5"/>
    <n v="0"/>
  </r>
  <r>
    <x v="5"/>
    <n v="0"/>
  </r>
  <r>
    <x v="0"/>
    <n v="0"/>
  </r>
  <r>
    <x v="4"/>
    <n v="0"/>
  </r>
  <r>
    <x v="5"/>
    <n v="0"/>
  </r>
  <r>
    <x v="0"/>
    <n v="0"/>
  </r>
  <r>
    <x v="4"/>
    <n v="0"/>
  </r>
  <r>
    <x v="5"/>
    <n v="0"/>
  </r>
  <r>
    <x v="0"/>
    <n v="0"/>
  </r>
  <r>
    <x v="1"/>
    <n v="0"/>
  </r>
  <r>
    <x v="0"/>
    <n v="0"/>
  </r>
  <r>
    <x v="5"/>
    <n v="0"/>
  </r>
  <r>
    <x v="4"/>
    <n v="0"/>
  </r>
  <r>
    <x v="0"/>
    <n v="0"/>
  </r>
  <r>
    <x v="4"/>
    <n v="0"/>
  </r>
  <r>
    <x v="4"/>
    <n v="0"/>
  </r>
  <r>
    <x v="3"/>
    <n v="0"/>
  </r>
  <r>
    <x v="4"/>
    <n v="0"/>
  </r>
  <r>
    <x v="5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4"/>
    <n v="0"/>
  </r>
  <r>
    <x v="4"/>
    <n v="0"/>
  </r>
  <r>
    <x v="5"/>
    <n v="0"/>
  </r>
  <r>
    <x v="5"/>
    <n v="0"/>
  </r>
  <r>
    <x v="4"/>
    <n v="0"/>
  </r>
  <r>
    <x v="0"/>
    <n v="0"/>
  </r>
  <r>
    <x v="0"/>
    <n v="0"/>
  </r>
  <r>
    <x v="4"/>
    <n v="0"/>
  </r>
  <r>
    <x v="0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0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0"/>
    <n v="0"/>
  </r>
  <r>
    <x v="3"/>
    <n v="0"/>
  </r>
  <r>
    <x v="6"/>
    <n v="0"/>
  </r>
  <r>
    <x v="1"/>
    <n v="0"/>
  </r>
  <r>
    <x v="1"/>
    <n v="0"/>
  </r>
  <r>
    <x v="4"/>
    <n v="0"/>
  </r>
  <r>
    <x v="1"/>
    <n v="0"/>
  </r>
  <r>
    <x v="4"/>
    <n v="0"/>
  </r>
  <r>
    <x v="1"/>
    <n v="0"/>
  </r>
  <r>
    <x v="4"/>
    <n v="0"/>
  </r>
  <r>
    <x v="5"/>
    <n v="0"/>
  </r>
  <r>
    <x v="5"/>
    <n v="0"/>
  </r>
  <r>
    <x v="1"/>
    <n v="0"/>
  </r>
  <r>
    <x v="1"/>
    <n v="0"/>
  </r>
  <r>
    <x v="5"/>
    <n v="0"/>
  </r>
  <r>
    <x v="4"/>
    <n v="0"/>
  </r>
  <r>
    <x v="4"/>
    <n v="0"/>
  </r>
  <r>
    <x v="1"/>
    <n v="0"/>
  </r>
  <r>
    <x v="1"/>
    <n v="0"/>
  </r>
  <r>
    <x v="4"/>
    <n v="0"/>
  </r>
  <r>
    <x v="1"/>
    <n v="0"/>
  </r>
  <r>
    <x v="4"/>
    <n v="0"/>
  </r>
  <r>
    <x v="4"/>
    <n v="0"/>
  </r>
  <r>
    <x v="1"/>
    <n v="0"/>
  </r>
  <r>
    <x v="1"/>
    <n v="0"/>
  </r>
  <r>
    <x v="1"/>
    <n v="0"/>
  </r>
  <r>
    <x v="0"/>
    <n v="0"/>
  </r>
  <r>
    <x v="4"/>
    <n v="0"/>
  </r>
  <r>
    <x v="4"/>
    <n v="0"/>
  </r>
  <r>
    <x v="1"/>
    <n v="0"/>
  </r>
  <r>
    <x v="4"/>
    <n v="0"/>
  </r>
  <r>
    <x v="5"/>
    <n v="0"/>
  </r>
  <r>
    <x v="1"/>
    <n v="0"/>
  </r>
  <r>
    <x v="1"/>
    <n v="0"/>
  </r>
  <r>
    <x v="0"/>
    <n v="0"/>
  </r>
  <r>
    <x v="3"/>
    <n v="0"/>
  </r>
  <r>
    <x v="5"/>
    <n v="0"/>
  </r>
  <r>
    <x v="5"/>
    <n v="0"/>
  </r>
  <r>
    <x v="1"/>
    <n v="0"/>
  </r>
  <r>
    <x v="4"/>
    <n v="0"/>
  </r>
  <r>
    <x v="0"/>
    <n v="0"/>
  </r>
  <r>
    <x v="4"/>
    <n v="0"/>
  </r>
  <r>
    <x v="1"/>
    <n v="0"/>
  </r>
  <r>
    <x v="3"/>
    <n v="0"/>
  </r>
  <r>
    <x v="3"/>
    <n v="0"/>
  </r>
  <r>
    <x v="4"/>
    <n v="0"/>
  </r>
  <r>
    <x v="5"/>
    <n v="0"/>
  </r>
  <r>
    <x v="1"/>
    <n v="0"/>
  </r>
  <r>
    <x v="0"/>
    <n v="0"/>
  </r>
  <r>
    <x v="5"/>
    <n v="0"/>
  </r>
  <r>
    <x v="1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1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5.4"/>
  </r>
  <r>
    <x v="0"/>
    <n v="0"/>
  </r>
  <r>
    <x v="0"/>
    <n v="5.4"/>
  </r>
  <r>
    <x v="1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1"/>
    <n v="5.4"/>
  </r>
  <r>
    <x v="0"/>
    <n v="5.4"/>
  </r>
  <r>
    <x v="0"/>
    <n v="5.4"/>
  </r>
  <r>
    <x v="0"/>
    <n v="5.4"/>
  </r>
  <r>
    <x v="2"/>
    <n v="5.4"/>
  </r>
  <r>
    <x v="2"/>
    <n v="5.4"/>
  </r>
  <r>
    <x v="0"/>
    <n v="0"/>
  </r>
  <r>
    <x v="1"/>
    <n v="5.4"/>
  </r>
  <r>
    <x v="1"/>
    <n v="5.4"/>
  </r>
  <r>
    <x v="0"/>
    <n v="5.4"/>
  </r>
  <r>
    <x v="0"/>
    <n v="5.4"/>
  </r>
  <r>
    <x v="1"/>
    <n v="5.4"/>
  </r>
  <r>
    <x v="0"/>
    <n v="5.4"/>
  </r>
  <r>
    <x v="0"/>
    <n v="5.4"/>
  </r>
  <r>
    <x v="0"/>
    <n v="5.4"/>
  </r>
  <r>
    <x v="2"/>
    <n v="5.4"/>
  </r>
  <r>
    <x v="1"/>
    <n v="5.4"/>
  </r>
  <r>
    <x v="1"/>
    <n v="5.4"/>
  </r>
  <r>
    <x v="0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5.4"/>
  </r>
  <r>
    <x v="2"/>
    <n v="0"/>
  </r>
  <r>
    <x v="1"/>
    <n v="0"/>
  </r>
  <r>
    <x v="0"/>
    <n v="0"/>
  </r>
  <r>
    <x v="0"/>
    <n v="5.4"/>
  </r>
  <r>
    <x v="1"/>
    <n v="5.4"/>
  </r>
  <r>
    <x v="2"/>
    <n v="5.4"/>
  </r>
  <r>
    <x v="0"/>
    <n v="5.4"/>
  </r>
  <r>
    <x v="2"/>
    <n v="0"/>
  </r>
  <r>
    <x v="1"/>
    <n v="0"/>
  </r>
  <r>
    <x v="2"/>
    <n v="5.4"/>
  </r>
  <r>
    <x v="1"/>
    <n v="5.4"/>
  </r>
  <r>
    <x v="1"/>
    <n v="5.4"/>
  </r>
  <r>
    <x v="0"/>
    <n v="5.4"/>
  </r>
  <r>
    <x v="1"/>
    <n v="2.7"/>
  </r>
  <r>
    <x v="1"/>
    <n v="2.7"/>
  </r>
  <r>
    <x v="1"/>
    <n v="2.7"/>
  </r>
  <r>
    <x v="1"/>
    <n v="0"/>
  </r>
  <r>
    <x v="3"/>
    <n v="0"/>
  </r>
  <r>
    <x v="1"/>
    <n v="0"/>
  </r>
  <r>
    <x v="0"/>
    <n v="2.7"/>
  </r>
  <r>
    <x v="2"/>
    <n v="0"/>
  </r>
  <r>
    <x v="2"/>
    <n v="0"/>
  </r>
  <r>
    <x v="3"/>
    <n v="0"/>
  </r>
  <r>
    <x v="2"/>
    <n v="2.7"/>
  </r>
  <r>
    <x v="1"/>
    <n v="0"/>
  </r>
  <r>
    <x v="1"/>
    <n v="0"/>
  </r>
  <r>
    <x v="1"/>
    <n v="0"/>
  </r>
  <r>
    <x v="0"/>
    <n v="0"/>
  </r>
  <r>
    <x v="2"/>
    <n v="0"/>
  </r>
  <r>
    <x v="2"/>
    <n v="2.7"/>
  </r>
  <r>
    <x v="2"/>
    <n v="0"/>
  </r>
  <r>
    <x v="4"/>
    <n v="0"/>
  </r>
  <r>
    <x v="0"/>
    <n v="2.7"/>
  </r>
  <r>
    <x v="0"/>
    <n v="2.7"/>
  </r>
  <r>
    <x v="4"/>
    <n v="0"/>
  </r>
  <r>
    <x v="2"/>
    <n v="0"/>
  </r>
  <r>
    <x v="1"/>
    <n v="2.7"/>
  </r>
  <r>
    <x v="1"/>
    <n v="2.7"/>
  </r>
  <r>
    <x v="2"/>
    <n v="0"/>
  </r>
  <r>
    <x v="0"/>
    <n v="2.7"/>
  </r>
  <r>
    <x v="0"/>
    <n v="0"/>
  </r>
  <r>
    <x v="0"/>
    <n v="0"/>
  </r>
  <r>
    <x v="2"/>
    <n v="0"/>
  </r>
  <r>
    <x v="0"/>
    <n v="0"/>
  </r>
  <r>
    <x v="0"/>
    <n v="2.7"/>
  </r>
  <r>
    <x v="0"/>
    <n v="2.7"/>
  </r>
  <r>
    <x v="1"/>
    <n v="2.7"/>
  </r>
  <r>
    <x v="2"/>
    <n v="2.7"/>
  </r>
  <r>
    <x v="2"/>
    <n v="0"/>
  </r>
  <r>
    <x v="4"/>
    <n v="0"/>
  </r>
  <r>
    <x v="2"/>
    <n v="0"/>
  </r>
  <r>
    <x v="2"/>
    <n v="0"/>
  </r>
  <r>
    <x v="3"/>
    <n v="0"/>
  </r>
  <r>
    <x v="0"/>
    <n v="2.7"/>
  </r>
  <r>
    <x v="0"/>
    <n v="0"/>
  </r>
  <r>
    <x v="2"/>
    <n v="0"/>
  </r>
  <r>
    <x v="2"/>
    <n v="0"/>
  </r>
  <r>
    <x v="2"/>
    <n v="0"/>
  </r>
  <r>
    <x v="3"/>
    <n v="0"/>
  </r>
  <r>
    <x v="2"/>
    <n v="0"/>
  </r>
  <r>
    <x v="4"/>
    <n v="0"/>
  </r>
  <r>
    <x v="3"/>
    <n v="0"/>
  </r>
  <r>
    <x v="3"/>
    <n v="0"/>
  </r>
  <r>
    <x v="1"/>
    <n v="0"/>
  </r>
  <r>
    <x v="0"/>
    <n v="0"/>
  </r>
  <r>
    <x v="3"/>
    <n v="2.7"/>
  </r>
  <r>
    <x v="3"/>
    <n v="0"/>
  </r>
  <r>
    <x v="2"/>
    <n v="0"/>
  </r>
  <r>
    <x v="0"/>
    <n v="0"/>
  </r>
  <r>
    <x v="1"/>
    <n v="0"/>
  </r>
  <r>
    <x v="0"/>
    <n v="0"/>
  </r>
  <r>
    <x v="0"/>
    <n v="0"/>
  </r>
  <r>
    <x v="4"/>
    <n v="0"/>
  </r>
  <r>
    <x v="2"/>
    <n v="0"/>
  </r>
  <r>
    <x v="0"/>
    <n v="0"/>
  </r>
  <r>
    <x v="0"/>
    <n v="0"/>
  </r>
  <r>
    <x v="0"/>
    <n v="0"/>
  </r>
  <r>
    <x v="4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3"/>
    <n v="0"/>
  </r>
  <r>
    <x v="3"/>
    <n v="0"/>
  </r>
  <r>
    <x v="0"/>
    <n v="0"/>
  </r>
  <r>
    <x v="2"/>
    <n v="2.7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2"/>
    <n v="0"/>
  </r>
  <r>
    <x v="4"/>
    <n v="0"/>
  </r>
  <r>
    <x v="0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0"/>
    <n v="0"/>
  </r>
  <r>
    <x v="0"/>
    <n v="0"/>
  </r>
  <r>
    <x v="3"/>
    <n v="0"/>
  </r>
  <r>
    <x v="4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0"/>
    <n v="0"/>
  </r>
  <r>
    <x v="0"/>
    <n v="2.7"/>
  </r>
  <r>
    <x v="0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4"/>
    <n v="0"/>
  </r>
  <r>
    <x v="3"/>
    <n v="0"/>
  </r>
  <r>
    <x v="0"/>
    <n v="0"/>
  </r>
  <r>
    <x v="0"/>
    <n v="2.7"/>
  </r>
  <r>
    <x v="0"/>
    <n v="0"/>
  </r>
  <r>
    <x v="1"/>
    <n v="2.7"/>
  </r>
  <r>
    <x v="3"/>
    <n v="0"/>
  </r>
  <r>
    <x v="3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0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4"/>
    <n v="0"/>
  </r>
  <r>
    <x v="3"/>
    <n v="0"/>
  </r>
  <r>
    <x v="2"/>
    <n v="0"/>
  </r>
  <r>
    <x v="3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0"/>
    <n v="0"/>
  </r>
  <r>
    <x v="3"/>
    <n v="0"/>
  </r>
  <r>
    <x v="4"/>
    <n v="0"/>
  </r>
  <r>
    <x v="4"/>
    <n v="0"/>
  </r>
  <r>
    <x v="0"/>
    <n v="0"/>
  </r>
  <r>
    <x v="4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4"/>
    <n v="0"/>
  </r>
  <r>
    <x v="3"/>
    <n v="0"/>
  </r>
  <r>
    <x v="3"/>
    <n v="0"/>
  </r>
  <r>
    <x v="2"/>
    <n v="0"/>
  </r>
  <r>
    <x v="4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0"/>
    <n v="0"/>
  </r>
  <r>
    <x v="4"/>
    <n v="0"/>
  </r>
  <r>
    <x v="2"/>
    <n v="5.4"/>
  </r>
  <r>
    <x v="2"/>
    <n v="5.4"/>
  </r>
  <r>
    <x v="1"/>
    <n v="0"/>
  </r>
  <r>
    <x v="2"/>
    <n v="0"/>
  </r>
  <r>
    <x v="2"/>
    <n v="5.4"/>
  </r>
  <r>
    <x v="2"/>
    <n v="0"/>
  </r>
  <r>
    <x v="3"/>
    <n v="0"/>
  </r>
  <r>
    <x v="2"/>
    <n v="0"/>
  </r>
  <r>
    <x v="2"/>
    <n v="0"/>
  </r>
  <r>
    <x v="1"/>
    <n v="0"/>
  </r>
  <r>
    <x v="2"/>
    <n v="5.4"/>
  </r>
  <r>
    <x v="3"/>
    <n v="5.4"/>
  </r>
  <r>
    <x v="1"/>
    <n v="0"/>
  </r>
  <r>
    <x v="2"/>
    <n v="5.4"/>
  </r>
  <r>
    <x v="2"/>
    <n v="0"/>
  </r>
  <r>
    <x v="1"/>
    <n v="0"/>
  </r>
  <r>
    <x v="2"/>
    <n v="2.7"/>
  </r>
  <r>
    <x v="2"/>
    <n v="0"/>
  </r>
  <r>
    <x v="2"/>
    <n v="0"/>
  </r>
  <r>
    <x v="2"/>
    <n v="0"/>
  </r>
  <r>
    <x v="4"/>
    <n v="0"/>
  </r>
  <r>
    <x v="2"/>
    <n v="0"/>
  </r>
  <r>
    <x v="1"/>
    <n v="0"/>
  </r>
  <r>
    <x v="1"/>
    <n v="0"/>
  </r>
  <r>
    <x v="4"/>
    <n v="0"/>
  </r>
  <r>
    <x v="2"/>
    <n v="0"/>
  </r>
  <r>
    <x v="3"/>
    <n v="0"/>
  </r>
  <r>
    <x v="3"/>
    <n v="0"/>
  </r>
  <r>
    <x v="1"/>
    <n v="0"/>
  </r>
  <r>
    <x v="1"/>
    <n v="0"/>
  </r>
  <r>
    <x v="1"/>
    <n v="0"/>
  </r>
  <r>
    <x v="2"/>
    <n v="2.7"/>
  </r>
  <r>
    <x v="1"/>
    <n v="0"/>
  </r>
  <r>
    <x v="3"/>
    <n v="0"/>
  </r>
  <r>
    <x v="2"/>
    <n v="0"/>
  </r>
  <r>
    <x v="1"/>
    <n v="0"/>
  </r>
  <r>
    <x v="2"/>
    <n v="2.7"/>
  </r>
  <r>
    <x v="2"/>
    <n v="0"/>
  </r>
  <r>
    <x v="2"/>
    <n v="0"/>
  </r>
  <r>
    <x v="3"/>
    <n v="0"/>
  </r>
  <r>
    <x v="1"/>
    <n v="0"/>
  </r>
  <r>
    <x v="2"/>
    <n v="0"/>
  </r>
  <r>
    <x v="4"/>
    <n v="0"/>
  </r>
  <r>
    <x v="3"/>
    <n v="0"/>
  </r>
  <r>
    <x v="1"/>
    <n v="0"/>
  </r>
  <r>
    <x v="4"/>
    <n v="0"/>
  </r>
  <r>
    <x v="3"/>
    <n v="2.7"/>
  </r>
  <r>
    <x v="3"/>
    <n v="0"/>
  </r>
  <r>
    <x v="3"/>
    <n v="0"/>
  </r>
  <r>
    <x v="1"/>
    <n v="2.7"/>
  </r>
  <r>
    <x v="3"/>
    <n v="0"/>
  </r>
  <r>
    <x v="1"/>
    <n v="0"/>
  </r>
  <r>
    <x v="3"/>
    <n v="0"/>
  </r>
  <r>
    <x v="4"/>
    <n v="0"/>
  </r>
  <r>
    <x v="1"/>
    <n v="0"/>
  </r>
  <r>
    <x v="2"/>
    <n v="0"/>
  </r>
  <r>
    <x v="1"/>
    <n v="2.7"/>
  </r>
  <r>
    <x v="3"/>
    <n v="0"/>
  </r>
  <r>
    <x v="2"/>
    <n v="0"/>
  </r>
  <r>
    <x v="1"/>
    <n v="0"/>
  </r>
  <r>
    <x v="3"/>
    <n v="0"/>
  </r>
  <r>
    <x v="2"/>
    <n v="0"/>
  </r>
  <r>
    <x v="5"/>
    <n v="0"/>
  </r>
  <r>
    <x v="2"/>
    <n v="0"/>
  </r>
  <r>
    <x v="2"/>
    <n v="0"/>
  </r>
  <r>
    <x v="1"/>
    <n v="0"/>
  </r>
  <r>
    <x v="4"/>
    <n v="0"/>
  </r>
  <r>
    <x v="2"/>
    <n v="2.7"/>
  </r>
  <r>
    <x v="2"/>
    <n v="0"/>
  </r>
  <r>
    <x v="1"/>
    <n v="0"/>
  </r>
  <r>
    <x v="2"/>
    <n v="0"/>
  </r>
  <r>
    <x v="2"/>
    <n v="0"/>
  </r>
  <r>
    <x v="3"/>
    <n v="0"/>
  </r>
  <r>
    <x v="2"/>
    <n v="0"/>
  </r>
  <r>
    <x v="5"/>
    <n v="0"/>
  </r>
  <r>
    <x v="3"/>
    <n v="0"/>
  </r>
  <r>
    <x v="2"/>
    <n v="0"/>
  </r>
  <r>
    <x v="4"/>
    <n v="0"/>
  </r>
  <r>
    <x v="3"/>
    <n v="0"/>
  </r>
  <r>
    <x v="1"/>
    <n v="2.7"/>
  </r>
  <r>
    <x v="3"/>
    <n v="0"/>
  </r>
  <r>
    <x v="3"/>
    <n v="0"/>
  </r>
  <r>
    <x v="1"/>
    <n v="0"/>
  </r>
  <r>
    <x v="2"/>
    <n v="0"/>
  </r>
  <r>
    <x v="3"/>
    <n v="0"/>
  </r>
  <r>
    <x v="4"/>
    <n v="0"/>
  </r>
  <r>
    <x v="3"/>
    <n v="0"/>
  </r>
  <r>
    <x v="1"/>
    <n v="0"/>
  </r>
  <r>
    <x v="3"/>
    <n v="0"/>
  </r>
  <r>
    <x v="3"/>
    <n v="0"/>
  </r>
  <r>
    <x v="1"/>
    <n v="0"/>
  </r>
  <r>
    <x v="3"/>
    <n v="0"/>
  </r>
  <r>
    <x v="3"/>
    <n v="0"/>
  </r>
  <r>
    <x v="5"/>
    <n v="0"/>
  </r>
  <r>
    <x v="5"/>
    <n v="0"/>
  </r>
  <r>
    <x v="1"/>
    <n v="0"/>
  </r>
  <r>
    <x v="4"/>
    <n v="0"/>
  </r>
  <r>
    <x v="5"/>
    <n v="0"/>
  </r>
  <r>
    <x v="3"/>
    <n v="0"/>
  </r>
  <r>
    <x v="5"/>
    <n v="0"/>
  </r>
  <r>
    <x v="5"/>
    <n v="0"/>
  </r>
  <r>
    <x v="2"/>
    <n v="0"/>
  </r>
  <r>
    <x v="1"/>
    <n v="0"/>
  </r>
  <r>
    <x v="1"/>
    <n v="0"/>
  </r>
  <r>
    <x v="5"/>
    <n v="0"/>
  </r>
  <r>
    <x v="3"/>
    <n v="0"/>
  </r>
  <r>
    <x v="3"/>
    <n v="0"/>
  </r>
  <r>
    <x v="4"/>
    <n v="0"/>
  </r>
  <r>
    <x v="1"/>
    <n v="2.7"/>
  </r>
  <r>
    <x v="6"/>
    <n v="0"/>
  </r>
  <r>
    <x v="3"/>
    <n v="0"/>
  </r>
  <r>
    <x v="1"/>
    <n v="0"/>
  </r>
  <r>
    <x v="2"/>
    <n v="0"/>
  </r>
  <r>
    <x v="3"/>
    <n v="0"/>
  </r>
  <r>
    <x v="1"/>
    <n v="0"/>
  </r>
  <r>
    <x v="5"/>
    <n v="0"/>
  </r>
  <r>
    <x v="4"/>
    <n v="0"/>
  </r>
  <r>
    <x v="1"/>
    <n v="0"/>
  </r>
  <r>
    <x v="5"/>
    <n v="0"/>
  </r>
  <r>
    <x v="3"/>
    <n v="0"/>
  </r>
  <r>
    <x v="5"/>
    <n v="0"/>
  </r>
  <r>
    <x v="4"/>
    <n v="0"/>
  </r>
  <r>
    <x v="1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1"/>
    <n v="0"/>
  </r>
  <r>
    <x v="3"/>
    <n v="0"/>
  </r>
  <r>
    <x v="4"/>
    <n v="0"/>
  </r>
  <r>
    <x v="1"/>
    <n v="0"/>
  </r>
  <r>
    <x v="5"/>
    <n v="0"/>
  </r>
  <r>
    <x v="3"/>
    <n v="0"/>
  </r>
  <r>
    <x v="3"/>
    <n v="0"/>
  </r>
  <r>
    <x v="1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4"/>
    <n v="0"/>
  </r>
  <r>
    <x v="3"/>
    <n v="0"/>
  </r>
  <r>
    <x v="1"/>
    <n v="0"/>
  </r>
  <r>
    <x v="1"/>
    <n v="0"/>
  </r>
  <r>
    <x v="4"/>
    <n v="2.7"/>
  </r>
  <r>
    <x v="3"/>
    <n v="0"/>
  </r>
  <r>
    <x v="1"/>
    <n v="0"/>
  </r>
  <r>
    <x v="4"/>
    <n v="0"/>
  </r>
  <r>
    <x v="1"/>
    <n v="0"/>
  </r>
  <r>
    <x v="1"/>
    <n v="0"/>
  </r>
  <r>
    <x v="5"/>
    <n v="0"/>
  </r>
  <r>
    <x v="2"/>
    <n v="0"/>
  </r>
  <r>
    <x v="1"/>
    <n v="0"/>
  </r>
  <r>
    <x v="4"/>
    <n v="0"/>
  </r>
  <r>
    <x v="1"/>
    <n v="0"/>
  </r>
  <r>
    <x v="4"/>
    <n v="0"/>
  </r>
  <r>
    <x v="5"/>
    <n v="0"/>
  </r>
  <r>
    <x v="2"/>
    <n v="0"/>
  </r>
  <r>
    <x v="4"/>
    <n v="0"/>
  </r>
  <r>
    <x v="3"/>
    <n v="0"/>
  </r>
  <r>
    <x v="5"/>
    <n v="0"/>
  </r>
  <r>
    <x v="1"/>
    <n v="0"/>
  </r>
  <r>
    <x v="2"/>
    <n v="0"/>
  </r>
  <r>
    <x v="3"/>
    <n v="0"/>
  </r>
  <r>
    <x v="5"/>
    <n v="0"/>
  </r>
  <r>
    <x v="5"/>
    <n v="0"/>
  </r>
  <r>
    <x v="4"/>
    <n v="0"/>
  </r>
  <r>
    <x v="4"/>
    <n v="0"/>
  </r>
  <r>
    <x v="3"/>
    <n v="0"/>
  </r>
  <r>
    <x v="3"/>
    <n v="0"/>
  </r>
  <r>
    <x v="4"/>
    <n v="0"/>
  </r>
  <r>
    <x v="2"/>
    <n v="0"/>
  </r>
  <r>
    <x v="1"/>
    <n v="0"/>
  </r>
  <r>
    <x v="4"/>
    <n v="0"/>
  </r>
  <r>
    <x v="3"/>
    <n v="0"/>
  </r>
  <r>
    <x v="3"/>
    <n v="0"/>
  </r>
  <r>
    <x v="1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1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2"/>
    <n v="0"/>
  </r>
  <r>
    <x v="1"/>
    <n v="0"/>
  </r>
  <r>
    <x v="2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3"/>
    <n v="0"/>
  </r>
  <r>
    <x v="1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3"/>
    <n v="0"/>
  </r>
  <r>
    <x v="4"/>
    <n v="0"/>
  </r>
  <r>
    <x v="4"/>
    <n v="0"/>
  </r>
  <r>
    <x v="5"/>
    <n v="0"/>
  </r>
  <r>
    <x v="4"/>
    <n v="0"/>
  </r>
  <r>
    <x v="1"/>
    <n v="0"/>
  </r>
  <r>
    <x v="5"/>
    <n v="0"/>
  </r>
  <r>
    <x v="5"/>
    <n v="0"/>
  </r>
  <r>
    <x v="3"/>
    <n v="0"/>
  </r>
  <r>
    <x v="3"/>
    <n v="0"/>
  </r>
  <r>
    <x v="1"/>
    <n v="0"/>
  </r>
  <r>
    <x v="1"/>
    <n v="0"/>
  </r>
  <r>
    <x v="5"/>
    <n v="0"/>
  </r>
  <r>
    <x v="4"/>
    <n v="0"/>
  </r>
  <r>
    <x v="1"/>
    <n v="0"/>
  </r>
  <r>
    <x v="4"/>
    <n v="0"/>
  </r>
  <r>
    <x v="5"/>
    <n v="0"/>
  </r>
  <r>
    <x v="3"/>
    <n v="0"/>
  </r>
  <r>
    <x v="3"/>
    <n v="0"/>
  </r>
  <r>
    <x v="4"/>
    <n v="0"/>
  </r>
  <r>
    <x v="1"/>
    <n v="0"/>
  </r>
  <r>
    <x v="5"/>
    <n v="0"/>
  </r>
  <r>
    <x v="1"/>
    <n v="0"/>
  </r>
  <r>
    <x v="1"/>
    <n v="0"/>
  </r>
  <r>
    <x v="5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2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1"/>
    <n v="5.4"/>
  </r>
  <r>
    <x v="0"/>
    <n v="5.4"/>
  </r>
  <r>
    <x v="1"/>
    <n v="5.4"/>
  </r>
  <r>
    <x v="1"/>
    <n v="5.4"/>
  </r>
  <r>
    <x v="0"/>
    <n v="5.4"/>
  </r>
  <r>
    <x v="1"/>
    <n v="5.4"/>
  </r>
  <r>
    <x v="1"/>
    <n v="5.4"/>
  </r>
  <r>
    <x v="1"/>
    <n v="5.4"/>
  </r>
  <r>
    <x v="2"/>
    <n v="0"/>
  </r>
  <r>
    <x v="0"/>
    <n v="5.4"/>
  </r>
  <r>
    <x v="2"/>
    <n v="0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3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0"/>
  </r>
  <r>
    <x v="0"/>
    <n v="5.4"/>
  </r>
  <r>
    <x v="0"/>
    <n v="5.4"/>
  </r>
  <r>
    <x v="0"/>
    <n v="5.4"/>
  </r>
  <r>
    <x v="0"/>
    <n v="0"/>
  </r>
  <r>
    <x v="0"/>
    <n v="5.4"/>
  </r>
  <r>
    <x v="1"/>
    <n v="5.4"/>
  </r>
  <r>
    <x v="1"/>
    <n v="5.4"/>
  </r>
  <r>
    <x v="0"/>
    <n v="5.4"/>
  </r>
  <r>
    <x v="0"/>
    <n v="5.4"/>
  </r>
  <r>
    <x v="1"/>
    <n v="0"/>
  </r>
  <r>
    <x v="3"/>
    <n v="5.4"/>
  </r>
  <r>
    <x v="0"/>
    <n v="0"/>
  </r>
  <r>
    <x v="0"/>
    <n v="5.4"/>
  </r>
  <r>
    <x v="0"/>
    <n v="0"/>
  </r>
  <r>
    <x v="1"/>
    <n v="5.4"/>
  </r>
  <r>
    <x v="1"/>
    <n v="5.4"/>
  </r>
  <r>
    <x v="3"/>
    <n v="0"/>
  </r>
  <r>
    <x v="1"/>
    <n v="5.4"/>
  </r>
  <r>
    <x v="0"/>
    <n v="5.4"/>
  </r>
  <r>
    <x v="1"/>
    <n v="5.4"/>
  </r>
  <r>
    <x v="0"/>
    <n v="5.4"/>
  </r>
  <r>
    <x v="3"/>
    <n v="0"/>
  </r>
  <r>
    <x v="1"/>
    <n v="0"/>
  </r>
  <r>
    <x v="0"/>
    <n v="5.4"/>
  </r>
  <r>
    <x v="1"/>
    <n v="0"/>
  </r>
  <r>
    <x v="0"/>
    <n v="5.4"/>
  </r>
  <r>
    <x v="0"/>
    <n v="0"/>
  </r>
  <r>
    <x v="1"/>
    <n v="0"/>
  </r>
  <r>
    <x v="0"/>
    <n v="0"/>
  </r>
  <r>
    <x v="0"/>
    <n v="0"/>
  </r>
  <r>
    <x v="3"/>
    <n v="0"/>
  </r>
  <r>
    <x v="1"/>
    <n v="5.4"/>
  </r>
  <r>
    <x v="0"/>
    <n v="5.4"/>
  </r>
  <r>
    <x v="1"/>
    <n v="5.4"/>
  </r>
  <r>
    <x v="2"/>
    <n v="0"/>
  </r>
  <r>
    <x v="3"/>
    <n v="0"/>
  </r>
  <r>
    <x v="1"/>
    <n v="2.7"/>
  </r>
  <r>
    <x v="1"/>
    <n v="2.7"/>
  </r>
  <r>
    <x v="2"/>
    <n v="0"/>
  </r>
  <r>
    <x v="1"/>
    <n v="2.7"/>
  </r>
  <r>
    <x v="3"/>
    <n v="0"/>
  </r>
  <r>
    <x v="1"/>
    <n v="2.7"/>
  </r>
  <r>
    <x v="2"/>
    <n v="0"/>
  </r>
  <r>
    <x v="3"/>
    <n v="2.7"/>
  </r>
  <r>
    <x v="0"/>
    <n v="0"/>
  </r>
  <r>
    <x v="3"/>
    <n v="2.7"/>
  </r>
  <r>
    <x v="2"/>
    <n v="0"/>
  </r>
  <r>
    <x v="1"/>
    <n v="0"/>
  </r>
  <r>
    <x v="4"/>
    <n v="0"/>
  </r>
  <r>
    <x v="1"/>
    <n v="0"/>
  </r>
  <r>
    <x v="3"/>
    <n v="2.7"/>
  </r>
  <r>
    <x v="2"/>
    <n v="0"/>
  </r>
  <r>
    <x v="0"/>
    <n v="0"/>
  </r>
  <r>
    <x v="0"/>
    <n v="2.7"/>
  </r>
  <r>
    <x v="4"/>
    <n v="2.7"/>
  </r>
  <r>
    <x v="2"/>
    <n v="0"/>
  </r>
  <r>
    <x v="3"/>
    <n v="0"/>
  </r>
  <r>
    <x v="4"/>
    <n v="0"/>
  </r>
  <r>
    <x v="0"/>
    <n v="0"/>
  </r>
  <r>
    <x v="1"/>
    <n v="0"/>
  </r>
  <r>
    <x v="1"/>
    <n v="2.7"/>
  </r>
  <r>
    <x v="3"/>
    <n v="0"/>
  </r>
  <r>
    <x v="4"/>
    <n v="0"/>
  </r>
  <r>
    <x v="0"/>
    <n v="0"/>
  </r>
  <r>
    <x v="3"/>
    <n v="2.7"/>
  </r>
  <r>
    <x v="0"/>
    <n v="2.7"/>
  </r>
  <r>
    <x v="3"/>
    <n v="0"/>
  </r>
  <r>
    <x v="2"/>
    <n v="0"/>
  </r>
  <r>
    <x v="3"/>
    <n v="0"/>
  </r>
  <r>
    <x v="3"/>
    <n v="0"/>
  </r>
  <r>
    <x v="0"/>
    <n v="0"/>
  </r>
  <r>
    <x v="3"/>
    <n v="2.7"/>
  </r>
  <r>
    <x v="1"/>
    <n v="2.7"/>
  </r>
  <r>
    <x v="0"/>
    <n v="2.7"/>
  </r>
  <r>
    <x v="0"/>
    <n v="2.7"/>
  </r>
  <r>
    <x v="3"/>
    <n v="0"/>
  </r>
  <r>
    <x v="4"/>
    <n v="0"/>
  </r>
  <r>
    <x v="3"/>
    <n v="0"/>
  </r>
  <r>
    <x v="0"/>
    <n v="0"/>
  </r>
  <r>
    <x v="0"/>
    <n v="2.7"/>
  </r>
  <r>
    <x v="2"/>
    <n v="0"/>
  </r>
  <r>
    <x v="0"/>
    <n v="2.7"/>
  </r>
  <r>
    <x v="2"/>
    <n v="0"/>
  </r>
  <r>
    <x v="4"/>
    <n v="0"/>
  </r>
  <r>
    <x v="0"/>
    <n v="0"/>
  </r>
  <r>
    <x v="3"/>
    <n v="0"/>
  </r>
  <r>
    <x v="3"/>
    <n v="0"/>
  </r>
  <r>
    <x v="2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4"/>
    <n v="0"/>
  </r>
  <r>
    <x v="4"/>
    <n v="0"/>
  </r>
  <r>
    <x v="2"/>
    <n v="0"/>
  </r>
  <r>
    <x v="3"/>
    <n v="2.7"/>
  </r>
  <r>
    <x v="4"/>
    <n v="0"/>
  </r>
  <r>
    <x v="4"/>
    <n v="0"/>
  </r>
  <r>
    <x v="4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3"/>
    <n v="0"/>
  </r>
  <r>
    <x v="4"/>
    <n v="0"/>
  </r>
  <r>
    <x v="0"/>
    <n v="0"/>
  </r>
  <r>
    <x v="2"/>
    <n v="0"/>
  </r>
  <r>
    <x v="0"/>
    <n v="0"/>
  </r>
  <r>
    <x v="3"/>
    <n v="0"/>
  </r>
  <r>
    <x v="1"/>
    <n v="2.7"/>
  </r>
  <r>
    <x v="2"/>
    <n v="0"/>
  </r>
  <r>
    <x v="3"/>
    <n v="0"/>
  </r>
  <r>
    <x v="0"/>
    <n v="0"/>
  </r>
  <r>
    <x v="4"/>
    <n v="0"/>
  </r>
  <r>
    <x v="4"/>
    <n v="0"/>
  </r>
  <r>
    <x v="4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0"/>
    <n v="2.7"/>
  </r>
  <r>
    <x v="2"/>
    <n v="0"/>
  </r>
  <r>
    <x v="3"/>
    <n v="0"/>
  </r>
  <r>
    <x v="4"/>
    <n v="0"/>
  </r>
  <r>
    <x v="4"/>
    <n v="0"/>
  </r>
  <r>
    <x v="0"/>
    <n v="0"/>
  </r>
  <r>
    <x v="3"/>
    <n v="0"/>
  </r>
  <r>
    <x v="3"/>
    <n v="0"/>
  </r>
  <r>
    <x v="3"/>
    <n v="0"/>
  </r>
  <r>
    <x v="2"/>
    <n v="0"/>
  </r>
  <r>
    <x v="4"/>
    <n v="0"/>
  </r>
  <r>
    <x v="2"/>
    <n v="0"/>
  </r>
  <r>
    <x v="3"/>
    <n v="0"/>
  </r>
  <r>
    <x v="0"/>
    <n v="0"/>
  </r>
  <r>
    <x v="3"/>
    <n v="0"/>
  </r>
  <r>
    <x v="0"/>
    <n v="2.7"/>
  </r>
  <r>
    <x v="4"/>
    <n v="0"/>
  </r>
  <r>
    <x v="4"/>
    <n v="0"/>
  </r>
  <r>
    <x v="3"/>
    <n v="0"/>
  </r>
  <r>
    <x v="4"/>
    <n v="0"/>
  </r>
  <r>
    <x v="2"/>
    <n v="0"/>
  </r>
  <r>
    <x v="2"/>
    <n v="0"/>
  </r>
  <r>
    <x v="4"/>
    <n v="0"/>
  </r>
  <r>
    <x v="1"/>
    <n v="2.7"/>
  </r>
  <r>
    <x v="2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2"/>
    <n v="0"/>
  </r>
  <r>
    <x v="0"/>
    <n v="0"/>
  </r>
  <r>
    <x v="2"/>
    <n v="0"/>
  </r>
  <r>
    <x v="2"/>
    <n v="0"/>
  </r>
  <r>
    <x v="4"/>
    <n v="0"/>
  </r>
  <r>
    <x v="2"/>
    <n v="0"/>
  </r>
  <r>
    <x v="3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1"/>
    <n v="2.7"/>
  </r>
  <r>
    <x v="3"/>
    <n v="0"/>
  </r>
  <r>
    <x v="3"/>
    <n v="0"/>
  </r>
  <r>
    <x v="3"/>
    <n v="0"/>
  </r>
  <r>
    <x v="0"/>
    <n v="0"/>
  </r>
  <r>
    <x v="4"/>
    <n v="0"/>
  </r>
  <r>
    <x v="4"/>
    <n v="0"/>
  </r>
  <r>
    <x v="0"/>
    <n v="0"/>
  </r>
  <r>
    <x v="4"/>
    <n v="0"/>
  </r>
  <r>
    <x v="0"/>
    <n v="2.7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3"/>
    <n v="0"/>
  </r>
  <r>
    <x v="0"/>
    <n v="0"/>
  </r>
  <r>
    <x v="1"/>
    <n v="0"/>
  </r>
  <r>
    <x v="2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4"/>
    <n v="0"/>
  </r>
  <r>
    <x v="3"/>
    <n v="0"/>
  </r>
  <r>
    <x v="0"/>
    <n v="0"/>
  </r>
  <r>
    <x v="0"/>
    <n v="0"/>
  </r>
  <r>
    <x v="0"/>
    <n v="0"/>
  </r>
  <r>
    <x v="2"/>
    <n v="0"/>
  </r>
  <r>
    <x v="4"/>
    <n v="0"/>
  </r>
  <r>
    <x v="4"/>
    <n v="0"/>
  </r>
  <r>
    <x v="0"/>
    <n v="0"/>
  </r>
  <r>
    <x v="4"/>
    <n v="0"/>
  </r>
  <r>
    <x v="2"/>
    <n v="0"/>
  </r>
  <r>
    <x v="0"/>
    <n v="0"/>
  </r>
  <r>
    <x v="4"/>
    <n v="0"/>
  </r>
  <r>
    <x v="0"/>
    <n v="0"/>
  </r>
  <r>
    <x v="0"/>
    <n v="0"/>
  </r>
  <r>
    <x v="2"/>
    <n v="0"/>
  </r>
  <r>
    <x v="4"/>
    <n v="0"/>
  </r>
  <r>
    <x v="2"/>
    <n v="0"/>
  </r>
  <r>
    <x v="2"/>
    <n v="0"/>
  </r>
  <r>
    <x v="2"/>
    <n v="0"/>
  </r>
  <r>
    <x v="4"/>
    <n v="0"/>
  </r>
  <r>
    <x v="0"/>
    <n v="0"/>
  </r>
  <r>
    <x v="2"/>
    <n v="0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0"/>
    <n v="0"/>
  </r>
  <r>
    <x v="2"/>
    <n v="0"/>
  </r>
  <r>
    <x v="1"/>
    <n v="0"/>
  </r>
  <r>
    <x v="4"/>
    <n v="0"/>
  </r>
  <r>
    <x v="4"/>
    <n v="0"/>
  </r>
  <r>
    <x v="4"/>
    <n v="0"/>
  </r>
  <r>
    <x v="4"/>
    <n v="0"/>
  </r>
  <r>
    <x v="2"/>
    <n v="0"/>
  </r>
  <r>
    <x v="4"/>
    <n v="0"/>
  </r>
  <r>
    <x v="2"/>
    <n v="0"/>
  </r>
  <r>
    <x v="4"/>
    <n v="0"/>
  </r>
  <r>
    <x v="5"/>
    <n v="5.4"/>
  </r>
  <r>
    <x v="5"/>
    <n v="5.4"/>
  </r>
  <r>
    <x v="2"/>
    <n v="5.4"/>
  </r>
  <r>
    <x v="5"/>
    <n v="5.4"/>
  </r>
  <r>
    <x v="2"/>
    <n v="0"/>
  </r>
  <r>
    <x v="5"/>
    <n v="5.4"/>
  </r>
  <r>
    <x v="5"/>
    <n v="5.4"/>
  </r>
  <r>
    <x v="5"/>
    <n v="5.4"/>
  </r>
  <r>
    <x v="2"/>
    <n v="0"/>
  </r>
  <r>
    <x v="5"/>
    <n v="0"/>
  </r>
  <r>
    <x v="5"/>
    <n v="5.4"/>
  </r>
  <r>
    <x v="5"/>
    <n v="5.4"/>
  </r>
  <r>
    <x v="3"/>
    <n v="0"/>
  </r>
  <r>
    <x v="5"/>
    <n v="0"/>
  </r>
  <r>
    <x v="5"/>
    <n v="0"/>
  </r>
  <r>
    <x v="2"/>
    <n v="2.7"/>
  </r>
  <r>
    <x v="5"/>
    <n v="0"/>
  </r>
  <r>
    <x v="2"/>
    <n v="2.7"/>
  </r>
  <r>
    <x v="2"/>
    <n v="0"/>
  </r>
  <r>
    <x v="5"/>
    <n v="2.7"/>
  </r>
  <r>
    <x v="4"/>
    <n v="0"/>
  </r>
  <r>
    <x v="5"/>
    <n v="2.7"/>
  </r>
  <r>
    <x v="5"/>
    <n v="0"/>
  </r>
  <r>
    <x v="5"/>
    <n v="0"/>
  </r>
  <r>
    <x v="4"/>
    <n v="0"/>
  </r>
  <r>
    <x v="3"/>
    <n v="0"/>
  </r>
  <r>
    <x v="5"/>
    <n v="2.7"/>
  </r>
  <r>
    <x v="2"/>
    <n v="2.7"/>
  </r>
  <r>
    <x v="2"/>
    <n v="2.7"/>
  </r>
  <r>
    <x v="2"/>
    <n v="0"/>
  </r>
  <r>
    <x v="5"/>
    <n v="2.7"/>
  </r>
  <r>
    <x v="5"/>
    <n v="0"/>
  </r>
  <r>
    <x v="2"/>
    <n v="2.7"/>
  </r>
  <r>
    <x v="2"/>
    <n v="0"/>
  </r>
  <r>
    <x v="3"/>
    <n v="0"/>
  </r>
  <r>
    <x v="3"/>
    <n v="0"/>
  </r>
  <r>
    <x v="3"/>
    <n v="0"/>
  </r>
  <r>
    <x v="3"/>
    <n v="0"/>
  </r>
  <r>
    <x v="5"/>
    <n v="0"/>
  </r>
  <r>
    <x v="2"/>
    <n v="0"/>
  </r>
  <r>
    <x v="3"/>
    <n v="0"/>
  </r>
  <r>
    <x v="5"/>
    <n v="2.7"/>
  </r>
  <r>
    <x v="4"/>
    <n v="0"/>
  </r>
  <r>
    <x v="5"/>
    <n v="2.7"/>
  </r>
  <r>
    <x v="5"/>
    <n v="2.7"/>
  </r>
  <r>
    <x v="4"/>
    <n v="0"/>
  </r>
  <r>
    <x v="3"/>
    <n v="0"/>
  </r>
  <r>
    <x v="5"/>
    <n v="0"/>
  </r>
  <r>
    <x v="5"/>
    <n v="2.7"/>
  </r>
  <r>
    <x v="5"/>
    <n v="0"/>
  </r>
  <r>
    <x v="5"/>
    <n v="2.7"/>
  </r>
  <r>
    <x v="2"/>
    <n v="0"/>
  </r>
  <r>
    <x v="2"/>
    <n v="0"/>
  </r>
  <r>
    <x v="4"/>
    <n v="0"/>
  </r>
  <r>
    <x v="2"/>
    <n v="0"/>
  </r>
  <r>
    <x v="3"/>
    <n v="0"/>
  </r>
  <r>
    <x v="5"/>
    <n v="0"/>
  </r>
  <r>
    <x v="3"/>
    <n v="0"/>
  </r>
  <r>
    <x v="5"/>
    <n v="0"/>
  </r>
  <r>
    <x v="2"/>
    <n v="0"/>
  </r>
  <r>
    <x v="5"/>
    <n v="2.7"/>
  </r>
  <r>
    <x v="5"/>
    <n v="0"/>
  </r>
  <r>
    <x v="5"/>
    <n v="0"/>
  </r>
  <r>
    <x v="5"/>
    <n v="0"/>
  </r>
  <r>
    <x v="5"/>
    <n v="0"/>
  </r>
  <r>
    <x v="2"/>
    <n v="0"/>
  </r>
  <r>
    <x v="4"/>
    <n v="0"/>
  </r>
  <r>
    <x v="3"/>
    <n v="0"/>
  </r>
  <r>
    <x v="2"/>
    <n v="0"/>
  </r>
  <r>
    <x v="5"/>
    <n v="0"/>
  </r>
  <r>
    <x v="2"/>
    <n v="0"/>
  </r>
  <r>
    <x v="3"/>
    <n v="0"/>
  </r>
  <r>
    <x v="5"/>
    <n v="2.7"/>
  </r>
  <r>
    <x v="5"/>
    <n v="0"/>
  </r>
  <r>
    <x v="5"/>
    <n v="0"/>
  </r>
  <r>
    <x v="2"/>
    <n v="2.7"/>
  </r>
  <r>
    <x v="2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2"/>
    <n v="0"/>
  </r>
  <r>
    <x v="5"/>
    <n v="0"/>
  </r>
  <r>
    <x v="4"/>
    <n v="0"/>
  </r>
  <r>
    <x v="3"/>
    <n v="0"/>
  </r>
  <r>
    <x v="5"/>
    <n v="0"/>
  </r>
  <r>
    <x v="5"/>
    <n v="2.7"/>
  </r>
  <r>
    <x v="2"/>
    <n v="0"/>
  </r>
  <r>
    <x v="2"/>
    <n v="0"/>
  </r>
  <r>
    <x v="5"/>
    <n v="0"/>
  </r>
  <r>
    <x v="3"/>
    <n v="0"/>
  </r>
  <r>
    <x v="5"/>
    <n v="0"/>
  </r>
  <r>
    <x v="5"/>
    <n v="0"/>
  </r>
  <r>
    <x v="2"/>
    <n v="0"/>
  </r>
  <r>
    <x v="4"/>
    <n v="0"/>
  </r>
  <r>
    <x v="5"/>
    <n v="0"/>
  </r>
  <r>
    <x v="3"/>
    <n v="0"/>
  </r>
  <r>
    <x v="5"/>
    <n v="0"/>
  </r>
  <r>
    <x v="5"/>
    <n v="0"/>
  </r>
  <r>
    <x v="5"/>
    <n v="0"/>
  </r>
  <r>
    <x v="2"/>
    <n v="0"/>
  </r>
  <r>
    <x v="2"/>
    <n v="0"/>
  </r>
  <r>
    <x v="5"/>
    <n v="0"/>
  </r>
  <r>
    <x v="2"/>
    <n v="0"/>
  </r>
  <r>
    <x v="5"/>
    <n v="0"/>
  </r>
  <r>
    <x v="4"/>
    <n v="0"/>
  </r>
  <r>
    <x v="2"/>
    <n v="0"/>
  </r>
  <r>
    <x v="6"/>
    <n v="0"/>
  </r>
  <r>
    <x v="5"/>
    <n v="0"/>
  </r>
  <r>
    <x v="3"/>
    <n v="0"/>
  </r>
  <r>
    <x v="2"/>
    <n v="0"/>
  </r>
  <r>
    <x v="3"/>
    <n v="0"/>
  </r>
  <r>
    <x v="3"/>
    <n v="0"/>
  </r>
  <r>
    <x v="5"/>
    <n v="0"/>
  </r>
  <r>
    <x v="4"/>
    <n v="0"/>
  </r>
  <r>
    <x v="2"/>
    <n v="0"/>
  </r>
  <r>
    <x v="5"/>
    <n v="0"/>
  </r>
  <r>
    <x v="2"/>
    <n v="0"/>
  </r>
  <r>
    <x v="5"/>
    <n v="0"/>
  </r>
  <r>
    <x v="4"/>
    <n v="0"/>
  </r>
  <r>
    <x v="2"/>
    <n v="0"/>
  </r>
  <r>
    <x v="2"/>
    <n v="0"/>
  </r>
  <r>
    <x v="4"/>
    <n v="0"/>
  </r>
  <r>
    <x v="2"/>
    <n v="0"/>
  </r>
  <r>
    <x v="5"/>
    <n v="0"/>
  </r>
  <r>
    <x v="2"/>
    <n v="0"/>
  </r>
  <r>
    <x v="5"/>
    <n v="0"/>
  </r>
  <r>
    <x v="2"/>
    <n v="0"/>
  </r>
  <r>
    <x v="3"/>
    <n v="0"/>
  </r>
  <r>
    <x v="4"/>
    <n v="0"/>
  </r>
  <r>
    <x v="2"/>
    <n v="0"/>
  </r>
  <r>
    <x v="5"/>
    <n v="0"/>
  </r>
  <r>
    <x v="2"/>
    <n v="2.7"/>
  </r>
  <r>
    <x v="3"/>
    <n v="0"/>
  </r>
  <r>
    <x v="5"/>
    <n v="0"/>
  </r>
  <r>
    <x v="5"/>
    <n v="0"/>
  </r>
  <r>
    <x v="5"/>
    <n v="0"/>
  </r>
  <r>
    <x v="4"/>
    <n v="0"/>
  </r>
  <r>
    <x v="2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2"/>
    <n v="0"/>
  </r>
  <r>
    <x v="2"/>
    <n v="0"/>
  </r>
  <r>
    <x v="4"/>
    <n v="0"/>
  </r>
  <r>
    <x v="3"/>
    <n v="0"/>
  </r>
  <r>
    <x v="2"/>
    <n v="0"/>
  </r>
  <r>
    <x v="4"/>
    <n v="0"/>
  </r>
  <r>
    <x v="5"/>
    <n v="0"/>
  </r>
  <r>
    <x v="3"/>
    <n v="0"/>
  </r>
  <r>
    <x v="5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2"/>
    <n v="0"/>
  </r>
  <r>
    <x v="4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3"/>
    <n v="0"/>
  </r>
  <r>
    <x v="2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3"/>
    <n v="0"/>
  </r>
  <r>
    <x v="6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2"/>
    <n v="0"/>
  </r>
  <r>
    <x v="5"/>
    <n v="0"/>
  </r>
  <r>
    <x v="3"/>
    <n v="0"/>
  </r>
  <r>
    <x v="5"/>
    <n v="0"/>
  </r>
  <r>
    <x v="6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3"/>
    <n v="0"/>
  </r>
  <r>
    <x v="2"/>
    <n v="0"/>
  </r>
  <r>
    <x v="5"/>
    <n v="0"/>
  </r>
  <r>
    <x v="5"/>
    <n v="0"/>
  </r>
  <r>
    <x v="2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2"/>
    <n v="0"/>
  </r>
  <r>
    <x v="4"/>
    <n v="0"/>
  </r>
  <r>
    <x v="4"/>
    <n v="0"/>
  </r>
  <r>
    <x v="5"/>
    <n v="0"/>
  </r>
  <r>
    <x v="4"/>
    <n v="0"/>
  </r>
  <r>
    <x v="2"/>
    <n v="0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53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2"/>
    <n v="5.4"/>
  </r>
  <r>
    <x v="3"/>
    <n v="5.4"/>
  </r>
  <r>
    <x v="1"/>
    <n v="0"/>
  </r>
  <r>
    <x v="2"/>
    <n v="5.4"/>
  </r>
  <r>
    <x v="1"/>
    <n v="5.4"/>
  </r>
  <r>
    <x v="2"/>
    <n v="5.4"/>
  </r>
  <r>
    <x v="1"/>
    <n v="0"/>
  </r>
  <r>
    <x v="1"/>
    <n v="5.4"/>
  </r>
  <r>
    <x v="1"/>
    <n v="5.4"/>
  </r>
  <r>
    <x v="1"/>
    <n v="0"/>
  </r>
  <r>
    <x v="0"/>
    <n v="5.4"/>
  </r>
  <r>
    <x v="2"/>
    <n v="5.4"/>
  </r>
  <r>
    <x v="0"/>
    <n v="5.4"/>
  </r>
  <r>
    <x v="0"/>
    <n v="5.4"/>
  </r>
  <r>
    <x v="1"/>
    <n v="5.4"/>
  </r>
  <r>
    <x v="0"/>
    <n v="5.4"/>
  </r>
  <r>
    <x v="0"/>
    <n v="5.4"/>
  </r>
  <r>
    <x v="1"/>
    <n v="0"/>
  </r>
  <r>
    <x v="0"/>
    <n v="5.4"/>
  </r>
  <r>
    <x v="2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5.4"/>
  </r>
  <r>
    <x v="2"/>
    <n v="5.4"/>
  </r>
  <r>
    <x v="1"/>
    <n v="5.4"/>
  </r>
  <r>
    <x v="0"/>
    <n v="0"/>
  </r>
  <r>
    <x v="1"/>
    <n v="5.4"/>
  </r>
  <r>
    <x v="0"/>
    <n v="5.4"/>
  </r>
  <r>
    <x v="2"/>
    <n v="0"/>
  </r>
  <r>
    <x v="2"/>
    <n v="5.4"/>
  </r>
  <r>
    <x v="0"/>
    <n v="5.4"/>
  </r>
  <r>
    <x v="2"/>
    <n v="5.4"/>
  </r>
  <r>
    <x v="0"/>
    <n v="5.4"/>
  </r>
  <r>
    <x v="0"/>
    <n v="5.4"/>
  </r>
  <r>
    <x v="2"/>
    <n v="5.4"/>
  </r>
  <r>
    <x v="1"/>
    <n v="5.4"/>
  </r>
  <r>
    <x v="1"/>
    <n v="5.4"/>
  </r>
  <r>
    <x v="1"/>
    <n v="0"/>
  </r>
  <r>
    <x v="3"/>
    <n v="5.4"/>
  </r>
  <r>
    <x v="2"/>
    <n v="5.4"/>
  </r>
  <r>
    <x v="0"/>
    <n v="5.4"/>
  </r>
  <r>
    <x v="1"/>
    <n v="5.4"/>
  </r>
  <r>
    <x v="1"/>
    <n v="0"/>
  </r>
  <r>
    <x v="0"/>
    <n v="0"/>
  </r>
  <r>
    <x v="2"/>
    <n v="2.7"/>
  </r>
  <r>
    <x v="1"/>
    <n v="2.7"/>
  </r>
  <r>
    <x v="0"/>
    <n v="0"/>
  </r>
  <r>
    <x v="0"/>
    <n v="2.7"/>
  </r>
  <r>
    <x v="2"/>
    <n v="2.7"/>
  </r>
  <r>
    <x v="2"/>
    <n v="2.7"/>
  </r>
  <r>
    <x v="3"/>
    <n v="0"/>
  </r>
  <r>
    <x v="1"/>
    <n v="0"/>
  </r>
  <r>
    <x v="0"/>
    <n v="0"/>
  </r>
  <r>
    <x v="1"/>
    <n v="0"/>
  </r>
  <r>
    <x v="0"/>
    <n v="2.7"/>
  </r>
  <r>
    <x v="0"/>
    <n v="2.7"/>
  </r>
  <r>
    <x v="2"/>
    <n v="0"/>
  </r>
  <r>
    <x v="2"/>
    <n v="0"/>
  </r>
  <r>
    <x v="0"/>
    <n v="2.7"/>
  </r>
  <r>
    <x v="0"/>
    <n v="0"/>
  </r>
  <r>
    <x v="1"/>
    <n v="2.7"/>
  </r>
  <r>
    <x v="0"/>
    <n v="2.7"/>
  </r>
  <r>
    <x v="3"/>
    <n v="0"/>
  </r>
  <r>
    <x v="3"/>
    <n v="2.7"/>
  </r>
  <r>
    <x v="0"/>
    <n v="0"/>
  </r>
  <r>
    <x v="1"/>
    <n v="2.7"/>
  </r>
  <r>
    <x v="0"/>
    <n v="0"/>
  </r>
  <r>
    <x v="2"/>
    <n v="5.4"/>
  </r>
  <r>
    <x v="2"/>
    <n v="2.7"/>
  </r>
  <r>
    <x v="0"/>
    <n v="0"/>
  </r>
  <r>
    <x v="2"/>
    <n v="2.7"/>
  </r>
  <r>
    <x v="1"/>
    <n v="0"/>
  </r>
  <r>
    <x v="2"/>
    <n v="0"/>
  </r>
  <r>
    <x v="1"/>
    <n v="2.7"/>
  </r>
  <r>
    <x v="2"/>
    <n v="0"/>
  </r>
  <r>
    <x v="0"/>
    <n v="0"/>
  </r>
  <r>
    <x v="1"/>
    <n v="2.7"/>
  </r>
  <r>
    <x v="2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0"/>
    <n v="2.7"/>
  </r>
  <r>
    <x v="1"/>
    <n v="0"/>
  </r>
  <r>
    <x v="1"/>
    <n v="0"/>
  </r>
  <r>
    <x v="0"/>
    <n v="2.7"/>
  </r>
  <r>
    <x v="3"/>
    <n v="0"/>
  </r>
  <r>
    <x v="3"/>
    <n v="2.7"/>
  </r>
  <r>
    <x v="1"/>
    <n v="2.7"/>
  </r>
  <r>
    <x v="2"/>
    <n v="0"/>
  </r>
  <r>
    <x v="1"/>
    <n v="2.7"/>
  </r>
  <r>
    <x v="0"/>
    <n v="0"/>
  </r>
  <r>
    <x v="0"/>
    <n v="2.7"/>
  </r>
  <r>
    <x v="0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2"/>
    <n v="0"/>
  </r>
  <r>
    <x v="1"/>
    <n v="2.7"/>
  </r>
  <r>
    <x v="1"/>
    <n v="0"/>
  </r>
  <r>
    <x v="1"/>
    <n v="0"/>
  </r>
  <r>
    <x v="2"/>
    <n v="0"/>
  </r>
  <r>
    <x v="2"/>
    <n v="0"/>
  </r>
  <r>
    <x v="0"/>
    <n v="2.7"/>
  </r>
  <r>
    <x v="0"/>
    <n v="0"/>
  </r>
  <r>
    <x v="1"/>
    <n v="0"/>
  </r>
  <r>
    <x v="0"/>
    <n v="0"/>
  </r>
  <r>
    <x v="1"/>
    <n v="0"/>
  </r>
  <r>
    <x v="2"/>
    <n v="0"/>
  </r>
  <r>
    <x v="0"/>
    <n v="2.7"/>
  </r>
  <r>
    <x v="1"/>
    <n v="0"/>
  </r>
  <r>
    <x v="1"/>
    <n v="0"/>
  </r>
  <r>
    <x v="2"/>
    <n v="0"/>
  </r>
  <r>
    <x v="3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0"/>
    <n v="2.7"/>
  </r>
  <r>
    <x v="0"/>
    <n v="0"/>
  </r>
  <r>
    <x v="3"/>
    <n v="0"/>
  </r>
  <r>
    <x v="1"/>
    <n v="0"/>
  </r>
  <r>
    <x v="0"/>
    <n v="0"/>
  </r>
  <r>
    <x v="1"/>
    <n v="0"/>
  </r>
  <r>
    <x v="3"/>
    <n v="0"/>
  </r>
  <r>
    <x v="0"/>
    <n v="0"/>
  </r>
  <r>
    <x v="2"/>
    <n v="0"/>
  </r>
  <r>
    <x v="0"/>
    <n v="0"/>
  </r>
  <r>
    <x v="2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3"/>
    <n v="0"/>
  </r>
  <r>
    <x v="0"/>
    <n v="0"/>
  </r>
  <r>
    <x v="1"/>
    <n v="0"/>
  </r>
  <r>
    <x v="0"/>
    <n v="0"/>
  </r>
  <r>
    <x v="0"/>
    <n v="2.7"/>
  </r>
  <r>
    <x v="3"/>
    <n v="0"/>
  </r>
  <r>
    <x v="3"/>
    <n v="2.7"/>
  </r>
  <r>
    <x v="2"/>
    <n v="0"/>
  </r>
  <r>
    <x v="3"/>
    <n v="0"/>
  </r>
  <r>
    <x v="0"/>
    <n v="0"/>
  </r>
  <r>
    <x v="0"/>
    <n v="0"/>
  </r>
  <r>
    <x v="1"/>
    <n v="0"/>
  </r>
  <r>
    <x v="3"/>
    <n v="0"/>
  </r>
  <r>
    <x v="0"/>
    <n v="0"/>
  </r>
  <r>
    <x v="3"/>
    <n v="0"/>
  </r>
  <r>
    <x v="1"/>
    <n v="0"/>
  </r>
  <r>
    <x v="3"/>
    <n v="0"/>
  </r>
  <r>
    <x v="0"/>
    <n v="0"/>
  </r>
  <r>
    <x v="0"/>
    <n v="0"/>
  </r>
  <r>
    <x v="3"/>
    <n v="0"/>
  </r>
  <r>
    <x v="1"/>
    <n v="0"/>
  </r>
  <r>
    <x v="3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3"/>
    <n v="0"/>
  </r>
  <r>
    <x v="3"/>
    <n v="0"/>
  </r>
  <r>
    <x v="3"/>
    <n v="0"/>
  </r>
  <r>
    <x v="1"/>
    <n v="0"/>
  </r>
  <r>
    <x v="1"/>
    <n v="0"/>
  </r>
  <r>
    <x v="3"/>
    <n v="0"/>
  </r>
  <r>
    <x v="0"/>
    <n v="2.7"/>
  </r>
  <r>
    <x v="1"/>
    <n v="0"/>
  </r>
  <r>
    <x v="3"/>
    <n v="0"/>
  </r>
  <r>
    <x v="1"/>
    <n v="0"/>
  </r>
  <r>
    <x v="3"/>
    <n v="0"/>
  </r>
  <r>
    <x v="0"/>
    <n v="0"/>
  </r>
  <r>
    <x v="2"/>
    <n v="0"/>
  </r>
  <r>
    <x v="1"/>
    <n v="0"/>
  </r>
  <r>
    <x v="3"/>
    <n v="0"/>
  </r>
  <r>
    <x v="0"/>
    <n v="0"/>
  </r>
  <r>
    <x v="1"/>
    <n v="0"/>
  </r>
  <r>
    <x v="1"/>
    <n v="0"/>
  </r>
  <r>
    <x v="0"/>
    <n v="0"/>
  </r>
  <r>
    <x v="1"/>
    <n v="0"/>
  </r>
  <r>
    <x v="3"/>
    <n v="0"/>
  </r>
  <r>
    <x v="0"/>
    <n v="0"/>
  </r>
  <r>
    <x v="3"/>
    <n v="0"/>
  </r>
  <r>
    <x v="0"/>
    <n v="0"/>
  </r>
  <r>
    <x v="1"/>
    <n v="0"/>
  </r>
  <r>
    <x v="3"/>
    <n v="0"/>
  </r>
  <r>
    <x v="1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1"/>
    <n v="0"/>
  </r>
  <r>
    <x v="0"/>
    <n v="0"/>
  </r>
  <r>
    <x v="3"/>
    <n v="0"/>
  </r>
  <r>
    <x v="1"/>
    <n v="0"/>
  </r>
  <r>
    <x v="3"/>
    <n v="0"/>
  </r>
  <r>
    <x v="0"/>
    <n v="0"/>
  </r>
  <r>
    <x v="3"/>
    <n v="0"/>
  </r>
  <r>
    <x v="2"/>
    <n v="0"/>
  </r>
  <r>
    <x v="2"/>
    <n v="0"/>
  </r>
  <r>
    <x v="3"/>
    <n v="0"/>
  </r>
  <r>
    <x v="3"/>
    <n v="0"/>
  </r>
  <r>
    <x v="0"/>
    <n v="0"/>
  </r>
  <r>
    <x v="0"/>
    <n v="0"/>
  </r>
  <r>
    <x v="3"/>
    <n v="0"/>
  </r>
  <r>
    <x v="3"/>
    <n v="0"/>
  </r>
  <r>
    <x v="2"/>
    <n v="0"/>
  </r>
  <r>
    <x v="0"/>
    <n v="0"/>
  </r>
  <r>
    <x v="1"/>
    <n v="0"/>
  </r>
  <r>
    <x v="1"/>
    <n v="0"/>
  </r>
  <r>
    <x v="1"/>
    <n v="0"/>
  </r>
  <r>
    <x v="3"/>
    <n v="0"/>
  </r>
  <r>
    <x v="4"/>
    <n v="5.4"/>
  </r>
  <r>
    <x v="4"/>
    <n v="0"/>
  </r>
  <r>
    <x v="5"/>
    <n v="5.4"/>
  </r>
  <r>
    <x v="6"/>
    <n v="5.4"/>
  </r>
  <r>
    <x v="6"/>
    <n v="5.4"/>
  </r>
  <r>
    <x v="4"/>
    <n v="0"/>
  </r>
  <r>
    <x v="5"/>
    <n v="5.4"/>
  </r>
  <r>
    <x v="5"/>
    <n v="5.4"/>
  </r>
  <r>
    <x v="4"/>
    <n v="5.4"/>
  </r>
  <r>
    <x v="4"/>
    <n v="0"/>
  </r>
  <r>
    <x v="4"/>
    <n v="0"/>
  </r>
  <r>
    <x v="6"/>
    <n v="5.4"/>
  </r>
  <r>
    <x v="4"/>
    <n v="5.4"/>
  </r>
  <r>
    <x v="6"/>
    <n v="0"/>
  </r>
  <r>
    <x v="4"/>
    <n v="0"/>
  </r>
  <r>
    <x v="6"/>
    <n v="0"/>
  </r>
  <r>
    <x v="4"/>
    <n v="0"/>
  </r>
  <r>
    <x v="6"/>
    <n v="2.7"/>
  </r>
  <r>
    <x v="4"/>
    <n v="0"/>
  </r>
  <r>
    <x v="5"/>
    <n v="2.7"/>
  </r>
  <r>
    <x v="4"/>
    <n v="0"/>
  </r>
  <r>
    <x v="4"/>
    <n v="0"/>
  </r>
  <r>
    <x v="5"/>
    <n v="0"/>
  </r>
  <r>
    <x v="6"/>
    <n v="0"/>
  </r>
  <r>
    <x v="5"/>
    <n v="2.7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4"/>
    <n v="0"/>
  </r>
  <r>
    <x v="6"/>
    <n v="0"/>
  </r>
  <r>
    <x v="6"/>
    <n v="0"/>
  </r>
  <r>
    <x v="4"/>
    <n v="0"/>
  </r>
  <r>
    <x v="4"/>
    <n v="0"/>
  </r>
  <r>
    <x v="4"/>
    <n v="0"/>
  </r>
  <r>
    <x v="6"/>
    <n v="0"/>
  </r>
  <r>
    <x v="4"/>
    <n v="0"/>
  </r>
  <r>
    <x v="4"/>
    <n v="0"/>
  </r>
  <r>
    <x v="6"/>
    <n v="0"/>
  </r>
  <r>
    <x v="4"/>
    <n v="0"/>
  </r>
  <r>
    <x v="4"/>
    <n v="0"/>
  </r>
  <r>
    <x v="5"/>
    <n v="0"/>
  </r>
  <r>
    <x v="5"/>
    <n v="0"/>
  </r>
  <r>
    <x v="6"/>
    <n v="0"/>
  </r>
  <r>
    <x v="4"/>
    <n v="2.7"/>
  </r>
  <r>
    <x v="5"/>
    <n v="0"/>
  </r>
  <r>
    <x v="5"/>
    <n v="0"/>
  </r>
  <r>
    <x v="6"/>
    <n v="0"/>
  </r>
  <r>
    <x v="6"/>
    <n v="0"/>
  </r>
  <r>
    <x v="4"/>
    <n v="0"/>
  </r>
  <r>
    <x v="5"/>
    <n v="0"/>
  </r>
  <r>
    <x v="6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6"/>
    <n v="0"/>
  </r>
  <r>
    <x v="5"/>
    <n v="0"/>
  </r>
  <r>
    <x v="6"/>
    <n v="0"/>
  </r>
  <r>
    <x v="6"/>
    <n v="2.7"/>
  </r>
  <r>
    <x v="5"/>
    <n v="0"/>
  </r>
  <r>
    <x v="4"/>
    <n v="0"/>
  </r>
  <r>
    <x v="6"/>
    <n v="0"/>
  </r>
  <r>
    <x v="6"/>
    <n v="0"/>
  </r>
  <r>
    <x v="6"/>
    <n v="0"/>
  </r>
  <r>
    <x v="6"/>
    <n v="0"/>
  </r>
  <r>
    <x v="5"/>
    <n v="0"/>
  </r>
  <r>
    <x v="6"/>
    <n v="0"/>
  </r>
  <r>
    <x v="4"/>
    <n v="0"/>
  </r>
  <r>
    <x v="6"/>
    <n v="0"/>
  </r>
  <r>
    <x v="4"/>
    <n v="0"/>
  </r>
  <r>
    <x v="4"/>
    <n v="0"/>
  </r>
  <r>
    <x v="6"/>
    <n v="0"/>
  </r>
  <r>
    <x v="6"/>
    <n v="0"/>
  </r>
  <r>
    <x v="6"/>
    <n v="2.7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4"/>
    <n v="2.7"/>
  </r>
  <r>
    <x v="6"/>
    <n v="0"/>
  </r>
  <r>
    <x v="5"/>
    <n v="0"/>
  </r>
  <r>
    <x v="4"/>
    <n v="0"/>
  </r>
  <r>
    <x v="4"/>
    <n v="0"/>
  </r>
  <r>
    <x v="5"/>
    <n v="0"/>
  </r>
  <r>
    <x v="5"/>
    <n v="2.7"/>
  </r>
  <r>
    <x v="4"/>
    <n v="0"/>
  </r>
  <r>
    <x v="6"/>
    <n v="0"/>
  </r>
  <r>
    <x v="6"/>
    <n v="0"/>
  </r>
  <r>
    <x v="5"/>
    <n v="0"/>
  </r>
  <r>
    <x v="5"/>
    <n v="0"/>
  </r>
  <r>
    <x v="6"/>
    <n v="0"/>
  </r>
  <r>
    <x v="7"/>
    <n v="0"/>
  </r>
  <r>
    <x v="4"/>
    <n v="0"/>
  </r>
  <r>
    <x v="5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4"/>
    <n v="0"/>
  </r>
  <r>
    <x v="5"/>
    <n v="0"/>
  </r>
  <r>
    <x v="4"/>
    <n v="0"/>
  </r>
  <r>
    <x v="4"/>
    <n v="0"/>
  </r>
  <r>
    <x v="6"/>
    <n v="0"/>
  </r>
  <r>
    <x v="4"/>
    <n v="0"/>
  </r>
  <r>
    <x v="6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6"/>
    <n v="0"/>
  </r>
  <r>
    <x v="5"/>
    <n v="0"/>
  </r>
  <r>
    <x v="5"/>
    <n v="0"/>
  </r>
  <r>
    <x v="6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6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7"/>
    <n v="0"/>
  </r>
  <r>
    <x v="5"/>
    <n v="0"/>
  </r>
  <r>
    <x v="5"/>
    <n v="0"/>
  </r>
  <r>
    <x v="4"/>
    <n v="2.7"/>
  </r>
  <r>
    <x v="5"/>
    <n v="0"/>
  </r>
  <r>
    <x v="4"/>
    <n v="0"/>
  </r>
  <r>
    <x v="6"/>
    <n v="0"/>
  </r>
  <r>
    <x v="5"/>
    <n v="0"/>
  </r>
  <r>
    <x v="4"/>
    <n v="0"/>
  </r>
  <r>
    <x v="5"/>
    <n v="0"/>
  </r>
  <r>
    <x v="5"/>
    <n v="0"/>
  </r>
  <r>
    <x v="7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6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6"/>
    <n v="0"/>
  </r>
  <r>
    <x v="5"/>
    <n v="0"/>
  </r>
  <r>
    <x v="5"/>
    <n v="0"/>
  </r>
  <r>
    <x v="6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  <r>
    <x v="7"/>
    <m/>
  </r>
</pivotCacheRecords>
</file>

<file path=xl/pivotCache/pivotCacheRecords54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0"/>
  </r>
  <r>
    <x v="1"/>
    <n v="5.4"/>
  </r>
  <r>
    <x v="0"/>
    <n v="5.4"/>
  </r>
  <r>
    <x v="1"/>
    <n v="5.4"/>
  </r>
  <r>
    <x v="0"/>
    <n v="5.4"/>
  </r>
  <r>
    <x v="0"/>
    <n v="5.4"/>
  </r>
  <r>
    <x v="0"/>
    <n v="0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0"/>
  </r>
  <r>
    <x v="0"/>
    <n v="5.4"/>
  </r>
  <r>
    <x v="1"/>
    <n v="5.4"/>
  </r>
  <r>
    <x v="0"/>
    <n v="5.4"/>
  </r>
  <r>
    <x v="1"/>
    <n v="0"/>
  </r>
  <r>
    <x v="1"/>
    <n v="5.4"/>
  </r>
  <r>
    <x v="1"/>
    <n v="5.4"/>
  </r>
  <r>
    <x v="1"/>
    <n v="5.4"/>
  </r>
  <r>
    <x v="1"/>
    <n v="5.4"/>
  </r>
  <r>
    <x v="1"/>
    <n v="5.4"/>
  </r>
  <r>
    <x v="0"/>
    <n v="0"/>
  </r>
  <r>
    <x v="1"/>
    <n v="0"/>
  </r>
  <r>
    <x v="0"/>
    <n v="0"/>
  </r>
  <r>
    <x v="0"/>
    <n v="5.4"/>
  </r>
  <r>
    <x v="1"/>
    <n v="5.4"/>
  </r>
  <r>
    <x v="0"/>
    <n v="0"/>
  </r>
  <r>
    <x v="0"/>
    <n v="5.4"/>
  </r>
  <r>
    <x v="1"/>
    <n v="5.4"/>
  </r>
  <r>
    <x v="0"/>
    <n v="5.4"/>
  </r>
  <r>
    <x v="1"/>
    <n v="5.4"/>
  </r>
  <r>
    <x v="0"/>
    <n v="5.4"/>
  </r>
  <r>
    <x v="1"/>
    <n v="5.4"/>
  </r>
  <r>
    <x v="1"/>
    <n v="5.4"/>
  </r>
  <r>
    <x v="0"/>
    <n v="0"/>
  </r>
  <r>
    <x v="0"/>
    <n v="0"/>
  </r>
  <r>
    <x v="0"/>
    <n v="5.4"/>
  </r>
  <r>
    <x v="1"/>
    <n v="0"/>
  </r>
  <r>
    <x v="1"/>
    <n v="5.4"/>
  </r>
  <r>
    <x v="1"/>
    <n v="5.4"/>
  </r>
  <r>
    <x v="1"/>
    <n v="0"/>
  </r>
  <r>
    <x v="0"/>
    <n v="5.4"/>
  </r>
  <r>
    <x v="1"/>
    <n v="5.4"/>
  </r>
  <r>
    <x v="1"/>
    <n v="0"/>
  </r>
  <r>
    <x v="0"/>
    <n v="0"/>
  </r>
  <r>
    <x v="0"/>
    <n v="0"/>
  </r>
  <r>
    <x v="0"/>
    <n v="0"/>
  </r>
  <r>
    <x v="0"/>
    <n v="0"/>
  </r>
  <r>
    <x v="0"/>
    <n v="5.4"/>
  </r>
  <r>
    <x v="1"/>
    <n v="0"/>
  </r>
  <r>
    <x v="2"/>
    <n v="0"/>
  </r>
  <r>
    <x v="1"/>
    <n v="5.4"/>
  </r>
  <r>
    <x v="2"/>
    <n v="0"/>
  </r>
  <r>
    <x v="1"/>
    <n v="0"/>
  </r>
  <r>
    <x v="0"/>
    <n v="5.4"/>
  </r>
  <r>
    <x v="1"/>
    <n v="5.4"/>
  </r>
  <r>
    <x v="0"/>
    <n v="0"/>
  </r>
  <r>
    <x v="0"/>
    <n v="0"/>
  </r>
  <r>
    <x v="2"/>
    <n v="2.7"/>
  </r>
  <r>
    <x v="1"/>
    <n v="0"/>
  </r>
  <r>
    <x v="2"/>
    <n v="2.7"/>
  </r>
  <r>
    <x v="0"/>
    <n v="0"/>
  </r>
  <r>
    <x v="2"/>
    <n v="2.7"/>
  </r>
  <r>
    <x v="0"/>
    <n v="0"/>
  </r>
  <r>
    <x v="2"/>
    <n v="2.7"/>
  </r>
  <r>
    <x v="2"/>
    <n v="0"/>
  </r>
  <r>
    <x v="2"/>
    <n v="0"/>
  </r>
  <r>
    <x v="1"/>
    <n v="0"/>
  </r>
  <r>
    <x v="0"/>
    <n v="2.7"/>
  </r>
  <r>
    <x v="0"/>
    <n v="0"/>
  </r>
  <r>
    <x v="1"/>
    <n v="0"/>
  </r>
  <r>
    <x v="0"/>
    <n v="0"/>
  </r>
  <r>
    <x v="0"/>
    <n v="2.7"/>
  </r>
  <r>
    <x v="0"/>
    <n v="0"/>
  </r>
  <r>
    <x v="2"/>
    <n v="2.7"/>
  </r>
  <r>
    <x v="2"/>
    <n v="0"/>
  </r>
  <r>
    <x v="2"/>
    <n v="0"/>
  </r>
  <r>
    <x v="0"/>
    <n v="2.7"/>
  </r>
  <r>
    <x v="2"/>
    <n v="2.7"/>
  </r>
  <r>
    <x v="1"/>
    <n v="0"/>
  </r>
  <r>
    <x v="0"/>
    <n v="0"/>
  </r>
  <r>
    <x v="2"/>
    <n v="0"/>
  </r>
  <r>
    <x v="2"/>
    <n v="0"/>
  </r>
  <r>
    <x v="0"/>
    <n v="2.7"/>
  </r>
  <r>
    <x v="0"/>
    <n v="0"/>
  </r>
  <r>
    <x v="1"/>
    <n v="0"/>
  </r>
  <r>
    <x v="1"/>
    <n v="2.7"/>
  </r>
  <r>
    <x v="0"/>
    <n v="0"/>
  </r>
  <r>
    <x v="0"/>
    <n v="0"/>
  </r>
  <r>
    <x v="0"/>
    <n v="2.7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2.7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2.7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1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3"/>
    <n v="0"/>
  </r>
  <r>
    <x v="3"/>
    <n v="5.4"/>
  </r>
  <r>
    <x v="3"/>
    <n v="5.4"/>
  </r>
  <r>
    <x v="3"/>
    <n v="5.4"/>
  </r>
  <r>
    <x v="4"/>
    <n v="5.4"/>
  </r>
  <r>
    <x v="3"/>
    <n v="0"/>
  </r>
  <r>
    <x v="5"/>
    <n v="0"/>
  </r>
  <r>
    <x v="3"/>
    <n v="0"/>
  </r>
  <r>
    <x v="3"/>
    <n v="5.4"/>
  </r>
  <r>
    <x v="3"/>
    <n v="5.4"/>
  </r>
  <r>
    <x v="3"/>
    <n v="0"/>
  </r>
  <r>
    <x v="5"/>
    <n v="0"/>
  </r>
  <r>
    <x v="5"/>
    <n v="0"/>
  </r>
  <r>
    <x v="5"/>
    <n v="0"/>
  </r>
  <r>
    <x v="3"/>
    <n v="0"/>
  </r>
  <r>
    <x v="4"/>
    <n v="0"/>
  </r>
  <r>
    <x v="5"/>
    <n v="2.7"/>
  </r>
  <r>
    <x v="4"/>
    <n v="0"/>
  </r>
  <r>
    <x v="3"/>
    <n v="2.7"/>
  </r>
  <r>
    <x v="4"/>
    <n v="0"/>
  </r>
  <r>
    <x v="3"/>
    <n v="0"/>
  </r>
  <r>
    <x v="4"/>
    <n v="0"/>
  </r>
  <r>
    <x v="3"/>
    <n v="2.7"/>
  </r>
  <r>
    <x v="3"/>
    <n v="0"/>
  </r>
  <r>
    <x v="3"/>
    <n v="2.7"/>
  </r>
  <r>
    <x v="3"/>
    <n v="2.7"/>
  </r>
  <r>
    <x v="4"/>
    <n v="0"/>
  </r>
  <r>
    <x v="4"/>
    <n v="0"/>
  </r>
  <r>
    <x v="3"/>
    <n v="2.7"/>
  </r>
  <r>
    <x v="4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5"/>
    <n v="0"/>
  </r>
  <r>
    <x v="4"/>
    <n v="0"/>
  </r>
  <r>
    <x v="3"/>
    <n v="0"/>
  </r>
  <r>
    <x v="4"/>
    <n v="0"/>
  </r>
  <r>
    <x v="5"/>
    <n v="0"/>
  </r>
  <r>
    <x v="5"/>
    <n v="0"/>
  </r>
  <r>
    <x v="3"/>
    <n v="2.7"/>
  </r>
  <r>
    <x v="5"/>
    <n v="0"/>
  </r>
  <r>
    <x v="5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3"/>
    <n v="0"/>
  </r>
  <r>
    <x v="4"/>
    <n v="0"/>
  </r>
  <r>
    <x v="3"/>
    <n v="0"/>
  </r>
  <r>
    <x v="5"/>
    <n v="0"/>
  </r>
  <r>
    <x v="5"/>
    <n v="0"/>
  </r>
  <r>
    <x v="4"/>
    <n v="0"/>
  </r>
  <r>
    <x v="4"/>
    <n v="2.7"/>
  </r>
  <r>
    <x v="5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3"/>
    <n v="2.7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2.7"/>
  </r>
  <r>
    <x v="5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3"/>
    <n v="0"/>
  </r>
  <r>
    <x v="4"/>
    <n v="0"/>
  </r>
  <r>
    <x v="5"/>
    <n v="0"/>
  </r>
  <r>
    <x v="5"/>
    <n v="0"/>
  </r>
  <r>
    <x v="4"/>
    <n v="0"/>
  </r>
  <r>
    <x v="3"/>
    <n v="0"/>
  </r>
  <r>
    <x v="3"/>
    <n v="2.7"/>
  </r>
  <r>
    <x v="5"/>
    <n v="0"/>
  </r>
  <r>
    <x v="4"/>
    <n v="0"/>
  </r>
  <r>
    <x v="3"/>
    <n v="0"/>
  </r>
  <r>
    <x v="5"/>
    <n v="0"/>
  </r>
  <r>
    <x v="4"/>
    <n v="2.7"/>
  </r>
  <r>
    <x v="3"/>
    <n v="0"/>
  </r>
  <r>
    <x v="4"/>
    <n v="0"/>
  </r>
  <r>
    <x v="3"/>
    <n v="0"/>
  </r>
  <r>
    <x v="4"/>
    <n v="0"/>
  </r>
  <r>
    <x v="6"/>
    <n v="0"/>
  </r>
  <r>
    <x v="5"/>
    <n v="0"/>
  </r>
  <r>
    <x v="3"/>
    <n v="0"/>
  </r>
  <r>
    <x v="3"/>
    <n v="2.7"/>
  </r>
  <r>
    <x v="3"/>
    <n v="0"/>
  </r>
  <r>
    <x v="3"/>
    <n v="0"/>
  </r>
  <r>
    <x v="4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5"/>
    <n v="0"/>
  </r>
  <r>
    <x v="3"/>
    <n v="0"/>
  </r>
  <r>
    <x v="5"/>
    <n v="0"/>
  </r>
  <r>
    <x v="4"/>
    <n v="0"/>
  </r>
  <r>
    <x v="5"/>
    <n v="0"/>
  </r>
  <r>
    <x v="3"/>
    <n v="0"/>
  </r>
  <r>
    <x v="4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5"/>
    <n v="0"/>
  </r>
  <r>
    <x v="5"/>
    <n v="0"/>
  </r>
  <r>
    <x v="4"/>
    <n v="0"/>
  </r>
  <r>
    <x v="6"/>
    <n v="0"/>
  </r>
  <r>
    <x v="3"/>
    <n v="0"/>
  </r>
  <r>
    <x v="4"/>
    <n v="0"/>
  </r>
  <r>
    <x v="5"/>
    <n v="0"/>
  </r>
  <r>
    <x v="3"/>
    <n v="0"/>
  </r>
  <r>
    <x v="5"/>
    <n v="0"/>
  </r>
  <r>
    <x v="5"/>
    <n v="0"/>
  </r>
  <r>
    <x v="4"/>
    <n v="0"/>
  </r>
  <r>
    <x v="5"/>
    <n v="0"/>
  </r>
  <r>
    <x v="5"/>
    <n v="0"/>
  </r>
  <r>
    <x v="3"/>
    <n v="0"/>
  </r>
  <r>
    <x v="6"/>
    <n v="0"/>
  </r>
  <r>
    <x v="5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5"/>
    <n v="0"/>
  </r>
  <r>
    <x v="3"/>
    <n v="0"/>
  </r>
  <r>
    <x v="3"/>
    <n v="0"/>
  </r>
  <r>
    <x v="4"/>
    <n v="0"/>
  </r>
  <r>
    <x v="5"/>
    <n v="0"/>
  </r>
  <r>
    <x v="3"/>
    <n v="0"/>
  </r>
  <r>
    <x v="5"/>
    <n v="0"/>
  </r>
  <r>
    <x v="3"/>
    <n v="0"/>
  </r>
  <r>
    <x v="5"/>
    <n v="0"/>
  </r>
  <r>
    <x v="5"/>
    <n v="0"/>
  </r>
  <r>
    <x v="3"/>
    <n v="0"/>
  </r>
  <r>
    <x v="5"/>
    <n v="0"/>
  </r>
  <r>
    <x v="3"/>
    <n v="0"/>
  </r>
  <r>
    <x v="3"/>
    <n v="0"/>
  </r>
  <r>
    <x v="5"/>
    <n v="0"/>
  </r>
  <r>
    <x v="5"/>
    <n v="0"/>
  </r>
  <r>
    <x v="3"/>
    <n v="0"/>
  </r>
  <r>
    <x v="3"/>
    <n v="0"/>
  </r>
  <r>
    <x v="5"/>
    <n v="0"/>
  </r>
  <r>
    <x v="4"/>
    <n v="0"/>
  </r>
  <r>
    <x v="3"/>
    <n v="0"/>
  </r>
  <r>
    <x v="5"/>
    <n v="0"/>
  </r>
  <r>
    <x v="5"/>
    <n v="0"/>
  </r>
  <r>
    <x v="5"/>
    <n v="0"/>
  </r>
  <r>
    <x v="5"/>
    <n v="0"/>
  </r>
  <r>
    <x v="5"/>
    <n v="0"/>
  </r>
  <r>
    <x v="3"/>
    <n v="0"/>
  </r>
  <r>
    <x v="4"/>
    <n v="0"/>
  </r>
  <r>
    <x v="5"/>
    <n v="0"/>
  </r>
  <r>
    <x v="5"/>
    <n v="0"/>
  </r>
  <r>
    <x v="5"/>
    <n v="0"/>
  </r>
  <r>
    <x v="3"/>
    <n v="0"/>
  </r>
  <r>
    <x v="3"/>
    <n v="0"/>
  </r>
  <r>
    <x v="5"/>
    <n v="0"/>
  </r>
  <r>
    <x v="5"/>
    <n v="0"/>
  </r>
  <r>
    <x v="4"/>
    <n v="0"/>
  </r>
  <r>
    <x v="3"/>
    <n v="0"/>
  </r>
  <r>
    <x v="5"/>
    <n v="0"/>
  </r>
  <r>
    <x v="3"/>
    <n v="0"/>
  </r>
  <r>
    <x v="3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5.xml><?xml version="1.0" encoding="utf-8"?>
<pivotCacheRecords xmlns="http://schemas.openxmlformats.org/spreadsheetml/2006/main" xmlns:r="http://schemas.openxmlformats.org/officeDocument/2006/relationships" count="564">
  <r>
    <x v="0"/>
    <n v="5.4"/>
  </r>
  <r>
    <x v="0"/>
    <n v="5.4"/>
  </r>
  <r>
    <x v="1"/>
    <n v="5.4"/>
  </r>
  <r>
    <x v="0"/>
    <n v="5.4"/>
  </r>
  <r>
    <x v="1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0"/>
    <n v="5.4"/>
  </r>
  <r>
    <x v="1"/>
    <n v="5.4"/>
  </r>
  <r>
    <x v="0"/>
    <n v="0"/>
  </r>
  <r>
    <x v="2"/>
    <n v="5.4"/>
  </r>
  <r>
    <x v="0"/>
    <n v="5.4"/>
  </r>
  <r>
    <x v="1"/>
    <n v="5.4"/>
  </r>
  <r>
    <x v="0"/>
    <n v="5.4"/>
  </r>
  <r>
    <x v="1"/>
    <n v="5.4"/>
  </r>
  <r>
    <x v="1"/>
    <n v="5.4"/>
  </r>
  <r>
    <x v="1"/>
    <n v="5.4"/>
  </r>
  <r>
    <x v="0"/>
    <n v="0"/>
  </r>
  <r>
    <x v="1"/>
    <n v="0"/>
  </r>
  <r>
    <x v="2"/>
    <n v="5.4"/>
  </r>
  <r>
    <x v="1"/>
    <n v="5.4"/>
  </r>
  <r>
    <x v="1"/>
    <n v="5.4"/>
  </r>
  <r>
    <x v="0"/>
    <n v="0"/>
  </r>
  <r>
    <x v="1"/>
    <n v="5.4"/>
  </r>
  <r>
    <x v="0"/>
    <n v="5.4"/>
  </r>
  <r>
    <x v="0"/>
    <n v="0"/>
  </r>
  <r>
    <x v="1"/>
    <n v="0"/>
  </r>
  <r>
    <x v="0"/>
    <n v="5.4"/>
  </r>
  <r>
    <x v="0"/>
    <n v="0"/>
  </r>
  <r>
    <x v="1"/>
    <n v="5.4"/>
  </r>
  <r>
    <x v="0"/>
    <n v="0"/>
  </r>
  <r>
    <x v="1"/>
    <n v="5.4"/>
  </r>
  <r>
    <x v="0"/>
    <n v="5.4"/>
  </r>
  <r>
    <x v="2"/>
    <n v="0"/>
  </r>
  <r>
    <x v="1"/>
    <n v="5.4"/>
  </r>
  <r>
    <x v="0"/>
    <n v="5.4"/>
  </r>
  <r>
    <x v="0"/>
    <n v="0"/>
  </r>
  <r>
    <x v="0"/>
    <n v="5.4"/>
  </r>
  <r>
    <x v="1"/>
    <n v="0"/>
  </r>
  <r>
    <x v="1"/>
    <n v="0"/>
  </r>
  <r>
    <x v="0"/>
    <n v="0"/>
  </r>
  <r>
    <x v="1"/>
    <n v="5.4"/>
  </r>
  <r>
    <x v="0"/>
    <n v="5.4"/>
  </r>
  <r>
    <x v="1"/>
    <n v="5.4"/>
  </r>
  <r>
    <x v="1"/>
    <n v="0"/>
  </r>
  <r>
    <x v="0"/>
    <n v="5.4"/>
  </r>
  <r>
    <x v="0"/>
    <n v="0"/>
  </r>
  <r>
    <x v="0"/>
    <n v="0"/>
  </r>
  <r>
    <x v="0"/>
    <n v="5.4"/>
  </r>
  <r>
    <x v="1"/>
    <n v="0"/>
  </r>
  <r>
    <x v="2"/>
    <n v="0"/>
  </r>
  <r>
    <x v="2"/>
    <n v="5.4"/>
  </r>
  <r>
    <x v="2"/>
    <n v="5.4"/>
  </r>
  <r>
    <x v="0"/>
    <n v="0"/>
  </r>
  <r>
    <x v="1"/>
    <n v="0"/>
  </r>
  <r>
    <x v="0"/>
    <n v="0"/>
  </r>
  <r>
    <x v="2"/>
    <n v="0"/>
  </r>
  <r>
    <x v="2"/>
    <n v="0"/>
  </r>
  <r>
    <x v="0"/>
    <n v="2.7"/>
  </r>
  <r>
    <x v="2"/>
    <n v="0"/>
  </r>
  <r>
    <x v="2"/>
    <n v="0"/>
  </r>
  <r>
    <x v="2"/>
    <n v="0"/>
  </r>
  <r>
    <x v="0"/>
    <n v="0"/>
  </r>
  <r>
    <x v="1"/>
    <n v="2.7"/>
  </r>
  <r>
    <x v="0"/>
    <n v="0"/>
  </r>
  <r>
    <x v="0"/>
    <n v="2.7"/>
  </r>
  <r>
    <x v="0"/>
    <n v="0"/>
  </r>
  <r>
    <x v="1"/>
    <n v="0"/>
  </r>
  <r>
    <x v="2"/>
    <n v="0"/>
  </r>
  <r>
    <x v="0"/>
    <n v="2.7"/>
  </r>
  <r>
    <x v="0"/>
    <n v="2.7"/>
  </r>
  <r>
    <x v="1"/>
    <n v="0"/>
  </r>
  <r>
    <x v="1"/>
    <n v="2.7"/>
  </r>
  <r>
    <x v="0"/>
    <n v="0"/>
  </r>
  <r>
    <x v="0"/>
    <n v="0"/>
  </r>
  <r>
    <x v="1"/>
    <n v="2.7"/>
  </r>
  <r>
    <x v="0"/>
    <n v="2.7"/>
  </r>
  <r>
    <x v="0"/>
    <n v="0"/>
  </r>
  <r>
    <x v="0"/>
    <n v="2.7"/>
  </r>
  <r>
    <x v="2"/>
    <n v="2.7"/>
  </r>
  <r>
    <x v="1"/>
    <n v="0"/>
  </r>
  <r>
    <x v="0"/>
    <n v="0"/>
  </r>
  <r>
    <x v="2"/>
    <n v="0"/>
  </r>
  <r>
    <x v="0"/>
    <n v="2.7"/>
  </r>
  <r>
    <x v="0"/>
    <n v="0"/>
  </r>
  <r>
    <x v="2"/>
    <n v="2.7"/>
  </r>
  <r>
    <x v="1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1"/>
    <n v="2.7"/>
  </r>
  <r>
    <x v="0"/>
    <n v="0"/>
  </r>
  <r>
    <x v="2"/>
    <n v="0"/>
  </r>
  <r>
    <x v="2"/>
    <n v="0"/>
  </r>
  <r>
    <x v="0"/>
    <n v="0"/>
  </r>
  <r>
    <x v="2"/>
    <n v="0"/>
  </r>
  <r>
    <x v="1"/>
    <n v="0"/>
  </r>
  <r>
    <x v="0"/>
    <n v="0"/>
  </r>
  <r>
    <x v="2"/>
    <n v="2.7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1"/>
    <n v="2.7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2"/>
    <n v="2.7"/>
  </r>
  <r>
    <x v="1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2.7"/>
  </r>
  <r>
    <x v="2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2"/>
    <n v="0"/>
  </r>
  <r>
    <x v="2"/>
    <n v="2.7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2.7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1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0"/>
    <n v="0"/>
  </r>
  <r>
    <x v="0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0"/>
    <n v="0"/>
  </r>
  <r>
    <x v="2"/>
    <n v="0"/>
  </r>
  <r>
    <x v="0"/>
    <n v="0"/>
  </r>
  <r>
    <x v="2"/>
    <n v="0"/>
  </r>
  <r>
    <x v="2"/>
    <n v="0"/>
  </r>
  <r>
    <x v="0"/>
    <n v="0"/>
  </r>
  <r>
    <x v="0"/>
    <n v="0"/>
  </r>
  <r>
    <x v="0"/>
    <n v="0"/>
  </r>
  <r>
    <x v="0"/>
    <n v="0"/>
  </r>
  <r>
    <x v="2"/>
    <n v="0"/>
  </r>
  <r>
    <x v="3"/>
    <n v="5.4"/>
  </r>
  <r>
    <x v="3"/>
    <n v="5.4"/>
  </r>
  <r>
    <x v="4"/>
    <n v="5.4"/>
  </r>
  <r>
    <x v="3"/>
    <n v="5.4"/>
  </r>
  <r>
    <x v="4"/>
    <n v="0"/>
  </r>
  <r>
    <x v="3"/>
    <n v="5.4"/>
  </r>
  <r>
    <x v="4"/>
    <n v="0"/>
  </r>
  <r>
    <x v="3"/>
    <n v="0"/>
  </r>
  <r>
    <x v="3"/>
    <n v="0"/>
  </r>
  <r>
    <x v="3"/>
    <n v="5.4"/>
  </r>
  <r>
    <x v="3"/>
    <n v="5.4"/>
  </r>
  <r>
    <x v="5"/>
    <n v="0"/>
  </r>
  <r>
    <x v="3"/>
    <n v="5.4"/>
  </r>
  <r>
    <x v="3"/>
    <n v="5.4"/>
  </r>
  <r>
    <x v="3"/>
    <n v="0"/>
  </r>
  <r>
    <x v="4"/>
    <n v="0"/>
  </r>
  <r>
    <x v="3"/>
    <n v="0"/>
  </r>
  <r>
    <x v="3"/>
    <n v="2.7"/>
  </r>
  <r>
    <x v="3"/>
    <n v="2.7"/>
  </r>
  <r>
    <x v="4"/>
    <n v="0"/>
  </r>
  <r>
    <x v="3"/>
    <n v="2.7"/>
  </r>
  <r>
    <x v="3"/>
    <n v="2.7"/>
  </r>
  <r>
    <x v="3"/>
    <n v="0"/>
  </r>
  <r>
    <x v="3"/>
    <n v="2.7"/>
  </r>
  <r>
    <x v="4"/>
    <n v="0"/>
  </r>
  <r>
    <x v="3"/>
    <n v="2.7"/>
  </r>
  <r>
    <x v="3"/>
    <n v="2.7"/>
  </r>
  <r>
    <x v="5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2.7"/>
  </r>
  <r>
    <x v="3"/>
    <n v="0"/>
  </r>
  <r>
    <x v="3"/>
    <n v="2.7"/>
  </r>
  <r>
    <x v="4"/>
    <n v="2.7"/>
  </r>
  <r>
    <x v="5"/>
    <n v="0"/>
  </r>
  <r>
    <x v="5"/>
    <n v="0"/>
  </r>
  <r>
    <x v="3"/>
    <n v="0"/>
  </r>
  <r>
    <x v="5"/>
    <n v="0"/>
  </r>
  <r>
    <x v="3"/>
    <n v="0"/>
  </r>
  <r>
    <x v="4"/>
    <n v="0"/>
  </r>
  <r>
    <x v="5"/>
    <n v="0"/>
  </r>
  <r>
    <x v="3"/>
    <n v="2.7"/>
  </r>
  <r>
    <x v="3"/>
    <n v="0"/>
  </r>
  <r>
    <x v="3"/>
    <n v="0"/>
  </r>
  <r>
    <x v="4"/>
    <n v="0"/>
  </r>
  <r>
    <x v="5"/>
    <n v="0"/>
  </r>
  <r>
    <x v="3"/>
    <n v="2.7"/>
  </r>
  <r>
    <x v="5"/>
    <n v="2.7"/>
  </r>
  <r>
    <x v="3"/>
    <n v="2.7"/>
  </r>
  <r>
    <x v="4"/>
    <n v="2.7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3"/>
    <n v="0"/>
  </r>
  <r>
    <x v="5"/>
    <n v="2.7"/>
  </r>
  <r>
    <x v="4"/>
    <n v="0"/>
  </r>
  <r>
    <x v="3"/>
    <n v="0"/>
  </r>
  <r>
    <x v="4"/>
    <n v="0"/>
  </r>
  <r>
    <x v="3"/>
    <n v="0"/>
  </r>
  <r>
    <x v="3"/>
    <n v="2.7"/>
  </r>
  <r>
    <x v="4"/>
    <n v="0"/>
  </r>
  <r>
    <x v="5"/>
    <n v="0"/>
  </r>
  <r>
    <x v="4"/>
    <n v="0"/>
  </r>
  <r>
    <x v="3"/>
    <n v="2.7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3"/>
    <n v="2.7"/>
  </r>
  <r>
    <x v="3"/>
    <n v="0"/>
  </r>
  <r>
    <x v="3"/>
    <n v="0"/>
  </r>
  <r>
    <x v="5"/>
    <n v="0"/>
  </r>
  <r>
    <x v="3"/>
    <n v="0"/>
  </r>
  <r>
    <x v="3"/>
    <n v="2.7"/>
  </r>
  <r>
    <x v="5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5"/>
    <n v="0"/>
  </r>
  <r>
    <x v="4"/>
    <n v="0"/>
  </r>
  <r>
    <x v="3"/>
    <n v="0"/>
  </r>
  <r>
    <x v="6"/>
    <n v="0"/>
  </r>
  <r>
    <x v="3"/>
    <n v="0"/>
  </r>
  <r>
    <x v="4"/>
    <n v="0"/>
  </r>
  <r>
    <x v="3"/>
    <n v="0"/>
  </r>
  <r>
    <x v="4"/>
    <n v="0"/>
  </r>
  <r>
    <x v="4"/>
    <n v="0"/>
  </r>
  <r>
    <x v="5"/>
    <n v="0"/>
  </r>
  <r>
    <x v="3"/>
    <n v="0"/>
  </r>
  <r>
    <x v="4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5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5"/>
    <n v="0"/>
  </r>
  <r>
    <x v="5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5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5"/>
    <n v="2.7"/>
  </r>
  <r>
    <x v="4"/>
    <n v="0"/>
  </r>
  <r>
    <x v="4"/>
    <n v="0"/>
  </r>
  <r>
    <x v="5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5"/>
    <n v="0"/>
  </r>
  <r>
    <x v="4"/>
    <n v="0"/>
  </r>
  <r>
    <x v="3"/>
    <n v="0"/>
  </r>
  <r>
    <x v="3"/>
    <n v="2.7"/>
  </r>
  <r>
    <x v="3"/>
    <n v="0"/>
  </r>
  <r>
    <x v="3"/>
    <n v="0"/>
  </r>
  <r>
    <x v="5"/>
    <n v="0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6"/>
    <n v="0"/>
  </r>
  <r>
    <x v="4"/>
    <n v="0"/>
  </r>
  <r>
    <x v="5"/>
    <n v="0"/>
  </r>
  <r>
    <x v="3"/>
    <n v="0"/>
  </r>
  <r>
    <x v="4"/>
    <n v="0"/>
  </r>
  <r>
    <x v="3"/>
    <n v="2.7"/>
  </r>
  <r>
    <x v="5"/>
    <n v="0"/>
  </r>
  <r>
    <x v="5"/>
    <n v="0"/>
  </r>
  <r>
    <x v="3"/>
    <n v="0"/>
  </r>
  <r>
    <x v="4"/>
    <n v="0"/>
  </r>
  <r>
    <x v="4"/>
    <n v="0"/>
  </r>
  <r>
    <x v="6"/>
    <n v="0"/>
  </r>
  <r>
    <x v="3"/>
    <n v="0"/>
  </r>
  <r>
    <x v="4"/>
    <n v="0"/>
  </r>
  <r>
    <x v="3"/>
    <n v="0"/>
  </r>
  <r>
    <x v="3"/>
    <n v="0"/>
  </r>
  <r>
    <x v="5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5"/>
    <n v="0"/>
  </r>
  <r>
    <x v="5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5"/>
    <n v="0"/>
  </r>
  <r>
    <x v="3"/>
    <n v="0"/>
  </r>
  <r>
    <x v="3"/>
    <n v="0"/>
  </r>
  <r>
    <x v="3"/>
    <n v="0"/>
  </r>
  <r>
    <x v="3"/>
    <n v="0"/>
  </r>
  <r>
    <x v="5"/>
    <n v="0"/>
  </r>
  <r>
    <x v="4"/>
    <n v="0"/>
  </r>
  <r>
    <x v="5"/>
    <n v="0"/>
  </r>
  <r>
    <x v="5"/>
    <n v="0"/>
  </r>
  <r>
    <x v="3"/>
    <n v="0"/>
  </r>
  <r>
    <x v="3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3"/>
    <n v="0"/>
  </r>
  <r>
    <x v="4"/>
    <n v="0"/>
  </r>
  <r>
    <x v="4"/>
    <n v="0"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  <r>
    <x v="6"/>
    <m/>
  </r>
</pivotCacheRecords>
</file>

<file path=xl/pivotCache/pivotCacheRecords56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0"/>
  </r>
  <r>
    <x v="1"/>
    <n v="9"/>
  </r>
  <r>
    <x v="0"/>
    <n v="9"/>
  </r>
  <r>
    <x v="0"/>
    <n v="9"/>
  </r>
  <r>
    <x v="2"/>
    <n v="9"/>
  </r>
  <r>
    <x v="1"/>
    <n v="9"/>
  </r>
  <r>
    <x v="1"/>
    <n v="9"/>
  </r>
  <r>
    <x v="0"/>
    <n v="9"/>
  </r>
  <r>
    <x v="1"/>
    <n v="9"/>
  </r>
  <r>
    <x v="0"/>
    <n v="9"/>
  </r>
  <r>
    <x v="1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0"/>
    <n v="9"/>
  </r>
  <r>
    <x v="2"/>
    <n v="0"/>
  </r>
  <r>
    <x v="1"/>
    <n v="9"/>
  </r>
  <r>
    <x v="0"/>
    <n v="0"/>
  </r>
  <r>
    <x v="1"/>
    <n v="0"/>
  </r>
  <r>
    <x v="0"/>
    <n v="0"/>
  </r>
  <r>
    <x v="0"/>
    <n v="9"/>
  </r>
  <r>
    <x v="0"/>
    <n v="9"/>
  </r>
  <r>
    <x v="1"/>
    <n v="0"/>
  </r>
  <r>
    <x v="0"/>
    <n v="0"/>
  </r>
  <r>
    <x v="2"/>
    <n v="9"/>
  </r>
  <r>
    <x v="2"/>
    <n v="0"/>
  </r>
  <r>
    <x v="1"/>
    <n v="0"/>
  </r>
  <r>
    <x v="2"/>
    <n v="0"/>
  </r>
  <r>
    <x v="1"/>
    <n v="9"/>
  </r>
  <r>
    <x v="2"/>
    <n v="9"/>
  </r>
  <r>
    <x v="1"/>
    <n v="0"/>
  </r>
  <r>
    <x v="2"/>
    <n v="9"/>
  </r>
  <r>
    <x v="1"/>
    <n v="0"/>
  </r>
  <r>
    <x v="0"/>
    <n v="0"/>
  </r>
  <r>
    <x v="1"/>
    <n v="0"/>
  </r>
  <r>
    <x v="1"/>
    <n v="4.5"/>
  </r>
  <r>
    <x v="1"/>
    <n v="0"/>
  </r>
  <r>
    <x v="0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4.5"/>
  </r>
  <r>
    <x v="2"/>
    <n v="0"/>
  </r>
  <r>
    <x v="0"/>
    <n v="4.5"/>
  </r>
  <r>
    <x v="3"/>
    <n v="4.5"/>
  </r>
  <r>
    <x v="2"/>
    <n v="0"/>
  </r>
  <r>
    <x v="1"/>
    <n v="4.5"/>
  </r>
  <r>
    <x v="4"/>
    <n v="4.5"/>
  </r>
  <r>
    <x v="3"/>
    <n v="0"/>
  </r>
  <r>
    <x v="0"/>
    <n v="4.5"/>
  </r>
  <r>
    <x v="2"/>
    <n v="0"/>
  </r>
  <r>
    <x v="0"/>
    <n v="4.5"/>
  </r>
  <r>
    <x v="0"/>
    <n v="0"/>
  </r>
  <r>
    <x v="2"/>
    <n v="0"/>
  </r>
  <r>
    <x v="2"/>
    <n v="4.5"/>
  </r>
  <r>
    <x v="2"/>
    <n v="0"/>
  </r>
  <r>
    <x v="1"/>
    <n v="0"/>
  </r>
  <r>
    <x v="2"/>
    <n v="4.5"/>
  </r>
  <r>
    <x v="3"/>
    <n v="0"/>
  </r>
  <r>
    <x v="1"/>
    <n v="0"/>
  </r>
  <r>
    <x v="2"/>
    <n v="4.5"/>
  </r>
  <r>
    <x v="2"/>
    <n v="0"/>
  </r>
  <r>
    <x v="2"/>
    <n v="0"/>
  </r>
  <r>
    <x v="2"/>
    <n v="0"/>
  </r>
  <r>
    <x v="0"/>
    <n v="0"/>
  </r>
  <r>
    <x v="2"/>
    <n v="0"/>
  </r>
  <r>
    <x v="3"/>
    <n v="0"/>
  </r>
  <r>
    <x v="2"/>
    <n v="4.5"/>
  </r>
  <r>
    <x v="3"/>
    <n v="4.5"/>
  </r>
  <r>
    <x v="0"/>
    <n v="0"/>
  </r>
  <r>
    <x v="2"/>
    <n v="4.5"/>
  </r>
  <r>
    <x v="4"/>
    <n v="4.5"/>
  </r>
  <r>
    <x v="0"/>
    <n v="0"/>
  </r>
  <r>
    <x v="2"/>
    <n v="4.5"/>
  </r>
  <r>
    <x v="2"/>
    <n v="0"/>
  </r>
  <r>
    <x v="2"/>
    <n v="0"/>
  </r>
  <r>
    <x v="3"/>
    <n v="4.5"/>
  </r>
  <r>
    <x v="2"/>
    <n v="0"/>
  </r>
  <r>
    <x v="2"/>
    <n v="4.5"/>
  </r>
  <r>
    <x v="2"/>
    <n v="0"/>
  </r>
  <r>
    <x v="3"/>
    <n v="0"/>
  </r>
  <r>
    <x v="2"/>
    <n v="4.5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2"/>
    <n v="0"/>
  </r>
  <r>
    <x v="2"/>
    <n v="4.5"/>
  </r>
  <r>
    <x v="4"/>
    <n v="4.5"/>
  </r>
  <r>
    <x v="3"/>
    <n v="0"/>
  </r>
  <r>
    <x v="2"/>
    <n v="0"/>
  </r>
  <r>
    <x v="3"/>
    <n v="0"/>
  </r>
  <r>
    <x v="2"/>
    <n v="0"/>
  </r>
  <r>
    <x v="2"/>
    <n v="4.5"/>
  </r>
  <r>
    <x v="3"/>
    <n v="0"/>
  </r>
  <r>
    <x v="2"/>
    <n v="0"/>
  </r>
  <r>
    <x v="2"/>
    <n v="0"/>
  </r>
  <r>
    <x v="4"/>
    <n v="0"/>
  </r>
  <r>
    <x v="1"/>
    <n v="4.5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2"/>
    <n v="0"/>
  </r>
  <r>
    <x v="4"/>
    <n v="4.5"/>
  </r>
  <r>
    <x v="4"/>
    <n v="0"/>
  </r>
  <r>
    <x v="4"/>
    <n v="4.5"/>
  </r>
  <r>
    <x v="3"/>
    <n v="0"/>
  </r>
  <r>
    <x v="3"/>
    <n v="4.5"/>
  </r>
  <r>
    <x v="4"/>
    <n v="0"/>
  </r>
  <r>
    <x v="2"/>
    <n v="4.5"/>
  </r>
  <r>
    <x v="1"/>
    <n v="0"/>
  </r>
  <r>
    <x v="2"/>
    <n v="0"/>
  </r>
  <r>
    <x v="3"/>
    <n v="0"/>
  </r>
  <r>
    <x v="4"/>
    <n v="0"/>
  </r>
  <r>
    <x v="2"/>
    <n v="4.5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4.5"/>
  </r>
  <r>
    <x v="4"/>
    <n v="0"/>
  </r>
  <r>
    <x v="4"/>
    <n v="0"/>
  </r>
  <r>
    <x v="4"/>
    <n v="4.5"/>
  </r>
  <r>
    <x v="2"/>
    <n v="0"/>
  </r>
  <r>
    <x v="4"/>
    <n v="0"/>
  </r>
  <r>
    <x v="2"/>
    <n v="4.5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4.5"/>
  </r>
  <r>
    <x v="2"/>
    <n v="0"/>
  </r>
  <r>
    <x v="2"/>
    <n v="0"/>
  </r>
  <r>
    <x v="2"/>
    <n v="0"/>
  </r>
  <r>
    <x v="4"/>
    <n v="4.5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4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4.5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4.5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4.5"/>
  </r>
  <r>
    <x v="4"/>
    <n v="0"/>
  </r>
  <r>
    <x v="4"/>
    <n v="0"/>
  </r>
  <r>
    <x v="4"/>
    <n v="4.5"/>
  </r>
  <r>
    <x v="4"/>
    <n v="4.5"/>
  </r>
  <r>
    <x v="3"/>
    <n v="0"/>
  </r>
  <r>
    <x v="4"/>
    <n v="0"/>
  </r>
  <r>
    <x v="4"/>
    <n v="4.5"/>
  </r>
  <r>
    <x v="4"/>
    <n v="0"/>
  </r>
  <r>
    <x v="0"/>
    <n v="0"/>
  </r>
  <r>
    <x v="4"/>
    <n v="4.5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4.5"/>
  </r>
  <r>
    <x v="4"/>
    <n v="0"/>
  </r>
  <r>
    <x v="1"/>
    <n v="0"/>
  </r>
  <r>
    <x v="4"/>
    <n v="0"/>
  </r>
  <r>
    <x v="4"/>
    <n v="0"/>
  </r>
  <r>
    <x v="1"/>
    <n v="4.5"/>
  </r>
  <r>
    <x v="1"/>
    <n v="0"/>
  </r>
  <r>
    <x v="1"/>
    <n v="0"/>
  </r>
  <r>
    <x v="3"/>
    <n v="4.5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3"/>
    <n v="0"/>
  </r>
  <r>
    <x v="4"/>
    <n v="0"/>
  </r>
  <r>
    <x v="1"/>
    <n v="0"/>
  </r>
  <r>
    <x v="2"/>
    <n v="0"/>
  </r>
  <r>
    <x v="4"/>
    <n v="0"/>
  </r>
  <r>
    <x v="2"/>
    <n v="0"/>
  </r>
  <r>
    <x v="0"/>
    <n v="0"/>
  </r>
  <r>
    <x v="4"/>
    <n v="4.5"/>
  </r>
  <r>
    <x v="4"/>
    <n v="0"/>
  </r>
  <r>
    <x v="4"/>
    <n v="4.5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4.5"/>
  </r>
  <r>
    <x v="3"/>
    <n v="0"/>
  </r>
  <r>
    <x v="0"/>
    <n v="0"/>
  </r>
  <r>
    <x v="3"/>
    <n v="4.5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5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0"/>
  </r>
  <r>
    <x v="2"/>
    <n v="9"/>
  </r>
  <r>
    <x v="2"/>
    <n v="0"/>
  </r>
  <r>
    <x v="2"/>
    <n v="9"/>
  </r>
  <r>
    <x v="2"/>
    <n v="9"/>
  </r>
  <r>
    <x v="2"/>
    <n v="0"/>
  </r>
  <r>
    <x v="2"/>
    <n v="0"/>
  </r>
  <r>
    <x v="3"/>
    <n v="0"/>
  </r>
  <r>
    <x v="4"/>
    <n v="18"/>
  </r>
  <r>
    <x v="0"/>
    <n v="0"/>
  </r>
  <r>
    <x v="4"/>
    <n v="0"/>
  </r>
  <r>
    <x v="4"/>
    <n v="0"/>
  </r>
  <r>
    <x v="0"/>
    <n v="0"/>
  </r>
  <r>
    <x v="0"/>
    <n v="0"/>
  </r>
  <r>
    <x v="3"/>
    <n v="0"/>
  </r>
  <r>
    <x v="0"/>
    <n v="9"/>
  </r>
  <r>
    <x v="0"/>
    <n v="0"/>
  </r>
  <r>
    <x v="2"/>
    <n v="0"/>
  </r>
</pivotCacheRecords>
</file>

<file path=xl/pivotCache/pivotCacheRecords57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1"/>
    <n v="9"/>
  </r>
  <r>
    <x v="0"/>
    <n v="9"/>
  </r>
  <r>
    <x v="1"/>
    <n v="9"/>
  </r>
  <r>
    <x v="0"/>
    <n v="9"/>
  </r>
  <r>
    <x v="1"/>
    <n v="9"/>
  </r>
  <r>
    <x v="1"/>
    <n v="0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2"/>
    <n v="0"/>
  </r>
  <r>
    <x v="1"/>
    <n v="9"/>
  </r>
  <r>
    <x v="0"/>
    <n v="9"/>
  </r>
  <r>
    <x v="1"/>
    <n v="9"/>
  </r>
  <r>
    <x v="0"/>
    <n v="9"/>
  </r>
  <r>
    <x v="0"/>
    <n v="0"/>
  </r>
  <r>
    <x v="0"/>
    <n v="0"/>
  </r>
  <r>
    <x v="1"/>
    <n v="9"/>
  </r>
  <r>
    <x v="0"/>
    <n v="0"/>
  </r>
  <r>
    <x v="2"/>
    <n v="9"/>
  </r>
  <r>
    <x v="2"/>
    <n v="0"/>
  </r>
  <r>
    <x v="1"/>
    <n v="0"/>
  </r>
  <r>
    <x v="1"/>
    <n v="0"/>
  </r>
  <r>
    <x v="1"/>
    <n v="0"/>
  </r>
  <r>
    <x v="2"/>
    <n v="0"/>
  </r>
  <r>
    <x v="1"/>
    <n v="9"/>
  </r>
  <r>
    <x v="2"/>
    <n v="9"/>
  </r>
  <r>
    <x v="1"/>
    <n v="9"/>
  </r>
  <r>
    <x v="0"/>
    <n v="0"/>
  </r>
  <r>
    <x v="1"/>
    <n v="0"/>
  </r>
  <r>
    <x v="1"/>
    <n v="4.5"/>
  </r>
  <r>
    <x v="1"/>
    <n v="4.5"/>
  </r>
  <r>
    <x v="0"/>
    <n v="0"/>
  </r>
  <r>
    <x v="1"/>
    <n v="4.5"/>
  </r>
  <r>
    <x v="1"/>
    <n v="0"/>
  </r>
  <r>
    <x v="1"/>
    <n v="4.5"/>
  </r>
  <r>
    <x v="1"/>
    <n v="0"/>
  </r>
  <r>
    <x v="2"/>
    <n v="4.5"/>
  </r>
  <r>
    <x v="1"/>
    <n v="0"/>
  </r>
  <r>
    <x v="2"/>
    <n v="4.5"/>
  </r>
  <r>
    <x v="1"/>
    <n v="0"/>
  </r>
  <r>
    <x v="0"/>
    <n v="0"/>
  </r>
  <r>
    <x v="0"/>
    <n v="0"/>
  </r>
  <r>
    <x v="2"/>
    <n v="0"/>
  </r>
  <r>
    <x v="1"/>
    <n v="4.5"/>
  </r>
  <r>
    <x v="3"/>
    <n v="0"/>
  </r>
  <r>
    <x v="0"/>
    <n v="0"/>
  </r>
  <r>
    <x v="0"/>
    <n v="4.5"/>
  </r>
  <r>
    <x v="2"/>
    <n v="4.5"/>
  </r>
  <r>
    <x v="0"/>
    <n v="0"/>
  </r>
  <r>
    <x v="0"/>
    <n v="0"/>
  </r>
  <r>
    <x v="1"/>
    <n v="0"/>
  </r>
  <r>
    <x v="2"/>
    <n v="0"/>
  </r>
  <r>
    <x v="2"/>
    <n v="0"/>
  </r>
  <r>
    <x v="1"/>
    <n v="4.5"/>
  </r>
  <r>
    <x v="2"/>
    <n v="0"/>
  </r>
  <r>
    <x v="0"/>
    <n v="0"/>
  </r>
  <r>
    <x v="1"/>
    <n v="0"/>
  </r>
  <r>
    <x v="2"/>
    <n v="4.5"/>
  </r>
  <r>
    <x v="2"/>
    <n v="4.5"/>
  </r>
  <r>
    <x v="1"/>
    <n v="0"/>
  </r>
  <r>
    <x v="2"/>
    <n v="0"/>
  </r>
  <r>
    <x v="0"/>
    <n v="0"/>
  </r>
  <r>
    <x v="1"/>
    <n v="0"/>
  </r>
  <r>
    <x v="0"/>
    <n v="0"/>
  </r>
  <r>
    <x v="2"/>
    <n v="4.5"/>
  </r>
  <r>
    <x v="0"/>
    <n v="4.5"/>
  </r>
  <r>
    <x v="0"/>
    <n v="4.5"/>
  </r>
  <r>
    <x v="2"/>
    <n v="4.5"/>
  </r>
  <r>
    <x v="3"/>
    <n v="0"/>
  </r>
  <r>
    <x v="0"/>
    <n v="0"/>
  </r>
  <r>
    <x v="2"/>
    <n v="0"/>
  </r>
  <r>
    <x v="2"/>
    <n v="0"/>
  </r>
  <r>
    <x v="2"/>
    <n v="4.5"/>
  </r>
  <r>
    <x v="0"/>
    <n v="0"/>
  </r>
  <r>
    <x v="2"/>
    <n v="4.5"/>
  </r>
  <r>
    <x v="1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3"/>
    <n v="0"/>
  </r>
  <r>
    <x v="0"/>
    <n v="0"/>
  </r>
  <r>
    <x v="1"/>
    <n v="4.5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0"/>
  </r>
  <r>
    <x v="1"/>
    <n v="4.5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4.5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4.5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4.5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4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4.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0"/>
    <n v="0"/>
  </r>
  <r>
    <x v="4"/>
    <n v="0"/>
  </r>
  <r>
    <x v="4"/>
    <n v="4.5"/>
  </r>
  <r>
    <x v="2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3"/>
    <n v="4.5"/>
  </r>
  <r>
    <x v="3"/>
    <n v="4.5"/>
  </r>
  <r>
    <x v="4"/>
    <n v="0"/>
  </r>
  <r>
    <x v="2"/>
    <n v="0"/>
  </r>
  <r>
    <x v="4"/>
    <n v="0"/>
  </r>
  <r>
    <x v="3"/>
    <n v="4.5"/>
  </r>
  <r>
    <x v="2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4.5"/>
  </r>
  <r>
    <x v="4"/>
    <n v="0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4.5"/>
  </r>
  <r>
    <x v="4"/>
    <n v="0"/>
  </r>
  <r>
    <x v="3"/>
    <n v="0"/>
  </r>
  <r>
    <x v="3"/>
    <n v="4.5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4.5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4.5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5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9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18"/>
  </r>
  <r>
    <x v="0"/>
    <n v="0"/>
  </r>
  <r>
    <x v="4"/>
    <n v="18"/>
  </r>
  <r>
    <x v="4"/>
    <n v="9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58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1"/>
    <n v="9"/>
  </r>
  <r>
    <x v="1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1"/>
    <n v="9"/>
  </r>
  <r>
    <x v="0"/>
    <n v="9"/>
  </r>
  <r>
    <x v="1"/>
    <n v="0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0"/>
    <n v="9"/>
  </r>
  <r>
    <x v="2"/>
    <n v="0"/>
  </r>
  <r>
    <x v="0"/>
    <n v="9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1"/>
    <n v="9"/>
  </r>
  <r>
    <x v="3"/>
    <n v="9"/>
  </r>
  <r>
    <x v="2"/>
    <n v="0"/>
  </r>
  <r>
    <x v="3"/>
    <n v="9"/>
  </r>
  <r>
    <x v="1"/>
    <n v="9"/>
  </r>
  <r>
    <x v="0"/>
    <n v="9"/>
  </r>
  <r>
    <x v="1"/>
    <n v="9"/>
  </r>
  <r>
    <x v="1"/>
    <n v="0"/>
  </r>
  <r>
    <x v="1"/>
    <n v="0"/>
  </r>
  <r>
    <x v="0"/>
    <n v="4.5"/>
  </r>
  <r>
    <x v="2"/>
    <n v="4.5"/>
  </r>
  <r>
    <x v="3"/>
    <n v="0"/>
  </r>
  <r>
    <x v="1"/>
    <n v="4.5"/>
  </r>
  <r>
    <x v="1"/>
    <n v="4.5"/>
  </r>
  <r>
    <x v="2"/>
    <n v="4.5"/>
  </r>
  <r>
    <x v="2"/>
    <n v="0"/>
  </r>
  <r>
    <x v="2"/>
    <n v="0"/>
  </r>
  <r>
    <x v="1"/>
    <n v="0"/>
  </r>
  <r>
    <x v="0"/>
    <n v="0"/>
  </r>
  <r>
    <x v="0"/>
    <n v="4.5"/>
  </r>
  <r>
    <x v="2"/>
    <n v="4.5"/>
  </r>
  <r>
    <x v="2"/>
    <n v="0"/>
  </r>
  <r>
    <x v="2"/>
    <n v="0"/>
  </r>
  <r>
    <x v="0"/>
    <n v="4.5"/>
  </r>
  <r>
    <x v="0"/>
    <n v="0"/>
  </r>
  <r>
    <x v="1"/>
    <n v="4.5"/>
  </r>
  <r>
    <x v="2"/>
    <n v="4.5"/>
  </r>
  <r>
    <x v="2"/>
    <n v="0"/>
  </r>
  <r>
    <x v="1"/>
    <n v="4.5"/>
  </r>
  <r>
    <x v="1"/>
    <n v="0"/>
  </r>
  <r>
    <x v="0"/>
    <n v="4.5"/>
  </r>
  <r>
    <x v="1"/>
    <n v="0"/>
  </r>
  <r>
    <x v="1"/>
    <n v="4.5"/>
  </r>
  <r>
    <x v="0"/>
    <n v="4.5"/>
  </r>
  <r>
    <x v="2"/>
    <n v="0"/>
  </r>
  <r>
    <x v="2"/>
    <n v="4.5"/>
  </r>
  <r>
    <x v="1"/>
    <n v="0"/>
  </r>
  <r>
    <x v="1"/>
    <n v="0"/>
  </r>
  <r>
    <x v="2"/>
    <n v="4.5"/>
  </r>
  <r>
    <x v="2"/>
    <n v="0"/>
  </r>
  <r>
    <x v="1"/>
    <n v="0"/>
  </r>
  <r>
    <x v="2"/>
    <n v="4.5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0"/>
    <n v="4.5"/>
  </r>
  <r>
    <x v="0"/>
    <n v="0"/>
  </r>
  <r>
    <x v="2"/>
    <n v="0"/>
  </r>
  <r>
    <x v="2"/>
    <n v="4.5"/>
  </r>
  <r>
    <x v="0"/>
    <n v="0"/>
  </r>
  <r>
    <x v="1"/>
    <n v="4.5"/>
  </r>
  <r>
    <x v="1"/>
    <n v="4.5"/>
  </r>
  <r>
    <x v="2"/>
    <n v="0"/>
  </r>
  <r>
    <x v="2"/>
    <n v="4.5"/>
  </r>
  <r>
    <x v="2"/>
    <n v="0"/>
  </r>
  <r>
    <x v="2"/>
    <n v="4.5"/>
  </r>
  <r>
    <x v="1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4.5"/>
  </r>
  <r>
    <x v="2"/>
    <n v="0"/>
  </r>
  <r>
    <x v="0"/>
    <n v="0"/>
  </r>
  <r>
    <x v="0"/>
    <n v="0"/>
  </r>
  <r>
    <x v="3"/>
    <n v="0"/>
  </r>
  <r>
    <x v="3"/>
    <n v="4.5"/>
  </r>
  <r>
    <x v="2"/>
    <n v="0"/>
  </r>
  <r>
    <x v="1"/>
    <n v="0"/>
  </r>
  <r>
    <x v="2"/>
    <n v="0"/>
  </r>
  <r>
    <x v="3"/>
    <n v="0"/>
  </r>
  <r>
    <x v="0"/>
    <n v="0"/>
  </r>
  <r>
    <x v="0"/>
    <n v="4.5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4.5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4.5"/>
  </r>
  <r>
    <x v="3"/>
    <n v="0"/>
  </r>
  <r>
    <x v="2"/>
    <n v="4.5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1"/>
    <n v="4.5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4.5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4.5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4.5"/>
  </r>
  <r>
    <x v="4"/>
    <n v="0"/>
  </r>
  <r>
    <x v="5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4.5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6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0"/>
  </r>
  <r>
    <x v="1"/>
    <n v="0"/>
  </r>
  <r>
    <x v="1"/>
    <n v="9"/>
  </r>
  <r>
    <x v="2"/>
    <n v="0"/>
  </r>
  <r>
    <x v="2"/>
    <n v="9"/>
  </r>
  <r>
    <x v="2"/>
    <n v="0"/>
  </r>
  <r>
    <x v="0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5"/>
    <n v="0"/>
  </r>
  <r>
    <x v="4"/>
    <n v="9"/>
  </r>
  <r>
    <x v="4"/>
    <n v="0"/>
  </r>
  <r>
    <x v="5"/>
    <n v="0"/>
  </r>
</pivotCacheRecords>
</file>

<file path=xl/pivotCache/pivotCacheRecords59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0"/>
  </r>
  <r>
    <x v="0"/>
    <n v="9"/>
  </r>
  <r>
    <x v="1"/>
    <n v="9"/>
  </r>
  <r>
    <x v="0"/>
    <n v="9"/>
  </r>
  <r>
    <x v="0"/>
    <n v="9"/>
  </r>
  <r>
    <x v="1"/>
    <n v="9"/>
  </r>
  <r>
    <x v="1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1"/>
    <n v="0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0"/>
  </r>
  <r>
    <x v="0"/>
    <n v="0"/>
  </r>
  <r>
    <x v="0"/>
    <n v="9"/>
  </r>
  <r>
    <x v="1"/>
    <n v="0"/>
  </r>
  <r>
    <x v="0"/>
    <n v="9"/>
  </r>
  <r>
    <x v="1"/>
    <n v="9"/>
  </r>
  <r>
    <x v="0"/>
    <n v="0"/>
  </r>
  <r>
    <x v="0"/>
    <n v="9"/>
  </r>
  <r>
    <x v="1"/>
    <n v="9"/>
  </r>
  <r>
    <x v="1"/>
    <n v="0"/>
  </r>
  <r>
    <x v="0"/>
    <n v="0"/>
  </r>
  <r>
    <x v="0"/>
    <n v="0"/>
  </r>
  <r>
    <x v="0"/>
    <n v="0"/>
  </r>
  <r>
    <x v="1"/>
    <n v="0"/>
  </r>
  <r>
    <x v="0"/>
    <n v="9"/>
  </r>
  <r>
    <x v="1"/>
    <n v="0"/>
  </r>
  <r>
    <x v="2"/>
    <n v="0"/>
  </r>
  <r>
    <x v="1"/>
    <n v="9"/>
  </r>
  <r>
    <x v="2"/>
    <n v="0"/>
  </r>
  <r>
    <x v="1"/>
    <n v="0"/>
  </r>
  <r>
    <x v="0"/>
    <n v="9"/>
  </r>
  <r>
    <x v="1"/>
    <n v="9"/>
  </r>
  <r>
    <x v="1"/>
    <n v="0"/>
  </r>
  <r>
    <x v="1"/>
    <n v="0"/>
  </r>
  <r>
    <x v="1"/>
    <n v="4.5"/>
  </r>
  <r>
    <x v="1"/>
    <n v="0"/>
  </r>
  <r>
    <x v="2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0"/>
    <n v="0"/>
  </r>
  <r>
    <x v="1"/>
    <n v="4.5"/>
  </r>
  <r>
    <x v="1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0"/>
  </r>
  <r>
    <x v="1"/>
    <n v="4.5"/>
  </r>
  <r>
    <x v="2"/>
    <n v="4.5"/>
  </r>
  <r>
    <x v="1"/>
    <n v="0"/>
  </r>
  <r>
    <x v="1"/>
    <n v="0"/>
  </r>
  <r>
    <x v="2"/>
    <n v="0"/>
  </r>
  <r>
    <x v="0"/>
    <n v="0"/>
  </r>
  <r>
    <x v="1"/>
    <n v="4.5"/>
  </r>
  <r>
    <x v="1"/>
    <n v="0"/>
  </r>
  <r>
    <x v="2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0"/>
  </r>
  <r>
    <x v="2"/>
    <n v="0"/>
  </r>
  <r>
    <x v="1"/>
    <n v="4.5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5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0"/>
  </r>
  <r>
    <x v="1"/>
    <n v="18"/>
  </r>
  <r>
    <x v="1"/>
    <n v="18"/>
  </r>
  <r>
    <x v="1"/>
    <n v="0"/>
  </r>
  <r>
    <x v="1"/>
    <n v="0"/>
  </r>
  <r>
    <x v="2"/>
    <n v="9"/>
  </r>
  <r>
    <x v="2"/>
    <n v="0"/>
  </r>
  <r>
    <x v="1"/>
    <n v="0"/>
  </r>
  <r>
    <x v="1"/>
    <n v="0"/>
  </r>
  <r>
    <x v="1"/>
    <n v="0"/>
  </r>
  <r>
    <x v="1"/>
    <n v="0"/>
  </r>
  <r>
    <x v="3"/>
    <n v="18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0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1"/>
    <n v="0"/>
  </r>
  <r>
    <x v="0"/>
    <n v="0"/>
  </r>
  <r>
    <x v="1"/>
    <n v="9"/>
  </r>
  <r>
    <x v="0"/>
    <n v="0"/>
  </r>
  <r>
    <x v="1"/>
    <n v="9"/>
  </r>
  <r>
    <x v="1"/>
    <n v="0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0"/>
  </r>
  <r>
    <x v="0"/>
    <n v="0"/>
  </r>
  <r>
    <x v="2"/>
    <n v="0"/>
  </r>
  <r>
    <x v="0"/>
    <n v="9"/>
  </r>
  <r>
    <x v="0"/>
    <n v="9"/>
  </r>
  <r>
    <x v="2"/>
    <n v="9"/>
  </r>
  <r>
    <x v="1"/>
    <n v="0"/>
  </r>
  <r>
    <x v="0"/>
    <n v="9"/>
  </r>
  <r>
    <x v="0"/>
    <n v="0"/>
  </r>
  <r>
    <x v="0"/>
    <n v="0"/>
  </r>
  <r>
    <x v="1"/>
    <n v="9"/>
  </r>
  <r>
    <x v="0"/>
    <n v="0"/>
  </r>
  <r>
    <x v="1"/>
    <n v="0"/>
  </r>
  <r>
    <x v="1"/>
    <n v="9"/>
  </r>
  <r>
    <x v="2"/>
    <n v="9"/>
  </r>
  <r>
    <x v="1"/>
    <n v="0"/>
  </r>
  <r>
    <x v="1"/>
    <n v="0"/>
  </r>
  <r>
    <x v="0"/>
    <n v="0"/>
  </r>
  <r>
    <x v="1"/>
    <n v="0"/>
  </r>
  <r>
    <x v="1"/>
    <n v="0"/>
  </r>
  <r>
    <x v="1"/>
    <n v="4.5"/>
  </r>
  <r>
    <x v="2"/>
    <n v="0"/>
  </r>
  <r>
    <x v="2"/>
    <n v="0"/>
  </r>
  <r>
    <x v="1"/>
    <n v="0"/>
  </r>
  <r>
    <x v="1"/>
    <n v="0"/>
  </r>
  <r>
    <x v="1"/>
    <n v="4.5"/>
  </r>
  <r>
    <x v="2"/>
    <n v="0"/>
  </r>
  <r>
    <x v="2"/>
    <n v="4.5"/>
  </r>
  <r>
    <x v="2"/>
    <n v="0"/>
  </r>
  <r>
    <x v="1"/>
    <n v="0"/>
  </r>
  <r>
    <x v="0"/>
    <n v="0"/>
  </r>
  <r>
    <x v="2"/>
    <n v="4.5"/>
  </r>
  <r>
    <x v="2"/>
    <n v="4.5"/>
  </r>
  <r>
    <x v="2"/>
    <n v="0"/>
  </r>
  <r>
    <x v="2"/>
    <n v="4.5"/>
  </r>
  <r>
    <x v="0"/>
    <n v="0"/>
  </r>
  <r>
    <x v="0"/>
    <n v="0"/>
  </r>
  <r>
    <x v="1"/>
    <n v="4.5"/>
  </r>
  <r>
    <x v="2"/>
    <n v="4.5"/>
  </r>
  <r>
    <x v="2"/>
    <n v="0"/>
  </r>
  <r>
    <x v="1"/>
    <n v="4.5"/>
  </r>
  <r>
    <x v="1"/>
    <n v="4.5"/>
  </r>
  <r>
    <x v="2"/>
    <n v="0"/>
  </r>
  <r>
    <x v="1"/>
    <n v="0"/>
  </r>
  <r>
    <x v="1"/>
    <n v="0"/>
  </r>
  <r>
    <x v="0"/>
    <n v="4.5"/>
  </r>
  <r>
    <x v="2"/>
    <n v="0"/>
  </r>
  <r>
    <x v="2"/>
    <n v="4.5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4.5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4.5"/>
  </r>
  <r>
    <x v="3"/>
    <n v="0"/>
  </r>
  <r>
    <x v="4"/>
    <n v="4.5"/>
  </r>
  <r>
    <x v="3"/>
    <n v="4.5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4.5"/>
  </r>
  <r>
    <x v="4"/>
    <n v="4.5"/>
  </r>
  <r>
    <x v="4"/>
    <n v="4.5"/>
  </r>
  <r>
    <x v="3"/>
    <n v="4.5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3"/>
    <n v="4.5"/>
  </r>
  <r>
    <x v="3"/>
    <n v="0"/>
  </r>
  <r>
    <x v="4"/>
    <n v="0"/>
  </r>
  <r>
    <x v="4"/>
    <n v="0"/>
  </r>
  <r>
    <x v="3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0"/>
  </r>
  <r>
    <x v="5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0"/>
  </r>
  <r>
    <x v="2"/>
    <n v="18"/>
  </r>
  <r>
    <x v="2"/>
    <n v="18"/>
  </r>
  <r>
    <x v="2"/>
    <n v="9"/>
  </r>
  <r>
    <x v="2"/>
    <n v="0"/>
  </r>
  <r>
    <x v="1"/>
    <n v="9"/>
  </r>
  <r>
    <x v="1"/>
    <n v="9"/>
  </r>
  <r>
    <x v="2"/>
    <n v="9"/>
  </r>
  <r>
    <x v="2"/>
    <n v="0"/>
  </r>
  <r>
    <x v="2"/>
    <n v="0"/>
  </r>
  <r>
    <x v="2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1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0"/>
  </r>
  <r>
    <x v="1"/>
    <n v="9"/>
  </r>
  <r>
    <x v="0"/>
    <n v="9"/>
  </r>
  <r>
    <x v="0"/>
    <n v="9"/>
  </r>
  <r>
    <x v="2"/>
    <n v="9"/>
  </r>
  <r>
    <x v="1"/>
    <n v="9"/>
  </r>
  <r>
    <x v="1"/>
    <n v="9"/>
  </r>
  <r>
    <x v="0"/>
    <n v="9"/>
  </r>
  <r>
    <x v="1"/>
    <n v="9"/>
  </r>
  <r>
    <x v="0"/>
    <n v="9"/>
  </r>
  <r>
    <x v="1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0"/>
    <n v="9"/>
  </r>
  <r>
    <x v="2"/>
    <n v="0"/>
  </r>
  <r>
    <x v="1"/>
    <n v="9"/>
  </r>
  <r>
    <x v="0"/>
    <n v="0"/>
  </r>
  <r>
    <x v="1"/>
    <n v="0"/>
  </r>
  <r>
    <x v="0"/>
    <n v="0"/>
  </r>
  <r>
    <x v="0"/>
    <n v="9"/>
  </r>
  <r>
    <x v="0"/>
    <n v="9"/>
  </r>
  <r>
    <x v="1"/>
    <n v="0"/>
  </r>
  <r>
    <x v="0"/>
    <n v="0"/>
  </r>
  <r>
    <x v="2"/>
    <n v="9"/>
  </r>
  <r>
    <x v="2"/>
    <n v="0"/>
  </r>
  <r>
    <x v="1"/>
    <n v="0"/>
  </r>
  <r>
    <x v="2"/>
    <n v="0"/>
  </r>
  <r>
    <x v="1"/>
    <n v="9"/>
  </r>
  <r>
    <x v="2"/>
    <n v="9"/>
  </r>
  <r>
    <x v="1"/>
    <n v="0"/>
  </r>
  <r>
    <x v="2"/>
    <n v="9"/>
  </r>
  <r>
    <x v="1"/>
    <n v="0"/>
  </r>
  <r>
    <x v="0"/>
    <n v="0"/>
  </r>
  <r>
    <x v="1"/>
    <n v="0"/>
  </r>
  <r>
    <x v="1"/>
    <n v="4.5"/>
  </r>
  <r>
    <x v="1"/>
    <n v="0"/>
  </r>
  <r>
    <x v="0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4.5"/>
  </r>
  <r>
    <x v="2"/>
    <n v="0"/>
  </r>
  <r>
    <x v="0"/>
    <n v="4.5"/>
  </r>
  <r>
    <x v="3"/>
    <n v="4.5"/>
  </r>
  <r>
    <x v="2"/>
    <n v="0"/>
  </r>
  <r>
    <x v="1"/>
    <n v="4.5"/>
  </r>
  <r>
    <x v="4"/>
    <n v="4.5"/>
  </r>
  <r>
    <x v="3"/>
    <n v="0"/>
  </r>
  <r>
    <x v="0"/>
    <n v="4.5"/>
  </r>
  <r>
    <x v="2"/>
    <n v="0"/>
  </r>
  <r>
    <x v="0"/>
    <n v="4.5"/>
  </r>
  <r>
    <x v="0"/>
    <n v="0"/>
  </r>
  <r>
    <x v="2"/>
    <n v="0"/>
  </r>
  <r>
    <x v="2"/>
    <n v="4.5"/>
  </r>
  <r>
    <x v="2"/>
    <n v="0"/>
  </r>
  <r>
    <x v="1"/>
    <n v="0"/>
  </r>
  <r>
    <x v="2"/>
    <n v="4.5"/>
  </r>
  <r>
    <x v="3"/>
    <n v="0"/>
  </r>
  <r>
    <x v="1"/>
    <n v="0"/>
  </r>
  <r>
    <x v="2"/>
    <n v="4.5"/>
  </r>
  <r>
    <x v="2"/>
    <n v="0"/>
  </r>
  <r>
    <x v="2"/>
    <n v="0"/>
  </r>
  <r>
    <x v="2"/>
    <n v="0"/>
  </r>
  <r>
    <x v="0"/>
    <n v="0"/>
  </r>
  <r>
    <x v="2"/>
    <n v="0"/>
  </r>
  <r>
    <x v="3"/>
    <n v="0"/>
  </r>
  <r>
    <x v="2"/>
    <n v="4.5"/>
  </r>
  <r>
    <x v="3"/>
    <n v="4.5"/>
  </r>
  <r>
    <x v="0"/>
    <n v="0"/>
  </r>
  <r>
    <x v="2"/>
    <n v="4.5"/>
  </r>
  <r>
    <x v="4"/>
    <n v="4.5"/>
  </r>
  <r>
    <x v="0"/>
    <n v="0"/>
  </r>
  <r>
    <x v="2"/>
    <n v="4.5"/>
  </r>
  <r>
    <x v="2"/>
    <n v="0"/>
  </r>
  <r>
    <x v="2"/>
    <n v="0"/>
  </r>
  <r>
    <x v="3"/>
    <n v="4.5"/>
  </r>
  <r>
    <x v="2"/>
    <n v="0"/>
  </r>
  <r>
    <x v="2"/>
    <n v="4.5"/>
  </r>
  <r>
    <x v="2"/>
    <n v="0"/>
  </r>
  <r>
    <x v="3"/>
    <n v="0"/>
  </r>
  <r>
    <x v="2"/>
    <n v="4.5"/>
  </r>
  <r>
    <x v="0"/>
    <n v="0"/>
  </r>
  <r>
    <x v="2"/>
    <n v="0"/>
  </r>
  <r>
    <x v="3"/>
    <n v="0"/>
  </r>
  <r>
    <x v="2"/>
    <n v="0"/>
  </r>
  <r>
    <x v="4"/>
    <n v="0"/>
  </r>
  <r>
    <x v="2"/>
    <n v="0"/>
  </r>
  <r>
    <x v="1"/>
    <n v="0"/>
  </r>
  <r>
    <x v="2"/>
    <n v="0"/>
  </r>
  <r>
    <x v="2"/>
    <n v="4.5"/>
  </r>
  <r>
    <x v="4"/>
    <n v="4.5"/>
  </r>
  <r>
    <x v="3"/>
    <n v="0"/>
  </r>
  <r>
    <x v="2"/>
    <n v="0"/>
  </r>
  <r>
    <x v="3"/>
    <n v="0"/>
  </r>
  <r>
    <x v="2"/>
    <n v="0"/>
  </r>
  <r>
    <x v="2"/>
    <n v="4.5"/>
  </r>
  <r>
    <x v="3"/>
    <n v="0"/>
  </r>
  <r>
    <x v="2"/>
    <n v="0"/>
  </r>
  <r>
    <x v="2"/>
    <n v="0"/>
  </r>
  <r>
    <x v="4"/>
    <n v="0"/>
  </r>
  <r>
    <x v="1"/>
    <n v="4.5"/>
  </r>
  <r>
    <x v="2"/>
    <n v="0"/>
  </r>
  <r>
    <x v="2"/>
    <n v="0"/>
  </r>
  <r>
    <x v="4"/>
    <n v="0"/>
  </r>
  <r>
    <x v="3"/>
    <n v="0"/>
  </r>
  <r>
    <x v="2"/>
    <n v="0"/>
  </r>
  <r>
    <x v="1"/>
    <n v="0"/>
  </r>
  <r>
    <x v="4"/>
    <n v="0"/>
  </r>
  <r>
    <x v="3"/>
    <n v="0"/>
  </r>
  <r>
    <x v="4"/>
    <n v="0"/>
  </r>
  <r>
    <x v="2"/>
    <n v="0"/>
  </r>
  <r>
    <x v="3"/>
    <n v="0"/>
  </r>
  <r>
    <x v="2"/>
    <n v="0"/>
  </r>
  <r>
    <x v="2"/>
    <n v="0"/>
  </r>
  <r>
    <x v="2"/>
    <n v="0"/>
  </r>
  <r>
    <x v="4"/>
    <n v="0"/>
  </r>
  <r>
    <x v="2"/>
    <n v="0"/>
  </r>
  <r>
    <x v="4"/>
    <n v="0"/>
  </r>
  <r>
    <x v="2"/>
    <n v="0"/>
  </r>
  <r>
    <x v="4"/>
    <n v="4.5"/>
  </r>
  <r>
    <x v="4"/>
    <n v="0"/>
  </r>
  <r>
    <x v="4"/>
    <n v="4.5"/>
  </r>
  <r>
    <x v="3"/>
    <n v="0"/>
  </r>
  <r>
    <x v="3"/>
    <n v="4.5"/>
  </r>
  <r>
    <x v="4"/>
    <n v="0"/>
  </r>
  <r>
    <x v="2"/>
    <n v="4.5"/>
  </r>
  <r>
    <x v="1"/>
    <n v="0"/>
  </r>
  <r>
    <x v="2"/>
    <n v="0"/>
  </r>
  <r>
    <x v="3"/>
    <n v="0"/>
  </r>
  <r>
    <x v="4"/>
    <n v="0"/>
  </r>
  <r>
    <x v="2"/>
    <n v="4.5"/>
  </r>
  <r>
    <x v="4"/>
    <n v="0"/>
  </r>
  <r>
    <x v="2"/>
    <n v="0"/>
  </r>
  <r>
    <x v="2"/>
    <n v="0"/>
  </r>
  <r>
    <x v="2"/>
    <n v="0"/>
  </r>
  <r>
    <x v="2"/>
    <n v="0"/>
  </r>
  <r>
    <x v="3"/>
    <n v="0"/>
  </r>
  <r>
    <x v="4"/>
    <n v="4.5"/>
  </r>
  <r>
    <x v="4"/>
    <n v="0"/>
  </r>
  <r>
    <x v="4"/>
    <n v="0"/>
  </r>
  <r>
    <x v="4"/>
    <n v="4.5"/>
  </r>
  <r>
    <x v="2"/>
    <n v="0"/>
  </r>
  <r>
    <x v="4"/>
    <n v="0"/>
  </r>
  <r>
    <x v="2"/>
    <n v="4.5"/>
  </r>
  <r>
    <x v="2"/>
    <n v="0"/>
  </r>
  <r>
    <x v="4"/>
    <n v="0"/>
  </r>
  <r>
    <x v="2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2"/>
    <n v="0"/>
  </r>
  <r>
    <x v="2"/>
    <n v="4.5"/>
  </r>
  <r>
    <x v="2"/>
    <n v="0"/>
  </r>
  <r>
    <x v="2"/>
    <n v="0"/>
  </r>
  <r>
    <x v="2"/>
    <n v="0"/>
  </r>
  <r>
    <x v="4"/>
    <n v="4.5"/>
  </r>
  <r>
    <x v="2"/>
    <n v="0"/>
  </r>
  <r>
    <x v="2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2"/>
    <n v="0"/>
  </r>
  <r>
    <x v="1"/>
    <n v="4.5"/>
  </r>
  <r>
    <x v="3"/>
    <n v="0"/>
  </r>
  <r>
    <x v="4"/>
    <n v="0"/>
  </r>
  <r>
    <x v="3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4"/>
    <n v="0"/>
  </r>
  <r>
    <x v="4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2"/>
    <n v="0"/>
  </r>
  <r>
    <x v="3"/>
    <n v="0"/>
  </r>
  <r>
    <x v="4"/>
    <n v="0"/>
  </r>
  <r>
    <x v="3"/>
    <n v="0"/>
  </r>
  <r>
    <x v="3"/>
    <n v="0"/>
  </r>
  <r>
    <x v="3"/>
    <n v="0"/>
  </r>
  <r>
    <x v="4"/>
    <n v="4.5"/>
  </r>
  <r>
    <x v="3"/>
    <n v="0"/>
  </r>
  <r>
    <x v="3"/>
    <n v="0"/>
  </r>
  <r>
    <x v="3"/>
    <n v="0"/>
  </r>
  <r>
    <x v="2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4"/>
    <n v="0"/>
  </r>
  <r>
    <x v="2"/>
    <n v="0"/>
  </r>
  <r>
    <x v="0"/>
    <n v="4.5"/>
  </r>
  <r>
    <x v="2"/>
    <n v="0"/>
  </r>
  <r>
    <x v="2"/>
    <n v="0"/>
  </r>
  <r>
    <x v="2"/>
    <n v="0"/>
  </r>
  <r>
    <x v="2"/>
    <n v="0"/>
  </r>
  <r>
    <x v="4"/>
    <n v="0"/>
  </r>
  <r>
    <x v="4"/>
    <n v="0"/>
  </r>
  <r>
    <x v="3"/>
    <n v="0"/>
  </r>
  <r>
    <x v="3"/>
    <n v="0"/>
  </r>
  <r>
    <x v="2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2"/>
    <n v="0"/>
  </r>
  <r>
    <x v="2"/>
    <n v="0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0"/>
  </r>
  <r>
    <x v="4"/>
    <n v="0"/>
  </r>
  <r>
    <x v="4"/>
    <n v="9"/>
  </r>
  <r>
    <x v="4"/>
    <n v="9"/>
  </r>
  <r>
    <x v="4"/>
    <n v="9"/>
  </r>
  <r>
    <x v="4"/>
    <n v="9"/>
  </r>
  <r>
    <x v="4"/>
    <n v="0"/>
  </r>
  <r>
    <x v="4"/>
    <n v="0"/>
  </r>
  <r>
    <x v="4"/>
    <n v="0"/>
  </r>
  <r>
    <x v="4"/>
    <n v="9"/>
  </r>
  <r>
    <x v="4"/>
    <n v="0"/>
  </r>
  <r>
    <x v="4"/>
    <n v="9"/>
  </r>
  <r>
    <x v="4"/>
    <n v="4.5"/>
  </r>
  <r>
    <x v="4"/>
    <n v="0"/>
  </r>
  <r>
    <x v="4"/>
    <n v="0"/>
  </r>
  <r>
    <x v="4"/>
    <n v="4.5"/>
  </r>
  <r>
    <x v="4"/>
    <n v="4.5"/>
  </r>
  <r>
    <x v="3"/>
    <n v="0"/>
  </r>
  <r>
    <x v="4"/>
    <n v="0"/>
  </r>
  <r>
    <x v="4"/>
    <n v="4.5"/>
  </r>
  <r>
    <x v="4"/>
    <n v="0"/>
  </r>
  <r>
    <x v="0"/>
    <n v="0"/>
  </r>
  <r>
    <x v="4"/>
    <n v="4.5"/>
  </r>
  <r>
    <x v="4"/>
    <n v="0"/>
  </r>
  <r>
    <x v="2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4.5"/>
  </r>
  <r>
    <x v="4"/>
    <n v="0"/>
  </r>
  <r>
    <x v="1"/>
    <n v="0"/>
  </r>
  <r>
    <x v="4"/>
    <n v="0"/>
  </r>
  <r>
    <x v="4"/>
    <n v="0"/>
  </r>
  <r>
    <x v="1"/>
    <n v="4.5"/>
  </r>
  <r>
    <x v="1"/>
    <n v="0"/>
  </r>
  <r>
    <x v="1"/>
    <n v="0"/>
  </r>
  <r>
    <x v="3"/>
    <n v="4.5"/>
  </r>
  <r>
    <x v="2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1"/>
    <n v="0"/>
  </r>
  <r>
    <x v="3"/>
    <n v="0"/>
  </r>
  <r>
    <x v="4"/>
    <n v="0"/>
  </r>
  <r>
    <x v="1"/>
    <n v="0"/>
  </r>
  <r>
    <x v="2"/>
    <n v="0"/>
  </r>
  <r>
    <x v="4"/>
    <n v="0"/>
  </r>
  <r>
    <x v="2"/>
    <n v="0"/>
  </r>
  <r>
    <x v="0"/>
    <n v="0"/>
  </r>
  <r>
    <x v="4"/>
    <n v="4.5"/>
  </r>
  <r>
    <x v="4"/>
    <n v="0"/>
  </r>
  <r>
    <x v="4"/>
    <n v="4.5"/>
  </r>
  <r>
    <x v="4"/>
    <n v="0"/>
  </r>
  <r>
    <x v="0"/>
    <n v="0"/>
  </r>
  <r>
    <x v="2"/>
    <n v="0"/>
  </r>
  <r>
    <x v="4"/>
    <n v="0"/>
  </r>
  <r>
    <x v="1"/>
    <n v="0"/>
  </r>
  <r>
    <x v="1"/>
    <n v="0"/>
  </r>
  <r>
    <x v="1"/>
    <n v="0"/>
  </r>
  <r>
    <x v="2"/>
    <n v="4.5"/>
  </r>
  <r>
    <x v="3"/>
    <n v="0"/>
  </r>
  <r>
    <x v="0"/>
    <n v="0"/>
  </r>
  <r>
    <x v="3"/>
    <n v="4.5"/>
  </r>
  <r>
    <x v="2"/>
    <n v="0"/>
  </r>
  <r>
    <x v="2"/>
    <n v="0"/>
  </r>
  <r>
    <x v="2"/>
    <n v="0"/>
  </r>
  <r>
    <x v="3"/>
    <n v="0"/>
  </r>
  <r>
    <x v="2"/>
    <n v="0"/>
  </r>
  <r>
    <x v="2"/>
    <n v="0"/>
  </r>
  <r>
    <x v="4"/>
    <n v="0"/>
  </r>
  <r>
    <x v="2"/>
    <n v="0"/>
  </r>
  <r>
    <x v="1"/>
    <n v="0"/>
  </r>
  <r>
    <x v="2"/>
    <n v="0"/>
  </r>
  <r>
    <x v="1"/>
    <n v="0"/>
  </r>
  <r>
    <x v="1"/>
    <n v="0"/>
  </r>
  <r>
    <x v="3"/>
    <n v="0"/>
  </r>
  <r>
    <x v="2"/>
    <n v="0"/>
  </r>
  <r>
    <x v="2"/>
    <n v="0"/>
  </r>
  <r>
    <x v="3"/>
    <n v="0"/>
  </r>
  <r>
    <x v="1"/>
    <n v="0"/>
  </r>
  <r>
    <x v="2"/>
    <n v="0"/>
  </r>
  <r>
    <x v="0"/>
    <n v="0"/>
  </r>
  <r>
    <x v="0"/>
    <n v="0"/>
  </r>
  <r>
    <x v="0"/>
    <n v="0"/>
  </r>
  <r>
    <x v="1"/>
    <n v="0"/>
  </r>
  <r>
    <x v="4"/>
    <n v="0"/>
  </r>
  <r>
    <x v="1"/>
    <n v="0"/>
  </r>
  <r>
    <x v="2"/>
    <n v="0"/>
  </r>
  <r>
    <x v="2"/>
    <n v="0"/>
  </r>
  <r>
    <x v="0"/>
    <n v="0"/>
  </r>
  <r>
    <x v="1"/>
    <n v="0"/>
  </r>
  <r>
    <x v="0"/>
    <n v="0"/>
  </r>
  <r>
    <x v="0"/>
    <n v="0"/>
  </r>
  <r>
    <x v="2"/>
    <n v="0"/>
  </r>
  <r>
    <x v="0"/>
    <n v="0"/>
  </r>
  <r>
    <x v="1"/>
    <n v="0"/>
  </r>
  <r>
    <x v="0"/>
    <n v="0"/>
  </r>
  <r>
    <x v="0"/>
    <n v="0"/>
  </r>
  <r>
    <x v="0"/>
    <n v="0"/>
  </r>
  <r>
    <x v="3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0"/>
    <n v="0"/>
  </r>
  <r>
    <x v="0"/>
    <n v="0"/>
  </r>
  <r>
    <x v="3"/>
    <n v="0"/>
  </r>
  <r>
    <x v="2"/>
    <n v="0"/>
  </r>
  <r>
    <x v="3"/>
    <n v="0"/>
  </r>
  <r>
    <x v="2"/>
    <n v="0"/>
  </r>
  <r>
    <x v="3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3"/>
    <n v="0"/>
  </r>
  <r>
    <x v="2"/>
    <n v="0"/>
  </r>
  <r>
    <x v="1"/>
    <n v="0"/>
  </r>
  <r>
    <x v="1"/>
    <n v="0"/>
  </r>
  <r>
    <x v="3"/>
    <n v="0"/>
  </r>
  <r>
    <x v="4"/>
    <n v="0"/>
  </r>
  <r>
    <x v="0"/>
    <n v="0"/>
  </r>
  <r>
    <x v="3"/>
    <n v="0"/>
  </r>
  <r>
    <x v="2"/>
    <n v="0"/>
  </r>
  <r>
    <x v="3"/>
    <n v="0"/>
  </r>
  <r>
    <x v="0"/>
    <n v="0"/>
  </r>
  <r>
    <x v="2"/>
    <n v="0"/>
  </r>
  <r>
    <x v="1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1"/>
    <n v="0"/>
  </r>
  <r>
    <x v="2"/>
    <n v="0"/>
  </r>
  <r>
    <x v="1"/>
    <n v="0"/>
  </r>
  <r>
    <x v="3"/>
    <n v="0"/>
  </r>
  <r>
    <x v="0"/>
    <n v="0"/>
  </r>
  <r>
    <x v="1"/>
    <n v="0"/>
  </r>
  <r>
    <x v="3"/>
    <n v="0"/>
  </r>
  <r>
    <x v="1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2"/>
    <n v="0"/>
  </r>
  <r>
    <x v="2"/>
    <n v="0"/>
  </r>
  <r>
    <x v="3"/>
    <n v="0"/>
  </r>
  <r>
    <x v="3"/>
    <n v="0"/>
  </r>
  <r>
    <x v="4"/>
    <n v="0"/>
  </r>
  <r>
    <x v="2"/>
    <n v="0"/>
  </r>
  <r>
    <x v="3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2"/>
    <n v="0"/>
  </r>
  <r>
    <x v="1"/>
    <n v="0"/>
  </r>
  <r>
    <x v="2"/>
    <n v="0"/>
  </r>
  <r>
    <x v="1"/>
    <n v="0"/>
  </r>
  <r>
    <x v="3"/>
    <n v="0"/>
  </r>
  <r>
    <x v="1"/>
    <n v="0"/>
  </r>
  <r>
    <x v="1"/>
    <n v="0"/>
  </r>
  <r>
    <x v="3"/>
    <n v="0"/>
  </r>
  <r>
    <x v="0"/>
    <n v="0"/>
  </r>
  <r>
    <x v="0"/>
    <n v="0"/>
  </r>
  <r>
    <x v="2"/>
    <n v="0"/>
  </r>
  <r>
    <x v="1"/>
    <n v="0"/>
  </r>
  <r>
    <x v="0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1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2"/>
    <n v="0"/>
  </r>
  <r>
    <x v="3"/>
    <n v="0"/>
  </r>
  <r>
    <x v="3"/>
    <n v="0"/>
  </r>
  <r>
    <x v="2"/>
    <n v="0"/>
  </r>
  <r>
    <x v="3"/>
    <n v="0"/>
  </r>
  <r>
    <x v="3"/>
    <n v="0"/>
  </r>
  <r>
    <x v="0"/>
    <n v="0"/>
  </r>
  <r>
    <x v="2"/>
    <n v="0"/>
  </r>
  <r>
    <x v="3"/>
    <n v="0"/>
  </r>
  <r>
    <x v="2"/>
    <n v="0"/>
  </r>
  <r>
    <x v="0"/>
    <n v="0"/>
  </r>
  <r>
    <x v="2"/>
    <n v="0"/>
  </r>
  <r>
    <x v="3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0"/>
  </r>
  <r>
    <x v="2"/>
    <n v="9"/>
  </r>
  <r>
    <x v="2"/>
    <n v="0"/>
  </r>
  <r>
    <x v="2"/>
    <n v="9"/>
  </r>
  <r>
    <x v="2"/>
    <n v="9"/>
  </r>
  <r>
    <x v="2"/>
    <n v="0"/>
  </r>
  <r>
    <x v="2"/>
    <n v="0"/>
  </r>
  <r>
    <x v="3"/>
    <n v="0"/>
  </r>
  <r>
    <x v="4"/>
    <n v="18"/>
  </r>
  <r>
    <x v="0"/>
    <n v="0"/>
  </r>
  <r>
    <x v="4"/>
    <n v="0"/>
  </r>
  <r>
    <x v="4"/>
    <n v="0"/>
  </r>
  <r>
    <x v="0"/>
    <n v="0"/>
  </r>
  <r>
    <x v="0"/>
    <n v="0"/>
  </r>
  <r>
    <x v="3"/>
    <n v="0"/>
  </r>
  <r>
    <x v="0"/>
    <n v="9"/>
  </r>
  <r>
    <x v="0"/>
    <n v="0"/>
  </r>
  <r>
    <x v="2"/>
    <n v="0"/>
  </r>
</pivotCacheRecords>
</file>

<file path=xl/pivotCache/pivotCacheRecords62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0"/>
  </r>
  <r>
    <x v="0"/>
    <n v="9"/>
  </r>
  <r>
    <x v="0"/>
    <n v="9"/>
  </r>
  <r>
    <x v="2"/>
    <n v="9"/>
  </r>
  <r>
    <x v="1"/>
    <n v="0"/>
  </r>
  <r>
    <x v="1"/>
    <n v="9"/>
  </r>
  <r>
    <x v="0"/>
    <n v="9"/>
  </r>
  <r>
    <x v="1"/>
    <n v="9"/>
  </r>
  <r>
    <x v="0"/>
    <n v="9"/>
  </r>
  <r>
    <x v="1"/>
    <n v="9"/>
  </r>
  <r>
    <x v="1"/>
    <n v="0"/>
  </r>
  <r>
    <x v="1"/>
    <n v="9"/>
  </r>
  <r>
    <x v="0"/>
    <n v="0"/>
  </r>
  <r>
    <x v="0"/>
    <n v="9"/>
  </r>
  <r>
    <x v="2"/>
    <n v="0"/>
  </r>
  <r>
    <x v="1"/>
    <n v="9"/>
  </r>
  <r>
    <x v="0"/>
    <n v="9"/>
  </r>
  <r>
    <x v="2"/>
    <n v="0"/>
  </r>
  <r>
    <x v="1"/>
    <n v="9"/>
  </r>
  <r>
    <x v="0"/>
    <n v="9"/>
  </r>
  <r>
    <x v="1"/>
    <n v="9"/>
  </r>
  <r>
    <x v="0"/>
    <n v="9"/>
  </r>
  <r>
    <x v="0"/>
    <n v="0"/>
  </r>
  <r>
    <x v="0"/>
    <n v="0"/>
  </r>
  <r>
    <x v="1"/>
    <n v="9"/>
  </r>
  <r>
    <x v="0"/>
    <n v="0"/>
  </r>
  <r>
    <x v="2"/>
    <n v="9"/>
  </r>
  <r>
    <x v="2"/>
    <n v="0"/>
  </r>
  <r>
    <x v="1"/>
    <n v="0"/>
  </r>
  <r>
    <x v="1"/>
    <n v="0"/>
  </r>
  <r>
    <x v="1"/>
    <n v="0"/>
  </r>
  <r>
    <x v="2"/>
    <n v="0"/>
  </r>
  <r>
    <x v="1"/>
    <n v="9"/>
  </r>
  <r>
    <x v="2"/>
    <n v="9"/>
  </r>
  <r>
    <x v="1"/>
    <n v="9"/>
  </r>
  <r>
    <x v="0"/>
    <n v="0"/>
  </r>
  <r>
    <x v="1"/>
    <n v="0"/>
  </r>
  <r>
    <x v="1"/>
    <n v="4.5"/>
  </r>
  <r>
    <x v="1"/>
    <n v="4.5"/>
  </r>
  <r>
    <x v="0"/>
    <n v="0"/>
  </r>
  <r>
    <x v="1"/>
    <n v="4.5"/>
  </r>
  <r>
    <x v="1"/>
    <n v="0"/>
  </r>
  <r>
    <x v="1"/>
    <n v="4.5"/>
  </r>
  <r>
    <x v="1"/>
    <n v="0"/>
  </r>
  <r>
    <x v="2"/>
    <n v="4.5"/>
  </r>
  <r>
    <x v="1"/>
    <n v="0"/>
  </r>
  <r>
    <x v="2"/>
    <n v="4.5"/>
  </r>
  <r>
    <x v="1"/>
    <n v="0"/>
  </r>
  <r>
    <x v="0"/>
    <n v="0"/>
  </r>
  <r>
    <x v="0"/>
    <n v="0"/>
  </r>
  <r>
    <x v="2"/>
    <n v="0"/>
  </r>
  <r>
    <x v="1"/>
    <n v="4.5"/>
  </r>
  <r>
    <x v="3"/>
    <n v="0"/>
  </r>
  <r>
    <x v="0"/>
    <n v="0"/>
  </r>
  <r>
    <x v="0"/>
    <n v="4.5"/>
  </r>
  <r>
    <x v="2"/>
    <n v="4.5"/>
  </r>
  <r>
    <x v="0"/>
    <n v="0"/>
  </r>
  <r>
    <x v="0"/>
    <n v="0"/>
  </r>
  <r>
    <x v="1"/>
    <n v="0"/>
  </r>
  <r>
    <x v="2"/>
    <n v="0"/>
  </r>
  <r>
    <x v="2"/>
    <n v="0"/>
  </r>
  <r>
    <x v="1"/>
    <n v="4.5"/>
  </r>
  <r>
    <x v="2"/>
    <n v="0"/>
  </r>
  <r>
    <x v="0"/>
    <n v="0"/>
  </r>
  <r>
    <x v="1"/>
    <n v="0"/>
  </r>
  <r>
    <x v="2"/>
    <n v="4.5"/>
  </r>
  <r>
    <x v="2"/>
    <n v="4.5"/>
  </r>
  <r>
    <x v="1"/>
    <n v="0"/>
  </r>
  <r>
    <x v="2"/>
    <n v="0"/>
  </r>
  <r>
    <x v="0"/>
    <n v="0"/>
  </r>
  <r>
    <x v="1"/>
    <n v="0"/>
  </r>
  <r>
    <x v="0"/>
    <n v="0"/>
  </r>
  <r>
    <x v="2"/>
    <n v="4.5"/>
  </r>
  <r>
    <x v="0"/>
    <n v="4.5"/>
  </r>
  <r>
    <x v="0"/>
    <n v="4.5"/>
  </r>
  <r>
    <x v="2"/>
    <n v="4.5"/>
  </r>
  <r>
    <x v="3"/>
    <n v="0"/>
  </r>
  <r>
    <x v="0"/>
    <n v="0"/>
  </r>
  <r>
    <x v="2"/>
    <n v="0"/>
  </r>
  <r>
    <x v="2"/>
    <n v="0"/>
  </r>
  <r>
    <x v="2"/>
    <n v="4.5"/>
  </r>
  <r>
    <x v="0"/>
    <n v="0"/>
  </r>
  <r>
    <x v="2"/>
    <n v="4.5"/>
  </r>
  <r>
    <x v="1"/>
    <n v="0"/>
  </r>
  <r>
    <x v="2"/>
    <n v="0"/>
  </r>
  <r>
    <x v="0"/>
    <n v="0"/>
  </r>
  <r>
    <x v="2"/>
    <n v="0"/>
  </r>
  <r>
    <x v="0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3"/>
    <n v="0"/>
  </r>
  <r>
    <x v="0"/>
    <n v="0"/>
  </r>
  <r>
    <x v="1"/>
    <n v="4.5"/>
  </r>
  <r>
    <x v="0"/>
    <n v="0"/>
  </r>
  <r>
    <x v="1"/>
    <n v="0"/>
  </r>
  <r>
    <x v="1"/>
    <n v="0"/>
  </r>
  <r>
    <x v="0"/>
    <n v="0"/>
  </r>
  <r>
    <x v="2"/>
    <n v="0"/>
  </r>
  <r>
    <x v="2"/>
    <n v="0"/>
  </r>
  <r>
    <x v="3"/>
    <n v="0"/>
  </r>
  <r>
    <x v="1"/>
    <n v="0"/>
  </r>
  <r>
    <x v="2"/>
    <n v="0"/>
  </r>
  <r>
    <x v="2"/>
    <n v="0"/>
  </r>
  <r>
    <x v="3"/>
    <n v="0"/>
  </r>
  <r>
    <x v="0"/>
    <n v="0"/>
  </r>
  <r>
    <x v="1"/>
    <n v="0"/>
  </r>
  <r>
    <x v="1"/>
    <n v="0"/>
  </r>
  <r>
    <x v="3"/>
    <n v="0"/>
  </r>
  <r>
    <x v="0"/>
    <n v="0"/>
  </r>
  <r>
    <x v="3"/>
    <n v="0"/>
  </r>
  <r>
    <x v="2"/>
    <n v="0"/>
  </r>
  <r>
    <x v="0"/>
    <n v="0"/>
  </r>
  <r>
    <x v="1"/>
    <n v="0"/>
  </r>
  <r>
    <x v="2"/>
    <n v="0"/>
  </r>
  <r>
    <x v="1"/>
    <n v="4.5"/>
  </r>
  <r>
    <x v="3"/>
    <n v="0"/>
  </r>
  <r>
    <x v="2"/>
    <n v="0"/>
  </r>
  <r>
    <x v="3"/>
    <n v="0"/>
  </r>
  <r>
    <x v="1"/>
    <n v="0"/>
  </r>
  <r>
    <x v="3"/>
    <n v="0"/>
  </r>
  <r>
    <x v="3"/>
    <n v="0"/>
  </r>
  <r>
    <x v="3"/>
    <n v="0"/>
  </r>
  <r>
    <x v="0"/>
    <n v="0"/>
  </r>
  <r>
    <x v="0"/>
    <n v="0"/>
  </r>
  <r>
    <x v="3"/>
    <n v="0"/>
  </r>
  <r>
    <x v="1"/>
    <n v="0"/>
  </r>
  <r>
    <x v="1"/>
    <n v="0"/>
  </r>
  <r>
    <x v="2"/>
    <n v="4.5"/>
  </r>
  <r>
    <x v="0"/>
    <n v="0"/>
  </r>
  <r>
    <x v="3"/>
    <n v="0"/>
  </r>
  <r>
    <x v="1"/>
    <n v="0"/>
  </r>
  <r>
    <x v="3"/>
    <n v="0"/>
  </r>
  <r>
    <x v="1"/>
    <n v="0"/>
  </r>
  <r>
    <x v="1"/>
    <n v="0"/>
  </r>
  <r>
    <x v="2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4.5"/>
  </r>
  <r>
    <x v="2"/>
    <n v="0"/>
  </r>
  <r>
    <x v="1"/>
    <n v="0"/>
  </r>
  <r>
    <x v="3"/>
    <n v="0"/>
  </r>
  <r>
    <x v="1"/>
    <n v="0"/>
  </r>
  <r>
    <x v="0"/>
    <n v="0"/>
  </r>
  <r>
    <x v="3"/>
    <n v="0"/>
  </r>
  <r>
    <x v="3"/>
    <n v="0"/>
  </r>
  <r>
    <x v="0"/>
    <n v="4.5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2"/>
    <n v="0"/>
  </r>
  <r>
    <x v="1"/>
    <n v="4.5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2"/>
    <n v="4.5"/>
  </r>
  <r>
    <x v="0"/>
    <n v="0"/>
  </r>
  <r>
    <x v="1"/>
    <n v="0"/>
  </r>
  <r>
    <x v="0"/>
    <n v="0"/>
  </r>
  <r>
    <x v="3"/>
    <n v="0"/>
  </r>
  <r>
    <x v="3"/>
    <n v="0"/>
  </r>
  <r>
    <x v="1"/>
    <n v="0"/>
  </r>
  <r>
    <x v="1"/>
    <n v="0"/>
  </r>
  <r>
    <x v="3"/>
    <n v="0"/>
  </r>
  <r>
    <x v="3"/>
    <n v="0"/>
  </r>
  <r>
    <x v="3"/>
    <n v="0"/>
  </r>
  <r>
    <x v="2"/>
    <n v="0"/>
  </r>
  <r>
    <x v="1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0"/>
    <n v="0"/>
  </r>
  <r>
    <x v="4"/>
    <n v="0"/>
  </r>
  <r>
    <x v="4"/>
    <n v="4.5"/>
  </r>
  <r>
    <x v="2"/>
    <n v="4.5"/>
  </r>
  <r>
    <x v="4"/>
    <n v="4.5"/>
  </r>
  <r>
    <x v="4"/>
    <n v="0"/>
  </r>
  <r>
    <x v="4"/>
    <n v="4.5"/>
  </r>
  <r>
    <x v="4"/>
    <n v="0"/>
  </r>
  <r>
    <x v="4"/>
    <n v="4.5"/>
  </r>
  <r>
    <x v="4"/>
    <n v="0"/>
  </r>
  <r>
    <x v="0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3"/>
    <n v="4.5"/>
  </r>
  <r>
    <x v="3"/>
    <n v="4.5"/>
  </r>
  <r>
    <x v="4"/>
    <n v="0"/>
  </r>
  <r>
    <x v="2"/>
    <n v="0"/>
  </r>
  <r>
    <x v="4"/>
    <n v="0"/>
  </r>
  <r>
    <x v="3"/>
    <n v="4.5"/>
  </r>
  <r>
    <x v="2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4.5"/>
  </r>
  <r>
    <x v="4"/>
    <n v="0"/>
  </r>
  <r>
    <x v="3"/>
    <n v="0"/>
  </r>
  <r>
    <x v="2"/>
    <n v="0"/>
  </r>
  <r>
    <x v="4"/>
    <n v="0"/>
  </r>
  <r>
    <x v="2"/>
    <n v="0"/>
  </r>
  <r>
    <x v="0"/>
    <n v="0"/>
  </r>
  <r>
    <x v="4"/>
    <n v="0"/>
  </r>
  <r>
    <x v="4"/>
    <n v="0"/>
  </r>
  <r>
    <x v="4"/>
    <n v="0"/>
  </r>
  <r>
    <x v="4"/>
    <n v="0"/>
  </r>
  <r>
    <x v="0"/>
    <n v="0"/>
  </r>
  <r>
    <x v="2"/>
    <n v="4.5"/>
  </r>
  <r>
    <x v="4"/>
    <n v="0"/>
  </r>
  <r>
    <x v="3"/>
    <n v="0"/>
  </r>
  <r>
    <x v="3"/>
    <n v="4.5"/>
  </r>
  <r>
    <x v="3"/>
    <n v="0"/>
  </r>
  <r>
    <x v="2"/>
    <n v="0"/>
  </r>
  <r>
    <x v="4"/>
    <n v="0"/>
  </r>
  <r>
    <x v="0"/>
    <n v="0"/>
  </r>
  <r>
    <x v="4"/>
    <n v="0"/>
  </r>
  <r>
    <x v="2"/>
    <n v="0"/>
  </r>
  <r>
    <x v="2"/>
    <n v="0"/>
  </r>
  <r>
    <x v="2"/>
    <n v="0"/>
  </r>
  <r>
    <x v="4"/>
    <n v="0"/>
  </r>
  <r>
    <x v="2"/>
    <n v="0"/>
  </r>
  <r>
    <x v="2"/>
    <n v="0"/>
  </r>
  <r>
    <x v="4"/>
    <n v="0"/>
  </r>
  <r>
    <x v="2"/>
    <n v="4.5"/>
  </r>
  <r>
    <x v="3"/>
    <n v="0"/>
  </r>
  <r>
    <x v="2"/>
    <n v="0"/>
  </r>
  <r>
    <x v="3"/>
    <n v="0"/>
  </r>
  <r>
    <x v="3"/>
    <n v="0"/>
  </r>
  <r>
    <x v="4"/>
    <n v="0"/>
  </r>
  <r>
    <x v="2"/>
    <n v="0"/>
  </r>
  <r>
    <x v="2"/>
    <n v="0"/>
  </r>
  <r>
    <x v="4"/>
    <n v="0"/>
  </r>
  <r>
    <x v="3"/>
    <n v="0"/>
  </r>
  <r>
    <x v="2"/>
    <n v="0"/>
  </r>
  <r>
    <x v="0"/>
    <n v="0"/>
  </r>
  <r>
    <x v="0"/>
    <n v="0"/>
  </r>
  <r>
    <x v="0"/>
    <n v="0"/>
  </r>
  <r>
    <x v="3"/>
    <n v="0"/>
  </r>
  <r>
    <x v="4"/>
    <n v="0"/>
  </r>
  <r>
    <x v="3"/>
    <n v="0"/>
  </r>
  <r>
    <x v="2"/>
    <n v="0"/>
  </r>
  <r>
    <x v="2"/>
    <n v="0"/>
  </r>
  <r>
    <x v="0"/>
    <n v="0"/>
  </r>
  <r>
    <x v="3"/>
    <n v="0"/>
  </r>
  <r>
    <x v="0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2"/>
    <n v="0"/>
  </r>
  <r>
    <x v="2"/>
    <n v="0"/>
  </r>
  <r>
    <x v="0"/>
    <n v="0"/>
  </r>
  <r>
    <x v="4"/>
    <n v="0"/>
  </r>
  <r>
    <x v="2"/>
    <n v="0"/>
  </r>
  <r>
    <x v="4"/>
    <n v="0"/>
  </r>
  <r>
    <x v="0"/>
    <n v="0"/>
  </r>
  <r>
    <x v="0"/>
    <n v="0"/>
  </r>
  <r>
    <x v="4"/>
    <n v="0"/>
  </r>
  <r>
    <x v="2"/>
    <n v="0"/>
  </r>
  <r>
    <x v="4"/>
    <n v="0"/>
  </r>
  <r>
    <x v="2"/>
    <n v="0"/>
  </r>
  <r>
    <x v="4"/>
    <n v="0"/>
  </r>
  <r>
    <x v="0"/>
    <n v="0"/>
  </r>
  <r>
    <x v="4"/>
    <n v="0"/>
  </r>
  <r>
    <x v="2"/>
    <n v="0"/>
  </r>
  <r>
    <x v="4"/>
    <n v="4.5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4"/>
    <n v="0"/>
  </r>
  <r>
    <x v="2"/>
    <n v="0"/>
  </r>
  <r>
    <x v="3"/>
    <n v="0"/>
  </r>
  <r>
    <x v="3"/>
    <n v="0"/>
  </r>
  <r>
    <x v="4"/>
    <n v="0"/>
  </r>
  <r>
    <x v="4"/>
    <n v="0"/>
  </r>
  <r>
    <x v="0"/>
    <n v="0"/>
  </r>
  <r>
    <x v="4"/>
    <n v="0"/>
  </r>
  <r>
    <x v="2"/>
    <n v="0"/>
  </r>
  <r>
    <x v="4"/>
    <n v="0"/>
  </r>
  <r>
    <x v="0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2"/>
    <n v="0"/>
  </r>
  <r>
    <x v="0"/>
    <n v="0"/>
  </r>
  <r>
    <x v="3"/>
    <n v="0"/>
  </r>
  <r>
    <x v="2"/>
    <n v="0"/>
  </r>
  <r>
    <x v="3"/>
    <n v="0"/>
  </r>
  <r>
    <x v="4"/>
    <n v="0"/>
  </r>
  <r>
    <x v="0"/>
    <n v="0"/>
  </r>
  <r>
    <x v="3"/>
    <n v="0"/>
  </r>
  <r>
    <x v="4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2"/>
    <n v="0"/>
  </r>
  <r>
    <x v="2"/>
    <n v="0"/>
  </r>
  <r>
    <x v="4"/>
    <n v="0"/>
  </r>
  <r>
    <x v="4"/>
    <n v="0"/>
  </r>
  <r>
    <x v="4"/>
    <n v="0"/>
  </r>
  <r>
    <x v="2"/>
    <n v="0"/>
  </r>
  <r>
    <x v="4"/>
    <n v="0"/>
  </r>
  <r>
    <x v="3"/>
    <n v="0"/>
  </r>
  <r>
    <x v="0"/>
    <n v="0"/>
  </r>
  <r>
    <x v="4"/>
    <n v="0"/>
  </r>
  <r>
    <x v="0"/>
    <n v="0"/>
  </r>
  <r>
    <x v="0"/>
    <n v="0"/>
  </r>
  <r>
    <x v="0"/>
    <n v="0"/>
  </r>
  <r>
    <x v="2"/>
    <n v="0"/>
  </r>
  <r>
    <x v="4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4"/>
    <n v="0"/>
  </r>
  <r>
    <x v="3"/>
    <n v="0"/>
  </r>
  <r>
    <x v="3"/>
    <n v="0"/>
  </r>
  <r>
    <x v="4"/>
    <n v="0"/>
  </r>
  <r>
    <x v="0"/>
    <n v="0"/>
  </r>
  <r>
    <x v="0"/>
    <n v="0"/>
  </r>
  <r>
    <x v="2"/>
    <n v="0"/>
  </r>
  <r>
    <x v="3"/>
    <n v="0"/>
  </r>
  <r>
    <x v="0"/>
    <n v="0"/>
  </r>
  <r>
    <x v="0"/>
    <n v="0"/>
  </r>
  <r>
    <x v="0"/>
    <n v="0"/>
  </r>
  <r>
    <x v="0"/>
    <n v="0"/>
  </r>
  <r>
    <x v="3"/>
    <n v="0"/>
  </r>
  <r>
    <x v="3"/>
    <n v="0"/>
  </r>
  <r>
    <x v="3"/>
    <n v="0"/>
  </r>
  <r>
    <x v="3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4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0"/>
    <n v="0"/>
  </r>
  <r>
    <x v="2"/>
    <n v="0"/>
  </r>
  <r>
    <x v="0"/>
    <n v="0"/>
  </r>
  <r>
    <x v="0"/>
    <n v="0"/>
  </r>
  <r>
    <x v="4"/>
    <n v="0"/>
  </r>
  <r>
    <x v="4"/>
    <n v="0"/>
  </r>
  <r>
    <x v="3"/>
    <n v="0"/>
  </r>
  <r>
    <x v="2"/>
    <n v="0"/>
  </r>
  <r>
    <x v="3"/>
    <n v="0"/>
  </r>
  <r>
    <x v="2"/>
    <n v="0"/>
  </r>
  <r>
    <x v="4"/>
    <n v="0"/>
  </r>
  <r>
    <x v="4"/>
    <n v="0"/>
  </r>
  <r>
    <x v="2"/>
    <n v="0"/>
  </r>
  <r>
    <x v="4"/>
    <n v="0"/>
  </r>
  <r>
    <x v="4"/>
    <n v="0"/>
  </r>
  <r>
    <x v="0"/>
    <n v="0"/>
  </r>
  <r>
    <x v="2"/>
    <n v="0"/>
  </r>
  <r>
    <x v="4"/>
    <n v="0"/>
  </r>
  <r>
    <x v="2"/>
    <n v="0"/>
  </r>
  <r>
    <x v="0"/>
    <n v="0"/>
  </r>
  <r>
    <x v="2"/>
    <n v="0"/>
  </r>
  <r>
    <x v="4"/>
    <n v="0"/>
  </r>
  <r>
    <x v="0"/>
    <n v="0"/>
  </r>
  <r>
    <x v="2"/>
    <n v="0"/>
  </r>
  <r>
    <x v="2"/>
    <n v="0"/>
  </r>
  <r>
    <x v="2"/>
    <n v="18"/>
  </r>
  <r>
    <x v="2"/>
    <n v="0"/>
  </r>
  <r>
    <x v="2"/>
    <n v="0"/>
  </r>
  <r>
    <x v="2"/>
    <n v="9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0"/>
    <n v="0"/>
  </r>
  <r>
    <x v="4"/>
    <n v="18"/>
  </r>
  <r>
    <x v="0"/>
    <n v="0"/>
  </r>
  <r>
    <x v="4"/>
    <n v="18"/>
  </r>
  <r>
    <x v="4"/>
    <n v="9"/>
  </r>
  <r>
    <x v="0"/>
    <n v="0"/>
  </r>
  <r>
    <x v="0"/>
    <n v="0"/>
  </r>
  <r>
    <x v="4"/>
    <n v="0"/>
  </r>
  <r>
    <x v="0"/>
    <n v="0"/>
  </r>
  <r>
    <x v="0"/>
    <n v="0"/>
  </r>
  <r>
    <x v="2"/>
    <n v="0"/>
  </r>
</pivotCacheRecords>
</file>

<file path=xl/pivotCache/pivotCacheRecords63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0"/>
    <n v="9"/>
  </r>
  <r>
    <x v="0"/>
    <n v="0"/>
  </r>
  <r>
    <x v="1"/>
    <n v="9"/>
  </r>
  <r>
    <x v="1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1"/>
    <n v="9"/>
  </r>
  <r>
    <x v="0"/>
    <n v="9"/>
  </r>
  <r>
    <x v="1"/>
    <n v="0"/>
  </r>
  <r>
    <x v="1"/>
    <n v="9"/>
  </r>
  <r>
    <x v="1"/>
    <n v="9"/>
  </r>
  <r>
    <x v="0"/>
    <n v="9"/>
  </r>
  <r>
    <x v="0"/>
    <n v="9"/>
  </r>
  <r>
    <x v="0"/>
    <n v="0"/>
  </r>
  <r>
    <x v="1"/>
    <n v="9"/>
  </r>
  <r>
    <x v="0"/>
    <n v="0"/>
  </r>
  <r>
    <x v="0"/>
    <n v="9"/>
  </r>
  <r>
    <x v="1"/>
    <n v="9"/>
  </r>
  <r>
    <x v="0"/>
    <n v="9"/>
  </r>
  <r>
    <x v="2"/>
    <n v="0"/>
  </r>
  <r>
    <x v="0"/>
    <n v="9"/>
  </r>
  <r>
    <x v="0"/>
    <n v="9"/>
  </r>
  <r>
    <x v="2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1"/>
    <n v="9"/>
  </r>
  <r>
    <x v="3"/>
    <n v="9"/>
  </r>
  <r>
    <x v="2"/>
    <n v="0"/>
  </r>
  <r>
    <x v="3"/>
    <n v="9"/>
  </r>
  <r>
    <x v="1"/>
    <n v="9"/>
  </r>
  <r>
    <x v="0"/>
    <n v="9"/>
  </r>
  <r>
    <x v="1"/>
    <n v="9"/>
  </r>
  <r>
    <x v="1"/>
    <n v="0"/>
  </r>
  <r>
    <x v="1"/>
    <n v="0"/>
  </r>
  <r>
    <x v="0"/>
    <n v="4.5"/>
  </r>
  <r>
    <x v="2"/>
    <n v="4.5"/>
  </r>
  <r>
    <x v="3"/>
    <n v="0"/>
  </r>
  <r>
    <x v="1"/>
    <n v="4.5"/>
  </r>
  <r>
    <x v="1"/>
    <n v="4.5"/>
  </r>
  <r>
    <x v="2"/>
    <n v="4.5"/>
  </r>
  <r>
    <x v="2"/>
    <n v="0"/>
  </r>
  <r>
    <x v="2"/>
    <n v="0"/>
  </r>
  <r>
    <x v="1"/>
    <n v="0"/>
  </r>
  <r>
    <x v="0"/>
    <n v="0"/>
  </r>
  <r>
    <x v="0"/>
    <n v="4.5"/>
  </r>
  <r>
    <x v="2"/>
    <n v="4.5"/>
  </r>
  <r>
    <x v="2"/>
    <n v="0"/>
  </r>
  <r>
    <x v="2"/>
    <n v="0"/>
  </r>
  <r>
    <x v="0"/>
    <n v="4.5"/>
  </r>
  <r>
    <x v="0"/>
    <n v="0"/>
  </r>
  <r>
    <x v="1"/>
    <n v="4.5"/>
  </r>
  <r>
    <x v="2"/>
    <n v="4.5"/>
  </r>
  <r>
    <x v="2"/>
    <n v="0"/>
  </r>
  <r>
    <x v="1"/>
    <n v="4.5"/>
  </r>
  <r>
    <x v="1"/>
    <n v="0"/>
  </r>
  <r>
    <x v="0"/>
    <n v="4.5"/>
  </r>
  <r>
    <x v="1"/>
    <n v="0"/>
  </r>
  <r>
    <x v="1"/>
    <n v="4.5"/>
  </r>
  <r>
    <x v="0"/>
    <n v="4.5"/>
  </r>
  <r>
    <x v="2"/>
    <n v="0"/>
  </r>
  <r>
    <x v="2"/>
    <n v="4.5"/>
  </r>
  <r>
    <x v="1"/>
    <n v="0"/>
  </r>
  <r>
    <x v="1"/>
    <n v="0"/>
  </r>
  <r>
    <x v="2"/>
    <n v="4.5"/>
  </r>
  <r>
    <x v="2"/>
    <n v="0"/>
  </r>
  <r>
    <x v="1"/>
    <n v="0"/>
  </r>
  <r>
    <x v="2"/>
    <n v="4.5"/>
  </r>
  <r>
    <x v="2"/>
    <n v="0"/>
  </r>
  <r>
    <x v="0"/>
    <n v="0"/>
  </r>
  <r>
    <x v="0"/>
    <n v="0"/>
  </r>
  <r>
    <x v="2"/>
    <n v="0"/>
  </r>
  <r>
    <x v="3"/>
    <n v="0"/>
  </r>
  <r>
    <x v="2"/>
    <n v="0"/>
  </r>
  <r>
    <x v="3"/>
    <n v="0"/>
  </r>
  <r>
    <x v="2"/>
    <n v="0"/>
  </r>
  <r>
    <x v="3"/>
    <n v="0"/>
  </r>
  <r>
    <x v="0"/>
    <n v="4.5"/>
  </r>
  <r>
    <x v="0"/>
    <n v="0"/>
  </r>
  <r>
    <x v="2"/>
    <n v="0"/>
  </r>
  <r>
    <x v="2"/>
    <n v="4.5"/>
  </r>
  <r>
    <x v="0"/>
    <n v="0"/>
  </r>
  <r>
    <x v="1"/>
    <n v="4.5"/>
  </r>
  <r>
    <x v="1"/>
    <n v="4.5"/>
  </r>
  <r>
    <x v="2"/>
    <n v="0"/>
  </r>
  <r>
    <x v="2"/>
    <n v="4.5"/>
  </r>
  <r>
    <x v="2"/>
    <n v="0"/>
  </r>
  <r>
    <x v="2"/>
    <n v="4.5"/>
  </r>
  <r>
    <x v="1"/>
    <n v="0"/>
  </r>
  <r>
    <x v="2"/>
    <n v="0"/>
  </r>
  <r>
    <x v="0"/>
    <n v="0"/>
  </r>
  <r>
    <x v="1"/>
    <n v="0"/>
  </r>
  <r>
    <x v="3"/>
    <n v="0"/>
  </r>
  <r>
    <x v="1"/>
    <n v="0"/>
  </r>
  <r>
    <x v="1"/>
    <n v="0"/>
  </r>
  <r>
    <x v="2"/>
    <n v="0"/>
  </r>
  <r>
    <x v="1"/>
    <n v="4.5"/>
  </r>
  <r>
    <x v="2"/>
    <n v="0"/>
  </r>
  <r>
    <x v="0"/>
    <n v="0"/>
  </r>
  <r>
    <x v="0"/>
    <n v="0"/>
  </r>
  <r>
    <x v="3"/>
    <n v="0"/>
  </r>
  <r>
    <x v="3"/>
    <n v="4.5"/>
  </r>
  <r>
    <x v="2"/>
    <n v="0"/>
  </r>
  <r>
    <x v="1"/>
    <n v="0"/>
  </r>
  <r>
    <x v="2"/>
    <n v="0"/>
  </r>
  <r>
    <x v="3"/>
    <n v="0"/>
  </r>
  <r>
    <x v="0"/>
    <n v="0"/>
  </r>
  <r>
    <x v="0"/>
    <n v="4.5"/>
  </r>
  <r>
    <x v="1"/>
    <n v="0"/>
  </r>
  <r>
    <x v="3"/>
    <n v="0"/>
  </r>
  <r>
    <x v="2"/>
    <n v="0"/>
  </r>
  <r>
    <x v="3"/>
    <n v="0"/>
  </r>
  <r>
    <x v="1"/>
    <n v="0"/>
  </r>
  <r>
    <x v="0"/>
    <n v="0"/>
  </r>
  <r>
    <x v="2"/>
    <n v="0"/>
  </r>
  <r>
    <x v="1"/>
    <n v="0"/>
  </r>
  <r>
    <x v="1"/>
    <n v="0"/>
  </r>
  <r>
    <x v="3"/>
    <n v="0"/>
  </r>
  <r>
    <x v="3"/>
    <n v="0"/>
  </r>
  <r>
    <x v="3"/>
    <n v="0"/>
  </r>
  <r>
    <x v="1"/>
    <n v="0"/>
  </r>
  <r>
    <x v="3"/>
    <n v="0"/>
  </r>
  <r>
    <x v="3"/>
    <n v="0"/>
  </r>
  <r>
    <x v="3"/>
    <n v="0"/>
  </r>
  <r>
    <x v="1"/>
    <n v="4.5"/>
  </r>
  <r>
    <x v="0"/>
    <n v="0"/>
  </r>
  <r>
    <x v="3"/>
    <n v="0"/>
  </r>
  <r>
    <x v="1"/>
    <n v="0"/>
  </r>
  <r>
    <x v="2"/>
    <n v="0"/>
  </r>
  <r>
    <x v="1"/>
    <n v="0"/>
  </r>
  <r>
    <x v="0"/>
    <n v="0"/>
  </r>
  <r>
    <x v="3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0"/>
    <n v="0"/>
  </r>
  <r>
    <x v="3"/>
    <n v="0"/>
  </r>
  <r>
    <x v="3"/>
    <n v="0"/>
  </r>
  <r>
    <x v="3"/>
    <n v="0"/>
  </r>
  <r>
    <x v="3"/>
    <n v="0"/>
  </r>
  <r>
    <x v="1"/>
    <n v="0"/>
  </r>
  <r>
    <x v="3"/>
    <n v="0"/>
  </r>
  <r>
    <x v="1"/>
    <n v="0"/>
  </r>
  <r>
    <x v="1"/>
    <n v="4.5"/>
  </r>
  <r>
    <x v="3"/>
    <n v="0"/>
  </r>
  <r>
    <x v="2"/>
    <n v="4.5"/>
  </r>
  <r>
    <x v="0"/>
    <n v="0"/>
  </r>
  <r>
    <x v="3"/>
    <n v="0"/>
  </r>
  <r>
    <x v="3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3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2"/>
    <n v="0"/>
  </r>
  <r>
    <x v="1"/>
    <n v="0"/>
  </r>
  <r>
    <x v="0"/>
    <n v="0"/>
  </r>
  <r>
    <x v="0"/>
    <n v="0"/>
  </r>
  <r>
    <x v="3"/>
    <n v="0"/>
  </r>
  <r>
    <x v="3"/>
    <n v="0"/>
  </r>
  <r>
    <x v="3"/>
    <n v="0"/>
  </r>
  <r>
    <x v="0"/>
    <n v="0"/>
  </r>
  <r>
    <x v="3"/>
    <n v="0"/>
  </r>
  <r>
    <x v="1"/>
    <n v="0"/>
  </r>
  <r>
    <x v="0"/>
    <n v="0"/>
  </r>
  <r>
    <x v="3"/>
    <n v="0"/>
  </r>
  <r>
    <x v="0"/>
    <n v="0"/>
  </r>
  <r>
    <x v="1"/>
    <n v="0"/>
  </r>
  <r>
    <x v="1"/>
    <n v="0"/>
  </r>
  <r>
    <x v="3"/>
    <n v="0"/>
  </r>
  <r>
    <x v="1"/>
    <n v="0"/>
  </r>
  <r>
    <x v="0"/>
    <n v="0"/>
  </r>
  <r>
    <x v="1"/>
    <n v="0"/>
  </r>
  <r>
    <x v="0"/>
    <n v="0"/>
  </r>
  <r>
    <x v="1"/>
    <n v="0"/>
  </r>
  <r>
    <x v="1"/>
    <n v="4.5"/>
  </r>
  <r>
    <x v="3"/>
    <n v="0"/>
  </r>
  <r>
    <x v="0"/>
    <n v="0"/>
  </r>
  <r>
    <x v="1"/>
    <n v="0"/>
  </r>
  <r>
    <x v="1"/>
    <n v="0"/>
  </r>
  <r>
    <x v="0"/>
    <n v="0"/>
  </r>
  <r>
    <x v="2"/>
    <n v="0"/>
  </r>
  <r>
    <x v="3"/>
    <n v="0"/>
  </r>
  <r>
    <x v="3"/>
    <n v="0"/>
  </r>
  <r>
    <x v="1"/>
    <n v="0"/>
  </r>
  <r>
    <x v="0"/>
    <n v="0"/>
  </r>
  <r>
    <x v="2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1"/>
    <n v="0"/>
  </r>
  <r>
    <x v="1"/>
    <n v="0"/>
  </r>
  <r>
    <x v="1"/>
    <n v="0"/>
  </r>
  <r>
    <x v="0"/>
    <n v="0"/>
  </r>
  <r>
    <x v="0"/>
    <n v="0"/>
  </r>
  <r>
    <x v="3"/>
    <n v="0"/>
  </r>
  <r>
    <x v="1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0"/>
    <n v="0"/>
  </r>
  <r>
    <x v="0"/>
    <n v="0"/>
  </r>
  <r>
    <x v="1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0"/>
    <n v="0"/>
  </r>
  <r>
    <x v="0"/>
    <n v="0"/>
  </r>
  <r>
    <x v="3"/>
    <n v="0"/>
  </r>
  <r>
    <x v="0"/>
    <n v="0"/>
  </r>
  <r>
    <x v="3"/>
    <n v="0"/>
  </r>
  <r>
    <x v="3"/>
    <n v="0"/>
  </r>
  <r>
    <x v="1"/>
    <n v="0"/>
  </r>
  <r>
    <x v="0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3"/>
    <n v="0"/>
  </r>
  <r>
    <x v="3"/>
    <n v="0"/>
  </r>
  <r>
    <x v="1"/>
    <n v="0"/>
  </r>
  <r>
    <x v="3"/>
    <n v="0"/>
  </r>
  <r>
    <x v="0"/>
    <n v="0"/>
  </r>
  <r>
    <x v="3"/>
    <n v="0"/>
  </r>
  <r>
    <x v="3"/>
    <n v="0"/>
  </r>
  <r>
    <x v="3"/>
    <n v="0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9"/>
  </r>
  <r>
    <x v="4"/>
    <n v="9"/>
  </r>
  <r>
    <x v="4"/>
    <n v="9"/>
  </r>
  <r>
    <x v="4"/>
    <n v="0"/>
  </r>
  <r>
    <x v="4"/>
    <n v="0"/>
  </r>
  <r>
    <x v="4"/>
    <n v="9"/>
  </r>
  <r>
    <x v="4"/>
    <n v="9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4"/>
    <n v="0"/>
  </r>
  <r>
    <x v="4"/>
    <n v="4.5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4.5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4.5"/>
  </r>
  <r>
    <x v="4"/>
    <n v="0"/>
  </r>
  <r>
    <x v="5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5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5"/>
    <n v="0"/>
  </r>
  <r>
    <x v="5"/>
    <n v="0"/>
  </r>
  <r>
    <x v="4"/>
    <n v="0"/>
  </r>
  <r>
    <x v="4"/>
    <n v="0"/>
  </r>
  <r>
    <x v="5"/>
    <n v="0"/>
  </r>
  <r>
    <x v="4"/>
    <n v="4.5"/>
  </r>
  <r>
    <x v="5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5"/>
    <n v="0"/>
  </r>
  <r>
    <x v="4"/>
    <n v="0"/>
  </r>
  <r>
    <x v="4"/>
    <n v="0"/>
  </r>
  <r>
    <x v="5"/>
    <n v="0"/>
  </r>
  <r>
    <x v="5"/>
    <n v="0"/>
  </r>
  <r>
    <x v="4"/>
    <n v="0"/>
  </r>
  <r>
    <x v="5"/>
    <n v="0"/>
  </r>
  <r>
    <x v="4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5"/>
    <n v="0"/>
  </r>
  <r>
    <x v="4"/>
    <n v="0"/>
  </r>
  <r>
    <x v="5"/>
    <n v="0"/>
  </r>
  <r>
    <x v="5"/>
    <n v="0"/>
  </r>
  <r>
    <x v="4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0"/>
  </r>
  <r>
    <x v="1"/>
    <n v="0"/>
  </r>
  <r>
    <x v="1"/>
    <n v="9"/>
  </r>
  <r>
    <x v="2"/>
    <n v="0"/>
  </r>
  <r>
    <x v="2"/>
    <n v="9"/>
  </r>
  <r>
    <x v="2"/>
    <n v="0"/>
  </r>
  <r>
    <x v="0"/>
    <n v="0"/>
  </r>
  <r>
    <x v="4"/>
    <n v="0"/>
  </r>
  <r>
    <x v="4"/>
    <n v="9"/>
  </r>
  <r>
    <x v="4"/>
    <n v="0"/>
  </r>
  <r>
    <x v="4"/>
    <n v="0"/>
  </r>
  <r>
    <x v="4"/>
    <n v="0"/>
  </r>
  <r>
    <x v="4"/>
    <n v="0"/>
  </r>
  <r>
    <x v="5"/>
    <n v="0"/>
  </r>
  <r>
    <x v="4"/>
    <n v="9"/>
  </r>
  <r>
    <x v="4"/>
    <n v="0"/>
  </r>
  <r>
    <x v="5"/>
    <n v="0"/>
  </r>
</pivotCacheRecords>
</file>

<file path=xl/pivotCache/pivotCacheRecords64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0"/>
  </r>
  <r>
    <x v="0"/>
    <n v="9"/>
  </r>
  <r>
    <x v="1"/>
    <n v="9"/>
  </r>
  <r>
    <x v="0"/>
    <n v="9"/>
  </r>
  <r>
    <x v="0"/>
    <n v="9"/>
  </r>
  <r>
    <x v="1"/>
    <n v="9"/>
  </r>
  <r>
    <x v="1"/>
    <n v="0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1"/>
    <n v="0"/>
  </r>
  <r>
    <x v="0"/>
    <n v="9"/>
  </r>
  <r>
    <x v="0"/>
    <n v="9"/>
  </r>
  <r>
    <x v="0"/>
    <n v="9"/>
  </r>
  <r>
    <x v="0"/>
    <n v="0"/>
  </r>
  <r>
    <x v="0"/>
    <n v="9"/>
  </r>
  <r>
    <x v="0"/>
    <n v="9"/>
  </r>
  <r>
    <x v="1"/>
    <n v="9"/>
  </r>
  <r>
    <x v="1"/>
    <n v="9"/>
  </r>
  <r>
    <x v="0"/>
    <n v="9"/>
  </r>
  <r>
    <x v="0"/>
    <n v="0"/>
  </r>
  <r>
    <x v="0"/>
    <n v="0"/>
  </r>
  <r>
    <x v="1"/>
    <n v="0"/>
  </r>
  <r>
    <x v="1"/>
    <n v="9"/>
  </r>
  <r>
    <x v="0"/>
    <n v="9"/>
  </r>
  <r>
    <x v="1"/>
    <n v="0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0"/>
  </r>
  <r>
    <x v="0"/>
    <n v="0"/>
  </r>
  <r>
    <x v="0"/>
    <n v="9"/>
  </r>
  <r>
    <x v="1"/>
    <n v="0"/>
  </r>
  <r>
    <x v="0"/>
    <n v="9"/>
  </r>
  <r>
    <x v="1"/>
    <n v="9"/>
  </r>
  <r>
    <x v="0"/>
    <n v="0"/>
  </r>
  <r>
    <x v="0"/>
    <n v="9"/>
  </r>
  <r>
    <x v="1"/>
    <n v="9"/>
  </r>
  <r>
    <x v="1"/>
    <n v="0"/>
  </r>
  <r>
    <x v="0"/>
    <n v="0"/>
  </r>
  <r>
    <x v="0"/>
    <n v="0"/>
  </r>
  <r>
    <x v="0"/>
    <n v="0"/>
  </r>
  <r>
    <x v="1"/>
    <n v="0"/>
  </r>
  <r>
    <x v="0"/>
    <n v="9"/>
  </r>
  <r>
    <x v="1"/>
    <n v="0"/>
  </r>
  <r>
    <x v="2"/>
    <n v="0"/>
  </r>
  <r>
    <x v="1"/>
    <n v="9"/>
  </r>
  <r>
    <x v="2"/>
    <n v="0"/>
  </r>
  <r>
    <x v="1"/>
    <n v="0"/>
  </r>
  <r>
    <x v="0"/>
    <n v="9"/>
  </r>
  <r>
    <x v="1"/>
    <n v="9"/>
  </r>
  <r>
    <x v="1"/>
    <n v="0"/>
  </r>
  <r>
    <x v="1"/>
    <n v="0"/>
  </r>
  <r>
    <x v="1"/>
    <n v="4.5"/>
  </r>
  <r>
    <x v="1"/>
    <n v="0"/>
  </r>
  <r>
    <x v="2"/>
    <n v="4.5"/>
  </r>
  <r>
    <x v="1"/>
    <n v="0"/>
  </r>
  <r>
    <x v="1"/>
    <n v="4.5"/>
  </r>
  <r>
    <x v="1"/>
    <n v="0"/>
  </r>
  <r>
    <x v="1"/>
    <n v="4.5"/>
  </r>
  <r>
    <x v="1"/>
    <n v="0"/>
  </r>
  <r>
    <x v="1"/>
    <n v="0"/>
  </r>
  <r>
    <x v="0"/>
    <n v="0"/>
  </r>
  <r>
    <x v="1"/>
    <n v="4.5"/>
  </r>
  <r>
    <x v="1"/>
    <n v="0"/>
  </r>
  <r>
    <x v="1"/>
    <n v="0"/>
  </r>
  <r>
    <x v="1"/>
    <n v="0"/>
  </r>
  <r>
    <x v="0"/>
    <n v="4.5"/>
  </r>
  <r>
    <x v="0"/>
    <n v="0"/>
  </r>
  <r>
    <x v="1"/>
    <n v="4.5"/>
  </r>
  <r>
    <x v="1"/>
    <n v="0"/>
  </r>
  <r>
    <x v="1"/>
    <n v="0"/>
  </r>
  <r>
    <x v="1"/>
    <n v="4.5"/>
  </r>
  <r>
    <x v="2"/>
    <n v="4.5"/>
  </r>
  <r>
    <x v="1"/>
    <n v="0"/>
  </r>
  <r>
    <x v="1"/>
    <n v="0"/>
  </r>
  <r>
    <x v="2"/>
    <n v="0"/>
  </r>
  <r>
    <x v="0"/>
    <n v="0"/>
  </r>
  <r>
    <x v="1"/>
    <n v="4.5"/>
  </r>
  <r>
    <x v="1"/>
    <n v="0"/>
  </r>
  <r>
    <x v="2"/>
    <n v="0"/>
  </r>
  <r>
    <x v="1"/>
    <n v="4.5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0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0"/>
    <n v="0"/>
  </r>
  <r>
    <x v="1"/>
    <n v="0"/>
  </r>
  <r>
    <x v="2"/>
    <n v="0"/>
  </r>
  <r>
    <x v="1"/>
    <n v="4.5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4.5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0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3"/>
    <n v="0"/>
  </r>
  <r>
    <x v="3"/>
    <n v="9"/>
  </r>
  <r>
    <x v="3"/>
    <n v="9"/>
  </r>
  <r>
    <x v="3"/>
    <n v="9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0"/>
  </r>
  <r>
    <x v="3"/>
    <n v="0"/>
  </r>
  <r>
    <x v="3"/>
    <n v="0"/>
  </r>
  <r>
    <x v="3"/>
    <n v="4.5"/>
  </r>
  <r>
    <x v="3"/>
    <n v="0"/>
  </r>
  <r>
    <x v="3"/>
    <n v="4.5"/>
  </r>
  <r>
    <x v="3"/>
    <n v="4.5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4.5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3"/>
    <n v="4.5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3"/>
    <n v="4.5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1"/>
    <n v="0"/>
  </r>
  <r>
    <x v="1"/>
    <n v="18"/>
  </r>
  <r>
    <x v="1"/>
    <n v="18"/>
  </r>
  <r>
    <x v="1"/>
    <n v="0"/>
  </r>
  <r>
    <x v="1"/>
    <n v="0"/>
  </r>
  <r>
    <x v="2"/>
    <n v="9"/>
  </r>
  <r>
    <x v="2"/>
    <n v="0"/>
  </r>
  <r>
    <x v="1"/>
    <n v="0"/>
  </r>
  <r>
    <x v="1"/>
    <n v="0"/>
  </r>
  <r>
    <x v="1"/>
    <n v="0"/>
  </r>
  <r>
    <x v="1"/>
    <n v="0"/>
  </r>
  <r>
    <x v="3"/>
    <n v="18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5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0"/>
    <n v="9"/>
  </r>
  <r>
    <x v="1"/>
    <n v="9"/>
  </r>
  <r>
    <x v="0"/>
    <n v="9"/>
  </r>
  <r>
    <x v="0"/>
    <n v="0"/>
  </r>
  <r>
    <x v="0"/>
    <n v="9"/>
  </r>
  <r>
    <x v="0"/>
    <n v="9"/>
  </r>
  <r>
    <x v="1"/>
    <n v="9"/>
  </r>
  <r>
    <x v="0"/>
    <n v="9"/>
  </r>
  <r>
    <x v="0"/>
    <n v="9"/>
  </r>
  <r>
    <x v="0"/>
    <n v="9"/>
  </r>
  <r>
    <x v="0"/>
    <n v="9"/>
  </r>
  <r>
    <x v="0"/>
    <n v="0"/>
  </r>
  <r>
    <x v="0"/>
    <n v="0"/>
  </r>
  <r>
    <x v="1"/>
    <n v="9"/>
  </r>
  <r>
    <x v="1"/>
    <n v="9"/>
  </r>
  <r>
    <x v="0"/>
    <n v="9"/>
  </r>
  <r>
    <x v="0"/>
    <n v="0"/>
  </r>
  <r>
    <x v="0"/>
    <n v="9"/>
  </r>
  <r>
    <x v="1"/>
    <n v="9"/>
  </r>
  <r>
    <x v="1"/>
    <n v="0"/>
  </r>
  <r>
    <x v="0"/>
    <n v="0"/>
  </r>
  <r>
    <x v="1"/>
    <n v="9"/>
  </r>
  <r>
    <x v="0"/>
    <n v="0"/>
  </r>
  <r>
    <x v="1"/>
    <n v="9"/>
  </r>
  <r>
    <x v="1"/>
    <n v="0"/>
  </r>
  <r>
    <x v="1"/>
    <n v="9"/>
  </r>
  <r>
    <x v="0"/>
    <n v="9"/>
  </r>
  <r>
    <x v="0"/>
    <n v="0"/>
  </r>
  <r>
    <x v="0"/>
    <n v="9"/>
  </r>
  <r>
    <x v="1"/>
    <n v="9"/>
  </r>
  <r>
    <x v="0"/>
    <n v="0"/>
  </r>
  <r>
    <x v="0"/>
    <n v="9"/>
  </r>
  <r>
    <x v="1"/>
    <n v="0"/>
  </r>
  <r>
    <x v="0"/>
    <n v="0"/>
  </r>
  <r>
    <x v="2"/>
    <n v="0"/>
  </r>
  <r>
    <x v="0"/>
    <n v="9"/>
  </r>
  <r>
    <x v="0"/>
    <n v="9"/>
  </r>
  <r>
    <x v="2"/>
    <n v="9"/>
  </r>
  <r>
    <x v="1"/>
    <n v="0"/>
  </r>
  <r>
    <x v="0"/>
    <n v="9"/>
  </r>
  <r>
    <x v="0"/>
    <n v="0"/>
  </r>
  <r>
    <x v="0"/>
    <n v="0"/>
  </r>
  <r>
    <x v="1"/>
    <n v="9"/>
  </r>
  <r>
    <x v="0"/>
    <n v="0"/>
  </r>
  <r>
    <x v="1"/>
    <n v="0"/>
  </r>
  <r>
    <x v="1"/>
    <n v="9"/>
  </r>
  <r>
    <x v="2"/>
    <n v="9"/>
  </r>
  <r>
    <x v="1"/>
    <n v="0"/>
  </r>
  <r>
    <x v="1"/>
    <n v="0"/>
  </r>
  <r>
    <x v="0"/>
    <n v="0"/>
  </r>
  <r>
    <x v="1"/>
    <n v="0"/>
  </r>
  <r>
    <x v="1"/>
    <n v="0"/>
  </r>
  <r>
    <x v="1"/>
    <n v="4.5"/>
  </r>
  <r>
    <x v="2"/>
    <n v="0"/>
  </r>
  <r>
    <x v="2"/>
    <n v="0"/>
  </r>
  <r>
    <x v="1"/>
    <n v="0"/>
  </r>
  <r>
    <x v="1"/>
    <n v="0"/>
  </r>
  <r>
    <x v="1"/>
    <n v="4.5"/>
  </r>
  <r>
    <x v="2"/>
    <n v="0"/>
  </r>
  <r>
    <x v="2"/>
    <n v="4.5"/>
  </r>
  <r>
    <x v="2"/>
    <n v="0"/>
  </r>
  <r>
    <x v="1"/>
    <n v="0"/>
  </r>
  <r>
    <x v="0"/>
    <n v="0"/>
  </r>
  <r>
    <x v="2"/>
    <n v="4.5"/>
  </r>
  <r>
    <x v="2"/>
    <n v="4.5"/>
  </r>
  <r>
    <x v="2"/>
    <n v="0"/>
  </r>
  <r>
    <x v="2"/>
    <n v="4.5"/>
  </r>
  <r>
    <x v="0"/>
    <n v="0"/>
  </r>
  <r>
    <x v="0"/>
    <n v="0"/>
  </r>
  <r>
    <x v="1"/>
    <n v="4.5"/>
  </r>
  <r>
    <x v="2"/>
    <n v="4.5"/>
  </r>
  <r>
    <x v="2"/>
    <n v="0"/>
  </r>
  <r>
    <x v="1"/>
    <n v="4.5"/>
  </r>
  <r>
    <x v="1"/>
    <n v="4.5"/>
  </r>
  <r>
    <x v="2"/>
    <n v="0"/>
  </r>
  <r>
    <x v="1"/>
    <n v="0"/>
  </r>
  <r>
    <x v="1"/>
    <n v="0"/>
  </r>
  <r>
    <x v="0"/>
    <n v="4.5"/>
  </r>
  <r>
    <x v="2"/>
    <n v="0"/>
  </r>
  <r>
    <x v="2"/>
    <n v="4.5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1"/>
    <n v="0"/>
  </r>
  <r>
    <x v="1"/>
    <n v="4.5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2"/>
    <n v="0"/>
  </r>
  <r>
    <x v="1"/>
    <n v="0"/>
  </r>
  <r>
    <x v="2"/>
    <n v="0"/>
  </r>
  <r>
    <x v="0"/>
    <n v="0"/>
  </r>
  <r>
    <x v="1"/>
    <n v="0"/>
  </r>
  <r>
    <x v="1"/>
    <n v="4.5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4.5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4.5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4.5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1"/>
    <n v="0"/>
  </r>
  <r>
    <x v="2"/>
    <n v="0"/>
  </r>
  <r>
    <x v="1"/>
    <n v="0"/>
  </r>
  <r>
    <x v="1"/>
    <n v="0"/>
  </r>
  <r>
    <x v="1"/>
    <n v="0"/>
  </r>
  <r>
    <x v="0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2"/>
    <n v="0"/>
  </r>
  <r>
    <x v="1"/>
    <n v="0"/>
  </r>
  <r>
    <x v="1"/>
    <n v="0"/>
  </r>
  <r>
    <x v="1"/>
    <n v="0"/>
  </r>
  <r>
    <x v="3"/>
    <n v="9"/>
  </r>
  <r>
    <x v="3"/>
    <n v="9"/>
  </r>
  <r>
    <x v="3"/>
    <n v="9"/>
  </r>
  <r>
    <x v="3"/>
    <n v="9"/>
  </r>
  <r>
    <x v="3"/>
    <n v="0"/>
  </r>
  <r>
    <x v="3"/>
    <n v="9"/>
  </r>
  <r>
    <x v="3"/>
    <n v="0"/>
  </r>
  <r>
    <x v="3"/>
    <n v="0"/>
  </r>
  <r>
    <x v="3"/>
    <n v="0"/>
  </r>
  <r>
    <x v="3"/>
    <n v="9"/>
  </r>
  <r>
    <x v="3"/>
    <n v="9"/>
  </r>
  <r>
    <x v="3"/>
    <n v="0"/>
  </r>
  <r>
    <x v="3"/>
    <n v="9"/>
  </r>
  <r>
    <x v="3"/>
    <n v="9"/>
  </r>
  <r>
    <x v="3"/>
    <n v="0"/>
  </r>
  <r>
    <x v="3"/>
    <n v="0"/>
  </r>
  <r>
    <x v="3"/>
    <n v="0"/>
  </r>
  <r>
    <x v="3"/>
    <n v="4.5"/>
  </r>
  <r>
    <x v="3"/>
    <n v="4.5"/>
  </r>
  <r>
    <x v="3"/>
    <n v="0"/>
  </r>
  <r>
    <x v="3"/>
    <n v="4.5"/>
  </r>
  <r>
    <x v="3"/>
    <n v="4.5"/>
  </r>
  <r>
    <x v="3"/>
    <n v="0"/>
  </r>
  <r>
    <x v="3"/>
    <n v="4.5"/>
  </r>
  <r>
    <x v="3"/>
    <n v="0"/>
  </r>
  <r>
    <x v="3"/>
    <n v="4.5"/>
  </r>
  <r>
    <x v="3"/>
    <n v="4.5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4"/>
    <n v="4.5"/>
  </r>
  <r>
    <x v="3"/>
    <n v="0"/>
  </r>
  <r>
    <x v="4"/>
    <n v="4.5"/>
  </r>
  <r>
    <x v="3"/>
    <n v="4.5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4.5"/>
  </r>
  <r>
    <x v="4"/>
    <n v="4.5"/>
  </r>
  <r>
    <x v="4"/>
    <n v="4.5"/>
  </r>
  <r>
    <x v="3"/>
    <n v="4.5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3"/>
    <n v="4.5"/>
  </r>
  <r>
    <x v="3"/>
    <n v="0"/>
  </r>
  <r>
    <x v="4"/>
    <n v="0"/>
  </r>
  <r>
    <x v="4"/>
    <n v="0"/>
  </r>
  <r>
    <x v="3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4.5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4"/>
    <n v="4.5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3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4.5"/>
  </r>
  <r>
    <x v="4"/>
    <n v="0"/>
  </r>
  <r>
    <x v="4"/>
    <n v="0"/>
  </r>
  <r>
    <x v="4"/>
    <n v="0"/>
  </r>
  <r>
    <x v="4"/>
    <n v="0"/>
  </r>
  <r>
    <x v="3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3"/>
    <n v="0"/>
  </r>
  <r>
    <x v="4"/>
    <n v="0"/>
  </r>
  <r>
    <x v="4"/>
    <n v="0"/>
  </r>
  <r>
    <x v="3"/>
    <n v="0"/>
  </r>
  <r>
    <x v="4"/>
    <n v="0"/>
  </r>
  <r>
    <x v="4"/>
    <n v="0"/>
  </r>
  <r>
    <x v="2"/>
    <n v="0"/>
  </r>
  <r>
    <x v="2"/>
    <n v="18"/>
  </r>
  <r>
    <x v="2"/>
    <n v="18"/>
  </r>
  <r>
    <x v="2"/>
    <n v="9"/>
  </r>
  <r>
    <x v="2"/>
    <n v="0"/>
  </r>
  <r>
    <x v="1"/>
    <n v="9"/>
  </r>
  <r>
    <x v="1"/>
    <n v="9"/>
  </r>
  <r>
    <x v="2"/>
    <n v="9"/>
  </r>
  <r>
    <x v="2"/>
    <n v="0"/>
  </r>
  <r>
    <x v="2"/>
    <n v="0"/>
  </r>
  <r>
    <x v="2"/>
    <n v="0"/>
  </r>
  <r>
    <x v="3"/>
    <n v="0"/>
  </r>
  <r>
    <x v="3"/>
    <n v="9"/>
  </r>
  <r>
    <x v="3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4"/>
    <n v="0"/>
  </r>
</pivotCacheRecords>
</file>

<file path=xl/pivotCache/pivotCacheRecords66.xml><?xml version="1.0" encoding="utf-8"?>
<pivotCacheRecords xmlns="http://schemas.openxmlformats.org/spreadsheetml/2006/main" xmlns:r="http://schemas.openxmlformats.org/officeDocument/2006/relationships" count="214">
  <r>
    <x v="0"/>
    <n v="1.8"/>
  </r>
  <r>
    <x v="1"/>
    <n v="18.000000000000004"/>
  </r>
  <r>
    <x v="2"/>
    <n v="80.999999999999972"/>
  </r>
  <r>
    <x v="3"/>
    <n v="120.59999999999992"/>
  </r>
  <r>
    <x v="4"/>
    <n v="34.200000000000003"/>
  </r>
  <r>
    <x v="5"/>
    <n v="19.800000000000004"/>
  </r>
  <r>
    <x v="6"/>
    <n v="14.400000000000002"/>
  </r>
  <r>
    <x v="7"/>
    <n v="109.79999999999994"/>
  </r>
  <r>
    <x v="8"/>
    <n v="5.4"/>
  </r>
  <r>
    <x v="9"/>
    <n v="100.79999999999995"/>
  </r>
  <r>
    <x v="10"/>
    <n v="14.400000000000002"/>
  </r>
  <r>
    <x v="11"/>
    <n v="19.8"/>
  </r>
  <r>
    <x v="12"/>
    <n v="9"/>
  </r>
  <r>
    <x v="13"/>
    <n v="14.400000000000002"/>
  </r>
  <r>
    <x v="14"/>
    <n v="104.39999999999995"/>
  </r>
  <r>
    <x v="15"/>
    <n v="25.200000000000003"/>
  </r>
  <r>
    <x v="16"/>
    <n v="9"/>
  </r>
  <r>
    <x v="17"/>
    <n v="104.39999999999995"/>
  </r>
  <r>
    <x v="18"/>
    <n v="14.400000000000002"/>
  </r>
  <r>
    <x v="19"/>
    <n v="91.799999999999969"/>
  </r>
  <r>
    <x v="20"/>
    <n v="19.800000000000004"/>
  </r>
  <r>
    <x v="21"/>
    <n v="39.599999999999994"/>
  </r>
  <r>
    <x v="22"/>
    <n v="28.800000000000004"/>
  </r>
  <r>
    <x v="23"/>
    <n v="5.4"/>
  </r>
  <r>
    <x v="24"/>
    <n v="93.599999999999966"/>
  </r>
  <r>
    <x v="25"/>
    <n v="32.400000000000006"/>
  </r>
  <r>
    <x v="26"/>
    <n v="23.400000000000006"/>
  </r>
  <r>
    <x v="27"/>
    <n v="7.2"/>
  </r>
  <r>
    <x v="28"/>
    <n v="75.599999999999994"/>
  </r>
  <r>
    <x v="29"/>
    <n v="14.400000000000002"/>
  </r>
  <r>
    <x v="30"/>
    <n v="62.999999999999993"/>
  </r>
  <r>
    <x v="31"/>
    <n v="1.8"/>
  </r>
  <r>
    <x v="25"/>
    <n v="19.8"/>
  </r>
  <r>
    <x v="32"/>
    <n v="41.399999999999991"/>
  </r>
  <r>
    <x v="33"/>
    <n v="7.2"/>
  </r>
  <r>
    <x v="34"/>
    <n v="77.399999999999991"/>
  </r>
  <r>
    <x v="35"/>
    <n v="32.400000000000006"/>
  </r>
  <r>
    <x v="36"/>
    <n v="73.8"/>
  </r>
  <r>
    <x v="0"/>
    <n v="30.600000000000005"/>
  </r>
  <r>
    <x v="1"/>
    <n v="39.599999999999994"/>
  </r>
  <r>
    <x v="2"/>
    <n v="62.999999999999979"/>
  </r>
  <r>
    <x v="3"/>
    <n v="93.599999999999966"/>
  </r>
  <r>
    <x v="4"/>
    <n v="39.599999999999994"/>
  </r>
  <r>
    <x v="5"/>
    <n v="9"/>
  </r>
  <r>
    <x v="6"/>
    <n v="12.600000000000001"/>
  </r>
  <r>
    <x v="7"/>
    <n v="79.199999999999989"/>
  </r>
  <r>
    <x v="8"/>
    <n v="1.8"/>
  </r>
  <r>
    <x v="9"/>
    <n v="106.19999999999995"/>
  </r>
  <r>
    <x v="10"/>
    <n v="61.199999999999996"/>
  </r>
  <r>
    <x v="11"/>
    <n v="3.6"/>
  </r>
  <r>
    <x v="12"/>
    <n v="18.000000000000004"/>
  </r>
  <r>
    <x v="13"/>
    <n v="48.59999999999998"/>
  </r>
  <r>
    <x v="14"/>
    <n v="88.199999999999974"/>
  </r>
  <r>
    <x v="15"/>
    <n v="10.8"/>
  </r>
  <r>
    <x v="16"/>
    <n v="3.6"/>
  </r>
  <r>
    <x v="17"/>
    <n v="97.19999999999996"/>
  </r>
  <r>
    <x v="18"/>
    <n v="14.400000000000002"/>
  </r>
  <r>
    <x v="19"/>
    <n v="97.19999999999996"/>
  </r>
  <r>
    <x v="20"/>
    <n v="16.200000000000003"/>
  </r>
  <r>
    <x v="21"/>
    <n v="48.599999999999994"/>
  </r>
  <r>
    <x v="22"/>
    <n v="18"/>
  </r>
  <r>
    <x v="23"/>
    <n v="16.200000000000003"/>
  </r>
  <r>
    <x v="24"/>
    <n v="82.799999999999983"/>
  </r>
  <r>
    <x v="26"/>
    <n v="37.799999999999997"/>
  </r>
  <r>
    <x v="28"/>
    <n v="82.799999999999983"/>
  </r>
  <r>
    <x v="29"/>
    <n v="7.2"/>
  </r>
  <r>
    <x v="30"/>
    <n v="79.199999999999989"/>
  </r>
  <r>
    <x v="31"/>
    <n v="10.8"/>
  </r>
  <r>
    <x v="37"/>
    <n v="3.6"/>
  </r>
  <r>
    <x v="38"/>
    <n v="25.200000000000003"/>
  </r>
  <r>
    <x v="32"/>
    <n v="48.59999999999998"/>
  </r>
  <r>
    <x v="34"/>
    <n v="102.59999999999995"/>
  </r>
  <r>
    <x v="35"/>
    <n v="21.600000000000005"/>
  </r>
  <r>
    <x v="36"/>
    <n v="50.4"/>
  </r>
  <r>
    <x v="0"/>
    <n v="37.800000000000004"/>
  </r>
  <r>
    <x v="1"/>
    <n v="35.100000000000009"/>
  </r>
  <r>
    <x v="2"/>
    <n v="121.50000000000006"/>
  </r>
  <r>
    <x v="3"/>
    <n v="113.40000000000005"/>
  </r>
  <r>
    <x v="4"/>
    <n v="86.40000000000002"/>
  </r>
  <r>
    <x v="5"/>
    <n v="16.2"/>
  </r>
  <r>
    <x v="39"/>
    <n v="135.00000000000003"/>
  </r>
  <r>
    <x v="6"/>
    <n v="16.200000000000003"/>
  </r>
  <r>
    <x v="7"/>
    <n v="143.1"/>
  </r>
  <r>
    <x v="40"/>
    <n v="13.5"/>
  </r>
  <r>
    <x v="10"/>
    <n v="86.400000000000034"/>
  </r>
  <r>
    <x v="11"/>
    <n v="2.7"/>
  </r>
  <r>
    <x v="12"/>
    <n v="24.299999999999997"/>
  </r>
  <r>
    <x v="13"/>
    <n v="75.600000000000023"/>
  </r>
  <r>
    <x v="14"/>
    <n v="116.10000000000005"/>
  </r>
  <r>
    <x v="15"/>
    <n v="26.999999999999996"/>
  </r>
  <r>
    <x v="16"/>
    <n v="2.7"/>
  </r>
  <r>
    <x v="17"/>
    <n v="153.89999999999995"/>
  </r>
  <r>
    <x v="18"/>
    <n v="24.3"/>
  </r>
  <r>
    <x v="19"/>
    <n v="178.19999999999993"/>
  </r>
  <r>
    <x v="20"/>
    <n v="18.899999999999999"/>
  </r>
  <r>
    <x v="21"/>
    <n v="67.5"/>
  </r>
  <r>
    <x v="22"/>
    <n v="24.3"/>
  </r>
  <r>
    <x v="23"/>
    <n v="24.3"/>
  </r>
  <r>
    <x v="24"/>
    <n v="99.900000000000034"/>
  </r>
  <r>
    <x v="41"/>
    <n v="10.8"/>
  </r>
  <r>
    <x v="42"/>
    <n v="54.000000000000021"/>
  </r>
  <r>
    <x v="28"/>
    <n v="110.70000000000005"/>
  </r>
  <r>
    <x v="29"/>
    <n v="2.7"/>
  </r>
  <r>
    <x v="30"/>
    <n v="132.30000000000004"/>
  </r>
  <r>
    <x v="31"/>
    <n v="16.2"/>
  </r>
  <r>
    <x v="38"/>
    <n v="37.800000000000004"/>
  </r>
  <r>
    <x v="43"/>
    <n v="8.1000000000000014"/>
  </r>
  <r>
    <x v="32"/>
    <n v="89.100000000000037"/>
  </r>
  <r>
    <x v="34"/>
    <n v="135.00000000000003"/>
  </r>
  <r>
    <x v="35"/>
    <n v="13.5"/>
  </r>
  <r>
    <x v="36"/>
    <n v="94.500000000000028"/>
  </r>
  <r>
    <x v="0"/>
    <n v="37.800000000000004"/>
  </r>
  <r>
    <x v="1"/>
    <n v="40.500000000000007"/>
  </r>
  <r>
    <x v="2"/>
    <n v="121.50000000000006"/>
  </r>
  <r>
    <x v="3"/>
    <n v="116.10000000000005"/>
  </r>
  <r>
    <x v="4"/>
    <n v="83.700000000000017"/>
  </r>
  <r>
    <x v="5"/>
    <n v="16.2"/>
  </r>
  <r>
    <x v="6"/>
    <n v="10.8"/>
  </r>
  <r>
    <x v="7"/>
    <n v="143.1"/>
  </r>
  <r>
    <x v="9"/>
    <n v="153.89999999999995"/>
  </r>
  <r>
    <x v="40"/>
    <n v="0"/>
  </r>
  <r>
    <x v="10"/>
    <n v="86.400000000000034"/>
  </r>
  <r>
    <x v="11"/>
    <n v="2.7"/>
  </r>
  <r>
    <x v="12"/>
    <n v="24.299999999999997"/>
  </r>
  <r>
    <x v="13"/>
    <n v="75.600000000000023"/>
  </r>
  <r>
    <x v="44"/>
    <n v="116.10000000000005"/>
  </r>
  <r>
    <x v="15"/>
    <n v="26.999999999999996"/>
  </r>
  <r>
    <x v="16"/>
    <n v="2.7"/>
  </r>
  <r>
    <x v="17"/>
    <n v="153.89999999999995"/>
  </r>
  <r>
    <x v="18"/>
    <n v="24.3"/>
  </r>
  <r>
    <x v="19"/>
    <n v="180.89999999999992"/>
  </r>
  <r>
    <x v="20"/>
    <n v="18.899999999999999"/>
  </r>
  <r>
    <x v="21"/>
    <n v="72.900000000000006"/>
  </r>
  <r>
    <x v="22"/>
    <n v="24.3"/>
  </r>
  <r>
    <x v="23"/>
    <n v="24.3"/>
  </r>
  <r>
    <x v="24"/>
    <n v="97.200000000000031"/>
  </r>
  <r>
    <x v="41"/>
    <n v="10.8"/>
  </r>
  <r>
    <x v="42"/>
    <n v="54.000000000000021"/>
  </r>
  <r>
    <x v="28"/>
    <n v="110.70000000000005"/>
  </r>
  <r>
    <x v="29"/>
    <n v="2.7"/>
  </r>
  <r>
    <x v="30"/>
    <n v="132.30000000000004"/>
  </r>
  <r>
    <x v="31"/>
    <n v="16.2"/>
  </r>
  <r>
    <x v="38"/>
    <n v="35.1"/>
  </r>
  <r>
    <x v="43"/>
    <n v="8.1000000000000014"/>
  </r>
  <r>
    <x v="32"/>
    <n v="91.80000000000004"/>
  </r>
  <r>
    <x v="34"/>
    <n v="137.70000000000002"/>
  </r>
  <r>
    <x v="35"/>
    <n v="10.8"/>
  </r>
  <r>
    <x v="36"/>
    <n v="94.500000000000028"/>
  </r>
  <r>
    <x v="1"/>
    <n v="171"/>
  </r>
  <r>
    <x v="45"/>
    <n v="162"/>
  </r>
  <r>
    <x v="2"/>
    <n v="234"/>
  </r>
  <r>
    <x v="4"/>
    <n v="27"/>
  </r>
  <r>
    <x v="5"/>
    <n v="166.5"/>
  </r>
  <r>
    <x v="46"/>
    <n v="22.5"/>
  </r>
  <r>
    <x v="47"/>
    <n v="27"/>
  </r>
  <r>
    <x v="48"/>
    <n v="13.5"/>
  </r>
  <r>
    <x v="7"/>
    <n v="225"/>
  </r>
  <r>
    <x v="9"/>
    <n v="243"/>
  </r>
  <r>
    <x v="10"/>
    <n v="234"/>
  </r>
  <r>
    <x v="11"/>
    <n v="4.5"/>
  </r>
  <r>
    <x v="13"/>
    <n v="175.5"/>
  </r>
  <r>
    <x v="14"/>
    <n v="202.5"/>
  </r>
  <r>
    <x v="15"/>
    <n v="117"/>
  </r>
  <r>
    <x v="16"/>
    <n v="27"/>
  </r>
  <r>
    <x v="17"/>
    <n v="216"/>
  </r>
  <r>
    <x v="18"/>
    <n v="135"/>
  </r>
  <r>
    <x v="19"/>
    <n v="247.5"/>
  </r>
  <r>
    <x v="20"/>
    <n v="22.5"/>
  </r>
  <r>
    <x v="21"/>
    <n v="112.5"/>
  </r>
  <r>
    <x v="22"/>
    <n v="4.5"/>
  </r>
  <r>
    <x v="24"/>
    <n v="301.5"/>
  </r>
  <r>
    <x v="27"/>
    <n v="135"/>
  </r>
  <r>
    <x v="28"/>
    <n v="247.5"/>
  </r>
  <r>
    <x v="29"/>
    <n v="4.5"/>
  </r>
  <r>
    <x v="30"/>
    <n v="211.5"/>
  </r>
  <r>
    <x v="31"/>
    <n v="18"/>
  </r>
  <r>
    <x v="38"/>
    <n v="103.5"/>
  </r>
  <r>
    <x v="43"/>
    <n v="49.5"/>
  </r>
  <r>
    <x v="32"/>
    <n v="144"/>
  </r>
  <r>
    <x v="34"/>
    <n v="211.5"/>
  </r>
  <r>
    <x v="36"/>
    <n v="202.5"/>
  </r>
  <r>
    <x v="1"/>
    <n v="171"/>
  </r>
  <r>
    <x v="45"/>
    <n v="162"/>
  </r>
  <r>
    <x v="2"/>
    <n v="234"/>
  </r>
  <r>
    <x v="4"/>
    <n v="27"/>
  </r>
  <r>
    <x v="5"/>
    <n v="166.5"/>
  </r>
  <r>
    <x v="46"/>
    <n v="22.5"/>
  </r>
  <r>
    <x v="47"/>
    <n v="27"/>
  </r>
  <r>
    <x v="48"/>
    <n v="13.5"/>
  </r>
  <r>
    <x v="7"/>
    <n v="225"/>
  </r>
  <r>
    <x v="9"/>
    <n v="243"/>
  </r>
  <r>
    <x v="10"/>
    <n v="234"/>
  </r>
  <r>
    <x v="11"/>
    <n v="4.5"/>
  </r>
  <r>
    <x v="13"/>
    <n v="175.5"/>
  </r>
  <r>
    <x v="14"/>
    <n v="202.5"/>
  </r>
  <r>
    <x v="15"/>
    <n v="117"/>
  </r>
  <r>
    <x v="16"/>
    <n v="27"/>
  </r>
  <r>
    <x v="17"/>
    <n v="216"/>
  </r>
  <r>
    <x v="18"/>
    <n v="135"/>
  </r>
  <r>
    <x v="19"/>
    <n v="247.5"/>
  </r>
  <r>
    <x v="20"/>
    <n v="22.5"/>
  </r>
  <r>
    <x v="21"/>
    <n v="112.5"/>
  </r>
  <r>
    <x v="22"/>
    <n v="4.5"/>
  </r>
  <r>
    <x v="24"/>
    <n v="301.5"/>
  </r>
  <r>
    <x v="27"/>
    <n v="135"/>
  </r>
  <r>
    <x v="28"/>
    <n v="247.5"/>
  </r>
  <r>
    <x v="29"/>
    <n v="4.5"/>
  </r>
  <r>
    <x v="30"/>
    <n v="211.5"/>
  </r>
  <r>
    <x v="31"/>
    <n v="18"/>
  </r>
  <r>
    <x v="38"/>
    <n v="103.5"/>
  </r>
  <r>
    <x v="43"/>
    <n v="49.5"/>
  </r>
  <r>
    <x v="32"/>
    <n v="144"/>
  </r>
  <r>
    <x v="34"/>
    <n v="211.5"/>
  </r>
  <r>
    <x v="36"/>
    <n v="202.5"/>
  </r>
</pivotCacheRecords>
</file>

<file path=xl/pivotCache/pivotCacheRecords67.xml><?xml version="1.0" encoding="utf-8"?>
<pivotCacheRecords xmlns="http://schemas.openxmlformats.org/spreadsheetml/2006/main" xmlns:r="http://schemas.openxmlformats.org/officeDocument/2006/relationships" count="219">
  <r>
    <x v="0"/>
    <n v="0"/>
  </r>
  <r>
    <x v="1"/>
    <n v="1.2"/>
  </r>
  <r>
    <x v="2"/>
    <n v="17.759999999999994"/>
  </r>
  <r>
    <x v="3"/>
    <n v="17.999999999999989"/>
  </r>
  <r>
    <x v="4"/>
    <n v="11.639999999999999"/>
  </r>
  <r>
    <x v="5"/>
    <n v="2.4"/>
  </r>
  <r>
    <x v="6"/>
    <n v="2.4"/>
  </r>
  <r>
    <x v="7"/>
    <n v="20.999999999999993"/>
  </r>
  <r>
    <x v="8"/>
    <n v="0.6"/>
  </r>
  <r>
    <x v="9"/>
    <n v="17.999999999999989"/>
  </r>
  <r>
    <x v="10"/>
    <n v="3"/>
  </r>
  <r>
    <x v="11"/>
    <n v="6"/>
  </r>
  <r>
    <x v="12"/>
    <n v="1.2"/>
  </r>
  <r>
    <x v="13"/>
    <n v="2.4"/>
  </r>
  <r>
    <x v="14"/>
    <n v="20.999999999999993"/>
  </r>
  <r>
    <x v="15"/>
    <n v="6"/>
  </r>
  <r>
    <x v="16"/>
    <n v="2.4"/>
  </r>
  <r>
    <x v="17"/>
    <n v="17.999999999999989"/>
  </r>
  <r>
    <x v="18"/>
    <n v="9.48"/>
  </r>
  <r>
    <x v="19"/>
    <n v="12.12"/>
  </r>
  <r>
    <x v="20"/>
    <n v="3.5999999999999996"/>
  </r>
  <r>
    <x v="21"/>
    <n v="3.48"/>
  </r>
  <r>
    <x v="22"/>
    <n v="4.92"/>
  </r>
  <r>
    <x v="23"/>
    <n v="1.2"/>
  </r>
  <r>
    <x v="24"/>
    <n v="16.199999999999992"/>
  </r>
  <r>
    <x v="25"/>
    <n v="4.620000000000001"/>
  </r>
  <r>
    <x v="26"/>
    <n v="13.499999999999998"/>
  </r>
  <r>
    <x v="27"/>
    <n v="0.12000000000000011"/>
  </r>
  <r>
    <x v="28"/>
    <n v="17.999999999999996"/>
  </r>
  <r>
    <x v="29"/>
    <n v="1.98"/>
  </r>
  <r>
    <x v="30"/>
    <n v="12.779999999999998"/>
  </r>
  <r>
    <x v="31"/>
    <n v="0"/>
  </r>
  <r>
    <x v="25"/>
    <n v="2.2799999999999994"/>
  </r>
  <r>
    <x v="32"/>
    <n v="9.6"/>
  </r>
  <r>
    <x v="33"/>
    <n v="1.7400000000000004"/>
  </r>
  <r>
    <x v="34"/>
    <n v="12.179999999999996"/>
  </r>
  <r>
    <x v="35"/>
    <n v="6"/>
  </r>
  <r>
    <x v="36"/>
    <n v="19.199999999999996"/>
  </r>
  <r>
    <x v="0"/>
    <n v="4.5600000000000005"/>
  </r>
  <r>
    <x v="1"/>
    <n v="9.7799999999999994"/>
  </r>
  <r>
    <x v="2"/>
    <n v="8.4"/>
  </r>
  <r>
    <x v="3"/>
    <n v="14.939999999999998"/>
  </r>
  <r>
    <x v="4"/>
    <n v="7.38"/>
  </r>
  <r>
    <x v="5"/>
    <n v="5.9399999999999995"/>
  </r>
  <r>
    <x v="6"/>
    <n v="0.17999999999999994"/>
  </r>
  <r>
    <x v="7"/>
    <n v="13.559999999999999"/>
  </r>
  <r>
    <x v="8"/>
    <n v="-0.72"/>
  </r>
  <r>
    <x v="9"/>
    <n v="21.300000000000004"/>
  </r>
  <r>
    <x v="10"/>
    <n v="15.480000000000004"/>
  </r>
  <r>
    <x v="11"/>
    <n v="1.2"/>
  </r>
  <r>
    <x v="12"/>
    <n v="3.0599999999999996"/>
  </r>
  <r>
    <x v="13"/>
    <n v="11.76"/>
  </r>
  <r>
    <x v="14"/>
    <n v="13.679999999999989"/>
  </r>
  <r>
    <x v="15"/>
    <n v="2.0399999999999996"/>
  </r>
  <r>
    <x v="16"/>
    <n v="5.1000000000000005"/>
  </r>
  <r>
    <x v="17"/>
    <n v="15.359999999999998"/>
  </r>
  <r>
    <x v="18"/>
    <n v="9.36"/>
  </r>
  <r>
    <x v="19"/>
    <n v="19.019999999999996"/>
  </r>
  <r>
    <x v="20"/>
    <n v="-0.11999999999999972"/>
  </r>
  <r>
    <x v="21"/>
    <n v="6.9599999999999991"/>
  </r>
  <r>
    <x v="22"/>
    <n v="3.66"/>
  </r>
  <r>
    <x v="23"/>
    <n v="2.58"/>
  </r>
  <r>
    <x v="24"/>
    <n v="9.5399999999999991"/>
  </r>
  <r>
    <x v="26"/>
    <n v="9.9599999999999991"/>
  </r>
  <r>
    <x v="28"/>
    <n v="22.8"/>
  </r>
  <r>
    <x v="29"/>
    <n v="5.64"/>
  </r>
  <r>
    <x v="30"/>
    <n v="14.459999999999987"/>
  </r>
  <r>
    <x v="31"/>
    <n v="-1.8599999999999997"/>
  </r>
  <r>
    <x v="37"/>
    <n v="0"/>
  </r>
  <r>
    <x v="38"/>
    <n v="1.6800000000000002"/>
  </r>
  <r>
    <x v="32"/>
    <n v="11.459999999999999"/>
  </r>
  <r>
    <x v="34"/>
    <n v="26.58"/>
  </r>
  <r>
    <x v="35"/>
    <n v="4.1399999999999997"/>
  </r>
  <r>
    <x v="36"/>
    <n v="7.1400000000000006"/>
  </r>
  <r>
    <x v="0"/>
    <n v="4.9499999999999993"/>
  </r>
  <r>
    <x v="1"/>
    <n v="11.25"/>
  </r>
  <r>
    <x v="2"/>
    <n v="23.129999999999992"/>
  </r>
  <r>
    <x v="3"/>
    <n v="24.300000000000004"/>
  </r>
  <r>
    <x v="4"/>
    <n v="11.34"/>
  </r>
  <r>
    <x v="5"/>
    <n v="2.4300000000000002"/>
  </r>
  <r>
    <x v="39"/>
    <n v="27.809999999999988"/>
  </r>
  <r>
    <x v="6"/>
    <n v="4.2300000000000004"/>
  </r>
  <r>
    <x v="7"/>
    <n v="26.189999999999998"/>
  </r>
  <r>
    <x v="40"/>
    <n v="-0.63"/>
  </r>
  <r>
    <x v="10"/>
    <n v="20.430000000000007"/>
  </r>
  <r>
    <x v="11"/>
    <n v="-0.63"/>
  </r>
  <r>
    <x v="12"/>
    <n v="4.59"/>
  </r>
  <r>
    <x v="13"/>
    <n v="17.640000000000008"/>
  </r>
  <r>
    <x v="14"/>
    <n v="19.62"/>
  </r>
  <r>
    <x v="15"/>
    <n v="5.3100000000000005"/>
  </r>
  <r>
    <x v="16"/>
    <n v="-1.08"/>
  </r>
  <r>
    <x v="17"/>
    <n v="31.319999999999983"/>
  </r>
  <r>
    <x v="18"/>
    <n v="15.840000000000002"/>
  </r>
  <r>
    <x v="19"/>
    <n v="30.239999999999988"/>
  </r>
  <r>
    <x v="20"/>
    <n v="1.98"/>
  </r>
  <r>
    <x v="21"/>
    <n v="8.9099999999999984"/>
  </r>
  <r>
    <x v="22"/>
    <n v="3.69"/>
  </r>
  <r>
    <x v="23"/>
    <n v="3.87"/>
  </r>
  <r>
    <x v="24"/>
    <n v="12.870000000000005"/>
  </r>
  <r>
    <x v="41"/>
    <n v="-0.98999999999999977"/>
  </r>
  <r>
    <x v="42"/>
    <n v="17.730000000000004"/>
  </r>
  <r>
    <x v="28"/>
    <n v="20.97"/>
  </r>
  <r>
    <x v="29"/>
    <n v="6.66"/>
  </r>
  <r>
    <x v="30"/>
    <n v="33.749999999999986"/>
  </r>
  <r>
    <x v="31"/>
    <n v="-0.72"/>
  </r>
  <r>
    <x v="38"/>
    <n v="1.5299999999999985"/>
  </r>
  <r>
    <x v="43"/>
    <n v="1.8"/>
  </r>
  <r>
    <x v="32"/>
    <n v="17.820000000000007"/>
  </r>
  <r>
    <x v="34"/>
    <n v="34.109999999999978"/>
  </r>
  <r>
    <x v="35"/>
    <n v="3.78"/>
  </r>
  <r>
    <x v="36"/>
    <n v="18.360000000000003"/>
  </r>
  <r>
    <x v="0"/>
    <n v="4.9499999999999993"/>
  </r>
  <r>
    <x v="1"/>
    <n v="9.4499999999999993"/>
  </r>
  <r>
    <x v="2"/>
    <n v="23.129999999999992"/>
  </r>
  <r>
    <x v="3"/>
    <n v="25.560000000000006"/>
  </r>
  <r>
    <x v="4"/>
    <n v="10.08"/>
  </r>
  <r>
    <x v="5"/>
    <n v="2.4300000000000002"/>
  </r>
  <r>
    <x v="1"/>
    <n v="-1.8"/>
  </r>
  <r>
    <x v="6"/>
    <n v="2.4299999999999997"/>
  </r>
  <r>
    <x v="7"/>
    <n v="26.189999999999998"/>
  </r>
  <r>
    <x v="9"/>
    <n v="28.979999999999993"/>
  </r>
  <r>
    <x v="40"/>
    <n v="0"/>
  </r>
  <r>
    <x v="10"/>
    <n v="20.430000000000007"/>
  </r>
  <r>
    <x v="11"/>
    <n v="-0.63"/>
  </r>
  <r>
    <x v="12"/>
    <n v="4.7700000000000005"/>
  </r>
  <r>
    <x v="13"/>
    <n v="17.640000000000008"/>
  </r>
  <r>
    <x v="1"/>
    <n v="-1.8"/>
  </r>
  <r>
    <x v="44"/>
    <n v="18.179999999999996"/>
  </r>
  <r>
    <x v="15"/>
    <n v="5.3100000000000005"/>
  </r>
  <r>
    <x v="16"/>
    <n v="-1.08"/>
  </r>
  <r>
    <x v="17"/>
    <n v="32.579999999999977"/>
  </r>
  <r>
    <x v="18"/>
    <n v="15.840000000000002"/>
  </r>
  <r>
    <x v="19"/>
    <n v="29.699999999999989"/>
  </r>
  <r>
    <x v="20"/>
    <n v="1.98"/>
  </r>
  <r>
    <x v="21"/>
    <n v="7.1099999999999994"/>
  </r>
  <r>
    <x v="22"/>
    <n v="3.69"/>
  </r>
  <r>
    <x v="23"/>
    <n v="3.87"/>
  </r>
  <r>
    <x v="24"/>
    <n v="13.410000000000004"/>
  </r>
  <r>
    <x v="41"/>
    <n v="-0.98999999999999977"/>
  </r>
  <r>
    <x v="42"/>
    <n v="17.730000000000004"/>
  </r>
  <r>
    <x v="28"/>
    <n v="20.97"/>
  </r>
  <r>
    <x v="29"/>
    <n v="6.66"/>
  </r>
  <r>
    <x v="30"/>
    <n v="33.749999999999986"/>
  </r>
  <r>
    <x v="31"/>
    <n v="-2.5200000000000005"/>
  </r>
  <r>
    <x v="38"/>
    <n v="-0.27000000000000124"/>
  </r>
  <r>
    <x v="43"/>
    <n v="1.8"/>
  </r>
  <r>
    <x v="32"/>
    <n v="17.820000000000007"/>
  </r>
  <r>
    <x v="34"/>
    <n v="33.569999999999979"/>
  </r>
  <r>
    <x v="35"/>
    <n v="3.78"/>
  </r>
  <r>
    <x v="36"/>
    <n v="18.900000000000002"/>
  </r>
  <r>
    <x v="1"/>
    <n v="21.599999999999998"/>
  </r>
  <r>
    <x v="45"/>
    <n v="34.949999999999989"/>
  </r>
  <r>
    <x v="2"/>
    <n v="52.79999999999999"/>
  </r>
  <r>
    <x v="4"/>
    <n v="-1.65"/>
  </r>
  <r>
    <x v="5"/>
    <n v="46.800000000000004"/>
  </r>
  <r>
    <x v="46"/>
    <n v="-1.65"/>
  </r>
  <r>
    <x v="1"/>
    <n v="-1.5"/>
  </r>
  <r>
    <x v="47"/>
    <n v="1.95"/>
  </r>
  <r>
    <x v="48"/>
    <n v="0"/>
  </r>
  <r>
    <x v="7"/>
    <n v="34.949999999999989"/>
  </r>
  <r>
    <x v="9"/>
    <n v="51.599999999999987"/>
  </r>
  <r>
    <x v="10"/>
    <n v="69.150000000000006"/>
  </r>
  <r>
    <x v="11"/>
    <n v="0"/>
  </r>
  <r>
    <x v="13"/>
    <n v="48.000000000000007"/>
  </r>
  <r>
    <x v="14"/>
    <n v="36.899999999999991"/>
  </r>
  <r>
    <x v="1"/>
    <n v="-1.5"/>
  </r>
  <r>
    <x v="15"/>
    <n v="21.150000000000002"/>
  </r>
  <r>
    <x v="16"/>
    <n v="-1.2"/>
  </r>
  <r>
    <x v="17"/>
    <n v="51.149999999999991"/>
  </r>
  <r>
    <x v="18"/>
    <n v="48.000000000000007"/>
  </r>
  <r>
    <x v="19"/>
    <n v="30.900000000000002"/>
  </r>
  <r>
    <x v="1"/>
    <n v="-1.5"/>
  </r>
  <r>
    <x v="20"/>
    <n v="1.95"/>
  </r>
  <r>
    <x v="21"/>
    <n v="12.3"/>
  </r>
  <r>
    <x v="22"/>
    <n v="0"/>
  </r>
  <r>
    <x v="24"/>
    <n v="62.84999999999998"/>
  </r>
  <r>
    <x v="27"/>
    <n v="48.000000000000007"/>
  </r>
  <r>
    <x v="28"/>
    <n v="65.249999999999986"/>
  </r>
  <r>
    <x v="29"/>
    <n v="0"/>
  </r>
  <r>
    <x v="30"/>
    <n v="46.05"/>
  </r>
  <r>
    <x v="31"/>
    <n v="-4.8000000000000007"/>
  </r>
  <r>
    <x v="38"/>
    <n v="9.9"/>
  </r>
  <r>
    <x v="43"/>
    <n v="0"/>
  </r>
  <r>
    <x v="32"/>
    <n v="48.000000000000007"/>
  </r>
  <r>
    <x v="34"/>
    <n v="31.350000000000005"/>
  </r>
  <r>
    <x v="36"/>
    <n v="65.249999999999986"/>
  </r>
  <r>
    <x v="1"/>
    <n v="21.599999999999998"/>
  </r>
  <r>
    <x v="45"/>
    <n v="34.949999999999989"/>
  </r>
  <r>
    <x v="2"/>
    <n v="52.79999999999999"/>
  </r>
  <r>
    <x v="4"/>
    <n v="-1.65"/>
  </r>
  <r>
    <x v="5"/>
    <n v="46.800000000000004"/>
  </r>
  <r>
    <x v="46"/>
    <n v="-1.65"/>
  </r>
  <r>
    <x v="47"/>
    <n v="1.95"/>
  </r>
  <r>
    <x v="48"/>
    <n v="0"/>
  </r>
  <r>
    <x v="7"/>
    <n v="34.949999999999989"/>
  </r>
  <r>
    <x v="9"/>
    <n v="51.599999999999987"/>
  </r>
  <r>
    <x v="10"/>
    <n v="67.650000000000006"/>
  </r>
  <r>
    <x v="11"/>
    <n v="0"/>
  </r>
  <r>
    <x v="13"/>
    <n v="48.000000000000007"/>
  </r>
  <r>
    <x v="14"/>
    <n v="36.899999999999991"/>
  </r>
  <r>
    <x v="15"/>
    <n v="19.649999999999999"/>
  </r>
  <r>
    <x v="16"/>
    <n v="-1.2"/>
  </r>
  <r>
    <x v="17"/>
    <n v="51.149999999999991"/>
  </r>
  <r>
    <x v="18"/>
    <n v="48.000000000000007"/>
  </r>
  <r>
    <x v="19"/>
    <n v="29.400000000000002"/>
  </r>
  <r>
    <x v="20"/>
    <n v="1.95"/>
  </r>
  <r>
    <x v="21"/>
    <n v="12.3"/>
  </r>
  <r>
    <x v="22"/>
    <n v="0"/>
  </r>
  <r>
    <x v="24"/>
    <n v="62.84999999999998"/>
  </r>
  <r>
    <x v="27"/>
    <n v="48.000000000000007"/>
  </r>
  <r>
    <x v="28"/>
    <n v="65.249999999999986"/>
  </r>
  <r>
    <x v="29"/>
    <n v="0"/>
  </r>
  <r>
    <x v="30"/>
    <n v="46.05"/>
  </r>
  <r>
    <x v="31"/>
    <n v="-4.8000000000000007"/>
  </r>
  <r>
    <x v="38"/>
    <n v="9.9"/>
  </r>
  <r>
    <x v="43"/>
    <n v="0"/>
  </r>
  <r>
    <x v="32"/>
    <n v="48.000000000000007"/>
  </r>
  <r>
    <x v="34"/>
    <n v="31.350000000000005"/>
  </r>
  <r>
    <x v="36"/>
    <n v="65.249999999999986"/>
  </r>
</pivotCacheRecords>
</file>

<file path=xl/pivotCache/pivotCacheRecords68.xml><?xml version="1.0" encoding="utf-8"?>
<pivotCacheRecords xmlns="http://schemas.openxmlformats.org/spreadsheetml/2006/main" xmlns:r="http://schemas.openxmlformats.org/officeDocument/2006/relationships" count="21">
  <r>
    <x v="0"/>
    <n v="1"/>
  </r>
  <r>
    <x v="0"/>
    <n v="1"/>
  </r>
  <r>
    <x v="1"/>
    <n v="1"/>
  </r>
  <r>
    <x v="0"/>
    <n v="1"/>
  </r>
  <r>
    <x v="1"/>
    <n v="1"/>
  </r>
  <r>
    <x v="2"/>
    <n v="1"/>
  </r>
  <r>
    <x v="2"/>
    <n v="1"/>
  </r>
  <r>
    <x v="2"/>
    <n v="1"/>
  </r>
  <r>
    <x v="0"/>
    <n v="1"/>
  </r>
  <r>
    <x v="2"/>
    <n v="1"/>
  </r>
  <r>
    <x v="0"/>
    <n v="1"/>
  </r>
  <r>
    <x v="2"/>
    <n v="1"/>
  </r>
  <r>
    <x v="3"/>
    <n v="1"/>
  </r>
  <r>
    <x v="4"/>
    <n v="1"/>
  </r>
  <r>
    <x v="3"/>
    <n v="1"/>
  </r>
  <r>
    <x v="5"/>
    <n v="1"/>
  </r>
  <r>
    <x v="6"/>
    <n v="1"/>
  </r>
  <r>
    <x v="3"/>
    <n v="1"/>
  </r>
  <r>
    <x v="3"/>
    <n v="1"/>
  </r>
  <r>
    <x v="3"/>
    <n v="1"/>
  </r>
  <r>
    <x v="7"/>
    <n v="1"/>
  </r>
</pivotCacheRecords>
</file>

<file path=xl/pivotCache/pivotCacheRecords69.xml><?xml version="1.0" encoding="utf-8"?>
<pivotCacheRecords xmlns="http://schemas.openxmlformats.org/spreadsheetml/2006/main" xmlns:r="http://schemas.openxmlformats.org/officeDocument/2006/relationships" count="21">
  <r>
    <x v="0"/>
    <n v="0.60000000000000009"/>
  </r>
  <r>
    <x v="0"/>
    <n v="0.60000000000000009"/>
  </r>
  <r>
    <x v="0"/>
    <n v="0.60000000000000009"/>
  </r>
  <r>
    <x v="0"/>
    <n v="0.60000000000000009"/>
  </r>
  <r>
    <x v="1"/>
    <n v="0.60000000000000009"/>
  </r>
  <r>
    <x v="1"/>
    <n v="1.2000000000000002"/>
  </r>
  <r>
    <x v="1"/>
    <n v="1.2000000000000002"/>
  </r>
  <r>
    <x v="1"/>
    <n v="1.2000000000000002"/>
  </r>
  <r>
    <x v="0"/>
    <n v="1.2000000000000002"/>
  </r>
  <r>
    <x v="1"/>
    <n v="1.2000000000000002"/>
  </r>
  <r>
    <x v="0"/>
    <n v="1.2000000000000002"/>
  </r>
  <r>
    <x v="1"/>
    <n v="1.2000000000000002"/>
  </r>
  <r>
    <x v="2"/>
    <n v="1.2000000000000002"/>
  </r>
  <r>
    <x v="3"/>
    <n v="1.2000000000000002"/>
  </r>
  <r>
    <x v="2"/>
    <n v="1.2000000000000002"/>
  </r>
  <r>
    <x v="4"/>
    <n v="1.2000000000000002"/>
  </r>
  <r>
    <x v="4"/>
    <n v="1.2000000000000002"/>
  </r>
  <r>
    <x v="2"/>
    <n v="1.2000000000000002"/>
  </r>
  <r>
    <x v="2"/>
    <n v="1.2000000000000002"/>
  </r>
  <r>
    <x v="2"/>
    <n v="1.2000000000000002"/>
  </r>
  <r>
    <x v="3"/>
    <n v="1.2000000000000002"/>
  </r>
</pivotCacheRecords>
</file>

<file path=xl/pivotCache/pivotCacheRecords70.xml><?xml version="1.0" encoding="utf-8"?>
<pivotCacheRecords xmlns="http://schemas.openxmlformats.org/spreadsheetml/2006/main" xmlns:r="http://schemas.openxmlformats.org/officeDocument/2006/relationships" count="21">
  <r>
    <x v="0"/>
    <n v="0.60000000000000009"/>
  </r>
  <r>
    <x v="0"/>
    <n v="0.60000000000000009"/>
  </r>
  <r>
    <x v="1"/>
    <n v="0.60000000000000009"/>
  </r>
  <r>
    <x v="0"/>
    <n v="0.60000000000000009"/>
  </r>
  <r>
    <x v="2"/>
    <n v="0.60000000000000009"/>
  </r>
  <r>
    <x v="2"/>
    <n v="1.2000000000000002"/>
  </r>
  <r>
    <x v="3"/>
    <n v="1.2000000000000002"/>
  </r>
  <r>
    <x v="2"/>
    <n v="1.2000000000000002"/>
  </r>
  <r>
    <x v="0"/>
    <n v="1.2000000000000002"/>
  </r>
  <r>
    <x v="3"/>
    <n v="1.2000000000000002"/>
  </r>
  <r>
    <x v="0"/>
    <n v="1.2000000000000002"/>
  </r>
  <r>
    <x v="2"/>
    <n v="1.2000000000000002"/>
  </r>
  <r>
    <x v="4"/>
    <n v="1.2000000000000002"/>
  </r>
  <r>
    <x v="0"/>
    <n v="1.2000000000000002"/>
  </r>
  <r>
    <x v="5"/>
    <n v="1.2000000000000002"/>
  </r>
  <r>
    <x v="4"/>
    <n v="1.2000000000000002"/>
  </r>
  <r>
    <x v="5"/>
    <n v="1.2000000000000002"/>
  </r>
  <r>
    <x v="4"/>
    <n v="1.2000000000000002"/>
  </r>
  <r>
    <x v="5"/>
    <n v="1.2000000000000002"/>
  </r>
  <r>
    <x v="5"/>
    <n v="1.2000000000000002"/>
  </r>
  <r>
    <x v="6"/>
    <n v="1.2000000000000002"/>
  </r>
</pivotCacheRecords>
</file>

<file path=xl/pivotCache/pivotCacheRecords71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1"/>
    <x v="0"/>
  </r>
  <r>
    <x v="2"/>
    <x v="0"/>
  </r>
  <r>
    <x v="2"/>
    <x v="0"/>
  </r>
  <r>
    <x v="1"/>
    <x v="0"/>
  </r>
  <r>
    <x v="1"/>
    <x v="0"/>
  </r>
  <r>
    <x v="1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2"/>
    <x v="0"/>
  </r>
  <r>
    <x v="1"/>
    <x v="0"/>
  </r>
  <r>
    <x v="1"/>
    <x v="0"/>
  </r>
  <r>
    <x v="2"/>
    <x v="0"/>
  </r>
  <r>
    <x v="1"/>
    <x v="0"/>
  </r>
  <r>
    <x v="3"/>
    <x v="0"/>
  </r>
  <r>
    <x v="3"/>
    <x v="0"/>
  </r>
  <r>
    <x v="4"/>
    <x v="0"/>
  </r>
  <r>
    <x v="5"/>
    <x v="0"/>
  </r>
  <r>
    <x v="3"/>
    <x v="0"/>
  </r>
  <r>
    <x v="1"/>
    <x v="0"/>
  </r>
  <r>
    <x v="4"/>
    <x v="0"/>
  </r>
  <r>
    <x v="6"/>
    <x v="0"/>
  </r>
  <r>
    <x v="6"/>
    <x v="0"/>
  </r>
  <r>
    <x v="6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72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3"/>
    <x v="1"/>
  </r>
  <r>
    <x v="0"/>
    <x v="1"/>
  </r>
  <r>
    <x v="5"/>
    <x v="1"/>
  </r>
  <r>
    <x v="2"/>
    <x v="1"/>
  </r>
  <r>
    <x v="3"/>
    <x v="1"/>
  </r>
  <r>
    <x v="6"/>
    <x v="1"/>
  </r>
  <r>
    <x v="6"/>
    <x v="1"/>
  </r>
  <r>
    <x v="6"/>
    <x v="1"/>
  </r>
  <r>
    <x v="4"/>
    <x v="1"/>
  </r>
  <r>
    <x v="4"/>
    <x v="1"/>
  </r>
  <r>
    <x v="4"/>
    <x v="1"/>
  </r>
  <r>
    <x v="5"/>
    <x v="1"/>
  </r>
  <r>
    <x v="4"/>
    <x v="1"/>
  </r>
</pivotCacheRecords>
</file>

<file path=xl/pivotCache/pivotCacheRecords73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1"/>
    <x v="0"/>
  </r>
  <r>
    <x v="1"/>
    <x v="0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0"/>
    <x v="1"/>
  </r>
  <r>
    <x v="0"/>
    <x v="1"/>
  </r>
  <r>
    <x v="0"/>
    <x v="1"/>
  </r>
  <r>
    <x v="2"/>
    <x v="1"/>
  </r>
  <r>
    <x v="1"/>
    <x v="1"/>
  </r>
  <r>
    <x v="2"/>
    <x v="1"/>
  </r>
  <r>
    <x v="0"/>
    <x v="1"/>
  </r>
  <r>
    <x v="2"/>
    <x v="1"/>
  </r>
  <r>
    <x v="2"/>
    <x v="1"/>
  </r>
  <r>
    <x v="2"/>
    <x v="1"/>
  </r>
  <r>
    <x v="0"/>
    <x v="1"/>
  </r>
  <r>
    <x v="0"/>
    <x v="1"/>
  </r>
  <r>
    <x v="0"/>
    <x v="1"/>
  </r>
  <r>
    <x v="3"/>
    <x v="1"/>
  </r>
  <r>
    <x v="0"/>
    <x v="1"/>
  </r>
</pivotCacheRecords>
</file>

<file path=xl/pivotCache/pivotCacheRecords74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4"/>
    <x v="1"/>
  </r>
  <r>
    <x v="5"/>
    <x v="1"/>
  </r>
  <r>
    <x v="1"/>
    <x v="1"/>
  </r>
  <r>
    <x v="2"/>
    <x v="1"/>
  </r>
  <r>
    <x v="4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6"/>
    <x v="1"/>
  </r>
  <r>
    <x v="2"/>
    <x v="1"/>
  </r>
</pivotCacheRecords>
</file>

<file path=xl/pivotCache/pivotCacheRecords75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0"/>
  </r>
  <r>
    <x v="1"/>
    <x v="0"/>
  </r>
  <r>
    <x v="1"/>
    <x v="0"/>
  </r>
  <r>
    <x v="2"/>
    <x v="0"/>
  </r>
  <r>
    <x v="2"/>
    <x v="0"/>
  </r>
  <r>
    <x v="2"/>
    <x v="0"/>
  </r>
  <r>
    <x v="3"/>
    <x v="0"/>
  </r>
  <r>
    <x v="2"/>
    <x v="0"/>
  </r>
  <r>
    <x v="3"/>
    <x v="0"/>
  </r>
  <r>
    <x v="4"/>
    <x v="0"/>
  </r>
  <r>
    <x v="3"/>
    <x v="0"/>
  </r>
  <r>
    <x v="2"/>
    <x v="0"/>
  </r>
  <r>
    <x v="2"/>
    <x v="0"/>
  </r>
  <r>
    <x v="2"/>
    <x v="0"/>
  </r>
  <r>
    <x v="2"/>
    <x v="0"/>
  </r>
  <r>
    <x v="1"/>
    <x v="0"/>
  </r>
  <r>
    <x v="2"/>
    <x v="0"/>
  </r>
  <r>
    <x v="3"/>
    <x v="0"/>
  </r>
  <r>
    <x v="3"/>
    <x v="0"/>
  </r>
  <r>
    <x v="4"/>
    <x v="0"/>
  </r>
  <r>
    <x v="2"/>
    <x v="0"/>
  </r>
  <r>
    <x v="5"/>
    <x v="0"/>
  </r>
  <r>
    <x v="2"/>
    <x v="0"/>
  </r>
  <r>
    <x v="4"/>
    <x v="0"/>
  </r>
  <r>
    <x v="6"/>
    <x v="0"/>
  </r>
  <r>
    <x v="6"/>
    <x v="0"/>
  </r>
  <r>
    <x v="6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76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4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4"/>
    <x v="1"/>
  </r>
  <r>
    <x v="2"/>
    <x v="1"/>
  </r>
  <r>
    <x v="2"/>
    <x v="1"/>
  </r>
  <r>
    <x v="2"/>
    <x v="1"/>
  </r>
  <r>
    <x v="4"/>
    <x v="1"/>
  </r>
  <r>
    <x v="5"/>
    <x v="1"/>
  </r>
  <r>
    <x v="5"/>
    <x v="1"/>
  </r>
  <r>
    <x v="5"/>
    <x v="1"/>
  </r>
  <r>
    <x v="1"/>
    <x v="1"/>
  </r>
  <r>
    <x v="1"/>
    <x v="1"/>
  </r>
  <r>
    <x v="1"/>
    <x v="1"/>
  </r>
  <r>
    <x v="4"/>
    <x v="1"/>
  </r>
  <r>
    <x v="1"/>
    <x v="1"/>
  </r>
</pivotCacheRecords>
</file>

<file path=xl/pivotCache/pivotCacheRecords77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2"/>
    <x v="1"/>
  </r>
  <r>
    <x v="3"/>
    <x v="1"/>
  </r>
  <r>
    <x v="5"/>
    <x v="1"/>
  </r>
  <r>
    <x v="5"/>
    <x v="1"/>
  </r>
  <r>
    <x v="5"/>
    <x v="1"/>
  </r>
  <r>
    <x v="1"/>
    <x v="1"/>
  </r>
  <r>
    <x v="1"/>
    <x v="1"/>
  </r>
  <r>
    <x v="1"/>
    <x v="1"/>
  </r>
  <r>
    <x v="1"/>
    <x v="1"/>
  </r>
  <r>
    <x v="1"/>
    <x v="1"/>
  </r>
</pivotCacheRecords>
</file>

<file path=xl/pivotCache/pivotCacheRecords78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4"/>
    <x v="1"/>
  </r>
  <r>
    <x v="1"/>
    <x v="1"/>
  </r>
  <r>
    <x v="2"/>
    <x v="1"/>
  </r>
  <r>
    <x v="2"/>
    <x v="1"/>
  </r>
  <r>
    <x v="2"/>
    <x v="1"/>
  </r>
  <r>
    <x v="4"/>
    <x v="1"/>
  </r>
  <r>
    <x v="2"/>
    <x v="1"/>
  </r>
  <r>
    <x v="5"/>
    <x v="1"/>
  </r>
  <r>
    <x v="2"/>
    <x v="1"/>
  </r>
  <r>
    <x v="4"/>
    <x v="1"/>
  </r>
  <r>
    <x v="4"/>
    <x v="1"/>
  </r>
  <r>
    <x v="2"/>
    <x v="1"/>
  </r>
  <r>
    <x v="4"/>
    <x v="1"/>
  </r>
  <r>
    <x v="3"/>
    <x v="1"/>
  </r>
  <r>
    <x v="3"/>
    <x v="1"/>
  </r>
  <r>
    <x v="3"/>
    <x v="1"/>
  </r>
  <r>
    <x v="5"/>
    <x v="1"/>
  </r>
  <r>
    <x v="3"/>
    <x v="1"/>
  </r>
</pivotCacheRecords>
</file>

<file path=xl/pivotCache/pivotCacheRecords79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0"/>
    <x v="1"/>
  </r>
  <r>
    <x v="3"/>
    <x v="1"/>
  </r>
  <r>
    <x v="0"/>
    <x v="1"/>
  </r>
  <r>
    <x v="3"/>
    <x v="1"/>
  </r>
  <r>
    <x v="2"/>
    <x v="1"/>
  </r>
  <r>
    <x v="2"/>
    <x v="1"/>
  </r>
  <r>
    <x v="2"/>
    <x v="1"/>
  </r>
  <r>
    <x v="0"/>
    <x v="1"/>
  </r>
  <r>
    <x v="1"/>
    <x v="1"/>
  </r>
  <r>
    <x v="2"/>
    <x v="1"/>
  </r>
  <r>
    <x v="3"/>
    <x v="1"/>
  </r>
  <r>
    <x v="3"/>
    <x v="1"/>
  </r>
  <r>
    <x v="0"/>
    <x v="1"/>
  </r>
  <r>
    <x v="2"/>
    <x v="1"/>
  </r>
  <r>
    <x v="1"/>
    <x v="1"/>
  </r>
  <r>
    <x v="2"/>
    <x v="1"/>
  </r>
  <r>
    <x v="0"/>
    <x v="1"/>
  </r>
  <r>
    <x v="2"/>
    <x v="1"/>
  </r>
  <r>
    <x v="3"/>
    <x v="1"/>
  </r>
  <r>
    <x v="2"/>
    <x v="1"/>
  </r>
  <r>
    <x v="0"/>
    <x v="1"/>
  </r>
  <r>
    <x v="0"/>
    <x v="1"/>
  </r>
  <r>
    <x v="0"/>
    <x v="1"/>
  </r>
  <r>
    <x v="1"/>
    <x v="1"/>
  </r>
  <r>
    <x v="0"/>
    <x v="1"/>
  </r>
</pivotCacheRecords>
</file>

<file path=xl/pivotCache/pivotCacheRecords80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4"/>
    <x v="1"/>
  </r>
  <r>
    <x v="3"/>
    <x v="1"/>
  </r>
  <r>
    <x v="2"/>
    <x v="1"/>
  </r>
  <r>
    <x v="2"/>
    <x v="1"/>
  </r>
  <r>
    <x v="2"/>
    <x v="1"/>
  </r>
  <r>
    <x v="4"/>
    <x v="1"/>
  </r>
  <r>
    <x v="1"/>
    <x v="1"/>
  </r>
  <r>
    <x v="2"/>
    <x v="1"/>
  </r>
  <r>
    <x v="3"/>
    <x v="1"/>
  </r>
  <r>
    <x v="3"/>
    <x v="1"/>
  </r>
  <r>
    <x v="4"/>
    <x v="1"/>
  </r>
  <r>
    <x v="2"/>
    <x v="1"/>
  </r>
  <r>
    <x v="1"/>
    <x v="1"/>
  </r>
  <r>
    <x v="2"/>
    <x v="1"/>
  </r>
  <r>
    <x v="4"/>
    <x v="1"/>
  </r>
  <r>
    <x v="5"/>
    <x v="1"/>
  </r>
  <r>
    <x v="3"/>
    <x v="1"/>
  </r>
  <r>
    <x v="5"/>
    <x v="1"/>
  </r>
  <r>
    <x v="2"/>
    <x v="1"/>
  </r>
  <r>
    <x v="2"/>
    <x v="1"/>
  </r>
  <r>
    <x v="2"/>
    <x v="1"/>
  </r>
  <r>
    <x v="6"/>
    <x v="1"/>
  </r>
  <r>
    <x v="2"/>
    <x v="1"/>
  </r>
</pivotCacheRecords>
</file>

<file path=xl/pivotCache/pivotCacheRecords81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0"/>
  </r>
  <r>
    <x v="1"/>
    <x v="0"/>
  </r>
  <r>
    <x v="1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2"/>
    <x v="0"/>
  </r>
  <r>
    <x v="2"/>
    <x v="0"/>
  </r>
  <r>
    <x v="2"/>
    <x v="0"/>
  </r>
  <r>
    <x v="2"/>
    <x v="0"/>
  </r>
  <r>
    <x v="1"/>
    <x v="0"/>
  </r>
  <r>
    <x v="2"/>
    <x v="0"/>
  </r>
  <r>
    <x v="4"/>
    <x v="0"/>
  </r>
  <r>
    <x v="4"/>
    <x v="0"/>
  </r>
  <r>
    <x v="5"/>
    <x v="0"/>
  </r>
  <r>
    <x v="2"/>
    <x v="0"/>
  </r>
  <r>
    <x v="6"/>
    <x v="0"/>
  </r>
  <r>
    <x v="2"/>
    <x v="0"/>
  </r>
  <r>
    <x v="5"/>
    <x v="0"/>
  </r>
  <r>
    <x v="3"/>
    <x v="0"/>
  </r>
  <r>
    <x v="3"/>
    <x v="0"/>
  </r>
  <r>
    <x v="3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82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5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5"/>
    <x v="1"/>
  </r>
  <r>
    <x v="2"/>
    <x v="1"/>
  </r>
  <r>
    <x v="2"/>
    <x v="1"/>
  </r>
  <r>
    <x v="2"/>
    <x v="1"/>
  </r>
  <r>
    <x v="5"/>
    <x v="1"/>
  </r>
  <r>
    <x v="3"/>
    <x v="1"/>
  </r>
  <r>
    <x v="3"/>
    <x v="1"/>
  </r>
  <r>
    <x v="3"/>
    <x v="1"/>
  </r>
  <r>
    <x v="1"/>
    <x v="1"/>
  </r>
  <r>
    <x v="1"/>
    <x v="1"/>
  </r>
  <r>
    <x v="1"/>
    <x v="1"/>
  </r>
  <r>
    <x v="5"/>
    <x v="1"/>
  </r>
  <r>
    <x v="1"/>
    <x v="1"/>
  </r>
</pivotCacheRecords>
</file>

<file path=xl/pivotCache/pivotCacheRecords83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3"/>
    <x v="1"/>
  </r>
  <r>
    <x v="3"/>
    <x v="1"/>
  </r>
  <r>
    <x v="3"/>
    <x v="1"/>
  </r>
  <r>
    <x v="5"/>
    <x v="1"/>
  </r>
  <r>
    <x v="5"/>
    <x v="1"/>
  </r>
  <r>
    <x v="5"/>
    <x v="1"/>
  </r>
  <r>
    <x v="1"/>
    <x v="1"/>
  </r>
  <r>
    <x v="5"/>
    <x v="1"/>
  </r>
</pivotCacheRecords>
</file>

<file path=xl/pivotCache/pivotCacheRecords84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0"/>
    <x v="1"/>
  </r>
  <r>
    <x v="1"/>
    <x v="1"/>
  </r>
  <r>
    <x v="1"/>
    <x v="1"/>
  </r>
  <r>
    <x v="0"/>
    <x v="1"/>
  </r>
  <r>
    <x v="0"/>
    <x v="1"/>
  </r>
  <r>
    <x v="0"/>
    <x v="1"/>
  </r>
  <r>
    <x v="2"/>
    <x v="1"/>
  </r>
  <r>
    <x v="2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1"/>
    <x v="1"/>
  </r>
  <r>
    <x v="0"/>
    <x v="1"/>
  </r>
  <r>
    <x v="2"/>
    <x v="1"/>
  </r>
  <r>
    <x v="2"/>
    <x v="1"/>
  </r>
  <r>
    <x v="0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</pivotCacheRecords>
</file>

<file path=xl/pivotCache/pivotCacheRecords85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0"/>
    <x v="1"/>
  </r>
  <r>
    <x v="2"/>
    <x v="1"/>
  </r>
  <r>
    <x v="0"/>
    <x v="1"/>
  </r>
  <r>
    <x v="2"/>
    <x v="1"/>
  </r>
  <r>
    <x v="2"/>
    <x v="1"/>
  </r>
  <r>
    <x v="2"/>
    <x v="1"/>
  </r>
  <r>
    <x v="2"/>
    <x v="1"/>
  </r>
  <r>
    <x v="0"/>
    <x v="1"/>
  </r>
  <r>
    <x v="1"/>
    <x v="1"/>
  </r>
  <r>
    <x v="2"/>
    <x v="1"/>
  </r>
  <r>
    <x v="2"/>
    <x v="1"/>
  </r>
  <r>
    <x v="2"/>
    <x v="1"/>
  </r>
  <r>
    <x v="0"/>
    <x v="1"/>
  </r>
  <r>
    <x v="2"/>
    <x v="1"/>
  </r>
  <r>
    <x v="3"/>
    <x v="1"/>
  </r>
  <r>
    <x v="2"/>
    <x v="1"/>
  </r>
  <r>
    <x v="0"/>
    <x v="1"/>
  </r>
  <r>
    <x v="4"/>
    <x v="1"/>
  </r>
  <r>
    <x v="2"/>
    <x v="1"/>
  </r>
  <r>
    <x v="4"/>
    <x v="1"/>
  </r>
  <r>
    <x v="0"/>
    <x v="1"/>
  </r>
  <r>
    <x v="0"/>
    <x v="1"/>
  </r>
  <r>
    <x v="0"/>
    <x v="1"/>
  </r>
  <r>
    <x v="1"/>
    <x v="1"/>
  </r>
  <r>
    <x v="0"/>
    <x v="1"/>
  </r>
</pivotCacheRecords>
</file>

<file path=xl/pivotCache/pivotCacheRecords86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4"/>
    <x v="1"/>
  </r>
  <r>
    <x v="3"/>
    <x v="1"/>
  </r>
  <r>
    <x v="2"/>
    <x v="1"/>
  </r>
  <r>
    <x v="2"/>
    <x v="1"/>
  </r>
  <r>
    <x v="2"/>
    <x v="1"/>
  </r>
  <r>
    <x v="4"/>
    <x v="1"/>
  </r>
  <r>
    <x v="1"/>
    <x v="1"/>
  </r>
  <r>
    <x v="2"/>
    <x v="1"/>
  </r>
  <r>
    <x v="3"/>
    <x v="1"/>
  </r>
  <r>
    <x v="3"/>
    <x v="1"/>
  </r>
  <r>
    <x v="4"/>
    <x v="1"/>
  </r>
  <r>
    <x v="2"/>
    <x v="1"/>
  </r>
  <r>
    <x v="1"/>
    <x v="1"/>
  </r>
  <r>
    <x v="2"/>
    <x v="1"/>
  </r>
  <r>
    <x v="4"/>
    <x v="1"/>
  </r>
  <r>
    <x v="5"/>
    <x v="1"/>
  </r>
  <r>
    <x v="3"/>
    <x v="1"/>
  </r>
  <r>
    <x v="5"/>
    <x v="1"/>
  </r>
  <r>
    <x v="2"/>
    <x v="1"/>
  </r>
  <r>
    <x v="2"/>
    <x v="1"/>
  </r>
  <r>
    <x v="2"/>
    <x v="1"/>
  </r>
  <r>
    <x v="6"/>
    <x v="1"/>
  </r>
  <r>
    <x v="2"/>
    <x v="1"/>
  </r>
</pivotCacheRecords>
</file>

<file path=xl/pivotCache/pivotCacheRecords87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0"/>
  </r>
  <r>
    <x v="1"/>
    <x v="0"/>
  </r>
  <r>
    <x v="1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2"/>
    <x v="0"/>
  </r>
  <r>
    <x v="2"/>
    <x v="0"/>
  </r>
  <r>
    <x v="2"/>
    <x v="0"/>
  </r>
  <r>
    <x v="2"/>
    <x v="0"/>
  </r>
  <r>
    <x v="1"/>
    <x v="0"/>
  </r>
  <r>
    <x v="2"/>
    <x v="0"/>
  </r>
  <r>
    <x v="4"/>
    <x v="0"/>
  </r>
  <r>
    <x v="4"/>
    <x v="0"/>
  </r>
  <r>
    <x v="5"/>
    <x v="0"/>
  </r>
  <r>
    <x v="2"/>
    <x v="0"/>
  </r>
  <r>
    <x v="6"/>
    <x v="0"/>
  </r>
  <r>
    <x v="2"/>
    <x v="0"/>
  </r>
  <r>
    <x v="5"/>
    <x v="0"/>
  </r>
  <r>
    <x v="3"/>
    <x v="0"/>
  </r>
  <r>
    <x v="3"/>
    <x v="0"/>
  </r>
  <r>
    <x v="3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88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5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5"/>
    <x v="1"/>
  </r>
  <r>
    <x v="2"/>
    <x v="1"/>
  </r>
  <r>
    <x v="2"/>
    <x v="1"/>
  </r>
  <r>
    <x v="2"/>
    <x v="1"/>
  </r>
  <r>
    <x v="5"/>
    <x v="1"/>
  </r>
  <r>
    <x v="3"/>
    <x v="1"/>
  </r>
  <r>
    <x v="3"/>
    <x v="1"/>
  </r>
  <r>
    <x v="3"/>
    <x v="1"/>
  </r>
  <r>
    <x v="1"/>
    <x v="1"/>
  </r>
  <r>
    <x v="1"/>
    <x v="1"/>
  </r>
  <r>
    <x v="1"/>
    <x v="1"/>
  </r>
  <r>
    <x v="5"/>
    <x v="1"/>
  </r>
  <r>
    <x v="1"/>
    <x v="1"/>
  </r>
</pivotCacheRecords>
</file>

<file path=xl/pivotCache/pivotCacheRecords89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1"/>
    <x v="1"/>
  </r>
  <r>
    <x v="4"/>
    <x v="1"/>
  </r>
</pivotCacheRecords>
</file>

<file path=xl/pivotCache/pivotCacheRecords90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0"/>
    <x v="1"/>
  </r>
  <r>
    <x v="1"/>
    <x v="1"/>
  </r>
  <r>
    <x v="1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1"/>
    <x v="1"/>
  </r>
  <r>
    <x v="0"/>
    <x v="1"/>
  </r>
  <r>
    <x v="2"/>
    <x v="1"/>
  </r>
  <r>
    <x v="2"/>
    <x v="1"/>
  </r>
  <r>
    <x v="0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</pivotCacheRecords>
</file>

<file path=xl/pivotCache/pivotCacheRecords91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3"/>
    <x v="1"/>
  </r>
  <r>
    <x v="3"/>
    <x v="1"/>
  </r>
  <r>
    <x v="3"/>
    <x v="1"/>
  </r>
  <r>
    <x v="0"/>
    <x v="1"/>
  </r>
  <r>
    <x v="0"/>
    <x v="1"/>
  </r>
  <r>
    <x v="0"/>
    <x v="1"/>
  </r>
  <r>
    <x v="1"/>
    <x v="1"/>
  </r>
  <r>
    <x v="0"/>
    <x v="1"/>
  </r>
</pivotCacheRecords>
</file>

<file path=xl/pivotCache/pivotCacheRecords92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5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5"/>
    <x v="1"/>
  </r>
  <r>
    <x v="2"/>
    <x v="1"/>
  </r>
  <r>
    <x v="6"/>
    <x v="1"/>
  </r>
  <r>
    <x v="2"/>
    <x v="1"/>
  </r>
  <r>
    <x v="5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6"/>
    <x v="1"/>
  </r>
  <r>
    <x v="2"/>
    <x v="1"/>
  </r>
</pivotCacheRecords>
</file>

<file path=xl/pivotCache/pivotCacheRecords93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0"/>
  </r>
  <r>
    <x v="1"/>
    <x v="0"/>
  </r>
  <r>
    <x v="1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2"/>
    <x v="0"/>
  </r>
  <r>
    <x v="2"/>
    <x v="0"/>
  </r>
  <r>
    <x v="2"/>
    <x v="0"/>
  </r>
  <r>
    <x v="2"/>
    <x v="0"/>
  </r>
  <r>
    <x v="1"/>
    <x v="0"/>
  </r>
  <r>
    <x v="2"/>
    <x v="0"/>
  </r>
  <r>
    <x v="4"/>
    <x v="0"/>
  </r>
  <r>
    <x v="4"/>
    <x v="0"/>
  </r>
  <r>
    <x v="5"/>
    <x v="0"/>
  </r>
  <r>
    <x v="2"/>
    <x v="0"/>
  </r>
  <r>
    <x v="6"/>
    <x v="0"/>
  </r>
  <r>
    <x v="2"/>
    <x v="0"/>
  </r>
  <r>
    <x v="5"/>
    <x v="0"/>
  </r>
  <r>
    <x v="3"/>
    <x v="0"/>
  </r>
  <r>
    <x v="3"/>
    <x v="0"/>
  </r>
  <r>
    <x v="3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94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3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5"/>
    <x v="1"/>
  </r>
  <r>
    <x v="4"/>
    <x v="1"/>
  </r>
</pivotCacheRecords>
</file>

<file path=xl/pivotCache/pivotCacheRecords95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5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5"/>
    <x v="1"/>
  </r>
  <r>
    <x v="2"/>
    <x v="1"/>
  </r>
  <r>
    <x v="2"/>
    <x v="1"/>
  </r>
  <r>
    <x v="2"/>
    <x v="1"/>
  </r>
  <r>
    <x v="5"/>
    <x v="1"/>
  </r>
  <r>
    <x v="3"/>
    <x v="1"/>
  </r>
  <r>
    <x v="3"/>
    <x v="1"/>
  </r>
  <r>
    <x v="3"/>
    <x v="1"/>
  </r>
  <r>
    <x v="1"/>
    <x v="1"/>
  </r>
  <r>
    <x v="1"/>
    <x v="1"/>
  </r>
  <r>
    <x v="1"/>
    <x v="1"/>
  </r>
  <r>
    <x v="5"/>
    <x v="1"/>
  </r>
  <r>
    <x v="1"/>
    <x v="1"/>
  </r>
</pivotCacheRecords>
</file>

<file path=xl/pivotCache/pivotCacheRecords96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1"/>
    <x v="1"/>
  </r>
  <r>
    <x v="4"/>
    <x v="1"/>
  </r>
</pivotCacheRecords>
</file>

<file path=xl/pivotCache/pivotCacheRecords97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0"/>
    <x v="1"/>
  </r>
  <r>
    <x v="1"/>
    <x v="1"/>
  </r>
  <r>
    <x v="1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1"/>
    <x v="1"/>
  </r>
  <r>
    <x v="0"/>
    <x v="1"/>
  </r>
  <r>
    <x v="2"/>
    <x v="1"/>
  </r>
  <r>
    <x v="2"/>
    <x v="1"/>
  </r>
  <r>
    <x v="0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</pivotCacheRecords>
</file>

<file path=xl/pivotCache/pivotCacheRecords98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3"/>
    <x v="1"/>
  </r>
  <r>
    <x v="3"/>
    <x v="1"/>
  </r>
  <r>
    <x v="3"/>
    <x v="1"/>
  </r>
  <r>
    <x v="0"/>
    <x v="1"/>
  </r>
  <r>
    <x v="0"/>
    <x v="1"/>
  </r>
  <r>
    <x v="0"/>
    <x v="1"/>
  </r>
  <r>
    <x v="1"/>
    <x v="1"/>
  </r>
  <r>
    <x v="0"/>
    <x v="1"/>
  </r>
</pivotCacheRecords>
</file>

<file path=xl/pivotCache/pivotCacheRecords99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3"/>
    <x v="1"/>
  </r>
  <r>
    <x v="2"/>
    <x v="1"/>
  </r>
  <r>
    <x v="4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4"/>
    <x v="1"/>
  </r>
  <r>
    <x v="2"/>
    <x v="1"/>
  </r>
</pivotCacheRecords>
</file>

<file path=xl/pivotCache/pivotCacheRecords100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0"/>
  </r>
  <r>
    <x v="1"/>
    <x v="0"/>
  </r>
  <r>
    <x v="1"/>
    <x v="0"/>
  </r>
  <r>
    <x v="2"/>
    <x v="0"/>
  </r>
  <r>
    <x v="2"/>
    <x v="0"/>
  </r>
  <r>
    <x v="2"/>
    <x v="0"/>
  </r>
  <r>
    <x v="3"/>
    <x v="0"/>
  </r>
  <r>
    <x v="2"/>
    <x v="0"/>
  </r>
  <r>
    <x v="4"/>
    <x v="0"/>
  </r>
  <r>
    <x v="5"/>
    <x v="0"/>
  </r>
  <r>
    <x v="4"/>
    <x v="0"/>
  </r>
  <r>
    <x v="2"/>
    <x v="0"/>
  </r>
  <r>
    <x v="2"/>
    <x v="0"/>
  </r>
  <r>
    <x v="2"/>
    <x v="0"/>
  </r>
  <r>
    <x v="2"/>
    <x v="0"/>
  </r>
  <r>
    <x v="1"/>
    <x v="0"/>
  </r>
  <r>
    <x v="2"/>
    <x v="0"/>
  </r>
  <r>
    <x v="4"/>
    <x v="0"/>
  </r>
  <r>
    <x v="4"/>
    <x v="0"/>
  </r>
  <r>
    <x v="5"/>
    <x v="0"/>
  </r>
  <r>
    <x v="2"/>
    <x v="0"/>
  </r>
  <r>
    <x v="6"/>
    <x v="0"/>
  </r>
  <r>
    <x v="2"/>
    <x v="0"/>
  </r>
  <r>
    <x v="5"/>
    <x v="0"/>
  </r>
  <r>
    <x v="3"/>
    <x v="0"/>
  </r>
  <r>
    <x v="3"/>
    <x v="0"/>
  </r>
  <r>
    <x v="3"/>
    <x v="0"/>
  </r>
  <r>
    <x v="7"/>
    <x v="0"/>
  </r>
  <r>
    <x v="7"/>
    <x v="0"/>
  </r>
  <r>
    <x v="7"/>
    <x v="0"/>
  </r>
  <r>
    <x v="8"/>
    <x v="0"/>
  </r>
  <r>
    <x v="7"/>
    <x v="0"/>
  </r>
</pivotCacheRecords>
</file>

<file path=xl/pivotCache/pivotCacheRecords101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3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5"/>
    <x v="1"/>
  </r>
  <r>
    <x v="4"/>
    <x v="1"/>
  </r>
</pivotCacheRecords>
</file>

<file path=xl/pivotCache/pivotCacheRecords102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5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5"/>
    <x v="1"/>
  </r>
  <r>
    <x v="2"/>
    <x v="1"/>
  </r>
  <r>
    <x v="2"/>
    <x v="1"/>
  </r>
  <r>
    <x v="2"/>
    <x v="1"/>
  </r>
  <r>
    <x v="5"/>
    <x v="1"/>
  </r>
  <r>
    <x v="3"/>
    <x v="1"/>
  </r>
  <r>
    <x v="3"/>
    <x v="1"/>
  </r>
  <r>
    <x v="3"/>
    <x v="1"/>
  </r>
  <r>
    <x v="1"/>
    <x v="1"/>
  </r>
  <r>
    <x v="1"/>
    <x v="1"/>
  </r>
  <r>
    <x v="1"/>
    <x v="1"/>
  </r>
  <r>
    <x v="5"/>
    <x v="1"/>
  </r>
  <r>
    <x v="1"/>
    <x v="1"/>
  </r>
</pivotCacheRecords>
</file>

<file path=xl/pivotCache/pivotCacheRecords103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2"/>
    <x v="1"/>
  </r>
  <r>
    <x v="2"/>
    <x v="1"/>
  </r>
  <r>
    <x v="4"/>
    <x v="1"/>
  </r>
  <r>
    <x v="2"/>
    <x v="1"/>
  </r>
  <r>
    <x v="4"/>
    <x v="1"/>
  </r>
  <r>
    <x v="2"/>
    <x v="1"/>
  </r>
  <r>
    <x v="4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1"/>
    <x v="1"/>
  </r>
  <r>
    <x v="4"/>
    <x v="1"/>
  </r>
</pivotCacheRecords>
</file>

<file path=xl/pivotCache/pivotCacheRecords104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0"/>
    <x v="1"/>
  </r>
  <r>
    <x v="1"/>
    <x v="1"/>
  </r>
  <r>
    <x v="1"/>
    <x v="1"/>
  </r>
  <r>
    <x v="0"/>
    <x v="1"/>
  </r>
  <r>
    <x v="0"/>
    <x v="1"/>
  </r>
  <r>
    <x v="0"/>
    <x v="1"/>
  </r>
  <r>
    <x v="2"/>
    <x v="1"/>
  </r>
  <r>
    <x v="0"/>
    <x v="1"/>
  </r>
  <r>
    <x v="2"/>
    <x v="1"/>
  </r>
  <r>
    <x v="0"/>
    <x v="1"/>
  </r>
  <r>
    <x v="2"/>
    <x v="1"/>
  </r>
  <r>
    <x v="0"/>
    <x v="1"/>
  </r>
  <r>
    <x v="0"/>
    <x v="1"/>
  </r>
  <r>
    <x v="0"/>
    <x v="1"/>
  </r>
  <r>
    <x v="0"/>
    <x v="1"/>
  </r>
  <r>
    <x v="1"/>
    <x v="1"/>
  </r>
  <r>
    <x v="0"/>
    <x v="1"/>
  </r>
  <r>
    <x v="2"/>
    <x v="1"/>
  </r>
  <r>
    <x v="2"/>
    <x v="1"/>
  </r>
  <r>
    <x v="0"/>
    <x v="1"/>
  </r>
  <r>
    <x v="0"/>
    <x v="1"/>
  </r>
  <r>
    <x v="3"/>
    <x v="1"/>
  </r>
  <r>
    <x v="0"/>
    <x v="1"/>
  </r>
  <r>
    <x v="0"/>
    <x v="1"/>
  </r>
  <r>
    <x v="2"/>
    <x v="1"/>
  </r>
  <r>
    <x v="2"/>
    <x v="1"/>
  </r>
  <r>
    <x v="2"/>
    <x v="1"/>
  </r>
  <r>
    <x v="2"/>
    <x v="1"/>
  </r>
  <r>
    <x v="2"/>
    <x v="1"/>
  </r>
  <r>
    <x v="2"/>
    <x v="1"/>
  </r>
  <r>
    <x v="3"/>
    <x v="1"/>
  </r>
  <r>
    <x v="2"/>
    <x v="1"/>
  </r>
</pivotCacheRecords>
</file>

<file path=xl/pivotCache/pivotCacheRecords105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2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2"/>
    <x v="1"/>
  </r>
  <r>
    <x v="2"/>
    <x v="1"/>
  </r>
  <r>
    <x v="4"/>
    <x v="1"/>
  </r>
  <r>
    <x v="2"/>
    <x v="1"/>
  </r>
  <r>
    <x v="2"/>
    <x v="1"/>
  </r>
  <r>
    <x v="3"/>
    <x v="1"/>
  </r>
  <r>
    <x v="3"/>
    <x v="1"/>
  </r>
  <r>
    <x v="3"/>
    <x v="1"/>
  </r>
  <r>
    <x v="0"/>
    <x v="1"/>
  </r>
  <r>
    <x v="0"/>
    <x v="1"/>
  </r>
  <r>
    <x v="0"/>
    <x v="1"/>
  </r>
  <r>
    <x v="1"/>
    <x v="1"/>
  </r>
  <r>
    <x v="0"/>
    <x v="1"/>
  </r>
</pivotCacheRecords>
</file>

<file path=xl/pivotCache/pivotCacheRecords106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3"/>
    <x v="1"/>
  </r>
  <r>
    <x v="2"/>
    <x v="1"/>
  </r>
  <r>
    <x v="4"/>
    <x v="1"/>
  </r>
  <r>
    <x v="2"/>
    <x v="1"/>
  </r>
  <r>
    <x v="3"/>
    <x v="1"/>
  </r>
  <r>
    <x v="3"/>
    <x v="1"/>
  </r>
  <r>
    <x v="3"/>
    <x v="1"/>
  </r>
  <r>
    <x v="3"/>
    <x v="1"/>
  </r>
  <r>
    <x v="2"/>
    <x v="1"/>
  </r>
  <r>
    <x v="2"/>
    <x v="1"/>
  </r>
  <r>
    <x v="2"/>
    <x v="1"/>
  </r>
  <r>
    <x v="4"/>
    <x v="1"/>
  </r>
  <r>
    <x v="2"/>
    <x v="1"/>
  </r>
</pivotCacheRecords>
</file>

<file path=xl/pivotCache/pivotCacheRecords107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3"/>
    <x v="1"/>
  </r>
  <r>
    <x v="4"/>
    <x v="1"/>
  </r>
  <r>
    <x v="3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3"/>
    <x v="1"/>
  </r>
  <r>
    <x v="3"/>
    <x v="1"/>
  </r>
  <r>
    <x v="4"/>
    <x v="1"/>
  </r>
  <r>
    <x v="2"/>
    <x v="1"/>
  </r>
  <r>
    <x v="2"/>
    <x v="1"/>
  </r>
  <r>
    <x v="2"/>
    <x v="1"/>
  </r>
  <r>
    <x v="4"/>
    <x v="1"/>
  </r>
  <r>
    <x v="0"/>
    <x v="1"/>
  </r>
  <r>
    <x v="0"/>
    <x v="1"/>
  </r>
  <r>
    <x v="0"/>
    <x v="1"/>
  </r>
  <r>
    <x v="3"/>
    <x v="1"/>
  </r>
  <r>
    <x v="3"/>
    <x v="1"/>
  </r>
  <r>
    <x v="3"/>
    <x v="1"/>
  </r>
  <r>
    <x v="4"/>
    <x v="1"/>
  </r>
  <r>
    <x v="3"/>
    <x v="1"/>
  </r>
</pivotCacheRecords>
</file>

<file path=xl/pivotCache/pivotCacheRecords108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2"/>
    <x v="1"/>
  </r>
  <r>
    <x v="1"/>
    <x v="1"/>
  </r>
  <r>
    <x v="1"/>
    <x v="1"/>
  </r>
  <r>
    <x v="2"/>
    <x v="1"/>
  </r>
  <r>
    <x v="2"/>
    <x v="1"/>
  </r>
  <r>
    <x v="2"/>
    <x v="1"/>
  </r>
  <r>
    <x v="3"/>
    <x v="1"/>
  </r>
  <r>
    <x v="2"/>
    <x v="1"/>
  </r>
  <r>
    <x v="4"/>
    <x v="1"/>
  </r>
  <r>
    <x v="3"/>
    <x v="1"/>
  </r>
  <r>
    <x v="4"/>
    <x v="1"/>
  </r>
  <r>
    <x v="2"/>
    <x v="1"/>
  </r>
  <r>
    <x v="2"/>
    <x v="1"/>
  </r>
  <r>
    <x v="2"/>
    <x v="1"/>
  </r>
  <r>
    <x v="2"/>
    <x v="1"/>
  </r>
  <r>
    <x v="1"/>
    <x v="1"/>
  </r>
  <r>
    <x v="2"/>
    <x v="1"/>
  </r>
  <r>
    <x v="4"/>
    <x v="1"/>
  </r>
  <r>
    <x v="4"/>
    <x v="1"/>
  </r>
  <r>
    <x v="3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5"/>
    <x v="1"/>
  </r>
  <r>
    <x v="4"/>
    <x v="1"/>
  </r>
</pivotCacheRecords>
</file>

<file path=xl/pivotCache/pivotCacheRecords109.xml><?xml version="1.0" encoding="utf-8"?>
<pivotCacheRecords xmlns="http://schemas.openxmlformats.org/spreadsheetml/2006/main" xmlns:r="http://schemas.openxmlformats.org/officeDocument/2006/relationships" count="36">
  <r>
    <x v="0"/>
    <x v="0"/>
  </r>
  <r>
    <x v="0"/>
    <x v="0"/>
  </r>
  <r>
    <x v="0"/>
    <x v="0"/>
  </r>
  <r>
    <x v="0"/>
    <x v="0"/>
  </r>
  <r>
    <x v="1"/>
    <x v="1"/>
  </r>
  <r>
    <x v="0"/>
    <x v="1"/>
  </r>
  <r>
    <x v="0"/>
    <x v="1"/>
  </r>
  <r>
    <x v="1"/>
    <x v="1"/>
  </r>
  <r>
    <x v="1"/>
    <x v="1"/>
  </r>
  <r>
    <x v="1"/>
    <x v="1"/>
  </r>
  <r>
    <x v="2"/>
    <x v="1"/>
  </r>
  <r>
    <x v="1"/>
    <x v="1"/>
  </r>
  <r>
    <x v="3"/>
    <x v="1"/>
  </r>
  <r>
    <x v="2"/>
    <x v="1"/>
  </r>
  <r>
    <x v="3"/>
    <x v="1"/>
  </r>
  <r>
    <x v="1"/>
    <x v="1"/>
  </r>
  <r>
    <x v="1"/>
    <x v="1"/>
  </r>
  <r>
    <x v="1"/>
    <x v="1"/>
  </r>
  <r>
    <x v="1"/>
    <x v="1"/>
  </r>
  <r>
    <x v="0"/>
    <x v="1"/>
  </r>
  <r>
    <x v="1"/>
    <x v="1"/>
  </r>
  <r>
    <x v="3"/>
    <x v="1"/>
  </r>
  <r>
    <x v="3"/>
    <x v="1"/>
  </r>
  <r>
    <x v="2"/>
    <x v="1"/>
  </r>
  <r>
    <x v="1"/>
    <x v="1"/>
  </r>
  <r>
    <x v="1"/>
    <x v="1"/>
  </r>
  <r>
    <x v="1"/>
    <x v="1"/>
  </r>
  <r>
    <x v="2"/>
    <x v="1"/>
  </r>
  <r>
    <x v="2"/>
    <x v="1"/>
  </r>
  <r>
    <x v="2"/>
    <x v="1"/>
  </r>
  <r>
    <x v="2"/>
    <x v="1"/>
  </r>
  <r>
    <x v="3"/>
    <x v="1"/>
  </r>
  <r>
    <x v="3"/>
    <x v="1"/>
  </r>
  <r>
    <x v="3"/>
    <x v="1"/>
  </r>
  <r>
    <x v="3"/>
    <x v="1"/>
  </r>
  <r>
    <x v="3"/>
    <x v="1"/>
  </r>
</pivotCacheRecords>
</file>

<file path=xl/pivotCache/pivotCacheRecords110.xml><?xml version="1.0" encoding="utf-8"?>
<pivotCacheRecords xmlns="http://schemas.openxmlformats.org/spreadsheetml/2006/main" xmlns:r="http://schemas.openxmlformats.org/officeDocument/2006/relationships" count="564">
  <r>
    <x v="0"/>
    <n v="4.5"/>
  </r>
  <r>
    <x v="1"/>
    <n v="7.5"/>
  </r>
  <r>
    <x v="0"/>
    <n v="4.5"/>
  </r>
  <r>
    <x v="1"/>
    <n v="7.5"/>
  </r>
  <r>
    <x v="0"/>
    <n v="4.5"/>
  </r>
  <r>
    <x v="0"/>
    <n v="7.5"/>
  </r>
  <r>
    <x v="1"/>
    <n v="7.5"/>
  </r>
  <r>
    <x v="1"/>
    <n v="-1.5"/>
  </r>
  <r>
    <x v="1"/>
    <n v="-1.5"/>
  </r>
  <r>
    <x v="0"/>
    <n v="1.5"/>
  </r>
  <r>
    <x v="0"/>
    <n v="-1.5"/>
  </r>
  <r>
    <x v="2"/>
    <n v="1.5"/>
  </r>
  <r>
    <x v="1"/>
    <n v="-1.5"/>
  </r>
  <r>
    <x v="0"/>
    <n v="-1.5"/>
  </r>
  <r>
    <x v="0"/>
    <n v="1.5"/>
  </r>
  <r>
    <x v="0"/>
    <n v="3"/>
  </r>
  <r>
    <x v="0"/>
    <n v="1.9500000000000002"/>
  </r>
  <r>
    <x v="1"/>
    <n v="3"/>
  </r>
  <r>
    <x v="0"/>
    <n v="1.9500000000000002"/>
  </r>
  <r>
    <x v="0"/>
    <n v="-1.5"/>
  </r>
  <r>
    <x v="0"/>
    <n v="3"/>
  </r>
  <r>
    <x v="0"/>
    <n v="1.6500000000000001"/>
  </r>
  <r>
    <x v="0"/>
    <n v="1.7999999999999998"/>
  </r>
  <r>
    <x v="0"/>
    <n v="1.7999999999999998"/>
  </r>
  <r>
    <x v="1"/>
    <n v="1.5"/>
  </r>
  <r>
    <x v="1"/>
    <n v="1.5"/>
  </r>
  <r>
    <x v="0"/>
    <n v="1.5"/>
  </r>
  <r>
    <x v="0"/>
    <n v="1.5"/>
  </r>
  <r>
    <x v="2"/>
    <n v="1.5"/>
  </r>
  <r>
    <x v="1"/>
    <n v="3"/>
  </r>
  <r>
    <x v="1"/>
    <n v="1.6500000000000001"/>
  </r>
  <r>
    <x v="0"/>
    <n v="1.5"/>
  </r>
  <r>
    <x v="1"/>
    <n v="1.5"/>
  </r>
  <r>
    <x v="0"/>
    <n v="1.5"/>
  </r>
  <r>
    <x v="1"/>
    <n v="1.5"/>
  </r>
  <r>
    <x v="1"/>
    <n v="1.5"/>
  </r>
  <r>
    <x v="1"/>
    <n v="3"/>
  </r>
  <r>
    <x v="0"/>
    <n v="1.5"/>
  </r>
  <r>
    <x v="0"/>
    <n v="1.5"/>
  </r>
  <r>
    <x v="2"/>
    <n v="3"/>
  </r>
  <r>
    <x v="1"/>
    <n v="1.5"/>
  </r>
  <r>
    <x v="0"/>
    <n v="1.5"/>
  </r>
  <r>
    <x v="2"/>
    <n v="2.1"/>
  </r>
  <r>
    <x v="1"/>
    <n v="-1.5"/>
  </r>
  <r>
    <x v="0"/>
    <n v="1.7999999999999998"/>
  </r>
  <r>
    <x v="1"/>
    <n v="1.7999999999999998"/>
  </r>
  <r>
    <x v="0"/>
    <n v="1.5"/>
  </r>
  <r>
    <x v="0"/>
    <n v="1.5"/>
  </r>
  <r>
    <x v="0"/>
    <n v="1.5"/>
  </r>
  <r>
    <x v="1"/>
    <n v="1.5"/>
  </r>
  <r>
    <x v="0"/>
    <n v="1.6500000000000001"/>
  </r>
  <r>
    <x v="3"/>
    <n v="1.7999999999999998"/>
  </r>
  <r>
    <x v="2"/>
    <n v="2.1"/>
  </r>
  <r>
    <x v="1"/>
    <n v="1.5"/>
  </r>
  <r>
    <x v="3"/>
    <n v="3"/>
  </r>
  <r>
    <x v="1"/>
    <n v="1.6500000000000001"/>
  </r>
  <r>
    <x v="2"/>
    <n v="3"/>
  </r>
  <r>
    <x v="1"/>
    <n v="1.6500000000000001"/>
  </r>
  <r>
    <x v="2"/>
    <n v="2.25"/>
  </r>
  <r>
    <x v="1"/>
    <n v="1.5"/>
  </r>
  <r>
    <x v="0"/>
    <n v="2.1"/>
  </r>
  <r>
    <x v="1"/>
    <n v="1.5"/>
  </r>
  <r>
    <x v="1"/>
    <n v="-1.05"/>
  </r>
  <r>
    <x v="1"/>
    <n v="-1.5"/>
  </r>
  <r>
    <x v="0"/>
    <n v="0"/>
  </r>
  <r>
    <x v="1"/>
    <n v="-1.5"/>
  </r>
  <r>
    <x v="3"/>
    <n v="0"/>
  </r>
  <r>
    <x v="1"/>
    <n v="-1.3499999999999999"/>
  </r>
  <r>
    <x v="1"/>
    <n v="0"/>
  </r>
  <r>
    <x v="2"/>
    <n v="-1.5"/>
  </r>
  <r>
    <x v="1"/>
    <n v="0"/>
  </r>
  <r>
    <x v="2"/>
    <n v="0"/>
  </r>
  <r>
    <x v="3"/>
    <n v="-1.05"/>
  </r>
  <r>
    <x v="0"/>
    <n v="-1.5"/>
  </r>
  <r>
    <x v="4"/>
    <n v="-0.75"/>
  </r>
  <r>
    <x v="2"/>
    <n v="-1.5"/>
  </r>
  <r>
    <x v="1"/>
    <n v="-1.5"/>
  </r>
  <r>
    <x v="0"/>
    <n v="0"/>
  </r>
  <r>
    <x v="4"/>
    <n v="0"/>
  </r>
  <r>
    <x v="0"/>
    <n v="-0.89999999999999991"/>
  </r>
  <r>
    <x v="2"/>
    <n v="0"/>
  </r>
  <r>
    <x v="0"/>
    <n v="0"/>
  </r>
  <r>
    <x v="0"/>
    <n v="0"/>
  </r>
  <r>
    <x v="3"/>
    <n v="0"/>
  </r>
  <r>
    <x v="2"/>
    <n v="-0.89999999999999991"/>
  </r>
  <r>
    <x v="2"/>
    <n v="0"/>
  </r>
  <r>
    <x v="1"/>
    <n v="0"/>
  </r>
  <r>
    <x v="2"/>
    <n v="-1.5"/>
  </r>
  <r>
    <x v="4"/>
    <n v="0"/>
  </r>
  <r>
    <x v="1"/>
    <n v="-1.5"/>
  </r>
  <r>
    <x v="2"/>
    <n v="0"/>
  </r>
  <r>
    <x v="2"/>
    <n v="-1.5"/>
  </r>
  <r>
    <x v="3"/>
    <n v="0"/>
  </r>
  <r>
    <x v="2"/>
    <n v="-0.89999999999999991"/>
  </r>
  <r>
    <x v="0"/>
    <n v="0"/>
  </r>
  <r>
    <x v="3"/>
    <n v="0"/>
  </r>
  <r>
    <x v="4"/>
    <n v="0"/>
  </r>
  <r>
    <x v="2"/>
    <n v="0"/>
  </r>
  <r>
    <x v="4"/>
    <n v="0"/>
  </r>
  <r>
    <x v="0"/>
    <n v="0"/>
  </r>
  <r>
    <x v="2"/>
    <n v="0"/>
  </r>
  <r>
    <x v="0"/>
    <n v="0"/>
  </r>
  <r>
    <x v="0"/>
    <n v="0"/>
  </r>
  <r>
    <x v="2"/>
    <n v="-1.2"/>
  </r>
  <r>
    <x v="2"/>
    <n v="0"/>
  </r>
  <r>
    <x v="2"/>
    <n v="0"/>
  </r>
  <r>
    <x v="4"/>
    <n v="-0.89999999999999991"/>
  </r>
  <r>
    <x v="2"/>
    <n v="-0.75"/>
  </r>
  <r>
    <x v="3"/>
    <n v="0"/>
  </r>
  <r>
    <x v="2"/>
    <n v="-1.05"/>
  </r>
  <r>
    <x v="4"/>
    <n v="0"/>
  </r>
  <r>
    <x v="2"/>
    <n v="0"/>
  </r>
  <r>
    <x v="0"/>
    <n v="0"/>
  </r>
  <r>
    <x v="2"/>
    <n v="0"/>
  </r>
  <r>
    <x v="4"/>
    <n v="0"/>
  </r>
  <r>
    <x v="3"/>
    <n v="0"/>
  </r>
  <r>
    <x v="0"/>
    <n v="0"/>
  </r>
  <r>
    <x v="3"/>
    <n v="0"/>
  </r>
  <r>
    <x v="1"/>
    <n v="-1.2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-1.05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-1.2"/>
  </r>
  <r>
    <x v="0"/>
    <n v="0"/>
  </r>
  <r>
    <x v="4"/>
    <n v="0"/>
  </r>
  <r>
    <x v="0"/>
    <n v="0"/>
  </r>
  <r>
    <x v="2"/>
    <n v="0"/>
  </r>
  <r>
    <x v="4"/>
    <n v="0"/>
  </r>
  <r>
    <x v="3"/>
    <n v="0"/>
  </r>
  <r>
    <x v="2"/>
    <n v="-1.05"/>
  </r>
  <r>
    <x v="3"/>
    <n v="0"/>
  </r>
  <r>
    <x v="0"/>
    <n v="0"/>
  </r>
  <r>
    <x v="2"/>
    <n v="-0.89999999999999991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0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-0.75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0"/>
  </r>
  <r>
    <x v="2"/>
    <n v="0"/>
  </r>
  <r>
    <x v="1"/>
    <n v="-1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-1.05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-1.2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1.7999999999999998"/>
  </r>
  <r>
    <x v="2"/>
    <n v="3"/>
  </r>
  <r>
    <x v="2"/>
    <n v="1.6500000000000001"/>
  </r>
  <r>
    <x v="2"/>
    <n v="1.6500000000000001"/>
  </r>
  <r>
    <x v="2"/>
    <n v="1.6500000000000001"/>
  </r>
  <r>
    <x v="2"/>
    <n v="3"/>
  </r>
  <r>
    <x v="2"/>
    <n v="1.5"/>
  </r>
  <r>
    <x v="2"/>
    <n v="3"/>
  </r>
  <r>
    <x v="2"/>
    <n v="3"/>
  </r>
  <r>
    <x v="2"/>
    <n v="3"/>
  </r>
  <r>
    <x v="2"/>
    <n v="3"/>
  </r>
  <r>
    <x v="2"/>
    <n v="3"/>
  </r>
  <r>
    <x v="2"/>
    <n v="2.1"/>
  </r>
  <r>
    <x v="2"/>
    <n v="3"/>
  </r>
  <r>
    <x v="2"/>
    <n v="0"/>
  </r>
  <r>
    <x v="2"/>
    <n v="0"/>
  </r>
  <r>
    <x v="2"/>
    <n v="0"/>
  </r>
  <r>
    <x v="2"/>
    <n v="0"/>
  </r>
  <r>
    <x v="2"/>
    <n v="-1.3499999999999999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-0.89999999999999991"/>
  </r>
  <r>
    <x v="2"/>
    <n v="0"/>
  </r>
  <r>
    <x v="2"/>
    <n v="0"/>
  </r>
  <r>
    <x v="1"/>
    <n v="0"/>
  </r>
  <r>
    <x v="2"/>
    <n v="0"/>
  </r>
  <r>
    <x v="2"/>
    <n v="0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5"/>
    <n v="0"/>
  </r>
  <r>
    <x v="6"/>
    <n v="0"/>
  </r>
  <r>
    <x v="5"/>
    <n v="0"/>
  </r>
  <r>
    <x v="6"/>
    <n v="0"/>
  </r>
  <r>
    <x v="6"/>
    <n v="0"/>
  </r>
  <r>
    <x v="6"/>
    <n v="0"/>
  </r>
  <r>
    <x v="5"/>
    <n v="0"/>
  </r>
  <r>
    <x v="2"/>
    <n v="0"/>
  </r>
  <r>
    <x v="2"/>
    <n v="-1.05"/>
  </r>
  <r>
    <x v="2"/>
    <n v="0"/>
  </r>
  <r>
    <x v="5"/>
    <n v="0"/>
  </r>
  <r>
    <x v="2"/>
    <n v="0"/>
  </r>
  <r>
    <x v="6"/>
    <n v="0"/>
  </r>
  <r>
    <x v="5"/>
    <n v="0"/>
  </r>
  <r>
    <x v="2"/>
    <n v="-1.05"/>
  </r>
  <r>
    <x v="6"/>
    <n v="0"/>
  </r>
  <r>
    <x v="5"/>
    <n v="0"/>
  </r>
  <r>
    <x v="2"/>
    <n v="0"/>
  </r>
  <r>
    <x v="5"/>
    <n v="0"/>
  </r>
  <r>
    <x v="1"/>
    <n v="0"/>
  </r>
  <r>
    <x v="2"/>
    <n v="0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0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1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6"/>
  </r>
  <r>
    <x v="2"/>
    <n v="6"/>
  </r>
  <r>
    <x v="2"/>
    <n v="6"/>
  </r>
  <r>
    <x v="2"/>
    <n v="0"/>
  </r>
  <r>
    <x v="2"/>
    <n v="0"/>
  </r>
  <r>
    <x v="3"/>
    <n v="0"/>
  </r>
  <r>
    <x v="3"/>
    <n v="0"/>
  </r>
  <r>
    <x v="2"/>
    <n v="0"/>
  </r>
  <r>
    <x v="2"/>
    <n v="0"/>
  </r>
  <r>
    <x v="2"/>
    <n v="0"/>
  </r>
  <r>
    <x v="4"/>
    <n v="0"/>
  </r>
  <r>
    <x v="2"/>
    <n v="6"/>
  </r>
  <r>
    <x v="1"/>
    <n v="0"/>
  </r>
  <r>
    <x v="2"/>
    <n v="3"/>
  </r>
  <r>
    <x v="2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</pivotCacheRecords>
</file>

<file path=xl/pivotCache/pivotCacheRecords111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0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1"/>
    <n v="0"/>
  </r>
  <r>
    <x v="0"/>
    <n v="9"/>
  </r>
  <r>
    <x v="1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0"/>
    <n v="9"/>
  </r>
  <r>
    <x v="2"/>
    <n v="9"/>
  </r>
  <r>
    <x v="1"/>
    <n v="9"/>
  </r>
  <r>
    <x v="0"/>
    <n v="0"/>
  </r>
  <r>
    <x v="1"/>
    <n v="9"/>
  </r>
  <r>
    <x v="0"/>
    <n v="9"/>
  </r>
  <r>
    <x v="0"/>
    <n v="0"/>
  </r>
  <r>
    <x v="0"/>
    <n v="9"/>
  </r>
  <r>
    <x v="1"/>
    <n v="0"/>
  </r>
  <r>
    <x v="0"/>
    <n v="0"/>
  </r>
  <r>
    <x v="3"/>
    <n v="0"/>
  </r>
  <r>
    <x v="2"/>
    <n v="9"/>
  </r>
  <r>
    <x v="1"/>
    <n v="9"/>
  </r>
  <r>
    <x v="3"/>
    <n v="9"/>
  </r>
  <r>
    <x v="1"/>
    <n v="9"/>
  </r>
  <r>
    <x v="2"/>
    <n v="0"/>
  </r>
  <r>
    <x v="1"/>
    <n v="0"/>
  </r>
  <r>
    <x v="2"/>
    <n v="9"/>
  </r>
  <r>
    <x v="1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3"/>
    <n v="0"/>
  </r>
  <r>
    <x v="1"/>
    <n v="0"/>
  </r>
  <r>
    <x v="1"/>
    <n v="4.5"/>
  </r>
  <r>
    <x v="2"/>
    <n v="0"/>
  </r>
  <r>
    <x v="1"/>
    <n v="0"/>
  </r>
  <r>
    <x v="2"/>
    <n v="0"/>
  </r>
  <r>
    <x v="3"/>
    <n v="4.5"/>
  </r>
  <r>
    <x v="0"/>
    <n v="0"/>
  </r>
  <r>
    <x v="4"/>
    <n v="0"/>
  </r>
  <r>
    <x v="2"/>
    <n v="0"/>
  </r>
  <r>
    <x v="1"/>
    <n v="0"/>
  </r>
  <r>
    <x v="0"/>
    <n v="0"/>
  </r>
  <r>
    <x v="4"/>
    <n v="4.5"/>
  </r>
  <r>
    <x v="0"/>
    <n v="0"/>
  </r>
  <r>
    <x v="2"/>
    <n v="0"/>
  </r>
  <r>
    <x v="0"/>
    <n v="4.5"/>
  </r>
  <r>
    <x v="0"/>
    <n v="4.5"/>
  </r>
  <r>
    <x v="3"/>
    <n v="0"/>
  </r>
  <r>
    <x v="2"/>
    <n v="0"/>
  </r>
  <r>
    <x v="2"/>
    <n v="4.5"/>
  </r>
  <r>
    <x v="1"/>
    <n v="4.5"/>
  </r>
  <r>
    <x v="2"/>
    <n v="0"/>
  </r>
  <r>
    <x v="4"/>
    <n v="4.5"/>
  </r>
  <r>
    <x v="1"/>
    <n v="0"/>
  </r>
  <r>
    <x v="2"/>
    <n v="0"/>
  </r>
  <r>
    <x v="2"/>
    <n v="0"/>
  </r>
  <r>
    <x v="3"/>
    <n v="0"/>
  </r>
  <r>
    <x v="2"/>
    <n v="4.5"/>
  </r>
  <r>
    <x v="0"/>
    <n v="4.5"/>
  </r>
  <r>
    <x v="3"/>
    <n v="4.5"/>
  </r>
  <r>
    <x v="4"/>
    <n v="4.5"/>
  </r>
  <r>
    <x v="2"/>
    <n v="0"/>
  </r>
  <r>
    <x v="4"/>
    <n v="0"/>
  </r>
  <r>
    <x v="0"/>
    <n v="0"/>
  </r>
  <r>
    <x v="2"/>
    <n v="0"/>
  </r>
  <r>
    <x v="0"/>
    <n v="0"/>
  </r>
  <r>
    <x v="0"/>
    <n v="4.5"/>
  </r>
  <r>
    <x v="2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4"/>
    <n v="0"/>
  </r>
  <r>
    <x v="2"/>
    <n v="0"/>
  </r>
  <r>
    <x v="0"/>
    <n v="0"/>
  </r>
  <r>
    <x v="2"/>
    <n v="0"/>
  </r>
  <r>
    <x v="4"/>
    <n v="4.5"/>
  </r>
  <r>
    <x v="3"/>
    <n v="0"/>
  </r>
  <r>
    <x v="0"/>
    <n v="0"/>
  </r>
  <r>
    <x v="3"/>
    <n v="0"/>
  </r>
  <r>
    <x v="1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0"/>
  </r>
  <r>
    <x v="0"/>
    <n v="0"/>
  </r>
  <r>
    <x v="4"/>
    <n v="0"/>
  </r>
  <r>
    <x v="0"/>
    <n v="0"/>
  </r>
  <r>
    <x v="2"/>
    <n v="4.5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4.5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4.5"/>
  </r>
  <r>
    <x v="2"/>
    <n v="0"/>
  </r>
  <r>
    <x v="1"/>
    <n v="4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1"/>
    <n v="0"/>
  </r>
  <r>
    <x v="2"/>
    <n v="0"/>
  </r>
  <r>
    <x v="2"/>
    <n v="4.5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4.5"/>
  </r>
  <r>
    <x v="5"/>
    <n v="0"/>
  </r>
  <r>
    <x v="6"/>
    <n v="0"/>
  </r>
  <r>
    <x v="5"/>
    <n v="4.5"/>
  </r>
  <r>
    <x v="6"/>
    <n v="0"/>
  </r>
  <r>
    <x v="6"/>
    <n v="0"/>
  </r>
  <r>
    <x v="6"/>
    <n v="0"/>
  </r>
  <r>
    <x v="5"/>
    <n v="0"/>
  </r>
  <r>
    <x v="2"/>
    <n v="0"/>
  </r>
  <r>
    <x v="2"/>
    <n v="0"/>
  </r>
  <r>
    <x v="2"/>
    <n v="4.5"/>
  </r>
  <r>
    <x v="5"/>
    <n v="0"/>
  </r>
  <r>
    <x v="2"/>
    <n v="0"/>
  </r>
  <r>
    <x v="6"/>
    <n v="0"/>
  </r>
  <r>
    <x v="5"/>
    <n v="0"/>
  </r>
  <r>
    <x v="2"/>
    <n v="0"/>
  </r>
  <r>
    <x v="6"/>
    <n v="0"/>
  </r>
  <r>
    <x v="5"/>
    <n v="0"/>
  </r>
  <r>
    <x v="2"/>
    <n v="0"/>
  </r>
  <r>
    <x v="5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4.5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4.5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7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9"/>
  </r>
  <r>
    <x v="3"/>
    <n v="0"/>
  </r>
  <r>
    <x v="3"/>
    <n v="9"/>
  </r>
  <r>
    <x v="2"/>
    <n v="0"/>
  </r>
  <r>
    <x v="2"/>
    <n v="0"/>
  </r>
  <r>
    <x v="2"/>
    <n v="9"/>
  </r>
  <r>
    <x v="4"/>
    <n v="0"/>
  </r>
  <r>
    <x v="2"/>
    <n v="18"/>
  </r>
  <r>
    <x v="1"/>
    <n v="0"/>
  </r>
  <r>
    <x v="2"/>
    <n v="0"/>
  </r>
  <r>
    <x v="2"/>
    <n v="0"/>
  </r>
  <r>
    <x v="1"/>
    <n v="0"/>
  </r>
  <r>
    <x v="1"/>
    <n v="0"/>
  </r>
  <r>
    <x v="5"/>
    <n v="0"/>
  </r>
  <r>
    <x v="1"/>
    <n v="0"/>
  </r>
  <r>
    <x v="1"/>
    <n v="9"/>
  </r>
  <r>
    <x v="5"/>
    <n v="0"/>
  </r>
</pivotCacheRecords>
</file>

<file path=xl/pivotCache/pivotCacheRecords112.xml><?xml version="1.0" encoding="utf-8"?>
<pivotCacheRecords xmlns="http://schemas.openxmlformats.org/spreadsheetml/2006/main" xmlns:r="http://schemas.openxmlformats.org/officeDocument/2006/relationships" count="564">
  <r>
    <x v="0"/>
    <n v="9"/>
  </r>
  <r>
    <x v="1"/>
    <n v="9"/>
  </r>
  <r>
    <x v="0"/>
    <n v="9"/>
  </r>
  <r>
    <x v="1"/>
    <n v="9"/>
  </r>
  <r>
    <x v="0"/>
    <n v="9"/>
  </r>
  <r>
    <x v="0"/>
    <n v="9"/>
  </r>
  <r>
    <x v="1"/>
    <n v="9"/>
  </r>
  <r>
    <x v="1"/>
    <n v="9"/>
  </r>
  <r>
    <x v="1"/>
    <n v="9"/>
  </r>
  <r>
    <x v="0"/>
    <n v="9"/>
  </r>
  <r>
    <x v="0"/>
    <n v="0"/>
  </r>
  <r>
    <x v="2"/>
    <n v="9"/>
  </r>
  <r>
    <x v="1"/>
    <n v="9"/>
  </r>
  <r>
    <x v="0"/>
    <n v="9"/>
  </r>
  <r>
    <x v="0"/>
    <n v="9"/>
  </r>
  <r>
    <x v="0"/>
    <n v="9"/>
  </r>
  <r>
    <x v="0"/>
    <n v="0"/>
  </r>
  <r>
    <x v="1"/>
    <n v="9"/>
  </r>
  <r>
    <x v="0"/>
    <n v="9"/>
  </r>
  <r>
    <x v="0"/>
    <n v="9"/>
  </r>
  <r>
    <x v="0"/>
    <n v="9"/>
  </r>
  <r>
    <x v="0"/>
    <n v="9"/>
  </r>
  <r>
    <x v="0"/>
    <n v="9"/>
  </r>
  <r>
    <x v="0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1"/>
    <n v="0"/>
  </r>
  <r>
    <x v="0"/>
    <n v="9"/>
  </r>
  <r>
    <x v="1"/>
    <n v="9"/>
  </r>
  <r>
    <x v="0"/>
    <n v="9"/>
  </r>
  <r>
    <x v="1"/>
    <n v="9"/>
  </r>
  <r>
    <x v="1"/>
    <n v="9"/>
  </r>
  <r>
    <x v="1"/>
    <n v="9"/>
  </r>
  <r>
    <x v="0"/>
    <n v="9"/>
  </r>
  <r>
    <x v="0"/>
    <n v="9"/>
  </r>
  <r>
    <x v="2"/>
    <n v="9"/>
  </r>
  <r>
    <x v="1"/>
    <n v="9"/>
  </r>
  <r>
    <x v="0"/>
    <n v="9"/>
  </r>
  <r>
    <x v="2"/>
    <n v="9"/>
  </r>
  <r>
    <x v="1"/>
    <n v="9"/>
  </r>
  <r>
    <x v="0"/>
    <n v="0"/>
  </r>
  <r>
    <x v="1"/>
    <n v="9"/>
  </r>
  <r>
    <x v="0"/>
    <n v="9"/>
  </r>
  <r>
    <x v="0"/>
    <n v="0"/>
  </r>
  <r>
    <x v="0"/>
    <n v="9"/>
  </r>
  <r>
    <x v="1"/>
    <n v="0"/>
  </r>
  <r>
    <x v="0"/>
    <n v="0"/>
  </r>
  <r>
    <x v="3"/>
    <n v="0"/>
  </r>
  <r>
    <x v="2"/>
    <n v="9"/>
  </r>
  <r>
    <x v="1"/>
    <n v="9"/>
  </r>
  <r>
    <x v="3"/>
    <n v="9"/>
  </r>
  <r>
    <x v="1"/>
    <n v="9"/>
  </r>
  <r>
    <x v="2"/>
    <n v="0"/>
  </r>
  <r>
    <x v="1"/>
    <n v="0"/>
  </r>
  <r>
    <x v="2"/>
    <n v="9"/>
  </r>
  <r>
    <x v="1"/>
    <n v="9"/>
  </r>
  <r>
    <x v="0"/>
    <n v="9"/>
  </r>
  <r>
    <x v="1"/>
    <n v="9"/>
  </r>
  <r>
    <x v="1"/>
    <n v="4.5"/>
  </r>
  <r>
    <x v="1"/>
    <n v="4.5"/>
  </r>
  <r>
    <x v="0"/>
    <n v="4.5"/>
  </r>
  <r>
    <x v="1"/>
    <n v="0"/>
  </r>
  <r>
    <x v="3"/>
    <n v="0"/>
  </r>
  <r>
    <x v="1"/>
    <n v="0"/>
  </r>
  <r>
    <x v="1"/>
    <n v="4.5"/>
  </r>
  <r>
    <x v="2"/>
    <n v="0"/>
  </r>
  <r>
    <x v="1"/>
    <n v="0"/>
  </r>
  <r>
    <x v="2"/>
    <n v="0"/>
  </r>
  <r>
    <x v="3"/>
    <n v="4.5"/>
  </r>
  <r>
    <x v="0"/>
    <n v="0"/>
  </r>
  <r>
    <x v="4"/>
    <n v="0"/>
  </r>
  <r>
    <x v="2"/>
    <n v="0"/>
  </r>
  <r>
    <x v="1"/>
    <n v="0"/>
  </r>
  <r>
    <x v="0"/>
    <n v="0"/>
  </r>
  <r>
    <x v="4"/>
    <n v="4.5"/>
  </r>
  <r>
    <x v="0"/>
    <n v="0"/>
  </r>
  <r>
    <x v="2"/>
    <n v="0"/>
  </r>
  <r>
    <x v="0"/>
    <n v="4.5"/>
  </r>
  <r>
    <x v="0"/>
    <n v="4.5"/>
  </r>
  <r>
    <x v="3"/>
    <n v="0"/>
  </r>
  <r>
    <x v="2"/>
    <n v="0"/>
  </r>
  <r>
    <x v="2"/>
    <n v="4.5"/>
  </r>
  <r>
    <x v="1"/>
    <n v="4.5"/>
  </r>
  <r>
    <x v="2"/>
    <n v="0"/>
  </r>
  <r>
    <x v="4"/>
    <n v="4.5"/>
  </r>
  <r>
    <x v="1"/>
    <n v="0"/>
  </r>
  <r>
    <x v="2"/>
    <n v="0"/>
  </r>
  <r>
    <x v="2"/>
    <n v="0"/>
  </r>
  <r>
    <x v="3"/>
    <n v="0"/>
  </r>
  <r>
    <x v="2"/>
    <n v="4.5"/>
  </r>
  <r>
    <x v="0"/>
    <n v="4.5"/>
  </r>
  <r>
    <x v="3"/>
    <n v="4.5"/>
  </r>
  <r>
    <x v="4"/>
    <n v="4.5"/>
  </r>
  <r>
    <x v="2"/>
    <n v="0"/>
  </r>
  <r>
    <x v="4"/>
    <n v="0"/>
  </r>
  <r>
    <x v="0"/>
    <n v="0"/>
  </r>
  <r>
    <x v="2"/>
    <n v="0"/>
  </r>
  <r>
    <x v="0"/>
    <n v="0"/>
  </r>
  <r>
    <x v="0"/>
    <n v="4.5"/>
  </r>
  <r>
    <x v="2"/>
    <n v="0"/>
  </r>
  <r>
    <x v="2"/>
    <n v="0"/>
  </r>
  <r>
    <x v="2"/>
    <n v="0"/>
  </r>
  <r>
    <x v="4"/>
    <n v="0"/>
  </r>
  <r>
    <x v="2"/>
    <n v="0"/>
  </r>
  <r>
    <x v="3"/>
    <n v="0"/>
  </r>
  <r>
    <x v="2"/>
    <n v="0"/>
  </r>
  <r>
    <x v="4"/>
    <n v="0"/>
  </r>
  <r>
    <x v="2"/>
    <n v="0"/>
  </r>
  <r>
    <x v="0"/>
    <n v="0"/>
  </r>
  <r>
    <x v="2"/>
    <n v="0"/>
  </r>
  <r>
    <x v="4"/>
    <n v="4.5"/>
  </r>
  <r>
    <x v="3"/>
    <n v="0"/>
  </r>
  <r>
    <x v="0"/>
    <n v="0"/>
  </r>
  <r>
    <x v="3"/>
    <n v="0"/>
  </r>
  <r>
    <x v="1"/>
    <n v="0"/>
  </r>
  <r>
    <x v="2"/>
    <n v="0"/>
  </r>
  <r>
    <x v="3"/>
    <n v="0"/>
  </r>
  <r>
    <x v="0"/>
    <n v="0"/>
  </r>
  <r>
    <x v="4"/>
    <n v="0"/>
  </r>
  <r>
    <x v="3"/>
    <n v="0"/>
  </r>
  <r>
    <x v="4"/>
    <n v="0"/>
  </r>
  <r>
    <x v="3"/>
    <n v="0"/>
  </r>
  <r>
    <x v="3"/>
    <n v="0"/>
  </r>
  <r>
    <x v="4"/>
    <n v="0"/>
  </r>
  <r>
    <x v="2"/>
    <n v="0"/>
  </r>
  <r>
    <x v="2"/>
    <n v="0"/>
  </r>
  <r>
    <x v="0"/>
    <n v="0"/>
  </r>
  <r>
    <x v="1"/>
    <n v="0"/>
  </r>
  <r>
    <x v="2"/>
    <n v="0"/>
  </r>
  <r>
    <x v="2"/>
    <n v="0"/>
  </r>
  <r>
    <x v="0"/>
    <n v="0"/>
  </r>
  <r>
    <x v="4"/>
    <n v="0"/>
  </r>
  <r>
    <x v="3"/>
    <n v="0"/>
  </r>
  <r>
    <x v="1"/>
    <n v="0"/>
  </r>
  <r>
    <x v="0"/>
    <n v="0"/>
  </r>
  <r>
    <x v="4"/>
    <n v="0"/>
  </r>
  <r>
    <x v="0"/>
    <n v="0"/>
  </r>
  <r>
    <x v="2"/>
    <n v="4.5"/>
  </r>
  <r>
    <x v="4"/>
    <n v="0"/>
  </r>
  <r>
    <x v="3"/>
    <n v="0"/>
  </r>
  <r>
    <x v="2"/>
    <n v="0"/>
  </r>
  <r>
    <x v="3"/>
    <n v="0"/>
  </r>
  <r>
    <x v="0"/>
    <n v="0"/>
  </r>
  <r>
    <x v="2"/>
    <n v="0"/>
  </r>
  <r>
    <x v="0"/>
    <n v="0"/>
  </r>
  <r>
    <x v="3"/>
    <n v="0"/>
  </r>
  <r>
    <x v="0"/>
    <n v="0"/>
  </r>
  <r>
    <x v="0"/>
    <n v="0"/>
  </r>
  <r>
    <x v="0"/>
    <n v="0"/>
  </r>
  <r>
    <x v="4"/>
    <n v="0"/>
  </r>
  <r>
    <x v="4"/>
    <n v="0"/>
  </r>
  <r>
    <x v="0"/>
    <n v="0"/>
  </r>
  <r>
    <x v="3"/>
    <n v="0"/>
  </r>
  <r>
    <x v="1"/>
    <n v="0"/>
  </r>
  <r>
    <x v="2"/>
    <n v="0"/>
  </r>
  <r>
    <x v="4"/>
    <n v="0"/>
  </r>
  <r>
    <x v="0"/>
    <n v="0"/>
  </r>
  <r>
    <x v="3"/>
    <n v="0"/>
  </r>
  <r>
    <x v="0"/>
    <n v="0"/>
  </r>
  <r>
    <x v="3"/>
    <n v="0"/>
  </r>
  <r>
    <x v="3"/>
    <n v="0"/>
  </r>
  <r>
    <x v="2"/>
    <n v="0"/>
  </r>
  <r>
    <x v="3"/>
    <n v="0"/>
  </r>
  <r>
    <x v="4"/>
    <n v="0"/>
  </r>
  <r>
    <x v="0"/>
    <n v="0"/>
  </r>
  <r>
    <x v="0"/>
    <n v="4.5"/>
  </r>
  <r>
    <x v="0"/>
    <n v="0"/>
  </r>
  <r>
    <x v="0"/>
    <n v="0"/>
  </r>
  <r>
    <x v="3"/>
    <n v="0"/>
  </r>
  <r>
    <x v="0"/>
    <n v="0"/>
  </r>
  <r>
    <x v="2"/>
    <n v="0"/>
  </r>
  <r>
    <x v="3"/>
    <n v="0"/>
  </r>
  <r>
    <x v="0"/>
    <n v="0"/>
  </r>
  <r>
    <x v="3"/>
    <n v="0"/>
  </r>
  <r>
    <x v="4"/>
    <n v="0"/>
  </r>
  <r>
    <x v="0"/>
    <n v="0"/>
  </r>
  <r>
    <x v="0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0"/>
    <n v="0"/>
  </r>
  <r>
    <x v="2"/>
    <n v="0"/>
  </r>
  <r>
    <x v="3"/>
    <n v="0"/>
  </r>
  <r>
    <x v="4"/>
    <n v="0"/>
  </r>
  <r>
    <x v="4"/>
    <n v="0"/>
  </r>
  <r>
    <x v="0"/>
    <n v="0"/>
  </r>
  <r>
    <x v="0"/>
    <n v="0"/>
  </r>
  <r>
    <x v="0"/>
    <n v="0"/>
  </r>
  <r>
    <x v="4"/>
    <n v="4.5"/>
  </r>
  <r>
    <x v="2"/>
    <n v="0"/>
  </r>
  <r>
    <x v="1"/>
    <n v="4.5"/>
  </r>
  <r>
    <x v="4"/>
    <n v="0"/>
  </r>
  <r>
    <x v="0"/>
    <n v="0"/>
  </r>
  <r>
    <x v="4"/>
    <n v="0"/>
  </r>
  <r>
    <x v="3"/>
    <n v="0"/>
  </r>
  <r>
    <x v="3"/>
    <n v="0"/>
  </r>
  <r>
    <x v="0"/>
    <n v="0"/>
  </r>
  <r>
    <x v="3"/>
    <n v="0"/>
  </r>
  <r>
    <x v="4"/>
    <n v="0"/>
  </r>
  <r>
    <x v="2"/>
    <n v="0"/>
  </r>
  <r>
    <x v="4"/>
    <n v="0"/>
  </r>
  <r>
    <x v="3"/>
    <n v="0"/>
  </r>
  <r>
    <x v="4"/>
    <n v="0"/>
  </r>
  <r>
    <x v="0"/>
    <n v="0"/>
  </r>
  <r>
    <x v="0"/>
    <n v="0"/>
  </r>
  <r>
    <x v="3"/>
    <n v="0"/>
  </r>
  <r>
    <x v="3"/>
    <n v="0"/>
  </r>
  <r>
    <x v="0"/>
    <n v="0"/>
  </r>
  <r>
    <x v="0"/>
    <n v="0"/>
  </r>
  <r>
    <x v="0"/>
    <n v="0"/>
  </r>
  <r>
    <x v="2"/>
    <n v="0"/>
  </r>
  <r>
    <x v="3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3"/>
    <n v="0"/>
  </r>
  <r>
    <x v="3"/>
    <n v="0"/>
  </r>
  <r>
    <x v="3"/>
    <n v="0"/>
  </r>
  <r>
    <x v="4"/>
    <n v="0"/>
  </r>
  <r>
    <x v="4"/>
    <n v="0"/>
  </r>
  <r>
    <x v="0"/>
    <n v="0"/>
  </r>
  <r>
    <x v="3"/>
    <n v="0"/>
  </r>
  <r>
    <x v="0"/>
    <n v="0"/>
  </r>
  <r>
    <x v="3"/>
    <n v="0"/>
  </r>
  <r>
    <x v="0"/>
    <n v="0"/>
  </r>
  <r>
    <x v="3"/>
    <n v="0"/>
  </r>
  <r>
    <x v="3"/>
    <n v="0"/>
  </r>
  <r>
    <x v="3"/>
    <n v="0"/>
  </r>
  <r>
    <x v="3"/>
    <n v="0"/>
  </r>
  <r>
    <x v="0"/>
    <n v="0"/>
  </r>
  <r>
    <x v="0"/>
    <n v="0"/>
  </r>
  <r>
    <x v="4"/>
    <n v="0"/>
  </r>
  <r>
    <x v="4"/>
    <n v="0"/>
  </r>
  <r>
    <x v="3"/>
    <n v="0"/>
  </r>
  <r>
    <x v="4"/>
    <n v="0"/>
  </r>
  <r>
    <x v="4"/>
    <n v="0"/>
  </r>
  <r>
    <x v="4"/>
    <n v="0"/>
  </r>
  <r>
    <x v="4"/>
    <n v="0"/>
  </r>
  <r>
    <x v="0"/>
    <n v="0"/>
  </r>
  <r>
    <x v="4"/>
    <n v="0"/>
  </r>
  <r>
    <x v="4"/>
    <n v="0"/>
  </r>
  <r>
    <x v="4"/>
    <n v="0"/>
  </r>
  <r>
    <x v="0"/>
    <n v="0"/>
  </r>
  <r>
    <x v="4"/>
    <n v="0"/>
  </r>
  <r>
    <x v="0"/>
    <n v="0"/>
  </r>
  <r>
    <x v="0"/>
    <n v="0"/>
  </r>
  <r>
    <x v="3"/>
    <n v="0"/>
  </r>
  <r>
    <x v="2"/>
    <n v="0"/>
  </r>
  <r>
    <x v="3"/>
    <n v="0"/>
  </r>
  <r>
    <x v="3"/>
    <n v="0"/>
  </r>
  <r>
    <x v="3"/>
    <n v="0"/>
  </r>
  <r>
    <x v="4"/>
    <n v="0"/>
  </r>
  <r>
    <x v="3"/>
    <n v="0"/>
  </r>
  <r>
    <x v="3"/>
    <n v="0"/>
  </r>
  <r>
    <x v="0"/>
    <n v="0"/>
  </r>
  <r>
    <x v="3"/>
    <n v="0"/>
  </r>
  <r>
    <x v="3"/>
    <n v="0"/>
  </r>
  <r>
    <x v="2"/>
    <n v="0"/>
  </r>
  <r>
    <x v="1"/>
    <n v="0"/>
  </r>
  <r>
    <x v="3"/>
    <n v="0"/>
  </r>
  <r>
    <x v="0"/>
    <n v="0"/>
  </r>
  <r>
    <x v="0"/>
    <n v="0"/>
  </r>
  <r>
    <x v="0"/>
    <n v="0"/>
  </r>
  <r>
    <x v="0"/>
    <n v="0"/>
  </r>
  <r>
    <x v="4"/>
    <n v="0"/>
  </r>
  <r>
    <x v="0"/>
    <n v="0"/>
  </r>
  <r>
    <x v="0"/>
    <n v="0"/>
  </r>
  <r>
    <x v="0"/>
    <n v="0"/>
  </r>
  <r>
    <x v="2"/>
    <n v="9"/>
  </r>
  <r>
    <x v="2"/>
    <n v="9"/>
  </r>
  <r>
    <x v="2"/>
    <n v="0"/>
  </r>
  <r>
    <x v="2"/>
    <n v="0"/>
  </r>
  <r>
    <x v="2"/>
    <n v="9"/>
  </r>
  <r>
    <x v="2"/>
    <n v="0"/>
  </r>
  <r>
    <x v="2"/>
    <n v="0"/>
  </r>
  <r>
    <x v="2"/>
    <n v="0"/>
  </r>
  <r>
    <x v="2"/>
    <n v="0"/>
  </r>
  <r>
    <x v="2"/>
    <n v="0"/>
  </r>
  <r>
    <x v="2"/>
    <n v="9"/>
  </r>
  <r>
    <x v="2"/>
    <n v="9"/>
  </r>
  <r>
    <x v="2"/>
    <n v="0"/>
  </r>
  <r>
    <x v="2"/>
    <n v="9"/>
  </r>
  <r>
    <x v="2"/>
    <n v="0"/>
  </r>
  <r>
    <x v="2"/>
    <n v="0"/>
  </r>
  <r>
    <x v="2"/>
    <n v="4.5"/>
  </r>
  <r>
    <x v="2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1"/>
    <n v="0"/>
  </r>
  <r>
    <x v="2"/>
    <n v="0"/>
  </r>
  <r>
    <x v="2"/>
    <n v="0"/>
  </r>
  <r>
    <x v="5"/>
    <n v="0"/>
  </r>
  <r>
    <x v="2"/>
    <n v="0"/>
  </r>
  <r>
    <x v="2"/>
    <n v="0"/>
  </r>
  <r>
    <x v="2"/>
    <n v="0"/>
  </r>
  <r>
    <x v="2"/>
    <n v="4.5"/>
  </r>
  <r>
    <x v="2"/>
    <n v="0"/>
  </r>
  <r>
    <x v="2"/>
    <n v="0"/>
  </r>
  <r>
    <x v="1"/>
    <n v="0"/>
  </r>
  <r>
    <x v="2"/>
    <n v="0"/>
  </r>
  <r>
    <x v="2"/>
    <n v="4.5"/>
  </r>
  <r>
    <x v="2"/>
    <n v="0"/>
  </r>
  <r>
    <x v="2"/>
    <n v="0"/>
  </r>
  <r>
    <x v="6"/>
    <n v="0"/>
  </r>
  <r>
    <x v="2"/>
    <n v="0"/>
  </r>
  <r>
    <x v="2"/>
    <n v="0"/>
  </r>
  <r>
    <x v="6"/>
    <n v="0"/>
  </r>
  <r>
    <x v="6"/>
    <n v="0"/>
  </r>
  <r>
    <x v="6"/>
    <n v="0"/>
  </r>
  <r>
    <x v="5"/>
    <n v="0"/>
  </r>
  <r>
    <x v="5"/>
    <n v="4.5"/>
  </r>
  <r>
    <x v="5"/>
    <n v="0"/>
  </r>
  <r>
    <x v="6"/>
    <n v="0"/>
  </r>
  <r>
    <x v="5"/>
    <n v="4.5"/>
  </r>
  <r>
    <x v="6"/>
    <n v="0"/>
  </r>
  <r>
    <x v="6"/>
    <n v="0"/>
  </r>
  <r>
    <x v="6"/>
    <n v="0"/>
  </r>
  <r>
    <x v="5"/>
    <n v="0"/>
  </r>
  <r>
    <x v="2"/>
    <n v="0"/>
  </r>
  <r>
    <x v="2"/>
    <n v="0"/>
  </r>
  <r>
    <x v="2"/>
    <n v="4.5"/>
  </r>
  <r>
    <x v="5"/>
    <n v="0"/>
  </r>
  <r>
    <x v="2"/>
    <n v="0"/>
  </r>
  <r>
    <x v="6"/>
    <n v="0"/>
  </r>
  <r>
    <x v="5"/>
    <n v="0"/>
  </r>
  <r>
    <x v="2"/>
    <n v="0"/>
  </r>
  <r>
    <x v="6"/>
    <n v="0"/>
  </r>
  <r>
    <x v="5"/>
    <n v="0"/>
  </r>
  <r>
    <x v="2"/>
    <n v="0"/>
  </r>
  <r>
    <x v="5"/>
    <n v="0"/>
  </r>
  <r>
    <x v="1"/>
    <n v="0"/>
  </r>
  <r>
    <x v="2"/>
    <n v="4.5"/>
  </r>
  <r>
    <x v="2"/>
    <n v="0"/>
  </r>
  <r>
    <x v="2"/>
    <n v="0"/>
  </r>
  <r>
    <x v="2"/>
    <n v="0"/>
  </r>
  <r>
    <x v="1"/>
    <n v="0"/>
  </r>
  <r>
    <x v="5"/>
    <n v="0"/>
  </r>
  <r>
    <x v="2"/>
    <n v="0"/>
  </r>
  <r>
    <x v="6"/>
    <n v="0"/>
  </r>
  <r>
    <x v="6"/>
    <n v="0"/>
  </r>
  <r>
    <x v="6"/>
    <n v="0"/>
  </r>
  <r>
    <x v="5"/>
    <n v="0"/>
  </r>
  <r>
    <x v="5"/>
    <n v="0"/>
  </r>
  <r>
    <x v="1"/>
    <n v="4.5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5"/>
    <n v="0"/>
  </r>
  <r>
    <x v="5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6"/>
    <n v="0"/>
  </r>
  <r>
    <x v="2"/>
    <n v="0"/>
  </r>
  <r>
    <x v="6"/>
    <n v="0"/>
  </r>
  <r>
    <x v="5"/>
    <n v="0"/>
  </r>
  <r>
    <x v="5"/>
    <n v="0"/>
  </r>
  <r>
    <x v="1"/>
    <n v="0"/>
  </r>
  <r>
    <x v="6"/>
    <n v="4.5"/>
  </r>
  <r>
    <x v="1"/>
    <n v="0"/>
  </r>
  <r>
    <x v="1"/>
    <n v="0"/>
  </r>
  <r>
    <x v="5"/>
    <n v="0"/>
  </r>
  <r>
    <x v="1"/>
    <n v="0"/>
  </r>
  <r>
    <x v="6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5"/>
    <n v="0"/>
  </r>
  <r>
    <x v="5"/>
    <n v="0"/>
  </r>
  <r>
    <x v="6"/>
    <n v="0"/>
  </r>
  <r>
    <x v="6"/>
    <n v="0"/>
  </r>
  <r>
    <x v="5"/>
    <n v="0"/>
  </r>
  <r>
    <x v="2"/>
    <n v="0"/>
  </r>
  <r>
    <x v="1"/>
    <n v="0"/>
  </r>
  <r>
    <x v="5"/>
    <n v="0"/>
  </r>
  <r>
    <x v="5"/>
    <n v="0"/>
  </r>
  <r>
    <x v="5"/>
    <n v="4.5"/>
  </r>
  <r>
    <x v="1"/>
    <n v="0"/>
  </r>
  <r>
    <x v="5"/>
    <n v="0"/>
  </r>
  <r>
    <x v="6"/>
    <n v="0"/>
  </r>
  <r>
    <x v="2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1"/>
    <n v="0"/>
  </r>
  <r>
    <x v="6"/>
    <n v="0"/>
  </r>
  <r>
    <x v="5"/>
    <n v="0"/>
  </r>
  <r>
    <x v="6"/>
    <n v="0"/>
  </r>
  <r>
    <x v="5"/>
    <n v="0"/>
  </r>
  <r>
    <x v="6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5"/>
    <n v="0"/>
  </r>
  <r>
    <x v="5"/>
    <n v="0"/>
  </r>
  <r>
    <x v="2"/>
    <n v="0"/>
  </r>
  <r>
    <x v="5"/>
    <n v="0"/>
  </r>
  <r>
    <x v="5"/>
    <n v="0"/>
  </r>
  <r>
    <x v="6"/>
    <n v="0"/>
  </r>
  <r>
    <x v="1"/>
    <n v="0"/>
  </r>
  <r>
    <x v="5"/>
    <n v="0"/>
  </r>
  <r>
    <x v="1"/>
    <n v="0"/>
  </r>
  <r>
    <x v="1"/>
    <n v="0"/>
  </r>
  <r>
    <x v="1"/>
    <n v="0"/>
  </r>
  <r>
    <x v="5"/>
    <n v="0"/>
  </r>
  <r>
    <x v="5"/>
    <n v="0"/>
  </r>
  <r>
    <x v="1"/>
    <n v="0"/>
  </r>
  <r>
    <x v="1"/>
    <n v="0"/>
  </r>
  <r>
    <x v="5"/>
    <n v="0"/>
  </r>
  <r>
    <x v="6"/>
    <n v="0"/>
  </r>
  <r>
    <x v="5"/>
    <n v="0"/>
  </r>
  <r>
    <x v="6"/>
    <n v="0"/>
  </r>
  <r>
    <x v="5"/>
    <n v="0"/>
  </r>
  <r>
    <x v="6"/>
    <n v="0"/>
  </r>
  <r>
    <x v="6"/>
    <n v="0"/>
  </r>
  <r>
    <x v="5"/>
    <n v="0"/>
  </r>
  <r>
    <x v="1"/>
    <n v="0"/>
  </r>
  <r>
    <x v="1"/>
    <n v="0"/>
  </r>
  <r>
    <x v="5"/>
    <n v="0"/>
  </r>
  <r>
    <x v="6"/>
    <n v="0"/>
  </r>
  <r>
    <x v="1"/>
    <n v="0"/>
  </r>
  <r>
    <x v="1"/>
    <n v="0"/>
  </r>
  <r>
    <x v="1"/>
    <n v="0"/>
  </r>
  <r>
    <x v="1"/>
    <n v="0"/>
  </r>
  <r>
    <x v="6"/>
    <n v="0"/>
  </r>
  <r>
    <x v="6"/>
    <n v="0"/>
  </r>
  <r>
    <x v="6"/>
    <n v="0"/>
  </r>
  <r>
    <x v="6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1"/>
    <n v="0"/>
  </r>
  <r>
    <x v="5"/>
    <n v="0"/>
  </r>
  <r>
    <x v="1"/>
    <n v="0"/>
  </r>
  <r>
    <x v="1"/>
    <n v="0"/>
  </r>
  <r>
    <x v="5"/>
    <n v="0"/>
  </r>
  <r>
    <x v="5"/>
    <n v="0"/>
  </r>
  <r>
    <x v="6"/>
    <n v="0"/>
  </r>
  <r>
    <x v="5"/>
    <n v="0"/>
  </r>
  <r>
    <x v="6"/>
    <n v="0"/>
  </r>
  <r>
    <x v="5"/>
    <n v="0"/>
  </r>
  <r>
    <x v="5"/>
    <n v="0"/>
  </r>
  <r>
    <x v="5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5"/>
    <n v="0"/>
  </r>
  <r>
    <x v="1"/>
    <n v="0"/>
  </r>
  <r>
    <x v="5"/>
    <n v="0"/>
  </r>
  <r>
    <x v="5"/>
    <n v="0"/>
  </r>
  <r>
    <x v="1"/>
    <n v="0"/>
  </r>
  <r>
    <x v="5"/>
    <n v="0"/>
  </r>
  <r>
    <x v="5"/>
    <n v="0"/>
  </r>
  <r>
    <x v="2"/>
    <n v="18"/>
  </r>
  <r>
    <x v="2"/>
    <n v="18"/>
  </r>
  <r>
    <x v="2"/>
    <n v="18"/>
  </r>
  <r>
    <x v="2"/>
    <n v="0"/>
  </r>
  <r>
    <x v="2"/>
    <n v="9"/>
  </r>
  <r>
    <x v="3"/>
    <n v="0"/>
  </r>
  <r>
    <x v="3"/>
    <n v="9"/>
  </r>
  <r>
    <x v="2"/>
    <n v="0"/>
  </r>
  <r>
    <x v="2"/>
    <n v="0"/>
  </r>
  <r>
    <x v="2"/>
    <n v="9"/>
  </r>
  <r>
    <x v="4"/>
    <n v="0"/>
  </r>
  <r>
    <x v="2"/>
    <n v="18"/>
  </r>
  <r>
    <x v="1"/>
    <n v="0"/>
  </r>
  <r>
    <x v="2"/>
    <n v="0"/>
  </r>
  <r>
    <x v="2"/>
    <n v="0"/>
  </r>
  <r>
    <x v="1"/>
    <n v="0"/>
  </r>
  <r>
    <x v="1"/>
    <n v="0"/>
  </r>
  <r>
    <x v="5"/>
    <n v="0"/>
  </r>
  <r>
    <x v="1"/>
    <n v="0"/>
  </r>
  <r>
    <x v="1"/>
    <n v="9"/>
  </r>
  <r>
    <x v="5"/>
    <n v="0"/>
  </r>
</pivotCacheRecords>
</file>

<file path=xl/pivotCache/pivotCacheRecords1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">
  <r>
    <x v="0"/>
    <n v="0.60000000000000009"/>
  </r>
  <r>
    <x v="0"/>
    <n v="0.60000000000000009"/>
  </r>
  <r>
    <x v="0"/>
    <n v="0.60000000000000009"/>
  </r>
  <r>
    <x v="0"/>
    <n v="0.60000000000000009"/>
  </r>
  <r>
    <x v="1"/>
    <n v="0.60000000000000009"/>
  </r>
  <r>
    <x v="1"/>
    <n v="1.2000000000000002"/>
  </r>
  <r>
    <x v="1"/>
    <n v="1.2000000000000002"/>
  </r>
  <r>
    <x v="1"/>
    <n v="1.2000000000000002"/>
  </r>
  <r>
    <x v="0"/>
    <n v="1.2000000000000002"/>
  </r>
  <r>
    <x v="1"/>
    <n v="1.2000000000000002"/>
  </r>
  <r>
    <x v="0"/>
    <n v="1.2000000000000002"/>
  </r>
  <r>
    <x v="1"/>
    <n v="1.2000000000000002"/>
  </r>
  <r>
    <x v="2"/>
    <n v="1.2000000000000002"/>
  </r>
  <r>
    <x v="3"/>
    <n v="1.2000000000000002"/>
  </r>
  <r>
    <x v="2"/>
    <n v="1.2000000000000002"/>
  </r>
  <r>
    <x v="4"/>
    <n v="1.2000000000000002"/>
  </r>
  <r>
    <x v="5"/>
    <n v="1.2000000000000002"/>
  </r>
  <r>
    <x v="2"/>
    <n v="1.2000000000000002"/>
  </r>
  <r>
    <x v="2"/>
    <n v="1.2000000000000002"/>
  </r>
  <r>
    <x v="2"/>
    <n v="1.2000000000000002"/>
  </r>
  <r>
    <x v="3"/>
    <n v="1.2000000000000002"/>
  </r>
</pivotCacheRecords>
</file>

<file path=xl/pivotCache/pivotCacheRecords114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1"/>
    <x v="1"/>
  </r>
  <r>
    <x v="2"/>
    <x v="1"/>
  </r>
  <r>
    <x v="2"/>
    <x v="1"/>
  </r>
  <r>
    <x v="1"/>
    <x v="1"/>
  </r>
  <r>
    <x v="1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1"/>
    <x v="1"/>
  </r>
  <r>
    <x v="1"/>
    <x v="1"/>
  </r>
  <r>
    <x v="1"/>
    <x v="1"/>
  </r>
  <r>
    <x v="0"/>
    <x v="1"/>
  </r>
  <r>
    <x v="1"/>
    <x v="1"/>
  </r>
  <r>
    <x v="1"/>
    <x v="1"/>
  </r>
  <r>
    <x v="1"/>
    <x v="1"/>
  </r>
  <r>
    <x v="3"/>
    <x v="1"/>
  </r>
  <r>
    <x v="3"/>
    <x v="1"/>
  </r>
  <r>
    <x v="3"/>
    <x v="1"/>
  </r>
  <r>
    <x v="4"/>
    <x v="1"/>
  </r>
  <r>
    <x v="4"/>
    <x v="1"/>
  </r>
  <r>
    <x v="4"/>
    <x v="1"/>
  </r>
  <r>
    <x v="2"/>
    <x v="1"/>
  </r>
  <r>
    <x v="4"/>
    <x v="1"/>
  </r>
</pivotCacheRecords>
</file>

<file path=xl/pivotCache/pivotCacheRecords115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1"/>
    <x v="1"/>
  </r>
  <r>
    <x v="2"/>
    <x v="1"/>
  </r>
  <r>
    <x v="2"/>
    <x v="1"/>
  </r>
  <r>
    <x v="1"/>
    <x v="1"/>
  </r>
  <r>
    <x v="1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1"/>
    <x v="1"/>
  </r>
  <r>
    <x v="1"/>
    <x v="1"/>
  </r>
  <r>
    <x v="3"/>
    <x v="1"/>
  </r>
  <r>
    <x v="4"/>
    <x v="1"/>
  </r>
  <r>
    <x v="1"/>
    <x v="1"/>
  </r>
  <r>
    <x v="1"/>
    <x v="1"/>
  </r>
  <r>
    <x v="3"/>
    <x v="1"/>
  </r>
  <r>
    <x v="0"/>
    <x v="1"/>
  </r>
  <r>
    <x v="0"/>
    <x v="1"/>
  </r>
  <r>
    <x v="0"/>
    <x v="1"/>
  </r>
  <r>
    <x v="4"/>
    <x v="1"/>
  </r>
  <r>
    <x v="4"/>
    <x v="1"/>
  </r>
  <r>
    <x v="4"/>
    <x v="1"/>
  </r>
  <r>
    <x v="3"/>
    <x v="1"/>
  </r>
  <r>
    <x v="4"/>
    <x v="1"/>
  </r>
</pivotCacheRecords>
</file>

<file path=xl/pivotCache/pivotCacheRecords116.xml><?xml version="1.0" encoding="utf-8"?>
<pivotCacheRecords xmlns="http://schemas.openxmlformats.org/spreadsheetml/2006/main" xmlns:r="http://schemas.openxmlformats.org/officeDocument/2006/relationships" count="36">
  <r>
    <x v="0"/>
    <x v="0"/>
  </r>
  <r>
    <x v="1"/>
    <x v="0"/>
  </r>
  <r>
    <x v="0"/>
    <x v="0"/>
  </r>
  <r>
    <x v="0"/>
    <x v="0"/>
  </r>
  <r>
    <x v="1"/>
    <x v="1"/>
  </r>
  <r>
    <x v="2"/>
    <x v="1"/>
  </r>
  <r>
    <x v="2"/>
    <x v="1"/>
  </r>
  <r>
    <x v="1"/>
    <x v="1"/>
  </r>
  <r>
    <x v="1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2"/>
    <x v="1"/>
  </r>
  <r>
    <x v="1"/>
    <x v="1"/>
  </r>
  <r>
    <x v="1"/>
    <x v="1"/>
  </r>
  <r>
    <x v="2"/>
    <x v="1"/>
  </r>
  <r>
    <x v="1"/>
    <x v="1"/>
  </r>
  <r>
    <x v="1"/>
    <x v="1"/>
  </r>
  <r>
    <x v="1"/>
    <x v="1"/>
  </r>
  <r>
    <x v="3"/>
    <x v="1"/>
  </r>
  <r>
    <x v="0"/>
    <x v="1"/>
  </r>
  <r>
    <x v="1"/>
    <x v="1"/>
  </r>
  <r>
    <x v="1"/>
    <x v="1"/>
  </r>
  <r>
    <x v="3"/>
    <x v="1"/>
  </r>
  <r>
    <x v="4"/>
    <x v="1"/>
  </r>
  <r>
    <x v="4"/>
    <x v="1"/>
  </r>
  <r>
    <x v="4"/>
    <x v="1"/>
  </r>
  <r>
    <x v="2"/>
    <x v="1"/>
  </r>
  <r>
    <x v="2"/>
    <x v="1"/>
  </r>
  <r>
    <x v="2"/>
    <x v="1"/>
  </r>
  <r>
    <x v="3"/>
    <x v="1"/>
  </r>
  <r>
    <x v="2"/>
    <x v="1"/>
  </r>
</pivotCacheRecords>
</file>

<file path=xl/pivotCache/pivotCacheRecords117.xml><?xml version="1.0" encoding="utf-8"?>
<pivotCacheRecords xmlns="http://schemas.openxmlformats.org/spreadsheetml/2006/main" xmlns:r="http://schemas.openxmlformats.org/officeDocument/2006/relationships" count="248">
  <r>
    <x v="0"/>
    <x v="0"/>
  </r>
  <r>
    <x v="1"/>
    <x v="1"/>
  </r>
  <r>
    <x v="2"/>
    <x v="2"/>
  </r>
  <r>
    <x v="3"/>
    <x v="0"/>
  </r>
  <r>
    <x v="4"/>
    <x v="3"/>
  </r>
  <r>
    <x v="5"/>
    <x v="4"/>
  </r>
  <r>
    <x v="6"/>
    <x v="0"/>
  </r>
  <r>
    <x v="7"/>
    <x v="5"/>
  </r>
  <r>
    <x v="8"/>
    <x v="4"/>
  </r>
  <r>
    <x v="0"/>
    <x v="0"/>
  </r>
  <r>
    <x v="2"/>
    <x v="5"/>
  </r>
  <r>
    <x v="1"/>
    <x v="1"/>
  </r>
  <r>
    <x v="9"/>
    <x v="6"/>
  </r>
  <r>
    <x v="4"/>
    <x v="0"/>
  </r>
  <r>
    <x v="3"/>
    <x v="4"/>
  </r>
  <r>
    <x v="6"/>
    <x v="0"/>
  </r>
  <r>
    <x v="7"/>
    <x v="5"/>
  </r>
  <r>
    <x v="8"/>
    <x v="4"/>
  </r>
  <r>
    <x v="0"/>
    <x v="0"/>
  </r>
  <r>
    <x v="2"/>
    <x v="5"/>
  </r>
  <r>
    <x v="1"/>
    <x v="1"/>
  </r>
  <r>
    <x v="6"/>
    <x v="5"/>
  </r>
  <r>
    <x v="9"/>
    <x v="5"/>
  </r>
  <r>
    <x v="4"/>
    <x v="0"/>
  </r>
  <r>
    <x v="3"/>
    <x v="4"/>
  </r>
  <r>
    <x v="7"/>
    <x v="5"/>
  </r>
  <r>
    <x v="8"/>
    <x v="4"/>
  </r>
  <r>
    <x v="10"/>
    <x v="5"/>
  </r>
  <r>
    <x v="0"/>
    <x v="0"/>
  </r>
  <r>
    <x v="2"/>
    <x v="5"/>
  </r>
  <r>
    <x v="1"/>
    <x v="1"/>
  </r>
  <r>
    <x v="11"/>
    <x v="5"/>
  </r>
  <r>
    <x v="4"/>
    <x v="0"/>
  </r>
  <r>
    <x v="12"/>
    <x v="4"/>
  </r>
  <r>
    <x v="7"/>
    <x v="5"/>
  </r>
  <r>
    <x v="8"/>
    <x v="4"/>
  </r>
  <r>
    <x v="0"/>
    <x v="0"/>
  </r>
  <r>
    <x v="2"/>
    <x v="5"/>
  </r>
  <r>
    <x v="1"/>
    <x v="1"/>
  </r>
  <r>
    <x v="10"/>
    <x v="5"/>
  </r>
  <r>
    <x v="11"/>
    <x v="5"/>
  </r>
  <r>
    <x v="4"/>
    <x v="0"/>
  </r>
  <r>
    <x v="12"/>
    <x v="4"/>
  </r>
  <r>
    <x v="7"/>
    <x v="5"/>
  </r>
  <r>
    <x v="8"/>
    <x v="4"/>
  </r>
  <r>
    <x v="0"/>
    <x v="0"/>
  </r>
  <r>
    <x v="2"/>
    <x v="5"/>
  </r>
  <r>
    <x v="1"/>
    <x v="1"/>
  </r>
  <r>
    <x v="10"/>
    <x v="5"/>
  </r>
  <r>
    <x v="11"/>
    <x v="5"/>
  </r>
  <r>
    <x v="4"/>
    <x v="0"/>
  </r>
  <r>
    <x v="12"/>
    <x v="4"/>
  </r>
  <r>
    <x v="7"/>
    <x v="5"/>
  </r>
  <r>
    <x v="8"/>
    <x v="4"/>
  </r>
  <r>
    <x v="13"/>
    <x v="7"/>
  </r>
  <r>
    <x v="9"/>
    <x v="8"/>
  </r>
  <r>
    <x v="12"/>
    <x v="9"/>
  </r>
  <r>
    <x v="14"/>
    <x v="10"/>
  </r>
  <r>
    <x v="15"/>
    <x v="11"/>
  </r>
  <r>
    <x v="16"/>
    <x v="7"/>
  </r>
  <r>
    <x v="17"/>
    <x v="12"/>
  </r>
  <r>
    <x v="4"/>
    <x v="7"/>
  </r>
  <r>
    <x v="1"/>
    <x v="9"/>
  </r>
  <r>
    <x v="18"/>
    <x v="0"/>
  </r>
  <r>
    <x v="19"/>
    <x v="13"/>
  </r>
  <r>
    <x v="20"/>
    <x v="0"/>
  </r>
  <r>
    <x v="2"/>
    <x v="14"/>
  </r>
  <r>
    <x v="21"/>
    <x v="7"/>
  </r>
  <r>
    <x v="22"/>
    <x v="15"/>
  </r>
  <r>
    <x v="23"/>
    <x v="0"/>
  </r>
  <r>
    <x v="24"/>
    <x v="12"/>
  </r>
  <r>
    <x v="25"/>
    <x v="16"/>
  </r>
  <r>
    <x v="26"/>
    <x v="17"/>
  </r>
  <r>
    <x v="27"/>
    <x v="17"/>
  </r>
  <r>
    <x v="3"/>
    <x v="18"/>
  </r>
  <r>
    <x v="28"/>
    <x v="7"/>
  </r>
  <r>
    <x v="11"/>
    <x v="19"/>
  </r>
  <r>
    <x v="29"/>
    <x v="20"/>
  </r>
  <r>
    <x v="8"/>
    <x v="21"/>
  </r>
  <r>
    <x v="30"/>
    <x v="22"/>
  </r>
  <r>
    <x v="31"/>
    <x v="19"/>
  </r>
  <r>
    <x v="6"/>
    <x v="10"/>
  </r>
  <r>
    <x v="0"/>
    <x v="23"/>
  </r>
  <r>
    <x v="32"/>
    <x v="11"/>
  </r>
  <r>
    <x v="7"/>
    <x v="24"/>
  </r>
  <r>
    <x v="33"/>
    <x v="18"/>
  </r>
  <r>
    <x v="34"/>
    <x v="19"/>
  </r>
  <r>
    <x v="35"/>
    <x v="11"/>
  </r>
  <r>
    <x v="14"/>
    <x v="16"/>
  </r>
  <r>
    <x v="12"/>
    <x v="25"/>
  </r>
  <r>
    <x v="9"/>
    <x v="26"/>
  </r>
  <r>
    <x v="13"/>
    <x v="15"/>
  </r>
  <r>
    <x v="18"/>
    <x v="23"/>
  </r>
  <r>
    <x v="17"/>
    <x v="27"/>
  </r>
  <r>
    <x v="1"/>
    <x v="25"/>
  </r>
  <r>
    <x v="36"/>
    <x v="8"/>
  </r>
  <r>
    <x v="4"/>
    <x v="15"/>
  </r>
  <r>
    <x v="16"/>
    <x v="7"/>
  </r>
  <r>
    <x v="37"/>
    <x v="23"/>
  </r>
  <r>
    <x v="2"/>
    <x v="20"/>
  </r>
  <r>
    <x v="38"/>
    <x v="24"/>
  </r>
  <r>
    <x v="39"/>
    <x v="7"/>
  </r>
  <r>
    <x v="40"/>
    <x v="19"/>
  </r>
  <r>
    <x v="21"/>
    <x v="7"/>
  </r>
  <r>
    <x v="23"/>
    <x v="23"/>
  </r>
  <r>
    <x v="24"/>
    <x v="28"/>
  </r>
  <r>
    <x v="5"/>
    <x v="16"/>
  </r>
  <r>
    <x v="27"/>
    <x v="8"/>
  </r>
  <r>
    <x v="26"/>
    <x v="17"/>
  </r>
  <r>
    <x v="3"/>
    <x v="18"/>
  </r>
  <r>
    <x v="11"/>
    <x v="17"/>
  </r>
  <r>
    <x v="29"/>
    <x v="29"/>
  </r>
  <r>
    <x v="8"/>
    <x v="30"/>
  </r>
  <r>
    <x v="30"/>
    <x v="31"/>
  </r>
  <r>
    <x v="6"/>
    <x v="18"/>
  </r>
  <r>
    <x v="31"/>
    <x v="19"/>
  </r>
  <r>
    <x v="0"/>
    <x v="23"/>
  </r>
  <r>
    <x v="32"/>
    <x v="11"/>
  </r>
  <r>
    <x v="7"/>
    <x v="32"/>
  </r>
  <r>
    <x v="34"/>
    <x v="17"/>
  </r>
  <r>
    <x v="33"/>
    <x v="15"/>
  </r>
  <r>
    <x v="41"/>
    <x v="29"/>
  </r>
  <r>
    <x v="42"/>
    <x v="33"/>
  </r>
  <r>
    <x v="14"/>
    <x v="34"/>
  </r>
  <r>
    <x v="12"/>
    <x v="35"/>
  </r>
  <r>
    <x v="9"/>
    <x v="31"/>
  </r>
  <r>
    <x v="13"/>
    <x v="23"/>
  </r>
  <r>
    <x v="18"/>
    <x v="33"/>
  </r>
  <r>
    <x v="17"/>
    <x v="36"/>
  </r>
  <r>
    <x v="1"/>
    <x v="35"/>
  </r>
  <r>
    <x v="16"/>
    <x v="17"/>
  </r>
  <r>
    <x v="43"/>
    <x v="17"/>
  </r>
  <r>
    <x v="4"/>
    <x v="17"/>
  </r>
  <r>
    <x v="37"/>
    <x v="33"/>
  </r>
  <r>
    <x v="2"/>
    <x v="37"/>
  </r>
  <r>
    <x v="38"/>
    <x v="38"/>
  </r>
  <r>
    <x v="21"/>
    <x v="17"/>
  </r>
  <r>
    <x v="44"/>
    <x v="17"/>
  </r>
  <r>
    <x v="45"/>
    <x v="17"/>
  </r>
  <r>
    <x v="10"/>
    <x v="35"/>
  </r>
  <r>
    <x v="23"/>
    <x v="39"/>
  </r>
  <r>
    <x v="5"/>
    <x v="34"/>
  </r>
  <r>
    <x v="3"/>
    <x v="7"/>
  </r>
  <r>
    <x v="11"/>
    <x v="38"/>
  </r>
  <r>
    <x v="29"/>
    <x v="40"/>
  </r>
  <r>
    <x v="8"/>
    <x v="37"/>
  </r>
  <r>
    <x v="46"/>
    <x v="23"/>
  </r>
  <r>
    <x v="47"/>
    <x v="7"/>
  </r>
  <r>
    <x v="6"/>
    <x v="7"/>
  </r>
  <r>
    <x v="31"/>
    <x v="23"/>
  </r>
  <r>
    <x v="0"/>
    <x v="33"/>
  </r>
  <r>
    <x v="32"/>
    <x v="37"/>
  </r>
  <r>
    <x v="7"/>
    <x v="41"/>
  </r>
  <r>
    <x v="48"/>
    <x v="26"/>
  </r>
  <r>
    <x v="33"/>
    <x v="17"/>
  </r>
  <r>
    <x v="41"/>
    <x v="29"/>
  </r>
  <r>
    <x v="42"/>
    <x v="27"/>
  </r>
  <r>
    <x v="12"/>
    <x v="35"/>
  </r>
  <r>
    <x v="9"/>
    <x v="42"/>
  </r>
  <r>
    <x v="18"/>
    <x v="33"/>
  </r>
  <r>
    <x v="17"/>
    <x v="36"/>
  </r>
  <r>
    <x v="1"/>
    <x v="35"/>
  </r>
  <r>
    <x v="16"/>
    <x v="17"/>
  </r>
  <r>
    <x v="43"/>
    <x v="17"/>
  </r>
  <r>
    <x v="4"/>
    <x v="17"/>
  </r>
  <r>
    <x v="37"/>
    <x v="33"/>
  </r>
  <r>
    <x v="2"/>
    <x v="43"/>
  </r>
  <r>
    <x v="38"/>
    <x v="44"/>
  </r>
  <r>
    <x v="21"/>
    <x v="17"/>
  </r>
  <r>
    <x v="45"/>
    <x v="17"/>
  </r>
  <r>
    <x v="10"/>
    <x v="22"/>
  </r>
  <r>
    <x v="23"/>
    <x v="45"/>
  </r>
  <r>
    <x v="5"/>
    <x v="34"/>
  </r>
  <r>
    <x v="3"/>
    <x v="7"/>
  </r>
  <r>
    <x v="11"/>
    <x v="31"/>
  </r>
  <r>
    <x v="29"/>
    <x v="43"/>
  </r>
  <r>
    <x v="8"/>
    <x v="37"/>
  </r>
  <r>
    <x v="30"/>
    <x v="41"/>
  </r>
  <r>
    <x v="46"/>
    <x v="23"/>
  </r>
  <r>
    <x v="6"/>
    <x v="17"/>
  </r>
  <r>
    <x v="49"/>
    <x v="7"/>
  </r>
  <r>
    <x v="0"/>
    <x v="33"/>
  </r>
  <r>
    <x v="32"/>
    <x v="34"/>
  </r>
  <r>
    <x v="7"/>
    <x v="38"/>
  </r>
  <r>
    <x v="48"/>
    <x v="17"/>
  </r>
  <r>
    <x v="33"/>
    <x v="11"/>
  </r>
  <r>
    <x v="41"/>
    <x v="46"/>
  </r>
  <r>
    <x v="42"/>
    <x v="47"/>
  </r>
  <r>
    <x v="14"/>
    <x v="48"/>
  </r>
  <r>
    <x v="12"/>
    <x v="49"/>
  </r>
  <r>
    <x v="9"/>
    <x v="50"/>
  </r>
  <r>
    <x v="50"/>
    <x v="0"/>
  </r>
  <r>
    <x v="18"/>
    <x v="47"/>
  </r>
  <r>
    <x v="17"/>
    <x v="51"/>
  </r>
  <r>
    <x v="1"/>
    <x v="49"/>
  </r>
  <r>
    <x v="16"/>
    <x v="1"/>
  </r>
  <r>
    <x v="43"/>
    <x v="1"/>
  </r>
  <r>
    <x v="4"/>
    <x v="1"/>
  </r>
  <r>
    <x v="20"/>
    <x v="47"/>
  </r>
  <r>
    <x v="2"/>
    <x v="36"/>
  </r>
  <r>
    <x v="38"/>
    <x v="52"/>
  </r>
  <r>
    <x v="21"/>
    <x v="1"/>
  </r>
  <r>
    <x v="51"/>
    <x v="50"/>
  </r>
  <r>
    <x v="10"/>
    <x v="53"/>
  </r>
  <r>
    <x v="23"/>
    <x v="54"/>
  </r>
  <r>
    <x v="5"/>
    <x v="48"/>
  </r>
  <r>
    <x v="52"/>
    <x v="8"/>
  </r>
  <r>
    <x v="53"/>
    <x v="0"/>
  </r>
  <r>
    <x v="11"/>
    <x v="50"/>
  </r>
  <r>
    <x v="29"/>
    <x v="55"/>
  </r>
  <r>
    <x v="8"/>
    <x v="36"/>
  </r>
  <r>
    <x v="30"/>
    <x v="56"/>
  </r>
  <r>
    <x v="49"/>
    <x v="8"/>
  </r>
  <r>
    <x v="0"/>
    <x v="47"/>
  </r>
  <r>
    <x v="32"/>
    <x v="48"/>
  </r>
  <r>
    <x v="7"/>
    <x v="52"/>
  </r>
  <r>
    <x v="33"/>
    <x v="57"/>
  </r>
  <r>
    <x v="41"/>
    <x v="46"/>
  </r>
  <r>
    <x v="42"/>
    <x v="47"/>
  </r>
  <r>
    <x v="14"/>
    <x v="48"/>
  </r>
  <r>
    <x v="12"/>
    <x v="49"/>
  </r>
  <r>
    <x v="9"/>
    <x v="50"/>
  </r>
  <r>
    <x v="13"/>
    <x v="0"/>
  </r>
  <r>
    <x v="18"/>
    <x v="47"/>
  </r>
  <r>
    <x v="17"/>
    <x v="51"/>
  </r>
  <r>
    <x v="1"/>
    <x v="49"/>
  </r>
  <r>
    <x v="16"/>
    <x v="1"/>
  </r>
  <r>
    <x v="43"/>
    <x v="1"/>
  </r>
  <r>
    <x v="4"/>
    <x v="1"/>
  </r>
  <r>
    <x v="20"/>
    <x v="47"/>
  </r>
  <r>
    <x v="2"/>
    <x v="36"/>
  </r>
  <r>
    <x v="38"/>
    <x v="52"/>
  </r>
  <r>
    <x v="21"/>
    <x v="1"/>
  </r>
  <r>
    <x v="51"/>
    <x v="50"/>
  </r>
  <r>
    <x v="10"/>
    <x v="53"/>
  </r>
  <r>
    <x v="23"/>
    <x v="54"/>
  </r>
  <r>
    <x v="5"/>
    <x v="48"/>
  </r>
  <r>
    <x v="52"/>
    <x v="8"/>
  </r>
  <r>
    <x v="53"/>
    <x v="0"/>
  </r>
  <r>
    <x v="11"/>
    <x v="50"/>
  </r>
  <r>
    <x v="29"/>
    <x v="55"/>
  </r>
  <r>
    <x v="8"/>
    <x v="36"/>
  </r>
  <r>
    <x v="30"/>
    <x v="56"/>
  </r>
  <r>
    <x v="49"/>
    <x v="8"/>
  </r>
  <r>
    <x v="0"/>
    <x v="47"/>
  </r>
  <r>
    <x v="32"/>
    <x v="48"/>
  </r>
  <r>
    <x v="7"/>
    <x v="52"/>
  </r>
  <r>
    <x v="33"/>
    <x v="5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0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0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1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5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3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6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9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3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5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8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8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3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5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0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9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7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1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6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9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7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4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8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7.xml"/></Relationships>
</file>

<file path=xl/pivotTables/_rels/pivotTable6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2.xml"/></Relationships>
</file>

<file path=xl/pivotTables/_rels/pivotTable6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4.xml"/></Relationships>
</file>

<file path=xl/pivotTables/_rels/pivotTable6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6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2.xml"/></Relationships>
</file>

<file path=xl/pivotTables/_rels/pivotTable6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7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2.xml"/></Relationships>
</file>

<file path=xl/pivotTables/_rels/pivotTable7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0.xml"/></Relationships>
</file>

<file path=xl/pivotTables/_rels/pivotTable7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4.xml"/></Relationships>
</file>

<file path=xl/pivotTables/_rels/pivotTable7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6.xml"/></Relationships>
</file>

<file path=xl/pivotTables/_rels/pivotTable7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7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9.xml"/></Relationships>
</file>

<file path=xl/pivotTables/_rels/pivotTable7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9.xml"/></Relationships>
</file>

<file path=xl/pivotTables/_rels/pivotTable7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3.xml"/></Relationships>
</file>

<file path=xl/pivotTables/_rels/pivotTable7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5.xml"/></Relationships>
</file>

<file path=xl/pivotTables/_rels/pivotTable7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4.xml"/></Relationships>
</file>

<file path=xl/pivotTables/_rels/pivotTable8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6.xml"/></Relationships>
</file>

<file path=xl/pivotTables/_rels/pivotTable8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2.xml"/></Relationships>
</file>

<file path=xl/pivotTables/_rels/pivotTable8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6.xml"/></Relationships>
</file>

<file path=xl/pivotTables/_rels/pivotTable8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4.xml"/></Relationships>
</file>

<file path=xl/pivotTables/_rels/pivotTable8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7.xml"/></Relationships>
</file>

<file path=xl/pivotTables/_rels/pivotTable8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9.xml"/></Relationships>
</file>

<file path=xl/pivotTables/_rels/pivotTable8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5.xml"/></Relationships>
</file>

<file path=xl/pivotTables/_rels/pivotTable8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2.xml"/></Relationships>
</file>

<file path=xl/pivotTables/_rels/pivotTable8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2.xml"/></Relationships>
</file>

<file path=xl/pivotTables/_rels/pivotTable8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7.xml"/></Relationships>
</file>

<file path=xl/pivotTables/_rels/pivotTable9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5.xml"/></Relationships>
</file>

<file path=xl/pivotTables/_rels/pivotTable9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2.xml"/></Relationships>
</file>

<file path=xl/pivotTables/_rels/pivotTable9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5.xml"/></Relationships>
</file>

<file path=xl/pivotTables/_rels/pivotTable9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1.xml"/></Relationships>
</file>

<file path=xl/pivotTables/_rels/pivotTable9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7.xml"/></Relationships>
</file>

<file path=xl/pivotTables/_rels/pivotTable9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8.xml"/></Relationships>
</file>

<file path=xl/pivotTables/_rels/pivotTable9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0.xml"/></Relationships>
</file>

<file path=xl/pivotTables/_rels/pivotTable9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3.xml"/></Relationships>
</file>

<file path=xl/pivotTables/_rels/pivotTable9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7.xml"/></Relationships>
</file>

<file path=xl/pivotTables/_rels/pivotTable9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4.xml"/></Relationships>
</file>

<file path=xl/pivotTables/_rels/pivotTable10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8.xml"/></Relationships>
</file>

<file path=xl/pivotTables/_rels/pivotTable10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4.xml"/></Relationships>
</file>

<file path=xl/pivotTables/_rels/pivotTable10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8.xml"/></Relationships>
</file>

<file path=xl/pivotTables/_rels/pivotTable10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3.xml"/></Relationships>
</file>

<file path=xl/pivotTables/_rels/pivotTable10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5.xml"/></Relationships>
</file>

<file path=xl/pivotTables/_rels/pivotTable10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6.xml"/></Relationships>
</file>

<file path=xl/pivotTables/_rels/pivotTable10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0.xml"/></Relationships>
</file>

<file path=xl/pivotTables/_rels/pivotTable10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1.xml"/></Relationships>
</file>

<file path=xl/pivotTables/_rels/pivotTable10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1.xml"/></Relationships>
</file>

<file path=xl/pivotTables/_rels/pivotTable10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6.xml"/></Relationships>
</file>

<file path=xl/pivotTables/_rels/pivotTable1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0.xml"/></Relationships>
</file>

<file path=xl/pivotTables/_rels/pivotTable1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1.xml"/></Relationships>
</file>

<file path=xl/pivotTables/_rels/pivotTable1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4.xml"/></Relationships>
</file>

<file path=xl/pivotTables/_rels/pivotTable1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3.xml"/></Relationships>
</file>

<file path=xl/pivotTables/_rels/pivotTable1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6.xml"/></Relationships>
</file>

<file path=xl/pivotTables/_rels/pivotTable1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8.xml"/></Relationships>
</file>

<file path=xl/pivotTables/_rels/pivotTable1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9.xml"/></Relationships>
</file>

<file path=xl/pivotTables/_rels/pivotTable1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7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D000000}" name="数据透视表27" cacheId="16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K568:BL578" firstHeaderRow="1" firstDataRow="1" firstDataCol="1"/>
  <pivotFields count="2">
    <pivotField axis="axisRow" showAll="0">
      <items count="10">
        <item x="2"/>
        <item x="6"/>
        <item x="5"/>
        <item x="1"/>
        <item x="3"/>
        <item x="4"/>
        <item x="0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12">
    <format dxfId="473">
      <pivotArea type="all" dataOnly="0" outline="0" fieldPosition="0"/>
    </format>
    <format dxfId="472">
      <pivotArea outline="0" collapsedLevelsAreSubtotals="1" fieldPosition="0"/>
    </format>
    <format dxfId="471">
      <pivotArea field="0" type="button" dataOnly="0" labelOnly="1" outline="0" fieldPosition="0"/>
    </format>
    <format dxfId="470">
      <pivotArea dataOnly="0" labelOnly="1" outline="0" fieldPosition="0"/>
    </format>
    <format dxfId="469">
      <pivotArea dataOnly="0" labelOnly="1" fieldPosition="0">
        <references count="1">
          <reference field="0" count="0"/>
        </references>
      </pivotArea>
    </format>
    <format dxfId="468">
      <pivotArea dataOnly="0" labelOnly="1" grandRow="1" outline="0" fieldPosition="0"/>
    </format>
    <format dxfId="467">
      <pivotArea type="all" dataOnly="0" outline="0" fieldPosition="0"/>
    </format>
    <format dxfId="466">
      <pivotArea outline="0" collapsedLevelsAreSubtotals="1" fieldPosition="0"/>
    </format>
    <format dxfId="465">
      <pivotArea field="0" type="button" dataOnly="0" labelOnly="1" outline="0" fieldPosition="0"/>
    </format>
    <format dxfId="464">
      <pivotArea dataOnly="0" labelOnly="1" outline="0" fieldPosition="0"/>
    </format>
    <format dxfId="463">
      <pivotArea dataOnly="0" labelOnly="1" fieldPosition="0">
        <references count="1">
          <reference field="0" count="0"/>
        </references>
      </pivotArea>
    </format>
    <format dxfId="46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C000000}" name="数据透视表26" cacheId="16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I568:BJ577" firstHeaderRow="1" firstDataRow="1" firstDataCol="1"/>
  <pivotFields count="2">
    <pivotField axis="axisRow" showAll="0">
      <items count="9">
        <item x="5"/>
        <item x="3"/>
        <item x="1"/>
        <item x="0"/>
        <item x="6"/>
        <item x="2"/>
        <item x="4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485">
      <pivotArea type="all" dataOnly="0" outline="0" fieldPosition="0"/>
    </format>
    <format dxfId="484">
      <pivotArea outline="0" collapsedLevelsAreSubtotals="1" fieldPosition="0"/>
    </format>
    <format dxfId="483">
      <pivotArea field="0" type="button" dataOnly="0" labelOnly="1" outline="0" fieldPosition="0"/>
    </format>
    <format dxfId="482">
      <pivotArea dataOnly="0" labelOnly="1" outline="0" fieldPosition="0"/>
    </format>
    <format dxfId="481">
      <pivotArea dataOnly="0" labelOnly="1" fieldPosition="0">
        <references count="1">
          <reference field="0" count="0"/>
        </references>
      </pivotArea>
    </format>
    <format dxfId="480">
      <pivotArea dataOnly="0" labelOnly="1" grandRow="1" outline="0" fieldPosition="0"/>
    </format>
    <format dxfId="479">
      <pivotArea type="all" dataOnly="0" outline="0" fieldPosition="0"/>
    </format>
    <format dxfId="478">
      <pivotArea outline="0" collapsedLevelsAreSubtotals="1" fieldPosition="0"/>
    </format>
    <format dxfId="477">
      <pivotArea field="0" type="button" dataOnly="0" labelOnly="1" outline="0" fieldPosition="0"/>
    </format>
    <format dxfId="476">
      <pivotArea dataOnly="0" labelOnly="1" outline="0" fieldPosition="0"/>
    </format>
    <format dxfId="475">
      <pivotArea dataOnly="0" labelOnly="1" fieldPosition="0">
        <references count="1">
          <reference field="0" count="0"/>
        </references>
      </pivotArea>
    </format>
    <format dxfId="47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0000000}" name="数据透视表5" cacheId="15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Z568:AA576" firstHeaderRow="1" firstDataRow="1" firstDataCol="1"/>
  <pivotFields count="2">
    <pivotField axis="axisRow" showAll="0">
      <items count="8">
        <item x="4"/>
        <item x="1"/>
        <item x="2"/>
        <item x="3"/>
        <item x="5"/>
        <item x="6"/>
        <item x="0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497">
      <pivotArea type="all" dataOnly="0" outline="0" fieldPosition="0"/>
    </format>
    <format dxfId="496">
      <pivotArea outline="0" collapsedLevelsAreSubtotals="1" fieldPosition="0"/>
    </format>
    <format dxfId="495">
      <pivotArea field="0" type="button" dataOnly="0" labelOnly="1" outline="0" fieldPosition="0"/>
    </format>
    <format dxfId="494">
      <pivotArea dataOnly="0" labelOnly="1" outline="0" fieldPosition="0"/>
    </format>
    <format dxfId="493">
      <pivotArea dataOnly="0" labelOnly="1" fieldPosition="0">
        <references count="1">
          <reference field="0" count="0"/>
        </references>
      </pivotArea>
    </format>
    <format dxfId="492">
      <pivotArea dataOnly="0" labelOnly="1" grandRow="1" outline="0" fieldPosition="0"/>
    </format>
    <format dxfId="491">
      <pivotArea type="all" dataOnly="0" outline="0" fieldPosition="0"/>
    </format>
    <format dxfId="490">
      <pivotArea outline="0" collapsedLevelsAreSubtotals="1" fieldPosition="0"/>
    </format>
    <format dxfId="489">
      <pivotArea field="0" type="button" dataOnly="0" labelOnly="1" outline="0" fieldPosition="0"/>
    </format>
    <format dxfId="488">
      <pivotArea dataOnly="0" labelOnly="1" outline="0" fieldPosition="0"/>
    </format>
    <format dxfId="487">
      <pivotArea dataOnly="0" labelOnly="1" fieldPosition="0">
        <references count="1">
          <reference field="0" count="0"/>
        </references>
      </pivotArea>
    </format>
    <format dxfId="48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8000000}" name="数据透视表22" cacheId="16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Z568:BA577" firstHeaderRow="1" firstDataRow="1" firstDataCol="1"/>
  <pivotFields count="2">
    <pivotField axis="axisRow" showAll="0">
      <items count="9">
        <item x="5"/>
        <item x="0"/>
        <item x="3"/>
        <item x="2"/>
        <item x="6"/>
        <item x="7"/>
        <item x="1"/>
        <item x="4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509">
      <pivotArea type="all" dataOnly="0" outline="0" fieldPosition="0"/>
    </format>
    <format dxfId="508">
      <pivotArea outline="0" collapsedLevelsAreSubtotals="1" fieldPosition="0"/>
    </format>
    <format dxfId="507">
      <pivotArea field="0" type="button" dataOnly="0" labelOnly="1" outline="0" fieldPosition="0"/>
    </format>
    <format dxfId="506">
      <pivotArea dataOnly="0" labelOnly="1" outline="0" fieldPosition="0"/>
    </format>
    <format dxfId="505">
      <pivotArea dataOnly="0" labelOnly="1" fieldPosition="0">
        <references count="1">
          <reference field="0" count="0"/>
        </references>
      </pivotArea>
    </format>
    <format dxfId="504">
      <pivotArea dataOnly="0" labelOnly="1" grandRow="1" outline="0" fieldPosition="0"/>
    </format>
    <format dxfId="503">
      <pivotArea type="all" dataOnly="0" outline="0" fieldPosition="0"/>
    </format>
    <format dxfId="502">
      <pivotArea outline="0" collapsedLevelsAreSubtotals="1" fieldPosition="0"/>
    </format>
    <format dxfId="501">
      <pivotArea field="0" type="button" dataOnly="0" labelOnly="1" outline="0" fieldPosition="0"/>
    </format>
    <format dxfId="500">
      <pivotArea dataOnly="0" labelOnly="1" outline="0" fieldPosition="0"/>
    </format>
    <format dxfId="499">
      <pivotArea dataOnly="0" labelOnly="1" fieldPosition="0">
        <references count="1">
          <reference field="0" count="0"/>
        </references>
      </pivotArea>
    </format>
    <format dxfId="49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9000000}" name="数据透视表38" cacheId="25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I568:CJ576" firstHeaderRow="1" firstDataRow="1" firstDataCol="1"/>
  <pivotFields count="2">
    <pivotField axis="axisRow" showAll="0">
      <items count="8">
        <item x="4"/>
        <item x="3"/>
        <item x="5"/>
        <item x="1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21">
      <pivotArea type="all" dataOnly="0" outline="0" fieldPosition="0"/>
    </format>
    <format dxfId="520">
      <pivotArea outline="0" collapsedLevelsAreSubtotals="1" fieldPosition="0"/>
    </format>
    <format dxfId="519">
      <pivotArea field="0" type="button" dataOnly="0" labelOnly="1" outline="0" fieldPosition="0"/>
    </format>
    <format dxfId="518">
      <pivotArea dataOnly="0" labelOnly="1" outline="0" fieldPosition="0"/>
    </format>
    <format dxfId="517">
      <pivotArea dataOnly="0" labelOnly="1" fieldPosition="0">
        <references count="1">
          <reference field="0" count="0"/>
        </references>
      </pivotArea>
    </format>
    <format dxfId="516">
      <pivotArea dataOnly="0" labelOnly="1" grandRow="1" outline="0" fieldPosition="0"/>
    </format>
    <format dxfId="515">
      <pivotArea type="all" dataOnly="0" outline="0" fieldPosition="0"/>
    </format>
    <format dxfId="514">
      <pivotArea outline="0" collapsedLevelsAreSubtotals="1" fieldPosition="0"/>
    </format>
    <format dxfId="513">
      <pivotArea field="0" type="button" dataOnly="0" labelOnly="1" outline="0" fieldPosition="0"/>
    </format>
    <format dxfId="512">
      <pivotArea dataOnly="0" labelOnly="1" outline="0" fieldPosition="0"/>
    </format>
    <format dxfId="511">
      <pivotArea dataOnly="0" labelOnly="1" fieldPosition="0">
        <references count="1">
          <reference field="0" count="0"/>
        </references>
      </pivotArea>
    </format>
    <format dxfId="51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3000000}" name="数据透视表12" cacheId="16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Q568:AR576" firstHeaderRow="1" firstDataRow="1" firstDataCol="1"/>
  <pivotFields count="2">
    <pivotField axis="axisRow" showAll="0">
      <items count="8">
        <item x="5"/>
        <item x="2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33">
      <pivotArea type="all" dataOnly="0" outline="0" fieldPosition="0"/>
    </format>
    <format dxfId="532">
      <pivotArea outline="0" collapsedLevelsAreSubtotals="1" fieldPosition="0"/>
    </format>
    <format dxfId="531">
      <pivotArea field="0" type="button" dataOnly="0" labelOnly="1" outline="0" fieldPosition="0"/>
    </format>
    <format dxfId="530">
      <pivotArea dataOnly="0" labelOnly="1" outline="0" fieldPosition="0"/>
    </format>
    <format dxfId="529">
      <pivotArea dataOnly="0" labelOnly="1" fieldPosition="0">
        <references count="1">
          <reference field="0" count="0"/>
        </references>
      </pivotArea>
    </format>
    <format dxfId="528">
      <pivotArea dataOnly="0" labelOnly="1" grandRow="1" outline="0" fieldPosition="0"/>
    </format>
    <format dxfId="527">
      <pivotArea type="all" dataOnly="0" outline="0" fieldPosition="0"/>
    </format>
    <format dxfId="526">
      <pivotArea outline="0" collapsedLevelsAreSubtotals="1" fieldPosition="0"/>
    </format>
    <format dxfId="525">
      <pivotArea field="0" type="button" dataOnly="0" labelOnly="1" outline="0" fieldPosition="0"/>
    </format>
    <format dxfId="524">
      <pivotArea dataOnly="0" labelOnly="1" outline="0" fieldPosition="0"/>
    </format>
    <format dxfId="523">
      <pivotArea dataOnly="0" labelOnly="1" fieldPosition="0">
        <references count="1">
          <reference field="0" count="0"/>
        </references>
      </pivotArea>
    </format>
    <format dxfId="5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E000000}" name="数据透视表42" cacheId="21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792:B842" firstHeaderRow="1" firstDataRow="1" firstDataCol="1"/>
  <pivotFields count="2">
    <pivotField axis="axisRow" showAll="0">
      <items count="50">
        <item x="12"/>
        <item x="13"/>
        <item x="25"/>
        <item x="37"/>
        <item x="41"/>
        <item x="38"/>
        <item x="26"/>
        <item x="43"/>
        <item x="42"/>
        <item x="39"/>
        <item x="18"/>
        <item x="27"/>
        <item x="19"/>
        <item x="14"/>
        <item x="46"/>
        <item x="32"/>
        <item x="0"/>
        <item x="1"/>
        <item x="47"/>
        <item x="33"/>
        <item x="44"/>
        <item x="15"/>
        <item x="34"/>
        <item x="28"/>
        <item x="48"/>
        <item x="20"/>
        <item x="6"/>
        <item x="35"/>
        <item x="7"/>
        <item x="21"/>
        <item x="22"/>
        <item x="8"/>
        <item x="29"/>
        <item x="9"/>
        <item x="45"/>
        <item x="2"/>
        <item x="23"/>
        <item x="30"/>
        <item x="40"/>
        <item x="3"/>
        <item x="4"/>
        <item x="16"/>
        <item x="36"/>
        <item x="24"/>
        <item x="10"/>
        <item x="31"/>
        <item x="5"/>
        <item x="11"/>
        <item x="17"/>
        <item t="default"/>
      </items>
    </pivotField>
    <pivotField dataField="1"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求和项:总分上线得分" fld="1" baseField="0" baseItem="0"/>
  </dataFields>
  <formats count="12">
    <format dxfId="545">
      <pivotArea type="all" dataOnly="0" outline="0" fieldPosition="0"/>
    </format>
    <format dxfId="544">
      <pivotArea outline="0" collapsedLevelsAreSubtotals="1" fieldPosition="0"/>
    </format>
    <format dxfId="543">
      <pivotArea field="0" type="button" dataOnly="0" labelOnly="1" outline="0" fieldPosition="0"/>
    </format>
    <format dxfId="542">
      <pivotArea dataOnly="0" labelOnly="1" outline="0" fieldPosition="0"/>
    </format>
    <format dxfId="541">
      <pivotArea dataOnly="0" labelOnly="1" fieldPosition="0">
        <references count="1">
          <reference field="0" count="0"/>
        </references>
      </pivotArea>
    </format>
    <format dxfId="540">
      <pivotArea dataOnly="0" labelOnly="1" grandRow="1" outline="0" fieldPosition="0"/>
    </format>
    <format dxfId="539">
      <pivotArea type="all" dataOnly="0" outline="0" fieldPosition="0"/>
    </format>
    <format dxfId="538">
      <pivotArea outline="0" collapsedLevelsAreSubtotals="1" fieldPosition="0"/>
    </format>
    <format dxfId="537">
      <pivotArea field="0" type="button" dataOnly="0" labelOnly="1" outline="0" fieldPosition="0"/>
    </format>
    <format dxfId="536">
      <pivotArea dataOnly="0" labelOnly="1" outline="0" fieldPosition="0"/>
    </format>
    <format dxfId="535">
      <pivotArea dataOnly="0" labelOnly="1" fieldPosition="0">
        <references count="1">
          <reference field="0" count="0"/>
        </references>
      </pivotArea>
    </format>
    <format dxfId="53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2000000}" name="数据透视表11" cacheId="15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O568:AP575" firstHeaderRow="1" firstDataRow="1" firstDataCol="1"/>
  <pivotFields count="2">
    <pivotField axis="axisRow" showAll="0">
      <items count="7">
        <item x="3"/>
        <item x="1"/>
        <item x="4"/>
        <item x="0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557">
      <pivotArea type="all" dataOnly="0" outline="0" fieldPosition="0"/>
    </format>
    <format dxfId="556">
      <pivotArea outline="0" collapsedLevelsAreSubtotals="1" fieldPosition="0"/>
    </format>
    <format dxfId="555">
      <pivotArea field="0" type="button" dataOnly="0" labelOnly="1" outline="0" fieldPosition="0"/>
    </format>
    <format dxfId="554">
      <pivotArea dataOnly="0" labelOnly="1" outline="0" fieldPosition="0"/>
    </format>
    <format dxfId="553">
      <pivotArea dataOnly="0" labelOnly="1" fieldPosition="0">
        <references count="1">
          <reference field="0" count="0"/>
        </references>
      </pivotArea>
    </format>
    <format dxfId="552">
      <pivotArea dataOnly="0" labelOnly="1" grandRow="1" outline="0" fieldPosition="0"/>
    </format>
    <format dxfId="551">
      <pivotArea type="all" dataOnly="0" outline="0" fieldPosition="0"/>
    </format>
    <format dxfId="550">
      <pivotArea outline="0" collapsedLevelsAreSubtotals="1" fieldPosition="0"/>
    </format>
    <format dxfId="549">
      <pivotArea field="0" type="button" dataOnly="0" labelOnly="1" outline="0" fieldPosition="0"/>
    </format>
    <format dxfId="548">
      <pivotArea dataOnly="0" labelOnly="1" outline="0" fieldPosition="0"/>
    </format>
    <format dxfId="547">
      <pivotArea dataOnly="0" labelOnly="1" fieldPosition="0">
        <references count="1">
          <reference field="0" count="0"/>
        </references>
      </pivotArea>
    </format>
    <format dxfId="5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4000000}" name="数据透视表19" cacheId="16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T568:AU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69">
      <pivotArea type="all" dataOnly="0" outline="0" fieldPosition="0"/>
    </format>
    <format dxfId="568">
      <pivotArea outline="0" collapsedLevelsAreSubtotals="1" fieldPosition="0"/>
    </format>
    <format dxfId="567">
      <pivotArea field="0" type="button" dataOnly="0" labelOnly="1" outline="0" fieldPosition="0"/>
    </format>
    <format dxfId="566">
      <pivotArea dataOnly="0" labelOnly="1" outline="0" fieldPosition="0"/>
    </format>
    <format dxfId="565">
      <pivotArea dataOnly="0" labelOnly="1" fieldPosition="0">
        <references count="1">
          <reference field="0" count="0"/>
        </references>
      </pivotArea>
    </format>
    <format dxfId="564">
      <pivotArea dataOnly="0" labelOnly="1" grandRow="1" outline="0" fieldPosition="0"/>
    </format>
    <format dxfId="563">
      <pivotArea type="all" dataOnly="0" outline="0" fieldPosition="0"/>
    </format>
    <format dxfId="562">
      <pivotArea outline="0" collapsedLevelsAreSubtotals="1" fieldPosition="0"/>
    </format>
    <format dxfId="561">
      <pivotArea field="0" type="button" dataOnly="0" labelOnly="1" outline="0" fieldPosition="0"/>
    </format>
    <format dxfId="560">
      <pivotArea dataOnly="0" labelOnly="1" outline="0" fieldPosition="0"/>
    </format>
    <format dxfId="559">
      <pivotArea dataOnly="0" labelOnly="1" fieldPosition="0">
        <references count="1">
          <reference field="0" count="0"/>
        </references>
      </pivotArea>
    </format>
    <format dxfId="55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8000000}" name="数据透视表37" cacheId="17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G568:CH574" firstHeaderRow="1" firstDataRow="1" firstDataCol="1"/>
  <pivotFields count="2">
    <pivotField axis="axisRow" showAll="0">
      <items count="6">
        <item x="2"/>
        <item x="1"/>
        <item x="0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581">
      <pivotArea type="all" dataOnly="0" outline="0" fieldPosition="0"/>
    </format>
    <format dxfId="580">
      <pivotArea outline="0" collapsedLevelsAreSubtotals="1" fieldPosition="0"/>
    </format>
    <format dxfId="579">
      <pivotArea field="0" type="button" dataOnly="0" labelOnly="1" outline="0" fieldPosition="0"/>
    </format>
    <format dxfId="578">
      <pivotArea dataOnly="0" labelOnly="1" outline="0" fieldPosition="0"/>
    </format>
    <format dxfId="577">
      <pivotArea dataOnly="0" labelOnly="1" fieldPosition="0">
        <references count="1">
          <reference field="0" count="0"/>
        </references>
      </pivotArea>
    </format>
    <format dxfId="576">
      <pivotArea dataOnly="0" labelOnly="1" grandRow="1" outline="0" fieldPosition="0"/>
    </format>
    <format dxfId="575">
      <pivotArea type="all" dataOnly="0" outline="0" fieldPosition="0"/>
    </format>
    <format dxfId="574">
      <pivotArea outline="0" collapsedLevelsAreSubtotals="1" fieldPosition="0"/>
    </format>
    <format dxfId="573">
      <pivotArea field="0" type="button" dataOnly="0" labelOnly="1" outline="0" fieldPosition="0"/>
    </format>
    <format dxfId="572">
      <pivotArea dataOnly="0" labelOnly="1" outline="0" fieldPosition="0"/>
    </format>
    <format dxfId="571">
      <pivotArea dataOnly="0" labelOnly="1" fieldPosition="0">
        <references count="1">
          <reference field="0" count="0"/>
        </references>
      </pivotArea>
    </format>
    <format dxfId="57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4000000}" name="数据透视表9" cacheId="15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K568:AL576" firstHeaderRow="1" firstDataRow="1" firstDataCol="1"/>
  <pivotFields count="2">
    <pivotField axis="axisRow" showAll="0">
      <items count="8">
        <item x="5"/>
        <item x="4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593">
      <pivotArea type="all" dataOnly="0" outline="0" fieldPosition="0"/>
    </format>
    <format dxfId="592">
      <pivotArea outline="0" collapsedLevelsAreSubtotals="1" fieldPosition="0"/>
    </format>
    <format dxfId="591">
      <pivotArea field="0" type="button" dataOnly="0" labelOnly="1" outline="0" fieldPosition="0"/>
    </format>
    <format dxfId="590">
      <pivotArea dataOnly="0" labelOnly="1" outline="0" fieldPosition="0"/>
    </format>
    <format dxfId="589">
      <pivotArea dataOnly="0" labelOnly="1" fieldPosition="0">
        <references count="1">
          <reference field="0" count="0"/>
        </references>
      </pivotArea>
    </format>
    <format dxfId="588">
      <pivotArea dataOnly="0" labelOnly="1" grandRow="1" outline="0" fieldPosition="0"/>
    </format>
    <format dxfId="587">
      <pivotArea type="all" dataOnly="0" outline="0" fieldPosition="0"/>
    </format>
    <format dxfId="586">
      <pivotArea outline="0" collapsedLevelsAreSubtotals="1" fieldPosition="0"/>
    </format>
    <format dxfId="585">
      <pivotArea field="0" type="button" dataOnly="0" labelOnly="1" outline="0" fieldPosition="0"/>
    </format>
    <format dxfId="584">
      <pivotArea dataOnly="0" labelOnly="1" outline="0" fieldPosition="0"/>
    </format>
    <format dxfId="583">
      <pivotArea dataOnly="0" labelOnly="1" fieldPosition="0">
        <references count="1">
          <reference field="0" count="0"/>
        </references>
      </pivotArea>
    </format>
    <format dxfId="58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E000000}" name="数据透视表28" cacheId="17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M568:BN577" firstHeaderRow="1" firstDataRow="1" firstDataCol="1"/>
  <pivotFields count="2">
    <pivotField axis="axisRow" showAll="0">
      <items count="9">
        <item x="4"/>
        <item x="0"/>
        <item x="3"/>
        <item x="2"/>
        <item x="5"/>
        <item x="6"/>
        <item x="1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605">
      <pivotArea type="all" dataOnly="0" outline="0" fieldPosition="0"/>
    </format>
    <format dxfId="604">
      <pivotArea outline="0" collapsedLevelsAreSubtotals="1" fieldPosition="0"/>
    </format>
    <format dxfId="603">
      <pivotArea field="0" type="button" dataOnly="0" labelOnly="1" outline="0" fieldPosition="0"/>
    </format>
    <format dxfId="602">
      <pivotArea dataOnly="0" labelOnly="1" outline="0" fieldPosition="0"/>
    </format>
    <format dxfId="601">
      <pivotArea dataOnly="0" labelOnly="1" fieldPosition="0">
        <references count="1">
          <reference field="0" count="0"/>
        </references>
      </pivotArea>
    </format>
    <format dxfId="600">
      <pivotArea dataOnly="0" labelOnly="1" grandRow="1" outline="0" fieldPosition="0"/>
    </format>
    <format dxfId="599">
      <pivotArea type="all" dataOnly="0" outline="0" fieldPosition="0"/>
    </format>
    <format dxfId="598">
      <pivotArea outline="0" collapsedLevelsAreSubtotals="1" fieldPosition="0"/>
    </format>
    <format dxfId="597">
      <pivotArea field="0" type="button" dataOnly="0" labelOnly="1" outline="0" fieldPosition="0"/>
    </format>
    <format dxfId="596">
      <pivotArea dataOnly="0" labelOnly="1" outline="0" fieldPosition="0"/>
    </format>
    <format dxfId="595">
      <pivotArea dataOnly="0" labelOnly="1" fieldPosition="0">
        <references count="1">
          <reference field="0" count="0"/>
        </references>
      </pivotArea>
    </format>
    <format dxfId="59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C000000}" name="数据透视表40" cacheId="18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M568:CN575" firstHeaderRow="1" firstDataRow="1" firstDataCol="1"/>
  <pivotFields count="2">
    <pivotField axis="axisRow" showAll="0">
      <items count="7">
        <item x="4"/>
        <item x="1"/>
        <item x="3"/>
        <item x="2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617">
      <pivotArea type="all" dataOnly="0" outline="0" fieldPosition="0"/>
    </format>
    <format dxfId="616">
      <pivotArea outline="0" collapsedLevelsAreSubtotals="1" fieldPosition="0"/>
    </format>
    <format dxfId="615">
      <pivotArea field="0" type="button" dataOnly="0" labelOnly="1" outline="0" fieldPosition="0"/>
    </format>
    <format dxfId="614">
      <pivotArea dataOnly="0" labelOnly="1" outline="0" fieldPosition="0"/>
    </format>
    <format dxfId="613">
      <pivotArea dataOnly="0" labelOnly="1" fieldPosition="0">
        <references count="1">
          <reference field="0" count="0"/>
        </references>
      </pivotArea>
    </format>
    <format dxfId="612">
      <pivotArea dataOnly="0" labelOnly="1" grandRow="1" outline="0" fieldPosition="0"/>
    </format>
    <format dxfId="611">
      <pivotArea type="all" dataOnly="0" outline="0" fieldPosition="0"/>
    </format>
    <format dxfId="610">
      <pivotArea outline="0" collapsedLevelsAreSubtotals="1" fieldPosition="0"/>
    </format>
    <format dxfId="609">
      <pivotArea field="0" type="button" dataOnly="0" labelOnly="1" outline="0" fieldPosition="0"/>
    </format>
    <format dxfId="608">
      <pivotArea dataOnly="0" labelOnly="1" outline="0" fieldPosition="0"/>
    </format>
    <format dxfId="607">
      <pivotArea dataOnly="0" labelOnly="1" fieldPosition="0">
        <references count="1">
          <reference field="0" count="0"/>
        </references>
      </pivotArea>
    </format>
    <format dxfId="60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1000000}" name="数据透视表10" cacheId="15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M568:AN577" firstHeaderRow="1" firstDataRow="1" firstDataCol="1"/>
  <pivotFields count="2">
    <pivotField axis="axisRow" showAll="0">
      <items count="9">
        <item x="4"/>
        <item x="1"/>
        <item x="3"/>
        <item x="2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629">
      <pivotArea type="all" dataOnly="0" outline="0" fieldPosition="0"/>
    </format>
    <format dxfId="628">
      <pivotArea outline="0" collapsedLevelsAreSubtotals="1" fieldPosition="0"/>
    </format>
    <format dxfId="627">
      <pivotArea field="0" type="button" dataOnly="0" labelOnly="1" outline="0" fieldPosition="0"/>
    </format>
    <format dxfId="626">
      <pivotArea dataOnly="0" labelOnly="1" outline="0" fieldPosition="0"/>
    </format>
    <format dxfId="625">
      <pivotArea dataOnly="0" labelOnly="1" fieldPosition="0">
        <references count="1">
          <reference field="0" count="0"/>
        </references>
      </pivotArea>
    </format>
    <format dxfId="624">
      <pivotArea dataOnly="0" labelOnly="1" grandRow="1" outline="0" fieldPosition="0"/>
    </format>
    <format dxfId="623">
      <pivotArea type="all" dataOnly="0" outline="0" fieldPosition="0"/>
    </format>
    <format dxfId="622">
      <pivotArea outline="0" collapsedLevelsAreSubtotals="1" fieldPosition="0"/>
    </format>
    <format dxfId="621">
      <pivotArea field="0" type="button" dataOnly="0" labelOnly="1" outline="0" fieldPosition="0"/>
    </format>
    <format dxfId="620">
      <pivotArea dataOnly="0" labelOnly="1" outline="0" fieldPosition="0"/>
    </format>
    <format dxfId="619">
      <pivotArea dataOnly="0" labelOnly="1" fieldPosition="0">
        <references count="1">
          <reference field="0" count="0"/>
        </references>
      </pivotArea>
    </format>
    <format dxfId="6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4000000}" name="数据透视表33" cacheId="17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X568:BY576" firstHeaderRow="1" firstDataRow="1" firstDataCol="1"/>
  <pivotFields count="2">
    <pivotField axis="axisRow" showAll="0">
      <items count="8">
        <item x="5"/>
        <item x="1"/>
        <item x="4"/>
        <item x="2"/>
        <item x="3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641">
      <pivotArea type="all" dataOnly="0" outline="0" fieldPosition="0"/>
    </format>
    <format dxfId="640">
      <pivotArea outline="0" collapsedLevelsAreSubtotals="1" fieldPosition="0"/>
    </format>
    <format dxfId="639">
      <pivotArea field="0" type="button" dataOnly="0" labelOnly="1" outline="0" fieldPosition="0"/>
    </format>
    <format dxfId="638">
      <pivotArea dataOnly="0" labelOnly="1" outline="0" fieldPosition="0"/>
    </format>
    <format dxfId="637">
      <pivotArea dataOnly="0" labelOnly="1" fieldPosition="0">
        <references count="1">
          <reference field="0" count="0"/>
        </references>
      </pivotArea>
    </format>
    <format dxfId="636">
      <pivotArea dataOnly="0" labelOnly="1" grandRow="1" outline="0" fieldPosition="0"/>
    </format>
    <format dxfId="635">
      <pivotArea type="all" dataOnly="0" outline="0" fieldPosition="0"/>
    </format>
    <format dxfId="634">
      <pivotArea outline="0" collapsedLevelsAreSubtotals="1" fieldPosition="0"/>
    </format>
    <format dxfId="633">
      <pivotArea field="0" type="button" dataOnly="0" labelOnly="1" outline="0" fieldPosition="0"/>
    </format>
    <format dxfId="632">
      <pivotArea dataOnly="0" labelOnly="1" outline="0" fieldPosition="0"/>
    </format>
    <format dxfId="631">
      <pivotArea dataOnly="0" labelOnly="1" fieldPosition="0">
        <references count="1">
          <reference field="0" count="0"/>
        </references>
      </pivotArea>
    </format>
    <format dxfId="6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1000000}" name="数据透视表6" cacheId="15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B568:AC577" firstHeaderRow="1" firstDataRow="1" firstDataCol="1"/>
  <pivotFields count="2">
    <pivotField axis="axisRow" showAll="0">
      <items count="9">
        <item x="2"/>
        <item x="4"/>
        <item x="6"/>
        <item x="0"/>
        <item x="5"/>
        <item x="1"/>
        <item x="3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653">
      <pivotArea type="all" dataOnly="0" outline="0" fieldPosition="0"/>
    </format>
    <format dxfId="652">
      <pivotArea outline="0" collapsedLevelsAreSubtotals="1" fieldPosition="0"/>
    </format>
    <format dxfId="651">
      <pivotArea field="0" type="button" dataOnly="0" labelOnly="1" outline="0" fieldPosition="0"/>
    </format>
    <format dxfId="650">
      <pivotArea dataOnly="0" labelOnly="1" outline="0" fieldPosition="0"/>
    </format>
    <format dxfId="649">
      <pivotArea dataOnly="0" labelOnly="1" fieldPosition="0">
        <references count="1">
          <reference field="0" count="0"/>
        </references>
      </pivotArea>
    </format>
    <format dxfId="648">
      <pivotArea dataOnly="0" labelOnly="1" grandRow="1" outline="0" fieldPosition="0"/>
    </format>
    <format dxfId="647">
      <pivotArea type="all" dataOnly="0" outline="0" fieldPosition="0"/>
    </format>
    <format dxfId="646">
      <pivotArea outline="0" collapsedLevelsAreSubtotals="1" fieldPosition="0"/>
    </format>
    <format dxfId="645">
      <pivotArea field="0" type="button" dataOnly="0" labelOnly="1" outline="0" fieldPosition="0"/>
    </format>
    <format dxfId="644">
      <pivotArea dataOnly="0" labelOnly="1" outline="0" fieldPosition="0"/>
    </format>
    <format dxfId="643">
      <pivotArea dataOnly="0" labelOnly="1" fieldPosition="0">
        <references count="1">
          <reference field="0" count="0"/>
        </references>
      </pivotArea>
    </format>
    <format dxfId="6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1000000}" name="数据透视表30" cacheId="17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Q568:BR576" firstHeaderRow="1" firstDataRow="1" firstDataCol="1"/>
  <pivotFields count="2">
    <pivotField axis="axisRow" showAll="0">
      <items count="8">
        <item x="2"/>
        <item x="5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665">
      <pivotArea type="all" dataOnly="0" outline="0" fieldPosition="0"/>
    </format>
    <format dxfId="664">
      <pivotArea outline="0" collapsedLevelsAreSubtotals="1" fieldPosition="0"/>
    </format>
    <format dxfId="663">
      <pivotArea field="0" type="button" dataOnly="0" labelOnly="1" outline="0" fieldPosition="0"/>
    </format>
    <format dxfId="662">
      <pivotArea dataOnly="0" labelOnly="1" outline="0" fieldPosition="0"/>
    </format>
    <format dxfId="661">
      <pivotArea dataOnly="0" labelOnly="1" fieldPosition="0">
        <references count="1">
          <reference field="0" count="0"/>
        </references>
      </pivotArea>
    </format>
    <format dxfId="660">
      <pivotArea dataOnly="0" labelOnly="1" grandRow="1" outline="0" fieldPosition="0"/>
    </format>
    <format dxfId="659">
      <pivotArea type="all" dataOnly="0" outline="0" fieldPosition="0"/>
    </format>
    <format dxfId="658">
      <pivotArea outline="0" collapsedLevelsAreSubtotals="1" fieldPosition="0"/>
    </format>
    <format dxfId="657">
      <pivotArea field="0" type="button" dataOnly="0" labelOnly="1" outline="0" fieldPosition="0"/>
    </format>
    <format dxfId="656">
      <pivotArea dataOnly="0" labelOnly="1" outline="0" fieldPosition="0"/>
    </format>
    <format dxfId="655">
      <pivotArea dataOnly="0" labelOnly="1" fieldPosition="0">
        <references count="1">
          <reference field="0" count="0"/>
        </references>
      </pivotArea>
    </format>
    <format dxfId="6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6000000}" name="数据透视表35" cacheId="17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B568:CC575" firstHeaderRow="1" firstDataRow="1" firstDataCol="1"/>
  <pivotFields count="2">
    <pivotField axis="axisRow" showAll="0">
      <items count="7">
        <item x="3"/>
        <item x="0"/>
        <item x="4"/>
        <item x="1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677">
      <pivotArea type="all" dataOnly="0" outline="0" fieldPosition="0"/>
    </format>
    <format dxfId="676">
      <pivotArea outline="0" collapsedLevelsAreSubtotals="1" fieldPosition="0"/>
    </format>
    <format dxfId="675">
      <pivotArea field="0" type="button" dataOnly="0" labelOnly="1" outline="0" fieldPosition="0"/>
    </format>
    <format dxfId="674">
      <pivotArea dataOnly="0" labelOnly="1" outline="0" fieldPosition="0"/>
    </format>
    <format dxfId="673">
      <pivotArea dataOnly="0" labelOnly="1" fieldPosition="0">
        <references count="1">
          <reference field="0" count="0"/>
        </references>
      </pivotArea>
    </format>
    <format dxfId="672">
      <pivotArea dataOnly="0" labelOnly="1" grandRow="1" outline="0" fieldPosition="0"/>
    </format>
    <format dxfId="671">
      <pivotArea type="all" dataOnly="0" outline="0" fieldPosition="0"/>
    </format>
    <format dxfId="670">
      <pivotArea outline="0" collapsedLevelsAreSubtotals="1" fieldPosition="0"/>
    </format>
    <format dxfId="669">
      <pivotArea field="0" type="button" dataOnly="0" labelOnly="1" outline="0" fieldPosition="0"/>
    </format>
    <format dxfId="668">
      <pivotArea dataOnly="0" labelOnly="1" outline="0" fieldPosition="0"/>
    </format>
    <format dxfId="667">
      <pivotArea dataOnly="0" labelOnly="1" fieldPosition="0">
        <references count="1">
          <reference field="0" count="0"/>
        </references>
      </pivotArea>
    </format>
    <format dxfId="66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7000000}" name="数据透视表36" cacheId="17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D568:CE575" firstHeaderRow="1" firstDataRow="1" firstDataCol="1"/>
  <pivotFields count="2">
    <pivotField axis="axisRow" showAll="0">
      <items count="7">
        <item x="2"/>
        <item x="4"/>
        <item x="3"/>
        <item x="1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689">
      <pivotArea type="all" dataOnly="0" outline="0" fieldPosition="0"/>
    </format>
    <format dxfId="688">
      <pivotArea outline="0" collapsedLevelsAreSubtotals="1" fieldPosition="0"/>
    </format>
    <format dxfId="687">
      <pivotArea field="0" type="button" dataOnly="0" labelOnly="1" outline="0" fieldPosition="0"/>
    </format>
    <format dxfId="686">
      <pivotArea dataOnly="0" labelOnly="1" outline="0" fieldPosition="0"/>
    </format>
    <format dxfId="685">
      <pivotArea dataOnly="0" labelOnly="1" fieldPosition="0">
        <references count="1">
          <reference field="0" count="0"/>
        </references>
      </pivotArea>
    </format>
    <format dxfId="684">
      <pivotArea dataOnly="0" labelOnly="1" grandRow="1" outline="0" fieldPosition="0"/>
    </format>
    <format dxfId="683">
      <pivotArea type="all" dataOnly="0" outline="0" fieldPosition="0"/>
    </format>
    <format dxfId="682">
      <pivotArea outline="0" collapsedLevelsAreSubtotals="1" fieldPosition="0"/>
    </format>
    <format dxfId="681">
      <pivotArea field="0" type="button" dataOnly="0" labelOnly="1" outline="0" fieldPosition="0"/>
    </format>
    <format dxfId="680">
      <pivotArea dataOnly="0" labelOnly="1" outline="0" fieldPosition="0"/>
    </format>
    <format dxfId="679">
      <pivotArea dataOnly="0" labelOnly="1" fieldPosition="0">
        <references count="1">
          <reference field="0" count="0"/>
        </references>
      </pivotArea>
    </format>
    <format dxfId="67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5000000}" name="数据透视表2" cacheId="14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T568:U575" firstHeaderRow="1" firstDataRow="1" firstDataCol="1"/>
  <pivotFields count="2">
    <pivotField axis="axisRow" showAll="0">
      <items count="7">
        <item x="5"/>
        <item x="3"/>
        <item x="1"/>
        <item x="0"/>
        <item x="4"/>
        <item x="2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701">
      <pivotArea type="all" dataOnly="0" outline="0" fieldPosition="0"/>
    </format>
    <format dxfId="700">
      <pivotArea outline="0" collapsedLevelsAreSubtotals="1" fieldPosition="0"/>
    </format>
    <format dxfId="699">
      <pivotArea field="0" type="button" dataOnly="0" labelOnly="1" outline="0" fieldPosition="0"/>
    </format>
    <format dxfId="698">
      <pivotArea dataOnly="0" labelOnly="1" outline="0" fieldPosition="0"/>
    </format>
    <format dxfId="697">
      <pivotArea dataOnly="0" labelOnly="1" fieldPosition="0">
        <references count="1">
          <reference field="0" count="0"/>
        </references>
      </pivotArea>
    </format>
    <format dxfId="696">
      <pivotArea dataOnly="0" labelOnly="1" grandRow="1" outline="0" fieldPosition="0"/>
    </format>
    <format dxfId="695">
      <pivotArea type="all" dataOnly="0" outline="0" fieldPosition="0"/>
    </format>
    <format dxfId="694">
      <pivotArea outline="0" collapsedLevelsAreSubtotals="1" fieldPosition="0"/>
    </format>
    <format dxfId="693">
      <pivotArea field="0" type="button" dataOnly="0" labelOnly="1" outline="0" fieldPosition="0"/>
    </format>
    <format dxfId="692">
      <pivotArea dataOnly="0" labelOnly="1" outline="0" fieldPosition="0"/>
    </format>
    <format dxfId="691">
      <pivotArea dataOnly="0" labelOnly="1" fieldPosition="0">
        <references count="1">
          <reference field="0" count="0"/>
        </references>
      </pivotArea>
    </format>
    <format dxfId="69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数据透视表1" cacheId="15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I568:AJ576" firstHeaderRow="1" firstDataRow="1" firstDataCol="1"/>
  <pivotFields count="2">
    <pivotField axis="axisRow" showAll="0">
      <items count="8">
        <item x="3"/>
        <item x="1"/>
        <item x="4"/>
        <item x="0"/>
        <item x="2"/>
        <item x="5"/>
        <item x="6"/>
        <item t="default"/>
      </items>
    </pivotField>
    <pivotField dataField="1" showAll="0">
      <items count="19">
        <item x="2"/>
        <item x="12"/>
        <item x="15"/>
        <item x="10"/>
        <item x="14"/>
        <item x="13"/>
        <item x="11"/>
        <item x="3"/>
        <item x="6"/>
        <item x="7"/>
        <item x="5"/>
        <item x="8"/>
        <item x="9"/>
        <item x="4"/>
        <item x="0"/>
        <item x="1"/>
        <item x="16"/>
        <item x="17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713">
      <pivotArea type="all" dataOnly="0" outline="0" fieldPosition="0"/>
    </format>
    <format dxfId="712">
      <pivotArea outline="0" collapsedLevelsAreSubtotals="1" fieldPosition="0"/>
    </format>
    <format dxfId="711">
      <pivotArea field="0" type="button" dataOnly="0" labelOnly="1" outline="0" fieldPosition="0"/>
    </format>
    <format dxfId="710">
      <pivotArea dataOnly="0" labelOnly="1" outline="0" fieldPosition="0"/>
    </format>
    <format dxfId="709">
      <pivotArea dataOnly="0" labelOnly="1" fieldPosition="0">
        <references count="1">
          <reference field="0" count="0"/>
        </references>
      </pivotArea>
    </format>
    <format dxfId="708">
      <pivotArea dataOnly="0" labelOnly="1" grandRow="1" outline="0" fieldPosition="0"/>
    </format>
    <format dxfId="707">
      <pivotArea type="all" dataOnly="0" outline="0" fieldPosition="0"/>
    </format>
    <format dxfId="706">
      <pivotArea outline="0" collapsedLevelsAreSubtotals="1" fieldPosition="0"/>
    </format>
    <format dxfId="705">
      <pivotArea field="0" type="button" dataOnly="0" labelOnly="1" outline="0" fieldPosition="0"/>
    </format>
    <format dxfId="704">
      <pivotArea dataOnly="0" labelOnly="1" outline="0" fieldPosition="0"/>
    </format>
    <format dxfId="703">
      <pivotArea dataOnly="0" labelOnly="1" fieldPosition="0">
        <references count="1">
          <reference field="0" count="0"/>
        </references>
      </pivotArea>
    </format>
    <format dxfId="70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F000000}" name="数据透视表43" cacheId="18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Q568:CR574" firstHeaderRow="1" firstDataRow="1" firstDataCol="1"/>
  <pivotFields count="2">
    <pivotField axis="axisRow" showAll="0">
      <items count="6">
        <item x="2"/>
        <item x="4"/>
        <item x="3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725">
      <pivotArea type="all" dataOnly="0" outline="0" fieldPosition="0"/>
    </format>
    <format dxfId="724">
      <pivotArea outline="0" collapsedLevelsAreSubtotals="1" fieldPosition="0"/>
    </format>
    <format dxfId="723">
      <pivotArea field="0" type="button" dataOnly="0" labelOnly="1" outline="0" fieldPosition="0"/>
    </format>
    <format dxfId="722">
      <pivotArea dataOnly="0" labelOnly="1" outline="0" fieldPosition="0"/>
    </format>
    <format dxfId="721">
      <pivotArea dataOnly="0" labelOnly="1" fieldPosition="0">
        <references count="1">
          <reference field="0" count="0"/>
        </references>
      </pivotArea>
    </format>
    <format dxfId="720">
      <pivotArea dataOnly="0" labelOnly="1" grandRow="1" outline="0" fieldPosition="0"/>
    </format>
    <format dxfId="719">
      <pivotArea type="all" dataOnly="0" outline="0" fieldPosition="0"/>
    </format>
    <format dxfId="718">
      <pivotArea outline="0" collapsedLevelsAreSubtotals="1" fieldPosition="0"/>
    </format>
    <format dxfId="717">
      <pivotArea field="0" type="button" dataOnly="0" labelOnly="1" outline="0" fieldPosition="0"/>
    </format>
    <format dxfId="716">
      <pivotArea dataOnly="0" labelOnly="1" outline="0" fieldPosition="0"/>
    </format>
    <format dxfId="715">
      <pivotArea dataOnly="0" labelOnly="1" fieldPosition="0">
        <references count="1">
          <reference field="0" count="0"/>
        </references>
      </pivotArea>
    </format>
    <format dxfId="7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0000000}" name="数据透视表3" cacheId="15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V568:W575" firstHeaderRow="1" firstDataRow="1" firstDataCol="1"/>
  <pivotFields count="2">
    <pivotField axis="axisRow" showAll="0">
      <items count="7">
        <item x="5"/>
        <item n="王江" x="1"/>
        <item x="2"/>
        <item x="0"/>
        <item x="3"/>
        <item n="周军"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737">
      <pivotArea type="all" dataOnly="0" outline="0" fieldPosition="0"/>
    </format>
    <format dxfId="736">
      <pivotArea outline="0" collapsedLevelsAreSubtotals="1" fieldPosition="0"/>
    </format>
    <format dxfId="735">
      <pivotArea field="0" type="button" dataOnly="0" labelOnly="1" outline="0" fieldPosition="0"/>
    </format>
    <format dxfId="734">
      <pivotArea dataOnly="0" labelOnly="1" outline="0" fieldPosition="0"/>
    </format>
    <format dxfId="733">
      <pivotArea dataOnly="0" labelOnly="1" fieldPosition="0">
        <references count="1">
          <reference field="0" count="0"/>
        </references>
      </pivotArea>
    </format>
    <format dxfId="732">
      <pivotArea dataOnly="0" labelOnly="1" grandRow="1" outline="0" fieldPosition="0"/>
    </format>
    <format dxfId="731">
      <pivotArea type="all" dataOnly="0" outline="0" fieldPosition="0"/>
    </format>
    <format dxfId="730">
      <pivotArea outline="0" collapsedLevelsAreSubtotals="1" fieldPosition="0"/>
    </format>
    <format dxfId="729">
      <pivotArea field="0" type="button" dataOnly="0" labelOnly="1" outline="0" fieldPosition="0"/>
    </format>
    <format dxfId="728">
      <pivotArea dataOnly="0" labelOnly="1" outline="0" fieldPosition="0"/>
    </format>
    <format dxfId="727">
      <pivotArea dataOnly="0" labelOnly="1" fieldPosition="0">
        <references count="1">
          <reference field="0" count="0"/>
        </references>
      </pivotArea>
    </format>
    <format dxfId="7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A000000}" name="数据透视表39" cacheId="17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K568:CL574" firstHeaderRow="1" firstDataRow="1" firstDataCol="1"/>
  <pivotFields count="2">
    <pivotField axis="axisRow" showAll="0">
      <items count="6">
        <item x="4"/>
        <item x="1"/>
        <item x="2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749">
      <pivotArea type="all" dataOnly="0" outline="0" fieldPosition="0"/>
    </format>
    <format dxfId="748">
      <pivotArea outline="0" collapsedLevelsAreSubtotals="1" fieldPosition="0"/>
    </format>
    <format dxfId="747">
      <pivotArea field="0" type="button" dataOnly="0" labelOnly="1" outline="0" fieldPosition="0"/>
    </format>
    <format dxfId="746">
      <pivotArea dataOnly="0" labelOnly="1" outline="0" fieldPosition="0"/>
    </format>
    <format dxfId="745">
      <pivotArea dataOnly="0" labelOnly="1" fieldPosition="0">
        <references count="1">
          <reference field="0" count="0"/>
        </references>
      </pivotArea>
    </format>
    <format dxfId="744">
      <pivotArea dataOnly="0" labelOnly="1" grandRow="1" outline="0" fieldPosition="0"/>
    </format>
    <format dxfId="743">
      <pivotArea type="all" dataOnly="0" outline="0" fieldPosition="0"/>
    </format>
    <format dxfId="742">
      <pivotArea outline="0" collapsedLevelsAreSubtotals="1" fieldPosition="0"/>
    </format>
    <format dxfId="741">
      <pivotArea field="0" type="button" dataOnly="0" labelOnly="1" outline="0" fieldPosition="0"/>
    </format>
    <format dxfId="740">
      <pivotArea dataOnly="0" labelOnly="1" outline="0" fieldPosition="0"/>
    </format>
    <format dxfId="739">
      <pivotArea dataOnly="0" labelOnly="1" fieldPosition="0">
        <references count="1">
          <reference field="0" count="0"/>
        </references>
      </pivotArea>
    </format>
    <format dxfId="73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5000000}" name="数据透视表34" cacheId="17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Z568:CA577" firstHeaderRow="1" firstDataRow="1" firstDataCol="1"/>
  <pivotFields count="2">
    <pivotField axis="axisRow" showAll="0">
      <items count="9">
        <item x="5"/>
        <item x="1"/>
        <item x="4"/>
        <item x="3"/>
        <item x="2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12">
    <format dxfId="761">
      <pivotArea type="all" dataOnly="0" outline="0" fieldPosition="0"/>
    </format>
    <format dxfId="760">
      <pivotArea outline="0" collapsedLevelsAreSubtotals="1" fieldPosition="0"/>
    </format>
    <format dxfId="759">
      <pivotArea field="0" type="button" dataOnly="0" labelOnly="1" outline="0" fieldPosition="0"/>
    </format>
    <format dxfId="758">
      <pivotArea dataOnly="0" labelOnly="1" outline="0" fieldPosition="0"/>
    </format>
    <format dxfId="757">
      <pivotArea dataOnly="0" labelOnly="1" fieldPosition="0">
        <references count="1">
          <reference field="0" count="0"/>
        </references>
      </pivotArea>
    </format>
    <format dxfId="756">
      <pivotArea dataOnly="0" labelOnly="1" grandRow="1" outline="0" fieldPosition="0"/>
    </format>
    <format dxfId="755">
      <pivotArea type="all" dataOnly="0" outline="0" fieldPosition="0"/>
    </format>
    <format dxfId="754">
      <pivotArea outline="0" collapsedLevelsAreSubtotals="1" fieldPosition="0"/>
    </format>
    <format dxfId="753">
      <pivotArea field="0" type="button" dataOnly="0" labelOnly="1" outline="0" fieldPosition="0"/>
    </format>
    <format dxfId="752">
      <pivotArea dataOnly="0" labelOnly="1" outline="0" fieldPosition="0"/>
    </format>
    <format dxfId="751">
      <pivotArea dataOnly="0" labelOnly="1" fieldPosition="0">
        <references count="1">
          <reference field="0" count="0"/>
        </references>
      </pivotArea>
    </format>
    <format dxfId="75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D000000}" name="数据透视表41" cacheId="18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O568:CP574" firstHeaderRow="1" firstDataRow="1" firstDataCol="1"/>
  <pivotFields count="2">
    <pivotField axis="axisRow" showAll="0">
      <items count="6">
        <item x="3"/>
        <item x="0"/>
        <item x="4"/>
        <item x="1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12">
    <format dxfId="773">
      <pivotArea type="all" dataOnly="0" outline="0" fieldPosition="0"/>
    </format>
    <format dxfId="772">
      <pivotArea outline="0" collapsedLevelsAreSubtotals="1" fieldPosition="0"/>
    </format>
    <format dxfId="771">
      <pivotArea field="0" type="button" dataOnly="0" labelOnly="1" outline="0" fieldPosition="0"/>
    </format>
    <format dxfId="770">
      <pivotArea dataOnly="0" labelOnly="1" outline="0" fieldPosition="0"/>
    </format>
    <format dxfId="769">
      <pivotArea dataOnly="0" labelOnly="1" fieldPosition="0">
        <references count="1">
          <reference field="0" count="0"/>
        </references>
      </pivotArea>
    </format>
    <format dxfId="768">
      <pivotArea dataOnly="0" labelOnly="1" grandRow="1" outline="0" fieldPosition="0"/>
    </format>
    <format dxfId="767">
      <pivotArea type="all" dataOnly="0" outline="0" fieldPosition="0"/>
    </format>
    <format dxfId="766">
      <pivotArea outline="0" collapsedLevelsAreSubtotals="1" fieldPosition="0"/>
    </format>
    <format dxfId="765">
      <pivotArea field="0" type="button" dataOnly="0" labelOnly="1" outline="0" fieldPosition="0"/>
    </format>
    <format dxfId="764">
      <pivotArea dataOnly="0" labelOnly="1" outline="0" fieldPosition="0"/>
    </format>
    <format dxfId="763">
      <pivotArea dataOnly="0" labelOnly="1" fieldPosition="0">
        <references count="1">
          <reference field="0" count="0"/>
        </references>
      </pivotArea>
    </format>
    <format dxfId="76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3000000}" name="数据透视表32" cacheId="25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V568:BW578" firstHeaderRow="1" firstDataRow="1" firstDataCol="1"/>
  <pivotFields count="2">
    <pivotField axis="axisRow" showAll="0">
      <items count="10">
        <item x="4"/>
        <item x="5"/>
        <item x="3"/>
        <item x="6"/>
        <item x="1"/>
        <item x="0"/>
        <item x="2"/>
        <item x="7"/>
        <item x="8"/>
        <item t="default"/>
      </items>
    </pivotField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得分" fld="1" baseField="0" baseItem="0"/>
  </dataFields>
  <formats count="12">
    <format dxfId="785">
      <pivotArea type="all" dataOnly="0" outline="0" fieldPosition="0"/>
    </format>
    <format dxfId="784">
      <pivotArea outline="0" collapsedLevelsAreSubtotals="1" fieldPosition="0"/>
    </format>
    <format dxfId="783">
      <pivotArea field="0" type="button" dataOnly="0" labelOnly="1" outline="0" fieldPosition="0"/>
    </format>
    <format dxfId="782">
      <pivotArea dataOnly="0" labelOnly="1" outline="0" fieldPosition="0"/>
    </format>
    <format dxfId="781">
      <pivotArea dataOnly="0" labelOnly="1" fieldPosition="0">
        <references count="1">
          <reference field="0" count="0"/>
        </references>
      </pivotArea>
    </format>
    <format dxfId="780">
      <pivotArea dataOnly="0" labelOnly="1" grandRow="1" outline="0" fieldPosition="0"/>
    </format>
    <format dxfId="779">
      <pivotArea type="all" dataOnly="0" outline="0" fieldPosition="0"/>
    </format>
    <format dxfId="778">
      <pivotArea outline="0" collapsedLevelsAreSubtotals="1" fieldPosition="0"/>
    </format>
    <format dxfId="777">
      <pivotArea field="0" type="button" dataOnly="0" labelOnly="1" outline="0" fieldPosition="0"/>
    </format>
    <format dxfId="776">
      <pivotArea dataOnly="0" labelOnly="1" outline="0" fieldPosition="0"/>
    </format>
    <format dxfId="775">
      <pivotArea dataOnly="0" labelOnly="1" fieldPosition="0">
        <references count="1">
          <reference field="0" count="0"/>
        </references>
      </pivotArea>
    </format>
    <format dxfId="77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2000000}" name="数据透视表31" cacheId="17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T568:BU575" firstHeaderRow="1" firstDataRow="1" firstDataCol="1"/>
  <pivotFields count="2">
    <pivotField axis="axisRow" showAll="0">
      <items count="7">
        <item x="2"/>
        <item x="1"/>
        <item x="0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797">
      <pivotArea type="all" dataOnly="0" outline="0" fieldPosition="0"/>
    </format>
    <format dxfId="796">
      <pivotArea outline="0" collapsedLevelsAreSubtotals="1" fieldPosition="0"/>
    </format>
    <format dxfId="795">
      <pivotArea field="0" type="button" dataOnly="0" labelOnly="1" outline="0" fieldPosition="0"/>
    </format>
    <format dxfId="794">
      <pivotArea dataOnly="0" labelOnly="1" outline="0" fieldPosition="0"/>
    </format>
    <format dxfId="793">
      <pivotArea dataOnly="0" labelOnly="1" fieldPosition="0">
        <references count="1">
          <reference field="0" count="0"/>
        </references>
      </pivotArea>
    </format>
    <format dxfId="792">
      <pivotArea dataOnly="0" labelOnly="1" grandRow="1" outline="0" fieldPosition="0"/>
    </format>
    <format dxfId="791">
      <pivotArea type="all" dataOnly="0" outline="0" fieldPosition="0"/>
    </format>
    <format dxfId="790">
      <pivotArea outline="0" collapsedLevelsAreSubtotals="1" fieldPosition="0"/>
    </format>
    <format dxfId="789">
      <pivotArea field="0" type="button" dataOnly="0" labelOnly="1" outline="0" fieldPosition="0"/>
    </format>
    <format dxfId="788">
      <pivotArea dataOnly="0" labelOnly="1" outline="0" fieldPosition="0"/>
    </format>
    <format dxfId="787">
      <pivotArea dataOnly="0" labelOnly="1" fieldPosition="0">
        <references count="1">
          <reference field="0" count="0"/>
        </references>
      </pivotArea>
    </format>
    <format dxfId="78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A000000}" name="数据透视表24" cacheId="16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D568:BE576" firstHeaderRow="1" firstDataRow="1" firstDataCol="1"/>
  <pivotFields count="2">
    <pivotField axis="axisRow" showAll="0">
      <items count="8">
        <item x="2"/>
        <item x="6"/>
        <item x="4"/>
        <item x="0"/>
        <item x="5"/>
        <item x="1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09">
      <pivotArea type="all" dataOnly="0" outline="0" fieldPosition="0"/>
    </format>
    <format dxfId="808">
      <pivotArea outline="0" collapsedLevelsAreSubtotals="1" fieldPosition="0"/>
    </format>
    <format dxfId="807">
      <pivotArea field="0" type="button" dataOnly="0" labelOnly="1" outline="0" fieldPosition="0"/>
    </format>
    <format dxfId="806">
      <pivotArea dataOnly="0" labelOnly="1" outline="0" fieldPosition="0"/>
    </format>
    <format dxfId="805">
      <pivotArea dataOnly="0" labelOnly="1" fieldPosition="0">
        <references count="1">
          <reference field="0" count="0"/>
        </references>
      </pivotArea>
    </format>
    <format dxfId="804">
      <pivotArea dataOnly="0" labelOnly="1" grandRow="1" outline="0" fieldPosition="0"/>
    </format>
    <format dxfId="803">
      <pivotArea type="all" dataOnly="0" outline="0" fieldPosition="0"/>
    </format>
    <format dxfId="802">
      <pivotArea outline="0" collapsedLevelsAreSubtotals="1" fieldPosition="0"/>
    </format>
    <format dxfId="801">
      <pivotArea field="0" type="button" dataOnly="0" labelOnly="1" outline="0" fieldPosition="0"/>
    </format>
    <format dxfId="800">
      <pivotArea dataOnly="0" labelOnly="1" outline="0" fieldPosition="0"/>
    </format>
    <format dxfId="799">
      <pivotArea dataOnly="0" labelOnly="1" fieldPosition="0">
        <references count="1">
          <reference field="0" count="0"/>
        </references>
      </pivotArea>
    </format>
    <format dxfId="79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1B000000}" name="数据透视表4" cacheId="15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X568:Y575" firstHeaderRow="1" firstDataRow="1" firstDataCol="1"/>
  <pivotFields count="2">
    <pivotField axis="axisRow" showAll="0">
      <items count="7">
        <item x="4"/>
        <item x="5"/>
        <item x="1"/>
        <item x="3"/>
        <item x="2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12">
    <format dxfId="821">
      <pivotArea type="all" dataOnly="0" outline="0" fieldPosition="0"/>
    </format>
    <format dxfId="820">
      <pivotArea outline="0" collapsedLevelsAreSubtotals="1" fieldPosition="0"/>
    </format>
    <format dxfId="819">
      <pivotArea field="0" type="button" dataOnly="0" labelOnly="1" outline="0" fieldPosition="0"/>
    </format>
    <format dxfId="818">
      <pivotArea dataOnly="0" labelOnly="1" outline="0" fieldPosition="0"/>
    </format>
    <format dxfId="817">
      <pivotArea dataOnly="0" labelOnly="1" fieldPosition="0">
        <references count="1">
          <reference field="0" count="0"/>
        </references>
      </pivotArea>
    </format>
    <format dxfId="816">
      <pivotArea dataOnly="0" labelOnly="1" grandRow="1" outline="0" fieldPosition="0"/>
    </format>
    <format dxfId="815">
      <pivotArea type="all" dataOnly="0" outline="0" fieldPosition="0"/>
    </format>
    <format dxfId="814">
      <pivotArea outline="0" collapsedLevelsAreSubtotals="1" fieldPosition="0"/>
    </format>
    <format dxfId="813">
      <pivotArea field="0" type="button" dataOnly="0" labelOnly="1" outline="0" fieldPosition="0"/>
    </format>
    <format dxfId="812">
      <pivotArea dataOnly="0" labelOnly="1" outline="0" fieldPosition="0"/>
    </format>
    <format dxfId="811">
      <pivotArea dataOnly="0" labelOnly="1" fieldPosition="0">
        <references count="1">
          <reference field="0" count="0"/>
        </references>
      </pivotArea>
    </format>
    <format dxfId="81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B000000}" name="数据透视表25" cacheId="16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G568:BH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33">
      <pivotArea type="all" dataOnly="0" outline="0" fieldPosition="0"/>
    </format>
    <format dxfId="832">
      <pivotArea outline="0" collapsedLevelsAreSubtotals="1" fieldPosition="0"/>
    </format>
    <format dxfId="831">
      <pivotArea field="0" type="button" dataOnly="0" labelOnly="1" outline="0" fieldPosition="0"/>
    </format>
    <format dxfId="830">
      <pivotArea dataOnly="0" labelOnly="1" outline="0" fieldPosition="0"/>
    </format>
    <format dxfId="829">
      <pivotArea dataOnly="0" labelOnly="1" fieldPosition="0">
        <references count="1">
          <reference field="0" count="0"/>
        </references>
      </pivotArea>
    </format>
    <format dxfId="828">
      <pivotArea dataOnly="0" labelOnly="1" grandRow="1" outline="0" fieldPosition="0"/>
    </format>
    <format dxfId="827">
      <pivotArea type="all" dataOnly="0" outline="0" fieldPosition="0"/>
    </format>
    <format dxfId="826">
      <pivotArea outline="0" collapsedLevelsAreSubtotals="1" fieldPosition="0"/>
    </format>
    <format dxfId="825">
      <pivotArea field="0" type="button" dataOnly="0" labelOnly="1" outline="0" fieldPosition="0"/>
    </format>
    <format dxfId="824">
      <pivotArea dataOnly="0" labelOnly="1" outline="0" fieldPosition="0"/>
    </format>
    <format dxfId="823">
      <pivotArea dataOnly="0" labelOnly="1" fieldPosition="0">
        <references count="1">
          <reference field="0" count="0"/>
        </references>
      </pivotArea>
    </format>
    <format dxfId="8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2000000}" name="数据透视表7" cacheId="15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D568:AE576" firstHeaderRow="1" firstDataRow="1" firstDataCol="1"/>
  <pivotFields count="2">
    <pivotField axis="axisRow" showAll="0">
      <items count="8">
        <item x="2"/>
        <item x="4"/>
        <item x="3"/>
        <item x="1"/>
        <item n="汪绍伦"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45">
      <pivotArea type="all" dataOnly="0" outline="0" fieldPosition="0"/>
    </format>
    <format dxfId="844">
      <pivotArea outline="0" collapsedLevelsAreSubtotals="1" fieldPosition="0"/>
    </format>
    <format dxfId="843">
      <pivotArea field="0" type="button" dataOnly="0" labelOnly="1" outline="0" fieldPosition="0"/>
    </format>
    <format dxfId="842">
      <pivotArea dataOnly="0" labelOnly="1" outline="0" fieldPosition="0"/>
    </format>
    <format dxfId="841">
      <pivotArea dataOnly="0" labelOnly="1" fieldPosition="0">
        <references count="1">
          <reference field="0" count="0"/>
        </references>
      </pivotArea>
    </format>
    <format dxfId="840">
      <pivotArea dataOnly="0" labelOnly="1" grandRow="1" outline="0" fieldPosition="0"/>
    </format>
    <format dxfId="839">
      <pivotArea type="all" dataOnly="0" outline="0" fieldPosition="0"/>
    </format>
    <format dxfId="838">
      <pivotArea outline="0" collapsedLevelsAreSubtotals="1" fieldPosition="0"/>
    </format>
    <format dxfId="837">
      <pivotArea field="0" type="button" dataOnly="0" labelOnly="1" outline="0" fieldPosition="0"/>
    </format>
    <format dxfId="836">
      <pivotArea dataOnly="0" labelOnly="1" outline="0" fieldPosition="0"/>
    </format>
    <format dxfId="835">
      <pivotArea dataOnly="0" labelOnly="1" fieldPosition="0">
        <references count="1">
          <reference field="0" count="0"/>
        </references>
      </pivotArea>
    </format>
    <format dxfId="83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9000000}" name="数据透视表23" cacheId="16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B568:BC576" firstHeaderRow="1" firstDataRow="1" firstDataCol="1"/>
  <pivotFields count="2">
    <pivotField axis="axisRow" showAll="0">
      <items count="8">
        <item x="5"/>
        <item x="4"/>
        <item x="1"/>
        <item x="6"/>
        <item x="0"/>
        <item x="2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57">
      <pivotArea type="all" dataOnly="0" outline="0" fieldPosition="0"/>
    </format>
    <format dxfId="856">
      <pivotArea outline="0" collapsedLevelsAreSubtotals="1" fieldPosition="0"/>
    </format>
    <format dxfId="855">
      <pivotArea field="0" type="button" dataOnly="0" labelOnly="1" outline="0" fieldPosition="0"/>
    </format>
    <format dxfId="854">
      <pivotArea dataOnly="0" labelOnly="1" outline="0" fieldPosition="0"/>
    </format>
    <format dxfId="853">
      <pivotArea dataOnly="0" labelOnly="1" fieldPosition="0">
        <references count="1">
          <reference field="0" count="0"/>
        </references>
      </pivotArea>
    </format>
    <format dxfId="852">
      <pivotArea dataOnly="0" labelOnly="1" grandRow="1" outline="0" fieldPosition="0"/>
    </format>
    <format dxfId="851">
      <pivotArea type="all" dataOnly="0" outline="0" fieldPosition="0"/>
    </format>
    <format dxfId="850">
      <pivotArea outline="0" collapsedLevelsAreSubtotals="1" fieldPosition="0"/>
    </format>
    <format dxfId="849">
      <pivotArea field="0" type="button" dataOnly="0" labelOnly="1" outline="0" fieldPosition="0"/>
    </format>
    <format dxfId="848">
      <pivotArea dataOnly="0" labelOnly="1" outline="0" fieldPosition="0"/>
    </format>
    <format dxfId="847">
      <pivotArea dataOnly="0" labelOnly="1" fieldPosition="0">
        <references count="1">
          <reference field="0" count="0"/>
        </references>
      </pivotArea>
    </format>
    <format dxfId="8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6000000}" name="数据透视表20" cacheId="16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V568:AW576" firstHeaderRow="1" firstDataRow="1" firstDataCol="1"/>
  <pivotFields count="2">
    <pivotField axis="axisRow" showAll="0">
      <items count="8">
        <item x="0"/>
        <item x="3"/>
        <item x="1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69">
      <pivotArea type="all" dataOnly="0" outline="0" fieldPosition="0"/>
    </format>
    <format dxfId="868">
      <pivotArea outline="0" collapsedLevelsAreSubtotals="1" fieldPosition="0"/>
    </format>
    <format dxfId="867">
      <pivotArea field="0" type="button" dataOnly="0" labelOnly="1" outline="0" fieldPosition="0"/>
    </format>
    <format dxfId="866">
      <pivotArea dataOnly="0" labelOnly="1" outline="0" fieldPosition="0"/>
    </format>
    <format dxfId="865">
      <pivotArea dataOnly="0" labelOnly="1" fieldPosition="0">
        <references count="1">
          <reference field="0" count="0"/>
        </references>
      </pivotArea>
    </format>
    <format dxfId="864">
      <pivotArea dataOnly="0" labelOnly="1" grandRow="1" outline="0" fieldPosition="0"/>
    </format>
    <format dxfId="863">
      <pivotArea type="all" dataOnly="0" outline="0" fieldPosition="0"/>
    </format>
    <format dxfId="862">
      <pivotArea outline="0" collapsedLevelsAreSubtotals="1" fieldPosition="0"/>
    </format>
    <format dxfId="861">
      <pivotArea field="0" type="button" dataOnly="0" labelOnly="1" outline="0" fieldPosition="0"/>
    </format>
    <format dxfId="860">
      <pivotArea dataOnly="0" labelOnly="1" outline="0" fieldPosition="0"/>
    </format>
    <format dxfId="859">
      <pivotArea dataOnly="0" labelOnly="1" fieldPosition="0">
        <references count="1">
          <reference field="0" count="0"/>
        </references>
      </pivotArea>
    </format>
    <format dxfId="85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F000000}" name="数据透视表29" cacheId="17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O568:BP576" firstHeaderRow="1" firstDataRow="1" firstDataCol="1"/>
  <pivotFields count="2">
    <pivotField axis="axisRow" showAll="0">
      <items count="8">
        <item x="4"/>
        <item x="3"/>
        <item x="1"/>
        <item x="5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81">
      <pivotArea type="all" dataOnly="0" outline="0" fieldPosition="0"/>
    </format>
    <format dxfId="880">
      <pivotArea outline="0" collapsedLevelsAreSubtotals="1" fieldPosition="0"/>
    </format>
    <format dxfId="879">
      <pivotArea field="0" type="button" dataOnly="0" labelOnly="1" outline="0" fieldPosition="0"/>
    </format>
    <format dxfId="878">
      <pivotArea dataOnly="0" labelOnly="1" outline="0" fieldPosition="0"/>
    </format>
    <format dxfId="877">
      <pivotArea dataOnly="0" labelOnly="1" fieldPosition="0">
        <references count="1">
          <reference field="0" count="0"/>
        </references>
      </pivotArea>
    </format>
    <format dxfId="876">
      <pivotArea dataOnly="0" labelOnly="1" grandRow="1" outline="0" fieldPosition="0"/>
    </format>
    <format dxfId="875">
      <pivotArea type="all" dataOnly="0" outline="0" fieldPosition="0"/>
    </format>
    <format dxfId="874">
      <pivotArea outline="0" collapsedLevelsAreSubtotals="1" fieldPosition="0"/>
    </format>
    <format dxfId="873">
      <pivotArea field="0" type="button" dataOnly="0" labelOnly="1" outline="0" fieldPosition="0"/>
    </format>
    <format dxfId="872">
      <pivotArea dataOnly="0" labelOnly="1" outline="0" fieldPosition="0"/>
    </format>
    <format dxfId="871">
      <pivotArea dataOnly="0" labelOnly="1" fieldPosition="0">
        <references count="1">
          <reference field="0" count="0"/>
        </references>
      </pivotArea>
    </format>
    <format dxfId="87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7000000}" name="数据透视表21" cacheId="16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X568:AY576" firstHeaderRow="1" firstDataRow="1" firstDataCol="1"/>
  <pivotFields count="2">
    <pivotField axis="axisRow" showAll="0">
      <items count="8">
        <item x="6"/>
        <item x="5"/>
        <item x="1"/>
        <item x="2"/>
        <item x="3"/>
        <item x="0"/>
        <item x="4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893">
      <pivotArea type="all" dataOnly="0" outline="0" fieldPosition="0"/>
    </format>
    <format dxfId="892">
      <pivotArea outline="0" collapsedLevelsAreSubtotals="1" fieldPosition="0"/>
    </format>
    <format dxfId="891">
      <pivotArea field="0" type="button" dataOnly="0" labelOnly="1" outline="0" fieldPosition="0"/>
    </format>
    <format dxfId="890">
      <pivotArea dataOnly="0" labelOnly="1" outline="0" fieldPosition="0"/>
    </format>
    <format dxfId="889">
      <pivotArea dataOnly="0" labelOnly="1" fieldPosition="0">
        <references count="1">
          <reference field="0" count="0"/>
        </references>
      </pivotArea>
    </format>
    <format dxfId="888">
      <pivotArea dataOnly="0" labelOnly="1" grandRow="1" outline="0" fieldPosition="0"/>
    </format>
    <format dxfId="887">
      <pivotArea type="all" dataOnly="0" outline="0" fieldPosition="0"/>
    </format>
    <format dxfId="886">
      <pivotArea outline="0" collapsedLevelsAreSubtotals="1" fieldPosition="0"/>
    </format>
    <format dxfId="885">
      <pivotArea field="0" type="button" dataOnly="0" labelOnly="1" outline="0" fieldPosition="0"/>
    </format>
    <format dxfId="884">
      <pivotArea dataOnly="0" labelOnly="1" outline="0" fieldPosition="0"/>
    </format>
    <format dxfId="883">
      <pivotArea dataOnly="0" labelOnly="1" fieldPosition="0">
        <references count="1">
          <reference field="0" count="0"/>
        </references>
      </pivotArea>
    </format>
    <format dxfId="88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23000000}" name="数据透视表8" cacheId="15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G568:AH576" firstHeaderRow="1" firstDataRow="1" firstDataCol="1"/>
  <pivotFields count="2">
    <pivotField axis="axisRow" showAll="0">
      <items count="8">
        <item x="2"/>
        <item x="3"/>
        <item x="1"/>
        <item x="0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12">
    <format dxfId="905">
      <pivotArea type="all" dataOnly="0" outline="0" fieldPosition="0"/>
    </format>
    <format dxfId="904">
      <pivotArea outline="0" collapsedLevelsAreSubtotals="1" fieldPosition="0"/>
    </format>
    <format dxfId="903">
      <pivotArea field="0" type="button" dataOnly="0" labelOnly="1" outline="0" fieldPosition="0"/>
    </format>
    <format dxfId="902">
      <pivotArea dataOnly="0" labelOnly="1" outline="0" fieldPosition="0"/>
    </format>
    <format dxfId="901">
      <pivotArea dataOnly="0" labelOnly="1" fieldPosition="0">
        <references count="1">
          <reference field="0" count="0"/>
        </references>
      </pivotArea>
    </format>
    <format dxfId="900">
      <pivotArea dataOnly="0" labelOnly="1" grandRow="1" outline="0" fieldPosition="0"/>
    </format>
    <format dxfId="899">
      <pivotArea type="all" dataOnly="0" outline="0" fieldPosition="0"/>
    </format>
    <format dxfId="898">
      <pivotArea outline="0" collapsedLevelsAreSubtotals="1" fieldPosition="0"/>
    </format>
    <format dxfId="897">
      <pivotArea field="0" type="button" dataOnly="0" labelOnly="1" outline="0" fieldPosition="0"/>
    </format>
    <format dxfId="896">
      <pivotArea dataOnly="0" labelOnly="1" outline="0" fieldPosition="0"/>
    </format>
    <format dxfId="895">
      <pivotArea dataOnly="0" labelOnly="1" fieldPosition="0">
        <references count="1">
          <reference field="0" count="0"/>
        </references>
      </pivotArea>
    </format>
    <format dxfId="89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B000000}" name="数据透视表2" cacheId="18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X568:Y576" firstHeaderRow="1" firstDataRow="1" firstDataCol="1"/>
  <pivotFields count="2">
    <pivotField axis="axisRow" showAll="0">
      <items count="8">
        <item x="5"/>
        <item x="1"/>
        <item x="2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45">
      <pivotArea type="all" dataOnly="0" outline="0" fieldPosition="0"/>
    </format>
    <format dxfId="244">
      <pivotArea outline="0" collapsedLevelsAreSubtotals="1" fieldPosition="0"/>
    </format>
    <format dxfId="243">
      <pivotArea field="0" type="button" dataOnly="0" labelOnly="1" outline="0" fieldPosition="0"/>
    </format>
    <format dxfId="242">
      <pivotArea dataOnly="0" labelOnly="1" outline="0" fieldPosition="0"/>
    </format>
    <format dxfId="241">
      <pivotArea dataOnly="0" labelOnly="1" fieldPosition="0">
        <references count="1">
          <reference field="0" count="0"/>
        </references>
      </pivotArea>
    </format>
    <format dxfId="24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8000000}" name="数据透视表17" cacheId="19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D568:BE576" firstHeaderRow="1" firstDataRow="1" firstDataCol="1"/>
  <pivotFields count="2">
    <pivotField axis="axisRow" showAll="0">
      <items count="8">
        <item x="5"/>
        <item x="4"/>
        <item x="1"/>
        <item x="6"/>
        <item x="0"/>
        <item x="2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51">
      <pivotArea type="all" dataOnly="0" outline="0" fieldPosition="0"/>
    </format>
    <format dxfId="250">
      <pivotArea outline="0" collapsedLevelsAreSubtotals="1" fieldPosition="0"/>
    </format>
    <format dxfId="249">
      <pivotArea field="0" type="button" dataOnly="0" labelOnly="1" outline="0" fieldPosition="0"/>
    </format>
    <format dxfId="248">
      <pivotArea dataOnly="0" labelOnly="1" outline="0" fieldPosition="0"/>
    </format>
    <format dxfId="247">
      <pivotArea dataOnly="0" labelOnly="1" fieldPosition="0">
        <references count="1">
          <reference field="0" count="0"/>
        </references>
      </pivotArea>
    </format>
    <format dxfId="2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3000000}" name="数据透视表8" cacheId="19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K568:AL576" firstHeaderRow="1" firstDataRow="1" firstDataCol="1"/>
  <pivotFields count="2">
    <pivotField axis="axisRow" showAll="0">
      <items count="8">
        <item x="3"/>
        <item x="1"/>
        <item x="4"/>
        <item x="0"/>
        <item x="2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57">
      <pivotArea type="all" dataOnly="0" outline="0" fieldPosition="0"/>
    </format>
    <format dxfId="256">
      <pivotArea outline="0" collapsedLevelsAreSubtotals="1" fieldPosition="0"/>
    </format>
    <format dxfId="255">
      <pivotArea field="0" type="button" dataOnly="0" labelOnly="1" outline="0" fieldPosition="0"/>
    </format>
    <format dxfId="254">
      <pivotArea dataOnly="0" labelOnly="1" outline="0" fieldPosition="0"/>
    </format>
    <format dxfId="253">
      <pivotArea dataOnly="0" labelOnly="1" fieldPosition="0">
        <references count="1">
          <reference field="0" count="0"/>
        </references>
      </pivotArea>
    </format>
    <format dxfId="25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B000000}" name="数据透视表34" cacheId="21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M568:CN574" firstHeaderRow="1" firstDataRow="1" firstDataCol="1"/>
  <pivotFields count="2">
    <pivotField axis="axisRow" showAll="0">
      <items count="6">
        <item x="4"/>
        <item x="1"/>
        <item x="2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263">
      <pivotArea type="all" dataOnly="0" outline="0" fieldPosition="0"/>
    </format>
    <format dxfId="262">
      <pivotArea outline="0" collapsedLevelsAreSubtotals="1" fieldPosition="0"/>
    </format>
    <format dxfId="261">
      <pivotArea field="0" type="button" dataOnly="0" labelOnly="1" outline="0" fieldPosition="0"/>
    </format>
    <format dxfId="260">
      <pivotArea dataOnly="0" labelOnly="1" outline="0" fieldPosition="0"/>
    </format>
    <format dxfId="259">
      <pivotArea dataOnly="0" labelOnly="1" fieldPosition="0">
        <references count="1">
          <reference field="0" count="0"/>
        </references>
      </pivotArea>
    </format>
    <format dxfId="25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A000000}" name="数据透视表33" cacheId="26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K568:CL576" firstHeaderRow="1" firstDataRow="1" firstDataCol="1"/>
  <pivotFields count="2">
    <pivotField axis="axisRow" showAll="0">
      <items count="8">
        <item x="4"/>
        <item x="3"/>
        <item x="5"/>
        <item x="1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69">
      <pivotArea type="all" dataOnly="0" outline="0" fieldPosition="0"/>
    </format>
    <format dxfId="268">
      <pivotArea outline="0" collapsedLevelsAreSubtotals="1" fieldPosition="0"/>
    </format>
    <format dxfId="267">
      <pivotArea field="0" type="button" dataOnly="0" labelOnly="1" outline="0" fieldPosition="0"/>
    </format>
    <format dxfId="266">
      <pivotArea dataOnly="0" labelOnly="1" outline="0" fieldPosition="0"/>
    </format>
    <format dxfId="265">
      <pivotArea dataOnly="0" labelOnly="1" fieldPosition="0">
        <references count="1">
          <reference field="0" count="0"/>
        </references>
      </pivotArea>
    </format>
    <format dxfId="26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1000000}" name="数据透视表6" cacheId="18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F568:AG576" firstHeaderRow="1" firstDataRow="1" firstDataCol="1"/>
  <pivotFields count="2">
    <pivotField axis="axisRow" showAll="0">
      <items count="8">
        <item x="2"/>
        <item x="4"/>
        <item x="3"/>
        <item x="1"/>
        <item n="汪绍伦"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75">
      <pivotArea type="all" dataOnly="0" outline="0" fieldPosition="0"/>
    </format>
    <format dxfId="274">
      <pivotArea outline="0" collapsedLevelsAreSubtotals="1" fieldPosition="0"/>
    </format>
    <format dxfId="273">
      <pivotArea field="0" type="button" dataOnly="0" labelOnly="1" outline="0" fieldPosition="0"/>
    </format>
    <format dxfId="272">
      <pivotArea dataOnly="0" labelOnly="1" outline="0" fieldPosition="0"/>
    </format>
    <format dxfId="271">
      <pivotArea dataOnly="0" labelOnly="1" fieldPosition="0">
        <references count="1">
          <reference field="0" count="0"/>
        </references>
      </pivotArea>
    </format>
    <format dxfId="27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3000000}" name="数据透视表12" cacheId="19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S568:AT576" firstHeaderRow="1" firstDataRow="1" firstDataCol="1"/>
  <pivotFields count="2">
    <pivotField axis="axisRow" showAll="0">
      <items count="8">
        <item x="5"/>
        <item x="2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81">
      <pivotArea type="all" dataOnly="0" outline="0" fieldPosition="0"/>
    </format>
    <format dxfId="280">
      <pivotArea outline="0" collapsedLevelsAreSubtotals="1" fieldPosition="0"/>
    </format>
    <format dxfId="279">
      <pivotArea field="0" type="button" dataOnly="0" labelOnly="1" outline="0" fieldPosition="0"/>
    </format>
    <format dxfId="278">
      <pivotArea dataOnly="0" labelOnly="1" outline="0" fieldPosition="0"/>
    </format>
    <format dxfId="277">
      <pivotArea dataOnly="0" labelOnly="1" fieldPosition="0">
        <references count="1">
          <reference field="0" count="0"/>
        </references>
      </pivotArea>
    </format>
    <format dxfId="27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4000000}" name="数据透视表9" cacheId="19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M568:AN576" firstHeaderRow="1" firstDataRow="1" firstDataCol="1"/>
  <pivotFields count="2">
    <pivotField axis="axisRow" showAll="0">
      <items count="8">
        <item x="5"/>
        <item x="4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87">
      <pivotArea type="all" dataOnly="0" outline="0" fieldPosition="0"/>
    </format>
    <format dxfId="286">
      <pivotArea outline="0" collapsedLevelsAreSubtotals="1" fieldPosition="0"/>
    </format>
    <format dxfId="285">
      <pivotArea field="0" type="button" dataOnly="0" labelOnly="1" outline="0" fieldPosition="0"/>
    </format>
    <format dxfId="284">
      <pivotArea dataOnly="0" labelOnly="1" outline="0" fieldPosition="0"/>
    </format>
    <format dxfId="283">
      <pivotArea dataOnly="0" labelOnly="1" fieldPosition="0">
        <references count="1">
          <reference field="0" count="0"/>
        </references>
      </pivotArea>
    </format>
    <format dxfId="28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C000000}" name="数据透视表20" cacheId="21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788:B838" firstHeaderRow="1" firstDataRow="1" firstDataCol="1"/>
  <pivotFields count="2">
    <pivotField axis="axisRow" showAll="0">
      <items count="50">
        <item x="12"/>
        <item x="13"/>
        <item x="25"/>
        <item x="37"/>
        <item x="41"/>
        <item x="38"/>
        <item x="26"/>
        <item x="43"/>
        <item x="42"/>
        <item x="39"/>
        <item x="18"/>
        <item x="27"/>
        <item x="19"/>
        <item x="14"/>
        <item x="46"/>
        <item x="32"/>
        <item x="0"/>
        <item x="1"/>
        <item x="47"/>
        <item x="33"/>
        <item x="44"/>
        <item x="15"/>
        <item x="34"/>
        <item x="28"/>
        <item x="48"/>
        <item x="20"/>
        <item x="6"/>
        <item x="35"/>
        <item x="7"/>
        <item x="21"/>
        <item x="22"/>
        <item x="8"/>
        <item x="29"/>
        <item x="9"/>
        <item x="45"/>
        <item x="2"/>
        <item x="23"/>
        <item x="30"/>
        <item x="40"/>
        <item x="3"/>
        <item x="4"/>
        <item x="16"/>
        <item x="36"/>
        <item x="24"/>
        <item x="10"/>
        <item x="31"/>
        <item x="5"/>
        <item x="11"/>
        <item x="17"/>
        <item t="default"/>
      </items>
    </pivotField>
    <pivotField dataField="1"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求和项:单双上线得分" fld="1" baseField="0" baseItem="0"/>
  </dataFields>
  <formats count="6">
    <format dxfId="293">
      <pivotArea type="all" dataOnly="0" outline="0" fieldPosition="0"/>
    </format>
    <format dxfId="292">
      <pivotArea outline="0" collapsedLevelsAreSubtotals="1" fieldPosition="0"/>
    </format>
    <format dxfId="291">
      <pivotArea field="0" type="button" dataOnly="0" labelOnly="1" outline="0" fieldPosition="0"/>
    </format>
    <format dxfId="290">
      <pivotArea dataOnly="0" labelOnly="1" outline="0" fieldPosition="0"/>
    </format>
    <format dxfId="289">
      <pivotArea dataOnly="0" labelOnly="1" fieldPosition="0">
        <references count="1">
          <reference field="0" count="0"/>
        </references>
      </pivotArea>
    </format>
    <format dxfId="28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A000000}" name="数据透视表19" cacheId="20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I568:BJ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299">
      <pivotArea type="all" dataOnly="0" outline="0" fieldPosition="0"/>
    </format>
    <format dxfId="298">
      <pivotArea outline="0" collapsedLevelsAreSubtotals="1" fieldPosition="0"/>
    </format>
    <format dxfId="297">
      <pivotArea field="0" type="button" dataOnly="0" labelOnly="1" outline="0" fieldPosition="0"/>
    </format>
    <format dxfId="296">
      <pivotArea dataOnly="0" labelOnly="1" outline="0" fieldPosition="0"/>
    </format>
    <format dxfId="295">
      <pivotArea dataOnly="0" labelOnly="1" fieldPosition="0">
        <references count="1">
          <reference field="0" count="0"/>
        </references>
      </pivotArea>
    </format>
    <format dxfId="29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E000000}" name="数据透视表22" cacheId="20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M568:BN577" firstHeaderRow="1" firstDataRow="1" firstDataCol="1"/>
  <pivotFields count="2">
    <pivotField axis="axisRow" showAll="0">
      <items count="9">
        <item x="2"/>
        <item x="5"/>
        <item x="1"/>
        <item x="3"/>
        <item x="4"/>
        <item x="0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305">
      <pivotArea type="all" dataOnly="0" outline="0" fieldPosition="0"/>
    </format>
    <format dxfId="304">
      <pivotArea outline="0" collapsedLevelsAreSubtotals="1" fieldPosition="0"/>
    </format>
    <format dxfId="303">
      <pivotArea field="0" type="button" dataOnly="0" labelOnly="1" outline="0" fieldPosition="0"/>
    </format>
    <format dxfId="302">
      <pivotArea dataOnly="0" labelOnly="1" outline="0" fieldPosition="0"/>
    </format>
    <format dxfId="301">
      <pivotArea dataOnly="0" labelOnly="1" fieldPosition="0">
        <references count="1">
          <reference field="0" count="0"/>
        </references>
      </pivotArea>
    </format>
    <format dxfId="30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5000000}" name="数据透视表14" cacheId="19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X568:AY576" firstHeaderRow="1" firstDataRow="1" firstDataCol="1"/>
  <pivotFields count="2">
    <pivotField axis="axisRow" showAll="0">
      <items count="8">
        <item x="0"/>
        <item x="3"/>
        <item x="1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11">
      <pivotArea type="all" dataOnly="0" outline="0" fieldPosition="0"/>
    </format>
    <format dxfId="310">
      <pivotArea outline="0" collapsedLevelsAreSubtotals="1" fieldPosition="0"/>
    </format>
    <format dxfId="309">
      <pivotArea field="0" type="button" dataOnly="0" labelOnly="1" outline="0" fieldPosition="0"/>
    </format>
    <format dxfId="308">
      <pivotArea dataOnly="0" labelOnly="1" outline="0" fieldPosition="0"/>
    </format>
    <format dxfId="307">
      <pivotArea dataOnly="0" labelOnly="1" fieldPosition="0">
        <references count="1">
          <reference field="0" count="0"/>
        </references>
      </pivotArea>
    </format>
    <format dxfId="30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1000000}" name="数据透视表25" cacheId="20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S568:BT576" firstHeaderRow="1" firstDataRow="1" firstDataCol="1"/>
  <pivotFields count="2">
    <pivotField axis="axisRow" showAll="0">
      <items count="8">
        <item x="2"/>
        <item x="5"/>
        <item x="3"/>
        <item x="0"/>
        <item x="4"/>
        <item x="1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17">
      <pivotArea type="all" dataOnly="0" outline="0" fieldPosition="0"/>
    </format>
    <format dxfId="316">
      <pivotArea outline="0" collapsedLevelsAreSubtotals="1" fieldPosition="0"/>
    </format>
    <format dxfId="315">
      <pivotArea field="0" type="button" dataOnly="0" labelOnly="1" outline="0" fieldPosition="0"/>
    </format>
    <format dxfId="314">
      <pivotArea dataOnly="0" labelOnly="1" outline="0" fieldPosition="0"/>
    </format>
    <format dxfId="313">
      <pivotArea dataOnly="0" labelOnly="1" fieldPosition="0">
        <references count="1">
          <reference field="0" count="0"/>
        </references>
      </pivotArea>
    </format>
    <format dxfId="31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0000000}" name="数据透视表5" cacheId="18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D568:AE577" firstHeaderRow="1" firstDataRow="1" firstDataCol="1"/>
  <pivotFields count="2">
    <pivotField axis="axisRow" showAll="0">
      <items count="9">
        <item x="2"/>
        <item x="4"/>
        <item x="6"/>
        <item x="0"/>
        <item x="5"/>
        <item x="1"/>
        <item x="3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323">
      <pivotArea type="all" dataOnly="0" outline="0" fieldPosition="0"/>
    </format>
    <format dxfId="322">
      <pivotArea outline="0" collapsedLevelsAreSubtotals="1" fieldPosition="0"/>
    </format>
    <format dxfId="321">
      <pivotArea field="0" type="button" dataOnly="0" labelOnly="1" outline="0" fieldPosition="0"/>
    </format>
    <format dxfId="320">
      <pivotArea dataOnly="0" labelOnly="1" outline="0" fieldPosition="0"/>
    </format>
    <format dxfId="319">
      <pivotArea dataOnly="0" labelOnly="1" fieldPosition="0">
        <references count="1">
          <reference field="0" count="0"/>
        </references>
      </pivotArea>
    </format>
    <format dxfId="3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22000000}" name="数据透视表7" cacheId="18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I568:AJ576" firstHeaderRow="1" firstDataRow="1" firstDataCol="1"/>
  <pivotFields count="2">
    <pivotField axis="axisRow" showAll="0">
      <items count="8">
        <item x="2"/>
        <item x="3"/>
        <item x="1"/>
        <item x="0"/>
        <item x="4"/>
        <item x="5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29">
      <pivotArea type="all" dataOnly="0" outline="0" fieldPosition="0"/>
    </format>
    <format dxfId="328">
      <pivotArea outline="0" collapsedLevelsAreSubtotals="1" fieldPosition="0"/>
    </format>
    <format dxfId="327">
      <pivotArea field="0" type="button" dataOnly="0" labelOnly="1" outline="0" fieldPosition="0"/>
    </format>
    <format dxfId="326">
      <pivotArea dataOnly="0" labelOnly="1" outline="0" fieldPosition="0"/>
    </format>
    <format dxfId="325">
      <pivotArea dataOnly="0" labelOnly="1" fieldPosition="0">
        <references count="1">
          <reference field="0" count="0"/>
        </references>
      </pivotArea>
    </format>
    <format dxfId="32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8000000}" name="数据透视表31" cacheId="21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F568:CG575" firstHeaderRow="1" firstDataRow="1" firstDataCol="1"/>
  <pivotFields count="2">
    <pivotField axis="axisRow" showAll="0">
      <items count="7">
        <item x="2"/>
        <item x="4"/>
        <item x="3"/>
        <item x="1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35">
      <pivotArea type="all" dataOnly="0" outline="0" fieldPosition="0"/>
    </format>
    <format dxfId="334">
      <pivotArea outline="0" collapsedLevelsAreSubtotals="1" fieldPosition="0"/>
    </format>
    <format dxfId="333">
      <pivotArea field="0" type="button" dataOnly="0" labelOnly="1" outline="0" fieldPosition="0"/>
    </format>
    <format dxfId="332">
      <pivotArea dataOnly="0" labelOnly="1" outline="0" fieldPosition="0"/>
    </format>
    <format dxfId="331">
      <pivotArea dataOnly="0" labelOnly="1" fieldPosition="0">
        <references count="1">
          <reference field="0" count="0"/>
        </references>
      </pivotArea>
    </format>
    <format dxfId="3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2000000}" name="数据透视表11" cacheId="19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Q568:AR575" firstHeaderRow="1" firstDataRow="1" firstDataCol="1"/>
  <pivotFields count="2">
    <pivotField axis="axisRow" showAll="0">
      <items count="7">
        <item x="3"/>
        <item x="1"/>
        <item x="4"/>
        <item x="0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41">
      <pivotArea type="all" dataOnly="0" outline="0" fieldPosition="0"/>
    </format>
    <format dxfId="340">
      <pivotArea outline="0" collapsedLevelsAreSubtotals="1" fieldPosition="0"/>
    </format>
    <format dxfId="339">
      <pivotArea field="0" type="button" dataOnly="0" labelOnly="1" outline="0" fieldPosition="0"/>
    </format>
    <format dxfId="338">
      <pivotArea dataOnly="0" labelOnly="1" outline="0" fieldPosition="0"/>
    </format>
    <format dxfId="337">
      <pivotArea dataOnly="0" labelOnly="1" fieldPosition="0">
        <references count="1">
          <reference field="0" count="0"/>
        </references>
      </pivotArea>
    </format>
    <format dxfId="33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4000000}" name="数据透视表28" cacheId="20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Z568:CA575" firstHeaderRow="1" firstDataRow="1" firstDataCol="1"/>
  <pivotFields count="2">
    <pivotField axis="axisRow" showAll="0">
      <items count="7">
        <item x="4"/>
        <item x="1"/>
        <item x="2"/>
        <item x="3"/>
        <item x="0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47">
      <pivotArea type="all" dataOnly="0" outline="0" fieldPosition="0"/>
    </format>
    <format dxfId="346">
      <pivotArea outline="0" collapsedLevelsAreSubtotals="1" fieldPosition="0"/>
    </format>
    <format dxfId="345">
      <pivotArea field="0" type="button" dataOnly="0" labelOnly="1" outline="0" fieldPosition="0"/>
    </format>
    <format dxfId="344">
      <pivotArea dataOnly="0" labelOnly="1" outline="0" fieldPosition="0"/>
    </format>
    <format dxfId="343">
      <pivotArea dataOnly="0" labelOnly="1" fieldPosition="0">
        <references count="1">
          <reference field="0" count="0"/>
        </references>
      </pivotArea>
    </format>
    <format dxfId="3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6000000}" name="数据透视表15" cacheId="19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Z568:BA576" firstHeaderRow="1" firstDataRow="1" firstDataCol="1"/>
  <pivotFields count="2">
    <pivotField axis="axisRow" showAll="0">
      <items count="8">
        <item x="6"/>
        <item x="5"/>
        <item x="1"/>
        <item x="2"/>
        <item x="3"/>
        <item x="0"/>
        <item x="4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53">
      <pivotArea type="all" dataOnly="0" outline="0" fieldPosition="0"/>
    </format>
    <format dxfId="352">
      <pivotArea outline="0" collapsedLevelsAreSubtotals="1" fieldPosition="0"/>
    </format>
    <format dxfId="351">
      <pivotArea field="0" type="button" dataOnly="0" labelOnly="1" outline="0" fieldPosition="0"/>
    </format>
    <format dxfId="350">
      <pivotArea dataOnly="0" labelOnly="1" outline="0" fieldPosition="0"/>
    </format>
    <format dxfId="349">
      <pivotArea dataOnly="0" labelOnly="1" fieldPosition="0">
        <references count="1">
          <reference field="0" count="0"/>
        </references>
      </pivotArea>
    </format>
    <format dxfId="34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0000000}" name="数据透视表24" cacheId="20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Q568:BR576" firstHeaderRow="1" firstDataRow="1" firstDataCol="1"/>
  <pivotFields count="2">
    <pivotField axis="axisRow" showAll="0">
      <items count="8">
        <item x="4"/>
        <item x="3"/>
        <item x="1"/>
        <item x="5"/>
        <item x="0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59">
      <pivotArea type="all" dataOnly="0" outline="0" fieldPosition="0"/>
    </format>
    <format dxfId="358">
      <pivotArea outline="0" collapsedLevelsAreSubtotals="1" fieldPosition="0"/>
    </format>
    <format dxfId="357">
      <pivotArea field="0" type="button" dataOnly="0" labelOnly="1" outline="0" fieldPosition="0"/>
    </format>
    <format dxfId="356">
      <pivotArea dataOnly="0" labelOnly="1" outline="0" fieldPosition="0"/>
    </format>
    <format dxfId="355">
      <pivotArea dataOnly="0" labelOnly="1" fieldPosition="0">
        <references count="1">
          <reference field="0" count="0"/>
        </references>
      </pivotArea>
    </format>
    <format dxfId="3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5000000}" name="数据透视表29" cacheId="20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B568:CC576" firstHeaderRow="1" firstDataRow="1" firstDataCol="1"/>
  <pivotFields count="2">
    <pivotField axis="axisRow" showAll="0">
      <items count="8">
        <item x="4"/>
        <item x="1"/>
        <item x="3"/>
        <item x="2"/>
        <item x="5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65">
      <pivotArea type="all" dataOnly="0" outline="0" fieldPosition="0"/>
    </format>
    <format dxfId="364">
      <pivotArea outline="0" collapsedLevelsAreSubtotals="1" fieldPosition="0"/>
    </format>
    <format dxfId="363">
      <pivotArea field="0" type="button" dataOnly="0" labelOnly="1" outline="0" fieldPosition="0"/>
    </format>
    <format dxfId="362">
      <pivotArea dataOnly="0" labelOnly="1" outline="0" fieldPosition="0"/>
    </format>
    <format dxfId="361">
      <pivotArea dataOnly="0" labelOnly="1" fieldPosition="0">
        <references count="1">
          <reference field="0" count="0"/>
        </references>
      </pivotArea>
    </format>
    <format dxfId="36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C000000}" name="数据透视表35" cacheId="21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O568:CP575" firstHeaderRow="1" firstDataRow="1" firstDataCol="1"/>
  <pivotFields count="2">
    <pivotField axis="axisRow" showAll="0">
      <items count="7">
        <item x="4"/>
        <item x="1"/>
        <item x="3"/>
        <item x="2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71">
      <pivotArea type="all" dataOnly="0" outline="0" fieldPosition="0"/>
    </format>
    <format dxfId="370">
      <pivotArea outline="0" collapsedLevelsAreSubtotals="1" fieldPosition="0"/>
    </format>
    <format dxfId="369">
      <pivotArea field="0" type="button" dataOnly="0" labelOnly="1" outline="0" fieldPosition="0"/>
    </format>
    <format dxfId="368">
      <pivotArea dataOnly="0" labelOnly="1" outline="0" fieldPosition="0"/>
    </format>
    <format dxfId="367">
      <pivotArea dataOnly="0" labelOnly="1" fieldPosition="0">
        <references count="1">
          <reference field="0" count="0"/>
        </references>
      </pivotArea>
    </format>
    <format dxfId="36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2000000}" name="数据透视表26" cacheId="20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V568:BW575" firstHeaderRow="1" firstDataRow="1" firstDataCol="1"/>
  <pivotFields count="2">
    <pivotField axis="axisRow" showAll="0">
      <items count="7">
        <item x="2"/>
        <item x="1"/>
        <item x="0"/>
        <item x="3"/>
        <item x="4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77">
      <pivotArea type="all" dataOnly="0" outline="0" fieldPosition="0"/>
    </format>
    <format dxfId="376">
      <pivotArea outline="0" collapsedLevelsAreSubtotals="1" fieldPosition="0"/>
    </format>
    <format dxfId="375">
      <pivotArea field="0" type="button" dataOnly="0" labelOnly="1" outline="0" fieldPosition="0"/>
    </format>
    <format dxfId="374">
      <pivotArea dataOnly="0" labelOnly="1" outline="0" fieldPosition="0"/>
    </format>
    <format dxfId="373">
      <pivotArea dataOnly="0" labelOnly="1" fieldPosition="0">
        <references count="1">
          <reference field="0" count="0"/>
        </references>
      </pivotArea>
    </format>
    <format dxfId="37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4000000}" name="数据透视表13" cacheId="19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V568:AW576" firstHeaderRow="1" firstDataRow="1" firstDataCol="1"/>
  <pivotFields count="2">
    <pivotField axis="axisRow" showAll="0">
      <items count="8">
        <item x="2"/>
        <item x="5"/>
        <item x="1"/>
        <item x="0"/>
        <item x="3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83">
      <pivotArea type="all" dataOnly="0" outline="0" fieldPosition="0"/>
    </format>
    <format dxfId="382">
      <pivotArea outline="0" collapsedLevelsAreSubtotals="1" fieldPosition="0"/>
    </format>
    <format dxfId="381">
      <pivotArea field="0" type="button" dataOnly="0" labelOnly="1" outline="0" fieldPosition="0"/>
    </format>
    <format dxfId="380">
      <pivotArea dataOnly="0" labelOnly="1" outline="0" fieldPosition="0"/>
    </format>
    <format dxfId="379">
      <pivotArea dataOnly="0" labelOnly="1" fieldPosition="0">
        <references count="1">
          <reference field="0" count="0"/>
        </references>
      </pivotArea>
    </format>
    <format dxfId="37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D000000}" name="数据透视表21" cacheId="20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K568:BL576" firstHeaderRow="1" firstDataRow="1" firstDataCol="1"/>
  <pivotFields count="2">
    <pivotField axis="axisRow" showAll="0">
      <items count="8">
        <item x="3"/>
        <item x="1"/>
        <item x="0"/>
        <item x="5"/>
        <item x="2"/>
        <item x="4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389">
      <pivotArea type="all" dataOnly="0" outline="0" fieldPosition="0"/>
    </format>
    <format dxfId="388">
      <pivotArea outline="0" collapsedLevelsAreSubtotals="1" fieldPosition="0"/>
    </format>
    <format dxfId="387">
      <pivotArea field="0" type="button" dataOnly="0" labelOnly="1" outline="0" fieldPosition="0"/>
    </format>
    <format dxfId="386">
      <pivotArea dataOnly="0" labelOnly="1" outline="0" fieldPosition="0"/>
    </format>
    <format dxfId="385">
      <pivotArea dataOnly="0" labelOnly="1" fieldPosition="0">
        <references count="1">
          <reference field="0" count="0"/>
        </references>
      </pivotArea>
    </format>
    <format dxfId="38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E000000}" name="数据透视表37" cacheId="21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S568:CT574" firstHeaderRow="1" firstDataRow="1" firstDataCol="1"/>
  <pivotFields count="2">
    <pivotField axis="axisRow" showAll="0">
      <items count="6">
        <item x="2"/>
        <item x="4"/>
        <item x="3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395">
      <pivotArea type="all" dataOnly="0" outline="0" fieldPosition="0"/>
    </format>
    <format dxfId="394">
      <pivotArea outline="0" collapsedLevelsAreSubtotals="1" fieldPosition="0"/>
    </format>
    <format dxfId="393">
      <pivotArea field="0" type="button" dataOnly="0" labelOnly="1" outline="0" fieldPosition="0"/>
    </format>
    <format dxfId="392">
      <pivotArea dataOnly="0" labelOnly="1" outline="0" fieldPosition="0"/>
    </format>
    <format dxfId="391">
      <pivotArea dataOnly="0" labelOnly="1" fieldPosition="0">
        <references count="1">
          <reference field="0" count="0"/>
        </references>
      </pivotArea>
    </format>
    <format dxfId="39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D000000}" name="数据透视表36" cacheId="21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Q568:CR574" firstHeaderRow="1" firstDataRow="1" firstDataCol="1"/>
  <pivotFields count="2">
    <pivotField axis="axisRow" showAll="0">
      <items count="6">
        <item x="3"/>
        <item x="0"/>
        <item x="4"/>
        <item x="1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401">
      <pivotArea type="all" dataOnly="0" outline="0" fieldPosition="0"/>
    </format>
    <format dxfId="400">
      <pivotArea outline="0" collapsedLevelsAreSubtotals="1" fieldPosition="0"/>
    </format>
    <format dxfId="399">
      <pivotArea field="0" type="button" dataOnly="0" labelOnly="1" outline="0" fieldPosition="0"/>
    </format>
    <format dxfId="398">
      <pivotArea dataOnly="0" labelOnly="1" outline="0" fieldPosition="0"/>
    </format>
    <format dxfId="397">
      <pivotArea dataOnly="0" labelOnly="1" fieldPosition="0">
        <references count="1">
          <reference field="0" count="0"/>
        </references>
      </pivotArea>
    </format>
    <format dxfId="39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7000000}" name="数据透视表30" cacheId="21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D568:CE575" firstHeaderRow="1" firstDataRow="1" firstDataCol="1"/>
  <pivotFields count="2">
    <pivotField axis="axisRow" showAll="0">
      <items count="7">
        <item x="3"/>
        <item x="0"/>
        <item x="4"/>
        <item x="1"/>
        <item x="2"/>
        <item x="5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407">
      <pivotArea type="all" dataOnly="0" outline="0" fieldPosition="0"/>
    </format>
    <format dxfId="406">
      <pivotArea outline="0" collapsedLevelsAreSubtotals="1" fieldPosition="0"/>
    </format>
    <format dxfId="405">
      <pivotArea field="0" type="button" dataOnly="0" labelOnly="1" outline="0" fieldPosition="0"/>
    </format>
    <format dxfId="404">
      <pivotArea dataOnly="0" labelOnly="1" outline="0" fieldPosition="0"/>
    </format>
    <format dxfId="403">
      <pivotArea dataOnly="0" labelOnly="1" fieldPosition="0">
        <references count="1">
          <reference field="0" count="0"/>
        </references>
      </pivotArea>
    </format>
    <format dxfId="40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9000000}" name="数据透视表32" cacheId="21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I568:CJ574" firstHeaderRow="1" firstDataRow="1" firstDataCol="1"/>
  <pivotFields count="2">
    <pivotField axis="axisRow" showAll="0">
      <items count="6">
        <item x="2"/>
        <item x="1"/>
        <item x="0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413">
      <pivotArea type="all" dataOnly="0" outline="0" fieldPosition="0"/>
    </format>
    <format dxfId="412">
      <pivotArea outline="0" collapsedLevelsAreSubtotals="1" fieldPosition="0"/>
    </format>
    <format dxfId="411">
      <pivotArea field="0" type="button" dataOnly="0" labelOnly="1" outline="0" fieldPosition="0"/>
    </format>
    <format dxfId="410">
      <pivotArea dataOnly="0" labelOnly="1" outline="0" fieldPosition="0"/>
    </format>
    <format dxfId="409">
      <pivotArea dataOnly="0" labelOnly="1" fieldPosition="0">
        <references count="1">
          <reference field="0" count="0"/>
        </references>
      </pivotArea>
    </format>
    <format dxfId="40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F000000}" name="数据透视表4" cacheId="18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B568:AC577" firstHeaderRow="1" firstDataRow="1" firstDataCol="1"/>
  <pivotFields count="2">
    <pivotField axis="axisRow" showAll="0">
      <items count="9">
        <item x="4"/>
        <item x="1"/>
        <item x="2"/>
        <item x="3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19">
      <pivotArea type="all" dataOnly="0" outline="0" fieldPosition="0"/>
    </format>
    <format dxfId="418">
      <pivotArea outline="0" collapsedLevelsAreSubtotals="1" fieldPosition="0"/>
    </format>
    <format dxfId="417">
      <pivotArea field="0" type="button" dataOnly="0" labelOnly="1" outline="0" fieldPosition="0"/>
    </format>
    <format dxfId="416">
      <pivotArea dataOnly="0" labelOnly="1" outline="0" fieldPosition="0"/>
    </format>
    <format dxfId="415">
      <pivotArea dataOnly="0" labelOnly="1" fieldPosition="0">
        <references count="1">
          <reference field="0" count="0"/>
        </references>
      </pivotArea>
    </format>
    <format dxfId="4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9000000}" name="数据透视表18" cacheId="20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F568:BG576" firstHeaderRow="1" firstDataRow="1" firstDataCol="1"/>
  <pivotFields count="2">
    <pivotField axis="axisRow" showAll="0">
      <items count="8">
        <item x="2"/>
        <item x="6"/>
        <item x="4"/>
        <item x="0"/>
        <item x="5"/>
        <item x="1"/>
        <item x="3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25">
      <pivotArea type="all" dataOnly="0" outline="0" fieldPosition="0"/>
    </format>
    <format dxfId="424">
      <pivotArea outline="0" collapsedLevelsAreSubtotals="1" fieldPosition="0"/>
    </format>
    <format dxfId="423">
      <pivotArea field="0" type="button" dataOnly="0" labelOnly="1" outline="0" fieldPosition="0"/>
    </format>
    <format dxfId="422">
      <pivotArea dataOnly="0" labelOnly="1" outline="0" fieldPosition="0"/>
    </format>
    <format dxfId="421">
      <pivotArea dataOnly="0" labelOnly="1" fieldPosition="0">
        <references count="1">
          <reference field="0" count="0"/>
        </references>
      </pivotArea>
    </format>
    <format dxfId="4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数据透视表1" cacheId="18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V568:W576" firstHeaderRow="1" firstDataRow="1" firstDataCol="1"/>
  <pivotFields count="2">
    <pivotField axis="axisRow" showAll="0">
      <items count="8">
        <item x="5"/>
        <item x="3"/>
        <item x="1"/>
        <item x="0"/>
        <item x="4"/>
        <item x="2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31">
      <pivotArea type="all" dataOnly="0" outline="0" fieldPosition="0"/>
    </format>
    <format dxfId="430">
      <pivotArea outline="0" collapsedLevelsAreSubtotals="1" fieldPosition="0"/>
    </format>
    <format dxfId="429">
      <pivotArea field="0" type="button" dataOnly="0" labelOnly="1" outline="0" fieldPosition="0"/>
    </format>
    <format dxfId="428">
      <pivotArea dataOnly="0" labelOnly="1" outline="0" fieldPosition="0"/>
    </format>
    <format dxfId="427">
      <pivotArea dataOnly="0" labelOnly="1" fieldPosition="0">
        <references count="1">
          <reference field="0" count="0"/>
        </references>
      </pivotArea>
    </format>
    <format dxfId="4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3000000}" name="数据透视表27" cacheId="26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X568:BY577" firstHeaderRow="1" firstDataRow="1" firstDataCol="1"/>
  <pivotFields count="2">
    <pivotField axis="axisRow" showAll="0">
      <items count="9">
        <item x="4"/>
        <item x="3"/>
        <item x="5"/>
        <item x="1"/>
        <item x="0"/>
        <item x="2"/>
        <item x="6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37">
      <pivotArea type="all" dataOnly="0" outline="0" fieldPosition="0"/>
    </format>
    <format dxfId="436">
      <pivotArea outline="0" collapsedLevelsAreSubtotals="1" fieldPosition="0"/>
    </format>
    <format dxfId="435">
      <pivotArea field="0" type="button" dataOnly="0" labelOnly="1" outline="0" fieldPosition="0"/>
    </format>
    <format dxfId="434">
      <pivotArea dataOnly="0" labelOnly="1" outline="0" fieldPosition="0"/>
    </format>
    <format dxfId="433">
      <pivotArea dataOnly="0" labelOnly="1" fieldPosition="0">
        <references count="1">
          <reference field="0" count="0"/>
        </references>
      </pivotArea>
    </format>
    <format dxfId="43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7000000}" name="数据透视表16" cacheId="19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B568:BC577" firstHeaderRow="1" firstDataRow="1" firstDataCol="1"/>
  <pivotFields count="2">
    <pivotField axis="axisRow" showAll="0">
      <items count="9">
        <item x="5"/>
        <item x="0"/>
        <item x="3"/>
        <item x="2"/>
        <item x="6"/>
        <item x="7"/>
        <item x="1"/>
        <item x="4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43">
      <pivotArea type="all" dataOnly="0" outline="0" fieldPosition="0"/>
    </format>
    <format dxfId="442">
      <pivotArea outline="0" collapsedLevelsAreSubtotals="1" fieldPosition="0"/>
    </format>
    <format dxfId="441">
      <pivotArea field="0" type="button" dataOnly="0" labelOnly="1" outline="0" fieldPosition="0"/>
    </format>
    <format dxfId="440">
      <pivotArea dataOnly="0" labelOnly="1" outline="0" fieldPosition="0"/>
    </format>
    <format dxfId="439">
      <pivotArea dataOnly="0" labelOnly="1" fieldPosition="0">
        <references count="1">
          <reference field="0" count="0"/>
        </references>
      </pivotArea>
    </format>
    <format dxfId="43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1000000}" name="数据透视表10" cacheId="19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O568:AP577" firstHeaderRow="1" firstDataRow="1" firstDataCol="1"/>
  <pivotFields count="2">
    <pivotField axis="axisRow" showAll="0">
      <items count="9">
        <item x="4"/>
        <item x="1"/>
        <item x="3"/>
        <item x="2"/>
        <item x="5"/>
        <item x="6"/>
        <item x="0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49">
      <pivotArea type="all" dataOnly="0" outline="0" fieldPosition="0"/>
    </format>
    <format dxfId="448">
      <pivotArea outline="0" collapsedLevelsAreSubtotals="1" fieldPosition="0"/>
    </format>
    <format dxfId="447">
      <pivotArea field="0" type="button" dataOnly="0" labelOnly="1" outline="0" fieldPosition="0"/>
    </format>
    <format dxfId="446">
      <pivotArea dataOnly="0" labelOnly="1" outline="0" fieldPosition="0"/>
    </format>
    <format dxfId="445">
      <pivotArea dataOnly="0" labelOnly="1" fieldPosition="0">
        <references count="1">
          <reference field="0" count="0"/>
        </references>
      </pivotArea>
    </format>
    <format dxfId="44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F000000}" name="数据透视表23" cacheId="20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O568:BP577" firstHeaderRow="1" firstDataRow="1" firstDataCol="1"/>
  <pivotFields count="2">
    <pivotField axis="axisRow" showAll="0">
      <items count="9">
        <item x="4"/>
        <item x="0"/>
        <item x="3"/>
        <item x="2"/>
        <item x="5"/>
        <item x="6"/>
        <item x="1"/>
        <item x="7"/>
        <item t="default"/>
      </items>
    </pivotField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得分" fld="1" baseField="0" baseItem="0"/>
  </dataFields>
  <formats count="6">
    <format dxfId="455">
      <pivotArea type="all" dataOnly="0" outline="0" fieldPosition="0"/>
    </format>
    <format dxfId="454">
      <pivotArea outline="0" collapsedLevelsAreSubtotals="1" fieldPosition="0"/>
    </format>
    <format dxfId="453">
      <pivotArea field="0" type="button" dataOnly="0" labelOnly="1" outline="0" fieldPosition="0"/>
    </format>
    <format dxfId="452">
      <pivotArea dataOnly="0" labelOnly="1" outline="0" fieldPosition="0"/>
    </format>
    <format dxfId="451">
      <pivotArea dataOnly="0" labelOnly="1" fieldPosition="0">
        <references count="1">
          <reference field="0" count="0"/>
        </references>
      </pivotArea>
    </format>
    <format dxfId="45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16000000}" name="数据透视表3" cacheId="18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Z568:AA576" firstHeaderRow="1" firstDataRow="1" firstDataCol="1"/>
  <pivotFields count="2">
    <pivotField axis="axisRow" showAll="0">
      <items count="8">
        <item x="4"/>
        <item x="5"/>
        <item x="1"/>
        <item x="3"/>
        <item x="2"/>
        <item x="0"/>
        <item x="6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formats count="6">
    <format dxfId="461">
      <pivotArea type="all" dataOnly="0" outline="0" fieldPosition="0"/>
    </format>
    <format dxfId="460">
      <pivotArea outline="0" collapsedLevelsAreSubtotals="1" fieldPosition="0"/>
    </format>
    <format dxfId="459">
      <pivotArea field="0" type="button" dataOnly="0" labelOnly="1" outline="0" fieldPosition="0"/>
    </format>
    <format dxfId="458">
      <pivotArea dataOnly="0" labelOnly="1" outline="0" fieldPosition="0"/>
    </format>
    <format dxfId="457">
      <pivotArea dataOnly="0" labelOnly="1" fieldPosition="0">
        <references count="1">
          <reference field="0" count="0"/>
        </references>
      </pivotArea>
    </format>
    <format dxfId="45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B000000}" name="数据透视表36" cacheId="24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Y40:BZ46" firstHeaderRow="1" firstDataRow="1" firstDataCol="1"/>
  <pivotFields count="2">
    <pivotField axis="axisRow" showAll="0">
      <items count="8">
        <item x="4"/>
        <item m="1" x="6"/>
        <item m="1" x="5"/>
        <item x="0"/>
        <item x="1"/>
        <item x="2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fieldPosition="0"/>
    </format>
    <format dxfId="2">
      <pivotArea dataOnly="0" labelOnly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4000000}" name="数据透视表14" cacheId="22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D40:AE45" firstHeaderRow="1" firstDataRow="1" firstDataCol="1"/>
  <pivotFields count="2">
    <pivotField axis="axisRow" showAll="0">
      <items count="9">
        <item m="1" x="5"/>
        <item x="3"/>
        <item m="1" x="7"/>
        <item m="1" x="4"/>
        <item m="1" x="6"/>
        <item x="0"/>
        <item x="1"/>
        <item x="2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fieldPosition="0"/>
    </format>
    <format dxfId="8">
      <pivotArea dataOnly="0" labelOnly="1" outline="0" fieldPosition="0"/>
    </format>
    <format dxfId="7">
      <pivotArea dataOnly="0" labelOnly="1" fieldPosition="0">
        <references count="1">
          <reference field="0" count="0"/>
        </references>
      </pivotArea>
    </format>
    <format dxfId="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5000000}" name="数据透视表30" cacheId="24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M40:BN50" firstHeaderRow="1" firstDataRow="1" firstDataCol="1"/>
  <pivotFields count="2">
    <pivotField axis="axisRow" showAll="0">
      <items count="15">
        <item m="1" x="11"/>
        <item m="1" x="10"/>
        <item m="1" x="13"/>
        <item m="1" x="9"/>
        <item m="1" x="12"/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fieldPosition="0"/>
    </format>
    <format dxfId="14">
      <pivotArea dataOnly="0" labelOnly="1" outline="0" fieldPosition="0"/>
    </format>
    <format dxfId="13">
      <pivotArea dataOnly="0" labelOnly="1" fieldPosition="0">
        <references count="1">
          <reference field="0" count="0"/>
        </references>
      </pivotArea>
    </format>
    <format dxfId="1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3000000}" name="数据透视表45" cacheId="263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G40:H46" firstHeaderRow="1" firstDataRow="1" firstDataCol="1"/>
  <pivotFields count="2">
    <pivotField axis="axisRow" compact="0" showAll="0">
      <items count="6">
        <item x="3"/>
        <item x="4"/>
        <item x="1"/>
        <item x="2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0000000}" name="数据透视表41" cacheId="25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J40:CK45" firstHeaderRow="1" firstDataRow="1" firstDataCol="1"/>
  <pivotFields count="2">
    <pivotField axis="axisRow" showAll="0">
      <items count="7">
        <item m="1" x="5"/>
        <item x="2"/>
        <item x="0"/>
        <item m="1" x="4"/>
        <item x="1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2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fieldPosition="0"/>
    </format>
    <format dxfId="20">
      <pivotArea dataOnly="0" labelOnly="1" outline="0" fieldPosition="0"/>
    </format>
    <format dxfId="19">
      <pivotArea dataOnly="0" labelOnly="1" fieldPosition="0">
        <references count="1">
          <reference field="0" count="0"/>
        </references>
      </pivotArea>
    </format>
    <format dxfId="1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D000000}" name="数据透视表22" cacheId="23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U40:AV48" firstHeaderRow="1" firstDataRow="1" firstDataCol="1"/>
  <pivotFields count="2">
    <pivotField axis="axisRow" showAll="0">
      <items count="12">
        <item x="5"/>
        <item m="1" x="10"/>
        <item m="1" x="8"/>
        <item m="1" x="7"/>
        <item x="6"/>
        <item m="1" x="9"/>
        <item x="0"/>
        <item x="1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4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fieldPosition="0"/>
    </format>
    <format dxfId="26">
      <pivotArea dataOnly="0" labelOnly="1" outline="0" fieldPosition="0"/>
    </format>
    <format dxfId="25">
      <pivotArea dataOnly="0" labelOnly="1" fieldPosition="0">
        <references count="1">
          <reference field="0" count="0"/>
        </references>
      </pivotArea>
    </format>
    <format dxfId="2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8000000}" name="数据透视表18" cacheId="23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M40:AN47" firstHeaderRow="1" firstDataRow="1" firstDataCol="1"/>
  <pivotFields count="2">
    <pivotField axis="axisRow" showAll="0">
      <items count="11">
        <item m="1" x="6"/>
        <item m="1" x="9"/>
        <item m="1" x="7"/>
        <item m="1" x="8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fieldPosition="0"/>
    </format>
    <format dxfId="32">
      <pivotArea dataOnly="0" labelOnly="1" outline="0" fieldPosition="0"/>
    </format>
    <format dxfId="31">
      <pivotArea dataOnly="0" labelOnly="1" fieldPosition="0">
        <references count="1">
          <reference field="0" count="0"/>
        </references>
      </pivotArea>
    </format>
    <format dxfId="3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5000000}" name="数据透视表52" cacheId="264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I40:J46" firstHeaderRow="1" firstDataRow="1" firstDataCol="1"/>
  <pivotFields count="2">
    <pivotField axis="axisRow" compact="0" showAll="0">
      <items count="6">
        <item x="4"/>
        <item x="2"/>
        <item x="3"/>
        <item x="1"/>
        <item x="0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6000000}" name="数据透视表31" cacheId="24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O40:BP47" firstHeaderRow="1" firstDataRow="1" firstDataCol="1"/>
  <pivotFields count="2">
    <pivotField axis="axisRow" showAll="0">
      <items count="9">
        <item x="3"/>
        <item x="0"/>
        <item m="1" x="6"/>
        <item m="1" x="7"/>
        <item x="1"/>
        <item x="2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formats count="6"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fieldPosition="0"/>
    </format>
    <format dxfId="38">
      <pivotArea dataOnly="0" labelOnly="1" outline="0" fieldPosition="0"/>
    </format>
    <format dxfId="37">
      <pivotArea dataOnly="0" labelOnly="1" fieldPosition="0">
        <references count="1">
          <reference field="0" count="0"/>
        </references>
      </pivotArea>
    </format>
    <format dxfId="3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E000000}" name="数据透视表23" cacheId="23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X40:AY50" firstHeaderRow="1" firstDataRow="1" firstDataCol="1"/>
  <pivotFields count="2">
    <pivotField axis="axisRow" showAll="0">
      <items count="14">
        <item m="1" x="10"/>
        <item x="3"/>
        <item m="1" x="9"/>
        <item m="1" x="12"/>
        <item m="1" x="11"/>
        <item x="0"/>
        <item x="1"/>
        <item x="2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1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求和项:分数" fld="1" baseField="0" baseItem="0"/>
  </dataFields>
  <formats count="6"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fieldPosition="0"/>
    </format>
    <format dxfId="44">
      <pivotArea dataOnly="0" labelOnly="1" outline="0" fieldPosition="0"/>
    </format>
    <format dxfId="43">
      <pivotArea dataOnly="0" labelOnly="1" fieldPosition="0">
        <references count="1">
          <reference field="0" count="0"/>
        </references>
      </pivotArea>
    </format>
    <format dxfId="4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1000000}" name="数据透视表26" cacheId="23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D40:BE46" firstHeaderRow="1" firstDataRow="1" firstDataCol="1"/>
  <pivotFields count="2">
    <pivotField axis="axisRow" showAll="0">
      <items count="10">
        <item m="1" x="6"/>
        <item m="1" x="8"/>
        <item m="1" x="5"/>
        <item m="1" x="7"/>
        <item x="0"/>
        <item x="1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53">
      <pivotArea type="all" dataOnly="0" outline="0" fieldPosition="0"/>
    </format>
    <format dxfId="52">
      <pivotArea outline="0" collapsedLevelsAreSubtotals="1" fieldPosition="0"/>
    </format>
    <format dxfId="51">
      <pivotArea field="0" type="button" dataOnly="0" labelOnly="1" outline="0" fieldPosition="0"/>
    </format>
    <format dxfId="50">
      <pivotArea dataOnly="0" labelOnly="1" outline="0" fieldPosition="0"/>
    </format>
    <format dxfId="49">
      <pivotArea dataOnly="0" labelOnly="1" fieldPosition="0">
        <references count="1">
          <reference field="0" count="0"/>
        </references>
      </pivotArea>
    </format>
    <format dxfId="4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7000000}" name="数据透视表32" cacheId="24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Q40:BR47" firstHeaderRow="1" firstDataRow="1" firstDataCol="1"/>
  <pivotFields count="2">
    <pivotField axis="axisRow" showAll="0">
      <items count="11">
        <item m="1" x="8"/>
        <item m="1" x="9"/>
        <item m="1" x="7"/>
        <item m="1" x="6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fieldPosition="0"/>
    </format>
    <format dxfId="56">
      <pivotArea dataOnly="0" labelOnly="1" outline="0" fieldPosition="0"/>
    </format>
    <format dxfId="55">
      <pivotArea dataOnly="0" labelOnly="1" fieldPosition="0">
        <references count="1">
          <reference field="0" count="0"/>
        </references>
      </pivotArea>
    </format>
    <format dxfId="5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E000000}" name="数据透视表39" cacheId="25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F40:CG47" firstHeaderRow="1" firstDataRow="1" firstDataCol="1"/>
  <pivotFields count="2">
    <pivotField axis="axisRow" showAll="0">
      <items count="11">
        <item m="1" x="8"/>
        <item m="1" x="9"/>
        <item m="1" x="7"/>
        <item m="1" x="6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65">
      <pivotArea type="all" dataOnly="0" outline="0" fieldPosition="0"/>
    </format>
    <format dxfId="64">
      <pivotArea outline="0" collapsedLevelsAreSubtotals="1" fieldPosition="0"/>
    </format>
    <format dxfId="63">
      <pivotArea field="0" type="button" dataOnly="0" labelOnly="1" outline="0" fieldPosition="0"/>
    </format>
    <format dxfId="62">
      <pivotArea dataOnly="0" labelOnly="1" outline="0" fieldPosition="0"/>
    </format>
    <format dxfId="61">
      <pivotArea dataOnly="0" labelOnly="1" fieldPosition="0">
        <references count="1">
          <reference field="0" count="0"/>
        </references>
      </pivotArea>
    </format>
    <format dxfId="6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7000000}" name="数据透视表6" cacheId="22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M40:N48" firstHeaderRow="1" firstDataRow="1" firstDataCol="1"/>
  <pivotFields count="2">
    <pivotField axis="axisRow" showAll="0">
      <items count="13">
        <item m="1" x="8"/>
        <item m="1" x="9"/>
        <item x="0"/>
        <item x="2"/>
        <item m="1" x="10"/>
        <item m="1" x="11"/>
        <item m="1" x="7"/>
        <item x="1"/>
        <item x="3"/>
        <item x="4"/>
        <item x="5"/>
        <item x="6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8">
    <i>
      <x v="2"/>
    </i>
    <i>
      <x v="3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分数" fld="1" baseField="0" baseItem="0"/>
  </dataFields>
  <formats count="6">
    <format dxfId="71">
      <pivotArea type="all" dataOnly="0" outline="0" fieldPosition="0"/>
    </format>
    <format dxfId="70">
      <pivotArea outline="0" collapsedLevelsAreSubtotals="1" fieldPosition="0"/>
    </format>
    <format dxfId="69">
      <pivotArea field="0" type="button" dataOnly="0" labelOnly="1" outline="0" fieldPosition="0"/>
    </format>
    <format dxfId="68">
      <pivotArea dataOnly="0" labelOnly="1" outline="0" fieldPosition="0"/>
    </format>
    <format dxfId="67">
      <pivotArea dataOnly="0" labelOnly="1" fieldPosition="0">
        <references count="1">
          <reference field="0" count="0"/>
        </references>
      </pivotArea>
    </format>
    <format dxfId="6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9000000}" name="数据透视表34" cacheId="24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U40:BV45" firstHeaderRow="1" firstDataRow="1" firstDataCol="1"/>
  <pivotFields count="2">
    <pivotField axis="axisRow" showAll="0">
      <items count="7">
        <item m="1" x="5"/>
        <item x="2"/>
        <item x="0"/>
        <item m="1" x="4"/>
        <item x="1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2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formats count="6"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fieldPosition="0"/>
    </format>
    <format dxfId="74">
      <pivotArea dataOnly="0" labelOnly="1" outline="0" fieldPosition="0"/>
    </format>
    <format dxfId="73">
      <pivotArea dataOnly="0" labelOnly="1" fieldPosition="0">
        <references count="1">
          <reference field="0" count="0"/>
        </references>
      </pivotArea>
    </format>
    <format dxfId="7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1000000}" name="数据透视表42" cacheId="25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L40:CM46" firstHeaderRow="1" firstDataRow="1" firstDataCol="1"/>
  <pivotFields count="2">
    <pivotField axis="axisRow" showAll="0">
      <items count="8">
        <item x="4"/>
        <item x="3"/>
        <item m="1" x="6"/>
        <item m="1" x="5"/>
        <item x="0"/>
        <item x="1"/>
        <item x="2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formats count="6">
    <format dxfId="83">
      <pivotArea type="all" dataOnly="0" outline="0" fieldPosition="0"/>
    </format>
    <format dxfId="82">
      <pivotArea outline="0" collapsedLevelsAreSubtotals="1" fieldPosition="0"/>
    </format>
    <format dxfId="81">
      <pivotArea field="0" type="button" dataOnly="0" labelOnly="1" outline="0" fieldPosition="0"/>
    </format>
    <format dxfId="80">
      <pivotArea dataOnly="0" labelOnly="1" outline="0" fieldPosition="0"/>
    </format>
    <format dxfId="79">
      <pivotArea dataOnly="0" labelOnly="1" fieldPosition="0">
        <references count="1">
          <reference field="0" count="0"/>
        </references>
      </pivotArea>
    </format>
    <format dxfId="7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4000000}" name="数据透视表29" cacheId="240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J40:BK48" firstHeaderRow="1" firstDataRow="1" firstDataCol="1"/>
  <pivotFields count="2">
    <pivotField axis="axisRow" showAll="0">
      <items count="12">
        <item x="3"/>
        <item m="1" x="10"/>
        <item x="6"/>
        <item m="1" x="7"/>
        <item m="1" x="9"/>
        <item m="1" x="8"/>
        <item x="0"/>
        <item x="1"/>
        <item x="2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2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89">
      <pivotArea type="all" dataOnly="0" outline="0" fieldPosition="0"/>
    </format>
    <format dxfId="88">
      <pivotArea outline="0" collapsedLevelsAreSubtotals="1" fieldPosition="0"/>
    </format>
    <format dxfId="87">
      <pivotArea field="0" type="button" dataOnly="0" labelOnly="1" outline="0" fieldPosition="0"/>
    </format>
    <format dxfId="86">
      <pivotArea dataOnly="0" labelOnly="1" outline="0" fieldPosition="0"/>
    </format>
    <format dxfId="85">
      <pivotArea dataOnly="0" labelOnly="1" fieldPosition="0">
        <references count="1">
          <reference field="0" count="0"/>
        </references>
      </pivotArea>
    </format>
    <format dxfId="8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A000000}" name="数据透视表9" cacheId="22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T40:U50" firstHeaderRow="1" firstDataRow="1" firstDataCol="1"/>
  <pivotFields count="2">
    <pivotField axis="axisRow" showAll="0">
      <items count="18">
        <item m="1" x="12"/>
        <item m="1" x="14"/>
        <item m="1" x="15"/>
        <item n="岳贵敏" m="1" x="11"/>
        <item m="1" x="16"/>
        <item m="1" x="13"/>
        <item m="1" x="10"/>
        <item x="0"/>
        <item x="1"/>
        <item x="2"/>
        <item x="3"/>
        <item m="1" x="9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7"/>
    </i>
    <i>
      <x v="8"/>
    </i>
    <i>
      <x v="9"/>
    </i>
    <i>
      <x v="10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分数" fld="1" baseField="0" baseItem="0"/>
  </dataFields>
  <formats count="6"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fieldPosition="0"/>
    </format>
    <format dxfId="92">
      <pivotArea dataOnly="0" labelOnly="1" outline="0" fieldPosition="0"/>
    </format>
    <format dxfId="91">
      <pivotArea dataOnly="0" labelOnly="1" fieldPosition="0">
        <references count="1">
          <reference field="0" count="0"/>
        </references>
      </pivotArea>
    </format>
    <format dxfId="9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D000000}" name="数据透视表38" cacheId="24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D40:CE47" firstHeaderRow="1" firstDataRow="1" firstDataCol="1"/>
  <pivotFields count="2">
    <pivotField axis="axisRow" showAll="0">
      <items count="9">
        <item x="3"/>
        <item x="0"/>
        <item m="1" x="6"/>
        <item m="1" x="7"/>
        <item x="1"/>
        <item x="2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formats count="6">
    <format dxfId="101">
      <pivotArea type="all" dataOnly="0" outline="0" fieldPosition="0"/>
    </format>
    <format dxfId="100">
      <pivotArea outline="0" collapsedLevelsAreSubtotals="1" fieldPosition="0"/>
    </format>
    <format dxfId="99">
      <pivotArea field="0" type="button" dataOnly="0" labelOnly="1" outline="0" fieldPosition="0"/>
    </format>
    <format dxfId="98">
      <pivotArea dataOnly="0" labelOnly="1" outline="0" fieldPosition="0"/>
    </format>
    <format dxfId="97">
      <pivotArea dataOnly="0" labelOnly="1" fieldPosition="0">
        <references count="1">
          <reference field="0" count="0"/>
        </references>
      </pivotArea>
    </format>
    <format dxfId="9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2000000}" name="数据透视表12" cacheId="22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Z40:AA47" firstHeaderRow="1" firstDataRow="1" firstDataCol="1"/>
  <pivotFields count="2">
    <pivotField axis="axisRow" showAll="0">
      <items count="13">
        <item m="1" x="11"/>
        <item m="1" x="8"/>
        <item m="1" x="7"/>
        <item m="1" x="6"/>
        <item m="1" x="9"/>
        <item m="1" x="10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分数" fld="1" baseField="0" baseItem="0"/>
  </dataFields>
  <formats count="6">
    <format dxfId="107">
      <pivotArea type="all" dataOnly="0" outline="0" fieldPosition="0"/>
    </format>
    <format dxfId="106">
      <pivotArea outline="0" collapsedLevelsAreSubtotals="1" fieldPosition="0"/>
    </format>
    <format dxfId="105">
      <pivotArea field="0" type="button" dataOnly="0" labelOnly="1" outline="0" fieldPosition="0"/>
    </format>
    <format dxfId="104">
      <pivotArea dataOnly="0" labelOnly="1" outline="0" fieldPosition="0"/>
    </format>
    <format dxfId="103">
      <pivotArea dataOnly="0" labelOnly="1" fieldPosition="0">
        <references count="1">
          <reference field="0" count="0"/>
        </references>
      </pivotArea>
    </format>
    <format dxfId="10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0000000}" name="数据透视表25" cacheId="23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B40:BC47" firstHeaderRow="1" firstDataRow="1" firstDataCol="1"/>
  <pivotFields count="2">
    <pivotField axis="axisRow" showAll="0">
      <items count="11">
        <item m="1" x="9"/>
        <item m="1" x="7"/>
        <item m="1" x="6"/>
        <item m="1" x="8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113">
      <pivotArea type="all" dataOnly="0" outline="0" fieldPosition="0"/>
    </format>
    <format dxfId="112">
      <pivotArea outline="0" collapsedLevelsAreSubtotals="1" fieldPosition="0"/>
    </format>
    <format dxfId="111">
      <pivotArea field="0" type="button" dataOnly="0" labelOnly="1" outline="0" fieldPosition="0"/>
    </format>
    <format dxfId="110">
      <pivotArea dataOnly="0" labelOnly="1" outline="0" fieldPosition="0"/>
    </format>
    <format dxfId="109">
      <pivotArea dataOnly="0" labelOnly="1" fieldPosition="0">
        <references count="1">
          <reference field="0" count="0"/>
        </references>
      </pivotArea>
    </format>
    <format dxfId="10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C000000}" name="数据透视表37" cacheId="24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B40:CC50" firstHeaderRow="1" firstDataRow="1" firstDataCol="1"/>
  <pivotFields count="2">
    <pivotField axis="axisRow" showAll="0">
      <items count="15">
        <item m="1" x="11"/>
        <item m="1" x="10"/>
        <item m="1" x="13"/>
        <item m="1" x="9"/>
        <item m="1" x="12"/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求和项:分数" fld="1" baseField="0" baseItem="0"/>
  </dataFields>
  <formats count="6">
    <format dxfId="119">
      <pivotArea type="all" dataOnly="0" outline="0" fieldPosition="0"/>
    </format>
    <format dxfId="118">
      <pivotArea outline="0" collapsedLevelsAreSubtotals="1" fieldPosition="0"/>
    </format>
    <format dxfId="117">
      <pivotArea field="0" type="button" dataOnly="0" labelOnly="1" outline="0" fieldPosition="0"/>
    </format>
    <format dxfId="116">
      <pivotArea dataOnly="0" labelOnly="1" outline="0" fieldPosition="0"/>
    </format>
    <format dxfId="115">
      <pivotArea dataOnly="0" labelOnly="1" fieldPosition="0">
        <references count="1">
          <reference field="0" count="0"/>
        </references>
      </pivotArea>
    </format>
    <format dxfId="11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8000000}" name="数据透视表7" cacheId="22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O40:P45" firstHeaderRow="1" firstDataRow="1" firstDataCol="1"/>
  <pivotFields count="2">
    <pivotField axis="axisRow" showAll="0">
      <items count="8">
        <item m="1" x="4"/>
        <item m="1" x="5"/>
        <item x="3"/>
        <item m="1" x="6"/>
        <item x="0"/>
        <item x="1"/>
        <item x="2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2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formats count="6">
    <format dxfId="125">
      <pivotArea type="all" dataOnly="0" outline="0" fieldPosition="0"/>
    </format>
    <format dxfId="124">
      <pivotArea outline="0" collapsedLevelsAreSubtotals="1" fieldPosition="0"/>
    </format>
    <format dxfId="123">
      <pivotArea field="0" type="button" dataOnly="0" labelOnly="1" outline="0" fieldPosition="0"/>
    </format>
    <format dxfId="122">
      <pivotArea dataOnly="0" labelOnly="1" outline="0" fieldPosition="0"/>
    </format>
    <format dxfId="121">
      <pivotArea dataOnly="0" labelOnly="1" fieldPosition="0">
        <references count="1">
          <reference field="0" count="0"/>
        </references>
      </pivotArea>
    </format>
    <format dxfId="12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数据透视表10" cacheId="255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V40:W46" firstHeaderRow="1" firstDataRow="1" firstDataCol="1"/>
  <pivotFields count="2">
    <pivotField axis="axisRow" showAll="0">
      <items count="12">
        <item m="1" x="8"/>
        <item m="1" x="7"/>
        <item m="1" x="6"/>
        <item m="1" x="9"/>
        <item m="1" x="10"/>
        <item x="0"/>
        <item x="1"/>
        <item x="2"/>
        <item x="3"/>
        <item m="1" x="5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5"/>
    </i>
    <i>
      <x v="6"/>
    </i>
    <i>
      <x v="7"/>
    </i>
    <i>
      <x v="8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131">
      <pivotArea type="all" dataOnly="0" outline="0" fieldPosition="0"/>
    </format>
    <format dxfId="130">
      <pivotArea outline="0" collapsedLevelsAreSubtotals="1" fieldPosition="0"/>
    </format>
    <format dxfId="129">
      <pivotArea field="0" type="button" dataOnly="0" labelOnly="1" outline="0" fieldPosition="0"/>
    </format>
    <format dxfId="128">
      <pivotArea dataOnly="0" labelOnly="1" outline="0" fieldPosition="0"/>
    </format>
    <format dxfId="127">
      <pivotArea dataOnly="0" labelOnly="1" fieldPosition="0">
        <references count="1">
          <reference field="0" count="0"/>
        </references>
      </pivotArea>
    </format>
    <format dxfId="12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4000000}" name="数据透视表5" cacheId="26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K40:L46" firstHeaderRow="1" firstDataRow="1" firstDataCol="1"/>
  <pivotFields count="2">
    <pivotField axis="axisRow" showAll="0">
      <items count="11">
        <item x="1"/>
        <item m="1" x="8"/>
        <item m="1" x="6"/>
        <item m="1" x="7"/>
        <item m="1" x="9"/>
        <item m="1" x="5"/>
        <item x="0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137">
      <pivotArea type="all" dataOnly="0" outline="0" fieldPosition="0"/>
    </format>
    <format dxfId="136">
      <pivotArea outline="0" collapsedLevelsAreSubtotals="1" fieldPosition="0"/>
    </format>
    <format dxfId="135">
      <pivotArea field="0" type="button" dataOnly="0" labelOnly="1" outline="0" fieldPosition="0"/>
    </format>
    <format dxfId="134">
      <pivotArea dataOnly="0" labelOnly="1" outline="0" fieldPosition="0"/>
    </format>
    <format dxfId="133">
      <pivotArea dataOnly="0" labelOnly="1" fieldPosition="0">
        <references count="1">
          <reference field="0" count="0"/>
        </references>
      </pivotArea>
    </format>
    <format dxfId="13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A000000}" name="数据透视表35" cacheId="24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W40:BX46" firstHeaderRow="1" firstDataRow="1" firstDataCol="1"/>
  <pivotFields count="2">
    <pivotField axis="axisRow" showAll="0">
      <items count="8">
        <item x="4"/>
        <item x="3"/>
        <item m="1" x="6"/>
        <item m="1" x="5"/>
        <item x="0"/>
        <item x="1"/>
        <item x="2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formats count="6">
    <format dxfId="143">
      <pivotArea type="all" dataOnly="0" outline="0" fieldPosition="0"/>
    </format>
    <format dxfId="142">
      <pivotArea outline="0" collapsedLevelsAreSubtotals="1" fieldPosition="0"/>
    </format>
    <format dxfId="141">
      <pivotArea field="0" type="button" dataOnly="0" labelOnly="1" outline="0" fieldPosition="0"/>
    </format>
    <format dxfId="140">
      <pivotArea dataOnly="0" labelOnly="1" outline="0" fieldPosition="0"/>
    </format>
    <format dxfId="139">
      <pivotArea dataOnly="0" labelOnly="1" fieldPosition="0">
        <references count="1">
          <reference field="0" count="0"/>
        </references>
      </pivotArea>
    </format>
    <format dxfId="13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B000000}" name="数据透视表20" cacheId="23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Q40:AR45" firstHeaderRow="1" firstDataRow="1" firstDataCol="1"/>
  <pivotFields count="2">
    <pivotField axis="axisRow" showAll="0">
      <items count="10">
        <item m="1" x="4"/>
        <item x="2"/>
        <item x="0"/>
        <item m="1" x="5"/>
        <item m="1" x="7"/>
        <item m="1" x="8"/>
        <item m="1" x="6"/>
        <item x="1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2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149">
      <pivotArea type="all" dataOnly="0" outline="0" fieldPosition="0"/>
    </format>
    <format dxfId="148">
      <pivotArea outline="0" collapsedLevelsAreSubtotals="1" fieldPosition="0"/>
    </format>
    <format dxfId="147">
      <pivotArea field="0" type="button" dataOnly="0" labelOnly="1" outline="0" fieldPosition="0"/>
    </format>
    <format dxfId="146">
      <pivotArea dataOnly="0" labelOnly="1" outline="0" fieldPosition="0"/>
    </format>
    <format dxfId="145">
      <pivotArea dataOnly="0" labelOnly="1" fieldPosition="0">
        <references count="1">
          <reference field="0" count="0"/>
        </references>
      </pivotArea>
    </format>
    <format dxfId="14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3000000}" name="数据透视表13" cacheId="22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B40:AC47" firstHeaderRow="1" firstDataRow="1" firstDataCol="1"/>
  <pivotFields count="2">
    <pivotField axis="axisRow" showAll="0">
      <items count="12">
        <item m="1" x="7"/>
        <item m="1" x="6"/>
        <item x="0"/>
        <item x="2"/>
        <item m="1" x="9"/>
        <item m="1" x="10"/>
        <item m="1" x="8"/>
        <item x="1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2"/>
    </i>
    <i>
      <x v="3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155">
      <pivotArea type="all" dataOnly="0" outline="0" fieldPosition="0"/>
    </format>
    <format dxfId="154">
      <pivotArea outline="0" collapsedLevelsAreSubtotals="1" fieldPosition="0"/>
    </format>
    <format dxfId="153">
      <pivotArea field="0" type="button" dataOnly="0" labelOnly="1" outline="0" fieldPosition="0"/>
    </format>
    <format dxfId="152">
      <pivotArea dataOnly="0" labelOnly="1" outline="0" fieldPosition="0"/>
    </format>
    <format dxfId="151">
      <pivotArea dataOnly="0" labelOnly="1" fieldPosition="0">
        <references count="1">
          <reference field="0" count="0"/>
        </references>
      </pivotArea>
    </format>
    <format dxfId="15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9000000}" name="数据透视表19" cacheId="23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O40:AP47" firstHeaderRow="1" firstDataRow="1" firstDataCol="1"/>
  <pivotFields count="2">
    <pivotField axis="axisRow" showAll="0">
      <items count="12">
        <item m="1" x="10"/>
        <item m="1" x="9"/>
        <item m="1" x="7"/>
        <item m="1" x="6"/>
        <item m="1" x="8"/>
        <item x="0"/>
        <item x="1"/>
        <item x="2"/>
        <item x="3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5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161">
      <pivotArea type="all" dataOnly="0" outline="0" fieldPosition="0"/>
    </format>
    <format dxfId="160">
      <pivotArea outline="0" collapsedLevelsAreSubtotals="1" fieldPosition="0"/>
    </format>
    <format dxfId="159">
      <pivotArea field="0" type="button" dataOnly="0" labelOnly="1" outline="0" fieldPosition="0"/>
    </format>
    <format dxfId="158">
      <pivotArea dataOnly="0" labelOnly="1" outline="0" fieldPosition="0"/>
    </format>
    <format dxfId="157">
      <pivotArea dataOnly="0" labelOnly="1" fieldPosition="0">
        <references count="1">
          <reference field="0" count="0"/>
        </references>
      </pivotArea>
    </format>
    <format dxfId="15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C000000}" name="数据透视表21" cacheId="233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S40:AT46" firstHeaderRow="1" firstDataRow="1" firstDataCol="1"/>
  <pivotFields count="2">
    <pivotField axis="axisRow" showAll="0">
      <items count="10">
        <item m="1" x="7"/>
        <item x="2"/>
        <item m="1" x="8"/>
        <item m="1" x="5"/>
        <item m="1" x="6"/>
        <item x="0"/>
        <item x="1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1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167">
      <pivotArea type="all" dataOnly="0" outline="0" fieldPosition="0"/>
    </format>
    <format dxfId="166">
      <pivotArea outline="0" collapsedLevelsAreSubtotals="1" fieldPosition="0"/>
    </format>
    <format dxfId="165">
      <pivotArea field="0" type="button" dataOnly="0" labelOnly="1" outline="0" fieldPosition="0"/>
    </format>
    <format dxfId="164">
      <pivotArea dataOnly="0" labelOnly="1" outline="0" fieldPosition="0"/>
    </format>
    <format dxfId="163">
      <pivotArea dataOnly="0" labelOnly="1" fieldPosition="0">
        <references count="1">
          <reference field="0" count="0"/>
        </references>
      </pivotArea>
    </format>
    <format dxfId="16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8000000}" name="数据透视表33" cacheId="24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S40:BT46" firstHeaderRow="1" firstDataRow="1" firstDataCol="1"/>
  <pivotFields count="2">
    <pivotField axis="axisRow" showAll="0">
      <items count="10">
        <item m="1" x="7"/>
        <item m="1" x="8"/>
        <item m="1" x="5"/>
        <item m="1" x="6"/>
        <item x="0"/>
        <item x="1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173">
      <pivotArea type="all" dataOnly="0" outline="0" fieldPosition="0"/>
    </format>
    <format dxfId="172">
      <pivotArea outline="0" collapsedLevelsAreSubtotals="1" fieldPosition="0"/>
    </format>
    <format dxfId="171">
      <pivotArea field="0" type="button" dataOnly="0" labelOnly="1" outline="0" fieldPosition="0"/>
    </format>
    <format dxfId="170">
      <pivotArea dataOnly="0" labelOnly="1" outline="0" fieldPosition="0"/>
    </format>
    <format dxfId="169">
      <pivotArea dataOnly="0" labelOnly="1" fieldPosition="0">
        <references count="1">
          <reference field="0" count="0"/>
        </references>
      </pivotArea>
    </format>
    <format dxfId="16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5000000}" name="数据透视表15" cacheId="22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F40:AG48" firstHeaderRow="1" firstDataRow="1" firstDataCol="1"/>
  <pivotFields count="2">
    <pivotField axis="axisRow" showAll="0">
      <items count="11">
        <item x="5"/>
        <item m="1" x="8"/>
        <item m="1" x="7"/>
        <item x="6"/>
        <item m="1" x="9"/>
        <item x="0"/>
        <item x="1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3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formats count="6">
    <format dxfId="179">
      <pivotArea type="all" dataOnly="0" outline="0" fieldPosition="0"/>
    </format>
    <format dxfId="178">
      <pivotArea outline="0" collapsedLevelsAreSubtotals="1" fieldPosition="0"/>
    </format>
    <format dxfId="177">
      <pivotArea field="0" type="button" dataOnly="0" labelOnly="1" outline="0" fieldPosition="0"/>
    </format>
    <format dxfId="176">
      <pivotArea dataOnly="0" labelOnly="1" outline="0" fieldPosition="0"/>
    </format>
    <format dxfId="175">
      <pivotArea dataOnly="0" labelOnly="1" fieldPosition="0">
        <references count="1">
          <reference field="0" count="0"/>
        </references>
      </pivotArea>
    </format>
    <format dxfId="17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3000000}" name="数据透视表28" cacheId="23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H40:BI46" firstHeaderRow="1" firstDataRow="1" firstDataCol="1"/>
  <pivotFields count="2">
    <pivotField axis="axisRow" showAll="0">
      <items count="10">
        <item m="1" x="7"/>
        <item x="3"/>
        <item m="1" x="8"/>
        <item m="1" x="5"/>
        <item m="1" x="6"/>
        <item x="0"/>
        <item x="1"/>
        <item x="2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1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185">
      <pivotArea type="all" dataOnly="0" outline="0" fieldPosition="0"/>
    </format>
    <format dxfId="184">
      <pivotArea outline="0" collapsedLevelsAreSubtotals="1" fieldPosition="0"/>
    </format>
    <format dxfId="183">
      <pivotArea field="0" type="button" dataOnly="0" labelOnly="1" outline="0" fieldPosition="0"/>
    </format>
    <format dxfId="182">
      <pivotArea dataOnly="0" labelOnly="1" outline="0" fieldPosition="0"/>
    </format>
    <format dxfId="181">
      <pivotArea dataOnly="0" labelOnly="1" fieldPosition="0">
        <references count="1">
          <reference field="0" count="0"/>
        </references>
      </pivotArea>
    </format>
    <format dxfId="18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6000000}" name="数据透视表16" cacheId="22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I40:AJ50" firstHeaderRow="1" firstDataRow="1" firstDataCol="1"/>
  <pivotFields count="2">
    <pivotField axis="axisRow" showAll="0">
      <items count="17">
        <item m="1" x="11"/>
        <item m="1" x="13"/>
        <item m="1" x="14"/>
        <item n="岳贵敏" m="1" x="10"/>
        <item m="1" x="15"/>
        <item m="1" x="12"/>
        <item m="1" x="9"/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dataFields count="1">
    <dataField name="求和项:分数" fld="1" baseField="0" baseItem="0"/>
  </dataFields>
  <formats count="6">
    <format dxfId="191">
      <pivotArea type="all" dataOnly="0" outline="0" fieldPosition="0"/>
    </format>
    <format dxfId="190">
      <pivotArea outline="0" collapsedLevelsAreSubtotals="1" fieldPosition="0"/>
    </format>
    <format dxfId="189">
      <pivotArea field="0" type="button" dataOnly="0" labelOnly="1" outline="0" fieldPosition="0"/>
    </format>
    <format dxfId="188">
      <pivotArea dataOnly="0" labelOnly="1" outline="0" fieldPosition="0"/>
    </format>
    <format dxfId="187">
      <pivotArea dataOnly="0" labelOnly="1" fieldPosition="0">
        <references count="1">
          <reference field="0" count="0"/>
        </references>
      </pivotArea>
    </format>
    <format dxfId="18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1000000}" name="数据透视表11" cacheId="22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X40:Y47" firstHeaderRow="1" firstDataRow="1" firstDataCol="1"/>
  <pivotFields count="2">
    <pivotField axis="axisRow" showAll="0">
      <items count="13">
        <item m="1" x="11"/>
        <item m="1" x="7"/>
        <item m="1" x="8"/>
        <item m="1" x="9"/>
        <item m="1" x="10"/>
        <item x="0"/>
        <item x="1"/>
        <item x="2"/>
        <item x="3"/>
        <item m="1" x="6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5"/>
    </i>
    <i>
      <x v="6"/>
    </i>
    <i>
      <x v="7"/>
    </i>
    <i>
      <x v="8"/>
    </i>
    <i>
      <x v="10"/>
    </i>
    <i>
      <x v="11"/>
    </i>
    <i t="grand">
      <x/>
    </i>
  </rowItems>
  <colItems count="1">
    <i/>
  </colItems>
  <dataFields count="1">
    <dataField name="求和项:分数" fld="1" baseField="0" baseItem="0"/>
  </dataFields>
  <formats count="6">
    <format dxfId="197">
      <pivotArea type="all" dataOnly="0" outline="0" fieldPosition="0"/>
    </format>
    <format dxfId="196">
      <pivotArea outline="0" collapsedLevelsAreSubtotals="1" fieldPosition="0"/>
    </format>
    <format dxfId="195">
      <pivotArea field="0" type="button" dataOnly="0" labelOnly="1" outline="0" fieldPosition="0"/>
    </format>
    <format dxfId="194">
      <pivotArea dataOnly="0" labelOnly="1" outline="0" fieldPosition="0"/>
    </format>
    <format dxfId="193">
      <pivotArea dataOnly="0" labelOnly="1" fieldPosition="0">
        <references count="1">
          <reference field="0" count="0"/>
        </references>
      </pivotArea>
    </format>
    <format dxfId="19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2000000}" name="数据透视表27" cacheId="238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BF40:BG45" firstHeaderRow="1" firstDataRow="1" firstDataCol="1"/>
  <pivotFields count="2">
    <pivotField axis="axisRow" showAll="0">
      <items count="10">
        <item m="1" x="4"/>
        <item x="2"/>
        <item x="0"/>
        <item m="1" x="5"/>
        <item m="1" x="7"/>
        <item m="1" x="8"/>
        <item m="1" x="6"/>
        <item x="1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2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203">
      <pivotArea type="all" dataOnly="0" outline="0" fieldPosition="0"/>
    </format>
    <format dxfId="202">
      <pivotArea outline="0" collapsedLevelsAreSubtotals="1" fieldPosition="0"/>
    </format>
    <format dxfId="201">
      <pivotArea field="0" type="button" dataOnly="0" labelOnly="1" outline="0" fieldPosition="0"/>
    </format>
    <format dxfId="200">
      <pivotArea dataOnly="0" labelOnly="1" outline="0" fieldPosition="0"/>
    </format>
    <format dxfId="199">
      <pivotArea dataOnly="0" labelOnly="1" fieldPosition="0">
        <references count="1">
          <reference field="0" count="0"/>
        </references>
      </pivotArea>
    </format>
    <format dxfId="19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A000000}" name="数据透视表2" cacheId="219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E40:F50" firstHeaderRow="1" firstDataRow="1" firstDataCol="1"/>
  <pivotFields count="2">
    <pivotField axis="axisRow" showAll="0">
      <items count="18">
        <item m="1" x="11"/>
        <item m="1" x="15"/>
        <item m="1" x="14"/>
        <item m="1" x="16"/>
        <item m="1" x="12"/>
        <item m="1" x="10"/>
        <item m="1" x="13"/>
        <item m="1" x="9"/>
        <item x="0"/>
        <item x="1"/>
        <item x="2"/>
        <item x="3"/>
        <item x="4"/>
        <item x="5"/>
        <item x="6"/>
        <item x="7"/>
        <item x="8"/>
        <item t="default"/>
      </items>
    </pivotField>
    <pivotField dataField="1" showAll="0">
      <items count="2">
        <item x="0"/>
        <item t="default"/>
      </items>
    </pivotField>
  </pivotFields>
  <rowFields count="1">
    <field x="0"/>
  </rowFields>
  <rowItems count="10"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Items count="1">
    <i/>
  </colItems>
  <dataFields count="1">
    <dataField name="求和项:分数" fld="1" baseField="0" baseItem="0"/>
  </dataFields>
  <formats count="6">
    <format dxfId="209">
      <pivotArea type="all" dataOnly="0" outline="0" fieldPosition="0"/>
    </format>
    <format dxfId="208">
      <pivotArea outline="0" collapsedLevelsAreSubtotals="1" fieldPosition="0"/>
    </format>
    <format dxfId="207">
      <pivotArea field="0" type="button" dataOnly="0" labelOnly="1" outline="0" fieldPosition="0"/>
    </format>
    <format dxfId="206">
      <pivotArea dataOnly="0" labelOnly="1" outline="0" fieldPosition="0"/>
    </format>
    <format dxfId="205">
      <pivotArea dataOnly="0" labelOnly="1" fieldPosition="0">
        <references count="1">
          <reference field="0" count="0"/>
        </references>
      </pivotArea>
    </format>
    <format dxfId="20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9000000}" name="数据透视表8" cacheId="222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Q40:R48" firstHeaderRow="1" firstDataRow="1" firstDataCol="1"/>
  <pivotFields count="2">
    <pivotField axis="axisRow" showAll="0">
      <items count="13">
        <item m="1" x="11"/>
        <item m="1" x="8"/>
        <item m="1" x="9"/>
        <item m="1" x="10"/>
        <item x="6"/>
        <item m="1" x="7"/>
        <item x="3"/>
        <item x="0"/>
        <item x="1"/>
        <item x="2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8">
    <i>
      <x v="4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分数" fld="1" baseField="0" baseItem="0"/>
  </dataFields>
  <formats count="6">
    <format dxfId="215">
      <pivotArea type="all" dataOnly="0" outline="0" fieldPosition="0"/>
    </format>
    <format dxfId="214">
      <pivotArea outline="0" collapsedLevelsAreSubtotals="1" fieldPosition="0"/>
    </format>
    <format dxfId="213">
      <pivotArea field="0" type="button" dataOnly="0" labelOnly="1" outline="0" fieldPosition="0"/>
    </format>
    <format dxfId="212">
      <pivotArea dataOnly="0" labelOnly="1" outline="0" fieldPosition="0"/>
    </format>
    <format dxfId="211">
      <pivotArea dataOnly="0" labelOnly="1" fieldPosition="0">
        <references count="1">
          <reference field="0" count="0"/>
        </references>
      </pivotArea>
    </format>
    <format dxfId="21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1F000000}" name="数据透视表40" cacheId="251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H40:CI46" firstHeaderRow="1" firstDataRow="1" firstDataCol="1"/>
  <pivotFields count="2">
    <pivotField axis="axisRow" showAll="0">
      <items count="10">
        <item m="1" x="7"/>
        <item m="1" x="8"/>
        <item m="1" x="5"/>
        <item m="1" x="6"/>
        <item x="0"/>
        <item x="1"/>
        <item x="2"/>
        <item x="3"/>
        <item x="4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221">
      <pivotArea type="all" dataOnly="0" outline="0" fieldPosition="0"/>
    </format>
    <format dxfId="220">
      <pivotArea outline="0" collapsedLevelsAreSubtotals="1" fieldPosition="0"/>
    </format>
    <format dxfId="219">
      <pivotArea field="0" type="button" dataOnly="0" labelOnly="1" outline="0" fieldPosition="0"/>
    </format>
    <format dxfId="218">
      <pivotArea dataOnly="0" labelOnly="1" outline="0" fieldPosition="0"/>
    </format>
    <format dxfId="217">
      <pivotArea dataOnly="0" labelOnly="1" fieldPosition="0">
        <references count="1">
          <reference field="0" count="0"/>
        </references>
      </pivotArea>
    </format>
    <format dxfId="21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2000000}" name="数据透视表43" cacheId="254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CN40:CO46" firstHeaderRow="1" firstDataRow="1" firstDataCol="1"/>
  <pivotFields count="2">
    <pivotField axis="axisRow" showAll="0">
      <items count="8">
        <item x="4"/>
        <item m="1" x="6"/>
        <item m="1" x="5"/>
        <item x="0"/>
        <item x="1"/>
        <item x="2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formats count="6">
    <format dxfId="227">
      <pivotArea type="all" dataOnly="0" outline="0" fieldPosition="0"/>
    </format>
    <format dxfId="226">
      <pivotArea outline="0" collapsedLevelsAreSubtotals="1" fieldPosition="0"/>
    </format>
    <format dxfId="225">
      <pivotArea field="0" type="button" dataOnly="0" labelOnly="1" outline="0" fieldPosition="0"/>
    </format>
    <format dxfId="224">
      <pivotArea dataOnly="0" labelOnly="1" outline="0" fieldPosition="0"/>
    </format>
    <format dxfId="223">
      <pivotArea dataOnly="0" labelOnly="1" fieldPosition="0">
        <references count="1">
          <reference field="0" count="0"/>
        </references>
      </pivotArea>
    </format>
    <format dxfId="2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7000000}" name="数据透视表17" cacheId="256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K40:AL47" firstHeaderRow="1" firstDataRow="1" firstDataCol="1"/>
  <pivotFields count="2">
    <pivotField axis="axisRow" showAll="0">
      <items count="12">
        <item m="1" x="8"/>
        <item x="3"/>
        <item m="1" x="10"/>
        <item m="1" x="6"/>
        <item m="1" x="9"/>
        <item m="1" x="7"/>
        <item x="0"/>
        <item x="1"/>
        <item x="2"/>
        <item x="4"/>
        <item x="5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7">
    <i>
      <x v="1"/>
    </i>
    <i>
      <x v="6"/>
    </i>
    <i>
      <x v="7"/>
    </i>
    <i>
      <x v="8"/>
    </i>
    <i>
      <x v="9"/>
    </i>
    <i>
      <x v="10"/>
    </i>
    <i t="grand">
      <x/>
    </i>
  </rowItems>
  <colItems count="1">
    <i/>
  </colItems>
  <dataFields count="1">
    <dataField name="求和项:分数" fld="1" baseField="0" baseItem="0"/>
  </dataFields>
  <formats count="6">
    <format dxfId="233">
      <pivotArea type="all" dataOnly="0" outline="0" fieldPosition="0"/>
    </format>
    <format dxfId="232">
      <pivotArea outline="0" collapsedLevelsAreSubtotals="1" fieldPosition="0"/>
    </format>
    <format dxfId="231">
      <pivotArea field="0" type="button" dataOnly="0" labelOnly="1" outline="0" fieldPosition="0"/>
    </format>
    <format dxfId="230">
      <pivotArea dataOnly="0" labelOnly="1" outline="0" fieldPosition="0"/>
    </format>
    <format dxfId="229">
      <pivotArea dataOnly="0" labelOnly="1" fieldPosition="0">
        <references count="1">
          <reference field="0" count="0"/>
        </references>
      </pivotArea>
    </format>
    <format dxfId="228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F000000}" name="数据透视表24" cacheId="257" applyNumberFormats="0" applyBorderFormats="0" applyFontFormats="0" applyPatternFormats="0" applyAlignmentFormats="0" applyWidthHeightFormats="1" dataCaption="值" updatedVersion="5" minRefreshableVersion="3" useAutoFormatting="1" createdVersion="5" indent="0" outline="1" outlineData="1" multipleFieldFilters="0">
  <location ref="AZ40:BA45" firstHeaderRow="1" firstDataRow="1" firstDataCol="1"/>
  <pivotFields count="2">
    <pivotField axis="axisRow" showAll="0">
      <items count="10">
        <item m="1" x="6"/>
        <item x="2"/>
        <item m="1" x="8"/>
        <item m="1" x="4"/>
        <item m="1" x="7"/>
        <item m="1" x="5"/>
        <item x="0"/>
        <item x="1"/>
        <item x="3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5">
    <i>
      <x v="1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6">
    <format dxfId="239">
      <pivotArea type="all" dataOnly="0" outline="0" fieldPosition="0"/>
    </format>
    <format dxfId="238">
      <pivotArea outline="0" collapsedLevelsAreSubtotals="1" fieldPosition="0"/>
    </format>
    <format dxfId="237">
      <pivotArea field="0" type="button" dataOnly="0" labelOnly="1" outline="0" fieldPosition="0"/>
    </format>
    <format dxfId="236">
      <pivotArea dataOnly="0" labelOnly="1" outline="0" fieldPosition="0"/>
    </format>
    <format dxfId="235">
      <pivotArea dataOnly="0" labelOnly="1" fieldPosition="0">
        <references count="1">
          <reference field="0" count="0"/>
        </references>
      </pivotArea>
    </format>
    <format dxfId="234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26000000}" name="数据透视表53" cacheId="265" applyNumberFormats="0" applyBorderFormats="0" applyFontFormats="0" applyPatternFormats="0" applyAlignmentFormats="0" applyWidthHeightFormats="1" dataCaption="值" updatedVersion="5" minRefreshableVersion="3" useAutoFormatting="1" createdVersion="5" indent="0" compact="0" outline="1" outlineData="1" compactData="0" multipleFieldFilters="0">
  <location ref="A293:B348" firstHeaderRow="1" firstDataRow="1" firstDataCol="1"/>
  <pivotFields count="2">
    <pivotField axis="axisRow" compact="0" showAll="0">
      <items count="55">
        <item x="26"/>
        <item x="19"/>
        <item x="2"/>
        <item x="25"/>
        <item x="35"/>
        <item x="40"/>
        <item x="16"/>
        <item x="17"/>
        <item x="34"/>
        <item x="7"/>
        <item x="13"/>
        <item x="6"/>
        <item x="9"/>
        <item x="37"/>
        <item x="20"/>
        <item x="52"/>
        <item x="8"/>
        <item x="53"/>
        <item x="48"/>
        <item x="10"/>
        <item x="49"/>
        <item x="41"/>
        <item x="5"/>
        <item x="30"/>
        <item x="29"/>
        <item x="12"/>
        <item x="33"/>
        <item x="51"/>
        <item x="22"/>
        <item x="4"/>
        <item x="11"/>
        <item x="43"/>
        <item x="23"/>
        <item x="47"/>
        <item x="27"/>
        <item x="0"/>
        <item x="31"/>
        <item x="44"/>
        <item x="32"/>
        <item x="45"/>
        <item x="24"/>
        <item x="28"/>
        <item x="3"/>
        <item x="14"/>
        <item x="38"/>
        <item x="46"/>
        <item x="36"/>
        <item x="42"/>
        <item x="50"/>
        <item x="1"/>
        <item x="18"/>
        <item x="15"/>
        <item x="21"/>
        <item x="39"/>
        <item t="default"/>
      </items>
    </pivotField>
    <pivotField dataField="1" compact="0" showAll="0">
      <items count="59">
        <item x="4"/>
        <item x="19"/>
        <item x="23"/>
        <item x="3"/>
        <item x="18"/>
        <item x="33"/>
        <item x="0"/>
        <item x="7"/>
        <item x="5"/>
        <item x="16"/>
        <item x="47"/>
        <item x="15"/>
        <item x="6"/>
        <item x="11"/>
        <item x="8"/>
        <item x="34"/>
        <item x="30"/>
        <item x="2"/>
        <item x="17"/>
        <item x="21"/>
        <item x="37"/>
        <item x="10"/>
        <item x="27"/>
        <item x="14"/>
        <item x="43"/>
        <item x="20"/>
        <item x="48"/>
        <item x="26"/>
        <item x="1"/>
        <item x="29"/>
        <item x="12"/>
        <item x="36"/>
        <item x="31"/>
        <item x="25"/>
        <item x="42"/>
        <item x="55"/>
        <item x="9"/>
        <item x="32"/>
        <item x="40"/>
        <item x="28"/>
        <item x="13"/>
        <item x="24"/>
        <item x="46"/>
        <item x="22"/>
        <item x="51"/>
        <item x="35"/>
        <item x="50"/>
        <item x="41"/>
        <item x="39"/>
        <item x="38"/>
        <item x="45"/>
        <item x="57"/>
        <item x="44"/>
        <item x="53"/>
        <item x="49"/>
        <item x="56"/>
        <item x="52"/>
        <item x="54"/>
        <item t="default"/>
      </items>
    </pivotField>
  </pivotFields>
  <rowFields count="1">
    <field x="0"/>
  </rowFields>
  <rowItems count="5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3.xml"/><Relationship Id="rId18" Type="http://schemas.openxmlformats.org/officeDocument/2006/relationships/pivotTable" Target="../pivotTables/pivotTable18.xml"/><Relationship Id="rId26" Type="http://schemas.openxmlformats.org/officeDocument/2006/relationships/pivotTable" Target="../pivotTables/pivotTable26.xml"/><Relationship Id="rId21" Type="http://schemas.openxmlformats.org/officeDocument/2006/relationships/pivotTable" Target="../pivotTables/pivotTable21.xml"/><Relationship Id="rId34" Type="http://schemas.openxmlformats.org/officeDocument/2006/relationships/pivotTable" Target="../pivotTables/pivotTable34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17" Type="http://schemas.openxmlformats.org/officeDocument/2006/relationships/pivotTable" Target="../pivotTables/pivotTable17.xml"/><Relationship Id="rId25" Type="http://schemas.openxmlformats.org/officeDocument/2006/relationships/pivotTable" Target="../pivotTables/pivotTable25.xml"/><Relationship Id="rId33" Type="http://schemas.openxmlformats.org/officeDocument/2006/relationships/pivotTable" Target="../pivotTables/pivotTable33.xml"/><Relationship Id="rId2" Type="http://schemas.openxmlformats.org/officeDocument/2006/relationships/pivotTable" Target="../pivotTables/pivotTable2.xml"/><Relationship Id="rId16" Type="http://schemas.openxmlformats.org/officeDocument/2006/relationships/pivotTable" Target="../pivotTables/pivotTable16.xml"/><Relationship Id="rId20" Type="http://schemas.openxmlformats.org/officeDocument/2006/relationships/pivotTable" Target="../pivotTables/pivotTable20.xml"/><Relationship Id="rId29" Type="http://schemas.openxmlformats.org/officeDocument/2006/relationships/pivotTable" Target="../pivotTables/pivotTable29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24" Type="http://schemas.openxmlformats.org/officeDocument/2006/relationships/pivotTable" Target="../pivotTables/pivotTable24.xml"/><Relationship Id="rId32" Type="http://schemas.openxmlformats.org/officeDocument/2006/relationships/pivotTable" Target="../pivotTables/pivotTable32.xml"/><Relationship Id="rId37" Type="http://schemas.openxmlformats.org/officeDocument/2006/relationships/pivotTable" Target="../pivotTables/pivotTable37.xml"/><Relationship Id="rId5" Type="http://schemas.openxmlformats.org/officeDocument/2006/relationships/pivotTable" Target="../pivotTables/pivotTable5.xml"/><Relationship Id="rId15" Type="http://schemas.openxmlformats.org/officeDocument/2006/relationships/pivotTable" Target="../pivotTables/pivotTable15.xml"/><Relationship Id="rId23" Type="http://schemas.openxmlformats.org/officeDocument/2006/relationships/pivotTable" Target="../pivotTables/pivotTable23.xml"/><Relationship Id="rId28" Type="http://schemas.openxmlformats.org/officeDocument/2006/relationships/pivotTable" Target="../pivotTables/pivotTable28.xml"/><Relationship Id="rId36" Type="http://schemas.openxmlformats.org/officeDocument/2006/relationships/pivotTable" Target="../pivotTables/pivotTable36.xml"/><Relationship Id="rId10" Type="http://schemas.openxmlformats.org/officeDocument/2006/relationships/pivotTable" Target="../pivotTables/pivotTable10.xml"/><Relationship Id="rId19" Type="http://schemas.openxmlformats.org/officeDocument/2006/relationships/pivotTable" Target="../pivotTables/pivotTable19.xml"/><Relationship Id="rId31" Type="http://schemas.openxmlformats.org/officeDocument/2006/relationships/pivotTable" Target="../pivotTables/pivotTable31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pivotTable" Target="../pivotTables/pivotTable14.xml"/><Relationship Id="rId22" Type="http://schemas.openxmlformats.org/officeDocument/2006/relationships/pivotTable" Target="../pivotTables/pivotTable22.xml"/><Relationship Id="rId27" Type="http://schemas.openxmlformats.org/officeDocument/2006/relationships/pivotTable" Target="../pivotTables/pivotTable27.xml"/><Relationship Id="rId30" Type="http://schemas.openxmlformats.org/officeDocument/2006/relationships/pivotTable" Target="../pivotTables/pivotTable30.xml"/><Relationship Id="rId35" Type="http://schemas.openxmlformats.org/officeDocument/2006/relationships/pivotTable" Target="../pivotTables/pivotTable35.xml"/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50.xml"/><Relationship Id="rId18" Type="http://schemas.openxmlformats.org/officeDocument/2006/relationships/pivotTable" Target="../pivotTables/pivotTable55.xml"/><Relationship Id="rId26" Type="http://schemas.openxmlformats.org/officeDocument/2006/relationships/pivotTable" Target="../pivotTables/pivotTable63.xml"/><Relationship Id="rId21" Type="http://schemas.openxmlformats.org/officeDocument/2006/relationships/pivotTable" Target="../pivotTables/pivotTable58.xml"/><Relationship Id="rId34" Type="http://schemas.openxmlformats.org/officeDocument/2006/relationships/pivotTable" Target="../pivotTables/pivotTable71.xml"/><Relationship Id="rId7" Type="http://schemas.openxmlformats.org/officeDocument/2006/relationships/pivotTable" Target="../pivotTables/pivotTable44.xml"/><Relationship Id="rId12" Type="http://schemas.openxmlformats.org/officeDocument/2006/relationships/pivotTable" Target="../pivotTables/pivotTable49.xml"/><Relationship Id="rId17" Type="http://schemas.openxmlformats.org/officeDocument/2006/relationships/pivotTable" Target="../pivotTables/pivotTable54.xml"/><Relationship Id="rId25" Type="http://schemas.openxmlformats.org/officeDocument/2006/relationships/pivotTable" Target="../pivotTables/pivotTable62.xml"/><Relationship Id="rId33" Type="http://schemas.openxmlformats.org/officeDocument/2006/relationships/pivotTable" Target="../pivotTables/pivotTable70.xml"/><Relationship Id="rId2" Type="http://schemas.openxmlformats.org/officeDocument/2006/relationships/pivotTable" Target="../pivotTables/pivotTable39.xml"/><Relationship Id="rId16" Type="http://schemas.openxmlformats.org/officeDocument/2006/relationships/pivotTable" Target="../pivotTables/pivotTable53.xml"/><Relationship Id="rId20" Type="http://schemas.openxmlformats.org/officeDocument/2006/relationships/pivotTable" Target="../pivotTables/pivotTable57.xml"/><Relationship Id="rId29" Type="http://schemas.openxmlformats.org/officeDocument/2006/relationships/pivotTable" Target="../pivotTables/pivotTable66.xml"/><Relationship Id="rId1" Type="http://schemas.openxmlformats.org/officeDocument/2006/relationships/pivotTable" Target="../pivotTables/pivotTable38.xml"/><Relationship Id="rId6" Type="http://schemas.openxmlformats.org/officeDocument/2006/relationships/pivotTable" Target="../pivotTables/pivotTable43.xml"/><Relationship Id="rId11" Type="http://schemas.openxmlformats.org/officeDocument/2006/relationships/pivotTable" Target="../pivotTables/pivotTable48.xml"/><Relationship Id="rId24" Type="http://schemas.openxmlformats.org/officeDocument/2006/relationships/pivotTable" Target="../pivotTables/pivotTable61.xml"/><Relationship Id="rId32" Type="http://schemas.openxmlformats.org/officeDocument/2006/relationships/pivotTable" Target="../pivotTables/pivotTable69.xml"/><Relationship Id="rId37" Type="http://schemas.openxmlformats.org/officeDocument/2006/relationships/pivotTable" Target="../pivotTables/pivotTable74.xml"/><Relationship Id="rId5" Type="http://schemas.openxmlformats.org/officeDocument/2006/relationships/pivotTable" Target="../pivotTables/pivotTable42.xml"/><Relationship Id="rId15" Type="http://schemas.openxmlformats.org/officeDocument/2006/relationships/pivotTable" Target="../pivotTables/pivotTable52.xml"/><Relationship Id="rId23" Type="http://schemas.openxmlformats.org/officeDocument/2006/relationships/pivotTable" Target="../pivotTables/pivotTable60.xml"/><Relationship Id="rId28" Type="http://schemas.openxmlformats.org/officeDocument/2006/relationships/pivotTable" Target="../pivotTables/pivotTable65.xml"/><Relationship Id="rId36" Type="http://schemas.openxmlformats.org/officeDocument/2006/relationships/pivotTable" Target="../pivotTables/pivotTable73.xml"/><Relationship Id="rId10" Type="http://schemas.openxmlformats.org/officeDocument/2006/relationships/pivotTable" Target="../pivotTables/pivotTable47.xml"/><Relationship Id="rId19" Type="http://schemas.openxmlformats.org/officeDocument/2006/relationships/pivotTable" Target="../pivotTables/pivotTable56.xml"/><Relationship Id="rId31" Type="http://schemas.openxmlformats.org/officeDocument/2006/relationships/pivotTable" Target="../pivotTables/pivotTable68.xml"/><Relationship Id="rId4" Type="http://schemas.openxmlformats.org/officeDocument/2006/relationships/pivotTable" Target="../pivotTables/pivotTable41.xml"/><Relationship Id="rId9" Type="http://schemas.openxmlformats.org/officeDocument/2006/relationships/pivotTable" Target="../pivotTables/pivotTable46.xml"/><Relationship Id="rId14" Type="http://schemas.openxmlformats.org/officeDocument/2006/relationships/pivotTable" Target="../pivotTables/pivotTable51.xml"/><Relationship Id="rId22" Type="http://schemas.openxmlformats.org/officeDocument/2006/relationships/pivotTable" Target="../pivotTables/pivotTable59.xml"/><Relationship Id="rId27" Type="http://schemas.openxmlformats.org/officeDocument/2006/relationships/pivotTable" Target="../pivotTables/pivotTable64.xml"/><Relationship Id="rId30" Type="http://schemas.openxmlformats.org/officeDocument/2006/relationships/pivotTable" Target="../pivotTables/pivotTable67.xml"/><Relationship Id="rId35" Type="http://schemas.openxmlformats.org/officeDocument/2006/relationships/pivotTable" Target="../pivotTables/pivotTable72.xml"/><Relationship Id="rId8" Type="http://schemas.openxmlformats.org/officeDocument/2006/relationships/pivotTable" Target="../pivotTables/pivotTable45.xml"/><Relationship Id="rId3" Type="http://schemas.openxmlformats.org/officeDocument/2006/relationships/pivotTable" Target="../pivotTables/pivotTable40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87.xml"/><Relationship Id="rId18" Type="http://schemas.openxmlformats.org/officeDocument/2006/relationships/pivotTable" Target="../pivotTables/pivotTable92.xml"/><Relationship Id="rId26" Type="http://schemas.openxmlformats.org/officeDocument/2006/relationships/pivotTable" Target="../pivotTables/pivotTable100.xml"/><Relationship Id="rId39" Type="http://schemas.openxmlformats.org/officeDocument/2006/relationships/pivotTable" Target="../pivotTables/pivotTable113.xml"/><Relationship Id="rId21" Type="http://schemas.openxmlformats.org/officeDocument/2006/relationships/pivotTable" Target="../pivotTables/pivotTable95.xml"/><Relationship Id="rId34" Type="http://schemas.openxmlformats.org/officeDocument/2006/relationships/pivotTable" Target="../pivotTables/pivotTable108.xml"/><Relationship Id="rId42" Type="http://schemas.openxmlformats.org/officeDocument/2006/relationships/pivotTable" Target="../pivotTables/pivotTable116.xml"/><Relationship Id="rId7" Type="http://schemas.openxmlformats.org/officeDocument/2006/relationships/pivotTable" Target="../pivotTables/pivotTable81.xml"/><Relationship Id="rId2" Type="http://schemas.openxmlformats.org/officeDocument/2006/relationships/pivotTable" Target="../pivotTables/pivotTable76.xml"/><Relationship Id="rId16" Type="http://schemas.openxmlformats.org/officeDocument/2006/relationships/pivotTable" Target="../pivotTables/pivotTable90.xml"/><Relationship Id="rId20" Type="http://schemas.openxmlformats.org/officeDocument/2006/relationships/pivotTable" Target="../pivotTables/pivotTable94.xml"/><Relationship Id="rId29" Type="http://schemas.openxmlformats.org/officeDocument/2006/relationships/pivotTable" Target="../pivotTables/pivotTable103.xml"/><Relationship Id="rId41" Type="http://schemas.openxmlformats.org/officeDocument/2006/relationships/pivotTable" Target="../pivotTables/pivotTable115.xml"/><Relationship Id="rId1" Type="http://schemas.openxmlformats.org/officeDocument/2006/relationships/pivotTable" Target="../pivotTables/pivotTable75.xml"/><Relationship Id="rId6" Type="http://schemas.openxmlformats.org/officeDocument/2006/relationships/pivotTable" Target="../pivotTables/pivotTable80.xml"/><Relationship Id="rId11" Type="http://schemas.openxmlformats.org/officeDocument/2006/relationships/pivotTable" Target="../pivotTables/pivotTable85.xml"/><Relationship Id="rId24" Type="http://schemas.openxmlformats.org/officeDocument/2006/relationships/pivotTable" Target="../pivotTables/pivotTable98.xml"/><Relationship Id="rId32" Type="http://schemas.openxmlformats.org/officeDocument/2006/relationships/pivotTable" Target="../pivotTables/pivotTable106.xml"/><Relationship Id="rId37" Type="http://schemas.openxmlformats.org/officeDocument/2006/relationships/pivotTable" Target="../pivotTables/pivotTable111.xml"/><Relationship Id="rId40" Type="http://schemas.openxmlformats.org/officeDocument/2006/relationships/pivotTable" Target="../pivotTables/pivotTable114.xml"/><Relationship Id="rId5" Type="http://schemas.openxmlformats.org/officeDocument/2006/relationships/pivotTable" Target="../pivotTables/pivotTable79.xml"/><Relationship Id="rId15" Type="http://schemas.openxmlformats.org/officeDocument/2006/relationships/pivotTable" Target="../pivotTables/pivotTable89.xml"/><Relationship Id="rId23" Type="http://schemas.openxmlformats.org/officeDocument/2006/relationships/pivotTable" Target="../pivotTables/pivotTable97.xml"/><Relationship Id="rId28" Type="http://schemas.openxmlformats.org/officeDocument/2006/relationships/pivotTable" Target="../pivotTables/pivotTable102.xml"/><Relationship Id="rId36" Type="http://schemas.openxmlformats.org/officeDocument/2006/relationships/pivotTable" Target="../pivotTables/pivotTable110.xml"/><Relationship Id="rId10" Type="http://schemas.openxmlformats.org/officeDocument/2006/relationships/pivotTable" Target="../pivotTables/pivotTable84.xml"/><Relationship Id="rId19" Type="http://schemas.openxmlformats.org/officeDocument/2006/relationships/pivotTable" Target="../pivotTables/pivotTable93.xml"/><Relationship Id="rId31" Type="http://schemas.openxmlformats.org/officeDocument/2006/relationships/pivotTable" Target="../pivotTables/pivotTable105.xml"/><Relationship Id="rId44" Type="http://schemas.openxmlformats.org/officeDocument/2006/relationships/printerSettings" Target="../printerSettings/printerSettings1.bin"/><Relationship Id="rId4" Type="http://schemas.openxmlformats.org/officeDocument/2006/relationships/pivotTable" Target="../pivotTables/pivotTable78.xml"/><Relationship Id="rId9" Type="http://schemas.openxmlformats.org/officeDocument/2006/relationships/pivotTable" Target="../pivotTables/pivotTable83.xml"/><Relationship Id="rId14" Type="http://schemas.openxmlformats.org/officeDocument/2006/relationships/pivotTable" Target="../pivotTables/pivotTable88.xml"/><Relationship Id="rId22" Type="http://schemas.openxmlformats.org/officeDocument/2006/relationships/pivotTable" Target="../pivotTables/pivotTable96.xml"/><Relationship Id="rId27" Type="http://schemas.openxmlformats.org/officeDocument/2006/relationships/pivotTable" Target="../pivotTables/pivotTable101.xml"/><Relationship Id="rId30" Type="http://schemas.openxmlformats.org/officeDocument/2006/relationships/pivotTable" Target="../pivotTables/pivotTable104.xml"/><Relationship Id="rId35" Type="http://schemas.openxmlformats.org/officeDocument/2006/relationships/pivotTable" Target="../pivotTables/pivotTable109.xml"/><Relationship Id="rId43" Type="http://schemas.openxmlformats.org/officeDocument/2006/relationships/pivotTable" Target="../pivotTables/pivotTable117.xml"/><Relationship Id="rId8" Type="http://schemas.openxmlformats.org/officeDocument/2006/relationships/pivotTable" Target="../pivotTables/pivotTable82.xml"/><Relationship Id="rId3" Type="http://schemas.openxmlformats.org/officeDocument/2006/relationships/pivotTable" Target="../pivotTables/pivotTable77.xml"/><Relationship Id="rId12" Type="http://schemas.openxmlformats.org/officeDocument/2006/relationships/pivotTable" Target="../pivotTables/pivotTable86.xml"/><Relationship Id="rId17" Type="http://schemas.openxmlformats.org/officeDocument/2006/relationships/pivotTable" Target="../pivotTables/pivotTable91.xml"/><Relationship Id="rId25" Type="http://schemas.openxmlformats.org/officeDocument/2006/relationships/pivotTable" Target="../pivotTables/pivotTable99.xml"/><Relationship Id="rId33" Type="http://schemas.openxmlformats.org/officeDocument/2006/relationships/pivotTable" Target="../pivotTables/pivotTable107.xml"/><Relationship Id="rId38" Type="http://schemas.openxmlformats.org/officeDocument/2006/relationships/pivotTable" Target="../pivotTables/pivotTable1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9"/>
  <sheetViews>
    <sheetView zoomScale="160" zoomScaleNormal="160" workbookViewId="0">
      <selection activeCell="E10" sqref="E10"/>
    </sheetView>
  </sheetViews>
  <sheetFormatPr defaultColWidth="9" defaultRowHeight="13.5" x14ac:dyDescent="0.15"/>
  <cols>
    <col min="1" max="1" width="15.5" style="1" customWidth="1"/>
    <col min="2" max="2" width="7.875" style="1" customWidth="1"/>
    <col min="3" max="3" width="30.625" style="1" customWidth="1"/>
    <col min="4" max="4" width="25.625" style="127" customWidth="1"/>
    <col min="5" max="5" width="64" style="128" customWidth="1"/>
  </cols>
  <sheetData>
    <row r="1" spans="1:5" ht="14.25" x14ac:dyDescent="0.15">
      <c r="B1" s="129"/>
      <c r="C1" s="129" t="s">
        <v>0</v>
      </c>
      <c r="D1" s="130" t="s">
        <v>1</v>
      </c>
      <c r="E1" s="131" t="s">
        <v>2</v>
      </c>
    </row>
    <row r="2" spans="1:5" ht="20.25" x14ac:dyDescent="0.15">
      <c r="A2" s="170" t="s">
        <v>3</v>
      </c>
      <c r="B2" s="171"/>
      <c r="C2" s="132" t="s">
        <v>4</v>
      </c>
      <c r="D2" s="133">
        <v>1938000</v>
      </c>
      <c r="E2" s="163" t="s">
        <v>5</v>
      </c>
    </row>
    <row r="3" spans="1:5" ht="20.25" x14ac:dyDescent="0.15">
      <c r="A3" s="172"/>
      <c r="B3" s="173"/>
      <c r="C3" s="67" t="s">
        <v>6</v>
      </c>
      <c r="D3" s="135">
        <v>836000</v>
      </c>
      <c r="E3" s="164"/>
    </row>
    <row r="4" spans="1:5" ht="20.25" x14ac:dyDescent="0.15">
      <c r="A4" s="174"/>
      <c r="B4" s="175"/>
      <c r="C4" s="137" t="s">
        <v>7</v>
      </c>
      <c r="D4" s="138">
        <f>D2-D3</f>
        <v>1102000</v>
      </c>
      <c r="E4" s="165"/>
    </row>
    <row r="5" spans="1:5" ht="13.5" customHeight="1" x14ac:dyDescent="0.15">
      <c r="A5" s="159"/>
      <c r="B5" s="159"/>
      <c r="C5" s="159"/>
      <c r="D5" s="159"/>
      <c r="E5" s="159"/>
    </row>
    <row r="6" spans="1:5" ht="20.100000000000001" customHeight="1" x14ac:dyDescent="0.15">
      <c r="A6" s="176" t="s">
        <v>8</v>
      </c>
      <c r="B6" s="177"/>
      <c r="C6" s="140" t="s">
        <v>9</v>
      </c>
      <c r="D6" s="141">
        <f>D4*0.2</f>
        <v>220400</v>
      </c>
      <c r="E6" s="134" t="s">
        <v>10</v>
      </c>
    </row>
    <row r="7" spans="1:5" ht="28.5" customHeight="1" x14ac:dyDescent="0.15">
      <c r="A7" s="178"/>
      <c r="B7" s="179"/>
      <c r="C7" s="142" t="s">
        <v>11</v>
      </c>
      <c r="D7" s="135">
        <v>27200</v>
      </c>
      <c r="E7" s="143" t="s">
        <v>12</v>
      </c>
    </row>
    <row r="8" spans="1:5" ht="20.100000000000001" customHeight="1" x14ac:dyDescent="0.15">
      <c r="A8" s="178"/>
      <c r="B8" s="179"/>
      <c r="C8" s="142" t="s">
        <v>13</v>
      </c>
      <c r="D8" s="135">
        <f>D4-D6-D7</f>
        <v>854400</v>
      </c>
      <c r="E8" s="136" t="s">
        <v>14</v>
      </c>
    </row>
    <row r="9" spans="1:5" ht="26.25" customHeight="1" x14ac:dyDescent="0.15">
      <c r="A9" s="180"/>
      <c r="B9" s="181"/>
      <c r="C9" s="144" t="s">
        <v>15</v>
      </c>
      <c r="D9" s="145">
        <f>2000*4</f>
        <v>8000</v>
      </c>
      <c r="E9" s="146" t="s">
        <v>16</v>
      </c>
    </row>
    <row r="10" spans="1:5" ht="20.100000000000001" customHeight="1" x14ac:dyDescent="0.15">
      <c r="D10" s="147"/>
    </row>
    <row r="11" spans="1:5" ht="20.100000000000001" customHeight="1" x14ac:dyDescent="0.15">
      <c r="A11" s="182" t="s">
        <v>17</v>
      </c>
      <c r="B11" s="183"/>
      <c r="C11" s="148" t="s">
        <v>18</v>
      </c>
      <c r="D11" s="140">
        <f>D8*0.3</f>
        <v>256320</v>
      </c>
      <c r="E11" s="134" t="s">
        <v>19</v>
      </c>
    </row>
    <row r="12" spans="1:5" ht="20.100000000000001" customHeight="1" x14ac:dyDescent="0.15">
      <c r="A12" s="184"/>
      <c r="B12" s="185"/>
      <c r="C12" s="149" t="s">
        <v>20</v>
      </c>
      <c r="D12" s="150">
        <f>D8*0.7</f>
        <v>598080</v>
      </c>
      <c r="E12" s="139" t="s">
        <v>21</v>
      </c>
    </row>
    <row r="13" spans="1:5" ht="20.100000000000001" customHeight="1" x14ac:dyDescent="0.15">
      <c r="A13" s="160"/>
      <c r="B13" s="160"/>
      <c r="C13" s="160"/>
      <c r="D13" s="160"/>
      <c r="E13" s="160"/>
    </row>
    <row r="14" spans="1:5" ht="20.100000000000001" customHeight="1" x14ac:dyDescent="0.15">
      <c r="A14" s="186" t="s">
        <v>22</v>
      </c>
      <c r="B14" s="187"/>
      <c r="C14" s="148" t="s">
        <v>23</v>
      </c>
      <c r="D14" s="140">
        <f>889000*D12/(889000+213000)</f>
        <v>482480.14519056259</v>
      </c>
      <c r="E14" s="166" t="s">
        <v>24</v>
      </c>
    </row>
    <row r="15" spans="1:5" ht="20.100000000000001" customHeight="1" x14ac:dyDescent="0.15">
      <c r="A15" s="188"/>
      <c r="B15" s="189"/>
      <c r="C15" s="149" t="s">
        <v>25</v>
      </c>
      <c r="D15" s="150">
        <f>213000*D12/(889000+213000)</f>
        <v>115599.85480943738</v>
      </c>
      <c r="E15" s="167"/>
    </row>
    <row r="16" spans="1:5" ht="20.100000000000001" customHeight="1" x14ac:dyDescent="0.15">
      <c r="A16" s="160"/>
      <c r="B16" s="160"/>
      <c r="C16" s="160"/>
      <c r="D16" s="160"/>
      <c r="E16" s="161"/>
    </row>
    <row r="17" spans="1:5" ht="20.100000000000001" customHeight="1" x14ac:dyDescent="0.15">
      <c r="A17" s="190" t="s">
        <v>23</v>
      </c>
      <c r="B17" s="191"/>
      <c r="C17" s="148" t="s">
        <v>26</v>
      </c>
      <c r="D17" s="132">
        <f>D14*3/7</f>
        <v>206777.20508166967</v>
      </c>
      <c r="E17" s="152" t="s">
        <v>27</v>
      </c>
    </row>
    <row r="18" spans="1:5" ht="20.100000000000001" customHeight="1" x14ac:dyDescent="0.15">
      <c r="A18" s="192"/>
      <c r="B18" s="193"/>
      <c r="C18" s="149" t="s">
        <v>28</v>
      </c>
      <c r="D18" s="137">
        <f>D14*4/7</f>
        <v>275702.94010889292</v>
      </c>
      <c r="E18" s="154" t="s">
        <v>29</v>
      </c>
    </row>
    <row r="19" spans="1:5" ht="20.100000000000001" customHeight="1" x14ac:dyDescent="0.15">
      <c r="D19" s="155"/>
    </row>
    <row r="20" spans="1:5" ht="20.100000000000001" customHeight="1" x14ac:dyDescent="0.15">
      <c r="A20" s="190" t="s">
        <v>30</v>
      </c>
      <c r="B20" s="191"/>
      <c r="C20" s="156" t="s">
        <v>31</v>
      </c>
      <c r="D20" s="132">
        <f>D18*0.6</f>
        <v>165421.76406533574</v>
      </c>
      <c r="E20" s="152" t="s">
        <v>32</v>
      </c>
    </row>
    <row r="21" spans="1:5" ht="20.100000000000001" customHeight="1" x14ac:dyDescent="0.15">
      <c r="A21" s="192"/>
      <c r="B21" s="193"/>
      <c r="C21" s="157" t="s">
        <v>33</v>
      </c>
      <c r="D21" s="137">
        <f>D18*0.4</f>
        <v>110281.17604355718</v>
      </c>
      <c r="E21" s="154" t="s">
        <v>34</v>
      </c>
    </row>
    <row r="22" spans="1:5" ht="20.100000000000001" customHeight="1" x14ac:dyDescent="0.15"/>
    <row r="23" spans="1:5" ht="20.100000000000001" customHeight="1" x14ac:dyDescent="0.15">
      <c r="A23" s="194" t="s">
        <v>25</v>
      </c>
      <c r="B23" s="195"/>
      <c r="C23" s="151" t="s">
        <v>35</v>
      </c>
      <c r="D23" s="132">
        <v>15456</v>
      </c>
      <c r="E23" s="152" t="s">
        <v>36</v>
      </c>
    </row>
    <row r="24" spans="1:5" ht="20.100000000000001" customHeight="1" x14ac:dyDescent="0.15">
      <c r="A24" s="196"/>
      <c r="B24" s="197"/>
      <c r="C24" s="150" t="s">
        <v>37</v>
      </c>
      <c r="D24" s="137">
        <f>D15-D23</f>
        <v>100143.85480943738</v>
      </c>
      <c r="E24" s="154" t="s">
        <v>38</v>
      </c>
    </row>
    <row r="25" spans="1:5" ht="20.100000000000001" customHeight="1" x14ac:dyDescent="0.15"/>
    <row r="26" spans="1:5" ht="20.100000000000001" customHeight="1" x14ac:dyDescent="0.15">
      <c r="A26" s="198" t="s">
        <v>37</v>
      </c>
      <c r="B26" s="199"/>
      <c r="C26" s="151" t="s">
        <v>39</v>
      </c>
      <c r="D26" s="132">
        <f>D24*175000/(175000+8000)</f>
        <v>95765.981375145042</v>
      </c>
      <c r="E26" s="168" t="s">
        <v>40</v>
      </c>
    </row>
    <row r="27" spans="1:5" ht="20.100000000000001" customHeight="1" x14ac:dyDescent="0.15">
      <c r="A27" s="200"/>
      <c r="B27" s="201"/>
      <c r="C27" s="153" t="s">
        <v>41</v>
      </c>
      <c r="D27" s="137">
        <f>D24*8000/(175000+8000)</f>
        <v>4377.8734342923444</v>
      </c>
      <c r="E27" s="169"/>
    </row>
    <row r="29" spans="1:5" x14ac:dyDescent="0.15">
      <c r="A29" s="162" t="s">
        <v>42</v>
      </c>
      <c r="B29" s="162"/>
      <c r="C29" s="162"/>
    </row>
  </sheetData>
  <sheetProtection password="CF7A" sheet="1" objects="1" scenarios="1"/>
  <mergeCells count="15">
    <mergeCell ref="A5:E5"/>
    <mergeCell ref="A13:E13"/>
    <mergeCell ref="A16:E16"/>
    <mergeCell ref="A29:C29"/>
    <mergeCell ref="E2:E4"/>
    <mergeCell ref="E14:E15"/>
    <mergeCell ref="E26:E27"/>
    <mergeCell ref="A2:B4"/>
    <mergeCell ref="A6:B9"/>
    <mergeCell ref="A11:B12"/>
    <mergeCell ref="A14:B15"/>
    <mergeCell ref="A17:B18"/>
    <mergeCell ref="A20:B21"/>
    <mergeCell ref="A23:B24"/>
    <mergeCell ref="A26:B27"/>
  </mergeCells>
  <phoneticPr fontId="3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I7"/>
  <sheetViews>
    <sheetView zoomScale="160" zoomScaleNormal="160" workbookViewId="0">
      <selection activeCell="E15" sqref="E15"/>
    </sheetView>
  </sheetViews>
  <sheetFormatPr defaultColWidth="9" defaultRowHeight="13.5" x14ac:dyDescent="0.15"/>
  <cols>
    <col min="2" max="9" width="9" style="1"/>
  </cols>
  <sheetData>
    <row r="1" spans="1:9" ht="30" customHeight="1" x14ac:dyDescent="0.15">
      <c r="A1" s="113"/>
      <c r="B1" s="9"/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</row>
    <row r="2" spans="1:9" ht="30" customHeight="1" x14ac:dyDescent="0.15">
      <c r="A2" s="202" t="s">
        <v>50</v>
      </c>
      <c r="B2" s="2" t="s">
        <v>51</v>
      </c>
      <c r="C2" s="2">
        <v>459</v>
      </c>
      <c r="D2" s="9">
        <v>101</v>
      </c>
      <c r="E2" s="9">
        <v>89</v>
      </c>
      <c r="F2" s="9">
        <v>104</v>
      </c>
      <c r="G2" s="9">
        <v>51.5</v>
      </c>
      <c r="H2" s="9">
        <v>53.5</v>
      </c>
      <c r="I2" s="9">
        <v>65</v>
      </c>
    </row>
    <row r="3" spans="1:9" ht="30" customHeight="1" x14ac:dyDescent="0.15">
      <c r="A3" s="179"/>
      <c r="B3" s="2" t="s">
        <v>52</v>
      </c>
      <c r="C3" s="2">
        <v>472</v>
      </c>
      <c r="D3" s="9">
        <v>106</v>
      </c>
      <c r="E3" s="9">
        <v>78</v>
      </c>
      <c r="F3" s="9">
        <v>112</v>
      </c>
      <c r="G3" s="9">
        <v>65.5</v>
      </c>
      <c r="H3" s="9">
        <v>61.5</v>
      </c>
      <c r="I3" s="9">
        <v>65</v>
      </c>
    </row>
    <row r="4" spans="1:9" ht="30" customHeight="1" x14ac:dyDescent="0.15"/>
    <row r="5" spans="1:9" ht="30" customHeight="1" x14ac:dyDescent="0.15">
      <c r="A5" s="113"/>
      <c r="B5" s="9"/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</row>
    <row r="6" spans="1:9" ht="30" customHeight="1" x14ac:dyDescent="0.15">
      <c r="A6" s="202" t="s">
        <v>53</v>
      </c>
      <c r="B6" s="2" t="s">
        <v>51</v>
      </c>
      <c r="C6" s="2">
        <v>547</v>
      </c>
      <c r="D6" s="9">
        <v>110</v>
      </c>
      <c r="E6" s="9">
        <v>111</v>
      </c>
      <c r="F6" s="9">
        <v>127</v>
      </c>
      <c r="G6" s="9">
        <v>76</v>
      </c>
      <c r="H6" s="9">
        <v>70</v>
      </c>
      <c r="I6" s="9">
        <v>75.5</v>
      </c>
    </row>
    <row r="7" spans="1:9" ht="30" customHeight="1" x14ac:dyDescent="0.15">
      <c r="A7" s="179"/>
      <c r="B7" s="2" t="s">
        <v>52</v>
      </c>
      <c r="C7" s="2">
        <v>540</v>
      </c>
      <c r="D7" s="9">
        <v>115</v>
      </c>
      <c r="E7" s="9">
        <v>104</v>
      </c>
      <c r="F7" s="9">
        <v>134</v>
      </c>
      <c r="G7" s="9">
        <v>74</v>
      </c>
      <c r="H7" s="9">
        <v>73</v>
      </c>
      <c r="I7" s="9">
        <v>76</v>
      </c>
    </row>
  </sheetData>
  <sheetProtection password="CF7A" sheet="1" objects="1" scenarios="1"/>
  <mergeCells count="2">
    <mergeCell ref="A2:A3"/>
    <mergeCell ref="A6:A7"/>
  </mergeCells>
  <phoneticPr fontId="30" type="noConversion"/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Q65"/>
  <sheetViews>
    <sheetView workbookViewId="0">
      <pane xSplit="3" ySplit="4" topLeftCell="D5" activePane="bottomRight" state="frozen"/>
      <selection pane="topRight"/>
      <selection pane="bottomLeft"/>
      <selection pane="bottomRight" activeCell="T21" sqref="T21"/>
    </sheetView>
  </sheetViews>
  <sheetFormatPr defaultColWidth="9" defaultRowHeight="13.5" x14ac:dyDescent="0.15"/>
  <cols>
    <col min="1" max="1" width="7.125" customWidth="1"/>
    <col min="2" max="2" width="10.75" style="1" customWidth="1"/>
    <col min="3" max="3" width="11.375" style="1" customWidth="1"/>
    <col min="4" max="5" width="9" style="1" customWidth="1"/>
    <col min="6" max="6" width="11.125" style="1" customWidth="1"/>
    <col min="7" max="7" width="10.625" style="1" customWidth="1"/>
    <col min="8" max="9" width="9" style="1" customWidth="1"/>
    <col min="10" max="10" width="11.125" customWidth="1"/>
    <col min="11" max="11" width="11.625" customWidth="1"/>
    <col min="12" max="13" width="9" style="1" customWidth="1"/>
    <col min="14" max="14" width="11.125" style="1" customWidth="1"/>
    <col min="15" max="15" width="11.625" customWidth="1"/>
    <col min="16" max="16" width="10.25" customWidth="1"/>
    <col min="17" max="17" width="16.25" customWidth="1"/>
  </cols>
  <sheetData>
    <row r="1" spans="1:17" ht="41.25" customHeight="1" x14ac:dyDescent="0.15">
      <c r="A1" s="209" t="s">
        <v>54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</row>
    <row r="2" spans="1:17" s="114" customFormat="1" ht="18.75" customHeight="1" x14ac:dyDescent="0.15">
      <c r="A2" s="213" t="s">
        <v>55</v>
      </c>
      <c r="B2" s="216" t="s">
        <v>56</v>
      </c>
      <c r="C2" s="219" t="s">
        <v>57</v>
      </c>
      <c r="D2" s="210" t="s">
        <v>58</v>
      </c>
      <c r="E2" s="211"/>
      <c r="F2" s="211"/>
      <c r="G2" s="212"/>
      <c r="H2" s="210" t="s">
        <v>59</v>
      </c>
      <c r="I2" s="211"/>
      <c r="J2" s="211"/>
      <c r="K2" s="212"/>
      <c r="L2" s="210" t="s">
        <v>60</v>
      </c>
      <c r="M2" s="211"/>
      <c r="N2" s="211"/>
      <c r="O2" s="212"/>
      <c r="P2" s="203" t="s">
        <v>61</v>
      </c>
      <c r="Q2" s="206" t="s">
        <v>62</v>
      </c>
    </row>
    <row r="3" spans="1:17" s="114" customFormat="1" ht="27" customHeight="1" x14ac:dyDescent="0.15">
      <c r="A3" s="214"/>
      <c r="B3" s="217"/>
      <c r="C3" s="220"/>
      <c r="D3" s="222" t="s">
        <v>63</v>
      </c>
      <c r="E3" s="222" t="s">
        <v>64</v>
      </c>
      <c r="F3" s="222" t="s">
        <v>65</v>
      </c>
      <c r="G3" s="116" t="s">
        <v>66</v>
      </c>
      <c r="H3" s="222" t="s">
        <v>67</v>
      </c>
      <c r="I3" s="222" t="s">
        <v>68</v>
      </c>
      <c r="J3" s="222" t="s">
        <v>69</v>
      </c>
      <c r="K3" s="116" t="s">
        <v>66</v>
      </c>
      <c r="L3" s="222" t="s">
        <v>70</v>
      </c>
      <c r="M3" s="222" t="s">
        <v>71</v>
      </c>
      <c r="N3" s="222" t="s">
        <v>72</v>
      </c>
      <c r="O3" s="116" t="s">
        <v>66</v>
      </c>
      <c r="P3" s="204"/>
      <c r="Q3" s="207"/>
    </row>
    <row r="4" spans="1:17" s="114" customFormat="1" ht="18.75" customHeight="1" x14ac:dyDescent="0.15">
      <c r="A4" s="215"/>
      <c r="B4" s="218"/>
      <c r="C4" s="221"/>
      <c r="D4" s="223"/>
      <c r="E4" s="223"/>
      <c r="F4" s="223"/>
      <c r="G4" s="117">
        <f>$G$65/SUM(F$5:F$64)</f>
        <v>53.71302428256071</v>
      </c>
      <c r="H4" s="223"/>
      <c r="I4" s="223"/>
      <c r="J4" s="223"/>
      <c r="K4" s="117">
        <f>$K$65/SUM(J$5:J$64)</f>
        <v>73.436619718309856</v>
      </c>
      <c r="L4" s="223"/>
      <c r="M4" s="223"/>
      <c r="N4" s="223"/>
      <c r="O4" s="117">
        <f>$O$65/SUM(N$5:N$64)</f>
        <v>132.45508982035929</v>
      </c>
      <c r="P4" s="205"/>
      <c r="Q4" s="208"/>
    </row>
    <row r="5" spans="1:17" ht="18.75" x14ac:dyDescent="0.15">
      <c r="A5" s="118">
        <v>1</v>
      </c>
      <c r="B5" s="119" t="s">
        <v>73</v>
      </c>
      <c r="C5" s="120" t="s">
        <v>44</v>
      </c>
      <c r="D5" s="121">
        <v>12</v>
      </c>
      <c r="E5" s="121">
        <v>14</v>
      </c>
      <c r="F5" s="122">
        <f>SUM(D5:E5)</f>
        <v>26</v>
      </c>
      <c r="G5" s="123">
        <f>$G$4*F5</f>
        <v>1396.5386313465785</v>
      </c>
      <c r="H5" s="121">
        <v>14</v>
      </c>
      <c r="I5" s="121">
        <v>15</v>
      </c>
      <c r="J5" s="122">
        <f>SUM(H5:I5)</f>
        <v>29</v>
      </c>
      <c r="K5" s="123">
        <f>$K$4*J5</f>
        <v>2129.6619718309857</v>
      </c>
      <c r="L5" s="121">
        <v>16</v>
      </c>
      <c r="M5" s="121">
        <v>21</v>
      </c>
      <c r="N5" s="122">
        <f>SUM(L5:M5)</f>
        <v>37</v>
      </c>
      <c r="O5" s="123">
        <f>$O$4*N5</f>
        <v>4900.8383233532941</v>
      </c>
      <c r="P5" s="121">
        <v>1000</v>
      </c>
      <c r="Q5" s="124">
        <f>G5+K5+O5+P5</f>
        <v>9427.0389265308586</v>
      </c>
    </row>
    <row r="6" spans="1:17" ht="18.75" x14ac:dyDescent="0.15">
      <c r="A6" s="118">
        <v>2</v>
      </c>
      <c r="B6" s="119" t="s">
        <v>74</v>
      </c>
      <c r="C6" s="120" t="s">
        <v>44</v>
      </c>
      <c r="D6" s="121">
        <v>13</v>
      </c>
      <c r="E6" s="121">
        <v>14</v>
      </c>
      <c r="F6" s="122">
        <f t="shared" ref="F6:F64" si="0">SUM(D6:E6)</f>
        <v>27</v>
      </c>
      <c r="G6" s="123">
        <f t="shared" ref="G6:G64" si="1">$G$4*F6</f>
        <v>1450.2516556291391</v>
      </c>
      <c r="H6" s="121">
        <v>14</v>
      </c>
      <c r="I6" s="121">
        <v>17</v>
      </c>
      <c r="J6" s="122">
        <f t="shared" ref="J6:J64" si="2">SUM(H6:I6)</f>
        <v>31</v>
      </c>
      <c r="K6" s="123">
        <f t="shared" ref="K6:K64" si="3">$K$4*J6</f>
        <v>2276.5352112676055</v>
      </c>
      <c r="L6" s="121">
        <v>16</v>
      </c>
      <c r="M6" s="121"/>
      <c r="N6" s="122">
        <f t="shared" ref="N6:N64" si="4">SUM(L6:M6)</f>
        <v>16</v>
      </c>
      <c r="O6" s="123">
        <f t="shared" ref="O6:O64" si="5">$O$4*N6</f>
        <v>2119.2814371257487</v>
      </c>
      <c r="P6" s="121"/>
      <c r="Q6" s="124">
        <f t="shared" ref="Q6:Q64" si="6">G6+K6+O6+P6</f>
        <v>5846.068304022494</v>
      </c>
    </row>
    <row r="7" spans="1:17" ht="18.75" x14ac:dyDescent="0.15">
      <c r="A7" s="118">
        <v>3</v>
      </c>
      <c r="B7" s="119" t="s">
        <v>75</v>
      </c>
      <c r="C7" s="120" t="s">
        <v>44</v>
      </c>
      <c r="D7" s="121">
        <v>12</v>
      </c>
      <c r="E7" s="121">
        <v>14</v>
      </c>
      <c r="F7" s="122">
        <f t="shared" si="0"/>
        <v>26</v>
      </c>
      <c r="G7" s="123">
        <f t="shared" si="1"/>
        <v>1396.5386313465785</v>
      </c>
      <c r="H7" s="121">
        <v>14</v>
      </c>
      <c r="I7" s="121">
        <v>23</v>
      </c>
      <c r="J7" s="122">
        <f t="shared" si="2"/>
        <v>37</v>
      </c>
      <c r="K7" s="123">
        <f t="shared" si="3"/>
        <v>2717.1549295774648</v>
      </c>
      <c r="L7" s="121">
        <v>24</v>
      </c>
      <c r="M7" s="121">
        <v>21</v>
      </c>
      <c r="N7" s="122">
        <f t="shared" si="4"/>
        <v>45</v>
      </c>
      <c r="O7" s="123">
        <f t="shared" si="5"/>
        <v>5960.4790419161682</v>
      </c>
      <c r="P7" s="121"/>
      <c r="Q7" s="124">
        <f t="shared" si="6"/>
        <v>10074.172602840212</v>
      </c>
    </row>
    <row r="8" spans="1:17" ht="18.75" x14ac:dyDescent="0.15">
      <c r="A8" s="118">
        <v>4</v>
      </c>
      <c r="B8" s="119" t="s">
        <v>76</v>
      </c>
      <c r="C8" s="120" t="s">
        <v>44</v>
      </c>
      <c r="D8" s="121">
        <v>11</v>
      </c>
      <c r="E8" s="121">
        <v>14</v>
      </c>
      <c r="F8" s="122">
        <f t="shared" si="0"/>
        <v>25</v>
      </c>
      <c r="G8" s="123">
        <f t="shared" si="1"/>
        <v>1342.8256070640177</v>
      </c>
      <c r="H8" s="121">
        <v>14</v>
      </c>
      <c r="I8" s="121">
        <v>17</v>
      </c>
      <c r="J8" s="122">
        <f t="shared" si="2"/>
        <v>31</v>
      </c>
      <c r="K8" s="123">
        <f t="shared" si="3"/>
        <v>2276.5352112676055</v>
      </c>
      <c r="L8" s="121"/>
      <c r="M8" s="121"/>
      <c r="N8" s="122">
        <f t="shared" si="4"/>
        <v>0</v>
      </c>
      <c r="O8" s="123">
        <f t="shared" si="5"/>
        <v>0</v>
      </c>
      <c r="P8" s="121"/>
      <c r="Q8" s="124">
        <f t="shared" si="6"/>
        <v>3619.3608183316232</v>
      </c>
    </row>
    <row r="9" spans="1:17" ht="18.75" x14ac:dyDescent="0.15">
      <c r="A9" s="118">
        <v>5</v>
      </c>
      <c r="B9" s="119" t="s">
        <v>77</v>
      </c>
      <c r="C9" s="120" t="s">
        <v>44</v>
      </c>
      <c r="D9" s="121">
        <v>12</v>
      </c>
      <c r="E9" s="121">
        <v>14</v>
      </c>
      <c r="F9" s="122">
        <f t="shared" si="0"/>
        <v>26</v>
      </c>
      <c r="G9" s="123">
        <f t="shared" si="1"/>
        <v>1396.5386313465785</v>
      </c>
      <c r="H9" s="121">
        <v>14</v>
      </c>
      <c r="I9" s="121">
        <v>17</v>
      </c>
      <c r="J9" s="122">
        <f t="shared" si="2"/>
        <v>31</v>
      </c>
      <c r="K9" s="123">
        <f t="shared" si="3"/>
        <v>2276.5352112676055</v>
      </c>
      <c r="L9" s="121">
        <v>16</v>
      </c>
      <c r="M9" s="121">
        <v>21</v>
      </c>
      <c r="N9" s="122">
        <f t="shared" si="4"/>
        <v>37</v>
      </c>
      <c r="O9" s="123">
        <f t="shared" si="5"/>
        <v>4900.8383233532941</v>
      </c>
      <c r="P9" s="121">
        <v>1000</v>
      </c>
      <c r="Q9" s="124">
        <f t="shared" si="6"/>
        <v>9573.9121659674784</v>
      </c>
    </row>
    <row r="10" spans="1:17" ht="18.75" x14ac:dyDescent="0.15">
      <c r="A10" s="118">
        <v>6</v>
      </c>
      <c r="B10" s="119" t="s">
        <v>78</v>
      </c>
      <c r="C10" s="120" t="s">
        <v>44</v>
      </c>
      <c r="D10" s="121">
        <v>6</v>
      </c>
      <c r="E10" s="121">
        <v>7</v>
      </c>
      <c r="F10" s="122">
        <f t="shared" si="0"/>
        <v>13</v>
      </c>
      <c r="G10" s="123">
        <f t="shared" si="1"/>
        <v>698.26931567328927</v>
      </c>
      <c r="H10" s="121">
        <v>7</v>
      </c>
      <c r="I10" s="121">
        <v>8</v>
      </c>
      <c r="J10" s="122">
        <f t="shared" si="2"/>
        <v>15</v>
      </c>
      <c r="K10" s="123">
        <f t="shared" si="3"/>
        <v>1101.5492957746478</v>
      </c>
      <c r="L10" s="121"/>
      <c r="M10" s="121"/>
      <c r="N10" s="122">
        <f t="shared" si="4"/>
        <v>0</v>
      </c>
      <c r="O10" s="123">
        <f t="shared" si="5"/>
        <v>0</v>
      </c>
      <c r="P10" s="121"/>
      <c r="Q10" s="124">
        <f t="shared" si="6"/>
        <v>1799.8186114479372</v>
      </c>
    </row>
    <row r="11" spans="1:17" ht="18.75" x14ac:dyDescent="0.15">
      <c r="A11" s="118">
        <v>7</v>
      </c>
      <c r="B11" s="119" t="s">
        <v>79</v>
      </c>
      <c r="C11" s="120" t="s">
        <v>45</v>
      </c>
      <c r="D11" s="121">
        <v>14</v>
      </c>
      <c r="E11" s="121">
        <v>14</v>
      </c>
      <c r="F11" s="122">
        <f t="shared" si="0"/>
        <v>28</v>
      </c>
      <c r="G11" s="123">
        <f t="shared" si="1"/>
        <v>1503.9646799116999</v>
      </c>
      <c r="H11" s="121">
        <v>14</v>
      </c>
      <c r="I11" s="121">
        <v>15</v>
      </c>
      <c r="J11" s="122">
        <f t="shared" si="2"/>
        <v>29</v>
      </c>
      <c r="K11" s="123">
        <f t="shared" si="3"/>
        <v>2129.6619718309857</v>
      </c>
      <c r="L11" s="121"/>
      <c r="M11" s="121"/>
      <c r="N11" s="122">
        <f t="shared" si="4"/>
        <v>0</v>
      </c>
      <c r="O11" s="123">
        <f t="shared" si="5"/>
        <v>0</v>
      </c>
      <c r="P11" s="121"/>
      <c r="Q11" s="124">
        <f t="shared" si="6"/>
        <v>3633.6266517426857</v>
      </c>
    </row>
    <row r="12" spans="1:17" ht="18.75" x14ac:dyDescent="0.15">
      <c r="A12" s="118">
        <v>8</v>
      </c>
      <c r="B12" s="119" t="s">
        <v>80</v>
      </c>
      <c r="C12" s="120" t="s">
        <v>45</v>
      </c>
      <c r="D12" s="121">
        <v>14</v>
      </c>
      <c r="E12" s="121">
        <v>14</v>
      </c>
      <c r="F12" s="122">
        <f t="shared" si="0"/>
        <v>28</v>
      </c>
      <c r="G12" s="123">
        <f t="shared" si="1"/>
        <v>1503.9646799116999</v>
      </c>
      <c r="H12" s="121">
        <v>14</v>
      </c>
      <c r="I12" s="121">
        <v>15</v>
      </c>
      <c r="J12" s="122">
        <f t="shared" si="2"/>
        <v>29</v>
      </c>
      <c r="K12" s="123">
        <f t="shared" si="3"/>
        <v>2129.6619718309857</v>
      </c>
      <c r="L12" s="121">
        <v>8</v>
      </c>
      <c r="M12" s="121">
        <v>7</v>
      </c>
      <c r="N12" s="122">
        <f t="shared" si="4"/>
        <v>15</v>
      </c>
      <c r="O12" s="123">
        <f t="shared" si="5"/>
        <v>1986.8263473053894</v>
      </c>
      <c r="P12" s="121"/>
      <c r="Q12" s="124">
        <f t="shared" si="6"/>
        <v>5620.4529990480751</v>
      </c>
    </row>
    <row r="13" spans="1:17" ht="18.75" x14ac:dyDescent="0.15">
      <c r="A13" s="118">
        <v>9</v>
      </c>
      <c r="B13" s="119" t="s">
        <v>81</v>
      </c>
      <c r="C13" s="120" t="s">
        <v>45</v>
      </c>
      <c r="D13" s="121">
        <v>14</v>
      </c>
      <c r="E13" s="121">
        <v>14</v>
      </c>
      <c r="F13" s="122">
        <f t="shared" si="0"/>
        <v>28</v>
      </c>
      <c r="G13" s="123">
        <f t="shared" si="1"/>
        <v>1503.9646799116999</v>
      </c>
      <c r="H13" s="121">
        <v>14</v>
      </c>
      <c r="I13" s="121">
        <v>16</v>
      </c>
      <c r="J13" s="122">
        <f t="shared" si="2"/>
        <v>30</v>
      </c>
      <c r="K13" s="123">
        <f t="shared" si="3"/>
        <v>2203.0985915492956</v>
      </c>
      <c r="L13" s="121">
        <v>16</v>
      </c>
      <c r="M13" s="121">
        <v>14</v>
      </c>
      <c r="N13" s="122">
        <f t="shared" si="4"/>
        <v>30</v>
      </c>
      <c r="O13" s="123">
        <f t="shared" si="5"/>
        <v>3973.6526946107788</v>
      </c>
      <c r="P13" s="121">
        <v>1000</v>
      </c>
      <c r="Q13" s="124">
        <f t="shared" si="6"/>
        <v>8680.7159660717734</v>
      </c>
    </row>
    <row r="14" spans="1:17" ht="18.75" x14ac:dyDescent="0.15">
      <c r="A14" s="118">
        <v>10</v>
      </c>
      <c r="B14" s="119" t="s">
        <v>82</v>
      </c>
      <c r="C14" s="120" t="s">
        <v>45</v>
      </c>
      <c r="D14" s="121">
        <v>7</v>
      </c>
      <c r="E14" s="121">
        <v>7</v>
      </c>
      <c r="F14" s="122">
        <f t="shared" si="0"/>
        <v>14</v>
      </c>
      <c r="G14" s="123">
        <f t="shared" si="1"/>
        <v>751.98233995584997</v>
      </c>
      <c r="H14" s="121"/>
      <c r="I14" s="121"/>
      <c r="J14" s="122">
        <f t="shared" si="2"/>
        <v>0</v>
      </c>
      <c r="K14" s="123">
        <f t="shared" si="3"/>
        <v>0</v>
      </c>
      <c r="L14" s="121"/>
      <c r="M14" s="121"/>
      <c r="N14" s="122">
        <f t="shared" si="4"/>
        <v>0</v>
      </c>
      <c r="O14" s="123">
        <f t="shared" si="5"/>
        <v>0</v>
      </c>
      <c r="P14" s="121"/>
      <c r="Q14" s="124">
        <f t="shared" si="6"/>
        <v>751.98233995584997</v>
      </c>
    </row>
    <row r="15" spans="1:17" ht="18.75" x14ac:dyDescent="0.15">
      <c r="A15" s="118">
        <v>11</v>
      </c>
      <c r="B15" s="119" t="s">
        <v>83</v>
      </c>
      <c r="C15" s="120" t="s">
        <v>45</v>
      </c>
      <c r="D15" s="121">
        <v>14</v>
      </c>
      <c r="E15" s="121">
        <v>14</v>
      </c>
      <c r="F15" s="122">
        <f t="shared" si="0"/>
        <v>28</v>
      </c>
      <c r="G15" s="123">
        <f t="shared" si="1"/>
        <v>1503.9646799116999</v>
      </c>
      <c r="H15" s="121"/>
      <c r="I15" s="121">
        <v>16</v>
      </c>
      <c r="J15" s="122">
        <f t="shared" si="2"/>
        <v>16</v>
      </c>
      <c r="K15" s="123">
        <f t="shared" si="3"/>
        <v>1174.9859154929577</v>
      </c>
      <c r="L15" s="121">
        <v>16</v>
      </c>
      <c r="M15" s="121">
        <v>14</v>
      </c>
      <c r="N15" s="122">
        <f t="shared" si="4"/>
        <v>30</v>
      </c>
      <c r="O15" s="123">
        <f t="shared" si="5"/>
        <v>3973.6526946107788</v>
      </c>
      <c r="P15" s="121">
        <v>1000</v>
      </c>
      <c r="Q15" s="124">
        <f t="shared" si="6"/>
        <v>7652.6032900154369</v>
      </c>
    </row>
    <row r="16" spans="1:17" ht="18.75" x14ac:dyDescent="0.15">
      <c r="A16" s="118">
        <v>12</v>
      </c>
      <c r="B16" s="119" t="s">
        <v>84</v>
      </c>
      <c r="C16" s="120" t="s">
        <v>45</v>
      </c>
      <c r="D16" s="121">
        <v>14</v>
      </c>
      <c r="E16" s="121">
        <v>14</v>
      </c>
      <c r="F16" s="122">
        <f t="shared" si="0"/>
        <v>28</v>
      </c>
      <c r="G16" s="123">
        <f t="shared" si="1"/>
        <v>1503.9646799116999</v>
      </c>
      <c r="H16" s="121">
        <v>14</v>
      </c>
      <c r="I16" s="121">
        <v>16</v>
      </c>
      <c r="J16" s="122">
        <f t="shared" si="2"/>
        <v>30</v>
      </c>
      <c r="K16" s="123">
        <f t="shared" si="3"/>
        <v>2203.0985915492956</v>
      </c>
      <c r="L16" s="121">
        <v>16</v>
      </c>
      <c r="M16" s="121">
        <v>14</v>
      </c>
      <c r="N16" s="122">
        <f t="shared" si="4"/>
        <v>30</v>
      </c>
      <c r="O16" s="123">
        <f t="shared" si="5"/>
        <v>3973.6526946107788</v>
      </c>
      <c r="P16" s="121">
        <v>1000</v>
      </c>
      <c r="Q16" s="124">
        <f t="shared" si="6"/>
        <v>8680.7159660717734</v>
      </c>
    </row>
    <row r="17" spans="1:17" ht="18.75" x14ac:dyDescent="0.15">
      <c r="A17" s="118">
        <v>13</v>
      </c>
      <c r="B17" s="119" t="s">
        <v>85</v>
      </c>
      <c r="C17" s="120" t="s">
        <v>46</v>
      </c>
      <c r="D17" s="121">
        <v>12</v>
      </c>
      <c r="E17" s="121">
        <v>14</v>
      </c>
      <c r="F17" s="122">
        <f t="shared" si="0"/>
        <v>26</v>
      </c>
      <c r="G17" s="123">
        <f t="shared" si="1"/>
        <v>1396.5386313465785</v>
      </c>
      <c r="H17" s="121">
        <v>14</v>
      </c>
      <c r="I17" s="121">
        <v>15</v>
      </c>
      <c r="J17" s="122">
        <f t="shared" si="2"/>
        <v>29</v>
      </c>
      <c r="K17" s="123">
        <f t="shared" si="3"/>
        <v>2129.6619718309857</v>
      </c>
      <c r="L17" s="121">
        <v>24</v>
      </c>
      <c r="M17" s="121">
        <v>21</v>
      </c>
      <c r="N17" s="122">
        <f t="shared" si="4"/>
        <v>45</v>
      </c>
      <c r="O17" s="123">
        <f t="shared" si="5"/>
        <v>5960.4790419161682</v>
      </c>
      <c r="P17" s="121">
        <v>1000</v>
      </c>
      <c r="Q17" s="124">
        <f t="shared" si="6"/>
        <v>10486.679645093733</v>
      </c>
    </row>
    <row r="18" spans="1:17" ht="18.75" x14ac:dyDescent="0.15">
      <c r="A18" s="118">
        <v>14</v>
      </c>
      <c r="B18" s="119" t="s">
        <v>86</v>
      </c>
      <c r="C18" s="120" t="s">
        <v>46</v>
      </c>
      <c r="D18" s="121">
        <v>14</v>
      </c>
      <c r="E18" s="121">
        <v>14</v>
      </c>
      <c r="F18" s="122">
        <f t="shared" si="0"/>
        <v>28</v>
      </c>
      <c r="G18" s="123">
        <f t="shared" si="1"/>
        <v>1503.9646799116999</v>
      </c>
      <c r="H18" s="121">
        <v>14</v>
      </c>
      <c r="I18" s="121">
        <v>16</v>
      </c>
      <c r="J18" s="122">
        <f t="shared" si="2"/>
        <v>30</v>
      </c>
      <c r="K18" s="123">
        <f t="shared" si="3"/>
        <v>2203.0985915492956</v>
      </c>
      <c r="L18" s="121">
        <v>16</v>
      </c>
      <c r="M18" s="121">
        <v>14</v>
      </c>
      <c r="N18" s="122">
        <f t="shared" si="4"/>
        <v>30</v>
      </c>
      <c r="O18" s="123">
        <f t="shared" si="5"/>
        <v>3973.6526946107788</v>
      </c>
      <c r="P18" s="121">
        <v>1000</v>
      </c>
      <c r="Q18" s="124">
        <f t="shared" si="6"/>
        <v>8680.7159660717734</v>
      </c>
    </row>
    <row r="19" spans="1:17" ht="18.75" x14ac:dyDescent="0.15">
      <c r="A19" s="118">
        <v>15</v>
      </c>
      <c r="B19" s="119" t="s">
        <v>87</v>
      </c>
      <c r="C19" s="120" t="s">
        <v>46</v>
      </c>
      <c r="D19" s="121">
        <v>7</v>
      </c>
      <c r="E19" s="121">
        <v>7</v>
      </c>
      <c r="F19" s="122">
        <f t="shared" si="0"/>
        <v>14</v>
      </c>
      <c r="G19" s="123">
        <f t="shared" si="1"/>
        <v>751.98233995584997</v>
      </c>
      <c r="H19" s="121">
        <v>7</v>
      </c>
      <c r="I19" s="121">
        <v>16</v>
      </c>
      <c r="J19" s="122">
        <f t="shared" si="2"/>
        <v>23</v>
      </c>
      <c r="K19" s="123">
        <f t="shared" si="3"/>
        <v>1689.0422535211267</v>
      </c>
      <c r="L19" s="121"/>
      <c r="M19" s="121"/>
      <c r="N19" s="122">
        <f t="shared" si="4"/>
        <v>0</v>
      </c>
      <c r="O19" s="123">
        <f t="shared" si="5"/>
        <v>0</v>
      </c>
      <c r="P19" s="121"/>
      <c r="Q19" s="124">
        <f t="shared" si="6"/>
        <v>2441.0245934769764</v>
      </c>
    </row>
    <row r="20" spans="1:17" ht="18.75" x14ac:dyDescent="0.15">
      <c r="A20" s="118">
        <v>16</v>
      </c>
      <c r="B20" s="119" t="s">
        <v>88</v>
      </c>
      <c r="C20" s="120" t="s">
        <v>46</v>
      </c>
      <c r="D20" s="121">
        <v>14</v>
      </c>
      <c r="E20" s="121">
        <v>14</v>
      </c>
      <c r="F20" s="122">
        <f t="shared" si="0"/>
        <v>28</v>
      </c>
      <c r="G20" s="123">
        <f t="shared" si="1"/>
        <v>1503.9646799116999</v>
      </c>
      <c r="H20" s="121">
        <v>14</v>
      </c>
      <c r="I20" s="121"/>
      <c r="J20" s="122">
        <f t="shared" si="2"/>
        <v>14</v>
      </c>
      <c r="K20" s="123">
        <f t="shared" si="3"/>
        <v>1028.1126760563379</v>
      </c>
      <c r="L20" s="121">
        <v>16</v>
      </c>
      <c r="M20" s="121">
        <v>14</v>
      </c>
      <c r="N20" s="122">
        <f t="shared" si="4"/>
        <v>30</v>
      </c>
      <c r="O20" s="123">
        <f t="shared" si="5"/>
        <v>3973.6526946107788</v>
      </c>
      <c r="P20" s="121"/>
      <c r="Q20" s="124">
        <f t="shared" si="6"/>
        <v>6505.7300505788171</v>
      </c>
    </row>
    <row r="21" spans="1:17" ht="18.75" x14ac:dyDescent="0.15">
      <c r="A21" s="118">
        <v>17</v>
      </c>
      <c r="B21" s="119" t="s">
        <v>89</v>
      </c>
      <c r="C21" s="120" t="s">
        <v>46</v>
      </c>
      <c r="D21" s="121">
        <v>14</v>
      </c>
      <c r="E21" s="121">
        <v>14</v>
      </c>
      <c r="F21" s="122">
        <f t="shared" si="0"/>
        <v>28</v>
      </c>
      <c r="G21" s="123">
        <f t="shared" si="1"/>
        <v>1503.9646799116999</v>
      </c>
      <c r="H21" s="121">
        <v>14</v>
      </c>
      <c r="I21" s="121">
        <v>16</v>
      </c>
      <c r="J21" s="122">
        <f t="shared" si="2"/>
        <v>30</v>
      </c>
      <c r="K21" s="123">
        <f t="shared" si="3"/>
        <v>2203.0985915492956</v>
      </c>
      <c r="L21" s="121">
        <v>16</v>
      </c>
      <c r="M21" s="121">
        <v>14</v>
      </c>
      <c r="N21" s="122">
        <f t="shared" si="4"/>
        <v>30</v>
      </c>
      <c r="O21" s="123">
        <f t="shared" si="5"/>
        <v>3973.6526946107788</v>
      </c>
      <c r="P21" s="121">
        <v>1000</v>
      </c>
      <c r="Q21" s="124">
        <f t="shared" si="6"/>
        <v>8680.7159660717734</v>
      </c>
    </row>
    <row r="22" spans="1:17" ht="18.75" x14ac:dyDescent="0.15">
      <c r="A22" s="118">
        <v>18</v>
      </c>
      <c r="B22" s="119" t="s">
        <v>90</v>
      </c>
      <c r="C22" s="120" t="s">
        <v>46</v>
      </c>
      <c r="D22" s="121">
        <v>14</v>
      </c>
      <c r="E22" s="121">
        <v>14</v>
      </c>
      <c r="F22" s="122">
        <f t="shared" si="0"/>
        <v>28</v>
      </c>
      <c r="G22" s="123">
        <f t="shared" si="1"/>
        <v>1503.9646799116999</v>
      </c>
      <c r="H22" s="121">
        <v>14</v>
      </c>
      <c r="I22" s="121">
        <v>15</v>
      </c>
      <c r="J22" s="122">
        <f t="shared" si="2"/>
        <v>29</v>
      </c>
      <c r="K22" s="123">
        <f t="shared" si="3"/>
        <v>2129.6619718309857</v>
      </c>
      <c r="L22" s="121">
        <v>16</v>
      </c>
      <c r="M22" s="121">
        <v>14</v>
      </c>
      <c r="N22" s="122">
        <f t="shared" si="4"/>
        <v>30</v>
      </c>
      <c r="O22" s="123">
        <f t="shared" si="5"/>
        <v>3973.6526946107788</v>
      </c>
      <c r="P22" s="121"/>
      <c r="Q22" s="124">
        <f t="shared" si="6"/>
        <v>7607.2793463534645</v>
      </c>
    </row>
    <row r="23" spans="1:17" ht="18.75" x14ac:dyDescent="0.15">
      <c r="A23" s="118">
        <v>19</v>
      </c>
      <c r="B23" s="119" t="s">
        <v>91</v>
      </c>
      <c r="C23" s="120" t="s">
        <v>92</v>
      </c>
      <c r="D23" s="121">
        <v>7</v>
      </c>
      <c r="E23" s="121">
        <v>8</v>
      </c>
      <c r="F23" s="122">
        <f t="shared" si="0"/>
        <v>15</v>
      </c>
      <c r="G23" s="123">
        <f t="shared" si="1"/>
        <v>805.69536423841066</v>
      </c>
      <c r="H23" s="121">
        <v>8</v>
      </c>
      <c r="I23" s="121">
        <v>7</v>
      </c>
      <c r="J23" s="122">
        <f t="shared" si="2"/>
        <v>15</v>
      </c>
      <c r="K23" s="123">
        <f t="shared" si="3"/>
        <v>1101.5492957746478</v>
      </c>
      <c r="L23" s="121">
        <v>8</v>
      </c>
      <c r="M23" s="121">
        <v>6</v>
      </c>
      <c r="N23" s="122">
        <f t="shared" si="4"/>
        <v>14</v>
      </c>
      <c r="O23" s="123">
        <f t="shared" si="5"/>
        <v>1854.3712574850301</v>
      </c>
      <c r="P23" s="121">
        <v>2000</v>
      </c>
      <c r="Q23" s="124">
        <f t="shared" si="6"/>
        <v>5761.6159174980885</v>
      </c>
    </row>
    <row r="24" spans="1:17" ht="18.75" x14ac:dyDescent="0.15">
      <c r="A24" s="118">
        <v>20</v>
      </c>
      <c r="B24" s="119" t="s">
        <v>93</v>
      </c>
      <c r="C24" s="120" t="s">
        <v>92</v>
      </c>
      <c r="D24" s="121">
        <v>12</v>
      </c>
      <c r="E24" s="121">
        <v>16</v>
      </c>
      <c r="F24" s="122">
        <f t="shared" si="0"/>
        <v>28</v>
      </c>
      <c r="G24" s="123">
        <f t="shared" si="1"/>
        <v>1503.9646799116999</v>
      </c>
      <c r="H24" s="121">
        <v>12</v>
      </c>
      <c r="I24" s="121">
        <v>18</v>
      </c>
      <c r="J24" s="122">
        <f t="shared" si="2"/>
        <v>30</v>
      </c>
      <c r="K24" s="123">
        <f t="shared" si="3"/>
        <v>2203.0985915492956</v>
      </c>
      <c r="L24" s="121">
        <v>15</v>
      </c>
      <c r="M24" s="121">
        <v>13</v>
      </c>
      <c r="N24" s="122">
        <f t="shared" si="4"/>
        <v>28</v>
      </c>
      <c r="O24" s="123">
        <f t="shared" si="5"/>
        <v>3708.7425149700603</v>
      </c>
      <c r="P24" s="121">
        <v>1000</v>
      </c>
      <c r="Q24" s="124">
        <f t="shared" si="6"/>
        <v>8415.8057864310558</v>
      </c>
    </row>
    <row r="25" spans="1:17" ht="18.75" x14ac:dyDescent="0.15">
      <c r="A25" s="118">
        <v>21</v>
      </c>
      <c r="B25" s="119" t="s">
        <v>94</v>
      </c>
      <c r="C25" s="120" t="s">
        <v>92</v>
      </c>
      <c r="D25" s="121">
        <v>9</v>
      </c>
      <c r="E25" s="121">
        <v>17</v>
      </c>
      <c r="F25" s="122">
        <f t="shared" si="0"/>
        <v>26</v>
      </c>
      <c r="G25" s="123">
        <f t="shared" si="1"/>
        <v>1396.5386313465785</v>
      </c>
      <c r="H25" s="121">
        <v>14</v>
      </c>
      <c r="I25" s="121">
        <v>13</v>
      </c>
      <c r="J25" s="122">
        <f t="shared" si="2"/>
        <v>27</v>
      </c>
      <c r="K25" s="123">
        <f t="shared" si="3"/>
        <v>1982.7887323943662</v>
      </c>
      <c r="L25" s="121">
        <v>14</v>
      </c>
      <c r="M25" s="121">
        <v>13</v>
      </c>
      <c r="N25" s="122">
        <f t="shared" si="4"/>
        <v>27</v>
      </c>
      <c r="O25" s="123">
        <f t="shared" si="5"/>
        <v>3576.287425149701</v>
      </c>
      <c r="P25" s="121"/>
      <c r="Q25" s="124">
        <f t="shared" si="6"/>
        <v>6955.6147888906453</v>
      </c>
    </row>
    <row r="26" spans="1:17" ht="18.75" x14ac:dyDescent="0.15">
      <c r="A26" s="118">
        <v>22</v>
      </c>
      <c r="B26" s="119" t="s">
        <v>95</v>
      </c>
      <c r="C26" s="120" t="s">
        <v>92</v>
      </c>
      <c r="D26" s="121">
        <v>6</v>
      </c>
      <c r="E26" s="121">
        <v>6</v>
      </c>
      <c r="F26" s="122">
        <f t="shared" si="0"/>
        <v>12</v>
      </c>
      <c r="G26" s="123">
        <f t="shared" si="1"/>
        <v>644.55629139072857</v>
      </c>
      <c r="H26" s="121">
        <v>7</v>
      </c>
      <c r="I26" s="121">
        <v>6</v>
      </c>
      <c r="J26" s="122">
        <f t="shared" si="2"/>
        <v>13</v>
      </c>
      <c r="K26" s="123">
        <f t="shared" si="3"/>
        <v>954.67605633802816</v>
      </c>
      <c r="L26" s="121">
        <v>7</v>
      </c>
      <c r="M26" s="121">
        <v>6</v>
      </c>
      <c r="N26" s="122">
        <f t="shared" si="4"/>
        <v>13</v>
      </c>
      <c r="O26" s="123">
        <f t="shared" si="5"/>
        <v>1721.9161676646709</v>
      </c>
      <c r="P26" s="121"/>
      <c r="Q26" s="124">
        <f t="shared" si="6"/>
        <v>3321.1485153934277</v>
      </c>
    </row>
    <row r="27" spans="1:17" ht="18.75" x14ac:dyDescent="0.15">
      <c r="A27" s="118">
        <v>23</v>
      </c>
      <c r="B27" s="119" t="s">
        <v>96</v>
      </c>
      <c r="C27" s="120" t="s">
        <v>97</v>
      </c>
      <c r="D27" s="121">
        <v>15</v>
      </c>
      <c r="E27" s="121">
        <v>18</v>
      </c>
      <c r="F27" s="122">
        <f t="shared" si="0"/>
        <v>33</v>
      </c>
      <c r="G27" s="123">
        <f t="shared" si="1"/>
        <v>1772.5298013245035</v>
      </c>
      <c r="H27" s="121">
        <v>15.5</v>
      </c>
      <c r="I27" s="121">
        <v>15</v>
      </c>
      <c r="J27" s="122">
        <f t="shared" si="2"/>
        <v>30.5</v>
      </c>
      <c r="K27" s="123">
        <f t="shared" si="3"/>
        <v>2239.8169014084506</v>
      </c>
      <c r="L27" s="121">
        <v>18</v>
      </c>
      <c r="M27" s="121">
        <v>16</v>
      </c>
      <c r="N27" s="122">
        <f t="shared" si="4"/>
        <v>34</v>
      </c>
      <c r="O27" s="123">
        <f t="shared" si="5"/>
        <v>4503.4730538922158</v>
      </c>
      <c r="P27" s="121"/>
      <c r="Q27" s="124">
        <f t="shared" si="6"/>
        <v>8515.8197566251692</v>
      </c>
    </row>
    <row r="28" spans="1:17" ht="18.75" x14ac:dyDescent="0.15">
      <c r="A28" s="118">
        <v>24</v>
      </c>
      <c r="B28" s="119" t="s">
        <v>98</v>
      </c>
      <c r="C28" s="120" t="s">
        <v>97</v>
      </c>
      <c r="D28" s="121">
        <v>6</v>
      </c>
      <c r="E28" s="121">
        <v>5</v>
      </c>
      <c r="F28" s="122">
        <f t="shared" si="0"/>
        <v>11</v>
      </c>
      <c r="G28" s="123">
        <f t="shared" si="1"/>
        <v>590.84326710816777</v>
      </c>
      <c r="H28" s="121">
        <v>5</v>
      </c>
      <c r="I28" s="121">
        <v>5</v>
      </c>
      <c r="J28" s="122">
        <f t="shared" si="2"/>
        <v>10</v>
      </c>
      <c r="K28" s="123">
        <f t="shared" si="3"/>
        <v>734.36619718309862</v>
      </c>
      <c r="L28" s="121">
        <v>6</v>
      </c>
      <c r="M28" s="121">
        <v>5</v>
      </c>
      <c r="N28" s="122">
        <f t="shared" si="4"/>
        <v>11</v>
      </c>
      <c r="O28" s="123">
        <f t="shared" si="5"/>
        <v>1457.0059880239521</v>
      </c>
      <c r="P28" s="121"/>
      <c r="Q28" s="124">
        <f t="shared" si="6"/>
        <v>2782.2154523152185</v>
      </c>
    </row>
    <row r="29" spans="1:17" ht="18.75" x14ac:dyDescent="0.15">
      <c r="A29" s="118">
        <v>25</v>
      </c>
      <c r="B29" s="119" t="s">
        <v>99</v>
      </c>
      <c r="C29" s="120" t="s">
        <v>97</v>
      </c>
      <c r="D29" s="121">
        <v>3</v>
      </c>
      <c r="E29" s="121">
        <v>5</v>
      </c>
      <c r="F29" s="122">
        <f t="shared" si="0"/>
        <v>8</v>
      </c>
      <c r="G29" s="123">
        <f t="shared" si="1"/>
        <v>429.70419426048568</v>
      </c>
      <c r="H29" s="121">
        <v>12</v>
      </c>
      <c r="I29" s="121">
        <v>10</v>
      </c>
      <c r="J29" s="122">
        <f t="shared" si="2"/>
        <v>22</v>
      </c>
      <c r="K29" s="123">
        <f t="shared" si="3"/>
        <v>1615.6056338028168</v>
      </c>
      <c r="L29" s="121">
        <v>12</v>
      </c>
      <c r="M29" s="121">
        <v>11</v>
      </c>
      <c r="N29" s="122">
        <f t="shared" si="4"/>
        <v>23</v>
      </c>
      <c r="O29" s="123">
        <f t="shared" si="5"/>
        <v>3046.4670658682635</v>
      </c>
      <c r="P29" s="121"/>
      <c r="Q29" s="124">
        <f t="shared" si="6"/>
        <v>5091.7768939315665</v>
      </c>
    </row>
    <row r="30" spans="1:17" ht="18.75" x14ac:dyDescent="0.15">
      <c r="A30" s="118">
        <v>26</v>
      </c>
      <c r="B30" s="119" t="s">
        <v>100</v>
      </c>
      <c r="C30" s="120" t="s">
        <v>101</v>
      </c>
      <c r="D30" s="121">
        <v>3</v>
      </c>
      <c r="E30" s="121"/>
      <c r="F30" s="122">
        <f t="shared" si="0"/>
        <v>3</v>
      </c>
      <c r="G30" s="123">
        <f t="shared" si="1"/>
        <v>161.13907284768214</v>
      </c>
      <c r="H30" s="121"/>
      <c r="I30" s="121"/>
      <c r="J30" s="122">
        <f t="shared" si="2"/>
        <v>0</v>
      </c>
      <c r="K30" s="123">
        <f t="shared" si="3"/>
        <v>0</v>
      </c>
      <c r="L30" s="121"/>
      <c r="M30" s="121"/>
      <c r="N30" s="122">
        <f t="shared" si="4"/>
        <v>0</v>
      </c>
      <c r="O30" s="123">
        <f t="shared" si="5"/>
        <v>0</v>
      </c>
      <c r="P30" s="121"/>
      <c r="Q30" s="124">
        <f t="shared" si="6"/>
        <v>161.13907284768214</v>
      </c>
    </row>
    <row r="31" spans="1:17" ht="18.75" x14ac:dyDescent="0.15">
      <c r="A31" s="118">
        <v>27</v>
      </c>
      <c r="B31" s="119" t="s">
        <v>102</v>
      </c>
      <c r="C31" s="120" t="s">
        <v>101</v>
      </c>
      <c r="D31" s="121">
        <v>15</v>
      </c>
      <c r="E31" s="121">
        <v>14</v>
      </c>
      <c r="F31" s="122">
        <f t="shared" si="0"/>
        <v>29</v>
      </c>
      <c r="G31" s="123">
        <f t="shared" si="1"/>
        <v>1557.6777041942605</v>
      </c>
      <c r="H31" s="121">
        <v>13</v>
      </c>
      <c r="I31" s="121">
        <v>14</v>
      </c>
      <c r="J31" s="122">
        <f t="shared" si="2"/>
        <v>27</v>
      </c>
      <c r="K31" s="123">
        <f t="shared" si="3"/>
        <v>1982.7887323943662</v>
      </c>
      <c r="L31" s="121">
        <v>15</v>
      </c>
      <c r="M31" s="121">
        <v>13</v>
      </c>
      <c r="N31" s="122">
        <f t="shared" si="4"/>
        <v>28</v>
      </c>
      <c r="O31" s="123">
        <f t="shared" si="5"/>
        <v>3708.7425149700603</v>
      </c>
      <c r="P31" s="121">
        <v>1000</v>
      </c>
      <c r="Q31" s="124">
        <f t="shared" si="6"/>
        <v>8249.2089515586867</v>
      </c>
    </row>
    <row r="32" spans="1:17" ht="18.75" x14ac:dyDescent="0.15">
      <c r="A32" s="118">
        <v>28</v>
      </c>
      <c r="B32" s="119" t="s">
        <v>103</v>
      </c>
      <c r="C32" s="120" t="s">
        <v>104</v>
      </c>
      <c r="D32" s="121">
        <v>12</v>
      </c>
      <c r="E32" s="121">
        <v>17</v>
      </c>
      <c r="F32" s="122">
        <f t="shared" si="0"/>
        <v>29</v>
      </c>
      <c r="G32" s="123">
        <f t="shared" si="1"/>
        <v>1557.6777041942605</v>
      </c>
      <c r="H32" s="121">
        <v>11</v>
      </c>
      <c r="I32" s="121">
        <v>10</v>
      </c>
      <c r="J32" s="122">
        <f t="shared" si="2"/>
        <v>21</v>
      </c>
      <c r="K32" s="123">
        <f t="shared" si="3"/>
        <v>1542.1690140845069</v>
      </c>
      <c r="L32" s="121"/>
      <c r="M32" s="121"/>
      <c r="N32" s="122">
        <f t="shared" si="4"/>
        <v>0</v>
      </c>
      <c r="O32" s="123">
        <f t="shared" si="5"/>
        <v>0</v>
      </c>
      <c r="P32" s="121"/>
      <c r="Q32" s="124">
        <f t="shared" si="6"/>
        <v>3099.8467182787672</v>
      </c>
    </row>
    <row r="33" spans="1:17" ht="18.75" x14ac:dyDescent="0.15">
      <c r="A33" s="118">
        <v>29</v>
      </c>
      <c r="B33" s="119" t="s">
        <v>105</v>
      </c>
      <c r="C33" s="120" t="s">
        <v>106</v>
      </c>
      <c r="D33" s="121">
        <v>10</v>
      </c>
      <c r="E33" s="121">
        <v>12</v>
      </c>
      <c r="F33" s="122">
        <f t="shared" si="0"/>
        <v>22</v>
      </c>
      <c r="G33" s="123">
        <f t="shared" si="1"/>
        <v>1181.6865342163355</v>
      </c>
      <c r="H33" s="121">
        <v>11</v>
      </c>
      <c r="I33" s="121">
        <v>13</v>
      </c>
      <c r="J33" s="122">
        <f t="shared" si="2"/>
        <v>24</v>
      </c>
      <c r="K33" s="123">
        <f t="shared" si="3"/>
        <v>1762.4788732394366</v>
      </c>
      <c r="L33" s="121">
        <v>18</v>
      </c>
      <c r="M33" s="121">
        <v>11</v>
      </c>
      <c r="N33" s="122">
        <f t="shared" si="4"/>
        <v>29</v>
      </c>
      <c r="O33" s="123">
        <f t="shared" si="5"/>
        <v>3841.1976047904195</v>
      </c>
      <c r="P33" s="121">
        <v>1000</v>
      </c>
      <c r="Q33" s="124">
        <f t="shared" si="6"/>
        <v>7785.3630122461909</v>
      </c>
    </row>
    <row r="34" spans="1:17" ht="18.75" x14ac:dyDescent="0.15">
      <c r="A34" s="118">
        <v>30</v>
      </c>
      <c r="B34" s="119" t="s">
        <v>107</v>
      </c>
      <c r="C34" s="120" t="s">
        <v>106</v>
      </c>
      <c r="D34" s="121">
        <v>6</v>
      </c>
      <c r="E34" s="121">
        <v>10</v>
      </c>
      <c r="F34" s="122">
        <f t="shared" si="0"/>
        <v>16</v>
      </c>
      <c r="G34" s="123">
        <f t="shared" si="1"/>
        <v>859.40838852097136</v>
      </c>
      <c r="H34" s="121">
        <v>10</v>
      </c>
      <c r="I34" s="121">
        <v>11</v>
      </c>
      <c r="J34" s="122">
        <f t="shared" si="2"/>
        <v>21</v>
      </c>
      <c r="K34" s="123">
        <f t="shared" si="3"/>
        <v>1542.1690140845069</v>
      </c>
      <c r="L34" s="121"/>
      <c r="M34" s="121"/>
      <c r="N34" s="122">
        <f t="shared" si="4"/>
        <v>0</v>
      </c>
      <c r="O34" s="123">
        <f t="shared" si="5"/>
        <v>0</v>
      </c>
      <c r="P34" s="121"/>
      <c r="Q34" s="124">
        <f t="shared" si="6"/>
        <v>2401.5774026054783</v>
      </c>
    </row>
    <row r="35" spans="1:17" ht="18.75" x14ac:dyDescent="0.15">
      <c r="A35" s="118">
        <v>31</v>
      </c>
      <c r="B35" s="119" t="s">
        <v>108</v>
      </c>
      <c r="C35" s="120" t="s">
        <v>109</v>
      </c>
      <c r="D35" s="121">
        <v>4</v>
      </c>
      <c r="E35" s="121">
        <v>3</v>
      </c>
      <c r="F35" s="122">
        <f t="shared" si="0"/>
        <v>7</v>
      </c>
      <c r="G35" s="123">
        <f t="shared" si="1"/>
        <v>375.99116997792498</v>
      </c>
      <c r="H35" s="121"/>
      <c r="I35" s="121"/>
      <c r="J35" s="122">
        <f t="shared" si="2"/>
        <v>0</v>
      </c>
      <c r="K35" s="123">
        <f t="shared" si="3"/>
        <v>0</v>
      </c>
      <c r="L35" s="121">
        <v>18</v>
      </c>
      <c r="M35" s="121">
        <v>16</v>
      </c>
      <c r="N35" s="122">
        <f t="shared" si="4"/>
        <v>34</v>
      </c>
      <c r="O35" s="123">
        <f t="shared" si="5"/>
        <v>4503.4730538922158</v>
      </c>
      <c r="P35" s="121"/>
      <c r="Q35" s="124">
        <f t="shared" si="6"/>
        <v>4879.4642238701408</v>
      </c>
    </row>
    <row r="36" spans="1:17" ht="18.75" x14ac:dyDescent="0.15">
      <c r="A36" s="118">
        <v>32</v>
      </c>
      <c r="B36" s="119" t="s">
        <v>110</v>
      </c>
      <c r="C36" s="120" t="s">
        <v>109</v>
      </c>
      <c r="D36" s="121">
        <v>10</v>
      </c>
      <c r="E36" s="121">
        <v>16</v>
      </c>
      <c r="F36" s="122">
        <f t="shared" si="0"/>
        <v>26</v>
      </c>
      <c r="G36" s="123">
        <f t="shared" si="1"/>
        <v>1396.5386313465785</v>
      </c>
      <c r="H36" s="121"/>
      <c r="I36" s="121"/>
      <c r="J36" s="122">
        <f t="shared" si="2"/>
        <v>0</v>
      </c>
      <c r="K36" s="123">
        <f t="shared" si="3"/>
        <v>0</v>
      </c>
      <c r="L36" s="121"/>
      <c r="M36" s="121"/>
      <c r="N36" s="122">
        <f t="shared" si="4"/>
        <v>0</v>
      </c>
      <c r="O36" s="123">
        <f t="shared" si="5"/>
        <v>0</v>
      </c>
      <c r="P36" s="121"/>
      <c r="Q36" s="124">
        <f t="shared" si="6"/>
        <v>1396.5386313465785</v>
      </c>
    </row>
    <row r="37" spans="1:17" ht="18.75" x14ac:dyDescent="0.15">
      <c r="A37" s="118">
        <v>33</v>
      </c>
      <c r="B37" s="119" t="s">
        <v>111</v>
      </c>
      <c r="C37" s="120" t="s">
        <v>109</v>
      </c>
      <c r="D37" s="121">
        <v>8</v>
      </c>
      <c r="E37" s="121">
        <v>12</v>
      </c>
      <c r="F37" s="122">
        <f t="shared" si="0"/>
        <v>20</v>
      </c>
      <c r="G37" s="123">
        <f t="shared" si="1"/>
        <v>1074.2604856512141</v>
      </c>
      <c r="H37" s="121">
        <v>12</v>
      </c>
      <c r="I37" s="121">
        <v>13</v>
      </c>
      <c r="J37" s="122">
        <f t="shared" si="2"/>
        <v>25</v>
      </c>
      <c r="K37" s="123">
        <f t="shared" si="3"/>
        <v>1835.9154929577464</v>
      </c>
      <c r="L37" s="121">
        <v>12</v>
      </c>
      <c r="M37" s="121">
        <v>11</v>
      </c>
      <c r="N37" s="122">
        <f t="shared" si="4"/>
        <v>23</v>
      </c>
      <c r="O37" s="123">
        <f t="shared" si="5"/>
        <v>3046.4670658682635</v>
      </c>
      <c r="P37" s="121"/>
      <c r="Q37" s="124">
        <f t="shared" si="6"/>
        <v>5956.6430444772241</v>
      </c>
    </row>
    <row r="38" spans="1:17" ht="18.75" x14ac:dyDescent="0.15">
      <c r="A38" s="118">
        <v>34</v>
      </c>
      <c r="B38" s="119" t="s">
        <v>112</v>
      </c>
      <c r="C38" s="120" t="s">
        <v>104</v>
      </c>
      <c r="D38" s="121">
        <v>10</v>
      </c>
      <c r="E38" s="121">
        <v>6</v>
      </c>
      <c r="F38" s="122">
        <f t="shared" si="0"/>
        <v>16</v>
      </c>
      <c r="G38" s="123">
        <f t="shared" si="1"/>
        <v>859.40838852097136</v>
      </c>
      <c r="H38" s="121">
        <v>14</v>
      </c>
      <c r="I38" s="121">
        <v>10</v>
      </c>
      <c r="J38" s="122">
        <f t="shared" si="2"/>
        <v>24</v>
      </c>
      <c r="K38" s="123">
        <f t="shared" si="3"/>
        <v>1762.4788732394366</v>
      </c>
      <c r="L38" s="121">
        <v>12</v>
      </c>
      <c r="M38" s="121">
        <v>10</v>
      </c>
      <c r="N38" s="122">
        <f t="shared" si="4"/>
        <v>22</v>
      </c>
      <c r="O38" s="123">
        <f t="shared" si="5"/>
        <v>2914.0119760479042</v>
      </c>
      <c r="P38" s="121"/>
      <c r="Q38" s="124">
        <f t="shared" si="6"/>
        <v>5535.8992378083121</v>
      </c>
    </row>
    <row r="39" spans="1:17" ht="18.75" x14ac:dyDescent="0.15">
      <c r="A39" s="118">
        <v>35</v>
      </c>
      <c r="B39" s="119" t="s">
        <v>113</v>
      </c>
      <c r="C39" s="120" t="s">
        <v>114</v>
      </c>
      <c r="D39" s="121">
        <v>11</v>
      </c>
      <c r="E39" s="121">
        <v>9</v>
      </c>
      <c r="F39" s="122">
        <f t="shared" si="0"/>
        <v>20</v>
      </c>
      <c r="G39" s="123">
        <f t="shared" si="1"/>
        <v>1074.2604856512141</v>
      </c>
      <c r="H39" s="121">
        <v>10</v>
      </c>
      <c r="I39" s="121">
        <v>5.5</v>
      </c>
      <c r="J39" s="122">
        <f t="shared" si="2"/>
        <v>15.5</v>
      </c>
      <c r="K39" s="123">
        <f t="shared" si="3"/>
        <v>1138.2676056338028</v>
      </c>
      <c r="L39" s="121"/>
      <c r="M39" s="121"/>
      <c r="N39" s="122">
        <f t="shared" si="4"/>
        <v>0</v>
      </c>
      <c r="O39" s="123">
        <f t="shared" si="5"/>
        <v>0</v>
      </c>
      <c r="P39" s="121"/>
      <c r="Q39" s="124">
        <f t="shared" si="6"/>
        <v>2212.5280912850167</v>
      </c>
    </row>
    <row r="40" spans="1:17" ht="18.75" x14ac:dyDescent="0.15">
      <c r="A40" s="118">
        <v>36</v>
      </c>
      <c r="B40" s="119" t="s">
        <v>115</v>
      </c>
      <c r="C40" s="120" t="s">
        <v>116</v>
      </c>
      <c r="D40" s="121">
        <v>22</v>
      </c>
      <c r="E40" s="121">
        <v>19</v>
      </c>
      <c r="F40" s="122">
        <f t="shared" si="0"/>
        <v>41</v>
      </c>
      <c r="G40" s="123">
        <f t="shared" si="1"/>
        <v>2202.2339955849893</v>
      </c>
      <c r="H40" s="121">
        <v>12</v>
      </c>
      <c r="I40" s="121">
        <v>15.5</v>
      </c>
      <c r="J40" s="122">
        <f t="shared" si="2"/>
        <v>27.5</v>
      </c>
      <c r="K40" s="123">
        <f t="shared" si="3"/>
        <v>2019.5070422535211</v>
      </c>
      <c r="L40" s="121">
        <v>3</v>
      </c>
      <c r="M40" s="121">
        <v>3</v>
      </c>
      <c r="N40" s="122">
        <f t="shared" si="4"/>
        <v>6</v>
      </c>
      <c r="O40" s="123">
        <f t="shared" si="5"/>
        <v>794.7305389221558</v>
      </c>
      <c r="P40" s="121"/>
      <c r="Q40" s="124">
        <f t="shared" si="6"/>
        <v>5016.4715767606658</v>
      </c>
    </row>
    <row r="41" spans="1:17" ht="18.75" x14ac:dyDescent="0.15">
      <c r="A41" s="118">
        <v>37</v>
      </c>
      <c r="B41" s="119" t="s">
        <v>117</v>
      </c>
      <c r="C41" s="120" t="s">
        <v>118</v>
      </c>
      <c r="D41" s="121">
        <v>11</v>
      </c>
      <c r="E41" s="121">
        <v>11</v>
      </c>
      <c r="F41" s="122">
        <f t="shared" si="0"/>
        <v>22</v>
      </c>
      <c r="G41" s="123">
        <f t="shared" si="1"/>
        <v>1181.6865342163355</v>
      </c>
      <c r="H41" s="121"/>
      <c r="I41" s="121"/>
      <c r="J41" s="122">
        <f t="shared" si="2"/>
        <v>0</v>
      </c>
      <c r="K41" s="123">
        <f t="shared" si="3"/>
        <v>0</v>
      </c>
      <c r="L41" s="121"/>
      <c r="M41" s="121"/>
      <c r="N41" s="122">
        <f t="shared" si="4"/>
        <v>0</v>
      </c>
      <c r="O41" s="123">
        <f t="shared" si="5"/>
        <v>0</v>
      </c>
      <c r="P41" s="121"/>
      <c r="Q41" s="124">
        <f t="shared" si="6"/>
        <v>1181.6865342163355</v>
      </c>
    </row>
    <row r="42" spans="1:17" ht="18.75" x14ac:dyDescent="0.15">
      <c r="A42" s="118">
        <v>38</v>
      </c>
      <c r="B42" s="119" t="s">
        <v>119</v>
      </c>
      <c r="C42" s="120" t="s">
        <v>120</v>
      </c>
      <c r="D42" s="121">
        <v>11</v>
      </c>
      <c r="E42" s="121">
        <v>10</v>
      </c>
      <c r="F42" s="122">
        <f t="shared" si="0"/>
        <v>21</v>
      </c>
      <c r="G42" s="123">
        <f t="shared" si="1"/>
        <v>1127.9735099337749</v>
      </c>
      <c r="H42" s="121">
        <v>10</v>
      </c>
      <c r="I42" s="121">
        <v>5.5</v>
      </c>
      <c r="J42" s="122">
        <f t="shared" si="2"/>
        <v>15.5</v>
      </c>
      <c r="K42" s="123">
        <f t="shared" si="3"/>
        <v>1138.2676056338028</v>
      </c>
      <c r="L42" s="121"/>
      <c r="M42" s="121"/>
      <c r="N42" s="122">
        <f t="shared" si="4"/>
        <v>0</v>
      </c>
      <c r="O42" s="123">
        <f t="shared" si="5"/>
        <v>0</v>
      </c>
      <c r="P42" s="121"/>
      <c r="Q42" s="124">
        <f t="shared" si="6"/>
        <v>2266.2411155675777</v>
      </c>
    </row>
    <row r="43" spans="1:17" ht="18.75" x14ac:dyDescent="0.15">
      <c r="A43" s="118">
        <v>39</v>
      </c>
      <c r="B43" s="119" t="s">
        <v>121</v>
      </c>
      <c r="C43" s="120" t="s">
        <v>101</v>
      </c>
      <c r="D43" s="121">
        <v>6</v>
      </c>
      <c r="E43" s="121">
        <v>4</v>
      </c>
      <c r="F43" s="122">
        <f t="shared" si="0"/>
        <v>10</v>
      </c>
      <c r="G43" s="123">
        <f t="shared" si="1"/>
        <v>537.13024282560707</v>
      </c>
      <c r="H43" s="121">
        <v>6</v>
      </c>
      <c r="I43" s="121">
        <v>4</v>
      </c>
      <c r="J43" s="122">
        <f t="shared" si="2"/>
        <v>10</v>
      </c>
      <c r="K43" s="123">
        <f t="shared" si="3"/>
        <v>734.36619718309862</v>
      </c>
      <c r="L43" s="121">
        <v>5</v>
      </c>
      <c r="M43" s="121">
        <v>4</v>
      </c>
      <c r="N43" s="122">
        <f t="shared" si="4"/>
        <v>9</v>
      </c>
      <c r="O43" s="123">
        <f t="shared" si="5"/>
        <v>1192.0958083832336</v>
      </c>
      <c r="P43" s="121"/>
      <c r="Q43" s="124">
        <f t="shared" si="6"/>
        <v>2463.5922483919394</v>
      </c>
    </row>
    <row r="44" spans="1:17" ht="18.75" x14ac:dyDescent="0.15">
      <c r="A44" s="118">
        <v>40</v>
      </c>
      <c r="B44" s="119" t="s">
        <v>122</v>
      </c>
      <c r="C44" s="120" t="s">
        <v>101</v>
      </c>
      <c r="D44" s="121"/>
      <c r="E44" s="121">
        <v>11</v>
      </c>
      <c r="F44" s="122">
        <f t="shared" si="0"/>
        <v>11</v>
      </c>
      <c r="G44" s="123">
        <f t="shared" si="1"/>
        <v>590.84326710816777</v>
      </c>
      <c r="H44" s="121">
        <v>10</v>
      </c>
      <c r="I44" s="121">
        <v>8</v>
      </c>
      <c r="J44" s="122">
        <f t="shared" si="2"/>
        <v>18</v>
      </c>
      <c r="K44" s="123">
        <f t="shared" si="3"/>
        <v>1321.8591549295775</v>
      </c>
      <c r="L44" s="121">
        <v>10</v>
      </c>
      <c r="M44" s="121">
        <v>9</v>
      </c>
      <c r="N44" s="122">
        <f t="shared" si="4"/>
        <v>19</v>
      </c>
      <c r="O44" s="123">
        <f t="shared" si="5"/>
        <v>2516.6467065868264</v>
      </c>
      <c r="P44" s="121"/>
      <c r="Q44" s="124">
        <f t="shared" si="6"/>
        <v>4429.3491286245717</v>
      </c>
    </row>
    <row r="45" spans="1:17" ht="18.75" x14ac:dyDescent="0.15">
      <c r="A45" s="118">
        <v>41</v>
      </c>
      <c r="B45" s="119" t="s">
        <v>123</v>
      </c>
      <c r="C45" s="120" t="s">
        <v>106</v>
      </c>
      <c r="D45" s="121">
        <v>8</v>
      </c>
      <c r="E45" s="121">
        <v>10</v>
      </c>
      <c r="F45" s="122">
        <f t="shared" si="0"/>
        <v>18</v>
      </c>
      <c r="G45" s="123">
        <f t="shared" si="1"/>
        <v>966.83443708609275</v>
      </c>
      <c r="H45" s="121">
        <v>11</v>
      </c>
      <c r="I45" s="121">
        <v>12</v>
      </c>
      <c r="J45" s="122">
        <f t="shared" si="2"/>
        <v>23</v>
      </c>
      <c r="K45" s="123">
        <f t="shared" si="3"/>
        <v>1689.0422535211267</v>
      </c>
      <c r="L45" s="121">
        <v>12</v>
      </c>
      <c r="M45" s="121">
        <v>11</v>
      </c>
      <c r="N45" s="122">
        <f t="shared" si="4"/>
        <v>23</v>
      </c>
      <c r="O45" s="123">
        <f t="shared" si="5"/>
        <v>3046.4670658682635</v>
      </c>
      <c r="P45" s="121"/>
      <c r="Q45" s="124">
        <f t="shared" si="6"/>
        <v>5702.3437564754831</v>
      </c>
    </row>
    <row r="46" spans="1:17" ht="18.75" x14ac:dyDescent="0.15">
      <c r="A46" s="118">
        <v>42</v>
      </c>
      <c r="B46" s="119" t="s">
        <v>124</v>
      </c>
      <c r="C46" s="120" t="s">
        <v>106</v>
      </c>
      <c r="D46" s="121"/>
      <c r="E46" s="121">
        <v>1</v>
      </c>
      <c r="F46" s="122">
        <f t="shared" si="0"/>
        <v>1</v>
      </c>
      <c r="G46" s="123">
        <f t="shared" si="1"/>
        <v>53.71302428256071</v>
      </c>
      <c r="H46" s="121"/>
      <c r="I46" s="121"/>
      <c r="J46" s="122">
        <f t="shared" si="2"/>
        <v>0</v>
      </c>
      <c r="K46" s="123">
        <f t="shared" si="3"/>
        <v>0</v>
      </c>
      <c r="L46" s="121"/>
      <c r="M46" s="121"/>
      <c r="N46" s="122">
        <f t="shared" si="4"/>
        <v>0</v>
      </c>
      <c r="O46" s="123">
        <f t="shared" si="5"/>
        <v>0</v>
      </c>
      <c r="P46" s="121"/>
      <c r="Q46" s="124">
        <f t="shared" si="6"/>
        <v>53.71302428256071</v>
      </c>
    </row>
    <row r="47" spans="1:17" ht="18.75" x14ac:dyDescent="0.15">
      <c r="A47" s="118">
        <v>43</v>
      </c>
      <c r="B47" s="119" t="s">
        <v>125</v>
      </c>
      <c r="C47" s="120" t="s">
        <v>97</v>
      </c>
      <c r="D47" s="121">
        <v>5</v>
      </c>
      <c r="E47" s="121"/>
      <c r="F47" s="122">
        <f t="shared" si="0"/>
        <v>5</v>
      </c>
      <c r="G47" s="123">
        <f t="shared" si="1"/>
        <v>268.56512141280353</v>
      </c>
      <c r="H47" s="121"/>
      <c r="I47" s="121"/>
      <c r="J47" s="122">
        <f t="shared" si="2"/>
        <v>0</v>
      </c>
      <c r="K47" s="123">
        <f t="shared" si="3"/>
        <v>0</v>
      </c>
      <c r="L47" s="121"/>
      <c r="M47" s="121"/>
      <c r="N47" s="122">
        <f t="shared" si="4"/>
        <v>0</v>
      </c>
      <c r="O47" s="123">
        <f t="shared" si="5"/>
        <v>0</v>
      </c>
      <c r="P47" s="121"/>
      <c r="Q47" s="124">
        <f t="shared" si="6"/>
        <v>268.56512141280353</v>
      </c>
    </row>
    <row r="48" spans="1:17" ht="18.75" x14ac:dyDescent="0.15">
      <c r="A48" s="118">
        <v>44</v>
      </c>
      <c r="B48" s="119" t="s">
        <v>126</v>
      </c>
      <c r="C48" s="120" t="s">
        <v>104</v>
      </c>
      <c r="D48" s="121"/>
      <c r="E48" s="121"/>
      <c r="F48" s="122">
        <f t="shared" si="0"/>
        <v>0</v>
      </c>
      <c r="G48" s="123">
        <f t="shared" si="1"/>
        <v>0</v>
      </c>
      <c r="H48" s="121">
        <v>6</v>
      </c>
      <c r="I48" s="121">
        <v>5</v>
      </c>
      <c r="J48" s="122">
        <f t="shared" si="2"/>
        <v>11</v>
      </c>
      <c r="K48" s="123">
        <f t="shared" si="3"/>
        <v>807.80281690140839</v>
      </c>
      <c r="L48" s="121">
        <v>18</v>
      </c>
      <c r="M48" s="121">
        <v>16</v>
      </c>
      <c r="N48" s="122">
        <f t="shared" si="4"/>
        <v>34</v>
      </c>
      <c r="O48" s="123">
        <f t="shared" si="5"/>
        <v>4503.4730538922158</v>
      </c>
      <c r="P48" s="121"/>
      <c r="Q48" s="124">
        <f t="shared" si="6"/>
        <v>5311.2758707936246</v>
      </c>
    </row>
    <row r="49" spans="1:17" ht="18.75" x14ac:dyDescent="0.15">
      <c r="A49" s="118">
        <v>45</v>
      </c>
      <c r="B49" s="119" t="s">
        <v>127</v>
      </c>
      <c r="C49" s="120" t="s">
        <v>104</v>
      </c>
      <c r="D49" s="121"/>
      <c r="E49" s="121">
        <v>7</v>
      </c>
      <c r="F49" s="122">
        <f t="shared" si="0"/>
        <v>7</v>
      </c>
      <c r="G49" s="123">
        <f t="shared" si="1"/>
        <v>375.99116997792498</v>
      </c>
      <c r="H49" s="121"/>
      <c r="I49" s="121"/>
      <c r="J49" s="122">
        <f t="shared" si="2"/>
        <v>0</v>
      </c>
      <c r="K49" s="123">
        <f t="shared" si="3"/>
        <v>0</v>
      </c>
      <c r="L49" s="121"/>
      <c r="M49" s="121"/>
      <c r="N49" s="122">
        <f t="shared" si="4"/>
        <v>0</v>
      </c>
      <c r="O49" s="123">
        <f t="shared" si="5"/>
        <v>0</v>
      </c>
      <c r="P49" s="121"/>
      <c r="Q49" s="124">
        <f t="shared" si="6"/>
        <v>375.99116997792498</v>
      </c>
    </row>
    <row r="50" spans="1:17" ht="18.75" x14ac:dyDescent="0.15">
      <c r="A50" s="118">
        <v>46</v>
      </c>
      <c r="B50" s="119" t="s">
        <v>128</v>
      </c>
      <c r="C50" s="120" t="s">
        <v>109</v>
      </c>
      <c r="D50" s="121"/>
      <c r="E50" s="121"/>
      <c r="F50" s="122">
        <f t="shared" si="0"/>
        <v>0</v>
      </c>
      <c r="G50" s="123">
        <f t="shared" si="1"/>
        <v>0</v>
      </c>
      <c r="H50" s="121">
        <v>9</v>
      </c>
      <c r="I50" s="121">
        <v>5</v>
      </c>
      <c r="J50" s="122">
        <f t="shared" si="2"/>
        <v>14</v>
      </c>
      <c r="K50" s="123">
        <f t="shared" si="3"/>
        <v>1028.1126760563379</v>
      </c>
      <c r="L50" s="121"/>
      <c r="M50" s="121"/>
      <c r="N50" s="122">
        <f t="shared" si="4"/>
        <v>0</v>
      </c>
      <c r="O50" s="123">
        <f t="shared" si="5"/>
        <v>0</v>
      </c>
      <c r="P50" s="121"/>
      <c r="Q50" s="124">
        <f t="shared" si="6"/>
        <v>1028.1126760563379</v>
      </c>
    </row>
    <row r="51" spans="1:17" ht="18.75" x14ac:dyDescent="0.15">
      <c r="A51" s="118">
        <v>47</v>
      </c>
      <c r="B51" s="119" t="s">
        <v>129</v>
      </c>
      <c r="C51" s="120" t="s">
        <v>45</v>
      </c>
      <c r="D51" s="121"/>
      <c r="E51" s="121"/>
      <c r="F51" s="122">
        <f t="shared" si="0"/>
        <v>0</v>
      </c>
      <c r="G51" s="123">
        <f t="shared" si="1"/>
        <v>0</v>
      </c>
      <c r="H51" s="121">
        <v>9</v>
      </c>
      <c r="I51" s="121"/>
      <c r="J51" s="122">
        <f t="shared" si="2"/>
        <v>9</v>
      </c>
      <c r="K51" s="123">
        <f t="shared" si="3"/>
        <v>660.92957746478874</v>
      </c>
      <c r="L51" s="121"/>
      <c r="M51" s="121"/>
      <c r="N51" s="122">
        <f t="shared" si="4"/>
        <v>0</v>
      </c>
      <c r="O51" s="123">
        <f t="shared" si="5"/>
        <v>0</v>
      </c>
      <c r="P51" s="121"/>
      <c r="Q51" s="124">
        <f t="shared" si="6"/>
        <v>660.92957746478874</v>
      </c>
    </row>
    <row r="52" spans="1:17" ht="18.75" x14ac:dyDescent="0.15">
      <c r="A52" s="118">
        <v>48</v>
      </c>
      <c r="B52" s="119" t="s">
        <v>130</v>
      </c>
      <c r="C52" s="120" t="s">
        <v>92</v>
      </c>
      <c r="D52" s="121"/>
      <c r="E52" s="121"/>
      <c r="F52" s="122">
        <f t="shared" si="0"/>
        <v>0</v>
      </c>
      <c r="G52" s="123">
        <f t="shared" si="1"/>
        <v>0</v>
      </c>
      <c r="H52" s="121">
        <v>11</v>
      </c>
      <c r="I52" s="121">
        <v>11</v>
      </c>
      <c r="J52" s="122">
        <f t="shared" si="2"/>
        <v>22</v>
      </c>
      <c r="K52" s="123">
        <f t="shared" si="3"/>
        <v>1615.6056338028168</v>
      </c>
      <c r="L52" s="121"/>
      <c r="M52" s="121"/>
      <c r="N52" s="122">
        <f t="shared" si="4"/>
        <v>0</v>
      </c>
      <c r="O52" s="123">
        <f t="shared" si="5"/>
        <v>0</v>
      </c>
      <c r="P52" s="121"/>
      <c r="Q52" s="124">
        <f t="shared" si="6"/>
        <v>1615.6056338028168</v>
      </c>
    </row>
    <row r="53" spans="1:17" ht="18.75" x14ac:dyDescent="0.15">
      <c r="A53" s="118">
        <v>49</v>
      </c>
      <c r="B53" s="119" t="s">
        <v>131</v>
      </c>
      <c r="C53" s="120" t="s">
        <v>116</v>
      </c>
      <c r="D53" s="121"/>
      <c r="E53" s="121"/>
      <c r="F53" s="122">
        <f t="shared" si="0"/>
        <v>0</v>
      </c>
      <c r="G53" s="123">
        <f t="shared" si="1"/>
        <v>0</v>
      </c>
      <c r="H53" s="121">
        <v>8</v>
      </c>
      <c r="I53" s="121">
        <v>8</v>
      </c>
      <c r="J53" s="122">
        <f t="shared" si="2"/>
        <v>16</v>
      </c>
      <c r="K53" s="123">
        <f t="shared" si="3"/>
        <v>1174.9859154929577</v>
      </c>
      <c r="L53" s="121">
        <v>4</v>
      </c>
      <c r="M53" s="121">
        <v>4</v>
      </c>
      <c r="N53" s="122">
        <f t="shared" si="4"/>
        <v>8</v>
      </c>
      <c r="O53" s="123">
        <f t="shared" si="5"/>
        <v>1059.6407185628743</v>
      </c>
      <c r="P53" s="121"/>
      <c r="Q53" s="124">
        <f t="shared" si="6"/>
        <v>2234.6266340558323</v>
      </c>
    </row>
    <row r="54" spans="1:17" ht="18.75" x14ac:dyDescent="0.15">
      <c r="A54" s="118">
        <v>50</v>
      </c>
      <c r="B54" s="119" t="s">
        <v>132</v>
      </c>
      <c r="C54" s="120" t="s">
        <v>45</v>
      </c>
      <c r="D54" s="121"/>
      <c r="E54" s="121"/>
      <c r="F54" s="122">
        <f t="shared" si="0"/>
        <v>0</v>
      </c>
      <c r="G54" s="123">
        <f t="shared" si="1"/>
        <v>0</v>
      </c>
      <c r="H54" s="121">
        <v>14</v>
      </c>
      <c r="I54" s="121">
        <v>15</v>
      </c>
      <c r="J54" s="122">
        <f t="shared" si="2"/>
        <v>29</v>
      </c>
      <c r="K54" s="123">
        <f t="shared" si="3"/>
        <v>2129.6619718309857</v>
      </c>
      <c r="L54" s="121"/>
      <c r="M54" s="121"/>
      <c r="N54" s="122">
        <f t="shared" si="4"/>
        <v>0</v>
      </c>
      <c r="O54" s="123">
        <f t="shared" si="5"/>
        <v>0</v>
      </c>
      <c r="P54" s="121"/>
      <c r="Q54" s="124">
        <f t="shared" si="6"/>
        <v>2129.6619718309857</v>
      </c>
    </row>
    <row r="55" spans="1:17" ht="18.75" x14ac:dyDescent="0.15">
      <c r="A55" s="118">
        <v>51</v>
      </c>
      <c r="B55" s="119" t="s">
        <v>133</v>
      </c>
      <c r="C55" s="120" t="s">
        <v>109</v>
      </c>
      <c r="D55" s="121"/>
      <c r="E55" s="121"/>
      <c r="F55" s="122">
        <f t="shared" si="0"/>
        <v>0</v>
      </c>
      <c r="G55" s="123">
        <f t="shared" si="1"/>
        <v>0</v>
      </c>
      <c r="H55" s="121">
        <v>10</v>
      </c>
      <c r="I55" s="121">
        <v>13</v>
      </c>
      <c r="J55" s="122">
        <f t="shared" si="2"/>
        <v>23</v>
      </c>
      <c r="K55" s="123">
        <f t="shared" si="3"/>
        <v>1689.0422535211267</v>
      </c>
      <c r="L55" s="121"/>
      <c r="M55" s="121"/>
      <c r="N55" s="122">
        <f t="shared" si="4"/>
        <v>0</v>
      </c>
      <c r="O55" s="123">
        <f t="shared" si="5"/>
        <v>0</v>
      </c>
      <c r="P55" s="121"/>
      <c r="Q55" s="124">
        <f t="shared" si="6"/>
        <v>1689.0422535211267</v>
      </c>
    </row>
    <row r="56" spans="1:17" ht="18.75" x14ac:dyDescent="0.15">
      <c r="A56" s="118">
        <v>52</v>
      </c>
      <c r="B56" s="119" t="s">
        <v>134</v>
      </c>
      <c r="C56" s="120" t="s">
        <v>116</v>
      </c>
      <c r="D56" s="121"/>
      <c r="E56" s="121"/>
      <c r="F56" s="122">
        <f t="shared" si="0"/>
        <v>0</v>
      </c>
      <c r="G56" s="123">
        <f t="shared" si="1"/>
        <v>0</v>
      </c>
      <c r="H56" s="121"/>
      <c r="I56" s="121"/>
      <c r="J56" s="122">
        <f t="shared" si="2"/>
        <v>0</v>
      </c>
      <c r="K56" s="123">
        <f t="shared" si="3"/>
        <v>0</v>
      </c>
      <c r="L56" s="121">
        <v>6</v>
      </c>
      <c r="M56" s="121">
        <v>5</v>
      </c>
      <c r="N56" s="122">
        <f t="shared" si="4"/>
        <v>11</v>
      </c>
      <c r="O56" s="123">
        <f t="shared" si="5"/>
        <v>1457.0059880239521</v>
      </c>
      <c r="P56" s="121"/>
      <c r="Q56" s="124">
        <f t="shared" si="6"/>
        <v>1457.0059880239521</v>
      </c>
    </row>
    <row r="57" spans="1:17" ht="18.75" x14ac:dyDescent="0.15">
      <c r="A57" s="118">
        <v>53</v>
      </c>
      <c r="B57" s="119" t="s">
        <v>135</v>
      </c>
      <c r="C57" s="120" t="s">
        <v>46</v>
      </c>
      <c r="D57" s="121"/>
      <c r="E57" s="121"/>
      <c r="F57" s="122">
        <f t="shared" si="0"/>
        <v>0</v>
      </c>
      <c r="G57" s="123">
        <f t="shared" si="1"/>
        <v>0</v>
      </c>
      <c r="H57" s="121"/>
      <c r="I57" s="121">
        <v>8</v>
      </c>
      <c r="J57" s="122">
        <f t="shared" si="2"/>
        <v>8</v>
      </c>
      <c r="K57" s="123">
        <f t="shared" si="3"/>
        <v>587.49295774647885</v>
      </c>
      <c r="L57" s="121"/>
      <c r="M57" s="121"/>
      <c r="N57" s="122">
        <f t="shared" si="4"/>
        <v>0</v>
      </c>
      <c r="O57" s="123">
        <f t="shared" si="5"/>
        <v>0</v>
      </c>
      <c r="P57" s="121"/>
      <c r="Q57" s="124">
        <f t="shared" si="6"/>
        <v>587.49295774647885</v>
      </c>
    </row>
    <row r="58" spans="1:17" ht="18.75" x14ac:dyDescent="0.15">
      <c r="A58" s="118">
        <v>54</v>
      </c>
      <c r="B58" s="119" t="s">
        <v>136</v>
      </c>
      <c r="C58" s="120" t="s">
        <v>44</v>
      </c>
      <c r="D58" s="121"/>
      <c r="E58" s="121"/>
      <c r="F58" s="122">
        <f t="shared" si="0"/>
        <v>0</v>
      </c>
      <c r="G58" s="123">
        <f t="shared" si="1"/>
        <v>0</v>
      </c>
      <c r="H58" s="121"/>
      <c r="I58" s="121"/>
      <c r="J58" s="122">
        <f t="shared" si="2"/>
        <v>0</v>
      </c>
      <c r="K58" s="123">
        <f t="shared" si="3"/>
        <v>0</v>
      </c>
      <c r="L58" s="121">
        <v>16</v>
      </c>
      <c r="M58" s="121">
        <v>14</v>
      </c>
      <c r="N58" s="122">
        <f t="shared" si="4"/>
        <v>30</v>
      </c>
      <c r="O58" s="123">
        <f t="shared" si="5"/>
        <v>3973.6526946107788</v>
      </c>
      <c r="P58" s="121"/>
      <c r="Q58" s="124">
        <f t="shared" si="6"/>
        <v>3973.6526946107788</v>
      </c>
    </row>
    <row r="59" spans="1:17" ht="18.75" x14ac:dyDescent="0.15">
      <c r="A59" s="118">
        <v>55</v>
      </c>
      <c r="B59" s="119" t="s">
        <v>137</v>
      </c>
      <c r="C59" s="120" t="s">
        <v>45</v>
      </c>
      <c r="D59" s="121"/>
      <c r="E59" s="121"/>
      <c r="F59" s="122">
        <f t="shared" si="0"/>
        <v>0</v>
      </c>
      <c r="G59" s="123">
        <f t="shared" si="1"/>
        <v>0</v>
      </c>
      <c r="H59" s="121"/>
      <c r="I59" s="121"/>
      <c r="J59" s="122">
        <f t="shared" si="2"/>
        <v>0</v>
      </c>
      <c r="K59" s="123">
        <f t="shared" si="3"/>
        <v>0</v>
      </c>
      <c r="L59" s="121">
        <v>8</v>
      </c>
      <c r="M59" s="121">
        <v>14</v>
      </c>
      <c r="N59" s="122">
        <f t="shared" si="4"/>
        <v>22</v>
      </c>
      <c r="O59" s="123">
        <f t="shared" si="5"/>
        <v>2914.0119760479042</v>
      </c>
      <c r="P59" s="121"/>
      <c r="Q59" s="124">
        <f t="shared" si="6"/>
        <v>2914.0119760479042</v>
      </c>
    </row>
    <row r="60" spans="1:17" ht="18.75" x14ac:dyDescent="0.15">
      <c r="A60" s="118">
        <v>56</v>
      </c>
      <c r="B60" s="119" t="s">
        <v>138</v>
      </c>
      <c r="C60" s="120" t="s">
        <v>45</v>
      </c>
      <c r="D60" s="121"/>
      <c r="E60" s="121"/>
      <c r="F60" s="122">
        <f t="shared" si="0"/>
        <v>0</v>
      </c>
      <c r="G60" s="123">
        <f t="shared" si="1"/>
        <v>0</v>
      </c>
      <c r="H60" s="121"/>
      <c r="I60" s="121"/>
      <c r="J60" s="122">
        <f t="shared" si="2"/>
        <v>0</v>
      </c>
      <c r="K60" s="123">
        <f t="shared" si="3"/>
        <v>0</v>
      </c>
      <c r="L60" s="121">
        <v>9</v>
      </c>
      <c r="M60" s="121">
        <v>7</v>
      </c>
      <c r="N60" s="122">
        <f t="shared" si="4"/>
        <v>16</v>
      </c>
      <c r="O60" s="123">
        <f t="shared" si="5"/>
        <v>2119.2814371257487</v>
      </c>
      <c r="P60" s="121"/>
      <c r="Q60" s="124">
        <f t="shared" si="6"/>
        <v>2119.2814371257487</v>
      </c>
    </row>
    <row r="61" spans="1:17" ht="18.75" x14ac:dyDescent="0.15">
      <c r="A61" s="118">
        <v>57</v>
      </c>
      <c r="B61" s="119" t="s">
        <v>139</v>
      </c>
      <c r="C61" s="120" t="s">
        <v>45</v>
      </c>
      <c r="D61" s="121"/>
      <c r="E61" s="121"/>
      <c r="F61" s="122">
        <f t="shared" si="0"/>
        <v>0</v>
      </c>
      <c r="G61" s="123">
        <f t="shared" si="1"/>
        <v>0</v>
      </c>
      <c r="H61" s="121"/>
      <c r="I61" s="121"/>
      <c r="J61" s="122">
        <f t="shared" si="2"/>
        <v>0</v>
      </c>
      <c r="K61" s="123">
        <f t="shared" si="3"/>
        <v>0</v>
      </c>
      <c r="L61" s="121">
        <v>16</v>
      </c>
      <c r="M61" s="121">
        <v>14</v>
      </c>
      <c r="N61" s="122">
        <f t="shared" si="4"/>
        <v>30</v>
      </c>
      <c r="O61" s="123">
        <f t="shared" si="5"/>
        <v>3973.6526946107788</v>
      </c>
      <c r="P61" s="121"/>
      <c r="Q61" s="124">
        <f t="shared" si="6"/>
        <v>3973.6526946107788</v>
      </c>
    </row>
    <row r="62" spans="1:17" ht="18.75" x14ac:dyDescent="0.15">
      <c r="A62" s="118">
        <v>58</v>
      </c>
      <c r="B62" s="119" t="s">
        <v>140</v>
      </c>
      <c r="C62" s="120" t="s">
        <v>106</v>
      </c>
      <c r="D62" s="121"/>
      <c r="E62" s="121"/>
      <c r="F62" s="122">
        <f t="shared" si="0"/>
        <v>0</v>
      </c>
      <c r="G62" s="123">
        <f t="shared" si="1"/>
        <v>0</v>
      </c>
      <c r="H62" s="121"/>
      <c r="I62" s="121"/>
      <c r="J62" s="122">
        <f t="shared" si="2"/>
        <v>0</v>
      </c>
      <c r="K62" s="123">
        <f t="shared" si="3"/>
        <v>0</v>
      </c>
      <c r="L62" s="121">
        <v>6</v>
      </c>
      <c r="M62" s="121"/>
      <c r="N62" s="122">
        <f t="shared" si="4"/>
        <v>6</v>
      </c>
      <c r="O62" s="123">
        <f t="shared" si="5"/>
        <v>794.7305389221558</v>
      </c>
      <c r="P62" s="121"/>
      <c r="Q62" s="124">
        <f t="shared" si="6"/>
        <v>794.7305389221558</v>
      </c>
    </row>
    <row r="63" spans="1:17" ht="18.75" x14ac:dyDescent="0.15">
      <c r="A63" s="118">
        <v>59</v>
      </c>
      <c r="B63" s="119" t="s">
        <v>141</v>
      </c>
      <c r="C63" s="120" t="s">
        <v>116</v>
      </c>
      <c r="D63" s="121"/>
      <c r="E63" s="121"/>
      <c r="F63" s="122">
        <f t="shared" si="0"/>
        <v>0</v>
      </c>
      <c r="G63" s="123">
        <f t="shared" si="1"/>
        <v>0</v>
      </c>
      <c r="H63" s="121"/>
      <c r="I63" s="121"/>
      <c r="J63" s="122">
        <f t="shared" si="2"/>
        <v>0</v>
      </c>
      <c r="K63" s="123">
        <f t="shared" si="3"/>
        <v>0</v>
      </c>
      <c r="L63" s="121">
        <v>3.5</v>
      </c>
      <c r="M63" s="121">
        <v>5</v>
      </c>
      <c r="N63" s="122">
        <f t="shared" si="4"/>
        <v>8.5</v>
      </c>
      <c r="O63" s="123">
        <f t="shared" si="5"/>
        <v>1125.868263473054</v>
      </c>
      <c r="P63" s="121"/>
      <c r="Q63" s="124">
        <f t="shared" si="6"/>
        <v>1125.868263473054</v>
      </c>
    </row>
    <row r="64" spans="1:17" ht="18.75" x14ac:dyDescent="0.15">
      <c r="A64" s="118">
        <v>60</v>
      </c>
      <c r="B64" s="119" t="s">
        <v>142</v>
      </c>
      <c r="C64" s="120" t="s">
        <v>106</v>
      </c>
      <c r="D64" s="121"/>
      <c r="E64" s="121"/>
      <c r="F64" s="122">
        <f t="shared" si="0"/>
        <v>0</v>
      </c>
      <c r="G64" s="123">
        <f t="shared" si="1"/>
        <v>0</v>
      </c>
      <c r="H64" s="121"/>
      <c r="I64" s="121"/>
      <c r="J64" s="122">
        <f t="shared" si="2"/>
        <v>0</v>
      </c>
      <c r="K64" s="123">
        <f t="shared" si="3"/>
        <v>0</v>
      </c>
      <c r="L64" s="121"/>
      <c r="M64" s="121">
        <v>5</v>
      </c>
      <c r="N64" s="122">
        <f t="shared" si="4"/>
        <v>5</v>
      </c>
      <c r="O64" s="123">
        <f t="shared" si="5"/>
        <v>662.27544910179643</v>
      </c>
      <c r="P64" s="121"/>
      <c r="Q64" s="124">
        <f t="shared" si="6"/>
        <v>662.27544910179643</v>
      </c>
    </row>
    <row r="65" spans="2:17" s="115" customFormat="1" ht="31.5" customHeight="1" x14ac:dyDescent="0.15">
      <c r="B65" s="125"/>
      <c r="C65" s="125"/>
      <c r="D65" s="125"/>
      <c r="E65" s="125"/>
      <c r="F65" s="125"/>
      <c r="G65" s="125">
        <f>('高考-总额分配'!$D$11-'高考-工作量'!$P$65)*0.2</f>
        <v>48664</v>
      </c>
      <c r="H65" s="125"/>
      <c r="I65" s="125"/>
      <c r="K65" s="125">
        <f>('高考-总额分配'!$D$11-'高考-工作量'!$P$65)*0.3</f>
        <v>72996</v>
      </c>
      <c r="L65" s="125"/>
      <c r="M65" s="125"/>
      <c r="N65" s="125"/>
      <c r="O65" s="125">
        <f>('高考-总额分配'!$D$11-'高考-工作量'!$P$65)*0.5</f>
        <v>121660</v>
      </c>
      <c r="P65" s="115">
        <f>SUM(P5:P64)</f>
        <v>13000</v>
      </c>
      <c r="Q65" s="126">
        <f>SUM(Q5:Q64)</f>
        <v>256319.99999999997</v>
      </c>
    </row>
  </sheetData>
  <sheetProtection password="CF7A" sheet="1" objects="1" scenarios="1"/>
  <mergeCells count="18">
    <mergeCell ref="M3:M4"/>
    <mergeCell ref="N3:N4"/>
    <mergeCell ref="P2:P4"/>
    <mergeCell ref="Q2:Q4"/>
    <mergeCell ref="A1:Q1"/>
    <mergeCell ref="D2:G2"/>
    <mergeCell ref="H2:K2"/>
    <mergeCell ref="L2:O2"/>
    <mergeCell ref="A2:A4"/>
    <mergeCell ref="B2:B4"/>
    <mergeCell ref="C2:C4"/>
    <mergeCell ref="D3:D4"/>
    <mergeCell ref="E3:E4"/>
    <mergeCell ref="F3:F4"/>
    <mergeCell ref="H3:H4"/>
    <mergeCell ref="I3:I4"/>
    <mergeCell ref="J3:J4"/>
    <mergeCell ref="L3:L4"/>
  </mergeCells>
  <phoneticPr fontId="3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D55"/>
  <sheetViews>
    <sheetView workbookViewId="0">
      <pane xSplit="2" ySplit="1" topLeftCell="C39" activePane="bottomRight" state="frozen"/>
      <selection pane="topRight"/>
      <selection pane="bottomLeft"/>
      <selection pane="bottomRight" activeCell="H68" sqref="H68"/>
    </sheetView>
  </sheetViews>
  <sheetFormatPr defaultColWidth="9" defaultRowHeight="13.5" x14ac:dyDescent="0.15"/>
  <cols>
    <col min="4" max="4" width="11.625" customWidth="1"/>
  </cols>
  <sheetData>
    <row r="1" spans="1:4" ht="20.100000000000001" customHeight="1" x14ac:dyDescent="0.15">
      <c r="A1" s="9" t="s">
        <v>143</v>
      </c>
      <c r="B1" s="9" t="s">
        <v>144</v>
      </c>
      <c r="C1" s="9" t="s">
        <v>145</v>
      </c>
      <c r="D1" s="9" t="s">
        <v>1</v>
      </c>
    </row>
    <row r="2" spans="1:4" ht="20.100000000000001" customHeight="1" x14ac:dyDescent="0.15">
      <c r="A2" s="9" t="s">
        <v>104</v>
      </c>
      <c r="B2" s="9" t="s">
        <v>112</v>
      </c>
      <c r="C2" s="9">
        <v>599.14579968369299</v>
      </c>
      <c r="D2" s="113">
        <f>'高考-总额分配'!$D$17*C2/SUM(C$2:C$50)</f>
        <v>5809.524655874151</v>
      </c>
    </row>
    <row r="3" spans="1:4" ht="20.100000000000001" customHeight="1" x14ac:dyDescent="0.15">
      <c r="A3" s="9" t="s">
        <v>104</v>
      </c>
      <c r="B3" s="9" t="s">
        <v>103</v>
      </c>
      <c r="C3" s="9">
        <v>396.79849005118399</v>
      </c>
      <c r="D3" s="113">
        <f>'高考-总额分配'!$D$17*C3/SUM(C$2:C$50)</f>
        <v>3847.4952383593063</v>
      </c>
    </row>
    <row r="4" spans="1:4" ht="20.100000000000001" customHeight="1" x14ac:dyDescent="0.15">
      <c r="A4" s="9" t="s">
        <v>104</v>
      </c>
      <c r="B4" s="9" t="s">
        <v>127</v>
      </c>
      <c r="C4" s="9">
        <v>121.08229118419</v>
      </c>
      <c r="D4" s="113">
        <f>'高考-总额分配'!$D$17*C4/SUM(C$2:C$50)</f>
        <v>1174.055724659419</v>
      </c>
    </row>
    <row r="5" spans="1:4" ht="20.100000000000001" customHeight="1" x14ac:dyDescent="0.15">
      <c r="A5" s="9" t="s">
        <v>104</v>
      </c>
      <c r="B5" s="9" t="s">
        <v>126</v>
      </c>
      <c r="C5" s="9">
        <v>405.84686876857899</v>
      </c>
      <c r="D5" s="113">
        <f>'高考-总额分配'!$D$17*C5/SUM(C$2:C$50)</f>
        <v>3935.2314442747024</v>
      </c>
    </row>
    <row r="6" spans="1:4" ht="20.100000000000001" customHeight="1" x14ac:dyDescent="0.15">
      <c r="A6" s="9" t="s">
        <v>109</v>
      </c>
      <c r="B6" s="9" t="s">
        <v>108</v>
      </c>
      <c r="C6" s="9">
        <v>300.26107792988603</v>
      </c>
      <c r="D6" s="113">
        <f>'高考-总额分配'!$D$17*C6/SUM(C$2:C$50)</f>
        <v>2911.4351404181252</v>
      </c>
    </row>
    <row r="7" spans="1:4" ht="20.100000000000001" customHeight="1" x14ac:dyDescent="0.15">
      <c r="A7" s="9" t="s">
        <v>109</v>
      </c>
      <c r="B7" s="9" t="s">
        <v>111</v>
      </c>
      <c r="C7" s="9">
        <v>610.31204447137702</v>
      </c>
      <c r="D7" s="113">
        <f>'高考-总额分配'!$D$17*C7/SUM(C$2:C$50)</f>
        <v>5917.796422849442</v>
      </c>
    </row>
    <row r="8" spans="1:4" ht="20.100000000000001" customHeight="1" x14ac:dyDescent="0.15">
      <c r="A8" s="9" t="s">
        <v>109</v>
      </c>
      <c r="B8" s="9" t="s">
        <v>110</v>
      </c>
      <c r="C8" s="9">
        <v>185.23110747520201</v>
      </c>
      <c r="D8" s="113">
        <f>'高考-总额分配'!$D$17*C8/SUM(C$2:C$50)</f>
        <v>1796.0648083991721</v>
      </c>
    </row>
    <row r="9" spans="1:4" ht="20.100000000000001" customHeight="1" x14ac:dyDescent="0.15">
      <c r="A9" s="9" t="s">
        <v>109</v>
      </c>
      <c r="B9" s="9" t="s">
        <v>128</v>
      </c>
      <c r="C9" s="9">
        <v>205.833214030064</v>
      </c>
      <c r="D9" s="113">
        <f>'高考-总额分配'!$D$17*C9/SUM(C$2:C$50)</f>
        <v>1995.8299508012458</v>
      </c>
    </row>
    <row r="10" spans="1:4" ht="20.100000000000001" customHeight="1" x14ac:dyDescent="0.15">
      <c r="A10" s="9" t="s">
        <v>109</v>
      </c>
      <c r="B10" s="9" t="s">
        <v>133</v>
      </c>
      <c r="C10" s="9">
        <v>199.808070866142</v>
      </c>
      <c r="D10" s="113">
        <f>'高考-总额分配'!$D$17*C10/SUM(C$2:C$50)</f>
        <v>1937.4080812255002</v>
      </c>
    </row>
    <row r="11" spans="1:4" ht="20.100000000000001" customHeight="1" x14ac:dyDescent="0.15">
      <c r="A11" s="9" t="s">
        <v>106</v>
      </c>
      <c r="B11" s="9" t="s">
        <v>105</v>
      </c>
      <c r="C11" s="9">
        <v>614.91970324635497</v>
      </c>
      <c r="D11" s="113">
        <f>'高考-总额分配'!$D$17*C11/SUM(C$2:C$50)</f>
        <v>5962.4738741029105</v>
      </c>
    </row>
    <row r="12" spans="1:4" ht="20.100000000000001" customHeight="1" x14ac:dyDescent="0.15">
      <c r="A12" s="9" t="s">
        <v>106</v>
      </c>
      <c r="B12" s="9" t="s">
        <v>123</v>
      </c>
      <c r="C12" s="9">
        <v>579.87304978145596</v>
      </c>
      <c r="D12" s="113">
        <f>'高考-总额分配'!$D$17*C12/SUM(C$2:C$50)</f>
        <v>5622.6494148182146</v>
      </c>
    </row>
    <row r="13" spans="1:4" ht="20.100000000000001" customHeight="1" x14ac:dyDescent="0.15">
      <c r="A13" s="9" t="s">
        <v>106</v>
      </c>
      <c r="B13" s="9" t="s">
        <v>107</v>
      </c>
      <c r="C13" s="9">
        <v>402.11224758417501</v>
      </c>
      <c r="D13" s="113">
        <f>'高考-总额分配'!$D$17*C13/SUM(C$2:C$50)</f>
        <v>3899.0192671008008</v>
      </c>
    </row>
    <row r="14" spans="1:4" ht="20.100000000000001" customHeight="1" x14ac:dyDescent="0.15">
      <c r="A14" s="9" t="s">
        <v>101</v>
      </c>
      <c r="B14" s="9" t="s">
        <v>100</v>
      </c>
      <c r="C14" s="9">
        <v>100</v>
      </c>
      <c r="D14" s="113">
        <f>'高考-总额分配'!$D$17*C14/SUM(C$2:C$50)</f>
        <v>969.63454620581058</v>
      </c>
    </row>
    <row r="15" spans="1:4" ht="20.100000000000001" customHeight="1" x14ac:dyDescent="0.15">
      <c r="A15" s="9" t="s">
        <v>101</v>
      </c>
      <c r="B15" s="9" t="s">
        <v>102</v>
      </c>
      <c r="C15" s="9">
        <v>605.781860744082</v>
      </c>
      <c r="D15" s="113">
        <f>'高考-总额分配'!$D$17*C15/SUM(C$2:C$50)</f>
        <v>5873.8701964229949</v>
      </c>
    </row>
    <row r="16" spans="1:4" ht="20.100000000000001" customHeight="1" x14ac:dyDescent="0.15">
      <c r="A16" s="9" t="s">
        <v>101</v>
      </c>
      <c r="B16" s="9" t="s">
        <v>121</v>
      </c>
      <c r="C16" s="9">
        <v>591.57953370234998</v>
      </c>
      <c r="D16" s="113">
        <f>'高考-总额分配'!$D$17*C16/SUM(C$2:C$50)</f>
        <v>5736.1595270612306</v>
      </c>
    </row>
    <row r="17" spans="1:4" ht="20.100000000000001" customHeight="1" x14ac:dyDescent="0.15">
      <c r="A17" s="9" t="s">
        <v>101</v>
      </c>
      <c r="B17" s="9" t="s">
        <v>122</v>
      </c>
      <c r="C17" s="9">
        <v>498.12229082761797</v>
      </c>
      <c r="D17" s="113">
        <f>'高考-总额分配'!$D$17*C17/SUM(C$2:C$50)</f>
        <v>4829.9658142163617</v>
      </c>
    </row>
    <row r="18" spans="1:4" ht="20.100000000000001" customHeight="1" x14ac:dyDescent="0.15">
      <c r="A18" s="9" t="s">
        <v>97</v>
      </c>
      <c r="B18" s="9" t="s">
        <v>125</v>
      </c>
      <c r="C18" s="9">
        <v>83.314459930313603</v>
      </c>
      <c r="D18" s="113">
        <f>'高考-总额分配'!$D$17*C18/SUM(C$2:C$50)</f>
        <v>807.84578546911814</v>
      </c>
    </row>
    <row r="19" spans="1:4" ht="20.100000000000001" customHeight="1" x14ac:dyDescent="0.15">
      <c r="A19" s="9" t="s">
        <v>97</v>
      </c>
      <c r="B19" s="9" t="s">
        <v>98</v>
      </c>
      <c r="C19" s="9">
        <v>599.09221312409898</v>
      </c>
      <c r="D19" s="113">
        <f>'高考-总额分配'!$D$17*C19/SUM(C$2:C$50)</f>
        <v>5809.0050620802049</v>
      </c>
    </row>
    <row r="20" spans="1:4" ht="20.100000000000001" customHeight="1" x14ac:dyDescent="0.15">
      <c r="A20" s="9" t="s">
        <v>97</v>
      </c>
      <c r="B20" s="9" t="s">
        <v>96</v>
      </c>
      <c r="C20" s="9">
        <v>598.23716471273599</v>
      </c>
      <c r="D20" s="113">
        <f>'高考-总额分配'!$D$17*C20/SUM(C$2:C$50)</f>
        <v>5800.7142172968452</v>
      </c>
    </row>
    <row r="21" spans="1:4" ht="20.100000000000001" customHeight="1" x14ac:dyDescent="0.15">
      <c r="A21" s="9" t="s">
        <v>97</v>
      </c>
      <c r="B21" s="9" t="s">
        <v>99</v>
      </c>
      <c r="C21" s="9">
        <v>616.39019904782901</v>
      </c>
      <c r="D21" s="113">
        <f>'高考-总额分配'!$D$17*C21/SUM(C$2:C$50)</f>
        <v>5976.7323093945088</v>
      </c>
    </row>
    <row r="22" spans="1:4" ht="20.100000000000001" customHeight="1" x14ac:dyDescent="0.15">
      <c r="A22" s="9" t="s">
        <v>92</v>
      </c>
      <c r="B22" s="9" t="s">
        <v>93</v>
      </c>
      <c r="C22" s="9">
        <v>609.84160397625601</v>
      </c>
      <c r="D22" s="113">
        <f>'高考-总额分配'!$D$17*C22/SUM(C$2:C$50)</f>
        <v>5913.2348692894057</v>
      </c>
    </row>
    <row r="23" spans="1:4" ht="20.100000000000001" customHeight="1" x14ac:dyDescent="0.15">
      <c r="A23" s="9" t="s">
        <v>92</v>
      </c>
      <c r="B23" s="9" t="s">
        <v>95</v>
      </c>
      <c r="C23" s="9">
        <v>603.91020716507899</v>
      </c>
      <c r="D23" s="113">
        <f>'高考-总额分配'!$D$17*C23/SUM(C$2:C$50)</f>
        <v>5855.7219967356841</v>
      </c>
    </row>
    <row r="24" spans="1:4" ht="20.100000000000001" customHeight="1" x14ac:dyDescent="0.15">
      <c r="A24" s="9" t="s">
        <v>92</v>
      </c>
      <c r="B24" s="9" t="s">
        <v>91</v>
      </c>
      <c r="C24" s="9">
        <v>588.57472071037296</v>
      </c>
      <c r="D24" s="113">
        <f>'高考-总额分配'!$D$17*C24/SUM(C$2:C$50)</f>
        <v>5707.0238222421413</v>
      </c>
    </row>
    <row r="25" spans="1:4" ht="20.100000000000001" customHeight="1" x14ac:dyDescent="0.15">
      <c r="A25" s="9" t="s">
        <v>92</v>
      </c>
      <c r="B25" s="9" t="s">
        <v>94</v>
      </c>
      <c r="C25" s="9">
        <v>591.97281924872198</v>
      </c>
      <c r="D25" s="113">
        <f>'高考-总额分配'!$D$17*C25/SUM(C$2:C$50)</f>
        <v>5739.972959584089</v>
      </c>
    </row>
    <row r="26" spans="1:4" ht="20.100000000000001" customHeight="1" x14ac:dyDescent="0.15">
      <c r="A26" s="9" t="s">
        <v>46</v>
      </c>
      <c r="B26" s="9" t="s">
        <v>87</v>
      </c>
      <c r="C26" s="9">
        <v>388.951618103812</v>
      </c>
      <c r="D26" s="113">
        <f>'高考-总额分配'!$D$17*C26/SUM(C$2:C$50)</f>
        <v>3771.4092571610549</v>
      </c>
    </row>
    <row r="27" spans="1:4" ht="20.100000000000001" customHeight="1" x14ac:dyDescent="0.15">
      <c r="A27" s="9" t="s">
        <v>46</v>
      </c>
      <c r="B27" s="9" t="s">
        <v>86</v>
      </c>
      <c r="C27" s="9">
        <v>611.65101377292501</v>
      </c>
      <c r="D27" s="113">
        <f>'高考-总额分配'!$D$17*C27/SUM(C$2:C$50)</f>
        <v>5930.7795317603413</v>
      </c>
    </row>
    <row r="28" spans="1:4" ht="20.100000000000001" customHeight="1" x14ac:dyDescent="0.15">
      <c r="A28" s="9" t="s">
        <v>46</v>
      </c>
      <c r="B28" s="9" t="s">
        <v>88</v>
      </c>
      <c r="C28" s="9">
        <v>498.80740387725001</v>
      </c>
      <c r="D28" s="113">
        <f>'高考-总额分配'!$D$17*C28/SUM(C$2:C$50)</f>
        <v>4836.6089070261578</v>
      </c>
    </row>
    <row r="29" spans="1:4" ht="20.100000000000001" customHeight="1" x14ac:dyDescent="0.15">
      <c r="A29" s="9" t="s">
        <v>46</v>
      </c>
      <c r="B29" s="9" t="s">
        <v>89</v>
      </c>
      <c r="C29" s="9">
        <v>604.49977256889395</v>
      </c>
      <c r="D29" s="113">
        <f>'高考-总额分配'!$D$17*C29/SUM(C$2:C$50)</f>
        <v>5861.4386265635521</v>
      </c>
    </row>
    <row r="30" spans="1:4" ht="20.100000000000001" customHeight="1" x14ac:dyDescent="0.15">
      <c r="A30" s="9" t="s">
        <v>46</v>
      </c>
      <c r="B30" s="9" t="s">
        <v>90</v>
      </c>
      <c r="C30" s="9">
        <v>603.30267677750498</v>
      </c>
      <c r="D30" s="113">
        <f>'高考-总额分配'!$D$17*C30/SUM(C$2:C$50)</f>
        <v>5849.8311722190692</v>
      </c>
    </row>
    <row r="31" spans="1:4" ht="20.100000000000001" customHeight="1" x14ac:dyDescent="0.15">
      <c r="A31" s="9" t="s">
        <v>46</v>
      </c>
      <c r="B31" s="9" t="s">
        <v>85</v>
      </c>
      <c r="C31" s="9">
        <v>596.32676696891099</v>
      </c>
      <c r="D31" s="113">
        <f>'高考-总额分配'!$D$17*C31/SUM(C$2:C$50)</f>
        <v>5782.190340802782</v>
      </c>
    </row>
    <row r="32" spans="1:4" ht="20.100000000000001" customHeight="1" x14ac:dyDescent="0.15">
      <c r="A32" s="9" t="s">
        <v>46</v>
      </c>
      <c r="B32" s="9" t="s">
        <v>135</v>
      </c>
      <c r="C32" s="9">
        <v>104.761904761905</v>
      </c>
      <c r="D32" s="113">
        <f>'高考-总额分配'!$D$17*C32/SUM(C$2:C$50)</f>
        <v>1015.807619834661</v>
      </c>
    </row>
    <row r="33" spans="1:4" ht="20.100000000000001" customHeight="1" x14ac:dyDescent="0.15">
      <c r="A33" s="9" t="s">
        <v>45</v>
      </c>
      <c r="B33" s="9" t="s">
        <v>79</v>
      </c>
      <c r="C33" s="9">
        <v>394.96379902120401</v>
      </c>
      <c r="D33" s="113">
        <f>'高考-总额分配'!$D$17*C33/SUM(C$2:C$50)</f>
        <v>3829.7054403164811</v>
      </c>
    </row>
    <row r="34" spans="1:4" ht="20.100000000000001" customHeight="1" x14ac:dyDescent="0.15">
      <c r="A34" s="9" t="s">
        <v>45</v>
      </c>
      <c r="B34" s="9" t="s">
        <v>84</v>
      </c>
      <c r="C34" s="9">
        <v>598.71533344516695</v>
      </c>
      <c r="D34" s="113">
        <f>'高考-总额分配'!$D$17*C34/SUM(C$2:C$50)</f>
        <v>5805.35070651565</v>
      </c>
    </row>
    <row r="35" spans="1:4" ht="20.100000000000001" customHeight="1" x14ac:dyDescent="0.15">
      <c r="A35" s="9" t="s">
        <v>45</v>
      </c>
      <c r="B35" s="9" t="s">
        <v>82</v>
      </c>
      <c r="C35" s="9">
        <v>194.75724159748501</v>
      </c>
      <c r="D35" s="113">
        <f>'高考-总额分配'!$D$17*C35/SUM(C$2:C$50)</f>
        <v>1888.4334957667279</v>
      </c>
    </row>
    <row r="36" spans="1:4" ht="20.100000000000001" customHeight="1" x14ac:dyDescent="0.15">
      <c r="A36" s="9" t="s">
        <v>45</v>
      </c>
      <c r="B36" s="9" t="s">
        <v>83</v>
      </c>
      <c r="C36" s="9">
        <v>511.376767291921</v>
      </c>
      <c r="D36" s="113">
        <f>'高考-总额分配'!$D$17*C36/SUM(C$2:C$50)</f>
        <v>4958.4857969329623</v>
      </c>
    </row>
    <row r="37" spans="1:4" ht="20.100000000000001" customHeight="1" x14ac:dyDescent="0.15">
      <c r="A37" s="9" t="s">
        <v>45</v>
      </c>
      <c r="B37" s="9" t="s">
        <v>81</v>
      </c>
      <c r="C37" s="9">
        <v>600.16998459057095</v>
      </c>
      <c r="D37" s="113">
        <f>'高考-总额分配'!$D$17*C37/SUM(C$2:C$50)</f>
        <v>5819.4555065482655</v>
      </c>
    </row>
    <row r="38" spans="1:4" ht="20.100000000000001" customHeight="1" x14ac:dyDescent="0.15">
      <c r="A38" s="9" t="s">
        <v>45</v>
      </c>
      <c r="B38" s="9" t="s">
        <v>80</v>
      </c>
      <c r="C38" s="9">
        <v>596.16580736295202</v>
      </c>
      <c r="D38" s="113">
        <f>'高考-总额分配'!$D$17*C38/SUM(C$2:C$50)</f>
        <v>5780.6296208579661</v>
      </c>
    </row>
    <row r="39" spans="1:4" ht="20.100000000000001" customHeight="1" x14ac:dyDescent="0.15">
      <c r="A39" s="9" t="s">
        <v>45</v>
      </c>
      <c r="B39" s="9" t="s">
        <v>129</v>
      </c>
      <c r="C39" s="9">
        <v>98.079374521968205</v>
      </c>
      <c r="D39" s="113">
        <f>'高考-总额分配'!$D$17*C39/SUM(C$2:C$50)</f>
        <v>951.01149806758372</v>
      </c>
    </row>
    <row r="40" spans="1:4" ht="20.100000000000001" customHeight="1" x14ac:dyDescent="0.15">
      <c r="A40" s="9" t="s">
        <v>45</v>
      </c>
      <c r="B40" s="9" t="s">
        <v>132</v>
      </c>
      <c r="C40" s="9">
        <v>210.791383712243</v>
      </c>
      <c r="D40" s="113">
        <f>'高考-总额分配'!$D$17*C40/SUM(C$2:C$50)</f>
        <v>2043.9060768991562</v>
      </c>
    </row>
    <row r="41" spans="1:4" ht="20.100000000000001" customHeight="1" x14ac:dyDescent="0.15">
      <c r="A41" s="9" t="s">
        <v>45</v>
      </c>
      <c r="B41" s="9" t="s">
        <v>137</v>
      </c>
      <c r="C41" s="9">
        <v>204.63590609932101</v>
      </c>
      <c r="D41" s="113">
        <f>'高考-总额分配'!$D$17*C41/SUM(C$2:C$50)</f>
        <v>1984.2204394802998</v>
      </c>
    </row>
    <row r="42" spans="1:4" ht="20.100000000000001" customHeight="1" x14ac:dyDescent="0.15">
      <c r="A42" s="9" t="s">
        <v>45</v>
      </c>
      <c r="B42" s="9" t="s">
        <v>138</v>
      </c>
      <c r="C42" s="9">
        <v>204.31610942249199</v>
      </c>
      <c r="D42" s="113">
        <f>'高考-总额分配'!$D$17*C42/SUM(C$2:C$50)</f>
        <v>1981.1195804241477</v>
      </c>
    </row>
    <row r="43" spans="1:4" ht="20.100000000000001" customHeight="1" x14ac:dyDescent="0.15">
      <c r="A43" s="9" t="s">
        <v>45</v>
      </c>
      <c r="B43" s="9" t="s">
        <v>139</v>
      </c>
      <c r="C43" s="9">
        <v>203.552554287779</v>
      </c>
      <c r="D43" s="113">
        <f>'高考-总额分配'!$D$17*C43/SUM(C$2:C$50)</f>
        <v>1973.7158860586421</v>
      </c>
    </row>
    <row r="44" spans="1:4" ht="20.100000000000001" customHeight="1" x14ac:dyDescent="0.15">
      <c r="A44" s="9" t="s">
        <v>44</v>
      </c>
      <c r="B44" s="9" t="s">
        <v>78</v>
      </c>
      <c r="C44" s="9">
        <v>383.63070215661799</v>
      </c>
      <c r="D44" s="113">
        <f>'高考-总额分配'!$D$17*C44/SUM(C$2:C$50)</f>
        <v>3719.8158179624875</v>
      </c>
    </row>
    <row r="45" spans="1:4" ht="20.100000000000001" customHeight="1" x14ac:dyDescent="0.15">
      <c r="A45" s="9" t="s">
        <v>44</v>
      </c>
      <c r="B45" s="9" t="s">
        <v>75</v>
      </c>
      <c r="C45" s="9">
        <v>594.59354951252499</v>
      </c>
      <c r="D45" s="113">
        <f>'高考-总额分配'!$D$17*C45/SUM(C$2:C$50)</f>
        <v>5765.3844655847934</v>
      </c>
    </row>
    <row r="46" spans="1:4" ht="20.100000000000001" customHeight="1" x14ac:dyDescent="0.15">
      <c r="A46" s="9" t="s">
        <v>44</v>
      </c>
      <c r="B46" s="9" t="s">
        <v>73</v>
      </c>
      <c r="C46" s="9">
        <v>607.24662636984499</v>
      </c>
      <c r="D46" s="113">
        <f>'高考-总额分配'!$D$17*C46/SUM(C$2:C$50)</f>
        <v>5888.0730699513397</v>
      </c>
    </row>
    <row r="47" spans="1:4" ht="20.100000000000001" customHeight="1" x14ac:dyDescent="0.15">
      <c r="A47" s="9" t="s">
        <v>44</v>
      </c>
      <c r="B47" s="9" t="s">
        <v>76</v>
      </c>
      <c r="C47" s="9">
        <v>393.190215594638</v>
      </c>
      <c r="D47" s="113">
        <f>'高考-总额分配'!$D$17*C47/SUM(C$2:C$50)</f>
        <v>3812.5081627067166</v>
      </c>
    </row>
    <row r="48" spans="1:4" ht="20.100000000000001" customHeight="1" x14ac:dyDescent="0.15">
      <c r="A48" s="9" t="s">
        <v>44</v>
      </c>
      <c r="B48" s="9" t="s">
        <v>74</v>
      </c>
      <c r="C48" s="9">
        <v>586.47721665244796</v>
      </c>
      <c r="D48" s="113">
        <f>'高考-总额分配'!$D$17*C48/SUM(C$2:C$50)</f>
        <v>5686.6856982884328</v>
      </c>
    </row>
    <row r="49" spans="1:4" ht="20.100000000000001" customHeight="1" x14ac:dyDescent="0.15">
      <c r="A49" s="9" t="s">
        <v>44</v>
      </c>
      <c r="B49" s="9" t="s">
        <v>77</v>
      </c>
      <c r="C49" s="9">
        <v>625.87543991474899</v>
      </c>
      <c r="D49" s="113">
        <f>'高考-总额分配'!$D$17*C49/SUM(C$2:C$50)</f>
        <v>6068.7044816309972</v>
      </c>
    </row>
    <row r="50" spans="1:4" ht="20.100000000000001" customHeight="1" x14ac:dyDescent="0.15">
      <c r="A50" s="9" t="s">
        <v>44</v>
      </c>
      <c r="B50" s="9" t="s">
        <v>136</v>
      </c>
      <c r="C50" s="9">
        <v>200.391865268347</v>
      </c>
      <c r="D50" s="113">
        <f>'高考-总额分配'!$D$17*C50/SUM(C$2:C$50)</f>
        <v>1943.0687534280958</v>
      </c>
    </row>
    <row r="51" spans="1:4" ht="36.75" customHeight="1" x14ac:dyDescent="0.15">
      <c r="B51" s="12" t="s">
        <v>146</v>
      </c>
      <c r="C51">
        <f>SUM(C2:C50)</f>
        <v>21325.272071915228</v>
      </c>
      <c r="D51">
        <f>SUM(D2:D50)</f>
        <v>206777.20508166979</v>
      </c>
    </row>
    <row r="53" spans="1:4" x14ac:dyDescent="0.15">
      <c r="A53" s="224" t="s">
        <v>147</v>
      </c>
      <c r="B53" s="162"/>
      <c r="C53" s="162"/>
      <c r="D53" s="162"/>
    </row>
    <row r="54" spans="1:4" x14ac:dyDescent="0.15">
      <c r="A54" s="162"/>
      <c r="B54" s="162"/>
      <c r="C54" s="162"/>
      <c r="D54" s="162"/>
    </row>
    <row r="55" spans="1:4" x14ac:dyDescent="0.15">
      <c r="A55" s="162"/>
      <c r="B55" s="162"/>
      <c r="C55" s="162"/>
      <c r="D55" s="162"/>
    </row>
  </sheetData>
  <sheetProtection password="CF7A" sheet="1" objects="1" scenarios="1"/>
  <mergeCells count="1">
    <mergeCell ref="A53:D55"/>
  </mergeCells>
  <phoneticPr fontId="30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R842"/>
  <sheetViews>
    <sheetView workbookViewId="0">
      <pane xSplit="2" ySplit="3" topLeftCell="C821" activePane="bottomRight" state="frozen"/>
      <selection pane="topRight"/>
      <selection pane="bottomLeft"/>
      <selection pane="bottomRight" activeCell="J853" sqref="J853"/>
    </sheetView>
  </sheetViews>
  <sheetFormatPr defaultColWidth="9" defaultRowHeight="13.5" x14ac:dyDescent="0.15"/>
  <cols>
    <col min="1" max="1" width="9.75" style="69" customWidth="1"/>
    <col min="2" max="2" width="22" style="69" customWidth="1"/>
    <col min="3" max="3" width="11.25" style="69" customWidth="1"/>
    <col min="4" max="4" width="12.25" style="71" customWidth="1"/>
    <col min="5" max="5" width="5.375" style="71" customWidth="1"/>
    <col min="6" max="9" width="5.25" style="71" customWidth="1"/>
    <col min="10" max="11" width="5.375" style="71" customWidth="1"/>
    <col min="12" max="13" width="5.25" style="71" customWidth="1"/>
    <col min="14" max="14" width="7" style="71" customWidth="1"/>
    <col min="15" max="15" width="5.25" style="71" customWidth="1"/>
    <col min="16" max="16" width="7.25" style="71" customWidth="1"/>
    <col min="17" max="17" width="5.25" style="71" customWidth="1"/>
    <col min="18" max="18" width="7.125" style="71" customWidth="1"/>
    <col min="19" max="19" width="5.75" style="71" customWidth="1"/>
    <col min="20" max="20" width="8.75" style="69" customWidth="1"/>
    <col min="21" max="21" width="9.375" style="69" customWidth="1"/>
    <col min="22" max="22" width="9.75" style="69" customWidth="1"/>
    <col min="23" max="23" width="13.125" style="69" customWidth="1"/>
    <col min="24" max="24" width="9.75" style="69" customWidth="1"/>
    <col min="25" max="25" width="13.125" style="69" customWidth="1"/>
    <col min="26" max="26" width="9.75" style="69" customWidth="1"/>
    <col min="27" max="27" width="13.125" style="69" customWidth="1"/>
    <col min="28" max="28" width="11.75" style="69" customWidth="1"/>
    <col min="29" max="29" width="13.125" style="69" customWidth="1"/>
    <col min="30" max="30" width="9.75" style="69" customWidth="1"/>
    <col min="31" max="31" width="13.125" style="69" customWidth="1"/>
    <col min="32" max="32" width="5.75" style="71" customWidth="1"/>
    <col min="33" max="33" width="9.75" style="69" customWidth="1"/>
    <col min="34" max="34" width="13.125" style="69" customWidth="1"/>
    <col min="35" max="35" width="9.75" style="69" customWidth="1"/>
    <col min="36" max="36" width="13.125" style="69" customWidth="1"/>
    <col min="37" max="37" width="9.75" style="69" customWidth="1"/>
    <col min="38" max="38" width="13.125" style="69" customWidth="1"/>
    <col min="39" max="39" width="11.75" style="69" customWidth="1"/>
    <col min="40" max="40" width="13.125" style="69" customWidth="1"/>
    <col min="41" max="41" width="11.75" style="69" customWidth="1"/>
    <col min="42" max="42" width="13.125" style="69" customWidth="1"/>
    <col min="43" max="43" width="11.75" style="69" customWidth="1"/>
    <col min="44" max="44" width="13.125" style="69" customWidth="1"/>
    <col min="45" max="45" width="5.75" style="71" customWidth="1"/>
    <col min="46" max="46" width="11.75" style="69" customWidth="1"/>
    <col min="47" max="47" width="13.125" style="69" customWidth="1"/>
    <col min="48" max="48" width="11.75" style="69" customWidth="1"/>
    <col min="49" max="49" width="13.125" style="69" customWidth="1"/>
    <col min="50" max="50" width="11.75" style="69" customWidth="1"/>
    <col min="51" max="51" width="13.125" style="69" customWidth="1"/>
    <col min="52" max="52" width="9.75" style="69" customWidth="1"/>
    <col min="53" max="53" width="13.125" style="69" customWidth="1"/>
    <col min="54" max="54" width="9.75" style="69" customWidth="1"/>
    <col min="55" max="55" width="13.125" style="69" customWidth="1"/>
    <col min="56" max="56" width="9.75" style="69" customWidth="1"/>
    <col min="57" max="57" width="13.125" style="69" customWidth="1"/>
    <col min="58" max="58" width="5.75" style="71" customWidth="1"/>
    <col min="59" max="59" width="11.75" style="69" customWidth="1"/>
    <col min="60" max="60" width="13.125" style="69" customWidth="1"/>
    <col min="61" max="61" width="11.75" style="69" customWidth="1"/>
    <col min="62" max="62" width="13.125" style="69" customWidth="1"/>
    <col min="63" max="63" width="9.75" style="69" customWidth="1"/>
    <col min="64" max="64" width="13.125" style="69" customWidth="1"/>
    <col min="65" max="65" width="9.75" style="69" customWidth="1"/>
    <col min="66" max="66" width="13.125" style="69" customWidth="1"/>
    <col min="67" max="67" width="9.75" style="69" customWidth="1"/>
    <col min="68" max="68" width="13.125" style="69" customWidth="1"/>
    <col min="69" max="69" width="9.75" style="69" customWidth="1"/>
    <col min="70" max="70" width="13.125" style="69" customWidth="1"/>
    <col min="71" max="71" width="5.75" style="71" customWidth="1"/>
    <col min="72" max="72" width="9.75" style="69" customWidth="1"/>
    <col min="73" max="73" width="13.125" style="69" customWidth="1"/>
    <col min="74" max="74" width="11.75" style="69" customWidth="1"/>
    <col min="75" max="75" width="13.125" style="69" customWidth="1"/>
    <col min="76" max="76" width="9.75" style="69" customWidth="1"/>
    <col min="77" max="77" width="13.125" style="69" customWidth="1"/>
    <col min="78" max="78" width="9.75" style="69" customWidth="1"/>
    <col min="79" max="79" width="13.125" style="69" customWidth="1"/>
    <col min="80" max="80" width="9.75" style="69" customWidth="1"/>
    <col min="81" max="81" width="13.125" style="69" customWidth="1"/>
    <col min="82" max="82" width="9.75" style="69" customWidth="1"/>
    <col min="83" max="83" width="13.125" style="69" customWidth="1"/>
    <col min="84" max="84" width="5.25" style="71" customWidth="1"/>
    <col min="85" max="85" width="9.75" style="69" customWidth="1"/>
    <col min="86" max="86" width="13.125" style="69" customWidth="1"/>
    <col min="87" max="87" width="11.75" style="69" customWidth="1"/>
    <col min="88" max="88" width="13.125" style="69" customWidth="1"/>
    <col min="89" max="89" width="9.75" style="69" customWidth="1"/>
    <col min="90" max="90" width="13.125" style="69" customWidth="1"/>
    <col min="91" max="91" width="9.75" style="69" customWidth="1"/>
    <col min="92" max="92" width="13.125" style="69" customWidth="1"/>
    <col min="93" max="93" width="9.75" style="69" customWidth="1"/>
    <col min="94" max="94" width="13.125" style="69" customWidth="1"/>
    <col min="95" max="95" width="9.75" style="69" customWidth="1"/>
    <col min="96" max="96" width="13.125" style="69" customWidth="1"/>
    <col min="97" max="16384" width="9" style="71"/>
  </cols>
  <sheetData>
    <row r="1" spans="1:96" x14ac:dyDescent="0.15">
      <c r="G1" s="226" t="s">
        <v>148</v>
      </c>
      <c r="H1" s="227"/>
      <c r="I1" s="227"/>
      <c r="J1" s="227"/>
      <c r="K1" s="227"/>
      <c r="L1" s="227"/>
      <c r="M1" s="228"/>
      <c r="N1" s="232" t="s">
        <v>149</v>
      </c>
      <c r="O1" s="233"/>
      <c r="P1" s="233"/>
      <c r="Q1" s="233"/>
      <c r="R1" s="233"/>
      <c r="S1" s="238" t="s">
        <v>150</v>
      </c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 t="s">
        <v>151</v>
      </c>
      <c r="AG1" s="236"/>
      <c r="AH1" s="236"/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 t="s">
        <v>152</v>
      </c>
      <c r="AT1" s="236"/>
      <c r="AU1" s="236"/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 t="s">
        <v>153</v>
      </c>
      <c r="BG1" s="236"/>
      <c r="BH1" s="236"/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 t="s">
        <v>154</v>
      </c>
      <c r="BT1" s="236"/>
      <c r="BU1" s="236"/>
      <c r="BV1" s="236"/>
      <c r="BW1" s="236"/>
      <c r="BX1" s="236"/>
      <c r="BY1" s="236"/>
      <c r="BZ1" s="236"/>
      <c r="CA1" s="236"/>
      <c r="CB1" s="236"/>
      <c r="CC1" s="236"/>
      <c r="CD1" s="236"/>
      <c r="CE1" s="236"/>
      <c r="CF1" s="236" t="s">
        <v>155</v>
      </c>
      <c r="CG1" s="236"/>
      <c r="CH1" s="236"/>
      <c r="CI1" s="236"/>
      <c r="CJ1" s="236"/>
      <c r="CK1" s="236"/>
      <c r="CL1" s="236"/>
      <c r="CM1" s="236"/>
      <c r="CN1" s="236"/>
      <c r="CO1" s="236"/>
      <c r="CP1" s="236"/>
      <c r="CQ1" s="236"/>
      <c r="CR1" s="237"/>
    </row>
    <row r="2" spans="1:96" x14ac:dyDescent="0.15">
      <c r="G2" s="229"/>
      <c r="H2" s="230"/>
      <c r="I2" s="230"/>
      <c r="J2" s="230"/>
      <c r="K2" s="230"/>
      <c r="L2" s="230"/>
      <c r="M2" s="231"/>
      <c r="N2" s="234"/>
      <c r="O2" s="235"/>
      <c r="P2" s="235"/>
      <c r="Q2" s="235"/>
      <c r="R2" s="235"/>
      <c r="S2" s="51" t="s">
        <v>156</v>
      </c>
      <c r="T2" s="225" t="s">
        <v>44</v>
      </c>
      <c r="U2" s="225"/>
      <c r="V2" s="225" t="s">
        <v>45</v>
      </c>
      <c r="W2" s="225"/>
      <c r="X2" s="225" t="s">
        <v>46</v>
      </c>
      <c r="Y2" s="225"/>
      <c r="Z2" s="225" t="s">
        <v>47</v>
      </c>
      <c r="AA2" s="225"/>
      <c r="AB2" s="225" t="s">
        <v>48</v>
      </c>
      <c r="AC2" s="225"/>
      <c r="AD2" s="225" t="s">
        <v>49</v>
      </c>
      <c r="AE2" s="225"/>
      <c r="AF2" s="3" t="s">
        <v>156</v>
      </c>
      <c r="AG2" s="225" t="s">
        <v>44</v>
      </c>
      <c r="AH2" s="225"/>
      <c r="AI2" s="225" t="s">
        <v>45</v>
      </c>
      <c r="AJ2" s="225"/>
      <c r="AK2" s="225" t="s">
        <v>46</v>
      </c>
      <c r="AL2" s="225"/>
      <c r="AM2" s="225" t="s">
        <v>47</v>
      </c>
      <c r="AN2" s="225"/>
      <c r="AO2" s="225" t="s">
        <v>48</v>
      </c>
      <c r="AP2" s="225"/>
      <c r="AQ2" s="225" t="s">
        <v>49</v>
      </c>
      <c r="AR2" s="225"/>
      <c r="AS2" s="3" t="s">
        <v>156</v>
      </c>
      <c r="AT2" s="225" t="s">
        <v>44</v>
      </c>
      <c r="AU2" s="225"/>
      <c r="AV2" s="225" t="s">
        <v>45</v>
      </c>
      <c r="AW2" s="225"/>
      <c r="AX2" s="225" t="s">
        <v>46</v>
      </c>
      <c r="AY2" s="225"/>
      <c r="AZ2" s="225" t="s">
        <v>92</v>
      </c>
      <c r="BA2" s="225"/>
      <c r="BB2" s="225" t="s">
        <v>97</v>
      </c>
      <c r="BC2" s="225"/>
      <c r="BD2" s="225" t="s">
        <v>101</v>
      </c>
      <c r="BE2" s="225"/>
      <c r="BF2" s="3" t="s">
        <v>156</v>
      </c>
      <c r="BG2" s="225" t="s">
        <v>44</v>
      </c>
      <c r="BH2" s="225"/>
      <c r="BI2" s="225" t="s">
        <v>45</v>
      </c>
      <c r="BJ2" s="225"/>
      <c r="BK2" s="225" t="s">
        <v>46</v>
      </c>
      <c r="BL2" s="225"/>
      <c r="BM2" s="225" t="s">
        <v>47</v>
      </c>
      <c r="BN2" s="225"/>
      <c r="BO2" s="225" t="s">
        <v>48</v>
      </c>
      <c r="BP2" s="225"/>
      <c r="BQ2" s="225" t="s">
        <v>49</v>
      </c>
      <c r="BR2" s="225"/>
      <c r="BS2" s="3" t="s">
        <v>156</v>
      </c>
      <c r="BT2" s="225" t="s">
        <v>44</v>
      </c>
      <c r="BU2" s="225"/>
      <c r="BV2" s="225" t="s">
        <v>45</v>
      </c>
      <c r="BW2" s="225"/>
      <c r="BX2" s="225" t="s">
        <v>46</v>
      </c>
      <c r="BY2" s="225"/>
      <c r="BZ2" s="225" t="s">
        <v>47</v>
      </c>
      <c r="CA2" s="225"/>
      <c r="CB2" s="225" t="s">
        <v>48</v>
      </c>
      <c r="CC2" s="225"/>
      <c r="CD2" s="225" t="s">
        <v>49</v>
      </c>
      <c r="CE2" s="225"/>
      <c r="CF2" s="56" t="s">
        <v>156</v>
      </c>
      <c r="CG2" s="225" t="s">
        <v>44</v>
      </c>
      <c r="CH2" s="225"/>
      <c r="CI2" s="225" t="s">
        <v>45</v>
      </c>
      <c r="CJ2" s="225"/>
      <c r="CK2" s="225" t="s">
        <v>46</v>
      </c>
      <c r="CL2" s="225"/>
      <c r="CM2" s="225" t="s">
        <v>47</v>
      </c>
      <c r="CN2" s="225"/>
      <c r="CO2" s="225" t="s">
        <v>48</v>
      </c>
      <c r="CP2" s="225"/>
      <c r="CQ2" s="225" t="s">
        <v>49</v>
      </c>
      <c r="CR2" s="225"/>
    </row>
    <row r="3" spans="1:96" s="69" customFormat="1" ht="27" x14ac:dyDescent="0.15">
      <c r="A3" s="72" t="s">
        <v>56</v>
      </c>
      <c r="B3" s="72" t="s">
        <v>157</v>
      </c>
      <c r="C3" s="72" t="s">
        <v>158</v>
      </c>
      <c r="D3" s="72" t="s">
        <v>159</v>
      </c>
      <c r="E3" s="26" t="s">
        <v>160</v>
      </c>
      <c r="F3" s="73" t="s">
        <v>161</v>
      </c>
      <c r="G3" s="25" t="s">
        <v>44</v>
      </c>
      <c r="H3" s="26" t="s">
        <v>45</v>
      </c>
      <c r="I3" s="26" t="s">
        <v>46</v>
      </c>
      <c r="J3" s="91" t="s">
        <v>47</v>
      </c>
      <c r="K3" s="91" t="s">
        <v>48</v>
      </c>
      <c r="L3" s="91" t="s">
        <v>49</v>
      </c>
      <c r="M3" s="92" t="s">
        <v>43</v>
      </c>
      <c r="N3" s="19" t="s">
        <v>162</v>
      </c>
      <c r="O3" s="20" t="s">
        <v>163</v>
      </c>
      <c r="P3" s="20" t="s">
        <v>164</v>
      </c>
      <c r="Q3" s="20" t="s">
        <v>165</v>
      </c>
      <c r="R3" s="98" t="s">
        <v>166</v>
      </c>
      <c r="S3" s="51" t="s">
        <v>156</v>
      </c>
      <c r="T3" s="21" t="s">
        <v>167</v>
      </c>
      <c r="U3" s="3" t="s">
        <v>145</v>
      </c>
      <c r="V3" s="21" t="s">
        <v>167</v>
      </c>
      <c r="W3" s="3" t="s">
        <v>145</v>
      </c>
      <c r="X3" s="21" t="s">
        <v>167</v>
      </c>
      <c r="Y3" s="3" t="s">
        <v>145</v>
      </c>
      <c r="Z3" s="21" t="s">
        <v>167</v>
      </c>
      <c r="AA3" s="3" t="s">
        <v>145</v>
      </c>
      <c r="AB3" s="21" t="s">
        <v>167</v>
      </c>
      <c r="AC3" s="3" t="s">
        <v>145</v>
      </c>
      <c r="AD3" s="21" t="s">
        <v>167</v>
      </c>
      <c r="AE3" s="3" t="s">
        <v>145</v>
      </c>
      <c r="AF3" s="3" t="s">
        <v>156</v>
      </c>
      <c r="AG3" s="21" t="s">
        <v>167</v>
      </c>
      <c r="AH3" s="3" t="s">
        <v>145</v>
      </c>
      <c r="AI3" s="21" t="s">
        <v>167</v>
      </c>
      <c r="AJ3" s="3" t="s">
        <v>145</v>
      </c>
      <c r="AK3" s="21" t="s">
        <v>167</v>
      </c>
      <c r="AL3" s="3" t="s">
        <v>145</v>
      </c>
      <c r="AM3" s="21" t="s">
        <v>167</v>
      </c>
      <c r="AN3" s="3" t="s">
        <v>145</v>
      </c>
      <c r="AO3" s="21" t="s">
        <v>167</v>
      </c>
      <c r="AP3" s="3" t="s">
        <v>145</v>
      </c>
      <c r="AQ3" s="21" t="s">
        <v>167</v>
      </c>
      <c r="AR3" s="3" t="s">
        <v>145</v>
      </c>
      <c r="AS3" s="3" t="s">
        <v>156</v>
      </c>
      <c r="AT3" s="21" t="s">
        <v>167</v>
      </c>
      <c r="AU3" s="3" t="s">
        <v>145</v>
      </c>
      <c r="AV3" s="21" t="s">
        <v>167</v>
      </c>
      <c r="AW3" s="3" t="s">
        <v>145</v>
      </c>
      <c r="AX3" s="21" t="s">
        <v>167</v>
      </c>
      <c r="AY3" s="3" t="s">
        <v>145</v>
      </c>
      <c r="AZ3" s="21" t="s">
        <v>167</v>
      </c>
      <c r="BA3" s="3" t="s">
        <v>145</v>
      </c>
      <c r="BB3" s="21" t="s">
        <v>167</v>
      </c>
      <c r="BC3" s="3" t="s">
        <v>145</v>
      </c>
      <c r="BD3" s="21" t="s">
        <v>167</v>
      </c>
      <c r="BE3" s="3" t="s">
        <v>145</v>
      </c>
      <c r="BF3" s="3" t="s">
        <v>156</v>
      </c>
      <c r="BG3" s="21" t="s">
        <v>167</v>
      </c>
      <c r="BH3" s="3" t="s">
        <v>145</v>
      </c>
      <c r="BI3" s="21" t="s">
        <v>167</v>
      </c>
      <c r="BJ3" s="3" t="s">
        <v>145</v>
      </c>
      <c r="BK3" s="21" t="s">
        <v>167</v>
      </c>
      <c r="BL3" s="3" t="s">
        <v>145</v>
      </c>
      <c r="BM3" s="21" t="s">
        <v>167</v>
      </c>
      <c r="BN3" s="3" t="s">
        <v>145</v>
      </c>
      <c r="BO3" s="21" t="s">
        <v>167</v>
      </c>
      <c r="BP3" s="3" t="s">
        <v>145</v>
      </c>
      <c r="BQ3" s="21" t="s">
        <v>167</v>
      </c>
      <c r="BR3" s="3" t="s">
        <v>145</v>
      </c>
      <c r="BS3" s="3" t="s">
        <v>156</v>
      </c>
      <c r="BT3" s="21" t="s">
        <v>167</v>
      </c>
      <c r="BU3" s="3" t="s">
        <v>145</v>
      </c>
      <c r="BV3" s="21" t="s">
        <v>167</v>
      </c>
      <c r="BW3" s="3" t="s">
        <v>145</v>
      </c>
      <c r="BX3" s="21" t="s">
        <v>167</v>
      </c>
      <c r="BY3" s="3" t="s">
        <v>145</v>
      </c>
      <c r="BZ3" s="21" t="s">
        <v>167</v>
      </c>
      <c r="CA3" s="3" t="s">
        <v>145</v>
      </c>
      <c r="CB3" s="21" t="s">
        <v>167</v>
      </c>
      <c r="CC3" s="3" t="s">
        <v>145</v>
      </c>
      <c r="CD3" s="21" t="s">
        <v>167</v>
      </c>
      <c r="CE3" s="3" t="s">
        <v>145</v>
      </c>
      <c r="CF3" s="56" t="s">
        <v>156</v>
      </c>
      <c r="CG3" s="21" t="s">
        <v>167</v>
      </c>
      <c r="CH3" s="3" t="s">
        <v>145</v>
      </c>
      <c r="CI3" s="21" t="s">
        <v>167</v>
      </c>
      <c r="CJ3" s="3" t="s">
        <v>145</v>
      </c>
      <c r="CK3" s="21" t="s">
        <v>167</v>
      </c>
      <c r="CL3" s="3" t="s">
        <v>145</v>
      </c>
      <c r="CM3" s="21" t="s">
        <v>167</v>
      </c>
      <c r="CN3" s="3" t="s">
        <v>145</v>
      </c>
      <c r="CO3" s="21" t="s">
        <v>167</v>
      </c>
      <c r="CP3" s="3" t="s">
        <v>145</v>
      </c>
      <c r="CQ3" s="21" t="s">
        <v>167</v>
      </c>
      <c r="CR3" s="57" t="s">
        <v>145</v>
      </c>
    </row>
    <row r="4" spans="1:96" x14ac:dyDescent="0.15">
      <c r="A4" s="74" t="s">
        <v>168</v>
      </c>
      <c r="B4" s="75" t="s">
        <v>169</v>
      </c>
      <c r="C4" s="76" t="s">
        <v>170</v>
      </c>
      <c r="D4" s="76" t="s">
        <v>51</v>
      </c>
      <c r="E4" s="77">
        <v>1</v>
      </c>
      <c r="F4" s="78">
        <v>1</v>
      </c>
      <c r="G4" s="79">
        <v>118</v>
      </c>
      <c r="H4" s="77">
        <v>108</v>
      </c>
      <c r="I4" s="77">
        <v>139</v>
      </c>
      <c r="J4" s="77">
        <v>70</v>
      </c>
      <c r="K4" s="77">
        <v>73</v>
      </c>
      <c r="L4" s="77">
        <v>80</v>
      </c>
      <c r="M4" s="93">
        <f t="shared" ref="M4:M65" si="0">SUM(G4:L4)</f>
        <v>588</v>
      </c>
      <c r="N4" s="85" t="s">
        <v>171</v>
      </c>
      <c r="O4" s="56">
        <f>IF(E4&gt;0,IF(N4="本科",(2-E4)*36,-(E4)*36),IF(N4="本科",2*36,0))</f>
        <v>36</v>
      </c>
      <c r="P4" s="66" t="s">
        <v>172</v>
      </c>
      <c r="Q4" s="56">
        <f>IF(F4&gt;0,IF(P4="重本",(2-F4)*72,-(F4)*72),IF(P4="重本",2*72,0))</f>
        <v>72</v>
      </c>
      <c r="R4" s="14">
        <f>O4+Q4</f>
        <v>108</v>
      </c>
      <c r="S4" s="80"/>
      <c r="T4" s="99" t="s">
        <v>76</v>
      </c>
      <c r="U4" s="56">
        <f>($R4*2/10)*0.5/6</f>
        <v>1.8</v>
      </c>
      <c r="V4" s="99" t="s">
        <v>83</v>
      </c>
      <c r="W4" s="56">
        <f>($R4*2/10)*0.5/6</f>
        <v>1.8</v>
      </c>
      <c r="X4" s="99" t="s">
        <v>85</v>
      </c>
      <c r="Y4" s="56">
        <f>($R4*2/10)*0.5/6</f>
        <v>1.8</v>
      </c>
      <c r="Z4" s="99" t="s">
        <v>94</v>
      </c>
      <c r="AA4" s="56">
        <f>($R4*2/10)*0.5/6</f>
        <v>1.8</v>
      </c>
      <c r="AB4" s="99" t="s">
        <v>98</v>
      </c>
      <c r="AC4" s="56">
        <f>($R4*2/10)*0.5/6</f>
        <v>1.8</v>
      </c>
      <c r="AD4" s="99" t="s">
        <v>121</v>
      </c>
      <c r="AE4" s="56">
        <f>($R4*2/10)*0.5/6</f>
        <v>1.8</v>
      </c>
      <c r="AF4" s="56"/>
      <c r="AG4" s="99" t="s">
        <v>76</v>
      </c>
      <c r="AH4" s="56">
        <f>($R4*2/10)*0.5/6</f>
        <v>1.8</v>
      </c>
      <c r="AI4" s="100" t="s">
        <v>83</v>
      </c>
      <c r="AJ4" s="56">
        <f>($R4*2/10)*0.5/6</f>
        <v>1.8</v>
      </c>
      <c r="AK4" s="56" t="s">
        <v>85</v>
      </c>
      <c r="AL4" s="56">
        <f>($R4*2/10)*0.5/6</f>
        <v>1.8</v>
      </c>
      <c r="AM4" s="99" t="s">
        <v>94</v>
      </c>
      <c r="AN4" s="56">
        <f>($R4*2/10)*0.5/6</f>
        <v>1.8</v>
      </c>
      <c r="AO4" s="99" t="s">
        <v>96</v>
      </c>
      <c r="AP4" s="56">
        <f>($R4*2/10)*0.5/6</f>
        <v>1.8</v>
      </c>
      <c r="AQ4" s="99" t="s">
        <v>102</v>
      </c>
      <c r="AR4" s="56">
        <f>($R4*2/10)*0.5/6</f>
        <v>1.8</v>
      </c>
      <c r="AS4" s="56"/>
      <c r="AT4" s="99" t="s">
        <v>76</v>
      </c>
      <c r="AU4" s="56">
        <f>($R4*3/10)*0.5/6</f>
        <v>2.6999999999999997</v>
      </c>
      <c r="AV4" s="99" t="s">
        <v>129</v>
      </c>
      <c r="AW4" s="56">
        <f>($R4*3/10)*0.5/6</f>
        <v>2.6999999999999997</v>
      </c>
      <c r="AX4" s="99" t="s">
        <v>85</v>
      </c>
      <c r="AY4" s="56">
        <f>($R4*3/10)*0.5/6</f>
        <v>2.6999999999999997</v>
      </c>
      <c r="AZ4" s="99" t="s">
        <v>93</v>
      </c>
      <c r="BA4" s="56">
        <f>($R4*3/10)*0.5/6</f>
        <v>2.6999999999999997</v>
      </c>
      <c r="BB4" s="99" t="s">
        <v>96</v>
      </c>
      <c r="BC4" s="56">
        <f>($R4*3/10)*0.5/6</f>
        <v>2.6999999999999997</v>
      </c>
      <c r="BD4" s="99" t="s">
        <v>102</v>
      </c>
      <c r="BE4" s="56">
        <f>($R4*3/10)*0.5/6</f>
        <v>2.6999999999999997</v>
      </c>
      <c r="BF4" s="56"/>
      <c r="BG4" s="69" t="s">
        <v>76</v>
      </c>
      <c r="BH4" s="56">
        <f>($R4*3/10)*0.5/6</f>
        <v>2.6999999999999997</v>
      </c>
      <c r="BI4" s="100" t="s">
        <v>83</v>
      </c>
      <c r="BJ4" s="56">
        <f>($R4*3/10)*0.5/6</f>
        <v>2.6999999999999997</v>
      </c>
      <c r="BK4" s="99" t="s">
        <v>85</v>
      </c>
      <c r="BL4" s="56">
        <f>($R4*3/10)*0.5/6</f>
        <v>2.6999999999999997</v>
      </c>
      <c r="BM4" s="99" t="s">
        <v>93</v>
      </c>
      <c r="BN4" s="56">
        <f>($R4*3/10)*0.5/6</f>
        <v>2.6999999999999997</v>
      </c>
      <c r="BO4" s="99" t="s">
        <v>96</v>
      </c>
      <c r="BP4" s="56">
        <f>($R4*3/10)*0.5/6</f>
        <v>2.6999999999999997</v>
      </c>
      <c r="BQ4" s="99" t="s">
        <v>102</v>
      </c>
      <c r="BR4" s="56">
        <f>($R4*3/10)*0.5/6</f>
        <v>2.6999999999999997</v>
      </c>
      <c r="BS4" s="56"/>
      <c r="BT4" s="99" t="s">
        <v>73</v>
      </c>
      <c r="BU4" s="56">
        <f>($R4*5/10)*0.5/6</f>
        <v>4.5</v>
      </c>
      <c r="BV4" s="100" t="s">
        <v>83</v>
      </c>
      <c r="BW4" s="56">
        <f>($R4*5/10)*0.5/6</f>
        <v>4.5</v>
      </c>
      <c r="BX4" s="99" t="s">
        <v>85</v>
      </c>
      <c r="BY4" s="56">
        <f>($R4*5/10)*0.5/6</f>
        <v>4.5</v>
      </c>
      <c r="BZ4" s="99" t="s">
        <v>94</v>
      </c>
      <c r="CA4" s="56">
        <f>($R4*5/10)*0.5/6</f>
        <v>4.5</v>
      </c>
      <c r="CB4" s="99" t="s">
        <v>98</v>
      </c>
      <c r="CC4" s="56">
        <f>($R4*5/10)*0.5/6</f>
        <v>4.5</v>
      </c>
      <c r="CD4" s="99" t="s">
        <v>121</v>
      </c>
      <c r="CE4" s="56">
        <f>($R4*5/10)*0.5/6</f>
        <v>4.5</v>
      </c>
      <c r="CF4" s="56"/>
      <c r="CG4" s="99" t="s">
        <v>73</v>
      </c>
      <c r="CH4" s="56">
        <f>($R4*5/10)*0.5/6</f>
        <v>4.5</v>
      </c>
      <c r="CI4" s="99" t="s">
        <v>83</v>
      </c>
      <c r="CJ4" s="56">
        <f>($R4*5/10)*0.5/6</f>
        <v>4.5</v>
      </c>
      <c r="CK4" s="99" t="s">
        <v>85</v>
      </c>
      <c r="CL4" s="56">
        <f>($R4*5/10)*0.5/6</f>
        <v>4.5</v>
      </c>
      <c r="CM4" s="99" t="s">
        <v>94</v>
      </c>
      <c r="CN4" s="56">
        <f>($R4*5/10)*0.5/6</f>
        <v>4.5</v>
      </c>
      <c r="CO4" s="99" t="s">
        <v>98</v>
      </c>
      <c r="CP4" s="56">
        <f>($R4*5/10)*0.5/6</f>
        <v>4.5</v>
      </c>
      <c r="CQ4" s="99" t="s">
        <v>121</v>
      </c>
      <c r="CR4" s="102">
        <f>($R4*5/10)*0.5/6</f>
        <v>4.5</v>
      </c>
    </row>
    <row r="5" spans="1:96" x14ac:dyDescent="0.15">
      <c r="A5" s="80" t="s">
        <v>173</v>
      </c>
      <c r="B5" s="81" t="s">
        <v>174</v>
      </c>
      <c r="C5" s="82" t="s">
        <v>170</v>
      </c>
      <c r="D5" s="82" t="s">
        <v>51</v>
      </c>
      <c r="E5" s="56">
        <v>1</v>
      </c>
      <c r="F5" s="14"/>
      <c r="G5" s="80">
        <v>116</v>
      </c>
      <c r="H5" s="56">
        <v>110</v>
      </c>
      <c r="I5" s="56">
        <v>135</v>
      </c>
      <c r="J5" s="56">
        <v>95.5</v>
      </c>
      <c r="K5" s="56">
        <v>46.5</v>
      </c>
      <c r="L5" s="56">
        <v>74.5</v>
      </c>
      <c r="M5" s="94">
        <f t="shared" si="0"/>
        <v>577.5</v>
      </c>
      <c r="N5" s="85" t="s">
        <v>171</v>
      </c>
      <c r="O5" s="56">
        <f>IF(E5&gt;0,IF(N5="本科",(2-E5)*36,-(E5)*36),IF(N5="本科",2*36,0))</f>
        <v>36</v>
      </c>
      <c r="P5" s="66" t="s">
        <v>172</v>
      </c>
      <c r="Q5" s="81">
        <f t="shared" ref="Q5:Q65" si="1">IF(F5&gt;0,IF(P5="重本",(2-F5)*72,-(F5)*72),IF(P5="重本",2*72,0))</f>
        <v>144</v>
      </c>
      <c r="R5" s="14">
        <f t="shared" ref="R5:R65" si="2">O5+Q5</f>
        <v>180</v>
      </c>
      <c r="S5" s="80"/>
      <c r="T5" s="99" t="s">
        <v>73</v>
      </c>
      <c r="U5" s="56">
        <f t="shared" ref="U5:U65" si="3">($R5*2/10)*0.5/6</f>
        <v>3</v>
      </c>
      <c r="V5" s="99" t="s">
        <v>84</v>
      </c>
      <c r="W5" s="56">
        <f t="shared" ref="W5:W65" si="4">($R5*2/10)*0.5/6</f>
        <v>3</v>
      </c>
      <c r="X5" s="99" t="s">
        <v>88</v>
      </c>
      <c r="Y5" s="56">
        <f t="shared" ref="Y5:Y65" si="5">($R5*2/10)*0.5/6</f>
        <v>3</v>
      </c>
      <c r="Z5" s="99" t="s">
        <v>93</v>
      </c>
      <c r="AA5" s="56">
        <f t="shared" ref="AA5:AA65" si="6">($R5*2/10)*0.5/6</f>
        <v>3</v>
      </c>
      <c r="AB5" s="99" t="s">
        <v>96</v>
      </c>
      <c r="AC5" s="56">
        <f t="shared" ref="AC5:AC65" si="7">($R5*2/10)*0.5/6</f>
        <v>3</v>
      </c>
      <c r="AD5" s="99" t="s">
        <v>102</v>
      </c>
      <c r="AE5" s="56">
        <f t="shared" ref="AE5:AE65" si="8">($R5*2/10)*0.5/6</f>
        <v>3</v>
      </c>
      <c r="AF5" s="56"/>
      <c r="AG5" s="99" t="s">
        <v>73</v>
      </c>
      <c r="AH5" s="56">
        <f t="shared" ref="AH5:AH65" si="9">($R5*2/10)*0.5/6</f>
        <v>3</v>
      </c>
      <c r="AI5" s="100" t="s">
        <v>84</v>
      </c>
      <c r="AJ5" s="56">
        <f t="shared" ref="AJ5:AJ65" si="10">($R5*2/10)*0.5/6</f>
        <v>3</v>
      </c>
      <c r="AK5" s="56" t="s">
        <v>88</v>
      </c>
      <c r="AL5" s="56">
        <f t="shared" ref="AL5:AL65" si="11">($R5*2/10)*0.5/6</f>
        <v>3</v>
      </c>
      <c r="AM5" s="99" t="s">
        <v>93</v>
      </c>
      <c r="AN5" s="56">
        <f t="shared" ref="AN5:AN65" si="12">($R5*2/10)*0.5/6</f>
        <v>3</v>
      </c>
      <c r="AO5" s="99" t="s">
        <v>98</v>
      </c>
      <c r="AP5" s="56">
        <f t="shared" ref="AP5:AP65" si="13">($R5*2/10)*0.5/6</f>
        <v>3</v>
      </c>
      <c r="AQ5" s="99" t="s">
        <v>102</v>
      </c>
      <c r="AR5" s="56">
        <f t="shared" ref="AR5:AR65" si="14">($R5*2/10)*0.5/6</f>
        <v>3</v>
      </c>
      <c r="AS5" s="56"/>
      <c r="AT5" s="99" t="s">
        <v>73</v>
      </c>
      <c r="AU5" s="56">
        <f t="shared" ref="AU5:AU65" si="15">($R5*3/10)*0.5/6</f>
        <v>4.5</v>
      </c>
      <c r="AV5" s="99" t="s">
        <v>84</v>
      </c>
      <c r="AW5" s="56">
        <f t="shared" ref="AW5:AW65" si="16">($R5*3/10)*0.5/6</f>
        <v>4.5</v>
      </c>
      <c r="AX5" s="99" t="s">
        <v>88</v>
      </c>
      <c r="AY5" s="56">
        <f t="shared" ref="AY5:AY65" si="17">($R5*3/10)*0.5/6</f>
        <v>4.5</v>
      </c>
      <c r="AZ5" s="99" t="s">
        <v>93</v>
      </c>
      <c r="BA5" s="56">
        <f t="shared" ref="BA5:BA65" si="18">($R5*3/10)*0.5/6</f>
        <v>4.5</v>
      </c>
      <c r="BB5" s="99" t="s">
        <v>96</v>
      </c>
      <c r="BC5" s="56">
        <f t="shared" ref="BC5:BC65" si="19">($R5*3/10)*0.5/6</f>
        <v>4.5</v>
      </c>
      <c r="BD5" s="99" t="s">
        <v>102</v>
      </c>
      <c r="BE5" s="56">
        <f t="shared" ref="BE5:BE65" si="20">($R5*3/10)*0.5/6</f>
        <v>4.5</v>
      </c>
      <c r="BF5" s="56"/>
      <c r="BG5" s="69" t="s">
        <v>73</v>
      </c>
      <c r="BH5" s="56">
        <f t="shared" ref="BH5:BH65" si="21">($R5*3/10)*0.5/6</f>
        <v>4.5</v>
      </c>
      <c r="BI5" s="100" t="s">
        <v>84</v>
      </c>
      <c r="BJ5" s="56">
        <f t="shared" ref="BJ5:BJ65" si="22">($R5*3/10)*0.5/6</f>
        <v>4.5</v>
      </c>
      <c r="BK5" s="99" t="s">
        <v>135</v>
      </c>
      <c r="BL5" s="56">
        <f t="shared" ref="BL5:BL65" si="23">($R5*3/10)*0.5/6</f>
        <v>4.5</v>
      </c>
      <c r="BM5" s="99" t="s">
        <v>93</v>
      </c>
      <c r="BN5" s="56">
        <f t="shared" ref="BN5:BN65" si="24">($R5*3/10)*0.5/6</f>
        <v>4.5</v>
      </c>
      <c r="BO5" s="99" t="s">
        <v>96</v>
      </c>
      <c r="BP5" s="56">
        <f t="shared" ref="BP5:BP65" si="25">($R5*3/10)*0.5/6</f>
        <v>4.5</v>
      </c>
      <c r="BQ5" s="99" t="s">
        <v>102</v>
      </c>
      <c r="BR5" s="56">
        <f t="shared" ref="BR5:BR65" si="26">($R5*3/10)*0.5/6</f>
        <v>4.5</v>
      </c>
      <c r="BS5" s="56"/>
      <c r="BT5" s="99" t="s">
        <v>136</v>
      </c>
      <c r="BU5" s="56">
        <f t="shared" ref="BU5:BU65" si="27">($R5*5/10)*0.5/6</f>
        <v>7.5</v>
      </c>
      <c r="BV5" s="100" t="s">
        <v>84</v>
      </c>
      <c r="BW5" s="56">
        <f t="shared" ref="BW5:BW65" si="28">($R5*5/10)*0.5/6</f>
        <v>7.5</v>
      </c>
      <c r="BX5" s="99" t="s">
        <v>88</v>
      </c>
      <c r="BY5" s="56">
        <f t="shared" ref="BY5:BY65" si="29">($R5*5/10)*0.5/6</f>
        <v>7.5</v>
      </c>
      <c r="BZ5" s="99" t="s">
        <v>93</v>
      </c>
      <c r="CA5" s="56">
        <f t="shared" ref="CA5:CA65" si="30">($R5*5/10)*0.5/6</f>
        <v>7.5</v>
      </c>
      <c r="CB5" s="99" t="s">
        <v>96</v>
      </c>
      <c r="CC5" s="56">
        <f t="shared" ref="CC5:CC65" si="31">($R5*5/10)*0.5/6</f>
        <v>7.5</v>
      </c>
      <c r="CD5" s="99" t="s">
        <v>102</v>
      </c>
      <c r="CE5" s="56">
        <f t="shared" ref="CE5:CE65" si="32">($R5*5/10)*0.5/6</f>
        <v>7.5</v>
      </c>
      <c r="CF5" s="56"/>
      <c r="CG5" s="99" t="s">
        <v>136</v>
      </c>
      <c r="CH5" s="56">
        <f t="shared" ref="CH5:CH65" si="33">($R5*5/10)*0.5/6</f>
        <v>7.5</v>
      </c>
      <c r="CI5" s="99" t="s">
        <v>84</v>
      </c>
      <c r="CJ5" s="56">
        <f t="shared" ref="CJ5:CJ65" si="34">($R5*5/10)*0.5/6</f>
        <v>7.5</v>
      </c>
      <c r="CK5" s="99" t="s">
        <v>88</v>
      </c>
      <c r="CL5" s="56">
        <f t="shared" ref="CL5:CL65" si="35">($R5*5/10)*0.5/6</f>
        <v>7.5</v>
      </c>
      <c r="CM5" s="99" t="s">
        <v>93</v>
      </c>
      <c r="CN5" s="56">
        <f t="shared" ref="CN5:CN65" si="36">($R5*5/10)*0.5/6</f>
        <v>7.5</v>
      </c>
      <c r="CO5" s="99" t="s">
        <v>96</v>
      </c>
      <c r="CP5" s="56">
        <f t="shared" ref="CP5:CP65" si="37">($R5*5/10)*0.5/6</f>
        <v>7.5</v>
      </c>
      <c r="CQ5" s="99" t="s">
        <v>102</v>
      </c>
      <c r="CR5" s="102">
        <f t="shared" ref="CR5:CR65" si="38">($R5*5/10)*0.5/6</f>
        <v>7.5</v>
      </c>
    </row>
    <row r="6" spans="1:96" x14ac:dyDescent="0.15">
      <c r="A6" s="83" t="s">
        <v>175</v>
      </c>
      <c r="B6" s="81" t="s">
        <v>176</v>
      </c>
      <c r="C6" s="82" t="s">
        <v>170</v>
      </c>
      <c r="D6" s="82" t="s">
        <v>51</v>
      </c>
      <c r="E6" s="56">
        <v>1</v>
      </c>
      <c r="F6" s="14">
        <v>1</v>
      </c>
      <c r="G6" s="80">
        <v>116</v>
      </c>
      <c r="H6" s="56">
        <v>110</v>
      </c>
      <c r="I6" s="56">
        <v>142</v>
      </c>
      <c r="J6" s="56">
        <v>74.5</v>
      </c>
      <c r="K6" s="56">
        <v>57</v>
      </c>
      <c r="L6" s="56">
        <v>69</v>
      </c>
      <c r="M6" s="94">
        <f t="shared" si="0"/>
        <v>568.5</v>
      </c>
      <c r="N6" s="85" t="s">
        <v>171</v>
      </c>
      <c r="O6" s="56">
        <f t="shared" ref="O6:O66" si="39">IF(E6&gt;0,IF(N6="本科",(2-E6)*36,-(E6)*36),IF(N6="本科",2*36,0))</f>
        <v>36</v>
      </c>
      <c r="P6" s="66" t="s">
        <v>172</v>
      </c>
      <c r="Q6" s="81">
        <f t="shared" si="1"/>
        <v>72</v>
      </c>
      <c r="R6" s="14">
        <f t="shared" si="2"/>
        <v>108</v>
      </c>
      <c r="S6" s="80"/>
      <c r="T6" s="99" t="s">
        <v>76</v>
      </c>
      <c r="U6" s="56">
        <f t="shared" si="3"/>
        <v>1.8</v>
      </c>
      <c r="V6" s="99" t="s">
        <v>83</v>
      </c>
      <c r="W6" s="56">
        <f t="shared" si="4"/>
        <v>1.8</v>
      </c>
      <c r="X6" s="99" t="s">
        <v>85</v>
      </c>
      <c r="Y6" s="56">
        <f t="shared" si="5"/>
        <v>1.8</v>
      </c>
      <c r="Z6" s="99" t="s">
        <v>94</v>
      </c>
      <c r="AA6" s="56">
        <f t="shared" si="6"/>
        <v>1.8</v>
      </c>
      <c r="AB6" s="99" t="s">
        <v>98</v>
      </c>
      <c r="AC6" s="56">
        <f t="shared" si="7"/>
        <v>1.8</v>
      </c>
      <c r="AD6" s="99" t="s">
        <v>121</v>
      </c>
      <c r="AE6" s="56">
        <f t="shared" si="8"/>
        <v>1.8</v>
      </c>
      <c r="AF6" s="56"/>
      <c r="AG6" s="99" t="s">
        <v>76</v>
      </c>
      <c r="AH6" s="56">
        <f t="shared" si="9"/>
        <v>1.8</v>
      </c>
      <c r="AI6" s="100" t="s">
        <v>83</v>
      </c>
      <c r="AJ6" s="56">
        <f t="shared" si="10"/>
        <v>1.8</v>
      </c>
      <c r="AK6" s="56" t="s">
        <v>85</v>
      </c>
      <c r="AL6" s="56">
        <f t="shared" si="11"/>
        <v>1.8</v>
      </c>
      <c r="AM6" s="99" t="s">
        <v>94</v>
      </c>
      <c r="AN6" s="56">
        <f t="shared" si="12"/>
        <v>1.8</v>
      </c>
      <c r="AO6" s="99" t="s">
        <v>96</v>
      </c>
      <c r="AP6" s="56">
        <f t="shared" si="13"/>
        <v>1.8</v>
      </c>
      <c r="AQ6" s="99" t="s">
        <v>102</v>
      </c>
      <c r="AR6" s="56">
        <f t="shared" si="14"/>
        <v>1.8</v>
      </c>
      <c r="AS6" s="56"/>
      <c r="AT6" s="99" t="s">
        <v>76</v>
      </c>
      <c r="AU6" s="56">
        <f t="shared" si="15"/>
        <v>2.6999999999999997</v>
      </c>
      <c r="AV6" s="99" t="s">
        <v>129</v>
      </c>
      <c r="AW6" s="56">
        <f t="shared" si="16"/>
        <v>2.6999999999999997</v>
      </c>
      <c r="AX6" s="99" t="s">
        <v>85</v>
      </c>
      <c r="AY6" s="56">
        <f t="shared" si="17"/>
        <v>2.6999999999999997</v>
      </c>
      <c r="AZ6" s="99" t="s">
        <v>94</v>
      </c>
      <c r="BA6" s="56">
        <f t="shared" si="18"/>
        <v>2.6999999999999997</v>
      </c>
      <c r="BB6" s="99" t="s">
        <v>98</v>
      </c>
      <c r="BC6" s="56">
        <f t="shared" si="19"/>
        <v>2.6999999999999997</v>
      </c>
      <c r="BD6" s="99" t="s">
        <v>121</v>
      </c>
      <c r="BE6" s="56">
        <f t="shared" si="20"/>
        <v>2.6999999999999997</v>
      </c>
      <c r="BF6" s="56"/>
      <c r="BG6" s="69" t="s">
        <v>76</v>
      </c>
      <c r="BH6" s="56">
        <f t="shared" si="21"/>
        <v>2.6999999999999997</v>
      </c>
      <c r="BI6" s="100" t="s">
        <v>83</v>
      </c>
      <c r="BJ6" s="56">
        <f t="shared" si="22"/>
        <v>2.6999999999999997</v>
      </c>
      <c r="BK6" s="99" t="s">
        <v>85</v>
      </c>
      <c r="BL6" s="56">
        <f t="shared" si="23"/>
        <v>2.6999999999999997</v>
      </c>
      <c r="BM6" s="99" t="s">
        <v>94</v>
      </c>
      <c r="BN6" s="56">
        <f t="shared" si="24"/>
        <v>2.6999999999999997</v>
      </c>
      <c r="BO6" s="99" t="s">
        <v>98</v>
      </c>
      <c r="BP6" s="56">
        <f t="shared" si="25"/>
        <v>2.6999999999999997</v>
      </c>
      <c r="BQ6" s="99" t="s">
        <v>121</v>
      </c>
      <c r="BR6" s="56">
        <f t="shared" si="26"/>
        <v>2.6999999999999997</v>
      </c>
      <c r="BS6" s="56"/>
      <c r="BT6" s="99" t="s">
        <v>73</v>
      </c>
      <c r="BU6" s="56">
        <f t="shared" si="27"/>
        <v>4.5</v>
      </c>
      <c r="BV6" s="100" t="s">
        <v>83</v>
      </c>
      <c r="BW6" s="56">
        <f t="shared" si="28"/>
        <v>4.5</v>
      </c>
      <c r="BX6" s="99" t="s">
        <v>85</v>
      </c>
      <c r="BY6" s="56">
        <f t="shared" si="29"/>
        <v>4.5</v>
      </c>
      <c r="BZ6" s="99" t="s">
        <v>94</v>
      </c>
      <c r="CA6" s="56">
        <f t="shared" si="30"/>
        <v>4.5</v>
      </c>
      <c r="CB6" s="99" t="s">
        <v>98</v>
      </c>
      <c r="CC6" s="56">
        <f t="shared" si="31"/>
        <v>4.5</v>
      </c>
      <c r="CD6" s="99" t="s">
        <v>121</v>
      </c>
      <c r="CE6" s="56">
        <f t="shared" si="32"/>
        <v>4.5</v>
      </c>
      <c r="CF6" s="56"/>
      <c r="CG6" s="99" t="s">
        <v>73</v>
      </c>
      <c r="CH6" s="56">
        <f t="shared" si="33"/>
        <v>4.5</v>
      </c>
      <c r="CI6" s="99" t="s">
        <v>83</v>
      </c>
      <c r="CJ6" s="56">
        <f t="shared" si="34"/>
        <v>4.5</v>
      </c>
      <c r="CK6" s="99" t="s">
        <v>85</v>
      </c>
      <c r="CL6" s="56">
        <f t="shared" si="35"/>
        <v>4.5</v>
      </c>
      <c r="CM6" s="99" t="s">
        <v>94</v>
      </c>
      <c r="CN6" s="56">
        <f t="shared" si="36"/>
        <v>4.5</v>
      </c>
      <c r="CO6" s="99" t="s">
        <v>98</v>
      </c>
      <c r="CP6" s="56">
        <f t="shared" si="37"/>
        <v>4.5</v>
      </c>
      <c r="CQ6" s="99" t="s">
        <v>121</v>
      </c>
      <c r="CR6" s="102">
        <f t="shared" si="38"/>
        <v>4.5</v>
      </c>
    </row>
    <row r="7" spans="1:96" x14ac:dyDescent="0.15">
      <c r="A7" s="80" t="s">
        <v>177</v>
      </c>
      <c r="B7" s="81" t="s">
        <v>178</v>
      </c>
      <c r="C7" s="82" t="s">
        <v>170</v>
      </c>
      <c r="D7" s="82" t="s">
        <v>51</v>
      </c>
      <c r="E7" s="56">
        <v>1</v>
      </c>
      <c r="F7" s="14"/>
      <c r="G7" s="80">
        <v>105</v>
      </c>
      <c r="H7" s="56">
        <v>117</v>
      </c>
      <c r="I7" s="56">
        <v>118</v>
      </c>
      <c r="J7" s="56">
        <v>90</v>
      </c>
      <c r="K7" s="56">
        <v>61.5</v>
      </c>
      <c r="L7" s="56">
        <v>76.5</v>
      </c>
      <c r="M7" s="94">
        <f t="shared" si="0"/>
        <v>568</v>
      </c>
      <c r="N7" s="85" t="s">
        <v>171</v>
      </c>
      <c r="O7" s="56">
        <f t="shared" si="39"/>
        <v>36</v>
      </c>
      <c r="P7" s="66" t="s">
        <v>172</v>
      </c>
      <c r="Q7" s="81">
        <f t="shared" si="1"/>
        <v>144</v>
      </c>
      <c r="R7" s="14">
        <f t="shared" si="2"/>
        <v>180</v>
      </c>
      <c r="S7" s="80"/>
      <c r="T7" s="99" t="s">
        <v>73</v>
      </c>
      <c r="U7" s="56">
        <f t="shared" si="3"/>
        <v>3</v>
      </c>
      <c r="V7" s="99" t="s">
        <v>84</v>
      </c>
      <c r="W7" s="56">
        <f t="shared" si="4"/>
        <v>3</v>
      </c>
      <c r="X7" s="99" t="s">
        <v>88</v>
      </c>
      <c r="Y7" s="56">
        <f t="shared" si="5"/>
        <v>3</v>
      </c>
      <c r="Z7" s="99" t="s">
        <v>93</v>
      </c>
      <c r="AA7" s="56">
        <f t="shared" si="6"/>
        <v>3</v>
      </c>
      <c r="AB7" s="99" t="s">
        <v>96</v>
      </c>
      <c r="AC7" s="56">
        <f t="shared" si="7"/>
        <v>3</v>
      </c>
      <c r="AD7" s="99" t="s">
        <v>102</v>
      </c>
      <c r="AE7" s="56">
        <f t="shared" si="8"/>
        <v>3</v>
      </c>
      <c r="AF7" s="56"/>
      <c r="AG7" s="99" t="s">
        <v>73</v>
      </c>
      <c r="AH7" s="56">
        <f t="shared" si="9"/>
        <v>3</v>
      </c>
      <c r="AI7" s="100" t="s">
        <v>84</v>
      </c>
      <c r="AJ7" s="56">
        <f t="shared" si="10"/>
        <v>3</v>
      </c>
      <c r="AK7" s="56" t="s">
        <v>88</v>
      </c>
      <c r="AL7" s="56">
        <f t="shared" si="11"/>
        <v>3</v>
      </c>
      <c r="AM7" s="99" t="s">
        <v>93</v>
      </c>
      <c r="AN7" s="56">
        <f t="shared" si="12"/>
        <v>3</v>
      </c>
      <c r="AO7" s="99" t="s">
        <v>98</v>
      </c>
      <c r="AP7" s="56">
        <f t="shared" si="13"/>
        <v>3</v>
      </c>
      <c r="AQ7" s="99" t="s">
        <v>121</v>
      </c>
      <c r="AR7" s="56">
        <f t="shared" si="14"/>
        <v>3</v>
      </c>
      <c r="AS7" s="56"/>
      <c r="AT7" s="99" t="s">
        <v>73</v>
      </c>
      <c r="AU7" s="56">
        <f t="shared" si="15"/>
        <v>4.5</v>
      </c>
      <c r="AV7" s="99" t="s">
        <v>84</v>
      </c>
      <c r="AW7" s="56">
        <f t="shared" si="16"/>
        <v>4.5</v>
      </c>
      <c r="AX7" s="99" t="s">
        <v>88</v>
      </c>
      <c r="AY7" s="56">
        <f t="shared" si="17"/>
        <v>4.5</v>
      </c>
      <c r="AZ7" s="99" t="s">
        <v>93</v>
      </c>
      <c r="BA7" s="56">
        <f t="shared" si="18"/>
        <v>4.5</v>
      </c>
      <c r="BB7" s="99" t="s">
        <v>96</v>
      </c>
      <c r="BC7" s="56">
        <f t="shared" si="19"/>
        <v>4.5</v>
      </c>
      <c r="BD7" s="99" t="s">
        <v>102</v>
      </c>
      <c r="BE7" s="56">
        <f t="shared" si="20"/>
        <v>4.5</v>
      </c>
      <c r="BF7" s="56"/>
      <c r="BG7" s="69" t="s">
        <v>73</v>
      </c>
      <c r="BH7" s="56">
        <f t="shared" si="21"/>
        <v>4.5</v>
      </c>
      <c r="BI7" s="100" t="s">
        <v>84</v>
      </c>
      <c r="BJ7" s="56">
        <f t="shared" si="22"/>
        <v>4.5</v>
      </c>
      <c r="BK7" s="99" t="s">
        <v>135</v>
      </c>
      <c r="BL7" s="56">
        <f t="shared" si="23"/>
        <v>4.5</v>
      </c>
      <c r="BM7" s="99" t="s">
        <v>93</v>
      </c>
      <c r="BN7" s="56">
        <f t="shared" si="24"/>
        <v>4.5</v>
      </c>
      <c r="BO7" s="99" t="s">
        <v>96</v>
      </c>
      <c r="BP7" s="56">
        <f t="shared" si="25"/>
        <v>4.5</v>
      </c>
      <c r="BQ7" s="99" t="s">
        <v>102</v>
      </c>
      <c r="BR7" s="56">
        <f t="shared" si="26"/>
        <v>4.5</v>
      </c>
      <c r="BS7" s="56"/>
      <c r="BT7" s="99" t="s">
        <v>136</v>
      </c>
      <c r="BU7" s="56">
        <f t="shared" si="27"/>
        <v>7.5</v>
      </c>
      <c r="BV7" s="100" t="s">
        <v>84</v>
      </c>
      <c r="BW7" s="56">
        <f t="shared" si="28"/>
        <v>7.5</v>
      </c>
      <c r="BX7" s="99" t="s">
        <v>88</v>
      </c>
      <c r="BY7" s="56">
        <f t="shared" si="29"/>
        <v>7.5</v>
      </c>
      <c r="BZ7" s="99" t="s">
        <v>93</v>
      </c>
      <c r="CA7" s="56">
        <f t="shared" si="30"/>
        <v>7.5</v>
      </c>
      <c r="CB7" s="99" t="s">
        <v>96</v>
      </c>
      <c r="CC7" s="56">
        <f t="shared" si="31"/>
        <v>7.5</v>
      </c>
      <c r="CD7" s="99" t="s">
        <v>102</v>
      </c>
      <c r="CE7" s="56">
        <f t="shared" si="32"/>
        <v>7.5</v>
      </c>
      <c r="CF7" s="56"/>
      <c r="CG7" s="99" t="s">
        <v>136</v>
      </c>
      <c r="CH7" s="56">
        <f t="shared" si="33"/>
        <v>7.5</v>
      </c>
      <c r="CI7" s="99" t="s">
        <v>84</v>
      </c>
      <c r="CJ7" s="56">
        <f t="shared" si="34"/>
        <v>7.5</v>
      </c>
      <c r="CK7" s="99" t="s">
        <v>88</v>
      </c>
      <c r="CL7" s="56">
        <f t="shared" si="35"/>
        <v>7.5</v>
      </c>
      <c r="CM7" s="99" t="s">
        <v>93</v>
      </c>
      <c r="CN7" s="56">
        <f t="shared" si="36"/>
        <v>7.5</v>
      </c>
      <c r="CO7" s="99" t="s">
        <v>96</v>
      </c>
      <c r="CP7" s="56">
        <f t="shared" si="37"/>
        <v>7.5</v>
      </c>
      <c r="CQ7" s="99" t="s">
        <v>102</v>
      </c>
      <c r="CR7" s="102">
        <f t="shared" si="38"/>
        <v>7.5</v>
      </c>
    </row>
    <row r="8" spans="1:96" x14ac:dyDescent="0.15">
      <c r="A8" s="83" t="s">
        <v>179</v>
      </c>
      <c r="B8" s="81" t="s">
        <v>180</v>
      </c>
      <c r="C8" s="82" t="s">
        <v>170</v>
      </c>
      <c r="D8" s="82" t="s">
        <v>51</v>
      </c>
      <c r="E8" s="56">
        <v>1</v>
      </c>
      <c r="F8" s="14">
        <v>1</v>
      </c>
      <c r="G8" s="80">
        <v>112</v>
      </c>
      <c r="H8" s="56">
        <v>120</v>
      </c>
      <c r="I8" s="56">
        <v>121</v>
      </c>
      <c r="J8" s="56">
        <v>76</v>
      </c>
      <c r="K8" s="56">
        <v>66</v>
      </c>
      <c r="L8" s="56">
        <v>71</v>
      </c>
      <c r="M8" s="94">
        <f t="shared" si="0"/>
        <v>566</v>
      </c>
      <c r="N8" s="85" t="s">
        <v>171</v>
      </c>
      <c r="O8" s="56">
        <f t="shared" si="39"/>
        <v>36</v>
      </c>
      <c r="P8" s="66" t="s">
        <v>172</v>
      </c>
      <c r="Q8" s="81">
        <f t="shared" si="1"/>
        <v>72</v>
      </c>
      <c r="R8" s="14">
        <f t="shared" si="2"/>
        <v>108</v>
      </c>
      <c r="S8" s="80"/>
      <c r="T8" s="99" t="s">
        <v>76</v>
      </c>
      <c r="U8" s="56">
        <f t="shared" si="3"/>
        <v>1.8</v>
      </c>
      <c r="V8" s="99" t="s">
        <v>83</v>
      </c>
      <c r="W8" s="56">
        <f t="shared" si="4"/>
        <v>1.8</v>
      </c>
      <c r="X8" s="99" t="s">
        <v>85</v>
      </c>
      <c r="Y8" s="56">
        <f t="shared" si="5"/>
        <v>1.8</v>
      </c>
      <c r="Z8" s="99" t="s">
        <v>94</v>
      </c>
      <c r="AA8" s="56">
        <f t="shared" si="6"/>
        <v>1.8</v>
      </c>
      <c r="AB8" s="99" t="s">
        <v>98</v>
      </c>
      <c r="AC8" s="56">
        <f t="shared" si="7"/>
        <v>1.8</v>
      </c>
      <c r="AD8" s="99" t="s">
        <v>121</v>
      </c>
      <c r="AE8" s="56">
        <f t="shared" si="8"/>
        <v>1.8</v>
      </c>
      <c r="AF8" s="56"/>
      <c r="AG8" s="99" t="s">
        <v>76</v>
      </c>
      <c r="AH8" s="56">
        <f t="shared" si="9"/>
        <v>1.8</v>
      </c>
      <c r="AI8" s="100" t="s">
        <v>83</v>
      </c>
      <c r="AJ8" s="56">
        <f t="shared" si="10"/>
        <v>1.8</v>
      </c>
      <c r="AK8" s="56" t="s">
        <v>85</v>
      </c>
      <c r="AL8" s="56">
        <f t="shared" si="11"/>
        <v>1.8</v>
      </c>
      <c r="AM8" s="99" t="s">
        <v>94</v>
      </c>
      <c r="AN8" s="56">
        <f t="shared" si="12"/>
        <v>1.8</v>
      </c>
      <c r="AO8" s="99" t="s">
        <v>96</v>
      </c>
      <c r="AP8" s="56">
        <f t="shared" si="13"/>
        <v>1.8</v>
      </c>
      <c r="AQ8" s="99" t="s">
        <v>102</v>
      </c>
      <c r="AR8" s="56">
        <f t="shared" si="14"/>
        <v>1.8</v>
      </c>
      <c r="AS8" s="56"/>
      <c r="AT8" s="99" t="s">
        <v>73</v>
      </c>
      <c r="AU8" s="56">
        <f t="shared" si="15"/>
        <v>2.6999999999999997</v>
      </c>
      <c r="AV8" s="99" t="s">
        <v>84</v>
      </c>
      <c r="AW8" s="56">
        <f t="shared" si="16"/>
        <v>2.6999999999999997</v>
      </c>
      <c r="AX8" s="99" t="s">
        <v>88</v>
      </c>
      <c r="AY8" s="56">
        <f t="shared" si="17"/>
        <v>2.6999999999999997</v>
      </c>
      <c r="AZ8" s="99" t="s">
        <v>94</v>
      </c>
      <c r="BA8" s="56">
        <f t="shared" si="18"/>
        <v>2.6999999999999997</v>
      </c>
      <c r="BB8" s="99" t="s">
        <v>98</v>
      </c>
      <c r="BC8" s="56">
        <f t="shared" si="19"/>
        <v>2.6999999999999997</v>
      </c>
      <c r="BD8" s="99" t="s">
        <v>121</v>
      </c>
      <c r="BE8" s="56">
        <f t="shared" si="20"/>
        <v>2.6999999999999997</v>
      </c>
      <c r="BF8" s="56"/>
      <c r="BG8" s="69" t="s">
        <v>73</v>
      </c>
      <c r="BH8" s="56">
        <f t="shared" si="21"/>
        <v>2.6999999999999997</v>
      </c>
      <c r="BI8" s="100" t="s">
        <v>84</v>
      </c>
      <c r="BJ8" s="56">
        <f t="shared" si="22"/>
        <v>2.6999999999999997</v>
      </c>
      <c r="BK8" s="99" t="s">
        <v>135</v>
      </c>
      <c r="BL8" s="56">
        <f t="shared" si="23"/>
        <v>2.6999999999999997</v>
      </c>
      <c r="BM8" s="99" t="s">
        <v>94</v>
      </c>
      <c r="BN8" s="56">
        <f t="shared" si="24"/>
        <v>2.6999999999999997</v>
      </c>
      <c r="BO8" s="99" t="s">
        <v>98</v>
      </c>
      <c r="BP8" s="56">
        <f t="shared" si="25"/>
        <v>2.6999999999999997</v>
      </c>
      <c r="BQ8" s="99" t="s">
        <v>121</v>
      </c>
      <c r="BR8" s="56">
        <f t="shared" si="26"/>
        <v>2.6999999999999997</v>
      </c>
      <c r="BS8" s="56"/>
      <c r="BT8" s="99" t="s">
        <v>73</v>
      </c>
      <c r="BU8" s="56">
        <f t="shared" si="27"/>
        <v>4.5</v>
      </c>
      <c r="BV8" s="100" t="s">
        <v>83</v>
      </c>
      <c r="BW8" s="56">
        <f t="shared" si="28"/>
        <v>4.5</v>
      </c>
      <c r="BX8" s="99" t="s">
        <v>85</v>
      </c>
      <c r="BY8" s="56">
        <f t="shared" si="29"/>
        <v>4.5</v>
      </c>
      <c r="BZ8" s="99" t="s">
        <v>94</v>
      </c>
      <c r="CA8" s="56">
        <f t="shared" si="30"/>
        <v>4.5</v>
      </c>
      <c r="CB8" s="99" t="s">
        <v>98</v>
      </c>
      <c r="CC8" s="56">
        <f t="shared" si="31"/>
        <v>4.5</v>
      </c>
      <c r="CD8" s="99" t="s">
        <v>121</v>
      </c>
      <c r="CE8" s="56">
        <f t="shared" si="32"/>
        <v>4.5</v>
      </c>
      <c r="CF8" s="56"/>
      <c r="CG8" s="99" t="s">
        <v>73</v>
      </c>
      <c r="CH8" s="56">
        <f t="shared" si="33"/>
        <v>4.5</v>
      </c>
      <c r="CI8" s="99" t="s">
        <v>83</v>
      </c>
      <c r="CJ8" s="56">
        <f t="shared" si="34"/>
        <v>4.5</v>
      </c>
      <c r="CK8" s="99" t="s">
        <v>85</v>
      </c>
      <c r="CL8" s="56">
        <f t="shared" si="35"/>
        <v>4.5</v>
      </c>
      <c r="CM8" s="99" t="s">
        <v>94</v>
      </c>
      <c r="CN8" s="56">
        <f t="shared" si="36"/>
        <v>4.5</v>
      </c>
      <c r="CO8" s="99" t="s">
        <v>98</v>
      </c>
      <c r="CP8" s="56">
        <f t="shared" si="37"/>
        <v>4.5</v>
      </c>
      <c r="CQ8" s="99" t="s">
        <v>121</v>
      </c>
      <c r="CR8" s="102">
        <f t="shared" si="38"/>
        <v>4.5</v>
      </c>
    </row>
    <row r="9" spans="1:96" x14ac:dyDescent="0.15">
      <c r="A9" s="80" t="s">
        <v>181</v>
      </c>
      <c r="B9" s="81" t="s">
        <v>182</v>
      </c>
      <c r="C9" s="82" t="s">
        <v>170</v>
      </c>
      <c r="D9" s="82" t="s">
        <v>51</v>
      </c>
      <c r="E9" s="56">
        <v>1</v>
      </c>
      <c r="F9" s="14"/>
      <c r="G9" s="80">
        <v>107</v>
      </c>
      <c r="H9" s="56">
        <v>116</v>
      </c>
      <c r="I9" s="56">
        <v>141</v>
      </c>
      <c r="J9" s="56">
        <v>58</v>
      </c>
      <c r="K9" s="56">
        <v>64</v>
      </c>
      <c r="L9" s="56">
        <v>77</v>
      </c>
      <c r="M9" s="94">
        <f t="shared" si="0"/>
        <v>563</v>
      </c>
      <c r="N9" s="85" t="s">
        <v>171</v>
      </c>
      <c r="O9" s="56">
        <f t="shared" si="39"/>
        <v>36</v>
      </c>
      <c r="P9" s="66" t="s">
        <v>172</v>
      </c>
      <c r="Q9" s="81">
        <f t="shared" si="1"/>
        <v>144</v>
      </c>
      <c r="R9" s="14">
        <f t="shared" si="2"/>
        <v>180</v>
      </c>
      <c r="S9" s="80"/>
      <c r="T9" s="99" t="s">
        <v>76</v>
      </c>
      <c r="U9" s="56">
        <f t="shared" si="3"/>
        <v>3</v>
      </c>
      <c r="V9" s="99" t="s">
        <v>83</v>
      </c>
      <c r="W9" s="56">
        <f t="shared" si="4"/>
        <v>3</v>
      </c>
      <c r="X9" s="99" t="s">
        <v>85</v>
      </c>
      <c r="Y9" s="56">
        <f t="shared" si="5"/>
        <v>3</v>
      </c>
      <c r="Z9" s="99" t="s">
        <v>94</v>
      </c>
      <c r="AA9" s="56">
        <f t="shared" si="6"/>
        <v>3</v>
      </c>
      <c r="AB9" s="99" t="s">
        <v>98</v>
      </c>
      <c r="AC9" s="56">
        <f t="shared" si="7"/>
        <v>3</v>
      </c>
      <c r="AD9" s="99" t="s">
        <v>121</v>
      </c>
      <c r="AE9" s="56">
        <f t="shared" si="8"/>
        <v>3</v>
      </c>
      <c r="AF9" s="56"/>
      <c r="AG9" s="99" t="s">
        <v>78</v>
      </c>
      <c r="AH9" s="56">
        <f t="shared" si="9"/>
        <v>3</v>
      </c>
      <c r="AI9" s="100" t="s">
        <v>83</v>
      </c>
      <c r="AJ9" s="56">
        <f t="shared" si="10"/>
        <v>3</v>
      </c>
      <c r="AK9" s="56" t="s">
        <v>85</v>
      </c>
      <c r="AL9" s="56">
        <f t="shared" si="11"/>
        <v>3</v>
      </c>
      <c r="AM9" s="99" t="s">
        <v>94</v>
      </c>
      <c r="AN9" s="56">
        <f t="shared" si="12"/>
        <v>3</v>
      </c>
      <c r="AO9" s="99" t="s">
        <v>96</v>
      </c>
      <c r="AP9" s="56">
        <f t="shared" si="13"/>
        <v>3</v>
      </c>
      <c r="AQ9" s="99" t="s">
        <v>121</v>
      </c>
      <c r="AR9" s="56">
        <f t="shared" si="14"/>
        <v>3</v>
      </c>
      <c r="AS9" s="56"/>
      <c r="AT9" s="99" t="s">
        <v>78</v>
      </c>
      <c r="AU9" s="56">
        <f t="shared" si="15"/>
        <v>4.5</v>
      </c>
      <c r="AV9" s="99" t="s">
        <v>129</v>
      </c>
      <c r="AW9" s="56">
        <f t="shared" si="16"/>
        <v>4.5</v>
      </c>
      <c r="AX9" s="99" t="s">
        <v>85</v>
      </c>
      <c r="AY9" s="56">
        <f t="shared" si="17"/>
        <v>4.5</v>
      </c>
      <c r="AZ9" s="99" t="s">
        <v>93</v>
      </c>
      <c r="BA9" s="56">
        <f t="shared" si="18"/>
        <v>4.5</v>
      </c>
      <c r="BB9" s="99" t="s">
        <v>96</v>
      </c>
      <c r="BC9" s="56">
        <f t="shared" si="19"/>
        <v>4.5</v>
      </c>
      <c r="BD9" s="99" t="s">
        <v>102</v>
      </c>
      <c r="BE9" s="56">
        <f t="shared" si="20"/>
        <v>4.5</v>
      </c>
      <c r="BF9" s="56"/>
      <c r="BG9" s="69" t="s">
        <v>78</v>
      </c>
      <c r="BH9" s="56">
        <f t="shared" si="21"/>
        <v>4.5</v>
      </c>
      <c r="BI9" s="100" t="s">
        <v>83</v>
      </c>
      <c r="BJ9" s="56">
        <f t="shared" si="22"/>
        <v>4.5</v>
      </c>
      <c r="BK9" s="99" t="s">
        <v>85</v>
      </c>
      <c r="BL9" s="56">
        <f t="shared" si="23"/>
        <v>4.5</v>
      </c>
      <c r="BM9" s="99" t="s">
        <v>93</v>
      </c>
      <c r="BN9" s="56">
        <f t="shared" si="24"/>
        <v>4.5</v>
      </c>
      <c r="BO9" s="99" t="s">
        <v>96</v>
      </c>
      <c r="BP9" s="56">
        <f t="shared" si="25"/>
        <v>4.5</v>
      </c>
      <c r="BQ9" s="99" t="s">
        <v>102</v>
      </c>
      <c r="BR9" s="56">
        <f t="shared" si="26"/>
        <v>4.5</v>
      </c>
      <c r="BS9" s="56"/>
      <c r="BT9" s="99" t="s">
        <v>73</v>
      </c>
      <c r="BU9" s="56">
        <f t="shared" si="27"/>
        <v>7.5</v>
      </c>
      <c r="BV9" s="100" t="s">
        <v>83</v>
      </c>
      <c r="BW9" s="56">
        <f t="shared" si="28"/>
        <v>7.5</v>
      </c>
      <c r="BX9" s="99" t="s">
        <v>85</v>
      </c>
      <c r="BY9" s="56">
        <f t="shared" si="29"/>
        <v>7.5</v>
      </c>
      <c r="BZ9" s="99" t="s">
        <v>94</v>
      </c>
      <c r="CA9" s="56">
        <f t="shared" si="30"/>
        <v>7.5</v>
      </c>
      <c r="CB9" s="99" t="s">
        <v>98</v>
      </c>
      <c r="CC9" s="56">
        <f t="shared" si="31"/>
        <v>7.5</v>
      </c>
      <c r="CD9" s="99" t="s">
        <v>121</v>
      </c>
      <c r="CE9" s="56">
        <f t="shared" si="32"/>
        <v>7.5</v>
      </c>
      <c r="CF9" s="56"/>
      <c r="CG9" s="99" t="s">
        <v>73</v>
      </c>
      <c r="CH9" s="56">
        <f t="shared" si="33"/>
        <v>7.5</v>
      </c>
      <c r="CI9" s="99" t="s">
        <v>83</v>
      </c>
      <c r="CJ9" s="56">
        <f t="shared" si="34"/>
        <v>7.5</v>
      </c>
      <c r="CK9" s="99" t="s">
        <v>85</v>
      </c>
      <c r="CL9" s="56">
        <f t="shared" si="35"/>
        <v>7.5</v>
      </c>
      <c r="CM9" s="99" t="s">
        <v>94</v>
      </c>
      <c r="CN9" s="56">
        <f t="shared" si="36"/>
        <v>7.5</v>
      </c>
      <c r="CO9" s="99" t="s">
        <v>98</v>
      </c>
      <c r="CP9" s="56">
        <f t="shared" si="37"/>
        <v>7.5</v>
      </c>
      <c r="CQ9" s="99" t="s">
        <v>121</v>
      </c>
      <c r="CR9" s="102">
        <f t="shared" si="38"/>
        <v>7.5</v>
      </c>
    </row>
    <row r="10" spans="1:96" x14ac:dyDescent="0.15">
      <c r="A10" s="80" t="s">
        <v>183</v>
      </c>
      <c r="B10" s="81" t="s">
        <v>184</v>
      </c>
      <c r="C10" s="82" t="s">
        <v>170</v>
      </c>
      <c r="D10" s="82" t="s">
        <v>51</v>
      </c>
      <c r="E10" s="56">
        <v>1</v>
      </c>
      <c r="F10" s="14"/>
      <c r="G10" s="80">
        <v>109</v>
      </c>
      <c r="H10" s="56">
        <v>106</v>
      </c>
      <c r="I10" s="56">
        <v>113</v>
      </c>
      <c r="J10" s="56">
        <v>87</v>
      </c>
      <c r="K10" s="56">
        <v>63</v>
      </c>
      <c r="L10" s="56">
        <v>68.5</v>
      </c>
      <c r="M10" s="94">
        <f t="shared" si="0"/>
        <v>546.5</v>
      </c>
      <c r="N10" s="85" t="s">
        <v>171</v>
      </c>
      <c r="O10" s="56">
        <f t="shared" si="39"/>
        <v>36</v>
      </c>
      <c r="P10" s="66" t="s">
        <v>172</v>
      </c>
      <c r="Q10" s="81">
        <f t="shared" si="1"/>
        <v>144</v>
      </c>
      <c r="R10" s="14">
        <f t="shared" si="2"/>
        <v>180</v>
      </c>
      <c r="S10" s="80"/>
      <c r="T10" s="99" t="s">
        <v>73</v>
      </c>
      <c r="U10" s="56">
        <f t="shared" si="3"/>
        <v>3</v>
      </c>
      <c r="V10" s="99" t="s">
        <v>84</v>
      </c>
      <c r="W10" s="56">
        <f t="shared" si="4"/>
        <v>3</v>
      </c>
      <c r="X10" s="99" t="s">
        <v>88</v>
      </c>
      <c r="Y10" s="56">
        <f t="shared" si="5"/>
        <v>3</v>
      </c>
      <c r="Z10" s="99" t="s">
        <v>93</v>
      </c>
      <c r="AA10" s="56">
        <f t="shared" si="6"/>
        <v>3</v>
      </c>
      <c r="AB10" s="99" t="s">
        <v>96</v>
      </c>
      <c r="AC10" s="56">
        <f t="shared" si="7"/>
        <v>3</v>
      </c>
      <c r="AD10" s="99" t="s">
        <v>102</v>
      </c>
      <c r="AE10" s="56">
        <f t="shared" si="8"/>
        <v>3</v>
      </c>
      <c r="AF10" s="56"/>
      <c r="AG10" s="99" t="s">
        <v>73</v>
      </c>
      <c r="AH10" s="56">
        <f t="shared" si="9"/>
        <v>3</v>
      </c>
      <c r="AI10" s="100" t="s">
        <v>84</v>
      </c>
      <c r="AJ10" s="56">
        <f t="shared" si="10"/>
        <v>3</v>
      </c>
      <c r="AK10" s="56" t="s">
        <v>88</v>
      </c>
      <c r="AL10" s="56">
        <f t="shared" si="11"/>
        <v>3</v>
      </c>
      <c r="AM10" s="99" t="s">
        <v>93</v>
      </c>
      <c r="AN10" s="56">
        <f t="shared" si="12"/>
        <v>3</v>
      </c>
      <c r="AO10" s="99" t="s">
        <v>98</v>
      </c>
      <c r="AP10" s="56">
        <f t="shared" si="13"/>
        <v>3</v>
      </c>
      <c r="AQ10" s="99" t="s">
        <v>102</v>
      </c>
      <c r="AR10" s="56">
        <f t="shared" si="14"/>
        <v>3</v>
      </c>
      <c r="AS10" s="56"/>
      <c r="AT10" s="99" t="s">
        <v>73</v>
      </c>
      <c r="AU10" s="56">
        <f t="shared" si="15"/>
        <v>4.5</v>
      </c>
      <c r="AV10" s="99" t="s">
        <v>84</v>
      </c>
      <c r="AW10" s="56">
        <f t="shared" si="16"/>
        <v>4.5</v>
      </c>
      <c r="AX10" s="99" t="s">
        <v>88</v>
      </c>
      <c r="AY10" s="56">
        <f t="shared" si="17"/>
        <v>4.5</v>
      </c>
      <c r="AZ10" s="99" t="s">
        <v>93</v>
      </c>
      <c r="BA10" s="56">
        <f t="shared" si="18"/>
        <v>4.5</v>
      </c>
      <c r="BB10" s="99" t="s">
        <v>96</v>
      </c>
      <c r="BC10" s="56">
        <f t="shared" si="19"/>
        <v>4.5</v>
      </c>
      <c r="BD10" s="99" t="s">
        <v>102</v>
      </c>
      <c r="BE10" s="56">
        <f t="shared" si="20"/>
        <v>4.5</v>
      </c>
      <c r="BF10" s="56"/>
      <c r="BG10" s="69" t="s">
        <v>73</v>
      </c>
      <c r="BH10" s="56">
        <f t="shared" si="21"/>
        <v>4.5</v>
      </c>
      <c r="BI10" s="100" t="s">
        <v>84</v>
      </c>
      <c r="BJ10" s="56">
        <f t="shared" si="22"/>
        <v>4.5</v>
      </c>
      <c r="BK10" s="99" t="s">
        <v>135</v>
      </c>
      <c r="BL10" s="56">
        <f t="shared" si="23"/>
        <v>4.5</v>
      </c>
      <c r="BM10" s="99" t="s">
        <v>93</v>
      </c>
      <c r="BN10" s="56">
        <f t="shared" si="24"/>
        <v>4.5</v>
      </c>
      <c r="BO10" s="99" t="s">
        <v>96</v>
      </c>
      <c r="BP10" s="56">
        <f t="shared" si="25"/>
        <v>4.5</v>
      </c>
      <c r="BQ10" s="99" t="s">
        <v>102</v>
      </c>
      <c r="BR10" s="56">
        <f t="shared" si="26"/>
        <v>4.5</v>
      </c>
      <c r="BS10" s="56"/>
      <c r="BT10" s="99" t="s">
        <v>136</v>
      </c>
      <c r="BU10" s="56">
        <f t="shared" si="27"/>
        <v>7.5</v>
      </c>
      <c r="BV10" s="100" t="s">
        <v>84</v>
      </c>
      <c r="BW10" s="56">
        <f t="shared" si="28"/>
        <v>7.5</v>
      </c>
      <c r="BX10" s="99" t="s">
        <v>88</v>
      </c>
      <c r="BY10" s="56">
        <f t="shared" si="29"/>
        <v>7.5</v>
      </c>
      <c r="BZ10" s="99" t="s">
        <v>93</v>
      </c>
      <c r="CA10" s="56">
        <f t="shared" si="30"/>
        <v>7.5</v>
      </c>
      <c r="CB10" s="99" t="s">
        <v>96</v>
      </c>
      <c r="CC10" s="56">
        <f t="shared" si="31"/>
        <v>7.5</v>
      </c>
      <c r="CD10" s="99" t="s">
        <v>102</v>
      </c>
      <c r="CE10" s="56">
        <f t="shared" si="32"/>
        <v>7.5</v>
      </c>
      <c r="CF10" s="56"/>
      <c r="CG10" s="99" t="s">
        <v>136</v>
      </c>
      <c r="CH10" s="56">
        <f t="shared" si="33"/>
        <v>7.5</v>
      </c>
      <c r="CI10" s="99" t="s">
        <v>84</v>
      </c>
      <c r="CJ10" s="56">
        <f t="shared" si="34"/>
        <v>7.5</v>
      </c>
      <c r="CK10" s="99" t="s">
        <v>88</v>
      </c>
      <c r="CL10" s="56">
        <f t="shared" si="35"/>
        <v>7.5</v>
      </c>
      <c r="CM10" s="99" t="s">
        <v>93</v>
      </c>
      <c r="CN10" s="56">
        <f t="shared" si="36"/>
        <v>7.5</v>
      </c>
      <c r="CO10" s="99" t="s">
        <v>96</v>
      </c>
      <c r="CP10" s="56">
        <f t="shared" si="37"/>
        <v>7.5</v>
      </c>
      <c r="CQ10" s="99" t="s">
        <v>102</v>
      </c>
      <c r="CR10" s="102">
        <f t="shared" si="38"/>
        <v>7.5</v>
      </c>
    </row>
    <row r="11" spans="1:96" x14ac:dyDescent="0.15">
      <c r="A11" s="83" t="s">
        <v>185</v>
      </c>
      <c r="B11" s="81" t="s">
        <v>186</v>
      </c>
      <c r="C11" s="82" t="s">
        <v>170</v>
      </c>
      <c r="D11" s="82" t="s">
        <v>51</v>
      </c>
      <c r="E11" s="56">
        <v>1</v>
      </c>
      <c r="F11" s="14">
        <v>1</v>
      </c>
      <c r="G11" s="80">
        <v>109</v>
      </c>
      <c r="H11" s="56">
        <v>109</v>
      </c>
      <c r="I11" s="56">
        <v>143</v>
      </c>
      <c r="J11" s="56">
        <v>64</v>
      </c>
      <c r="K11" s="56">
        <v>49.5</v>
      </c>
      <c r="L11" s="56">
        <v>71</v>
      </c>
      <c r="M11" s="94">
        <f t="shared" si="0"/>
        <v>545.5</v>
      </c>
      <c r="N11" s="85" t="s">
        <v>171</v>
      </c>
      <c r="O11" s="56">
        <f t="shared" si="39"/>
        <v>36</v>
      </c>
      <c r="P11" s="66"/>
      <c r="Q11" s="81">
        <f t="shared" si="1"/>
        <v>-72</v>
      </c>
      <c r="R11" s="14">
        <f t="shared" si="2"/>
        <v>-36</v>
      </c>
      <c r="S11" s="80"/>
      <c r="T11" s="99" t="s">
        <v>73</v>
      </c>
      <c r="U11" s="56">
        <f t="shared" si="3"/>
        <v>-0.6</v>
      </c>
      <c r="V11" s="99" t="s">
        <v>84</v>
      </c>
      <c r="W11" s="56">
        <f t="shared" si="4"/>
        <v>-0.6</v>
      </c>
      <c r="X11" s="99" t="s">
        <v>88</v>
      </c>
      <c r="Y11" s="56">
        <f t="shared" si="5"/>
        <v>-0.6</v>
      </c>
      <c r="Z11" s="99" t="s">
        <v>93</v>
      </c>
      <c r="AA11" s="56">
        <f t="shared" si="6"/>
        <v>-0.6</v>
      </c>
      <c r="AB11" s="99" t="s">
        <v>96</v>
      </c>
      <c r="AC11" s="56">
        <f t="shared" si="7"/>
        <v>-0.6</v>
      </c>
      <c r="AD11" s="99" t="s">
        <v>102</v>
      </c>
      <c r="AE11" s="56">
        <f t="shared" si="8"/>
        <v>-0.6</v>
      </c>
      <c r="AF11" s="56"/>
      <c r="AG11" s="99" t="s">
        <v>73</v>
      </c>
      <c r="AH11" s="56">
        <f t="shared" si="9"/>
        <v>-0.6</v>
      </c>
      <c r="AI11" s="100" t="s">
        <v>84</v>
      </c>
      <c r="AJ11" s="56">
        <f t="shared" si="10"/>
        <v>-0.6</v>
      </c>
      <c r="AK11" s="56" t="s">
        <v>88</v>
      </c>
      <c r="AL11" s="56">
        <f t="shared" si="11"/>
        <v>-0.6</v>
      </c>
      <c r="AM11" s="99" t="s">
        <v>93</v>
      </c>
      <c r="AN11" s="56">
        <f t="shared" si="12"/>
        <v>-0.6</v>
      </c>
      <c r="AO11" s="99" t="s">
        <v>98</v>
      </c>
      <c r="AP11" s="56">
        <f t="shared" si="13"/>
        <v>-0.6</v>
      </c>
      <c r="AQ11" s="99" t="s">
        <v>102</v>
      </c>
      <c r="AR11" s="56">
        <f t="shared" si="14"/>
        <v>-0.6</v>
      </c>
      <c r="AS11" s="56"/>
      <c r="AT11" s="99" t="s">
        <v>73</v>
      </c>
      <c r="AU11" s="56">
        <f t="shared" si="15"/>
        <v>-0.9</v>
      </c>
      <c r="AV11" s="99" t="s">
        <v>84</v>
      </c>
      <c r="AW11" s="56">
        <f t="shared" si="16"/>
        <v>-0.9</v>
      </c>
      <c r="AX11" s="99" t="s">
        <v>88</v>
      </c>
      <c r="AY11" s="56">
        <f t="shared" si="17"/>
        <v>-0.9</v>
      </c>
      <c r="AZ11" s="99" t="s">
        <v>93</v>
      </c>
      <c r="BA11" s="56">
        <f t="shared" si="18"/>
        <v>-0.9</v>
      </c>
      <c r="BB11" s="99" t="s">
        <v>96</v>
      </c>
      <c r="BC11" s="56">
        <f t="shared" si="19"/>
        <v>-0.9</v>
      </c>
      <c r="BD11" s="99" t="s">
        <v>102</v>
      </c>
      <c r="BE11" s="56">
        <f t="shared" si="20"/>
        <v>-0.9</v>
      </c>
      <c r="BF11" s="56"/>
      <c r="BG11" s="69" t="s">
        <v>73</v>
      </c>
      <c r="BH11" s="56">
        <f t="shared" si="21"/>
        <v>-0.9</v>
      </c>
      <c r="BI11" s="100" t="s">
        <v>84</v>
      </c>
      <c r="BJ11" s="56">
        <f t="shared" si="22"/>
        <v>-0.9</v>
      </c>
      <c r="BK11" s="99" t="s">
        <v>135</v>
      </c>
      <c r="BL11" s="56">
        <f t="shared" si="23"/>
        <v>-0.9</v>
      </c>
      <c r="BM11" s="99" t="s">
        <v>93</v>
      </c>
      <c r="BN11" s="56">
        <f t="shared" si="24"/>
        <v>-0.9</v>
      </c>
      <c r="BO11" s="99" t="s">
        <v>96</v>
      </c>
      <c r="BP11" s="56">
        <f t="shared" si="25"/>
        <v>-0.9</v>
      </c>
      <c r="BQ11" s="99" t="s">
        <v>102</v>
      </c>
      <c r="BR11" s="56">
        <f t="shared" si="26"/>
        <v>-0.9</v>
      </c>
      <c r="BS11" s="56"/>
      <c r="BT11" s="99" t="s">
        <v>136</v>
      </c>
      <c r="BU11" s="56">
        <f t="shared" si="27"/>
        <v>-1.5</v>
      </c>
      <c r="BV11" s="100" t="s">
        <v>84</v>
      </c>
      <c r="BW11" s="56">
        <f t="shared" si="28"/>
        <v>-1.5</v>
      </c>
      <c r="BX11" s="99" t="s">
        <v>88</v>
      </c>
      <c r="BY11" s="56">
        <f t="shared" si="29"/>
        <v>-1.5</v>
      </c>
      <c r="BZ11" s="99" t="s">
        <v>93</v>
      </c>
      <c r="CA11" s="56">
        <f t="shared" si="30"/>
        <v>-1.5</v>
      </c>
      <c r="CB11" s="99" t="s">
        <v>96</v>
      </c>
      <c r="CC11" s="56">
        <f t="shared" si="31"/>
        <v>-1.5</v>
      </c>
      <c r="CD11" s="99" t="s">
        <v>102</v>
      </c>
      <c r="CE11" s="56">
        <f t="shared" si="32"/>
        <v>-1.5</v>
      </c>
      <c r="CF11" s="56"/>
      <c r="CG11" s="99" t="s">
        <v>136</v>
      </c>
      <c r="CH11" s="56">
        <f t="shared" si="33"/>
        <v>-1.5</v>
      </c>
      <c r="CI11" s="99" t="s">
        <v>84</v>
      </c>
      <c r="CJ11" s="56">
        <f t="shared" si="34"/>
        <v>-1.5</v>
      </c>
      <c r="CK11" s="99" t="s">
        <v>88</v>
      </c>
      <c r="CL11" s="56">
        <f t="shared" si="35"/>
        <v>-1.5</v>
      </c>
      <c r="CM11" s="99" t="s">
        <v>93</v>
      </c>
      <c r="CN11" s="56">
        <f t="shared" si="36"/>
        <v>-1.5</v>
      </c>
      <c r="CO11" s="99" t="s">
        <v>96</v>
      </c>
      <c r="CP11" s="56">
        <f t="shared" si="37"/>
        <v>-1.5</v>
      </c>
      <c r="CQ11" s="99" t="s">
        <v>102</v>
      </c>
      <c r="CR11" s="102">
        <f t="shared" si="38"/>
        <v>-1.5</v>
      </c>
    </row>
    <row r="12" spans="1:96" x14ac:dyDescent="0.15">
      <c r="A12" s="83" t="s">
        <v>187</v>
      </c>
      <c r="B12" s="81" t="s">
        <v>188</v>
      </c>
      <c r="C12" s="82" t="s">
        <v>170</v>
      </c>
      <c r="D12" s="82" t="s">
        <v>51</v>
      </c>
      <c r="E12" s="56">
        <v>1</v>
      </c>
      <c r="F12" s="14">
        <v>1</v>
      </c>
      <c r="G12" s="80">
        <v>117</v>
      </c>
      <c r="H12" s="56">
        <v>109</v>
      </c>
      <c r="I12" s="56">
        <v>125</v>
      </c>
      <c r="J12" s="56">
        <v>59.5</v>
      </c>
      <c r="K12" s="56">
        <v>66</v>
      </c>
      <c r="L12" s="56">
        <v>67</v>
      </c>
      <c r="M12" s="94">
        <f t="shared" si="0"/>
        <v>543.5</v>
      </c>
      <c r="N12" s="85" t="s">
        <v>171</v>
      </c>
      <c r="O12" s="56">
        <f t="shared" si="39"/>
        <v>36</v>
      </c>
      <c r="P12" s="66"/>
      <c r="Q12" s="81">
        <f t="shared" si="1"/>
        <v>-72</v>
      </c>
      <c r="R12" s="14">
        <f t="shared" si="2"/>
        <v>-36</v>
      </c>
      <c r="S12" s="80"/>
      <c r="T12" s="99" t="s">
        <v>73</v>
      </c>
      <c r="U12" s="56">
        <f t="shared" si="3"/>
        <v>-0.6</v>
      </c>
      <c r="V12" s="99" t="s">
        <v>84</v>
      </c>
      <c r="W12" s="56">
        <f t="shared" si="4"/>
        <v>-0.6</v>
      </c>
      <c r="X12" s="99" t="s">
        <v>88</v>
      </c>
      <c r="Y12" s="56">
        <f t="shared" si="5"/>
        <v>-0.6</v>
      </c>
      <c r="Z12" s="99" t="s">
        <v>93</v>
      </c>
      <c r="AA12" s="56">
        <f t="shared" si="6"/>
        <v>-0.6</v>
      </c>
      <c r="AB12" s="99" t="s">
        <v>96</v>
      </c>
      <c r="AC12" s="56">
        <f t="shared" si="7"/>
        <v>-0.6</v>
      </c>
      <c r="AD12" s="99" t="s">
        <v>102</v>
      </c>
      <c r="AE12" s="56">
        <f t="shared" si="8"/>
        <v>-0.6</v>
      </c>
      <c r="AF12" s="56"/>
      <c r="AG12" s="99" t="s">
        <v>73</v>
      </c>
      <c r="AH12" s="56">
        <f t="shared" si="9"/>
        <v>-0.6</v>
      </c>
      <c r="AI12" s="100" t="s">
        <v>84</v>
      </c>
      <c r="AJ12" s="56">
        <f t="shared" si="10"/>
        <v>-0.6</v>
      </c>
      <c r="AK12" s="56" t="s">
        <v>88</v>
      </c>
      <c r="AL12" s="56">
        <f t="shared" si="11"/>
        <v>-0.6</v>
      </c>
      <c r="AM12" s="99" t="s">
        <v>93</v>
      </c>
      <c r="AN12" s="56">
        <f t="shared" si="12"/>
        <v>-0.6</v>
      </c>
      <c r="AO12" s="99" t="s">
        <v>98</v>
      </c>
      <c r="AP12" s="56">
        <f t="shared" si="13"/>
        <v>-0.6</v>
      </c>
      <c r="AQ12" s="99" t="s">
        <v>121</v>
      </c>
      <c r="AR12" s="56">
        <f t="shared" si="14"/>
        <v>-0.6</v>
      </c>
      <c r="AS12" s="56"/>
      <c r="AT12" s="99" t="s">
        <v>73</v>
      </c>
      <c r="AU12" s="56">
        <f t="shared" si="15"/>
        <v>-0.9</v>
      </c>
      <c r="AV12" s="99" t="s">
        <v>84</v>
      </c>
      <c r="AW12" s="56">
        <f t="shared" si="16"/>
        <v>-0.9</v>
      </c>
      <c r="AX12" s="99" t="s">
        <v>88</v>
      </c>
      <c r="AY12" s="56">
        <f t="shared" si="17"/>
        <v>-0.9</v>
      </c>
      <c r="AZ12" s="99" t="s">
        <v>93</v>
      </c>
      <c r="BA12" s="56">
        <f t="shared" si="18"/>
        <v>-0.9</v>
      </c>
      <c r="BB12" s="99" t="s">
        <v>96</v>
      </c>
      <c r="BC12" s="56">
        <f t="shared" si="19"/>
        <v>-0.9</v>
      </c>
      <c r="BD12" s="99" t="s">
        <v>102</v>
      </c>
      <c r="BE12" s="56">
        <f t="shared" si="20"/>
        <v>-0.9</v>
      </c>
      <c r="BF12" s="56"/>
      <c r="BG12" s="69" t="s">
        <v>73</v>
      </c>
      <c r="BH12" s="56">
        <f t="shared" si="21"/>
        <v>-0.9</v>
      </c>
      <c r="BI12" s="100" t="s">
        <v>84</v>
      </c>
      <c r="BJ12" s="56">
        <f t="shared" si="22"/>
        <v>-0.9</v>
      </c>
      <c r="BK12" s="99" t="s">
        <v>135</v>
      </c>
      <c r="BL12" s="56">
        <f t="shared" si="23"/>
        <v>-0.9</v>
      </c>
      <c r="BM12" s="99" t="s">
        <v>93</v>
      </c>
      <c r="BN12" s="56">
        <f t="shared" si="24"/>
        <v>-0.9</v>
      </c>
      <c r="BO12" s="99" t="s">
        <v>96</v>
      </c>
      <c r="BP12" s="56">
        <f t="shared" si="25"/>
        <v>-0.9</v>
      </c>
      <c r="BQ12" s="99" t="s">
        <v>102</v>
      </c>
      <c r="BR12" s="56">
        <f t="shared" si="26"/>
        <v>-0.9</v>
      </c>
      <c r="BS12" s="56"/>
      <c r="BT12" s="99" t="s">
        <v>136</v>
      </c>
      <c r="BU12" s="56">
        <f t="shared" si="27"/>
        <v>-1.5</v>
      </c>
      <c r="BV12" s="100" t="s">
        <v>84</v>
      </c>
      <c r="BW12" s="56">
        <f t="shared" si="28"/>
        <v>-1.5</v>
      </c>
      <c r="BX12" s="99" t="s">
        <v>88</v>
      </c>
      <c r="BY12" s="56">
        <f t="shared" si="29"/>
        <v>-1.5</v>
      </c>
      <c r="BZ12" s="99" t="s">
        <v>93</v>
      </c>
      <c r="CA12" s="56">
        <f t="shared" si="30"/>
        <v>-1.5</v>
      </c>
      <c r="CB12" s="99" t="s">
        <v>96</v>
      </c>
      <c r="CC12" s="56">
        <f t="shared" si="31"/>
        <v>-1.5</v>
      </c>
      <c r="CD12" s="99" t="s">
        <v>102</v>
      </c>
      <c r="CE12" s="56">
        <f t="shared" si="32"/>
        <v>-1.5</v>
      </c>
      <c r="CF12" s="56"/>
      <c r="CG12" s="99" t="s">
        <v>136</v>
      </c>
      <c r="CH12" s="56">
        <f t="shared" si="33"/>
        <v>-1.5</v>
      </c>
      <c r="CI12" s="99" t="s">
        <v>84</v>
      </c>
      <c r="CJ12" s="56">
        <f t="shared" si="34"/>
        <v>-1.5</v>
      </c>
      <c r="CK12" s="99" t="s">
        <v>88</v>
      </c>
      <c r="CL12" s="56">
        <f t="shared" si="35"/>
        <v>-1.5</v>
      </c>
      <c r="CM12" s="99" t="s">
        <v>93</v>
      </c>
      <c r="CN12" s="56">
        <f t="shared" si="36"/>
        <v>-1.5</v>
      </c>
      <c r="CO12" s="99" t="s">
        <v>96</v>
      </c>
      <c r="CP12" s="56">
        <f t="shared" si="37"/>
        <v>-1.5</v>
      </c>
      <c r="CQ12" s="99" t="s">
        <v>102</v>
      </c>
      <c r="CR12" s="102">
        <f t="shared" si="38"/>
        <v>-1.5</v>
      </c>
    </row>
    <row r="13" spans="1:96" x14ac:dyDescent="0.15">
      <c r="A13" s="80" t="s">
        <v>189</v>
      </c>
      <c r="B13" s="81" t="s">
        <v>190</v>
      </c>
      <c r="C13" s="82" t="s">
        <v>191</v>
      </c>
      <c r="D13" s="82" t="s">
        <v>51</v>
      </c>
      <c r="E13" s="56">
        <v>1</v>
      </c>
      <c r="F13" s="14"/>
      <c r="G13" s="80">
        <v>94</v>
      </c>
      <c r="H13" s="56">
        <v>117</v>
      </c>
      <c r="I13" s="56">
        <v>91</v>
      </c>
      <c r="J13" s="56">
        <v>82.5</v>
      </c>
      <c r="K13" s="56">
        <v>82</v>
      </c>
      <c r="L13" s="56">
        <v>77</v>
      </c>
      <c r="M13" s="94">
        <f t="shared" si="0"/>
        <v>543.5</v>
      </c>
      <c r="N13" s="85" t="s">
        <v>171</v>
      </c>
      <c r="O13" s="56">
        <f t="shared" si="39"/>
        <v>36</v>
      </c>
      <c r="P13" s="66"/>
      <c r="Q13" s="81">
        <f t="shared" si="1"/>
        <v>0</v>
      </c>
      <c r="R13" s="14">
        <f t="shared" si="2"/>
        <v>36</v>
      </c>
      <c r="S13" s="80"/>
      <c r="T13" s="99" t="s">
        <v>77</v>
      </c>
      <c r="U13" s="56">
        <f t="shared" si="3"/>
        <v>0.6</v>
      </c>
      <c r="V13" s="99" t="s">
        <v>82</v>
      </c>
      <c r="W13" s="56">
        <f t="shared" si="4"/>
        <v>0.6</v>
      </c>
      <c r="X13" s="99" t="s">
        <v>90</v>
      </c>
      <c r="Y13" s="56">
        <f t="shared" si="5"/>
        <v>0.6</v>
      </c>
      <c r="Z13" s="99" t="s">
        <v>94</v>
      </c>
      <c r="AA13" s="56">
        <f t="shared" si="6"/>
        <v>0.6</v>
      </c>
      <c r="AB13" s="99" t="s">
        <v>96</v>
      </c>
      <c r="AC13" s="56">
        <f t="shared" si="7"/>
        <v>0.6</v>
      </c>
      <c r="AD13" s="99" t="s">
        <v>102</v>
      </c>
      <c r="AE13" s="56">
        <f t="shared" si="8"/>
        <v>0.6</v>
      </c>
      <c r="AF13" s="56"/>
      <c r="AG13" s="99" t="s">
        <v>78</v>
      </c>
      <c r="AH13" s="56">
        <f t="shared" si="9"/>
        <v>0.6</v>
      </c>
      <c r="AI13" s="100" t="s">
        <v>81</v>
      </c>
      <c r="AJ13" s="56">
        <f t="shared" si="10"/>
        <v>0.6</v>
      </c>
      <c r="AK13" s="56" t="s">
        <v>90</v>
      </c>
      <c r="AL13" s="56">
        <f t="shared" si="11"/>
        <v>0.6</v>
      </c>
      <c r="AM13" s="99" t="s">
        <v>93</v>
      </c>
      <c r="AN13" s="56">
        <f t="shared" si="12"/>
        <v>0.6</v>
      </c>
      <c r="AO13" s="99" t="s">
        <v>98</v>
      </c>
      <c r="AP13" s="56">
        <f t="shared" si="13"/>
        <v>0.6</v>
      </c>
      <c r="AQ13" s="99" t="s">
        <v>102</v>
      </c>
      <c r="AR13" s="56">
        <f t="shared" si="14"/>
        <v>0.6</v>
      </c>
      <c r="AS13" s="56"/>
      <c r="AT13" s="99" t="s">
        <v>78</v>
      </c>
      <c r="AU13" s="56">
        <f t="shared" si="15"/>
        <v>0.9</v>
      </c>
      <c r="AV13" s="99" t="s">
        <v>81</v>
      </c>
      <c r="AW13" s="56">
        <f t="shared" si="16"/>
        <v>0.9</v>
      </c>
      <c r="AX13" s="99" t="s">
        <v>88</v>
      </c>
      <c r="AY13" s="56">
        <f t="shared" si="17"/>
        <v>0.9</v>
      </c>
      <c r="AZ13" s="99" t="s">
        <v>93</v>
      </c>
      <c r="BA13" s="56">
        <f t="shared" si="18"/>
        <v>0.9</v>
      </c>
      <c r="BB13" s="99" t="s">
        <v>96</v>
      </c>
      <c r="BC13" s="56">
        <f t="shared" si="19"/>
        <v>0.9</v>
      </c>
      <c r="BD13" s="99" t="s">
        <v>102</v>
      </c>
      <c r="BE13" s="56">
        <f t="shared" si="20"/>
        <v>0.9</v>
      </c>
      <c r="BF13" s="56"/>
      <c r="BG13" s="69" t="s">
        <v>78</v>
      </c>
      <c r="BH13" s="56">
        <f t="shared" si="21"/>
        <v>0.9</v>
      </c>
      <c r="BI13" s="100" t="s">
        <v>81</v>
      </c>
      <c r="BJ13" s="56">
        <f t="shared" si="22"/>
        <v>0.9</v>
      </c>
      <c r="BK13" s="99" t="s">
        <v>87</v>
      </c>
      <c r="BL13" s="56">
        <f t="shared" si="23"/>
        <v>0.9</v>
      </c>
      <c r="BM13" s="99" t="s">
        <v>93</v>
      </c>
      <c r="BN13" s="56">
        <f t="shared" si="24"/>
        <v>0.9</v>
      </c>
      <c r="BO13" s="99" t="s">
        <v>96</v>
      </c>
      <c r="BP13" s="56">
        <f t="shared" si="25"/>
        <v>0.9</v>
      </c>
      <c r="BQ13" s="99" t="s">
        <v>102</v>
      </c>
      <c r="BR13" s="56">
        <f t="shared" si="26"/>
        <v>0.9</v>
      </c>
      <c r="BS13" s="56"/>
      <c r="BT13" s="99" t="s">
        <v>73</v>
      </c>
      <c r="BU13" s="56">
        <f t="shared" si="27"/>
        <v>1.5</v>
      </c>
      <c r="BV13" s="100" t="s">
        <v>83</v>
      </c>
      <c r="BW13" s="56">
        <f t="shared" si="28"/>
        <v>1.5</v>
      </c>
      <c r="BX13" s="99" t="s">
        <v>85</v>
      </c>
      <c r="BY13" s="56">
        <f t="shared" si="29"/>
        <v>1.5</v>
      </c>
      <c r="BZ13" s="99" t="s">
        <v>94</v>
      </c>
      <c r="CA13" s="56">
        <f t="shared" si="30"/>
        <v>1.5</v>
      </c>
      <c r="CB13" s="99" t="s">
        <v>98</v>
      </c>
      <c r="CC13" s="56">
        <f t="shared" si="31"/>
        <v>1.5</v>
      </c>
      <c r="CD13" s="99" t="s">
        <v>121</v>
      </c>
      <c r="CE13" s="56">
        <f t="shared" si="32"/>
        <v>1.5</v>
      </c>
      <c r="CF13" s="56"/>
      <c r="CG13" s="99" t="s">
        <v>73</v>
      </c>
      <c r="CH13" s="56">
        <f t="shared" si="33"/>
        <v>1.5</v>
      </c>
      <c r="CI13" s="99" t="s">
        <v>83</v>
      </c>
      <c r="CJ13" s="56">
        <f t="shared" si="34"/>
        <v>1.5</v>
      </c>
      <c r="CK13" s="99" t="s">
        <v>85</v>
      </c>
      <c r="CL13" s="56">
        <f t="shared" si="35"/>
        <v>1.5</v>
      </c>
      <c r="CM13" s="99" t="s">
        <v>94</v>
      </c>
      <c r="CN13" s="56">
        <f t="shared" si="36"/>
        <v>1.5</v>
      </c>
      <c r="CO13" s="99" t="s">
        <v>98</v>
      </c>
      <c r="CP13" s="56">
        <f t="shared" si="37"/>
        <v>1.5</v>
      </c>
      <c r="CQ13" s="99" t="s">
        <v>121</v>
      </c>
      <c r="CR13" s="102">
        <f t="shared" si="38"/>
        <v>1.5</v>
      </c>
    </row>
    <row r="14" spans="1:96" x14ac:dyDescent="0.15">
      <c r="A14" s="83" t="s">
        <v>192</v>
      </c>
      <c r="B14" s="81" t="s">
        <v>193</v>
      </c>
      <c r="C14" s="82" t="s">
        <v>170</v>
      </c>
      <c r="D14" s="82" t="s">
        <v>51</v>
      </c>
      <c r="E14" s="56">
        <v>1</v>
      </c>
      <c r="F14" s="14">
        <v>1</v>
      </c>
      <c r="G14" s="80">
        <v>110</v>
      </c>
      <c r="H14" s="56">
        <v>85</v>
      </c>
      <c r="I14" s="56">
        <v>139</v>
      </c>
      <c r="J14" s="56">
        <v>70</v>
      </c>
      <c r="K14" s="56">
        <v>61</v>
      </c>
      <c r="L14" s="56">
        <v>75.5</v>
      </c>
      <c r="M14" s="94">
        <f t="shared" si="0"/>
        <v>540.5</v>
      </c>
      <c r="N14" s="85" t="s">
        <v>171</v>
      </c>
      <c r="O14" s="56">
        <f t="shared" si="39"/>
        <v>36</v>
      </c>
      <c r="P14" s="56"/>
      <c r="Q14" s="81">
        <f t="shared" si="1"/>
        <v>-72</v>
      </c>
      <c r="R14" s="14">
        <f t="shared" si="2"/>
        <v>-36</v>
      </c>
      <c r="S14" s="80"/>
      <c r="T14" s="99" t="s">
        <v>76</v>
      </c>
      <c r="U14" s="56">
        <f t="shared" si="3"/>
        <v>-0.6</v>
      </c>
      <c r="V14" s="99" t="s">
        <v>83</v>
      </c>
      <c r="W14" s="56">
        <f t="shared" si="4"/>
        <v>-0.6</v>
      </c>
      <c r="X14" s="99" t="s">
        <v>85</v>
      </c>
      <c r="Y14" s="56">
        <f t="shared" si="5"/>
        <v>-0.6</v>
      </c>
      <c r="Z14" s="99" t="s">
        <v>94</v>
      </c>
      <c r="AA14" s="56">
        <f t="shared" si="6"/>
        <v>-0.6</v>
      </c>
      <c r="AB14" s="99" t="s">
        <v>98</v>
      </c>
      <c r="AC14" s="56">
        <f t="shared" si="7"/>
        <v>-0.6</v>
      </c>
      <c r="AD14" s="99" t="s">
        <v>121</v>
      </c>
      <c r="AE14" s="56">
        <f t="shared" si="8"/>
        <v>-0.6</v>
      </c>
      <c r="AF14" s="56"/>
      <c r="AG14" s="99" t="s">
        <v>76</v>
      </c>
      <c r="AH14" s="56">
        <f t="shared" si="9"/>
        <v>-0.6</v>
      </c>
      <c r="AI14" s="100" t="s">
        <v>83</v>
      </c>
      <c r="AJ14" s="56">
        <f t="shared" si="10"/>
        <v>-0.6</v>
      </c>
      <c r="AK14" s="56" t="s">
        <v>85</v>
      </c>
      <c r="AL14" s="56">
        <f t="shared" si="11"/>
        <v>-0.6</v>
      </c>
      <c r="AM14" s="99" t="s">
        <v>94</v>
      </c>
      <c r="AN14" s="56">
        <f t="shared" si="12"/>
        <v>-0.6</v>
      </c>
      <c r="AO14" s="99" t="s">
        <v>96</v>
      </c>
      <c r="AP14" s="56">
        <f t="shared" si="13"/>
        <v>-0.6</v>
      </c>
      <c r="AQ14" s="99" t="s">
        <v>121</v>
      </c>
      <c r="AR14" s="56">
        <f t="shared" si="14"/>
        <v>-0.6</v>
      </c>
      <c r="AS14" s="56"/>
      <c r="AT14" s="99" t="s">
        <v>76</v>
      </c>
      <c r="AU14" s="56">
        <f t="shared" si="15"/>
        <v>-0.9</v>
      </c>
      <c r="AV14" s="99" t="s">
        <v>129</v>
      </c>
      <c r="AW14" s="56">
        <f t="shared" si="16"/>
        <v>-0.9</v>
      </c>
      <c r="AX14" s="99" t="s">
        <v>85</v>
      </c>
      <c r="AY14" s="56">
        <f t="shared" si="17"/>
        <v>-0.9</v>
      </c>
      <c r="AZ14" s="99" t="s">
        <v>93</v>
      </c>
      <c r="BA14" s="56">
        <f t="shared" si="18"/>
        <v>-0.9</v>
      </c>
      <c r="BB14" s="99" t="s">
        <v>96</v>
      </c>
      <c r="BC14" s="56">
        <f t="shared" si="19"/>
        <v>-0.9</v>
      </c>
      <c r="BD14" s="99" t="s">
        <v>102</v>
      </c>
      <c r="BE14" s="56">
        <f t="shared" si="20"/>
        <v>-0.9</v>
      </c>
      <c r="BF14" s="56"/>
      <c r="BG14" s="69" t="s">
        <v>76</v>
      </c>
      <c r="BH14" s="56">
        <f t="shared" si="21"/>
        <v>-0.9</v>
      </c>
      <c r="BI14" s="100" t="s">
        <v>83</v>
      </c>
      <c r="BJ14" s="56">
        <f t="shared" si="22"/>
        <v>-0.9</v>
      </c>
      <c r="BK14" s="99" t="s">
        <v>85</v>
      </c>
      <c r="BL14" s="56">
        <f t="shared" si="23"/>
        <v>-0.9</v>
      </c>
      <c r="BM14" s="99" t="s">
        <v>93</v>
      </c>
      <c r="BN14" s="56">
        <f t="shared" si="24"/>
        <v>-0.9</v>
      </c>
      <c r="BO14" s="99" t="s">
        <v>96</v>
      </c>
      <c r="BP14" s="56">
        <f t="shared" si="25"/>
        <v>-0.9</v>
      </c>
      <c r="BQ14" s="99" t="s">
        <v>102</v>
      </c>
      <c r="BR14" s="56">
        <f t="shared" si="26"/>
        <v>-0.9</v>
      </c>
      <c r="BS14" s="56"/>
      <c r="BT14" s="99" t="s">
        <v>73</v>
      </c>
      <c r="BU14" s="56">
        <f t="shared" si="27"/>
        <v>-1.5</v>
      </c>
      <c r="BV14" s="100" t="s">
        <v>83</v>
      </c>
      <c r="BW14" s="56">
        <f t="shared" si="28"/>
        <v>-1.5</v>
      </c>
      <c r="BX14" s="99" t="s">
        <v>85</v>
      </c>
      <c r="BY14" s="56">
        <f t="shared" si="29"/>
        <v>-1.5</v>
      </c>
      <c r="BZ14" s="99" t="s">
        <v>94</v>
      </c>
      <c r="CA14" s="56">
        <f t="shared" si="30"/>
        <v>-1.5</v>
      </c>
      <c r="CB14" s="99" t="s">
        <v>98</v>
      </c>
      <c r="CC14" s="56">
        <f t="shared" si="31"/>
        <v>-1.5</v>
      </c>
      <c r="CD14" s="99" t="s">
        <v>121</v>
      </c>
      <c r="CE14" s="56">
        <f t="shared" si="32"/>
        <v>-1.5</v>
      </c>
      <c r="CF14" s="56"/>
      <c r="CG14" s="99" t="s">
        <v>73</v>
      </c>
      <c r="CH14" s="56">
        <f t="shared" si="33"/>
        <v>-1.5</v>
      </c>
      <c r="CI14" s="99" t="s">
        <v>83</v>
      </c>
      <c r="CJ14" s="56">
        <f t="shared" si="34"/>
        <v>-1.5</v>
      </c>
      <c r="CK14" s="99" t="s">
        <v>85</v>
      </c>
      <c r="CL14" s="56">
        <f t="shared" si="35"/>
        <v>-1.5</v>
      </c>
      <c r="CM14" s="99" t="s">
        <v>94</v>
      </c>
      <c r="CN14" s="56">
        <f t="shared" si="36"/>
        <v>-1.5</v>
      </c>
      <c r="CO14" s="99" t="s">
        <v>98</v>
      </c>
      <c r="CP14" s="56">
        <f t="shared" si="37"/>
        <v>-1.5</v>
      </c>
      <c r="CQ14" s="99" t="s">
        <v>121</v>
      </c>
      <c r="CR14" s="102">
        <f t="shared" si="38"/>
        <v>-1.5</v>
      </c>
    </row>
    <row r="15" spans="1:96" x14ac:dyDescent="0.15">
      <c r="A15" s="80" t="s">
        <v>194</v>
      </c>
      <c r="B15" s="81" t="s">
        <v>195</v>
      </c>
      <c r="C15" s="82" t="s">
        <v>191</v>
      </c>
      <c r="D15" s="82" t="s">
        <v>51</v>
      </c>
      <c r="E15" s="56">
        <v>1</v>
      </c>
      <c r="F15" s="14"/>
      <c r="G15" s="80">
        <v>104</v>
      </c>
      <c r="H15" s="56">
        <v>120</v>
      </c>
      <c r="I15" s="56">
        <v>85</v>
      </c>
      <c r="J15" s="56">
        <v>79</v>
      </c>
      <c r="K15" s="56">
        <v>82</v>
      </c>
      <c r="L15" s="56">
        <v>70</v>
      </c>
      <c r="M15" s="94">
        <f t="shared" si="0"/>
        <v>540</v>
      </c>
      <c r="N15" s="85" t="s">
        <v>171</v>
      </c>
      <c r="O15" s="56">
        <f t="shared" si="39"/>
        <v>36</v>
      </c>
      <c r="P15" s="56"/>
      <c r="Q15" s="81">
        <f t="shared" si="1"/>
        <v>0</v>
      </c>
      <c r="R15" s="14">
        <f t="shared" si="2"/>
        <v>36</v>
      </c>
      <c r="S15" s="80"/>
      <c r="T15" s="99" t="s">
        <v>77</v>
      </c>
      <c r="U15" s="56">
        <f t="shared" si="3"/>
        <v>0.6</v>
      </c>
      <c r="V15" s="99" t="s">
        <v>81</v>
      </c>
      <c r="W15" s="56">
        <f t="shared" si="4"/>
        <v>0.6</v>
      </c>
      <c r="X15" s="99" t="s">
        <v>90</v>
      </c>
      <c r="Y15" s="56">
        <f t="shared" si="5"/>
        <v>0.6</v>
      </c>
      <c r="Z15" s="99" t="s">
        <v>93</v>
      </c>
      <c r="AA15" s="56">
        <f t="shared" si="6"/>
        <v>0.6</v>
      </c>
      <c r="AB15" s="99" t="s">
        <v>125</v>
      </c>
      <c r="AC15" s="56">
        <f t="shared" si="7"/>
        <v>0.6</v>
      </c>
      <c r="AD15" s="99" t="s">
        <v>102</v>
      </c>
      <c r="AE15" s="56">
        <f t="shared" si="8"/>
        <v>0.6</v>
      </c>
      <c r="AF15" s="56"/>
      <c r="AG15" s="99" t="s">
        <v>75</v>
      </c>
      <c r="AH15" s="56">
        <f t="shared" si="9"/>
        <v>0.6</v>
      </c>
      <c r="AI15" s="100" t="s">
        <v>83</v>
      </c>
      <c r="AJ15" s="56">
        <f t="shared" si="10"/>
        <v>0.6</v>
      </c>
      <c r="AK15" s="56" t="s">
        <v>88</v>
      </c>
      <c r="AL15" s="56">
        <f t="shared" si="11"/>
        <v>0.6</v>
      </c>
      <c r="AM15" s="99" t="s">
        <v>93</v>
      </c>
      <c r="AN15" s="56">
        <f t="shared" si="12"/>
        <v>0.6</v>
      </c>
      <c r="AO15" s="99" t="s">
        <v>98</v>
      </c>
      <c r="AP15" s="56">
        <f t="shared" si="13"/>
        <v>0.6</v>
      </c>
      <c r="AQ15" s="99" t="s">
        <v>121</v>
      </c>
      <c r="AR15" s="56">
        <f t="shared" si="14"/>
        <v>0.6</v>
      </c>
      <c r="AS15" s="56"/>
      <c r="AT15" s="99" t="s">
        <v>74</v>
      </c>
      <c r="AU15" s="56">
        <f t="shared" si="15"/>
        <v>0.9</v>
      </c>
      <c r="AV15" s="99" t="s">
        <v>129</v>
      </c>
      <c r="AW15" s="56">
        <f t="shared" si="16"/>
        <v>0.9</v>
      </c>
      <c r="AX15" s="99" t="s">
        <v>88</v>
      </c>
      <c r="AY15" s="56">
        <f t="shared" si="17"/>
        <v>0.9</v>
      </c>
      <c r="AZ15" s="99" t="s">
        <v>93</v>
      </c>
      <c r="BA15" s="56">
        <f t="shared" si="18"/>
        <v>0.9</v>
      </c>
      <c r="BB15" s="99" t="s">
        <v>96</v>
      </c>
      <c r="BC15" s="56">
        <f t="shared" si="19"/>
        <v>0.9</v>
      </c>
      <c r="BD15" s="99" t="s">
        <v>102</v>
      </c>
      <c r="BE15" s="56">
        <f t="shared" si="20"/>
        <v>0.9</v>
      </c>
      <c r="BF15" s="56"/>
      <c r="BG15" s="69" t="s">
        <v>74</v>
      </c>
      <c r="BH15" s="56">
        <f t="shared" si="21"/>
        <v>0.9</v>
      </c>
      <c r="BI15" s="100" t="s">
        <v>83</v>
      </c>
      <c r="BJ15" s="56">
        <f t="shared" si="22"/>
        <v>0.9</v>
      </c>
      <c r="BK15" s="99" t="s">
        <v>87</v>
      </c>
      <c r="BL15" s="56">
        <f t="shared" si="23"/>
        <v>0.9</v>
      </c>
      <c r="BM15" s="99" t="s">
        <v>93</v>
      </c>
      <c r="BN15" s="56">
        <f t="shared" si="24"/>
        <v>0.9</v>
      </c>
      <c r="BO15" s="99" t="s">
        <v>96</v>
      </c>
      <c r="BP15" s="56">
        <f t="shared" si="25"/>
        <v>0.9</v>
      </c>
      <c r="BQ15" s="99" t="s">
        <v>102</v>
      </c>
      <c r="BR15" s="56">
        <f t="shared" si="26"/>
        <v>0.9</v>
      </c>
      <c r="BS15" s="56"/>
      <c r="BT15" s="99" t="s">
        <v>75</v>
      </c>
      <c r="BU15" s="56">
        <f t="shared" si="27"/>
        <v>1.5</v>
      </c>
      <c r="BV15" s="100" t="s">
        <v>81</v>
      </c>
      <c r="BW15" s="56">
        <f t="shared" si="28"/>
        <v>1.5</v>
      </c>
      <c r="BX15" s="99" t="s">
        <v>89</v>
      </c>
      <c r="BY15" s="56">
        <f t="shared" si="29"/>
        <v>1.5</v>
      </c>
      <c r="BZ15" s="99" t="s">
        <v>94</v>
      </c>
      <c r="CA15" s="56">
        <f t="shared" si="30"/>
        <v>1.5</v>
      </c>
      <c r="CB15" s="99" t="s">
        <v>98</v>
      </c>
      <c r="CC15" s="56">
        <f t="shared" si="31"/>
        <v>1.5</v>
      </c>
      <c r="CD15" s="99" t="s">
        <v>121</v>
      </c>
      <c r="CE15" s="56">
        <f t="shared" si="32"/>
        <v>1.5</v>
      </c>
      <c r="CF15" s="56"/>
      <c r="CG15" s="99" t="s">
        <v>75</v>
      </c>
      <c r="CH15" s="56">
        <f t="shared" si="33"/>
        <v>1.5</v>
      </c>
      <c r="CI15" s="99" t="s">
        <v>81</v>
      </c>
      <c r="CJ15" s="56">
        <f t="shared" si="34"/>
        <v>1.5</v>
      </c>
      <c r="CK15" s="99" t="s">
        <v>89</v>
      </c>
      <c r="CL15" s="56">
        <f t="shared" si="35"/>
        <v>1.5</v>
      </c>
      <c r="CM15" s="99" t="s">
        <v>94</v>
      </c>
      <c r="CN15" s="56">
        <f t="shared" si="36"/>
        <v>1.5</v>
      </c>
      <c r="CO15" s="99" t="s">
        <v>98</v>
      </c>
      <c r="CP15" s="56">
        <f t="shared" si="37"/>
        <v>1.5</v>
      </c>
      <c r="CQ15" s="99" t="s">
        <v>121</v>
      </c>
      <c r="CR15" s="102">
        <f t="shared" si="38"/>
        <v>1.5</v>
      </c>
    </row>
    <row r="16" spans="1:96" x14ac:dyDescent="0.15">
      <c r="A16" s="83" t="s">
        <v>196</v>
      </c>
      <c r="B16" s="81" t="s">
        <v>197</v>
      </c>
      <c r="C16" s="82" t="s">
        <v>170</v>
      </c>
      <c r="D16" s="82" t="s">
        <v>51</v>
      </c>
      <c r="E16" s="56">
        <v>1</v>
      </c>
      <c r="F16" s="14">
        <v>1</v>
      </c>
      <c r="G16" s="80">
        <v>104</v>
      </c>
      <c r="H16" s="56">
        <v>118</v>
      </c>
      <c r="I16" s="56">
        <v>128</v>
      </c>
      <c r="J16" s="56">
        <v>56</v>
      </c>
      <c r="K16" s="56">
        <v>59</v>
      </c>
      <c r="L16" s="56">
        <v>74</v>
      </c>
      <c r="M16" s="94">
        <f t="shared" si="0"/>
        <v>539</v>
      </c>
      <c r="N16" s="85" t="s">
        <v>171</v>
      </c>
      <c r="O16" s="56">
        <f t="shared" si="39"/>
        <v>36</v>
      </c>
      <c r="P16" s="56"/>
      <c r="Q16" s="81">
        <f t="shared" si="1"/>
        <v>-72</v>
      </c>
      <c r="R16" s="14">
        <f t="shared" si="2"/>
        <v>-36</v>
      </c>
      <c r="S16" s="80"/>
      <c r="T16" s="99" t="s">
        <v>73</v>
      </c>
      <c r="U16" s="56">
        <f t="shared" si="3"/>
        <v>-0.6</v>
      </c>
      <c r="V16" s="99" t="s">
        <v>84</v>
      </c>
      <c r="W16" s="56">
        <f t="shared" si="4"/>
        <v>-0.6</v>
      </c>
      <c r="X16" s="99" t="s">
        <v>88</v>
      </c>
      <c r="Y16" s="56">
        <f t="shared" si="5"/>
        <v>-0.6</v>
      </c>
      <c r="Z16" s="99" t="s">
        <v>93</v>
      </c>
      <c r="AA16" s="56">
        <f t="shared" si="6"/>
        <v>-0.6</v>
      </c>
      <c r="AB16" s="99" t="s">
        <v>96</v>
      </c>
      <c r="AC16" s="56">
        <f t="shared" si="7"/>
        <v>-0.6</v>
      </c>
      <c r="AD16" s="99" t="s">
        <v>102</v>
      </c>
      <c r="AE16" s="56">
        <f t="shared" si="8"/>
        <v>-0.6</v>
      </c>
      <c r="AF16" s="56"/>
      <c r="AG16" s="99" t="s">
        <v>73</v>
      </c>
      <c r="AH16" s="56">
        <f t="shared" si="9"/>
        <v>-0.6</v>
      </c>
      <c r="AI16" s="100" t="s">
        <v>84</v>
      </c>
      <c r="AJ16" s="56">
        <f t="shared" si="10"/>
        <v>-0.6</v>
      </c>
      <c r="AK16" s="56" t="s">
        <v>88</v>
      </c>
      <c r="AL16" s="56">
        <f t="shared" si="11"/>
        <v>-0.6</v>
      </c>
      <c r="AM16" s="99" t="s">
        <v>93</v>
      </c>
      <c r="AN16" s="56">
        <f t="shared" si="12"/>
        <v>-0.6</v>
      </c>
      <c r="AO16" s="99" t="s">
        <v>98</v>
      </c>
      <c r="AP16" s="56">
        <f t="shared" si="13"/>
        <v>-0.6</v>
      </c>
      <c r="AQ16" s="99" t="s">
        <v>121</v>
      </c>
      <c r="AR16" s="56">
        <f t="shared" si="14"/>
        <v>-0.6</v>
      </c>
      <c r="AS16" s="56"/>
      <c r="AT16" s="99" t="s">
        <v>73</v>
      </c>
      <c r="AU16" s="56">
        <f t="shared" si="15"/>
        <v>-0.9</v>
      </c>
      <c r="AV16" s="99" t="s">
        <v>84</v>
      </c>
      <c r="AW16" s="56">
        <f t="shared" si="16"/>
        <v>-0.9</v>
      </c>
      <c r="AX16" s="99" t="s">
        <v>88</v>
      </c>
      <c r="AY16" s="56">
        <f t="shared" si="17"/>
        <v>-0.9</v>
      </c>
      <c r="AZ16" s="99" t="s">
        <v>93</v>
      </c>
      <c r="BA16" s="56">
        <f t="shared" si="18"/>
        <v>-0.9</v>
      </c>
      <c r="BB16" s="99" t="s">
        <v>96</v>
      </c>
      <c r="BC16" s="56">
        <f t="shared" si="19"/>
        <v>-0.9</v>
      </c>
      <c r="BD16" s="99" t="s">
        <v>102</v>
      </c>
      <c r="BE16" s="56">
        <f t="shared" si="20"/>
        <v>-0.9</v>
      </c>
      <c r="BF16" s="56"/>
      <c r="BG16" s="69" t="s">
        <v>73</v>
      </c>
      <c r="BH16" s="56">
        <f t="shared" si="21"/>
        <v>-0.9</v>
      </c>
      <c r="BI16" s="100" t="s">
        <v>84</v>
      </c>
      <c r="BJ16" s="56">
        <f t="shared" si="22"/>
        <v>-0.9</v>
      </c>
      <c r="BK16" s="99" t="s">
        <v>135</v>
      </c>
      <c r="BL16" s="56">
        <f t="shared" si="23"/>
        <v>-0.9</v>
      </c>
      <c r="BM16" s="99" t="s">
        <v>93</v>
      </c>
      <c r="BN16" s="56">
        <f t="shared" si="24"/>
        <v>-0.9</v>
      </c>
      <c r="BO16" s="99" t="s">
        <v>96</v>
      </c>
      <c r="BP16" s="56">
        <f t="shared" si="25"/>
        <v>-0.9</v>
      </c>
      <c r="BQ16" s="99" t="s">
        <v>102</v>
      </c>
      <c r="BR16" s="56">
        <f t="shared" si="26"/>
        <v>-0.9</v>
      </c>
      <c r="BS16" s="56"/>
      <c r="BT16" s="99" t="s">
        <v>136</v>
      </c>
      <c r="BU16" s="56">
        <f t="shared" si="27"/>
        <v>-1.5</v>
      </c>
      <c r="BV16" s="100" t="s">
        <v>84</v>
      </c>
      <c r="BW16" s="56">
        <f t="shared" si="28"/>
        <v>-1.5</v>
      </c>
      <c r="BX16" s="99" t="s">
        <v>88</v>
      </c>
      <c r="BY16" s="56">
        <f t="shared" si="29"/>
        <v>-1.5</v>
      </c>
      <c r="BZ16" s="99" t="s">
        <v>93</v>
      </c>
      <c r="CA16" s="56">
        <f t="shared" si="30"/>
        <v>-1.5</v>
      </c>
      <c r="CB16" s="99" t="s">
        <v>96</v>
      </c>
      <c r="CC16" s="56">
        <f t="shared" si="31"/>
        <v>-1.5</v>
      </c>
      <c r="CD16" s="99" t="s">
        <v>102</v>
      </c>
      <c r="CE16" s="56">
        <f t="shared" si="32"/>
        <v>-1.5</v>
      </c>
      <c r="CF16" s="56"/>
      <c r="CG16" s="99" t="s">
        <v>136</v>
      </c>
      <c r="CH16" s="56">
        <f t="shared" si="33"/>
        <v>-1.5</v>
      </c>
      <c r="CI16" s="99" t="s">
        <v>84</v>
      </c>
      <c r="CJ16" s="56">
        <f t="shared" si="34"/>
        <v>-1.5</v>
      </c>
      <c r="CK16" s="99" t="s">
        <v>88</v>
      </c>
      <c r="CL16" s="56">
        <f t="shared" si="35"/>
        <v>-1.5</v>
      </c>
      <c r="CM16" s="99" t="s">
        <v>93</v>
      </c>
      <c r="CN16" s="56">
        <f t="shared" si="36"/>
        <v>-1.5</v>
      </c>
      <c r="CO16" s="99" t="s">
        <v>96</v>
      </c>
      <c r="CP16" s="56">
        <f t="shared" si="37"/>
        <v>-1.5</v>
      </c>
      <c r="CQ16" s="99" t="s">
        <v>102</v>
      </c>
      <c r="CR16" s="102">
        <f t="shared" si="38"/>
        <v>-1.5</v>
      </c>
    </row>
    <row r="17" spans="1:96" x14ac:dyDescent="0.15">
      <c r="A17" s="83" t="s">
        <v>198</v>
      </c>
      <c r="B17" s="81" t="s">
        <v>199</v>
      </c>
      <c r="C17" s="82" t="s">
        <v>170</v>
      </c>
      <c r="D17" s="82" t="s">
        <v>51</v>
      </c>
      <c r="E17" s="56">
        <v>1</v>
      </c>
      <c r="F17" s="14">
        <v>1</v>
      </c>
      <c r="G17" s="80">
        <v>114</v>
      </c>
      <c r="H17" s="56">
        <v>111</v>
      </c>
      <c r="I17" s="56">
        <v>117</v>
      </c>
      <c r="J17" s="56">
        <v>65</v>
      </c>
      <c r="K17" s="56">
        <v>67</v>
      </c>
      <c r="L17" s="56">
        <v>65</v>
      </c>
      <c r="M17" s="94">
        <f t="shared" si="0"/>
        <v>539</v>
      </c>
      <c r="N17" s="85" t="s">
        <v>171</v>
      </c>
      <c r="O17" s="56">
        <f t="shared" si="39"/>
        <v>36</v>
      </c>
      <c r="P17" s="56"/>
      <c r="Q17" s="81">
        <f t="shared" si="1"/>
        <v>-72</v>
      </c>
      <c r="R17" s="14">
        <f t="shared" si="2"/>
        <v>-36</v>
      </c>
      <c r="S17" s="80"/>
      <c r="T17" s="99" t="s">
        <v>76</v>
      </c>
      <c r="U17" s="56">
        <f t="shared" si="3"/>
        <v>-0.6</v>
      </c>
      <c r="V17" s="99" t="s">
        <v>83</v>
      </c>
      <c r="W17" s="56">
        <f t="shared" si="4"/>
        <v>-0.6</v>
      </c>
      <c r="X17" s="99" t="s">
        <v>85</v>
      </c>
      <c r="Y17" s="56">
        <f t="shared" si="5"/>
        <v>-0.6</v>
      </c>
      <c r="Z17" s="99" t="s">
        <v>94</v>
      </c>
      <c r="AA17" s="56">
        <f t="shared" si="6"/>
        <v>-0.6</v>
      </c>
      <c r="AB17" s="99" t="s">
        <v>98</v>
      </c>
      <c r="AC17" s="56">
        <f t="shared" si="7"/>
        <v>-0.6</v>
      </c>
      <c r="AD17" s="99" t="s">
        <v>121</v>
      </c>
      <c r="AE17" s="56">
        <f t="shared" si="8"/>
        <v>-0.6</v>
      </c>
      <c r="AF17" s="56"/>
      <c r="AG17" s="99" t="s">
        <v>76</v>
      </c>
      <c r="AH17" s="56">
        <f t="shared" si="9"/>
        <v>-0.6</v>
      </c>
      <c r="AI17" s="100" t="s">
        <v>83</v>
      </c>
      <c r="AJ17" s="56">
        <f t="shared" si="10"/>
        <v>-0.6</v>
      </c>
      <c r="AK17" s="56" t="s">
        <v>85</v>
      </c>
      <c r="AL17" s="56">
        <f t="shared" si="11"/>
        <v>-0.6</v>
      </c>
      <c r="AM17" s="99" t="s">
        <v>94</v>
      </c>
      <c r="AN17" s="56">
        <f t="shared" si="12"/>
        <v>-0.6</v>
      </c>
      <c r="AO17" s="99" t="s">
        <v>96</v>
      </c>
      <c r="AP17" s="56">
        <f t="shared" si="13"/>
        <v>-0.6</v>
      </c>
      <c r="AQ17" s="99" t="s">
        <v>121</v>
      </c>
      <c r="AR17" s="56">
        <f t="shared" si="14"/>
        <v>-0.6</v>
      </c>
      <c r="AS17" s="56"/>
      <c r="AT17" s="99" t="s">
        <v>76</v>
      </c>
      <c r="AU17" s="56">
        <f t="shared" si="15"/>
        <v>-0.9</v>
      </c>
      <c r="AV17" s="99" t="s">
        <v>129</v>
      </c>
      <c r="AW17" s="56">
        <f t="shared" si="16"/>
        <v>-0.9</v>
      </c>
      <c r="AX17" s="99" t="s">
        <v>85</v>
      </c>
      <c r="AY17" s="56">
        <f t="shared" si="17"/>
        <v>-0.9</v>
      </c>
      <c r="AZ17" s="99" t="s">
        <v>94</v>
      </c>
      <c r="BA17" s="56">
        <f t="shared" si="18"/>
        <v>-0.9</v>
      </c>
      <c r="BB17" s="99" t="s">
        <v>98</v>
      </c>
      <c r="BC17" s="56">
        <f t="shared" si="19"/>
        <v>-0.9</v>
      </c>
      <c r="BD17" s="99" t="s">
        <v>121</v>
      </c>
      <c r="BE17" s="56">
        <f t="shared" si="20"/>
        <v>-0.9</v>
      </c>
      <c r="BF17" s="56"/>
      <c r="BG17" s="69" t="s">
        <v>76</v>
      </c>
      <c r="BH17" s="56">
        <f t="shared" si="21"/>
        <v>-0.9</v>
      </c>
      <c r="BI17" s="100" t="s">
        <v>83</v>
      </c>
      <c r="BJ17" s="56">
        <f t="shared" si="22"/>
        <v>-0.9</v>
      </c>
      <c r="BK17" s="99" t="s">
        <v>85</v>
      </c>
      <c r="BL17" s="56">
        <f t="shared" si="23"/>
        <v>-0.9</v>
      </c>
      <c r="BM17" s="99" t="s">
        <v>94</v>
      </c>
      <c r="BN17" s="56">
        <f t="shared" si="24"/>
        <v>-0.9</v>
      </c>
      <c r="BO17" s="99" t="s">
        <v>98</v>
      </c>
      <c r="BP17" s="56">
        <f t="shared" si="25"/>
        <v>-0.9</v>
      </c>
      <c r="BQ17" s="99" t="s">
        <v>121</v>
      </c>
      <c r="BR17" s="56">
        <f t="shared" si="26"/>
        <v>-0.9</v>
      </c>
      <c r="BS17" s="56"/>
      <c r="BT17" s="99" t="s">
        <v>73</v>
      </c>
      <c r="BU17" s="56">
        <f t="shared" si="27"/>
        <v>-1.5</v>
      </c>
      <c r="BV17" s="100" t="s">
        <v>83</v>
      </c>
      <c r="BW17" s="56">
        <f t="shared" si="28"/>
        <v>-1.5</v>
      </c>
      <c r="BX17" s="99" t="s">
        <v>85</v>
      </c>
      <c r="BY17" s="56">
        <f t="shared" si="29"/>
        <v>-1.5</v>
      </c>
      <c r="BZ17" s="99" t="s">
        <v>94</v>
      </c>
      <c r="CA17" s="56">
        <f t="shared" si="30"/>
        <v>-1.5</v>
      </c>
      <c r="CB17" s="99" t="s">
        <v>98</v>
      </c>
      <c r="CC17" s="56">
        <f t="shared" si="31"/>
        <v>-1.5</v>
      </c>
      <c r="CD17" s="99" t="s">
        <v>121</v>
      </c>
      <c r="CE17" s="56">
        <f t="shared" si="32"/>
        <v>-1.5</v>
      </c>
      <c r="CF17" s="56"/>
      <c r="CG17" s="99" t="s">
        <v>73</v>
      </c>
      <c r="CH17" s="56">
        <f t="shared" si="33"/>
        <v>-1.5</v>
      </c>
      <c r="CI17" s="99" t="s">
        <v>83</v>
      </c>
      <c r="CJ17" s="56">
        <f t="shared" si="34"/>
        <v>-1.5</v>
      </c>
      <c r="CK17" s="99" t="s">
        <v>85</v>
      </c>
      <c r="CL17" s="56">
        <f t="shared" si="35"/>
        <v>-1.5</v>
      </c>
      <c r="CM17" s="99" t="s">
        <v>94</v>
      </c>
      <c r="CN17" s="56">
        <f t="shared" si="36"/>
        <v>-1.5</v>
      </c>
      <c r="CO17" s="99" t="s">
        <v>98</v>
      </c>
      <c r="CP17" s="56">
        <f t="shared" si="37"/>
        <v>-1.5</v>
      </c>
      <c r="CQ17" s="99" t="s">
        <v>121</v>
      </c>
      <c r="CR17" s="102">
        <f t="shared" si="38"/>
        <v>-1.5</v>
      </c>
    </row>
    <row r="18" spans="1:96" x14ac:dyDescent="0.15">
      <c r="A18" s="80" t="s">
        <v>200</v>
      </c>
      <c r="B18" s="81" t="s">
        <v>201</v>
      </c>
      <c r="C18" s="82" t="s">
        <v>170</v>
      </c>
      <c r="D18" s="82" t="s">
        <v>51</v>
      </c>
      <c r="E18" s="56">
        <v>1</v>
      </c>
      <c r="F18" s="14"/>
      <c r="G18" s="80">
        <v>106</v>
      </c>
      <c r="H18" s="56">
        <v>101</v>
      </c>
      <c r="I18" s="56">
        <v>125</v>
      </c>
      <c r="J18" s="56">
        <v>70</v>
      </c>
      <c r="K18" s="56">
        <v>64</v>
      </c>
      <c r="L18" s="56">
        <v>62</v>
      </c>
      <c r="M18" s="94">
        <f t="shared" si="0"/>
        <v>528</v>
      </c>
      <c r="N18" s="85" t="s">
        <v>171</v>
      </c>
      <c r="O18" s="56">
        <f t="shared" si="39"/>
        <v>36</v>
      </c>
      <c r="P18" s="56"/>
      <c r="Q18" s="81">
        <f t="shared" si="1"/>
        <v>0</v>
      </c>
      <c r="R18" s="14">
        <f t="shared" si="2"/>
        <v>36</v>
      </c>
      <c r="S18" s="80"/>
      <c r="T18" s="99" t="s">
        <v>76</v>
      </c>
      <c r="U18" s="56">
        <f t="shared" si="3"/>
        <v>0.6</v>
      </c>
      <c r="V18" s="99" t="s">
        <v>83</v>
      </c>
      <c r="W18" s="56">
        <f t="shared" si="4"/>
        <v>0.6</v>
      </c>
      <c r="X18" s="99" t="s">
        <v>85</v>
      </c>
      <c r="Y18" s="56">
        <f t="shared" si="5"/>
        <v>0.6</v>
      </c>
      <c r="Z18" s="99" t="s">
        <v>94</v>
      </c>
      <c r="AA18" s="56">
        <f t="shared" si="6"/>
        <v>0.6</v>
      </c>
      <c r="AB18" s="99" t="s">
        <v>98</v>
      </c>
      <c r="AC18" s="56">
        <f t="shared" si="7"/>
        <v>0.6</v>
      </c>
      <c r="AD18" s="99" t="s">
        <v>121</v>
      </c>
      <c r="AE18" s="56">
        <f t="shared" si="8"/>
        <v>0.6</v>
      </c>
      <c r="AF18" s="56"/>
      <c r="AG18" s="99" t="s">
        <v>76</v>
      </c>
      <c r="AH18" s="56">
        <f t="shared" si="9"/>
        <v>0.6</v>
      </c>
      <c r="AI18" s="100" t="s">
        <v>83</v>
      </c>
      <c r="AJ18" s="56">
        <f t="shared" si="10"/>
        <v>0.6</v>
      </c>
      <c r="AK18" s="56" t="s">
        <v>85</v>
      </c>
      <c r="AL18" s="56">
        <f t="shared" si="11"/>
        <v>0.6</v>
      </c>
      <c r="AM18" s="99" t="s">
        <v>94</v>
      </c>
      <c r="AN18" s="56">
        <f t="shared" si="12"/>
        <v>0.6</v>
      </c>
      <c r="AO18" s="99" t="s">
        <v>96</v>
      </c>
      <c r="AP18" s="56">
        <f t="shared" si="13"/>
        <v>0.6</v>
      </c>
      <c r="AQ18" s="99" t="s">
        <v>121</v>
      </c>
      <c r="AR18" s="56">
        <f t="shared" si="14"/>
        <v>0.6</v>
      </c>
      <c r="AS18" s="56"/>
      <c r="AT18" s="99" t="s">
        <v>76</v>
      </c>
      <c r="AU18" s="56">
        <f t="shared" si="15"/>
        <v>0.9</v>
      </c>
      <c r="AV18" s="99" t="s">
        <v>129</v>
      </c>
      <c r="AW18" s="56">
        <f t="shared" si="16"/>
        <v>0.9</v>
      </c>
      <c r="AX18" s="99" t="s">
        <v>85</v>
      </c>
      <c r="AY18" s="56">
        <f t="shared" si="17"/>
        <v>0.9</v>
      </c>
      <c r="AZ18" s="99" t="s">
        <v>93</v>
      </c>
      <c r="BA18" s="56">
        <f t="shared" si="18"/>
        <v>0.9</v>
      </c>
      <c r="BB18" s="99" t="s">
        <v>96</v>
      </c>
      <c r="BC18" s="56">
        <f t="shared" si="19"/>
        <v>0.9</v>
      </c>
      <c r="BD18" s="99" t="s">
        <v>102</v>
      </c>
      <c r="BE18" s="56">
        <f t="shared" si="20"/>
        <v>0.9</v>
      </c>
      <c r="BF18" s="56"/>
      <c r="BG18" s="69" t="s">
        <v>76</v>
      </c>
      <c r="BH18" s="56">
        <f t="shared" si="21"/>
        <v>0.9</v>
      </c>
      <c r="BI18" s="100" t="s">
        <v>83</v>
      </c>
      <c r="BJ18" s="56">
        <f t="shared" si="22"/>
        <v>0.9</v>
      </c>
      <c r="BK18" s="99" t="s">
        <v>85</v>
      </c>
      <c r="BL18" s="56">
        <f t="shared" si="23"/>
        <v>0.9</v>
      </c>
      <c r="BM18" s="99" t="s">
        <v>93</v>
      </c>
      <c r="BN18" s="56">
        <f t="shared" si="24"/>
        <v>0.9</v>
      </c>
      <c r="BO18" s="99" t="s">
        <v>96</v>
      </c>
      <c r="BP18" s="56">
        <f t="shared" si="25"/>
        <v>0.9</v>
      </c>
      <c r="BQ18" s="99" t="s">
        <v>102</v>
      </c>
      <c r="BR18" s="56">
        <f t="shared" si="26"/>
        <v>0.9</v>
      </c>
      <c r="BS18" s="56"/>
      <c r="BT18" s="99" t="s">
        <v>73</v>
      </c>
      <c r="BU18" s="56">
        <f t="shared" si="27"/>
        <v>1.5</v>
      </c>
      <c r="BV18" s="100" t="s">
        <v>83</v>
      </c>
      <c r="BW18" s="56">
        <f t="shared" si="28"/>
        <v>1.5</v>
      </c>
      <c r="BX18" s="99" t="s">
        <v>85</v>
      </c>
      <c r="BY18" s="56">
        <f t="shared" si="29"/>
        <v>1.5</v>
      </c>
      <c r="BZ18" s="99" t="s">
        <v>94</v>
      </c>
      <c r="CA18" s="56">
        <f t="shared" si="30"/>
        <v>1.5</v>
      </c>
      <c r="CB18" s="99" t="s">
        <v>98</v>
      </c>
      <c r="CC18" s="56">
        <f t="shared" si="31"/>
        <v>1.5</v>
      </c>
      <c r="CD18" s="99" t="s">
        <v>121</v>
      </c>
      <c r="CE18" s="56">
        <f t="shared" si="32"/>
        <v>1.5</v>
      </c>
      <c r="CF18" s="56"/>
      <c r="CG18" s="99" t="s">
        <v>73</v>
      </c>
      <c r="CH18" s="56">
        <f t="shared" si="33"/>
        <v>1.5</v>
      </c>
      <c r="CI18" s="99" t="s">
        <v>83</v>
      </c>
      <c r="CJ18" s="56">
        <f t="shared" si="34"/>
        <v>1.5</v>
      </c>
      <c r="CK18" s="99" t="s">
        <v>85</v>
      </c>
      <c r="CL18" s="56">
        <f t="shared" si="35"/>
        <v>1.5</v>
      </c>
      <c r="CM18" s="99" t="s">
        <v>94</v>
      </c>
      <c r="CN18" s="56">
        <f t="shared" si="36"/>
        <v>1.5</v>
      </c>
      <c r="CO18" s="99" t="s">
        <v>98</v>
      </c>
      <c r="CP18" s="56">
        <f t="shared" si="37"/>
        <v>1.5</v>
      </c>
      <c r="CQ18" s="99" t="s">
        <v>121</v>
      </c>
      <c r="CR18" s="102">
        <f t="shared" si="38"/>
        <v>1.5</v>
      </c>
    </row>
    <row r="19" spans="1:96" x14ac:dyDescent="0.15">
      <c r="A19" s="80" t="s">
        <v>202</v>
      </c>
      <c r="B19" s="81" t="s">
        <v>203</v>
      </c>
      <c r="C19" s="82" t="s">
        <v>170</v>
      </c>
      <c r="D19" s="82" t="s">
        <v>51</v>
      </c>
      <c r="E19" s="56"/>
      <c r="F19" s="84"/>
      <c r="G19" s="80">
        <v>101</v>
      </c>
      <c r="H19" s="56">
        <v>121</v>
      </c>
      <c r="I19" s="56">
        <v>108</v>
      </c>
      <c r="J19" s="56">
        <v>65.5</v>
      </c>
      <c r="K19" s="56">
        <v>58</v>
      </c>
      <c r="L19" s="56">
        <v>70</v>
      </c>
      <c r="M19" s="94">
        <f t="shared" si="0"/>
        <v>523.5</v>
      </c>
      <c r="N19" s="85" t="s">
        <v>171</v>
      </c>
      <c r="O19" s="56">
        <f t="shared" si="39"/>
        <v>72</v>
      </c>
      <c r="P19" s="95"/>
      <c r="Q19" s="81">
        <f t="shared" si="1"/>
        <v>0</v>
      </c>
      <c r="R19" s="14">
        <f t="shared" si="2"/>
        <v>72</v>
      </c>
      <c r="S19" s="80"/>
      <c r="T19" s="99" t="s">
        <v>73</v>
      </c>
      <c r="U19" s="56">
        <f t="shared" si="3"/>
        <v>1.2</v>
      </c>
      <c r="V19" s="99" t="s">
        <v>80</v>
      </c>
      <c r="W19" s="56">
        <f t="shared" si="4"/>
        <v>1.2</v>
      </c>
      <c r="X19" s="99" t="s">
        <v>89</v>
      </c>
      <c r="Y19" s="56">
        <f t="shared" si="5"/>
        <v>1.2</v>
      </c>
      <c r="Z19" s="99" t="s">
        <v>95</v>
      </c>
      <c r="AA19" s="56">
        <f t="shared" si="6"/>
        <v>1.2</v>
      </c>
      <c r="AB19" s="99" t="s">
        <v>98</v>
      </c>
      <c r="AC19" s="56">
        <f t="shared" si="7"/>
        <v>1.2</v>
      </c>
      <c r="AD19" s="99" t="s">
        <v>121</v>
      </c>
      <c r="AE19" s="56">
        <f t="shared" si="8"/>
        <v>1.2</v>
      </c>
      <c r="AF19" s="56"/>
      <c r="AG19" s="99" t="s">
        <v>75</v>
      </c>
      <c r="AH19" s="56">
        <f t="shared" si="9"/>
        <v>1.2</v>
      </c>
      <c r="AI19" s="100" t="s">
        <v>83</v>
      </c>
      <c r="AJ19" s="56">
        <f t="shared" si="10"/>
        <v>1.2</v>
      </c>
      <c r="AK19" s="56" t="s">
        <v>85</v>
      </c>
      <c r="AL19" s="56">
        <f t="shared" si="11"/>
        <v>1.2</v>
      </c>
      <c r="AM19" s="99" t="s">
        <v>94</v>
      </c>
      <c r="AN19" s="56">
        <f t="shared" si="12"/>
        <v>1.2</v>
      </c>
      <c r="AO19" s="99" t="s">
        <v>96</v>
      </c>
      <c r="AP19" s="56">
        <f t="shared" si="13"/>
        <v>1.2</v>
      </c>
      <c r="AQ19" s="99" t="s">
        <v>122</v>
      </c>
      <c r="AR19" s="56">
        <f t="shared" si="14"/>
        <v>1.2</v>
      </c>
      <c r="AS19" s="56"/>
      <c r="AT19" s="99" t="s">
        <v>77</v>
      </c>
      <c r="AU19" s="56">
        <f t="shared" si="15"/>
        <v>1.8</v>
      </c>
      <c r="AV19" s="99" t="s">
        <v>84</v>
      </c>
      <c r="AW19" s="56">
        <f t="shared" si="16"/>
        <v>1.8</v>
      </c>
      <c r="AX19" s="99" t="s">
        <v>85</v>
      </c>
      <c r="AY19" s="56">
        <f t="shared" si="17"/>
        <v>1.8</v>
      </c>
      <c r="AZ19" s="99" t="s">
        <v>94</v>
      </c>
      <c r="BA19" s="56">
        <f t="shared" si="18"/>
        <v>1.8</v>
      </c>
      <c r="BB19" s="99" t="s">
        <v>98</v>
      </c>
      <c r="BC19" s="56">
        <f t="shared" si="19"/>
        <v>1.8</v>
      </c>
      <c r="BD19" s="99" t="s">
        <v>122</v>
      </c>
      <c r="BE19" s="56">
        <f t="shared" si="20"/>
        <v>1.8</v>
      </c>
      <c r="BF19" s="56"/>
      <c r="BG19" s="69" t="s">
        <v>77</v>
      </c>
      <c r="BH19" s="56">
        <f t="shared" si="21"/>
        <v>1.8</v>
      </c>
      <c r="BI19" s="100" t="s">
        <v>84</v>
      </c>
      <c r="BJ19" s="56">
        <f t="shared" si="22"/>
        <v>1.8</v>
      </c>
      <c r="BK19" s="99" t="s">
        <v>85</v>
      </c>
      <c r="BL19" s="56">
        <f t="shared" si="23"/>
        <v>1.8</v>
      </c>
      <c r="BM19" s="99" t="s">
        <v>94</v>
      </c>
      <c r="BN19" s="56">
        <f t="shared" si="24"/>
        <v>1.8</v>
      </c>
      <c r="BO19" s="99" t="s">
        <v>98</v>
      </c>
      <c r="BP19" s="56">
        <f t="shared" si="25"/>
        <v>1.8</v>
      </c>
      <c r="BQ19" s="99" t="s">
        <v>122</v>
      </c>
      <c r="BR19" s="56">
        <f t="shared" si="26"/>
        <v>1.8</v>
      </c>
      <c r="BS19" s="56"/>
      <c r="BT19" s="99" t="s">
        <v>73</v>
      </c>
      <c r="BU19" s="56">
        <f t="shared" si="27"/>
        <v>3</v>
      </c>
      <c r="BV19" s="100" t="s">
        <v>83</v>
      </c>
      <c r="BW19" s="56">
        <f t="shared" si="28"/>
        <v>3</v>
      </c>
      <c r="BX19" s="99" t="s">
        <v>85</v>
      </c>
      <c r="BY19" s="56">
        <f t="shared" si="29"/>
        <v>3</v>
      </c>
      <c r="BZ19" s="99" t="s">
        <v>94</v>
      </c>
      <c r="CA19" s="56">
        <f t="shared" si="30"/>
        <v>3</v>
      </c>
      <c r="CB19" s="99" t="s">
        <v>98</v>
      </c>
      <c r="CC19" s="56">
        <f t="shared" si="31"/>
        <v>3</v>
      </c>
      <c r="CD19" s="99" t="s">
        <v>121</v>
      </c>
      <c r="CE19" s="56">
        <f t="shared" si="32"/>
        <v>3</v>
      </c>
      <c r="CF19" s="56"/>
      <c r="CG19" s="99" t="s">
        <v>73</v>
      </c>
      <c r="CH19" s="56">
        <f t="shared" si="33"/>
        <v>3</v>
      </c>
      <c r="CI19" s="99" t="s">
        <v>83</v>
      </c>
      <c r="CJ19" s="56">
        <f t="shared" si="34"/>
        <v>3</v>
      </c>
      <c r="CK19" s="99" t="s">
        <v>85</v>
      </c>
      <c r="CL19" s="56">
        <f t="shared" si="35"/>
        <v>3</v>
      </c>
      <c r="CM19" s="99" t="s">
        <v>94</v>
      </c>
      <c r="CN19" s="56">
        <f t="shared" si="36"/>
        <v>3</v>
      </c>
      <c r="CO19" s="99" t="s">
        <v>98</v>
      </c>
      <c r="CP19" s="56">
        <f t="shared" si="37"/>
        <v>3</v>
      </c>
      <c r="CQ19" s="99" t="s">
        <v>121</v>
      </c>
      <c r="CR19" s="102">
        <f t="shared" si="38"/>
        <v>3</v>
      </c>
    </row>
    <row r="20" spans="1:96" x14ac:dyDescent="0.15">
      <c r="A20" s="80" t="s">
        <v>204</v>
      </c>
      <c r="B20" s="81" t="s">
        <v>205</v>
      </c>
      <c r="C20" s="82" t="s">
        <v>170</v>
      </c>
      <c r="D20" s="82" t="s">
        <v>51</v>
      </c>
      <c r="E20" s="56">
        <v>0.7</v>
      </c>
      <c r="F20" s="14"/>
      <c r="G20" s="80">
        <v>99</v>
      </c>
      <c r="H20" s="56">
        <v>79</v>
      </c>
      <c r="I20" s="56">
        <v>133</v>
      </c>
      <c r="J20" s="56">
        <v>79</v>
      </c>
      <c r="K20" s="56">
        <v>57</v>
      </c>
      <c r="L20" s="56">
        <v>75.5</v>
      </c>
      <c r="M20" s="94">
        <f t="shared" si="0"/>
        <v>522.5</v>
      </c>
      <c r="N20" s="85" t="s">
        <v>171</v>
      </c>
      <c r="O20" s="56">
        <f t="shared" si="39"/>
        <v>46.800000000000004</v>
      </c>
      <c r="P20" s="56"/>
      <c r="Q20" s="81">
        <f t="shared" si="1"/>
        <v>0</v>
      </c>
      <c r="R20" s="14">
        <f t="shared" si="2"/>
        <v>46.800000000000004</v>
      </c>
      <c r="S20" s="80"/>
      <c r="T20" s="99" t="s">
        <v>76</v>
      </c>
      <c r="U20" s="56">
        <f t="shared" si="3"/>
        <v>0.78000000000000014</v>
      </c>
      <c r="V20" s="99" t="s">
        <v>83</v>
      </c>
      <c r="W20" s="56">
        <f t="shared" si="4"/>
        <v>0.78000000000000014</v>
      </c>
      <c r="X20" s="99" t="s">
        <v>85</v>
      </c>
      <c r="Y20" s="56">
        <f t="shared" si="5"/>
        <v>0.78000000000000014</v>
      </c>
      <c r="Z20" s="99" t="s">
        <v>91</v>
      </c>
      <c r="AA20" s="56">
        <f t="shared" si="6"/>
        <v>0.78000000000000014</v>
      </c>
      <c r="AB20" s="99" t="s">
        <v>125</v>
      </c>
      <c r="AC20" s="56">
        <f t="shared" si="7"/>
        <v>0.78000000000000014</v>
      </c>
      <c r="AD20" s="99" t="s">
        <v>125</v>
      </c>
      <c r="AE20" s="56">
        <f t="shared" si="8"/>
        <v>0.78000000000000014</v>
      </c>
      <c r="AF20" s="56"/>
      <c r="AG20" s="99" t="s">
        <v>76</v>
      </c>
      <c r="AH20" s="56">
        <f t="shared" si="9"/>
        <v>0.78000000000000014</v>
      </c>
      <c r="AI20" s="100" t="s">
        <v>81</v>
      </c>
      <c r="AJ20" s="56">
        <f t="shared" si="10"/>
        <v>0.78000000000000014</v>
      </c>
      <c r="AK20" s="56" t="s">
        <v>88</v>
      </c>
      <c r="AL20" s="56">
        <f t="shared" si="11"/>
        <v>0.78000000000000014</v>
      </c>
      <c r="AM20" s="99" t="s">
        <v>93</v>
      </c>
      <c r="AN20" s="56">
        <f t="shared" si="12"/>
        <v>0.78000000000000014</v>
      </c>
      <c r="AO20" s="99" t="s">
        <v>98</v>
      </c>
      <c r="AP20" s="56">
        <f t="shared" si="13"/>
        <v>0.78000000000000014</v>
      </c>
      <c r="AQ20" s="99" t="s">
        <v>102</v>
      </c>
      <c r="AR20" s="56">
        <f t="shared" si="14"/>
        <v>0.78000000000000014</v>
      </c>
      <c r="AS20" s="56"/>
      <c r="AT20" s="99" t="s">
        <v>76</v>
      </c>
      <c r="AU20" s="56">
        <f t="shared" si="15"/>
        <v>1.1700000000000002</v>
      </c>
      <c r="AV20" s="99" t="s">
        <v>129</v>
      </c>
      <c r="AW20" s="56">
        <f t="shared" si="16"/>
        <v>1.1700000000000002</v>
      </c>
      <c r="AX20" s="99" t="s">
        <v>85</v>
      </c>
      <c r="AY20" s="56">
        <f t="shared" si="17"/>
        <v>1.1700000000000002</v>
      </c>
      <c r="AZ20" s="99" t="s">
        <v>93</v>
      </c>
      <c r="BA20" s="56">
        <f t="shared" si="18"/>
        <v>1.1700000000000002</v>
      </c>
      <c r="BB20" s="99" t="s">
        <v>96</v>
      </c>
      <c r="BC20" s="56">
        <f t="shared" si="19"/>
        <v>1.1700000000000002</v>
      </c>
      <c r="BD20" s="99" t="s">
        <v>102</v>
      </c>
      <c r="BE20" s="56">
        <f t="shared" si="20"/>
        <v>1.1700000000000002</v>
      </c>
      <c r="BF20" s="56"/>
      <c r="BG20" s="69" t="s">
        <v>76</v>
      </c>
      <c r="BH20" s="56">
        <f t="shared" si="21"/>
        <v>1.1700000000000002</v>
      </c>
      <c r="BI20" s="100" t="s">
        <v>83</v>
      </c>
      <c r="BJ20" s="56">
        <f t="shared" si="22"/>
        <v>1.1700000000000002</v>
      </c>
      <c r="BK20" s="99" t="s">
        <v>85</v>
      </c>
      <c r="BL20" s="56">
        <f t="shared" si="23"/>
        <v>1.1700000000000002</v>
      </c>
      <c r="BM20" s="99" t="s">
        <v>93</v>
      </c>
      <c r="BN20" s="56">
        <f t="shared" si="24"/>
        <v>1.1700000000000002</v>
      </c>
      <c r="BO20" s="99" t="s">
        <v>96</v>
      </c>
      <c r="BP20" s="56">
        <f t="shared" si="25"/>
        <v>1.1700000000000002</v>
      </c>
      <c r="BQ20" s="99" t="s">
        <v>102</v>
      </c>
      <c r="BR20" s="56">
        <f t="shared" si="26"/>
        <v>1.1700000000000002</v>
      </c>
      <c r="BS20" s="56"/>
      <c r="BT20" s="99" t="s">
        <v>73</v>
      </c>
      <c r="BU20" s="56">
        <f t="shared" si="27"/>
        <v>1.9500000000000002</v>
      </c>
      <c r="BV20" s="100" t="s">
        <v>83</v>
      </c>
      <c r="BW20" s="56">
        <f t="shared" si="28"/>
        <v>1.9500000000000002</v>
      </c>
      <c r="BX20" s="99" t="s">
        <v>85</v>
      </c>
      <c r="BY20" s="56">
        <f t="shared" si="29"/>
        <v>1.9500000000000002</v>
      </c>
      <c r="BZ20" s="99" t="s">
        <v>94</v>
      </c>
      <c r="CA20" s="56">
        <f t="shared" si="30"/>
        <v>1.9500000000000002</v>
      </c>
      <c r="CB20" s="99" t="s">
        <v>98</v>
      </c>
      <c r="CC20" s="56">
        <f t="shared" si="31"/>
        <v>1.9500000000000002</v>
      </c>
      <c r="CD20" s="99" t="s">
        <v>121</v>
      </c>
      <c r="CE20" s="56">
        <f t="shared" si="32"/>
        <v>1.9500000000000002</v>
      </c>
      <c r="CF20" s="56"/>
      <c r="CG20" s="99" t="s">
        <v>73</v>
      </c>
      <c r="CH20" s="56">
        <f t="shared" si="33"/>
        <v>1.9500000000000002</v>
      </c>
      <c r="CI20" s="99" t="s">
        <v>83</v>
      </c>
      <c r="CJ20" s="56">
        <f t="shared" si="34"/>
        <v>1.9500000000000002</v>
      </c>
      <c r="CK20" s="99" t="s">
        <v>85</v>
      </c>
      <c r="CL20" s="56">
        <f t="shared" si="35"/>
        <v>1.9500000000000002</v>
      </c>
      <c r="CM20" s="99" t="s">
        <v>94</v>
      </c>
      <c r="CN20" s="56">
        <f t="shared" si="36"/>
        <v>1.9500000000000002</v>
      </c>
      <c r="CO20" s="99" t="s">
        <v>98</v>
      </c>
      <c r="CP20" s="56">
        <f t="shared" si="37"/>
        <v>1.9500000000000002</v>
      </c>
      <c r="CQ20" s="99" t="s">
        <v>121</v>
      </c>
      <c r="CR20" s="102">
        <f t="shared" si="38"/>
        <v>1.9500000000000002</v>
      </c>
    </row>
    <row r="21" spans="1:96" s="70" customFormat="1" x14ac:dyDescent="0.15">
      <c r="A21" s="85" t="s">
        <v>206</v>
      </c>
      <c r="B21" s="86" t="s">
        <v>207</v>
      </c>
      <c r="C21" s="87" t="s">
        <v>170</v>
      </c>
      <c r="D21" s="87" t="s">
        <v>51</v>
      </c>
      <c r="E21" s="66"/>
      <c r="F21" s="88"/>
      <c r="G21" s="85">
        <v>109</v>
      </c>
      <c r="H21" s="66">
        <v>104</v>
      </c>
      <c r="I21" s="66">
        <v>116</v>
      </c>
      <c r="J21" s="66">
        <v>65.5</v>
      </c>
      <c r="K21" s="66">
        <v>53</v>
      </c>
      <c r="L21" s="66">
        <v>73</v>
      </c>
      <c r="M21" s="94">
        <f t="shared" si="0"/>
        <v>520.5</v>
      </c>
      <c r="N21" s="85" t="s">
        <v>171</v>
      </c>
      <c r="O21" s="66">
        <f t="shared" si="39"/>
        <v>72</v>
      </c>
      <c r="P21" s="96"/>
      <c r="Q21" s="86">
        <f t="shared" si="1"/>
        <v>0</v>
      </c>
      <c r="R21" s="94">
        <f t="shared" si="2"/>
        <v>72</v>
      </c>
      <c r="S21" s="85"/>
      <c r="T21" s="99" t="s">
        <v>75</v>
      </c>
      <c r="U21" s="66">
        <f t="shared" si="3"/>
        <v>1.2</v>
      </c>
      <c r="V21" s="99" t="s">
        <v>81</v>
      </c>
      <c r="W21" s="66">
        <f t="shared" si="4"/>
        <v>1.2</v>
      </c>
      <c r="X21" s="99" t="s">
        <v>87</v>
      </c>
      <c r="Y21" s="66">
        <f t="shared" si="5"/>
        <v>1.2</v>
      </c>
      <c r="Z21" s="99" t="s">
        <v>95</v>
      </c>
      <c r="AA21" s="66">
        <f t="shared" si="6"/>
        <v>1.2</v>
      </c>
      <c r="AB21" s="99" t="s">
        <v>96</v>
      </c>
      <c r="AC21" s="66">
        <f t="shared" si="7"/>
        <v>1.2</v>
      </c>
      <c r="AD21" s="99" t="s">
        <v>121</v>
      </c>
      <c r="AE21" s="66">
        <f t="shared" si="8"/>
        <v>1.2</v>
      </c>
      <c r="AF21" s="66"/>
      <c r="AG21" s="99" t="s">
        <v>75</v>
      </c>
      <c r="AH21" s="66">
        <f t="shared" si="9"/>
        <v>1.2</v>
      </c>
      <c r="AI21" s="100" t="s">
        <v>81</v>
      </c>
      <c r="AJ21" s="66">
        <f t="shared" si="10"/>
        <v>1.2</v>
      </c>
      <c r="AK21" s="66" t="s">
        <v>90</v>
      </c>
      <c r="AL21" s="66">
        <f t="shared" si="11"/>
        <v>1.2</v>
      </c>
      <c r="AM21" s="99" t="s">
        <v>91</v>
      </c>
      <c r="AN21" s="66">
        <f t="shared" si="12"/>
        <v>1.2</v>
      </c>
      <c r="AO21" s="99" t="s">
        <v>96</v>
      </c>
      <c r="AP21" s="66">
        <f t="shared" si="13"/>
        <v>1.2</v>
      </c>
      <c r="AQ21" s="99" t="s">
        <v>121</v>
      </c>
      <c r="AR21" s="66">
        <f t="shared" si="14"/>
        <v>1.2</v>
      </c>
      <c r="AS21" s="66"/>
      <c r="AT21" s="99" t="s">
        <v>75</v>
      </c>
      <c r="AU21" s="66">
        <f t="shared" si="15"/>
        <v>1.8</v>
      </c>
      <c r="AV21" s="99" t="s">
        <v>81</v>
      </c>
      <c r="AW21" s="66">
        <f t="shared" si="16"/>
        <v>1.8</v>
      </c>
      <c r="AX21" s="99" t="s">
        <v>85</v>
      </c>
      <c r="AY21" s="66">
        <f t="shared" si="17"/>
        <v>1.8</v>
      </c>
      <c r="AZ21" s="99" t="s">
        <v>91</v>
      </c>
      <c r="BA21" s="66">
        <f t="shared" si="18"/>
        <v>1.8</v>
      </c>
      <c r="BB21" s="99" t="s">
        <v>96</v>
      </c>
      <c r="BC21" s="66">
        <f t="shared" si="19"/>
        <v>1.8</v>
      </c>
      <c r="BD21" s="99" t="s">
        <v>121</v>
      </c>
      <c r="BE21" s="66">
        <f t="shared" si="20"/>
        <v>1.8</v>
      </c>
      <c r="BF21" s="66"/>
      <c r="BG21" s="101" t="s">
        <v>75</v>
      </c>
      <c r="BH21" s="66">
        <f t="shared" si="21"/>
        <v>1.8</v>
      </c>
      <c r="BI21" s="100" t="s">
        <v>81</v>
      </c>
      <c r="BJ21" s="66">
        <f t="shared" si="22"/>
        <v>1.8</v>
      </c>
      <c r="BK21" s="99" t="s">
        <v>85</v>
      </c>
      <c r="BL21" s="66">
        <f t="shared" si="23"/>
        <v>1.8</v>
      </c>
      <c r="BM21" s="99" t="s">
        <v>91</v>
      </c>
      <c r="BN21" s="66">
        <f t="shared" si="24"/>
        <v>1.8</v>
      </c>
      <c r="BO21" s="99" t="s">
        <v>96</v>
      </c>
      <c r="BP21" s="66">
        <f t="shared" si="25"/>
        <v>1.8</v>
      </c>
      <c r="BQ21" s="99" t="s">
        <v>121</v>
      </c>
      <c r="BR21" s="66">
        <f t="shared" si="26"/>
        <v>1.8</v>
      </c>
      <c r="BS21" s="66"/>
      <c r="BT21" s="99" t="s">
        <v>136</v>
      </c>
      <c r="BU21" s="66">
        <f t="shared" si="27"/>
        <v>3</v>
      </c>
      <c r="BV21" s="100" t="s">
        <v>84</v>
      </c>
      <c r="BW21" s="66">
        <f t="shared" si="28"/>
        <v>3</v>
      </c>
      <c r="BX21" s="99" t="s">
        <v>88</v>
      </c>
      <c r="BY21" s="66">
        <f t="shared" si="29"/>
        <v>3</v>
      </c>
      <c r="BZ21" s="99" t="s">
        <v>93</v>
      </c>
      <c r="CA21" s="66">
        <f t="shared" si="30"/>
        <v>3</v>
      </c>
      <c r="CB21" s="99" t="s">
        <v>96</v>
      </c>
      <c r="CC21" s="66">
        <f t="shared" si="31"/>
        <v>3</v>
      </c>
      <c r="CD21" s="99" t="s">
        <v>102</v>
      </c>
      <c r="CE21" s="66">
        <f t="shared" si="32"/>
        <v>3</v>
      </c>
      <c r="CF21" s="66"/>
      <c r="CG21" s="99" t="s">
        <v>136</v>
      </c>
      <c r="CH21" s="66">
        <f t="shared" si="33"/>
        <v>3</v>
      </c>
      <c r="CI21" s="99" t="s">
        <v>84</v>
      </c>
      <c r="CJ21" s="66">
        <f t="shared" si="34"/>
        <v>3</v>
      </c>
      <c r="CK21" s="99" t="s">
        <v>88</v>
      </c>
      <c r="CL21" s="66">
        <f t="shared" si="35"/>
        <v>3</v>
      </c>
      <c r="CM21" s="99" t="s">
        <v>93</v>
      </c>
      <c r="CN21" s="66">
        <f t="shared" si="36"/>
        <v>3</v>
      </c>
      <c r="CO21" s="99" t="s">
        <v>96</v>
      </c>
      <c r="CP21" s="66">
        <f t="shared" si="37"/>
        <v>3</v>
      </c>
      <c r="CQ21" s="99" t="s">
        <v>102</v>
      </c>
      <c r="CR21" s="103">
        <f t="shared" si="38"/>
        <v>3</v>
      </c>
    </row>
    <row r="22" spans="1:96" x14ac:dyDescent="0.15">
      <c r="A22" s="80" t="s">
        <v>208</v>
      </c>
      <c r="B22" s="81" t="s">
        <v>209</v>
      </c>
      <c r="C22" s="82" t="s">
        <v>170</v>
      </c>
      <c r="D22" s="82" t="s">
        <v>51</v>
      </c>
      <c r="E22" s="56">
        <v>0.7</v>
      </c>
      <c r="F22" s="14"/>
      <c r="G22" s="80">
        <v>107</v>
      </c>
      <c r="H22" s="56">
        <v>102</v>
      </c>
      <c r="I22" s="56">
        <v>110</v>
      </c>
      <c r="J22" s="56">
        <v>57.5</v>
      </c>
      <c r="K22" s="56">
        <v>70</v>
      </c>
      <c r="L22" s="56">
        <v>71.5</v>
      </c>
      <c r="M22" s="94">
        <f t="shared" si="0"/>
        <v>518</v>
      </c>
      <c r="N22" s="85" t="s">
        <v>171</v>
      </c>
      <c r="O22" s="56">
        <f t="shared" si="39"/>
        <v>46.800000000000004</v>
      </c>
      <c r="P22" s="56"/>
      <c r="Q22" s="81">
        <f t="shared" si="1"/>
        <v>0</v>
      </c>
      <c r="R22" s="14">
        <f t="shared" si="2"/>
        <v>46.800000000000004</v>
      </c>
      <c r="S22" s="80"/>
      <c r="T22" s="99" t="s">
        <v>76</v>
      </c>
      <c r="U22" s="56">
        <f t="shared" si="3"/>
        <v>0.78000000000000014</v>
      </c>
      <c r="V22" s="99" t="s">
        <v>83</v>
      </c>
      <c r="W22" s="56">
        <f t="shared" si="4"/>
        <v>0.78000000000000014</v>
      </c>
      <c r="X22" s="99" t="s">
        <v>85</v>
      </c>
      <c r="Y22" s="56">
        <f t="shared" si="5"/>
        <v>0.78000000000000014</v>
      </c>
      <c r="Z22" s="99" t="s">
        <v>94</v>
      </c>
      <c r="AA22" s="56">
        <f t="shared" si="6"/>
        <v>0.78000000000000014</v>
      </c>
      <c r="AB22" s="99" t="s">
        <v>98</v>
      </c>
      <c r="AC22" s="56">
        <f t="shared" si="7"/>
        <v>0.78000000000000014</v>
      </c>
      <c r="AD22" s="99" t="s">
        <v>121</v>
      </c>
      <c r="AE22" s="56">
        <f t="shared" si="8"/>
        <v>0.78000000000000014</v>
      </c>
      <c r="AF22" s="56"/>
      <c r="AG22" s="99" t="s">
        <v>78</v>
      </c>
      <c r="AH22" s="56">
        <f t="shared" si="9"/>
        <v>0.78000000000000014</v>
      </c>
      <c r="AI22" s="100" t="s">
        <v>83</v>
      </c>
      <c r="AJ22" s="56">
        <f t="shared" si="10"/>
        <v>0.78000000000000014</v>
      </c>
      <c r="AK22" s="56" t="s">
        <v>85</v>
      </c>
      <c r="AL22" s="56">
        <f t="shared" si="11"/>
        <v>0.78000000000000014</v>
      </c>
      <c r="AM22" s="99" t="s">
        <v>95</v>
      </c>
      <c r="AN22" s="56">
        <f t="shared" si="12"/>
        <v>0.78000000000000014</v>
      </c>
      <c r="AO22" s="99" t="s">
        <v>98</v>
      </c>
      <c r="AP22" s="56">
        <f t="shared" si="13"/>
        <v>0.78000000000000014</v>
      </c>
      <c r="AQ22" s="99" t="s">
        <v>102</v>
      </c>
      <c r="AR22" s="56">
        <f t="shared" si="14"/>
        <v>0.78000000000000014</v>
      </c>
      <c r="AS22" s="56"/>
      <c r="AT22" s="99" t="s">
        <v>78</v>
      </c>
      <c r="AU22" s="56">
        <f t="shared" si="15"/>
        <v>1.1700000000000002</v>
      </c>
      <c r="AV22" s="99" t="s">
        <v>129</v>
      </c>
      <c r="AW22" s="56">
        <f t="shared" si="16"/>
        <v>1.1700000000000002</v>
      </c>
      <c r="AX22" s="99" t="s">
        <v>89</v>
      </c>
      <c r="AY22" s="56">
        <f t="shared" si="17"/>
        <v>1.1700000000000002</v>
      </c>
      <c r="AZ22" s="99" t="s">
        <v>95</v>
      </c>
      <c r="BA22" s="56">
        <f t="shared" si="18"/>
        <v>1.1700000000000002</v>
      </c>
      <c r="BB22" s="99" t="s">
        <v>96</v>
      </c>
      <c r="BC22" s="56">
        <f t="shared" si="19"/>
        <v>1.1700000000000002</v>
      </c>
      <c r="BD22" s="99" t="s">
        <v>102</v>
      </c>
      <c r="BE22" s="56">
        <f t="shared" si="20"/>
        <v>1.1700000000000002</v>
      </c>
      <c r="BF22" s="56"/>
      <c r="BG22" s="69" t="s">
        <v>78</v>
      </c>
      <c r="BH22" s="56">
        <f t="shared" si="21"/>
        <v>1.1700000000000002</v>
      </c>
      <c r="BI22" s="100" t="s">
        <v>83</v>
      </c>
      <c r="BJ22" s="56">
        <f t="shared" si="22"/>
        <v>1.1700000000000002</v>
      </c>
      <c r="BK22" s="99" t="s">
        <v>89</v>
      </c>
      <c r="BL22" s="56">
        <f t="shared" si="23"/>
        <v>1.1700000000000002</v>
      </c>
      <c r="BM22" s="99" t="s">
        <v>95</v>
      </c>
      <c r="BN22" s="56">
        <f t="shared" si="24"/>
        <v>1.1700000000000002</v>
      </c>
      <c r="BO22" s="99" t="s">
        <v>96</v>
      </c>
      <c r="BP22" s="56">
        <f t="shared" si="25"/>
        <v>1.1700000000000002</v>
      </c>
      <c r="BQ22" s="99" t="s">
        <v>102</v>
      </c>
      <c r="BR22" s="56">
        <f t="shared" si="26"/>
        <v>1.1700000000000002</v>
      </c>
      <c r="BS22" s="56"/>
      <c r="BT22" s="99" t="s">
        <v>73</v>
      </c>
      <c r="BU22" s="56">
        <f t="shared" si="27"/>
        <v>1.9500000000000002</v>
      </c>
      <c r="BV22" s="100" t="s">
        <v>83</v>
      </c>
      <c r="BW22" s="56">
        <f t="shared" si="28"/>
        <v>1.9500000000000002</v>
      </c>
      <c r="BX22" s="99" t="s">
        <v>85</v>
      </c>
      <c r="BY22" s="56">
        <f t="shared" si="29"/>
        <v>1.9500000000000002</v>
      </c>
      <c r="BZ22" s="99" t="s">
        <v>94</v>
      </c>
      <c r="CA22" s="56">
        <f t="shared" si="30"/>
        <v>1.9500000000000002</v>
      </c>
      <c r="CB22" s="99" t="s">
        <v>98</v>
      </c>
      <c r="CC22" s="56">
        <f t="shared" si="31"/>
        <v>1.9500000000000002</v>
      </c>
      <c r="CD22" s="99" t="s">
        <v>121</v>
      </c>
      <c r="CE22" s="56">
        <f t="shared" si="32"/>
        <v>1.9500000000000002</v>
      </c>
      <c r="CF22" s="56"/>
      <c r="CG22" s="99" t="s">
        <v>73</v>
      </c>
      <c r="CH22" s="56">
        <f t="shared" si="33"/>
        <v>1.9500000000000002</v>
      </c>
      <c r="CI22" s="99" t="s">
        <v>83</v>
      </c>
      <c r="CJ22" s="56">
        <f t="shared" si="34"/>
        <v>1.9500000000000002</v>
      </c>
      <c r="CK22" s="99" t="s">
        <v>85</v>
      </c>
      <c r="CL22" s="56">
        <f t="shared" si="35"/>
        <v>1.9500000000000002</v>
      </c>
      <c r="CM22" s="99" t="s">
        <v>94</v>
      </c>
      <c r="CN22" s="56">
        <f t="shared" si="36"/>
        <v>1.9500000000000002</v>
      </c>
      <c r="CO22" s="99" t="s">
        <v>98</v>
      </c>
      <c r="CP22" s="56">
        <f t="shared" si="37"/>
        <v>1.9500000000000002</v>
      </c>
      <c r="CQ22" s="99" t="s">
        <v>121</v>
      </c>
      <c r="CR22" s="102">
        <f t="shared" si="38"/>
        <v>1.9500000000000002</v>
      </c>
    </row>
    <row r="23" spans="1:96" x14ac:dyDescent="0.15">
      <c r="A23" s="83" t="s">
        <v>210</v>
      </c>
      <c r="B23" s="81" t="s">
        <v>211</v>
      </c>
      <c r="C23" s="82" t="s">
        <v>170</v>
      </c>
      <c r="D23" s="82" t="s">
        <v>51</v>
      </c>
      <c r="E23" s="56">
        <v>1</v>
      </c>
      <c r="F23" s="14">
        <v>1</v>
      </c>
      <c r="G23" s="80">
        <v>114</v>
      </c>
      <c r="H23" s="56">
        <v>104</v>
      </c>
      <c r="I23" s="56">
        <v>115</v>
      </c>
      <c r="J23" s="56">
        <v>50</v>
      </c>
      <c r="K23" s="56">
        <v>65</v>
      </c>
      <c r="L23" s="56">
        <v>68</v>
      </c>
      <c r="M23" s="94">
        <f t="shared" si="0"/>
        <v>516</v>
      </c>
      <c r="N23" s="85" t="s">
        <v>171</v>
      </c>
      <c r="O23" s="56">
        <f t="shared" si="39"/>
        <v>36</v>
      </c>
      <c r="P23" s="56"/>
      <c r="Q23" s="81">
        <f t="shared" si="1"/>
        <v>-72</v>
      </c>
      <c r="R23" s="14">
        <f t="shared" si="2"/>
        <v>-36</v>
      </c>
      <c r="S23" s="80"/>
      <c r="T23" s="99" t="s">
        <v>76</v>
      </c>
      <c r="U23" s="56">
        <f t="shared" si="3"/>
        <v>-0.6</v>
      </c>
      <c r="V23" s="99" t="s">
        <v>83</v>
      </c>
      <c r="W23" s="56">
        <f t="shared" si="4"/>
        <v>-0.6</v>
      </c>
      <c r="X23" s="99" t="s">
        <v>85</v>
      </c>
      <c r="Y23" s="56">
        <f t="shared" si="5"/>
        <v>-0.6</v>
      </c>
      <c r="Z23" s="99" t="s">
        <v>94</v>
      </c>
      <c r="AA23" s="56">
        <f t="shared" si="6"/>
        <v>-0.6</v>
      </c>
      <c r="AB23" s="99" t="s">
        <v>98</v>
      </c>
      <c r="AC23" s="56">
        <f t="shared" si="7"/>
        <v>-0.6</v>
      </c>
      <c r="AD23" s="99" t="s">
        <v>121</v>
      </c>
      <c r="AE23" s="56">
        <f t="shared" si="8"/>
        <v>-0.6</v>
      </c>
      <c r="AF23" s="56"/>
      <c r="AG23" s="99" t="s">
        <v>76</v>
      </c>
      <c r="AH23" s="56">
        <f t="shared" si="9"/>
        <v>-0.6</v>
      </c>
      <c r="AI23" s="100" t="s">
        <v>83</v>
      </c>
      <c r="AJ23" s="56">
        <f t="shared" si="10"/>
        <v>-0.6</v>
      </c>
      <c r="AK23" s="56" t="s">
        <v>85</v>
      </c>
      <c r="AL23" s="56">
        <f t="shared" si="11"/>
        <v>-0.6</v>
      </c>
      <c r="AM23" s="99" t="s">
        <v>94</v>
      </c>
      <c r="AN23" s="56">
        <f t="shared" si="12"/>
        <v>-0.6</v>
      </c>
      <c r="AO23" s="99" t="s">
        <v>96</v>
      </c>
      <c r="AP23" s="56">
        <f t="shared" si="13"/>
        <v>-0.6</v>
      </c>
      <c r="AQ23" s="99" t="s">
        <v>102</v>
      </c>
      <c r="AR23" s="56">
        <f t="shared" si="14"/>
        <v>-0.6</v>
      </c>
      <c r="AS23" s="56"/>
      <c r="AT23" s="99" t="s">
        <v>76</v>
      </c>
      <c r="AU23" s="56">
        <f t="shared" si="15"/>
        <v>-0.9</v>
      </c>
      <c r="AV23" s="99" t="s">
        <v>129</v>
      </c>
      <c r="AW23" s="56">
        <f t="shared" si="16"/>
        <v>-0.9</v>
      </c>
      <c r="AX23" s="99" t="s">
        <v>85</v>
      </c>
      <c r="AY23" s="56">
        <f t="shared" si="17"/>
        <v>-0.9</v>
      </c>
      <c r="AZ23" s="99" t="s">
        <v>94</v>
      </c>
      <c r="BA23" s="56">
        <f t="shared" si="18"/>
        <v>-0.9</v>
      </c>
      <c r="BB23" s="99" t="s">
        <v>98</v>
      </c>
      <c r="BC23" s="56">
        <f t="shared" si="19"/>
        <v>-0.9</v>
      </c>
      <c r="BD23" s="99" t="s">
        <v>121</v>
      </c>
      <c r="BE23" s="56">
        <f t="shared" si="20"/>
        <v>-0.9</v>
      </c>
      <c r="BF23" s="56"/>
      <c r="BG23" s="69" t="s">
        <v>76</v>
      </c>
      <c r="BH23" s="56">
        <f t="shared" si="21"/>
        <v>-0.9</v>
      </c>
      <c r="BI23" s="100" t="s">
        <v>83</v>
      </c>
      <c r="BJ23" s="56">
        <f t="shared" si="22"/>
        <v>-0.9</v>
      </c>
      <c r="BK23" s="99" t="s">
        <v>85</v>
      </c>
      <c r="BL23" s="56">
        <f t="shared" si="23"/>
        <v>-0.9</v>
      </c>
      <c r="BM23" s="99" t="s">
        <v>94</v>
      </c>
      <c r="BN23" s="56">
        <f t="shared" si="24"/>
        <v>-0.9</v>
      </c>
      <c r="BO23" s="99" t="s">
        <v>98</v>
      </c>
      <c r="BP23" s="56">
        <f t="shared" si="25"/>
        <v>-0.9</v>
      </c>
      <c r="BQ23" s="99" t="s">
        <v>121</v>
      </c>
      <c r="BR23" s="56">
        <f t="shared" si="26"/>
        <v>-0.9</v>
      </c>
      <c r="BS23" s="56"/>
      <c r="BT23" s="99" t="s">
        <v>73</v>
      </c>
      <c r="BU23" s="56">
        <f t="shared" si="27"/>
        <v>-1.5</v>
      </c>
      <c r="BV23" s="100" t="s">
        <v>83</v>
      </c>
      <c r="BW23" s="56">
        <f t="shared" si="28"/>
        <v>-1.5</v>
      </c>
      <c r="BX23" s="99" t="s">
        <v>85</v>
      </c>
      <c r="BY23" s="56">
        <f t="shared" si="29"/>
        <v>-1.5</v>
      </c>
      <c r="BZ23" s="99" t="s">
        <v>94</v>
      </c>
      <c r="CA23" s="56">
        <f t="shared" si="30"/>
        <v>-1.5</v>
      </c>
      <c r="CB23" s="99" t="s">
        <v>98</v>
      </c>
      <c r="CC23" s="56">
        <f t="shared" si="31"/>
        <v>-1.5</v>
      </c>
      <c r="CD23" s="99" t="s">
        <v>121</v>
      </c>
      <c r="CE23" s="56">
        <f t="shared" si="32"/>
        <v>-1.5</v>
      </c>
      <c r="CF23" s="56"/>
      <c r="CG23" s="99" t="s">
        <v>73</v>
      </c>
      <c r="CH23" s="56">
        <f t="shared" si="33"/>
        <v>-1.5</v>
      </c>
      <c r="CI23" s="99" t="s">
        <v>83</v>
      </c>
      <c r="CJ23" s="56">
        <f t="shared" si="34"/>
        <v>-1.5</v>
      </c>
      <c r="CK23" s="99" t="s">
        <v>85</v>
      </c>
      <c r="CL23" s="56">
        <f t="shared" si="35"/>
        <v>-1.5</v>
      </c>
      <c r="CM23" s="99" t="s">
        <v>94</v>
      </c>
      <c r="CN23" s="56">
        <f t="shared" si="36"/>
        <v>-1.5</v>
      </c>
      <c r="CO23" s="99" t="s">
        <v>98</v>
      </c>
      <c r="CP23" s="56">
        <f t="shared" si="37"/>
        <v>-1.5</v>
      </c>
      <c r="CQ23" s="99" t="s">
        <v>121</v>
      </c>
      <c r="CR23" s="102">
        <f t="shared" si="38"/>
        <v>-1.5</v>
      </c>
    </row>
    <row r="24" spans="1:96" x14ac:dyDescent="0.15">
      <c r="A24" s="80" t="s">
        <v>212</v>
      </c>
      <c r="B24" s="81" t="s">
        <v>213</v>
      </c>
      <c r="C24" s="82" t="s">
        <v>170</v>
      </c>
      <c r="D24" s="82" t="s">
        <v>51</v>
      </c>
      <c r="E24" s="56"/>
      <c r="F24" s="84"/>
      <c r="G24" s="80">
        <v>110</v>
      </c>
      <c r="H24" s="56">
        <v>103</v>
      </c>
      <c r="I24" s="56">
        <v>106</v>
      </c>
      <c r="J24" s="56">
        <v>70</v>
      </c>
      <c r="K24" s="56">
        <v>58</v>
      </c>
      <c r="L24" s="56">
        <v>66.5</v>
      </c>
      <c r="M24" s="94">
        <f t="shared" si="0"/>
        <v>513.5</v>
      </c>
      <c r="N24" s="85" t="s">
        <v>171</v>
      </c>
      <c r="O24" s="56">
        <f t="shared" si="39"/>
        <v>72</v>
      </c>
      <c r="P24" s="95"/>
      <c r="Q24" s="81">
        <f t="shared" si="1"/>
        <v>0</v>
      </c>
      <c r="R24" s="14">
        <f t="shared" si="2"/>
        <v>72</v>
      </c>
      <c r="S24" s="80"/>
      <c r="T24" s="99" t="s">
        <v>74</v>
      </c>
      <c r="U24" s="56">
        <f t="shared" si="3"/>
        <v>1.2</v>
      </c>
      <c r="V24" s="99" t="s">
        <v>84</v>
      </c>
      <c r="W24" s="56">
        <f t="shared" si="4"/>
        <v>1.2</v>
      </c>
      <c r="X24" s="99" t="s">
        <v>88</v>
      </c>
      <c r="Y24" s="56">
        <f t="shared" si="5"/>
        <v>1.2</v>
      </c>
      <c r="Z24" s="99" t="s">
        <v>93</v>
      </c>
      <c r="AA24" s="56">
        <f t="shared" si="6"/>
        <v>1.2</v>
      </c>
      <c r="AB24" s="99" t="s">
        <v>125</v>
      </c>
      <c r="AC24" s="56">
        <f t="shared" si="7"/>
        <v>1.2</v>
      </c>
      <c r="AD24" s="99" t="s">
        <v>100</v>
      </c>
      <c r="AE24" s="56">
        <f t="shared" si="8"/>
        <v>1.2</v>
      </c>
      <c r="AF24" s="56"/>
      <c r="AG24" s="99" t="s">
        <v>76</v>
      </c>
      <c r="AH24" s="56">
        <f t="shared" si="9"/>
        <v>1.2</v>
      </c>
      <c r="AI24" s="100" t="s">
        <v>83</v>
      </c>
      <c r="AJ24" s="56">
        <f t="shared" si="10"/>
        <v>1.2</v>
      </c>
      <c r="AK24" s="56" t="s">
        <v>88</v>
      </c>
      <c r="AL24" s="56">
        <f t="shared" si="11"/>
        <v>1.2</v>
      </c>
      <c r="AM24" s="99" t="s">
        <v>91</v>
      </c>
      <c r="AN24" s="56">
        <f t="shared" si="12"/>
        <v>1.2</v>
      </c>
      <c r="AO24" s="99" t="s">
        <v>96</v>
      </c>
      <c r="AP24" s="56">
        <f t="shared" si="13"/>
        <v>1.2</v>
      </c>
      <c r="AQ24" s="99" t="s">
        <v>102</v>
      </c>
      <c r="AR24" s="56">
        <f t="shared" si="14"/>
        <v>1.2</v>
      </c>
      <c r="AS24" s="56"/>
      <c r="AT24" s="99" t="s">
        <v>73</v>
      </c>
      <c r="AU24" s="56">
        <f t="shared" si="15"/>
        <v>1.8</v>
      </c>
      <c r="AV24" s="99" t="s">
        <v>129</v>
      </c>
      <c r="AW24" s="56">
        <f t="shared" si="16"/>
        <v>1.8</v>
      </c>
      <c r="AX24" s="99" t="s">
        <v>85</v>
      </c>
      <c r="AY24" s="56">
        <f t="shared" si="17"/>
        <v>1.8</v>
      </c>
      <c r="AZ24" s="99" t="s">
        <v>91</v>
      </c>
      <c r="BA24" s="56">
        <f t="shared" si="18"/>
        <v>1.8</v>
      </c>
      <c r="BB24" s="99" t="s">
        <v>96</v>
      </c>
      <c r="BC24" s="56">
        <f t="shared" si="19"/>
        <v>1.8</v>
      </c>
      <c r="BD24" s="99" t="s">
        <v>121</v>
      </c>
      <c r="BE24" s="56">
        <f t="shared" si="20"/>
        <v>1.8</v>
      </c>
      <c r="BF24" s="56"/>
      <c r="BG24" s="69" t="s">
        <v>73</v>
      </c>
      <c r="BH24" s="56">
        <f t="shared" si="21"/>
        <v>1.8</v>
      </c>
      <c r="BI24" s="100" t="s">
        <v>83</v>
      </c>
      <c r="BJ24" s="56">
        <f t="shared" si="22"/>
        <v>1.8</v>
      </c>
      <c r="BK24" s="99" t="s">
        <v>85</v>
      </c>
      <c r="BL24" s="56">
        <f t="shared" si="23"/>
        <v>1.8</v>
      </c>
      <c r="BM24" s="99" t="s">
        <v>91</v>
      </c>
      <c r="BN24" s="56">
        <f t="shared" si="24"/>
        <v>1.8</v>
      </c>
      <c r="BO24" s="99" t="s">
        <v>96</v>
      </c>
      <c r="BP24" s="56">
        <f t="shared" si="25"/>
        <v>1.8</v>
      </c>
      <c r="BQ24" s="99" t="s">
        <v>121</v>
      </c>
      <c r="BR24" s="56">
        <f t="shared" si="26"/>
        <v>1.8</v>
      </c>
      <c r="BS24" s="56"/>
      <c r="BT24" s="99" t="s">
        <v>73</v>
      </c>
      <c r="BU24" s="56">
        <f t="shared" si="27"/>
        <v>3</v>
      </c>
      <c r="BV24" s="100" t="s">
        <v>83</v>
      </c>
      <c r="BW24" s="56">
        <f t="shared" si="28"/>
        <v>3</v>
      </c>
      <c r="BX24" s="99" t="s">
        <v>85</v>
      </c>
      <c r="BY24" s="56">
        <f t="shared" si="29"/>
        <v>3</v>
      </c>
      <c r="BZ24" s="99" t="s">
        <v>94</v>
      </c>
      <c r="CA24" s="56">
        <f t="shared" si="30"/>
        <v>3</v>
      </c>
      <c r="CB24" s="99" t="s">
        <v>98</v>
      </c>
      <c r="CC24" s="56">
        <f t="shared" si="31"/>
        <v>3</v>
      </c>
      <c r="CD24" s="99" t="s">
        <v>121</v>
      </c>
      <c r="CE24" s="56">
        <f t="shared" si="32"/>
        <v>3</v>
      </c>
      <c r="CF24" s="56"/>
      <c r="CG24" s="99" t="s">
        <v>73</v>
      </c>
      <c r="CH24" s="56">
        <f t="shared" si="33"/>
        <v>3</v>
      </c>
      <c r="CI24" s="99" t="s">
        <v>83</v>
      </c>
      <c r="CJ24" s="56">
        <f t="shared" si="34"/>
        <v>3</v>
      </c>
      <c r="CK24" s="99" t="s">
        <v>85</v>
      </c>
      <c r="CL24" s="56">
        <f t="shared" si="35"/>
        <v>3</v>
      </c>
      <c r="CM24" s="99" t="s">
        <v>94</v>
      </c>
      <c r="CN24" s="56">
        <f t="shared" si="36"/>
        <v>3</v>
      </c>
      <c r="CO24" s="99" t="s">
        <v>98</v>
      </c>
      <c r="CP24" s="56">
        <f t="shared" si="37"/>
        <v>3</v>
      </c>
      <c r="CQ24" s="99" t="s">
        <v>121</v>
      </c>
      <c r="CR24" s="102">
        <f t="shared" si="38"/>
        <v>3</v>
      </c>
    </row>
    <row r="25" spans="1:96" x14ac:dyDescent="0.15">
      <c r="A25" s="80" t="s">
        <v>214</v>
      </c>
      <c r="B25" s="81" t="s">
        <v>215</v>
      </c>
      <c r="C25" s="82" t="s">
        <v>170</v>
      </c>
      <c r="D25" s="82" t="s">
        <v>51</v>
      </c>
      <c r="E25" s="56">
        <v>0.9</v>
      </c>
      <c r="F25" s="14"/>
      <c r="G25" s="80">
        <v>107</v>
      </c>
      <c r="H25" s="56">
        <v>127</v>
      </c>
      <c r="I25" s="56">
        <v>79</v>
      </c>
      <c r="J25" s="56">
        <v>78</v>
      </c>
      <c r="K25" s="56">
        <v>52.5</v>
      </c>
      <c r="L25" s="56">
        <v>69.5</v>
      </c>
      <c r="M25" s="94">
        <f t="shared" si="0"/>
        <v>513</v>
      </c>
      <c r="N25" s="85" t="s">
        <v>171</v>
      </c>
      <c r="O25" s="56">
        <f t="shared" si="39"/>
        <v>39.6</v>
      </c>
      <c r="P25" s="56"/>
      <c r="Q25" s="81">
        <f t="shared" si="1"/>
        <v>0</v>
      </c>
      <c r="R25" s="14">
        <f t="shared" si="2"/>
        <v>39.6</v>
      </c>
      <c r="S25" s="80"/>
      <c r="T25" s="99" t="s">
        <v>76</v>
      </c>
      <c r="U25" s="56">
        <f t="shared" si="3"/>
        <v>0.66</v>
      </c>
      <c r="V25" s="99" t="s">
        <v>83</v>
      </c>
      <c r="W25" s="56">
        <f t="shared" si="4"/>
        <v>0.66</v>
      </c>
      <c r="X25" s="99" t="s">
        <v>85</v>
      </c>
      <c r="Y25" s="56">
        <f t="shared" si="5"/>
        <v>0.66</v>
      </c>
      <c r="Z25" s="99" t="s">
        <v>94</v>
      </c>
      <c r="AA25" s="56">
        <f t="shared" si="6"/>
        <v>0.66</v>
      </c>
      <c r="AB25" s="99" t="s">
        <v>98</v>
      </c>
      <c r="AC25" s="56">
        <f t="shared" si="7"/>
        <v>0.66</v>
      </c>
      <c r="AD25" s="99" t="s">
        <v>121</v>
      </c>
      <c r="AE25" s="56">
        <f t="shared" si="8"/>
        <v>0.66</v>
      </c>
      <c r="AF25" s="56"/>
      <c r="AG25" s="99" t="s">
        <v>76</v>
      </c>
      <c r="AH25" s="56">
        <f t="shared" si="9"/>
        <v>0.66</v>
      </c>
      <c r="AI25" s="100" t="s">
        <v>83</v>
      </c>
      <c r="AJ25" s="56">
        <f t="shared" si="10"/>
        <v>0.66</v>
      </c>
      <c r="AK25" s="56" t="s">
        <v>88</v>
      </c>
      <c r="AL25" s="56">
        <f t="shared" si="11"/>
        <v>0.66</v>
      </c>
      <c r="AM25" s="99" t="s">
        <v>93</v>
      </c>
      <c r="AN25" s="56">
        <f t="shared" si="12"/>
        <v>0.66</v>
      </c>
      <c r="AO25" s="99" t="s">
        <v>98</v>
      </c>
      <c r="AP25" s="56">
        <f t="shared" si="13"/>
        <v>0.66</v>
      </c>
      <c r="AQ25" s="99" t="s">
        <v>102</v>
      </c>
      <c r="AR25" s="56">
        <f t="shared" si="14"/>
        <v>0.66</v>
      </c>
      <c r="AS25" s="56"/>
      <c r="AT25" s="99" t="s">
        <v>73</v>
      </c>
      <c r="AU25" s="56">
        <f t="shared" si="15"/>
        <v>0.9900000000000001</v>
      </c>
      <c r="AV25" s="99" t="s">
        <v>129</v>
      </c>
      <c r="AW25" s="56">
        <f t="shared" si="16"/>
        <v>0.9900000000000001</v>
      </c>
      <c r="AX25" s="99" t="s">
        <v>85</v>
      </c>
      <c r="AY25" s="56">
        <f t="shared" si="17"/>
        <v>0.9900000000000001</v>
      </c>
      <c r="AZ25" s="99" t="s">
        <v>94</v>
      </c>
      <c r="BA25" s="56">
        <f t="shared" si="18"/>
        <v>0.9900000000000001</v>
      </c>
      <c r="BB25" s="99" t="s">
        <v>98</v>
      </c>
      <c r="BC25" s="56">
        <f t="shared" si="19"/>
        <v>0.9900000000000001</v>
      </c>
      <c r="BD25" s="99" t="s">
        <v>121</v>
      </c>
      <c r="BE25" s="56">
        <f t="shared" si="20"/>
        <v>0.9900000000000001</v>
      </c>
      <c r="BF25" s="56"/>
      <c r="BG25" s="69" t="s">
        <v>73</v>
      </c>
      <c r="BH25" s="56">
        <f t="shared" si="21"/>
        <v>0.9900000000000001</v>
      </c>
      <c r="BI25" s="100" t="s">
        <v>83</v>
      </c>
      <c r="BJ25" s="56">
        <f t="shared" si="22"/>
        <v>0.9900000000000001</v>
      </c>
      <c r="BK25" s="99" t="s">
        <v>85</v>
      </c>
      <c r="BL25" s="56">
        <f t="shared" si="23"/>
        <v>0.9900000000000001</v>
      </c>
      <c r="BM25" s="99" t="s">
        <v>94</v>
      </c>
      <c r="BN25" s="56">
        <f t="shared" si="24"/>
        <v>0.9900000000000001</v>
      </c>
      <c r="BO25" s="99" t="s">
        <v>98</v>
      </c>
      <c r="BP25" s="56">
        <f t="shared" si="25"/>
        <v>0.9900000000000001</v>
      </c>
      <c r="BQ25" s="99" t="s">
        <v>121</v>
      </c>
      <c r="BR25" s="56">
        <f t="shared" si="26"/>
        <v>0.9900000000000001</v>
      </c>
      <c r="BS25" s="56"/>
      <c r="BT25" s="99" t="s">
        <v>73</v>
      </c>
      <c r="BU25" s="56">
        <f t="shared" si="27"/>
        <v>1.6500000000000001</v>
      </c>
      <c r="BV25" s="100" t="s">
        <v>83</v>
      </c>
      <c r="BW25" s="56">
        <f t="shared" si="28"/>
        <v>1.6500000000000001</v>
      </c>
      <c r="BX25" s="99" t="s">
        <v>85</v>
      </c>
      <c r="BY25" s="56">
        <f t="shared" si="29"/>
        <v>1.6500000000000001</v>
      </c>
      <c r="BZ25" s="99" t="s">
        <v>94</v>
      </c>
      <c r="CA25" s="56">
        <f t="shared" si="30"/>
        <v>1.6500000000000001</v>
      </c>
      <c r="CB25" s="99" t="s">
        <v>98</v>
      </c>
      <c r="CC25" s="56">
        <f t="shared" si="31"/>
        <v>1.6500000000000001</v>
      </c>
      <c r="CD25" s="99" t="s">
        <v>121</v>
      </c>
      <c r="CE25" s="56">
        <f t="shared" si="32"/>
        <v>1.6500000000000001</v>
      </c>
      <c r="CF25" s="56"/>
      <c r="CG25" s="99" t="s">
        <v>73</v>
      </c>
      <c r="CH25" s="56">
        <f t="shared" si="33"/>
        <v>1.6500000000000001</v>
      </c>
      <c r="CI25" s="99" t="s">
        <v>83</v>
      </c>
      <c r="CJ25" s="56">
        <f t="shared" si="34"/>
        <v>1.6500000000000001</v>
      </c>
      <c r="CK25" s="99" t="s">
        <v>85</v>
      </c>
      <c r="CL25" s="56">
        <f t="shared" si="35"/>
        <v>1.6500000000000001</v>
      </c>
      <c r="CM25" s="99" t="s">
        <v>94</v>
      </c>
      <c r="CN25" s="56">
        <f t="shared" si="36"/>
        <v>1.6500000000000001</v>
      </c>
      <c r="CO25" s="99" t="s">
        <v>98</v>
      </c>
      <c r="CP25" s="56">
        <f t="shared" si="37"/>
        <v>1.6500000000000001</v>
      </c>
      <c r="CQ25" s="99" t="s">
        <v>121</v>
      </c>
      <c r="CR25" s="102">
        <f t="shared" si="38"/>
        <v>1.6500000000000001</v>
      </c>
    </row>
    <row r="26" spans="1:96" x14ac:dyDescent="0.15">
      <c r="A26" s="80" t="s">
        <v>216</v>
      </c>
      <c r="B26" s="81" t="s">
        <v>217</v>
      </c>
      <c r="C26" s="82" t="s">
        <v>170</v>
      </c>
      <c r="D26" s="82" t="s">
        <v>51</v>
      </c>
      <c r="E26" s="56">
        <v>0.8</v>
      </c>
      <c r="F26" s="14"/>
      <c r="G26" s="80">
        <v>103</v>
      </c>
      <c r="H26" s="56">
        <v>106</v>
      </c>
      <c r="I26" s="56">
        <v>120</v>
      </c>
      <c r="J26" s="56">
        <v>65</v>
      </c>
      <c r="K26" s="56">
        <v>67</v>
      </c>
      <c r="L26" s="56">
        <v>52</v>
      </c>
      <c r="M26" s="94">
        <f t="shared" si="0"/>
        <v>513</v>
      </c>
      <c r="N26" s="85" t="s">
        <v>171</v>
      </c>
      <c r="O26" s="56">
        <f t="shared" si="39"/>
        <v>43.199999999999996</v>
      </c>
      <c r="P26" s="56"/>
      <c r="Q26" s="81">
        <f t="shared" si="1"/>
        <v>0</v>
      </c>
      <c r="R26" s="14">
        <f t="shared" si="2"/>
        <v>43.199999999999996</v>
      </c>
      <c r="S26" s="80"/>
      <c r="T26" s="99" t="s">
        <v>76</v>
      </c>
      <c r="U26" s="56">
        <f t="shared" si="3"/>
        <v>0.71999999999999986</v>
      </c>
      <c r="V26" s="99" t="s">
        <v>83</v>
      </c>
      <c r="W26" s="56">
        <f t="shared" si="4"/>
        <v>0.71999999999999986</v>
      </c>
      <c r="X26" s="99" t="s">
        <v>85</v>
      </c>
      <c r="Y26" s="56">
        <f t="shared" si="5"/>
        <v>0.71999999999999986</v>
      </c>
      <c r="Z26" s="99" t="s">
        <v>94</v>
      </c>
      <c r="AA26" s="56">
        <f t="shared" si="6"/>
        <v>0.71999999999999986</v>
      </c>
      <c r="AB26" s="99" t="s">
        <v>98</v>
      </c>
      <c r="AC26" s="56">
        <f t="shared" si="7"/>
        <v>0.71999999999999986</v>
      </c>
      <c r="AD26" s="99" t="s">
        <v>121</v>
      </c>
      <c r="AE26" s="56">
        <f t="shared" si="8"/>
        <v>0.71999999999999986</v>
      </c>
      <c r="AF26" s="56"/>
      <c r="AG26" s="99" t="s">
        <v>76</v>
      </c>
      <c r="AH26" s="56">
        <f t="shared" si="9"/>
        <v>0.71999999999999986</v>
      </c>
      <c r="AI26" s="100" t="s">
        <v>84</v>
      </c>
      <c r="AJ26" s="56">
        <f t="shared" si="10"/>
        <v>0.71999999999999986</v>
      </c>
      <c r="AK26" s="56" t="s">
        <v>88</v>
      </c>
      <c r="AL26" s="56">
        <f t="shared" si="11"/>
        <v>0.71999999999999986</v>
      </c>
      <c r="AM26" s="99" t="s">
        <v>91</v>
      </c>
      <c r="AN26" s="56">
        <f t="shared" si="12"/>
        <v>0.71999999999999986</v>
      </c>
      <c r="AO26" s="99" t="s">
        <v>96</v>
      </c>
      <c r="AP26" s="56">
        <f t="shared" si="13"/>
        <v>0.71999999999999986</v>
      </c>
      <c r="AQ26" s="99" t="s">
        <v>102</v>
      </c>
      <c r="AR26" s="56">
        <f t="shared" si="14"/>
        <v>0.71999999999999986</v>
      </c>
      <c r="AS26" s="56"/>
      <c r="AT26" s="99" t="s">
        <v>76</v>
      </c>
      <c r="AU26" s="56">
        <f t="shared" si="15"/>
        <v>1.0799999999999998</v>
      </c>
      <c r="AV26" s="99" t="s">
        <v>129</v>
      </c>
      <c r="AW26" s="56">
        <f t="shared" si="16"/>
        <v>1.0799999999999998</v>
      </c>
      <c r="AX26" s="99" t="s">
        <v>85</v>
      </c>
      <c r="AY26" s="56">
        <f t="shared" si="17"/>
        <v>1.0799999999999998</v>
      </c>
      <c r="AZ26" s="99" t="s">
        <v>91</v>
      </c>
      <c r="BA26" s="56">
        <f t="shared" si="18"/>
        <v>1.0799999999999998</v>
      </c>
      <c r="BB26" s="99" t="s">
        <v>98</v>
      </c>
      <c r="BC26" s="56">
        <f t="shared" si="19"/>
        <v>1.0799999999999998</v>
      </c>
      <c r="BD26" s="99" t="s">
        <v>102</v>
      </c>
      <c r="BE26" s="56">
        <f t="shared" si="20"/>
        <v>1.0799999999999998</v>
      </c>
      <c r="BF26" s="56"/>
      <c r="BG26" s="69" t="s">
        <v>76</v>
      </c>
      <c r="BH26" s="56">
        <f t="shared" si="21"/>
        <v>1.0799999999999998</v>
      </c>
      <c r="BI26" s="100" t="s">
        <v>83</v>
      </c>
      <c r="BJ26" s="56">
        <f t="shared" si="22"/>
        <v>1.0799999999999998</v>
      </c>
      <c r="BK26" s="99" t="s">
        <v>85</v>
      </c>
      <c r="BL26" s="56">
        <f t="shared" si="23"/>
        <v>1.0799999999999998</v>
      </c>
      <c r="BM26" s="99" t="s">
        <v>91</v>
      </c>
      <c r="BN26" s="56">
        <f t="shared" si="24"/>
        <v>1.0799999999999998</v>
      </c>
      <c r="BO26" s="99" t="s">
        <v>98</v>
      </c>
      <c r="BP26" s="56">
        <f t="shared" si="25"/>
        <v>1.0799999999999998</v>
      </c>
      <c r="BQ26" s="99" t="s">
        <v>102</v>
      </c>
      <c r="BR26" s="56">
        <f t="shared" si="26"/>
        <v>1.0799999999999998</v>
      </c>
      <c r="BS26" s="56"/>
      <c r="BT26" s="99" t="s">
        <v>73</v>
      </c>
      <c r="BU26" s="56">
        <f t="shared" si="27"/>
        <v>1.7999999999999998</v>
      </c>
      <c r="BV26" s="100" t="s">
        <v>83</v>
      </c>
      <c r="BW26" s="56">
        <f t="shared" si="28"/>
        <v>1.7999999999999998</v>
      </c>
      <c r="BX26" s="99" t="s">
        <v>85</v>
      </c>
      <c r="BY26" s="56">
        <f t="shared" si="29"/>
        <v>1.7999999999999998</v>
      </c>
      <c r="BZ26" s="99" t="s">
        <v>94</v>
      </c>
      <c r="CA26" s="56">
        <f t="shared" si="30"/>
        <v>1.7999999999999998</v>
      </c>
      <c r="CB26" s="99" t="s">
        <v>98</v>
      </c>
      <c r="CC26" s="56">
        <f t="shared" si="31"/>
        <v>1.7999999999999998</v>
      </c>
      <c r="CD26" s="99" t="s">
        <v>121</v>
      </c>
      <c r="CE26" s="56">
        <f t="shared" si="32"/>
        <v>1.7999999999999998</v>
      </c>
      <c r="CF26" s="56"/>
      <c r="CG26" s="99" t="s">
        <v>73</v>
      </c>
      <c r="CH26" s="56">
        <f t="shared" si="33"/>
        <v>1.7999999999999998</v>
      </c>
      <c r="CI26" s="99" t="s">
        <v>83</v>
      </c>
      <c r="CJ26" s="56">
        <f t="shared" si="34"/>
        <v>1.7999999999999998</v>
      </c>
      <c r="CK26" s="99" t="s">
        <v>85</v>
      </c>
      <c r="CL26" s="56">
        <f t="shared" si="35"/>
        <v>1.7999999999999998</v>
      </c>
      <c r="CM26" s="99" t="s">
        <v>94</v>
      </c>
      <c r="CN26" s="56">
        <f t="shared" si="36"/>
        <v>1.7999999999999998</v>
      </c>
      <c r="CO26" s="99" t="s">
        <v>98</v>
      </c>
      <c r="CP26" s="56">
        <f t="shared" si="37"/>
        <v>1.7999999999999998</v>
      </c>
      <c r="CQ26" s="99" t="s">
        <v>121</v>
      </c>
      <c r="CR26" s="102">
        <f t="shared" si="38"/>
        <v>1.7999999999999998</v>
      </c>
    </row>
    <row r="27" spans="1:96" x14ac:dyDescent="0.15">
      <c r="A27" s="80" t="s">
        <v>218</v>
      </c>
      <c r="B27" s="81" t="s">
        <v>219</v>
      </c>
      <c r="C27" s="82" t="s">
        <v>170</v>
      </c>
      <c r="D27" s="82" t="s">
        <v>51</v>
      </c>
      <c r="E27" s="56">
        <v>0.8</v>
      </c>
      <c r="F27" s="14"/>
      <c r="G27" s="80">
        <v>101</v>
      </c>
      <c r="H27" s="56">
        <v>110</v>
      </c>
      <c r="I27" s="56">
        <v>123</v>
      </c>
      <c r="J27" s="56">
        <v>51</v>
      </c>
      <c r="K27" s="56">
        <v>71</v>
      </c>
      <c r="L27" s="56">
        <v>57</v>
      </c>
      <c r="M27" s="94">
        <f t="shared" si="0"/>
        <v>513</v>
      </c>
      <c r="N27" s="85" t="s">
        <v>171</v>
      </c>
      <c r="O27" s="56">
        <f t="shared" si="39"/>
        <v>43.199999999999996</v>
      </c>
      <c r="P27" s="56"/>
      <c r="Q27" s="81">
        <f t="shared" si="1"/>
        <v>0</v>
      </c>
      <c r="R27" s="14">
        <f t="shared" si="2"/>
        <v>43.199999999999996</v>
      </c>
      <c r="S27" s="80"/>
      <c r="T27" s="99" t="s">
        <v>76</v>
      </c>
      <c r="U27" s="56">
        <f t="shared" si="3"/>
        <v>0.71999999999999986</v>
      </c>
      <c r="V27" s="99" t="s">
        <v>83</v>
      </c>
      <c r="W27" s="56">
        <f t="shared" si="4"/>
        <v>0.71999999999999986</v>
      </c>
      <c r="X27" s="99" t="s">
        <v>85</v>
      </c>
      <c r="Y27" s="56">
        <f t="shared" si="5"/>
        <v>0.71999999999999986</v>
      </c>
      <c r="Z27" s="99" t="s">
        <v>94</v>
      </c>
      <c r="AA27" s="56">
        <f t="shared" si="6"/>
        <v>0.71999999999999986</v>
      </c>
      <c r="AB27" s="99" t="s">
        <v>98</v>
      </c>
      <c r="AC27" s="56">
        <f t="shared" si="7"/>
        <v>0.71999999999999986</v>
      </c>
      <c r="AD27" s="99" t="s">
        <v>121</v>
      </c>
      <c r="AE27" s="56">
        <f t="shared" si="8"/>
        <v>0.71999999999999986</v>
      </c>
      <c r="AF27" s="56"/>
      <c r="AG27" s="99" t="s">
        <v>75</v>
      </c>
      <c r="AH27" s="56">
        <f t="shared" si="9"/>
        <v>0.71999999999999986</v>
      </c>
      <c r="AI27" s="100" t="s">
        <v>83</v>
      </c>
      <c r="AJ27" s="56">
        <f t="shared" si="10"/>
        <v>0.71999999999999986</v>
      </c>
      <c r="AK27" s="56" t="s">
        <v>85</v>
      </c>
      <c r="AL27" s="56">
        <f t="shared" si="11"/>
        <v>0.71999999999999986</v>
      </c>
      <c r="AM27" s="99" t="s">
        <v>93</v>
      </c>
      <c r="AN27" s="56">
        <f t="shared" si="12"/>
        <v>0.71999999999999986</v>
      </c>
      <c r="AO27" s="99" t="s">
        <v>98</v>
      </c>
      <c r="AP27" s="56">
        <f t="shared" si="13"/>
        <v>0.71999999999999986</v>
      </c>
      <c r="AQ27" s="99" t="s">
        <v>121</v>
      </c>
      <c r="AR27" s="56">
        <f t="shared" si="14"/>
        <v>0.71999999999999986</v>
      </c>
      <c r="AS27" s="56"/>
      <c r="AT27" s="99" t="s">
        <v>75</v>
      </c>
      <c r="AU27" s="56">
        <f t="shared" si="15"/>
        <v>1.0799999999999998</v>
      </c>
      <c r="AV27" s="99" t="s">
        <v>84</v>
      </c>
      <c r="AW27" s="56">
        <f t="shared" si="16"/>
        <v>1.0799999999999998</v>
      </c>
      <c r="AX27" s="99" t="s">
        <v>88</v>
      </c>
      <c r="AY27" s="56">
        <f t="shared" si="17"/>
        <v>1.0799999999999998</v>
      </c>
      <c r="AZ27" s="99" t="s">
        <v>94</v>
      </c>
      <c r="BA27" s="56">
        <f t="shared" si="18"/>
        <v>1.0799999999999998</v>
      </c>
      <c r="BB27" s="99" t="s">
        <v>98</v>
      </c>
      <c r="BC27" s="56">
        <f t="shared" si="19"/>
        <v>1.0799999999999998</v>
      </c>
      <c r="BD27" s="99" t="s">
        <v>121</v>
      </c>
      <c r="BE27" s="56">
        <f t="shared" si="20"/>
        <v>1.0799999999999998</v>
      </c>
      <c r="BF27" s="56"/>
      <c r="BG27" s="69" t="s">
        <v>75</v>
      </c>
      <c r="BH27" s="56">
        <f t="shared" si="21"/>
        <v>1.0799999999999998</v>
      </c>
      <c r="BI27" s="100" t="s">
        <v>84</v>
      </c>
      <c r="BJ27" s="56">
        <f t="shared" si="22"/>
        <v>1.0799999999999998</v>
      </c>
      <c r="BK27" s="99" t="s">
        <v>135</v>
      </c>
      <c r="BL27" s="56">
        <f t="shared" si="23"/>
        <v>1.0799999999999998</v>
      </c>
      <c r="BM27" s="99" t="s">
        <v>94</v>
      </c>
      <c r="BN27" s="56">
        <f t="shared" si="24"/>
        <v>1.0799999999999998</v>
      </c>
      <c r="BO27" s="99" t="s">
        <v>98</v>
      </c>
      <c r="BP27" s="56">
        <f t="shared" si="25"/>
        <v>1.0799999999999998</v>
      </c>
      <c r="BQ27" s="99" t="s">
        <v>121</v>
      </c>
      <c r="BR27" s="56">
        <f t="shared" si="26"/>
        <v>1.0799999999999998</v>
      </c>
      <c r="BS27" s="56"/>
      <c r="BT27" s="99" t="s">
        <v>73</v>
      </c>
      <c r="BU27" s="56">
        <f t="shared" si="27"/>
        <v>1.7999999999999998</v>
      </c>
      <c r="BV27" s="100" t="s">
        <v>83</v>
      </c>
      <c r="BW27" s="56">
        <f t="shared" si="28"/>
        <v>1.7999999999999998</v>
      </c>
      <c r="BX27" s="99" t="s">
        <v>85</v>
      </c>
      <c r="BY27" s="56">
        <f t="shared" si="29"/>
        <v>1.7999999999999998</v>
      </c>
      <c r="BZ27" s="99" t="s">
        <v>94</v>
      </c>
      <c r="CA27" s="56">
        <f t="shared" si="30"/>
        <v>1.7999999999999998</v>
      </c>
      <c r="CB27" s="99" t="s">
        <v>98</v>
      </c>
      <c r="CC27" s="56">
        <f t="shared" si="31"/>
        <v>1.7999999999999998</v>
      </c>
      <c r="CD27" s="99" t="s">
        <v>121</v>
      </c>
      <c r="CE27" s="56">
        <f t="shared" si="32"/>
        <v>1.7999999999999998</v>
      </c>
      <c r="CF27" s="56"/>
      <c r="CG27" s="99" t="s">
        <v>73</v>
      </c>
      <c r="CH27" s="56">
        <f t="shared" si="33"/>
        <v>1.7999999999999998</v>
      </c>
      <c r="CI27" s="99" t="s">
        <v>83</v>
      </c>
      <c r="CJ27" s="56">
        <f t="shared" si="34"/>
        <v>1.7999999999999998</v>
      </c>
      <c r="CK27" s="99" t="s">
        <v>85</v>
      </c>
      <c r="CL27" s="56">
        <f t="shared" si="35"/>
        <v>1.7999999999999998</v>
      </c>
      <c r="CM27" s="99" t="s">
        <v>94</v>
      </c>
      <c r="CN27" s="56">
        <f t="shared" si="36"/>
        <v>1.7999999999999998</v>
      </c>
      <c r="CO27" s="99" t="s">
        <v>98</v>
      </c>
      <c r="CP27" s="56">
        <f t="shared" si="37"/>
        <v>1.7999999999999998</v>
      </c>
      <c r="CQ27" s="99" t="s">
        <v>121</v>
      </c>
      <c r="CR27" s="102">
        <f t="shared" si="38"/>
        <v>1.7999999999999998</v>
      </c>
    </row>
    <row r="28" spans="1:96" x14ac:dyDescent="0.15">
      <c r="A28" s="80" t="s">
        <v>220</v>
      </c>
      <c r="B28" s="81" t="s">
        <v>221</v>
      </c>
      <c r="C28" s="82" t="s">
        <v>170</v>
      </c>
      <c r="D28" s="82" t="s">
        <v>51</v>
      </c>
      <c r="E28" s="56">
        <v>1</v>
      </c>
      <c r="F28" s="14"/>
      <c r="G28" s="80">
        <v>93</v>
      </c>
      <c r="H28" s="56">
        <v>94</v>
      </c>
      <c r="I28" s="56">
        <v>120</v>
      </c>
      <c r="J28" s="56">
        <v>68.5</v>
      </c>
      <c r="K28" s="56">
        <v>64</v>
      </c>
      <c r="L28" s="56">
        <v>72</v>
      </c>
      <c r="M28" s="94">
        <f t="shared" si="0"/>
        <v>511.5</v>
      </c>
      <c r="N28" s="85" t="s">
        <v>171</v>
      </c>
      <c r="O28" s="56">
        <f t="shared" si="39"/>
        <v>36</v>
      </c>
      <c r="P28" s="56"/>
      <c r="Q28" s="81">
        <f t="shared" si="1"/>
        <v>0</v>
      </c>
      <c r="R28" s="14">
        <f t="shared" si="2"/>
        <v>36</v>
      </c>
      <c r="S28" s="80"/>
      <c r="T28" s="99" t="s">
        <v>73</v>
      </c>
      <c r="U28" s="56">
        <f t="shared" si="3"/>
        <v>0.6</v>
      </c>
      <c r="V28" s="99" t="s">
        <v>84</v>
      </c>
      <c r="W28" s="56">
        <f t="shared" si="4"/>
        <v>0.6</v>
      </c>
      <c r="X28" s="99" t="s">
        <v>88</v>
      </c>
      <c r="Y28" s="56">
        <f t="shared" si="5"/>
        <v>0.6</v>
      </c>
      <c r="Z28" s="99" t="s">
        <v>93</v>
      </c>
      <c r="AA28" s="56">
        <f t="shared" si="6"/>
        <v>0.6</v>
      </c>
      <c r="AB28" s="99" t="s">
        <v>96</v>
      </c>
      <c r="AC28" s="56">
        <f t="shared" si="7"/>
        <v>0.6</v>
      </c>
      <c r="AD28" s="99" t="s">
        <v>102</v>
      </c>
      <c r="AE28" s="56">
        <f t="shared" si="8"/>
        <v>0.6</v>
      </c>
      <c r="AF28" s="56"/>
      <c r="AG28" s="99" t="s">
        <v>73</v>
      </c>
      <c r="AH28" s="56">
        <f t="shared" si="9"/>
        <v>0.6</v>
      </c>
      <c r="AI28" s="100" t="s">
        <v>84</v>
      </c>
      <c r="AJ28" s="56">
        <f t="shared" si="10"/>
        <v>0.6</v>
      </c>
      <c r="AK28" s="56" t="s">
        <v>88</v>
      </c>
      <c r="AL28" s="56">
        <f t="shared" si="11"/>
        <v>0.6</v>
      </c>
      <c r="AM28" s="99" t="s">
        <v>94</v>
      </c>
      <c r="AN28" s="56">
        <f t="shared" si="12"/>
        <v>0.6</v>
      </c>
      <c r="AO28" s="99" t="s">
        <v>96</v>
      </c>
      <c r="AP28" s="56">
        <f t="shared" si="13"/>
        <v>0.6</v>
      </c>
      <c r="AQ28" s="99" t="s">
        <v>122</v>
      </c>
      <c r="AR28" s="56">
        <f t="shared" si="14"/>
        <v>0.6</v>
      </c>
      <c r="AS28" s="56"/>
      <c r="AT28" s="99" t="s">
        <v>73</v>
      </c>
      <c r="AU28" s="56">
        <f t="shared" si="15"/>
        <v>0.9</v>
      </c>
      <c r="AV28" s="99" t="s">
        <v>84</v>
      </c>
      <c r="AW28" s="56">
        <f t="shared" si="16"/>
        <v>0.9</v>
      </c>
      <c r="AX28" s="99" t="s">
        <v>88</v>
      </c>
      <c r="AY28" s="56">
        <f t="shared" si="17"/>
        <v>0.9</v>
      </c>
      <c r="AZ28" s="99" t="s">
        <v>94</v>
      </c>
      <c r="BA28" s="56">
        <f t="shared" si="18"/>
        <v>0.9</v>
      </c>
      <c r="BB28" s="99" t="s">
        <v>98</v>
      </c>
      <c r="BC28" s="56">
        <f t="shared" si="19"/>
        <v>0.9</v>
      </c>
      <c r="BD28" s="99" t="s">
        <v>122</v>
      </c>
      <c r="BE28" s="56">
        <f t="shared" si="20"/>
        <v>0.9</v>
      </c>
      <c r="BF28" s="56"/>
      <c r="BG28" s="69" t="s">
        <v>73</v>
      </c>
      <c r="BH28" s="56">
        <f t="shared" si="21"/>
        <v>0.9</v>
      </c>
      <c r="BI28" s="100" t="s">
        <v>84</v>
      </c>
      <c r="BJ28" s="56">
        <f t="shared" si="22"/>
        <v>0.9</v>
      </c>
      <c r="BK28" s="99" t="s">
        <v>135</v>
      </c>
      <c r="BL28" s="56">
        <f t="shared" si="23"/>
        <v>0.9</v>
      </c>
      <c r="BM28" s="99" t="s">
        <v>94</v>
      </c>
      <c r="BN28" s="56">
        <f t="shared" si="24"/>
        <v>0.9</v>
      </c>
      <c r="BO28" s="99" t="s">
        <v>98</v>
      </c>
      <c r="BP28" s="56">
        <f t="shared" si="25"/>
        <v>0.9</v>
      </c>
      <c r="BQ28" s="99" t="s">
        <v>122</v>
      </c>
      <c r="BR28" s="56">
        <f t="shared" si="26"/>
        <v>0.9</v>
      </c>
      <c r="BS28" s="56"/>
      <c r="BT28" s="99" t="s">
        <v>136</v>
      </c>
      <c r="BU28" s="56">
        <f t="shared" si="27"/>
        <v>1.5</v>
      </c>
      <c r="BV28" s="100" t="s">
        <v>84</v>
      </c>
      <c r="BW28" s="56">
        <f t="shared" si="28"/>
        <v>1.5</v>
      </c>
      <c r="BX28" s="99" t="s">
        <v>88</v>
      </c>
      <c r="BY28" s="56">
        <f t="shared" si="29"/>
        <v>1.5</v>
      </c>
      <c r="BZ28" s="99" t="s">
        <v>93</v>
      </c>
      <c r="CA28" s="56">
        <f t="shared" si="30"/>
        <v>1.5</v>
      </c>
      <c r="CB28" s="99" t="s">
        <v>96</v>
      </c>
      <c r="CC28" s="56">
        <f t="shared" si="31"/>
        <v>1.5</v>
      </c>
      <c r="CD28" s="99" t="s">
        <v>102</v>
      </c>
      <c r="CE28" s="56">
        <f t="shared" si="32"/>
        <v>1.5</v>
      </c>
      <c r="CF28" s="56"/>
      <c r="CG28" s="99" t="s">
        <v>136</v>
      </c>
      <c r="CH28" s="56">
        <f t="shared" si="33"/>
        <v>1.5</v>
      </c>
      <c r="CI28" s="99" t="s">
        <v>84</v>
      </c>
      <c r="CJ28" s="56">
        <f t="shared" si="34"/>
        <v>1.5</v>
      </c>
      <c r="CK28" s="99" t="s">
        <v>88</v>
      </c>
      <c r="CL28" s="56">
        <f t="shared" si="35"/>
        <v>1.5</v>
      </c>
      <c r="CM28" s="99" t="s">
        <v>93</v>
      </c>
      <c r="CN28" s="56">
        <f t="shared" si="36"/>
        <v>1.5</v>
      </c>
      <c r="CO28" s="99" t="s">
        <v>96</v>
      </c>
      <c r="CP28" s="56">
        <f t="shared" si="37"/>
        <v>1.5</v>
      </c>
      <c r="CQ28" s="99" t="s">
        <v>102</v>
      </c>
      <c r="CR28" s="102">
        <f t="shared" si="38"/>
        <v>1.5</v>
      </c>
    </row>
    <row r="29" spans="1:96" x14ac:dyDescent="0.15">
      <c r="A29" s="80" t="s">
        <v>222</v>
      </c>
      <c r="B29" s="81" t="s">
        <v>223</v>
      </c>
      <c r="C29" s="82" t="s">
        <v>170</v>
      </c>
      <c r="D29" s="82" t="s">
        <v>51</v>
      </c>
      <c r="E29" s="56">
        <v>1</v>
      </c>
      <c r="F29" s="14"/>
      <c r="G29" s="80">
        <v>104</v>
      </c>
      <c r="H29" s="56">
        <v>107</v>
      </c>
      <c r="I29" s="56">
        <v>97</v>
      </c>
      <c r="J29" s="56">
        <v>54</v>
      </c>
      <c r="K29" s="56">
        <v>64.5</v>
      </c>
      <c r="L29" s="56">
        <v>83.5</v>
      </c>
      <c r="M29" s="94">
        <f t="shared" si="0"/>
        <v>510</v>
      </c>
      <c r="N29" s="85" t="s">
        <v>171</v>
      </c>
      <c r="O29" s="56">
        <f t="shared" si="39"/>
        <v>36</v>
      </c>
      <c r="P29" s="56"/>
      <c r="Q29" s="81">
        <f t="shared" si="1"/>
        <v>0</v>
      </c>
      <c r="R29" s="14">
        <f t="shared" si="2"/>
        <v>36</v>
      </c>
      <c r="S29" s="80"/>
      <c r="T29" s="99" t="s">
        <v>73</v>
      </c>
      <c r="U29" s="56">
        <f t="shared" si="3"/>
        <v>0.6</v>
      </c>
      <c r="V29" s="99" t="s">
        <v>84</v>
      </c>
      <c r="W29" s="56">
        <f t="shared" si="4"/>
        <v>0.6</v>
      </c>
      <c r="X29" s="99" t="s">
        <v>88</v>
      </c>
      <c r="Y29" s="56">
        <f t="shared" si="5"/>
        <v>0.6</v>
      </c>
      <c r="Z29" s="99" t="s">
        <v>93</v>
      </c>
      <c r="AA29" s="56">
        <f t="shared" si="6"/>
        <v>0.6</v>
      </c>
      <c r="AB29" s="99" t="s">
        <v>96</v>
      </c>
      <c r="AC29" s="56">
        <f t="shared" si="7"/>
        <v>0.6</v>
      </c>
      <c r="AD29" s="99" t="s">
        <v>102</v>
      </c>
      <c r="AE29" s="56">
        <f t="shared" si="8"/>
        <v>0.6</v>
      </c>
      <c r="AF29" s="56"/>
      <c r="AG29" s="99" t="s">
        <v>73</v>
      </c>
      <c r="AH29" s="56">
        <f t="shared" si="9"/>
        <v>0.6</v>
      </c>
      <c r="AI29" s="100" t="s">
        <v>83</v>
      </c>
      <c r="AJ29" s="56">
        <f t="shared" si="10"/>
        <v>0.6</v>
      </c>
      <c r="AK29" s="56" t="s">
        <v>88</v>
      </c>
      <c r="AL29" s="56">
        <f t="shared" si="11"/>
        <v>0.6</v>
      </c>
      <c r="AM29" s="99" t="s">
        <v>93</v>
      </c>
      <c r="AN29" s="56">
        <f t="shared" si="12"/>
        <v>0.6</v>
      </c>
      <c r="AO29" s="99" t="s">
        <v>98</v>
      </c>
      <c r="AP29" s="56">
        <f t="shared" si="13"/>
        <v>0.6</v>
      </c>
      <c r="AQ29" s="99" t="s">
        <v>121</v>
      </c>
      <c r="AR29" s="56">
        <f t="shared" si="14"/>
        <v>0.6</v>
      </c>
      <c r="AS29" s="56"/>
      <c r="AT29" s="99" t="s">
        <v>73</v>
      </c>
      <c r="AU29" s="56">
        <f t="shared" si="15"/>
        <v>0.9</v>
      </c>
      <c r="AV29" s="99" t="s">
        <v>129</v>
      </c>
      <c r="AW29" s="56">
        <f t="shared" si="16"/>
        <v>0.9</v>
      </c>
      <c r="AX29" s="99" t="s">
        <v>85</v>
      </c>
      <c r="AY29" s="56">
        <f t="shared" si="17"/>
        <v>0.9</v>
      </c>
      <c r="AZ29" s="99" t="s">
        <v>94</v>
      </c>
      <c r="BA29" s="56">
        <f t="shared" si="18"/>
        <v>0.9</v>
      </c>
      <c r="BB29" s="99" t="s">
        <v>98</v>
      </c>
      <c r="BC29" s="56">
        <f t="shared" si="19"/>
        <v>0.9</v>
      </c>
      <c r="BD29" s="99" t="s">
        <v>121</v>
      </c>
      <c r="BE29" s="56">
        <f t="shared" si="20"/>
        <v>0.9</v>
      </c>
      <c r="BF29" s="56"/>
      <c r="BG29" s="69" t="s">
        <v>73</v>
      </c>
      <c r="BH29" s="56">
        <f t="shared" si="21"/>
        <v>0.9</v>
      </c>
      <c r="BI29" s="100" t="s">
        <v>83</v>
      </c>
      <c r="BJ29" s="56">
        <f t="shared" si="22"/>
        <v>0.9</v>
      </c>
      <c r="BK29" s="99" t="s">
        <v>85</v>
      </c>
      <c r="BL29" s="56">
        <f t="shared" si="23"/>
        <v>0.9</v>
      </c>
      <c r="BM29" s="99" t="s">
        <v>94</v>
      </c>
      <c r="BN29" s="56">
        <f t="shared" si="24"/>
        <v>0.9</v>
      </c>
      <c r="BO29" s="99" t="s">
        <v>98</v>
      </c>
      <c r="BP29" s="56">
        <f t="shared" si="25"/>
        <v>0.9</v>
      </c>
      <c r="BQ29" s="99" t="s">
        <v>121</v>
      </c>
      <c r="BR29" s="56">
        <f t="shared" si="26"/>
        <v>0.9</v>
      </c>
      <c r="BS29" s="56"/>
      <c r="BT29" s="99" t="s">
        <v>136</v>
      </c>
      <c r="BU29" s="56">
        <f t="shared" si="27"/>
        <v>1.5</v>
      </c>
      <c r="BV29" s="100" t="s">
        <v>84</v>
      </c>
      <c r="BW29" s="56">
        <f t="shared" si="28"/>
        <v>1.5</v>
      </c>
      <c r="BX29" s="99" t="s">
        <v>88</v>
      </c>
      <c r="BY29" s="56">
        <f t="shared" si="29"/>
        <v>1.5</v>
      </c>
      <c r="BZ29" s="99" t="s">
        <v>93</v>
      </c>
      <c r="CA29" s="56">
        <f t="shared" si="30"/>
        <v>1.5</v>
      </c>
      <c r="CB29" s="99" t="s">
        <v>96</v>
      </c>
      <c r="CC29" s="56">
        <f t="shared" si="31"/>
        <v>1.5</v>
      </c>
      <c r="CD29" s="99" t="s">
        <v>102</v>
      </c>
      <c r="CE29" s="56">
        <f t="shared" si="32"/>
        <v>1.5</v>
      </c>
      <c r="CF29" s="56"/>
      <c r="CG29" s="99" t="s">
        <v>136</v>
      </c>
      <c r="CH29" s="56">
        <f t="shared" si="33"/>
        <v>1.5</v>
      </c>
      <c r="CI29" s="99" t="s">
        <v>84</v>
      </c>
      <c r="CJ29" s="56">
        <f t="shared" si="34"/>
        <v>1.5</v>
      </c>
      <c r="CK29" s="99" t="s">
        <v>88</v>
      </c>
      <c r="CL29" s="56">
        <f t="shared" si="35"/>
        <v>1.5</v>
      </c>
      <c r="CM29" s="99" t="s">
        <v>93</v>
      </c>
      <c r="CN29" s="56">
        <f t="shared" si="36"/>
        <v>1.5</v>
      </c>
      <c r="CO29" s="99" t="s">
        <v>96</v>
      </c>
      <c r="CP29" s="56">
        <f t="shared" si="37"/>
        <v>1.5</v>
      </c>
      <c r="CQ29" s="99" t="s">
        <v>102</v>
      </c>
      <c r="CR29" s="102">
        <f t="shared" si="38"/>
        <v>1.5</v>
      </c>
    </row>
    <row r="30" spans="1:96" x14ac:dyDescent="0.15">
      <c r="A30" s="80" t="s">
        <v>224</v>
      </c>
      <c r="B30" s="81" t="s">
        <v>225</v>
      </c>
      <c r="C30" s="82" t="s">
        <v>170</v>
      </c>
      <c r="D30" s="82" t="s">
        <v>51</v>
      </c>
      <c r="E30" s="56">
        <v>1</v>
      </c>
      <c r="F30" s="14"/>
      <c r="G30" s="80">
        <v>112</v>
      </c>
      <c r="H30" s="56">
        <v>100</v>
      </c>
      <c r="I30" s="56">
        <v>117</v>
      </c>
      <c r="J30" s="56">
        <v>48.5</v>
      </c>
      <c r="K30" s="56">
        <v>61</v>
      </c>
      <c r="L30" s="56">
        <v>69</v>
      </c>
      <c r="M30" s="94">
        <f t="shared" si="0"/>
        <v>507.5</v>
      </c>
      <c r="N30" s="85" t="s">
        <v>171</v>
      </c>
      <c r="O30" s="56">
        <f t="shared" si="39"/>
        <v>36</v>
      </c>
      <c r="P30" s="56"/>
      <c r="Q30" s="81">
        <f t="shared" si="1"/>
        <v>0</v>
      </c>
      <c r="R30" s="14">
        <f t="shared" si="2"/>
        <v>36</v>
      </c>
      <c r="S30" s="80"/>
      <c r="T30" s="99" t="s">
        <v>76</v>
      </c>
      <c r="U30" s="56">
        <f t="shared" si="3"/>
        <v>0.6</v>
      </c>
      <c r="V30" s="99" t="s">
        <v>83</v>
      </c>
      <c r="W30" s="56">
        <f t="shared" si="4"/>
        <v>0.6</v>
      </c>
      <c r="X30" s="99" t="s">
        <v>85</v>
      </c>
      <c r="Y30" s="56">
        <f t="shared" si="5"/>
        <v>0.6</v>
      </c>
      <c r="Z30" s="99" t="s">
        <v>94</v>
      </c>
      <c r="AA30" s="56">
        <f t="shared" si="6"/>
        <v>0.6</v>
      </c>
      <c r="AB30" s="99" t="s">
        <v>98</v>
      </c>
      <c r="AC30" s="56">
        <f t="shared" si="7"/>
        <v>0.6</v>
      </c>
      <c r="AD30" s="99" t="s">
        <v>121</v>
      </c>
      <c r="AE30" s="56">
        <f t="shared" si="8"/>
        <v>0.6</v>
      </c>
      <c r="AF30" s="56"/>
      <c r="AG30" s="99" t="s">
        <v>76</v>
      </c>
      <c r="AH30" s="56">
        <f t="shared" si="9"/>
        <v>0.6</v>
      </c>
      <c r="AI30" s="100" t="s">
        <v>83</v>
      </c>
      <c r="AJ30" s="56">
        <f t="shared" si="10"/>
        <v>0.6</v>
      </c>
      <c r="AK30" s="56" t="s">
        <v>85</v>
      </c>
      <c r="AL30" s="56">
        <f t="shared" si="11"/>
        <v>0.6</v>
      </c>
      <c r="AM30" s="99" t="s">
        <v>93</v>
      </c>
      <c r="AN30" s="56">
        <f t="shared" si="12"/>
        <v>0.6</v>
      </c>
      <c r="AO30" s="99" t="s">
        <v>98</v>
      </c>
      <c r="AP30" s="56">
        <f t="shared" si="13"/>
        <v>0.6</v>
      </c>
      <c r="AQ30" s="99" t="s">
        <v>102</v>
      </c>
      <c r="AR30" s="56">
        <f t="shared" si="14"/>
        <v>0.6</v>
      </c>
      <c r="AS30" s="56"/>
      <c r="AT30" s="99" t="s">
        <v>76</v>
      </c>
      <c r="AU30" s="56">
        <f t="shared" si="15"/>
        <v>0.9</v>
      </c>
      <c r="AV30" s="99" t="s">
        <v>129</v>
      </c>
      <c r="AW30" s="56">
        <f t="shared" si="16"/>
        <v>0.9</v>
      </c>
      <c r="AX30" s="99" t="s">
        <v>85</v>
      </c>
      <c r="AY30" s="56">
        <f t="shared" si="17"/>
        <v>0.9</v>
      </c>
      <c r="AZ30" s="99" t="s">
        <v>94</v>
      </c>
      <c r="BA30" s="56">
        <f t="shared" si="18"/>
        <v>0.9</v>
      </c>
      <c r="BB30" s="99" t="s">
        <v>98</v>
      </c>
      <c r="BC30" s="56">
        <f t="shared" si="19"/>
        <v>0.9</v>
      </c>
      <c r="BD30" s="99" t="s">
        <v>121</v>
      </c>
      <c r="BE30" s="56">
        <f t="shared" si="20"/>
        <v>0.9</v>
      </c>
      <c r="BF30" s="56"/>
      <c r="BG30" s="69" t="s">
        <v>76</v>
      </c>
      <c r="BH30" s="56">
        <f t="shared" si="21"/>
        <v>0.9</v>
      </c>
      <c r="BI30" s="100" t="s">
        <v>83</v>
      </c>
      <c r="BJ30" s="56">
        <f t="shared" si="22"/>
        <v>0.9</v>
      </c>
      <c r="BK30" s="99" t="s">
        <v>85</v>
      </c>
      <c r="BL30" s="56">
        <f t="shared" si="23"/>
        <v>0.9</v>
      </c>
      <c r="BM30" s="99" t="s">
        <v>94</v>
      </c>
      <c r="BN30" s="56">
        <f t="shared" si="24"/>
        <v>0.9</v>
      </c>
      <c r="BO30" s="99" t="s">
        <v>98</v>
      </c>
      <c r="BP30" s="56">
        <f t="shared" si="25"/>
        <v>0.9</v>
      </c>
      <c r="BQ30" s="99" t="s">
        <v>121</v>
      </c>
      <c r="BR30" s="56">
        <f t="shared" si="26"/>
        <v>0.9</v>
      </c>
      <c r="BS30" s="56"/>
      <c r="BT30" s="99" t="s">
        <v>73</v>
      </c>
      <c r="BU30" s="56">
        <f t="shared" si="27"/>
        <v>1.5</v>
      </c>
      <c r="BV30" s="100" t="s">
        <v>83</v>
      </c>
      <c r="BW30" s="56">
        <f t="shared" si="28"/>
        <v>1.5</v>
      </c>
      <c r="BX30" s="99" t="s">
        <v>85</v>
      </c>
      <c r="BY30" s="56">
        <f t="shared" si="29"/>
        <v>1.5</v>
      </c>
      <c r="BZ30" s="99" t="s">
        <v>94</v>
      </c>
      <c r="CA30" s="56">
        <f t="shared" si="30"/>
        <v>1.5</v>
      </c>
      <c r="CB30" s="99" t="s">
        <v>98</v>
      </c>
      <c r="CC30" s="56">
        <f t="shared" si="31"/>
        <v>1.5</v>
      </c>
      <c r="CD30" s="99" t="s">
        <v>121</v>
      </c>
      <c r="CE30" s="56">
        <f t="shared" si="32"/>
        <v>1.5</v>
      </c>
      <c r="CF30" s="56"/>
      <c r="CG30" s="99" t="s">
        <v>73</v>
      </c>
      <c r="CH30" s="56">
        <f t="shared" si="33"/>
        <v>1.5</v>
      </c>
      <c r="CI30" s="99" t="s">
        <v>83</v>
      </c>
      <c r="CJ30" s="56">
        <f t="shared" si="34"/>
        <v>1.5</v>
      </c>
      <c r="CK30" s="99" t="s">
        <v>85</v>
      </c>
      <c r="CL30" s="56">
        <f t="shared" si="35"/>
        <v>1.5</v>
      </c>
      <c r="CM30" s="99" t="s">
        <v>94</v>
      </c>
      <c r="CN30" s="56">
        <f t="shared" si="36"/>
        <v>1.5</v>
      </c>
      <c r="CO30" s="99" t="s">
        <v>98</v>
      </c>
      <c r="CP30" s="56">
        <f t="shared" si="37"/>
        <v>1.5</v>
      </c>
      <c r="CQ30" s="99" t="s">
        <v>121</v>
      </c>
      <c r="CR30" s="102">
        <f t="shared" si="38"/>
        <v>1.5</v>
      </c>
    </row>
    <row r="31" spans="1:96" x14ac:dyDescent="0.15">
      <c r="A31" s="80" t="s">
        <v>226</v>
      </c>
      <c r="B31" s="81" t="s">
        <v>227</v>
      </c>
      <c r="C31" s="82" t="s">
        <v>170</v>
      </c>
      <c r="D31" s="82" t="s">
        <v>51</v>
      </c>
      <c r="E31" s="56">
        <v>1</v>
      </c>
      <c r="F31" s="89"/>
      <c r="G31" s="80">
        <v>112</v>
      </c>
      <c r="H31" s="56">
        <v>110</v>
      </c>
      <c r="I31" s="56">
        <v>115</v>
      </c>
      <c r="J31" s="56">
        <v>70</v>
      </c>
      <c r="K31" s="56">
        <v>50</v>
      </c>
      <c r="L31" s="56">
        <v>49.5</v>
      </c>
      <c r="M31" s="94">
        <f t="shared" si="0"/>
        <v>506.5</v>
      </c>
      <c r="N31" s="85" t="s">
        <v>171</v>
      </c>
      <c r="O31" s="56">
        <f t="shared" si="39"/>
        <v>36</v>
      </c>
      <c r="P31" s="97"/>
      <c r="Q31" s="81">
        <f t="shared" si="1"/>
        <v>0</v>
      </c>
      <c r="R31" s="14">
        <f t="shared" si="2"/>
        <v>36</v>
      </c>
      <c r="S31" s="80"/>
      <c r="T31" s="99" t="s">
        <v>76</v>
      </c>
      <c r="U31" s="56">
        <f t="shared" si="3"/>
        <v>0.6</v>
      </c>
      <c r="V31" s="99" t="s">
        <v>83</v>
      </c>
      <c r="W31" s="56">
        <f t="shared" si="4"/>
        <v>0.6</v>
      </c>
      <c r="X31" s="99" t="s">
        <v>85</v>
      </c>
      <c r="Y31" s="56">
        <f t="shared" si="5"/>
        <v>0.6</v>
      </c>
      <c r="Z31" s="99" t="s">
        <v>94</v>
      </c>
      <c r="AA31" s="56">
        <f t="shared" si="6"/>
        <v>0.6</v>
      </c>
      <c r="AB31" s="99" t="s">
        <v>98</v>
      </c>
      <c r="AC31" s="56">
        <f t="shared" si="7"/>
        <v>0.6</v>
      </c>
      <c r="AD31" s="99" t="s">
        <v>121</v>
      </c>
      <c r="AE31" s="56">
        <f t="shared" si="8"/>
        <v>0.6</v>
      </c>
      <c r="AF31" s="56"/>
      <c r="AG31" s="99" t="s">
        <v>76</v>
      </c>
      <c r="AH31" s="56">
        <f t="shared" si="9"/>
        <v>0.6</v>
      </c>
      <c r="AI31" s="100" t="s">
        <v>83</v>
      </c>
      <c r="AJ31" s="56">
        <f t="shared" si="10"/>
        <v>0.6</v>
      </c>
      <c r="AK31" s="56" t="s">
        <v>85</v>
      </c>
      <c r="AL31" s="56">
        <f t="shared" si="11"/>
        <v>0.6</v>
      </c>
      <c r="AM31" s="99" t="s">
        <v>94</v>
      </c>
      <c r="AN31" s="56">
        <f t="shared" si="12"/>
        <v>0.6</v>
      </c>
      <c r="AO31" s="99" t="s">
        <v>96</v>
      </c>
      <c r="AP31" s="56">
        <f t="shared" si="13"/>
        <v>0.6</v>
      </c>
      <c r="AQ31" s="99" t="s">
        <v>102</v>
      </c>
      <c r="AR31" s="56">
        <f t="shared" si="14"/>
        <v>0.6</v>
      </c>
      <c r="AS31" s="56"/>
      <c r="AT31" s="99" t="s">
        <v>76</v>
      </c>
      <c r="AU31" s="56">
        <f t="shared" si="15"/>
        <v>0.9</v>
      </c>
      <c r="AV31" s="99" t="s">
        <v>129</v>
      </c>
      <c r="AW31" s="56">
        <f t="shared" si="16"/>
        <v>0.9</v>
      </c>
      <c r="AX31" s="99" t="s">
        <v>85</v>
      </c>
      <c r="AY31" s="56">
        <f t="shared" si="17"/>
        <v>0.9</v>
      </c>
      <c r="AZ31" s="99" t="s">
        <v>93</v>
      </c>
      <c r="BA31" s="56">
        <f t="shared" si="18"/>
        <v>0.9</v>
      </c>
      <c r="BB31" s="99" t="s">
        <v>96</v>
      </c>
      <c r="BC31" s="56">
        <f t="shared" si="19"/>
        <v>0.9</v>
      </c>
      <c r="BD31" s="99" t="s">
        <v>102</v>
      </c>
      <c r="BE31" s="56">
        <f t="shared" si="20"/>
        <v>0.9</v>
      </c>
      <c r="BF31" s="56"/>
      <c r="BG31" s="69" t="s">
        <v>76</v>
      </c>
      <c r="BH31" s="56">
        <f t="shared" si="21"/>
        <v>0.9</v>
      </c>
      <c r="BI31" s="100" t="s">
        <v>83</v>
      </c>
      <c r="BJ31" s="56">
        <f t="shared" si="22"/>
        <v>0.9</v>
      </c>
      <c r="BK31" s="99" t="s">
        <v>85</v>
      </c>
      <c r="BL31" s="56">
        <f t="shared" si="23"/>
        <v>0.9</v>
      </c>
      <c r="BM31" s="99" t="s">
        <v>93</v>
      </c>
      <c r="BN31" s="56">
        <f t="shared" si="24"/>
        <v>0.9</v>
      </c>
      <c r="BO31" s="99" t="s">
        <v>96</v>
      </c>
      <c r="BP31" s="56">
        <f t="shared" si="25"/>
        <v>0.9</v>
      </c>
      <c r="BQ31" s="99" t="s">
        <v>102</v>
      </c>
      <c r="BR31" s="56">
        <f t="shared" si="26"/>
        <v>0.9</v>
      </c>
      <c r="BS31" s="56"/>
      <c r="BT31" s="99" t="s">
        <v>73</v>
      </c>
      <c r="BU31" s="56">
        <f t="shared" si="27"/>
        <v>1.5</v>
      </c>
      <c r="BV31" s="100" t="s">
        <v>83</v>
      </c>
      <c r="BW31" s="56">
        <f t="shared" si="28"/>
        <v>1.5</v>
      </c>
      <c r="BX31" s="99" t="s">
        <v>85</v>
      </c>
      <c r="BY31" s="56">
        <f t="shared" si="29"/>
        <v>1.5</v>
      </c>
      <c r="BZ31" s="99" t="s">
        <v>94</v>
      </c>
      <c r="CA31" s="56">
        <f t="shared" si="30"/>
        <v>1.5</v>
      </c>
      <c r="CB31" s="99" t="s">
        <v>98</v>
      </c>
      <c r="CC31" s="56">
        <f t="shared" si="31"/>
        <v>1.5</v>
      </c>
      <c r="CD31" s="99" t="s">
        <v>121</v>
      </c>
      <c r="CE31" s="56">
        <f t="shared" si="32"/>
        <v>1.5</v>
      </c>
      <c r="CF31" s="56"/>
      <c r="CG31" s="99" t="s">
        <v>73</v>
      </c>
      <c r="CH31" s="56">
        <f t="shared" si="33"/>
        <v>1.5</v>
      </c>
      <c r="CI31" s="99" t="s">
        <v>83</v>
      </c>
      <c r="CJ31" s="56">
        <f t="shared" si="34"/>
        <v>1.5</v>
      </c>
      <c r="CK31" s="99" t="s">
        <v>85</v>
      </c>
      <c r="CL31" s="56">
        <f t="shared" si="35"/>
        <v>1.5</v>
      </c>
      <c r="CM31" s="99" t="s">
        <v>94</v>
      </c>
      <c r="CN31" s="56">
        <f t="shared" si="36"/>
        <v>1.5</v>
      </c>
      <c r="CO31" s="99" t="s">
        <v>98</v>
      </c>
      <c r="CP31" s="56">
        <f t="shared" si="37"/>
        <v>1.5</v>
      </c>
      <c r="CQ31" s="99" t="s">
        <v>121</v>
      </c>
      <c r="CR31" s="102">
        <f t="shared" si="38"/>
        <v>1.5</v>
      </c>
    </row>
    <row r="32" spans="1:96" x14ac:dyDescent="0.15">
      <c r="A32" s="80" t="s">
        <v>228</v>
      </c>
      <c r="B32" s="81" t="s">
        <v>229</v>
      </c>
      <c r="C32" s="82" t="s">
        <v>170</v>
      </c>
      <c r="D32" s="82" t="s">
        <v>51</v>
      </c>
      <c r="E32" s="56">
        <v>1</v>
      </c>
      <c r="F32" s="14"/>
      <c r="G32" s="80">
        <v>109</v>
      </c>
      <c r="H32" s="56">
        <v>101</v>
      </c>
      <c r="I32" s="56">
        <v>127</v>
      </c>
      <c r="J32" s="56">
        <v>69</v>
      </c>
      <c r="K32" s="56">
        <v>33</v>
      </c>
      <c r="L32" s="56">
        <v>67</v>
      </c>
      <c r="M32" s="94">
        <f t="shared" si="0"/>
        <v>506</v>
      </c>
      <c r="N32" s="85" t="s">
        <v>171</v>
      </c>
      <c r="O32" s="56">
        <f t="shared" si="39"/>
        <v>36</v>
      </c>
      <c r="P32" s="56"/>
      <c r="Q32" s="81">
        <f t="shared" si="1"/>
        <v>0</v>
      </c>
      <c r="R32" s="14">
        <f t="shared" si="2"/>
        <v>36</v>
      </c>
      <c r="S32" s="80"/>
      <c r="T32" s="99" t="s">
        <v>76</v>
      </c>
      <c r="U32" s="56">
        <f t="shared" si="3"/>
        <v>0.6</v>
      </c>
      <c r="V32" s="99" t="s">
        <v>83</v>
      </c>
      <c r="W32" s="56">
        <f t="shared" si="4"/>
        <v>0.6</v>
      </c>
      <c r="X32" s="99" t="s">
        <v>85</v>
      </c>
      <c r="Y32" s="56">
        <f t="shared" si="5"/>
        <v>0.6</v>
      </c>
      <c r="Z32" s="99" t="s">
        <v>94</v>
      </c>
      <c r="AA32" s="56">
        <f t="shared" si="6"/>
        <v>0.6</v>
      </c>
      <c r="AB32" s="99" t="s">
        <v>98</v>
      </c>
      <c r="AC32" s="56">
        <f t="shared" si="7"/>
        <v>0.6</v>
      </c>
      <c r="AD32" s="99" t="s">
        <v>121</v>
      </c>
      <c r="AE32" s="56">
        <f t="shared" si="8"/>
        <v>0.6</v>
      </c>
      <c r="AF32" s="56"/>
      <c r="AG32" s="99" t="s">
        <v>76</v>
      </c>
      <c r="AH32" s="56">
        <f t="shared" si="9"/>
        <v>0.6</v>
      </c>
      <c r="AI32" s="100" t="s">
        <v>81</v>
      </c>
      <c r="AJ32" s="56">
        <f t="shared" si="10"/>
        <v>0.6</v>
      </c>
      <c r="AK32" s="56" t="s">
        <v>88</v>
      </c>
      <c r="AL32" s="56">
        <f t="shared" si="11"/>
        <v>0.6</v>
      </c>
      <c r="AM32" s="99" t="s">
        <v>91</v>
      </c>
      <c r="AN32" s="56">
        <f t="shared" si="12"/>
        <v>0.6</v>
      </c>
      <c r="AO32" s="99" t="s">
        <v>98</v>
      </c>
      <c r="AP32" s="56">
        <f t="shared" si="13"/>
        <v>0.6</v>
      </c>
      <c r="AQ32" s="99" t="s">
        <v>102</v>
      </c>
      <c r="AR32" s="56">
        <f t="shared" si="14"/>
        <v>0.6</v>
      </c>
      <c r="AS32" s="56"/>
      <c r="AT32" s="99" t="s">
        <v>76</v>
      </c>
      <c r="AU32" s="56">
        <f t="shared" si="15"/>
        <v>0.9</v>
      </c>
      <c r="AV32" s="99" t="s">
        <v>81</v>
      </c>
      <c r="AW32" s="56">
        <f t="shared" si="16"/>
        <v>0.9</v>
      </c>
      <c r="AX32" s="99" t="s">
        <v>85</v>
      </c>
      <c r="AY32" s="56">
        <f t="shared" si="17"/>
        <v>0.9</v>
      </c>
      <c r="AZ32" s="99" t="s">
        <v>91</v>
      </c>
      <c r="BA32" s="56">
        <f t="shared" si="18"/>
        <v>0.9</v>
      </c>
      <c r="BB32" s="99" t="s">
        <v>98</v>
      </c>
      <c r="BC32" s="56">
        <f t="shared" si="19"/>
        <v>0.9</v>
      </c>
      <c r="BD32" s="99" t="s">
        <v>121</v>
      </c>
      <c r="BE32" s="56">
        <f t="shared" si="20"/>
        <v>0.9</v>
      </c>
      <c r="BF32" s="56"/>
      <c r="BG32" s="69" t="s">
        <v>76</v>
      </c>
      <c r="BH32" s="56">
        <f t="shared" si="21"/>
        <v>0.9</v>
      </c>
      <c r="BI32" s="100" t="s">
        <v>81</v>
      </c>
      <c r="BJ32" s="56">
        <f t="shared" si="22"/>
        <v>0.9</v>
      </c>
      <c r="BK32" s="99" t="s">
        <v>85</v>
      </c>
      <c r="BL32" s="56">
        <f t="shared" si="23"/>
        <v>0.9</v>
      </c>
      <c r="BM32" s="99" t="s">
        <v>91</v>
      </c>
      <c r="BN32" s="56">
        <f t="shared" si="24"/>
        <v>0.9</v>
      </c>
      <c r="BO32" s="99" t="s">
        <v>98</v>
      </c>
      <c r="BP32" s="56">
        <f t="shared" si="25"/>
        <v>0.9</v>
      </c>
      <c r="BQ32" s="99" t="s">
        <v>121</v>
      </c>
      <c r="BR32" s="56">
        <f t="shared" si="26"/>
        <v>0.9</v>
      </c>
      <c r="BS32" s="56"/>
      <c r="BT32" s="99" t="s">
        <v>75</v>
      </c>
      <c r="BU32" s="56">
        <f t="shared" si="27"/>
        <v>1.5</v>
      </c>
      <c r="BV32" s="100" t="s">
        <v>81</v>
      </c>
      <c r="BW32" s="56">
        <f t="shared" si="28"/>
        <v>1.5</v>
      </c>
      <c r="BX32" s="99" t="s">
        <v>89</v>
      </c>
      <c r="BY32" s="56">
        <f t="shared" si="29"/>
        <v>1.5</v>
      </c>
      <c r="BZ32" s="99" t="s">
        <v>94</v>
      </c>
      <c r="CA32" s="56">
        <f t="shared" si="30"/>
        <v>1.5</v>
      </c>
      <c r="CB32" s="99" t="s">
        <v>98</v>
      </c>
      <c r="CC32" s="56">
        <f t="shared" si="31"/>
        <v>1.5</v>
      </c>
      <c r="CD32" s="99" t="s">
        <v>121</v>
      </c>
      <c r="CE32" s="56">
        <f t="shared" si="32"/>
        <v>1.5</v>
      </c>
      <c r="CF32" s="56"/>
      <c r="CG32" s="99" t="s">
        <v>75</v>
      </c>
      <c r="CH32" s="56">
        <f t="shared" si="33"/>
        <v>1.5</v>
      </c>
      <c r="CI32" s="99" t="s">
        <v>81</v>
      </c>
      <c r="CJ32" s="56">
        <f t="shared" si="34"/>
        <v>1.5</v>
      </c>
      <c r="CK32" s="99" t="s">
        <v>89</v>
      </c>
      <c r="CL32" s="56">
        <f t="shared" si="35"/>
        <v>1.5</v>
      </c>
      <c r="CM32" s="99" t="s">
        <v>94</v>
      </c>
      <c r="CN32" s="56">
        <f t="shared" si="36"/>
        <v>1.5</v>
      </c>
      <c r="CO32" s="99" t="s">
        <v>98</v>
      </c>
      <c r="CP32" s="56">
        <f t="shared" si="37"/>
        <v>1.5</v>
      </c>
      <c r="CQ32" s="99" t="s">
        <v>121</v>
      </c>
      <c r="CR32" s="102">
        <f t="shared" si="38"/>
        <v>1.5</v>
      </c>
    </row>
    <row r="33" spans="1:96" x14ac:dyDescent="0.15">
      <c r="A33" s="80" t="s">
        <v>230</v>
      </c>
      <c r="B33" s="81" t="s">
        <v>231</v>
      </c>
      <c r="C33" s="82" t="s">
        <v>170</v>
      </c>
      <c r="D33" s="82" t="s">
        <v>51</v>
      </c>
      <c r="E33" s="56"/>
      <c r="F33" s="84"/>
      <c r="G33" s="80">
        <v>116</v>
      </c>
      <c r="H33" s="56">
        <v>98</v>
      </c>
      <c r="I33" s="56">
        <v>93</v>
      </c>
      <c r="J33" s="56">
        <v>68.5</v>
      </c>
      <c r="K33" s="56">
        <v>47.5</v>
      </c>
      <c r="L33" s="56">
        <v>82.5</v>
      </c>
      <c r="M33" s="94">
        <f t="shared" si="0"/>
        <v>505.5</v>
      </c>
      <c r="N33" s="85" t="s">
        <v>171</v>
      </c>
      <c r="O33" s="56">
        <f t="shared" si="39"/>
        <v>72</v>
      </c>
      <c r="P33" s="95"/>
      <c r="Q33" s="81">
        <f t="shared" si="1"/>
        <v>0</v>
      </c>
      <c r="R33" s="14">
        <f t="shared" si="2"/>
        <v>72</v>
      </c>
      <c r="S33" s="80"/>
      <c r="T33" s="99" t="s">
        <v>76</v>
      </c>
      <c r="U33" s="56">
        <f t="shared" si="3"/>
        <v>1.2</v>
      </c>
      <c r="V33" s="99" t="s">
        <v>83</v>
      </c>
      <c r="W33" s="56">
        <f t="shared" si="4"/>
        <v>1.2</v>
      </c>
      <c r="X33" s="99" t="s">
        <v>85</v>
      </c>
      <c r="Y33" s="56">
        <f t="shared" si="5"/>
        <v>1.2</v>
      </c>
      <c r="Z33" s="99" t="s">
        <v>91</v>
      </c>
      <c r="AA33" s="56">
        <f t="shared" si="6"/>
        <v>1.2</v>
      </c>
      <c r="AB33" s="99" t="s">
        <v>125</v>
      </c>
      <c r="AC33" s="56">
        <f t="shared" si="7"/>
        <v>1.2</v>
      </c>
      <c r="AD33" s="99" t="s">
        <v>125</v>
      </c>
      <c r="AE33" s="56">
        <f t="shared" si="8"/>
        <v>1.2</v>
      </c>
      <c r="AF33" s="56"/>
      <c r="AG33" s="99" t="s">
        <v>76</v>
      </c>
      <c r="AH33" s="56">
        <f t="shared" si="9"/>
        <v>1.2</v>
      </c>
      <c r="AI33" s="100" t="s">
        <v>81</v>
      </c>
      <c r="AJ33" s="56">
        <f t="shared" si="10"/>
        <v>1.2</v>
      </c>
      <c r="AK33" s="56" t="s">
        <v>90</v>
      </c>
      <c r="AL33" s="56">
        <f t="shared" si="11"/>
        <v>1.2</v>
      </c>
      <c r="AM33" s="99" t="s">
        <v>93</v>
      </c>
      <c r="AN33" s="56">
        <f t="shared" si="12"/>
        <v>1.2</v>
      </c>
      <c r="AO33" s="99" t="s">
        <v>98</v>
      </c>
      <c r="AP33" s="56">
        <f t="shared" si="13"/>
        <v>1.2</v>
      </c>
      <c r="AQ33" s="99" t="s">
        <v>102</v>
      </c>
      <c r="AR33" s="56">
        <f t="shared" si="14"/>
        <v>1.2</v>
      </c>
      <c r="AS33" s="56"/>
      <c r="AT33" s="99" t="s">
        <v>73</v>
      </c>
      <c r="AU33" s="56">
        <f t="shared" si="15"/>
        <v>1.8</v>
      </c>
      <c r="AV33" s="99" t="s">
        <v>81</v>
      </c>
      <c r="AW33" s="56">
        <f t="shared" si="16"/>
        <v>1.8</v>
      </c>
      <c r="AX33" s="99" t="s">
        <v>85</v>
      </c>
      <c r="AY33" s="56">
        <f t="shared" si="17"/>
        <v>1.8</v>
      </c>
      <c r="AZ33" s="99" t="s">
        <v>93</v>
      </c>
      <c r="BA33" s="56">
        <f t="shared" si="18"/>
        <v>1.8</v>
      </c>
      <c r="BB33" s="99" t="s">
        <v>96</v>
      </c>
      <c r="BC33" s="56">
        <f t="shared" si="19"/>
        <v>1.8</v>
      </c>
      <c r="BD33" s="99" t="s">
        <v>102</v>
      </c>
      <c r="BE33" s="56">
        <f t="shared" si="20"/>
        <v>1.8</v>
      </c>
      <c r="BF33" s="56"/>
      <c r="BG33" s="69" t="s">
        <v>73</v>
      </c>
      <c r="BH33" s="56">
        <f t="shared" si="21"/>
        <v>1.8</v>
      </c>
      <c r="BI33" s="100" t="s">
        <v>81</v>
      </c>
      <c r="BJ33" s="56">
        <f t="shared" si="22"/>
        <v>1.8</v>
      </c>
      <c r="BK33" s="99" t="s">
        <v>85</v>
      </c>
      <c r="BL33" s="56">
        <f t="shared" si="23"/>
        <v>1.8</v>
      </c>
      <c r="BM33" s="99" t="s">
        <v>93</v>
      </c>
      <c r="BN33" s="56">
        <f t="shared" si="24"/>
        <v>1.8</v>
      </c>
      <c r="BO33" s="99" t="s">
        <v>96</v>
      </c>
      <c r="BP33" s="56">
        <f t="shared" si="25"/>
        <v>1.8</v>
      </c>
      <c r="BQ33" s="99" t="s">
        <v>102</v>
      </c>
      <c r="BR33" s="56">
        <f t="shared" si="26"/>
        <v>1.8</v>
      </c>
      <c r="BS33" s="56"/>
      <c r="BT33" s="99" t="s">
        <v>136</v>
      </c>
      <c r="BU33" s="56">
        <f t="shared" si="27"/>
        <v>3</v>
      </c>
      <c r="BV33" s="100" t="s">
        <v>84</v>
      </c>
      <c r="BW33" s="56">
        <f t="shared" si="28"/>
        <v>3</v>
      </c>
      <c r="BX33" s="99" t="s">
        <v>88</v>
      </c>
      <c r="BY33" s="56">
        <f t="shared" si="29"/>
        <v>3</v>
      </c>
      <c r="BZ33" s="99" t="s">
        <v>93</v>
      </c>
      <c r="CA33" s="56">
        <f t="shared" si="30"/>
        <v>3</v>
      </c>
      <c r="CB33" s="99" t="s">
        <v>96</v>
      </c>
      <c r="CC33" s="56">
        <f t="shared" si="31"/>
        <v>3</v>
      </c>
      <c r="CD33" s="99" t="s">
        <v>102</v>
      </c>
      <c r="CE33" s="56">
        <f t="shared" si="32"/>
        <v>3</v>
      </c>
      <c r="CF33" s="56"/>
      <c r="CG33" s="99" t="s">
        <v>136</v>
      </c>
      <c r="CH33" s="56">
        <f t="shared" si="33"/>
        <v>3</v>
      </c>
      <c r="CI33" s="99" t="s">
        <v>84</v>
      </c>
      <c r="CJ33" s="56">
        <f t="shared" si="34"/>
        <v>3</v>
      </c>
      <c r="CK33" s="99" t="s">
        <v>88</v>
      </c>
      <c r="CL33" s="56">
        <f t="shared" si="35"/>
        <v>3</v>
      </c>
      <c r="CM33" s="99" t="s">
        <v>93</v>
      </c>
      <c r="CN33" s="56">
        <f t="shared" si="36"/>
        <v>3</v>
      </c>
      <c r="CO33" s="99" t="s">
        <v>96</v>
      </c>
      <c r="CP33" s="56">
        <f t="shared" si="37"/>
        <v>3</v>
      </c>
      <c r="CQ33" s="99" t="s">
        <v>102</v>
      </c>
      <c r="CR33" s="102">
        <f t="shared" si="38"/>
        <v>3</v>
      </c>
    </row>
    <row r="34" spans="1:96" x14ac:dyDescent="0.15">
      <c r="A34" s="80" t="s">
        <v>232</v>
      </c>
      <c r="B34" s="81" t="s">
        <v>233</v>
      </c>
      <c r="C34" s="82" t="s">
        <v>170</v>
      </c>
      <c r="D34" s="82" t="s">
        <v>51</v>
      </c>
      <c r="E34" s="56">
        <v>0.9</v>
      </c>
      <c r="F34" s="14"/>
      <c r="G34" s="80">
        <v>116</v>
      </c>
      <c r="H34" s="56">
        <v>87</v>
      </c>
      <c r="I34" s="56">
        <v>108</v>
      </c>
      <c r="J34" s="56">
        <v>70.5</v>
      </c>
      <c r="K34" s="56">
        <v>58.5</v>
      </c>
      <c r="L34" s="56">
        <v>64.5</v>
      </c>
      <c r="M34" s="94">
        <f t="shared" si="0"/>
        <v>504.5</v>
      </c>
      <c r="N34" s="85" t="s">
        <v>171</v>
      </c>
      <c r="O34" s="56">
        <f t="shared" si="39"/>
        <v>39.6</v>
      </c>
      <c r="P34" s="56"/>
      <c r="Q34" s="81">
        <f t="shared" si="1"/>
        <v>0</v>
      </c>
      <c r="R34" s="14">
        <f t="shared" si="2"/>
        <v>39.6</v>
      </c>
      <c r="S34" s="80"/>
      <c r="T34" s="99" t="s">
        <v>73</v>
      </c>
      <c r="U34" s="56">
        <f t="shared" si="3"/>
        <v>0.66</v>
      </c>
      <c r="V34" s="99" t="s">
        <v>84</v>
      </c>
      <c r="W34" s="56">
        <f t="shared" si="4"/>
        <v>0.66</v>
      </c>
      <c r="X34" s="99" t="s">
        <v>88</v>
      </c>
      <c r="Y34" s="56">
        <f t="shared" si="5"/>
        <v>0.66</v>
      </c>
      <c r="Z34" s="99" t="s">
        <v>93</v>
      </c>
      <c r="AA34" s="56">
        <f t="shared" si="6"/>
        <v>0.66</v>
      </c>
      <c r="AB34" s="99" t="s">
        <v>96</v>
      </c>
      <c r="AC34" s="56">
        <f t="shared" si="7"/>
        <v>0.66</v>
      </c>
      <c r="AD34" s="99" t="s">
        <v>102</v>
      </c>
      <c r="AE34" s="56">
        <f t="shared" si="8"/>
        <v>0.66</v>
      </c>
      <c r="AF34" s="56"/>
      <c r="AG34" s="99" t="s">
        <v>73</v>
      </c>
      <c r="AH34" s="56">
        <f t="shared" si="9"/>
        <v>0.66</v>
      </c>
      <c r="AI34" s="100" t="s">
        <v>83</v>
      </c>
      <c r="AJ34" s="56">
        <f t="shared" si="10"/>
        <v>0.66</v>
      </c>
      <c r="AK34" s="56" t="s">
        <v>85</v>
      </c>
      <c r="AL34" s="56">
        <f t="shared" si="11"/>
        <v>0.66</v>
      </c>
      <c r="AM34" s="99" t="s">
        <v>93</v>
      </c>
      <c r="AN34" s="56">
        <f t="shared" si="12"/>
        <v>0.66</v>
      </c>
      <c r="AO34" s="99" t="s">
        <v>98</v>
      </c>
      <c r="AP34" s="56">
        <f t="shared" si="13"/>
        <v>0.66</v>
      </c>
      <c r="AQ34" s="99" t="s">
        <v>102</v>
      </c>
      <c r="AR34" s="56">
        <f t="shared" si="14"/>
        <v>0.66</v>
      </c>
      <c r="AS34" s="56"/>
      <c r="AT34" s="99" t="s">
        <v>76</v>
      </c>
      <c r="AU34" s="56">
        <f t="shared" si="15"/>
        <v>0.9900000000000001</v>
      </c>
      <c r="AV34" s="99" t="s">
        <v>129</v>
      </c>
      <c r="AW34" s="56">
        <f t="shared" si="16"/>
        <v>0.9900000000000001</v>
      </c>
      <c r="AX34" s="99" t="s">
        <v>85</v>
      </c>
      <c r="AY34" s="56">
        <f t="shared" si="17"/>
        <v>0.9900000000000001</v>
      </c>
      <c r="AZ34" s="99" t="s">
        <v>93</v>
      </c>
      <c r="BA34" s="56">
        <f t="shared" si="18"/>
        <v>0.9900000000000001</v>
      </c>
      <c r="BB34" s="99" t="s">
        <v>96</v>
      </c>
      <c r="BC34" s="56">
        <f t="shared" si="19"/>
        <v>0.9900000000000001</v>
      </c>
      <c r="BD34" s="99" t="s">
        <v>102</v>
      </c>
      <c r="BE34" s="56">
        <f t="shared" si="20"/>
        <v>0.9900000000000001</v>
      </c>
      <c r="BF34" s="56"/>
      <c r="BG34" s="69" t="s">
        <v>76</v>
      </c>
      <c r="BH34" s="56">
        <f t="shared" si="21"/>
        <v>0.9900000000000001</v>
      </c>
      <c r="BI34" s="100" t="s">
        <v>83</v>
      </c>
      <c r="BJ34" s="56">
        <f t="shared" si="22"/>
        <v>0.9900000000000001</v>
      </c>
      <c r="BK34" s="99" t="s">
        <v>85</v>
      </c>
      <c r="BL34" s="56">
        <f t="shared" si="23"/>
        <v>0.9900000000000001</v>
      </c>
      <c r="BM34" s="99" t="s">
        <v>93</v>
      </c>
      <c r="BN34" s="56">
        <f t="shared" si="24"/>
        <v>0.9900000000000001</v>
      </c>
      <c r="BO34" s="99" t="s">
        <v>96</v>
      </c>
      <c r="BP34" s="56">
        <f t="shared" si="25"/>
        <v>0.9900000000000001</v>
      </c>
      <c r="BQ34" s="99" t="s">
        <v>102</v>
      </c>
      <c r="BR34" s="56">
        <f t="shared" si="26"/>
        <v>0.9900000000000001</v>
      </c>
      <c r="BS34" s="56"/>
      <c r="BT34" s="99" t="s">
        <v>136</v>
      </c>
      <c r="BU34" s="56">
        <f t="shared" si="27"/>
        <v>1.6500000000000001</v>
      </c>
      <c r="BV34" s="100" t="s">
        <v>84</v>
      </c>
      <c r="BW34" s="56">
        <f t="shared" si="28"/>
        <v>1.6500000000000001</v>
      </c>
      <c r="BX34" s="99" t="s">
        <v>88</v>
      </c>
      <c r="BY34" s="56">
        <f t="shared" si="29"/>
        <v>1.6500000000000001</v>
      </c>
      <c r="BZ34" s="99" t="s">
        <v>93</v>
      </c>
      <c r="CA34" s="56">
        <f t="shared" si="30"/>
        <v>1.6500000000000001</v>
      </c>
      <c r="CB34" s="99" t="s">
        <v>96</v>
      </c>
      <c r="CC34" s="56">
        <f t="shared" si="31"/>
        <v>1.6500000000000001</v>
      </c>
      <c r="CD34" s="99" t="s">
        <v>102</v>
      </c>
      <c r="CE34" s="56">
        <f t="shared" si="32"/>
        <v>1.6500000000000001</v>
      </c>
      <c r="CF34" s="56"/>
      <c r="CG34" s="99" t="s">
        <v>136</v>
      </c>
      <c r="CH34" s="56">
        <f t="shared" si="33"/>
        <v>1.6500000000000001</v>
      </c>
      <c r="CI34" s="99" t="s">
        <v>84</v>
      </c>
      <c r="CJ34" s="56">
        <f t="shared" si="34"/>
        <v>1.6500000000000001</v>
      </c>
      <c r="CK34" s="99" t="s">
        <v>88</v>
      </c>
      <c r="CL34" s="56">
        <f t="shared" si="35"/>
        <v>1.6500000000000001</v>
      </c>
      <c r="CM34" s="99" t="s">
        <v>93</v>
      </c>
      <c r="CN34" s="56">
        <f t="shared" si="36"/>
        <v>1.6500000000000001</v>
      </c>
      <c r="CO34" s="99" t="s">
        <v>96</v>
      </c>
      <c r="CP34" s="56">
        <f t="shared" si="37"/>
        <v>1.6500000000000001</v>
      </c>
      <c r="CQ34" s="99" t="s">
        <v>102</v>
      </c>
      <c r="CR34" s="102">
        <f t="shared" si="38"/>
        <v>1.6500000000000001</v>
      </c>
    </row>
    <row r="35" spans="1:96" x14ac:dyDescent="0.15">
      <c r="A35" s="80" t="s">
        <v>234</v>
      </c>
      <c r="B35" s="81" t="s">
        <v>235</v>
      </c>
      <c r="C35" s="82" t="s">
        <v>170</v>
      </c>
      <c r="D35" s="82" t="s">
        <v>51</v>
      </c>
      <c r="E35" s="56">
        <v>1</v>
      </c>
      <c r="F35" s="14"/>
      <c r="G35" s="80">
        <v>108</v>
      </c>
      <c r="H35" s="56">
        <v>95</v>
      </c>
      <c r="I35" s="56">
        <v>118</v>
      </c>
      <c r="J35" s="56">
        <v>51.5</v>
      </c>
      <c r="K35" s="56">
        <v>71</v>
      </c>
      <c r="L35" s="56">
        <v>60</v>
      </c>
      <c r="M35" s="94">
        <f t="shared" si="0"/>
        <v>503.5</v>
      </c>
      <c r="N35" s="85" t="s">
        <v>171</v>
      </c>
      <c r="O35" s="56">
        <f t="shared" si="39"/>
        <v>36</v>
      </c>
      <c r="P35" s="56"/>
      <c r="Q35" s="81">
        <f t="shared" si="1"/>
        <v>0</v>
      </c>
      <c r="R35" s="14">
        <f t="shared" si="2"/>
        <v>36</v>
      </c>
      <c r="S35" s="80"/>
      <c r="T35" s="99" t="s">
        <v>76</v>
      </c>
      <c r="U35" s="56">
        <f t="shared" si="3"/>
        <v>0.6</v>
      </c>
      <c r="V35" s="99" t="s">
        <v>83</v>
      </c>
      <c r="W35" s="56">
        <f t="shared" si="4"/>
        <v>0.6</v>
      </c>
      <c r="X35" s="99" t="s">
        <v>85</v>
      </c>
      <c r="Y35" s="56">
        <f t="shared" si="5"/>
        <v>0.6</v>
      </c>
      <c r="Z35" s="99" t="s">
        <v>94</v>
      </c>
      <c r="AA35" s="56">
        <f t="shared" si="6"/>
        <v>0.6</v>
      </c>
      <c r="AB35" s="99" t="s">
        <v>98</v>
      </c>
      <c r="AC35" s="56">
        <f t="shared" si="7"/>
        <v>0.6</v>
      </c>
      <c r="AD35" s="99" t="s">
        <v>121</v>
      </c>
      <c r="AE35" s="56">
        <f t="shared" si="8"/>
        <v>0.6</v>
      </c>
      <c r="AF35" s="56"/>
      <c r="AG35" s="99" t="s">
        <v>76</v>
      </c>
      <c r="AH35" s="56">
        <f t="shared" si="9"/>
        <v>0.6</v>
      </c>
      <c r="AI35" s="100" t="s">
        <v>83</v>
      </c>
      <c r="AJ35" s="56">
        <f t="shared" si="10"/>
        <v>0.6</v>
      </c>
      <c r="AK35" s="56" t="s">
        <v>85</v>
      </c>
      <c r="AL35" s="56">
        <f t="shared" si="11"/>
        <v>0.6</v>
      </c>
      <c r="AM35" s="99" t="s">
        <v>94</v>
      </c>
      <c r="AN35" s="56">
        <f t="shared" si="12"/>
        <v>0.6</v>
      </c>
      <c r="AO35" s="99" t="s">
        <v>96</v>
      </c>
      <c r="AP35" s="56">
        <f t="shared" si="13"/>
        <v>0.6</v>
      </c>
      <c r="AQ35" s="99" t="s">
        <v>102</v>
      </c>
      <c r="AR35" s="56">
        <f t="shared" si="14"/>
        <v>0.6</v>
      </c>
      <c r="AS35" s="56"/>
      <c r="AT35" s="99" t="s">
        <v>73</v>
      </c>
      <c r="AU35" s="56">
        <f t="shared" si="15"/>
        <v>0.9</v>
      </c>
      <c r="AV35" s="99" t="s">
        <v>84</v>
      </c>
      <c r="AW35" s="56">
        <f t="shared" si="16"/>
        <v>0.9</v>
      </c>
      <c r="AX35" s="99" t="s">
        <v>88</v>
      </c>
      <c r="AY35" s="56">
        <f t="shared" si="17"/>
        <v>0.9</v>
      </c>
      <c r="AZ35" s="99" t="s">
        <v>94</v>
      </c>
      <c r="BA35" s="56">
        <f t="shared" si="18"/>
        <v>0.9</v>
      </c>
      <c r="BB35" s="99" t="s">
        <v>98</v>
      </c>
      <c r="BC35" s="56">
        <f t="shared" si="19"/>
        <v>0.9</v>
      </c>
      <c r="BD35" s="99" t="s">
        <v>121</v>
      </c>
      <c r="BE35" s="56">
        <f t="shared" si="20"/>
        <v>0.9</v>
      </c>
      <c r="BF35" s="56"/>
      <c r="BG35" s="69" t="s">
        <v>73</v>
      </c>
      <c r="BH35" s="56">
        <f t="shared" si="21"/>
        <v>0.9</v>
      </c>
      <c r="BI35" s="100" t="s">
        <v>84</v>
      </c>
      <c r="BJ35" s="56">
        <f t="shared" si="22"/>
        <v>0.9</v>
      </c>
      <c r="BK35" s="99" t="s">
        <v>135</v>
      </c>
      <c r="BL35" s="56">
        <f t="shared" si="23"/>
        <v>0.9</v>
      </c>
      <c r="BM35" s="99" t="s">
        <v>94</v>
      </c>
      <c r="BN35" s="56">
        <f t="shared" si="24"/>
        <v>0.9</v>
      </c>
      <c r="BO35" s="99" t="s">
        <v>98</v>
      </c>
      <c r="BP35" s="56">
        <f t="shared" si="25"/>
        <v>0.9</v>
      </c>
      <c r="BQ35" s="99" t="s">
        <v>121</v>
      </c>
      <c r="BR35" s="56">
        <f t="shared" si="26"/>
        <v>0.9</v>
      </c>
      <c r="BS35" s="56"/>
      <c r="BT35" s="99" t="s">
        <v>73</v>
      </c>
      <c r="BU35" s="56">
        <f t="shared" si="27"/>
        <v>1.5</v>
      </c>
      <c r="BV35" s="100" t="s">
        <v>83</v>
      </c>
      <c r="BW35" s="56">
        <f t="shared" si="28"/>
        <v>1.5</v>
      </c>
      <c r="BX35" s="99" t="s">
        <v>85</v>
      </c>
      <c r="BY35" s="56">
        <f t="shared" si="29"/>
        <v>1.5</v>
      </c>
      <c r="BZ35" s="99" t="s">
        <v>94</v>
      </c>
      <c r="CA35" s="56">
        <f t="shared" si="30"/>
        <v>1.5</v>
      </c>
      <c r="CB35" s="99" t="s">
        <v>98</v>
      </c>
      <c r="CC35" s="56">
        <f t="shared" si="31"/>
        <v>1.5</v>
      </c>
      <c r="CD35" s="99" t="s">
        <v>121</v>
      </c>
      <c r="CE35" s="56">
        <f t="shared" si="32"/>
        <v>1.5</v>
      </c>
      <c r="CF35" s="56"/>
      <c r="CG35" s="99" t="s">
        <v>73</v>
      </c>
      <c r="CH35" s="56">
        <f t="shared" si="33"/>
        <v>1.5</v>
      </c>
      <c r="CI35" s="99" t="s">
        <v>83</v>
      </c>
      <c r="CJ35" s="56">
        <f t="shared" si="34"/>
        <v>1.5</v>
      </c>
      <c r="CK35" s="99" t="s">
        <v>85</v>
      </c>
      <c r="CL35" s="56">
        <f t="shared" si="35"/>
        <v>1.5</v>
      </c>
      <c r="CM35" s="99" t="s">
        <v>94</v>
      </c>
      <c r="CN35" s="56">
        <f t="shared" si="36"/>
        <v>1.5</v>
      </c>
      <c r="CO35" s="99" t="s">
        <v>98</v>
      </c>
      <c r="CP35" s="56">
        <f t="shared" si="37"/>
        <v>1.5</v>
      </c>
      <c r="CQ35" s="99" t="s">
        <v>121</v>
      </c>
      <c r="CR35" s="102">
        <f t="shared" si="38"/>
        <v>1.5</v>
      </c>
    </row>
    <row r="36" spans="1:96" x14ac:dyDescent="0.15">
      <c r="A36" s="80" t="s">
        <v>236</v>
      </c>
      <c r="B36" s="81" t="s">
        <v>237</v>
      </c>
      <c r="C36" s="82" t="s">
        <v>170</v>
      </c>
      <c r="D36" s="82" t="s">
        <v>51</v>
      </c>
      <c r="E36" s="56">
        <v>1</v>
      </c>
      <c r="F36" s="14"/>
      <c r="G36" s="80">
        <v>111</v>
      </c>
      <c r="H36" s="56">
        <v>96</v>
      </c>
      <c r="I36" s="56">
        <v>114</v>
      </c>
      <c r="J36" s="56">
        <v>65.5</v>
      </c>
      <c r="K36" s="56">
        <v>45</v>
      </c>
      <c r="L36" s="56">
        <v>67.5</v>
      </c>
      <c r="M36" s="94">
        <f t="shared" si="0"/>
        <v>499</v>
      </c>
      <c r="N36" s="85" t="s">
        <v>171</v>
      </c>
      <c r="O36" s="56">
        <f t="shared" si="39"/>
        <v>36</v>
      </c>
      <c r="P36" s="56"/>
      <c r="Q36" s="81">
        <f t="shared" si="1"/>
        <v>0</v>
      </c>
      <c r="R36" s="14">
        <f t="shared" si="2"/>
        <v>36</v>
      </c>
      <c r="S36" s="80"/>
      <c r="T36" s="99" t="s">
        <v>73</v>
      </c>
      <c r="U36" s="56">
        <f t="shared" si="3"/>
        <v>0.6</v>
      </c>
      <c r="V36" s="99" t="s">
        <v>84</v>
      </c>
      <c r="W36" s="56">
        <f t="shared" si="4"/>
        <v>0.6</v>
      </c>
      <c r="X36" s="99" t="s">
        <v>88</v>
      </c>
      <c r="Y36" s="56">
        <f t="shared" si="5"/>
        <v>0.6</v>
      </c>
      <c r="Z36" s="99" t="s">
        <v>93</v>
      </c>
      <c r="AA36" s="56">
        <f t="shared" si="6"/>
        <v>0.6</v>
      </c>
      <c r="AB36" s="99" t="s">
        <v>96</v>
      </c>
      <c r="AC36" s="56">
        <f t="shared" si="7"/>
        <v>0.6</v>
      </c>
      <c r="AD36" s="99" t="s">
        <v>102</v>
      </c>
      <c r="AE36" s="56">
        <f t="shared" si="8"/>
        <v>0.6</v>
      </c>
      <c r="AF36" s="56"/>
      <c r="AG36" s="99" t="s">
        <v>73</v>
      </c>
      <c r="AH36" s="56">
        <f t="shared" si="9"/>
        <v>0.6</v>
      </c>
      <c r="AI36" s="100" t="s">
        <v>84</v>
      </c>
      <c r="AJ36" s="56">
        <f t="shared" si="10"/>
        <v>0.6</v>
      </c>
      <c r="AK36" s="56" t="s">
        <v>88</v>
      </c>
      <c r="AL36" s="56">
        <f t="shared" si="11"/>
        <v>0.6</v>
      </c>
      <c r="AM36" s="99" t="s">
        <v>93</v>
      </c>
      <c r="AN36" s="56">
        <f t="shared" si="12"/>
        <v>0.6</v>
      </c>
      <c r="AO36" s="99" t="s">
        <v>98</v>
      </c>
      <c r="AP36" s="56">
        <f t="shared" si="13"/>
        <v>0.6</v>
      </c>
      <c r="AQ36" s="99" t="s">
        <v>121</v>
      </c>
      <c r="AR36" s="56">
        <f t="shared" si="14"/>
        <v>0.6</v>
      </c>
      <c r="AS36" s="56"/>
      <c r="AT36" s="99" t="s">
        <v>73</v>
      </c>
      <c r="AU36" s="56">
        <f t="shared" si="15"/>
        <v>0.9</v>
      </c>
      <c r="AV36" s="99" t="s">
        <v>84</v>
      </c>
      <c r="AW36" s="56">
        <f t="shared" si="16"/>
        <v>0.9</v>
      </c>
      <c r="AX36" s="99" t="s">
        <v>88</v>
      </c>
      <c r="AY36" s="56">
        <f t="shared" si="17"/>
        <v>0.9</v>
      </c>
      <c r="AZ36" s="99" t="s">
        <v>93</v>
      </c>
      <c r="BA36" s="56">
        <f t="shared" si="18"/>
        <v>0.9</v>
      </c>
      <c r="BB36" s="99" t="s">
        <v>96</v>
      </c>
      <c r="BC36" s="56">
        <f t="shared" si="19"/>
        <v>0.9</v>
      </c>
      <c r="BD36" s="99" t="s">
        <v>102</v>
      </c>
      <c r="BE36" s="56">
        <f t="shared" si="20"/>
        <v>0.9</v>
      </c>
      <c r="BF36" s="56"/>
      <c r="BG36" s="69" t="s">
        <v>73</v>
      </c>
      <c r="BH36" s="56">
        <f t="shared" si="21"/>
        <v>0.9</v>
      </c>
      <c r="BI36" s="100" t="s">
        <v>84</v>
      </c>
      <c r="BJ36" s="56">
        <f t="shared" si="22"/>
        <v>0.9</v>
      </c>
      <c r="BK36" s="99" t="s">
        <v>135</v>
      </c>
      <c r="BL36" s="56">
        <f t="shared" si="23"/>
        <v>0.9</v>
      </c>
      <c r="BM36" s="99" t="s">
        <v>93</v>
      </c>
      <c r="BN36" s="56">
        <f t="shared" si="24"/>
        <v>0.9</v>
      </c>
      <c r="BO36" s="99" t="s">
        <v>96</v>
      </c>
      <c r="BP36" s="56">
        <f t="shared" si="25"/>
        <v>0.9</v>
      </c>
      <c r="BQ36" s="99" t="s">
        <v>102</v>
      </c>
      <c r="BR36" s="56">
        <f t="shared" si="26"/>
        <v>0.9</v>
      </c>
      <c r="BS36" s="56"/>
      <c r="BT36" s="99" t="s">
        <v>136</v>
      </c>
      <c r="BU36" s="56">
        <f t="shared" si="27"/>
        <v>1.5</v>
      </c>
      <c r="BV36" s="100" t="s">
        <v>84</v>
      </c>
      <c r="BW36" s="56">
        <f t="shared" si="28"/>
        <v>1.5</v>
      </c>
      <c r="BX36" s="99" t="s">
        <v>88</v>
      </c>
      <c r="BY36" s="56">
        <f t="shared" si="29"/>
        <v>1.5</v>
      </c>
      <c r="BZ36" s="99" t="s">
        <v>93</v>
      </c>
      <c r="CA36" s="56">
        <f t="shared" si="30"/>
        <v>1.5</v>
      </c>
      <c r="CB36" s="99" t="s">
        <v>96</v>
      </c>
      <c r="CC36" s="56">
        <f t="shared" si="31"/>
        <v>1.5</v>
      </c>
      <c r="CD36" s="99" t="s">
        <v>102</v>
      </c>
      <c r="CE36" s="56">
        <f t="shared" si="32"/>
        <v>1.5</v>
      </c>
      <c r="CF36" s="56"/>
      <c r="CG36" s="99" t="s">
        <v>136</v>
      </c>
      <c r="CH36" s="56">
        <f t="shared" si="33"/>
        <v>1.5</v>
      </c>
      <c r="CI36" s="99" t="s">
        <v>84</v>
      </c>
      <c r="CJ36" s="56">
        <f t="shared" si="34"/>
        <v>1.5</v>
      </c>
      <c r="CK36" s="99" t="s">
        <v>88</v>
      </c>
      <c r="CL36" s="56">
        <f t="shared" si="35"/>
        <v>1.5</v>
      </c>
      <c r="CM36" s="99" t="s">
        <v>93</v>
      </c>
      <c r="CN36" s="56">
        <f t="shared" si="36"/>
        <v>1.5</v>
      </c>
      <c r="CO36" s="99" t="s">
        <v>96</v>
      </c>
      <c r="CP36" s="56">
        <f t="shared" si="37"/>
        <v>1.5</v>
      </c>
      <c r="CQ36" s="99" t="s">
        <v>102</v>
      </c>
      <c r="CR36" s="102">
        <f t="shared" si="38"/>
        <v>1.5</v>
      </c>
    </row>
    <row r="37" spans="1:96" x14ac:dyDescent="0.15">
      <c r="A37" s="80" t="s">
        <v>238</v>
      </c>
      <c r="B37" s="81" t="s">
        <v>239</v>
      </c>
      <c r="C37" s="82" t="s">
        <v>170</v>
      </c>
      <c r="D37" s="82" t="s">
        <v>51</v>
      </c>
      <c r="E37" s="56">
        <v>1</v>
      </c>
      <c r="F37" s="14"/>
      <c r="G37" s="80">
        <v>110</v>
      </c>
      <c r="H37" s="56">
        <v>96</v>
      </c>
      <c r="I37" s="56">
        <v>119</v>
      </c>
      <c r="J37" s="56">
        <v>64</v>
      </c>
      <c r="K37" s="56">
        <v>54</v>
      </c>
      <c r="L37" s="56">
        <v>55</v>
      </c>
      <c r="M37" s="94">
        <f t="shared" si="0"/>
        <v>498</v>
      </c>
      <c r="N37" s="85" t="s">
        <v>171</v>
      </c>
      <c r="O37" s="56">
        <f t="shared" si="39"/>
        <v>36</v>
      </c>
      <c r="P37" s="56"/>
      <c r="Q37" s="81">
        <f t="shared" si="1"/>
        <v>0</v>
      </c>
      <c r="R37" s="14">
        <f t="shared" si="2"/>
        <v>36</v>
      </c>
      <c r="S37" s="80"/>
      <c r="T37" s="99" t="s">
        <v>76</v>
      </c>
      <c r="U37" s="56">
        <f t="shared" si="3"/>
        <v>0.6</v>
      </c>
      <c r="V37" s="99" t="s">
        <v>83</v>
      </c>
      <c r="W37" s="56">
        <f t="shared" si="4"/>
        <v>0.6</v>
      </c>
      <c r="X37" s="99" t="s">
        <v>85</v>
      </c>
      <c r="Y37" s="56">
        <f t="shared" si="5"/>
        <v>0.6</v>
      </c>
      <c r="Z37" s="99" t="s">
        <v>94</v>
      </c>
      <c r="AA37" s="56">
        <f t="shared" si="6"/>
        <v>0.6</v>
      </c>
      <c r="AB37" s="99" t="s">
        <v>98</v>
      </c>
      <c r="AC37" s="56">
        <f t="shared" si="7"/>
        <v>0.6</v>
      </c>
      <c r="AD37" s="99" t="s">
        <v>121</v>
      </c>
      <c r="AE37" s="56">
        <f t="shared" si="8"/>
        <v>0.6</v>
      </c>
      <c r="AF37" s="56"/>
      <c r="AG37" s="99" t="s">
        <v>76</v>
      </c>
      <c r="AH37" s="56">
        <f t="shared" si="9"/>
        <v>0.6</v>
      </c>
      <c r="AI37" s="100" t="s">
        <v>83</v>
      </c>
      <c r="AJ37" s="56">
        <f t="shared" si="10"/>
        <v>0.6</v>
      </c>
      <c r="AK37" s="56" t="s">
        <v>85</v>
      </c>
      <c r="AL37" s="56">
        <f t="shared" si="11"/>
        <v>0.6</v>
      </c>
      <c r="AM37" s="99" t="s">
        <v>93</v>
      </c>
      <c r="AN37" s="56">
        <f t="shared" si="12"/>
        <v>0.6</v>
      </c>
      <c r="AO37" s="99" t="s">
        <v>98</v>
      </c>
      <c r="AP37" s="56">
        <f t="shared" si="13"/>
        <v>0.6</v>
      </c>
      <c r="AQ37" s="99" t="s">
        <v>121</v>
      </c>
      <c r="AR37" s="56">
        <f t="shared" si="14"/>
        <v>0.6</v>
      </c>
      <c r="AS37" s="56"/>
      <c r="AT37" s="99" t="s">
        <v>76</v>
      </c>
      <c r="AU37" s="56">
        <f t="shared" si="15"/>
        <v>0.9</v>
      </c>
      <c r="AV37" s="99" t="s">
        <v>129</v>
      </c>
      <c r="AW37" s="56">
        <f t="shared" si="16"/>
        <v>0.9</v>
      </c>
      <c r="AX37" s="99" t="s">
        <v>85</v>
      </c>
      <c r="AY37" s="56">
        <f t="shared" si="17"/>
        <v>0.9</v>
      </c>
      <c r="AZ37" s="99" t="s">
        <v>93</v>
      </c>
      <c r="BA37" s="56">
        <f t="shared" si="18"/>
        <v>0.9</v>
      </c>
      <c r="BB37" s="99" t="s">
        <v>96</v>
      </c>
      <c r="BC37" s="56">
        <f t="shared" si="19"/>
        <v>0.9</v>
      </c>
      <c r="BD37" s="99" t="s">
        <v>102</v>
      </c>
      <c r="BE37" s="56">
        <f t="shared" si="20"/>
        <v>0.9</v>
      </c>
      <c r="BF37" s="56"/>
      <c r="BG37" s="69" t="s">
        <v>76</v>
      </c>
      <c r="BH37" s="56">
        <f t="shared" si="21"/>
        <v>0.9</v>
      </c>
      <c r="BI37" s="100" t="s">
        <v>83</v>
      </c>
      <c r="BJ37" s="56">
        <f t="shared" si="22"/>
        <v>0.9</v>
      </c>
      <c r="BK37" s="99" t="s">
        <v>85</v>
      </c>
      <c r="BL37" s="56">
        <f t="shared" si="23"/>
        <v>0.9</v>
      </c>
      <c r="BM37" s="99" t="s">
        <v>93</v>
      </c>
      <c r="BN37" s="56">
        <f t="shared" si="24"/>
        <v>0.9</v>
      </c>
      <c r="BO37" s="99" t="s">
        <v>96</v>
      </c>
      <c r="BP37" s="56">
        <f t="shared" si="25"/>
        <v>0.9</v>
      </c>
      <c r="BQ37" s="99" t="s">
        <v>102</v>
      </c>
      <c r="BR37" s="56">
        <f t="shared" si="26"/>
        <v>0.9</v>
      </c>
      <c r="BS37" s="56"/>
      <c r="BT37" s="99" t="s">
        <v>73</v>
      </c>
      <c r="BU37" s="56">
        <f t="shared" si="27"/>
        <v>1.5</v>
      </c>
      <c r="BV37" s="100" t="s">
        <v>83</v>
      </c>
      <c r="BW37" s="56">
        <f t="shared" si="28"/>
        <v>1.5</v>
      </c>
      <c r="BX37" s="99" t="s">
        <v>85</v>
      </c>
      <c r="BY37" s="56">
        <f t="shared" si="29"/>
        <v>1.5</v>
      </c>
      <c r="BZ37" s="99" t="s">
        <v>94</v>
      </c>
      <c r="CA37" s="56">
        <f t="shared" si="30"/>
        <v>1.5</v>
      </c>
      <c r="CB37" s="99" t="s">
        <v>98</v>
      </c>
      <c r="CC37" s="56">
        <f t="shared" si="31"/>
        <v>1.5</v>
      </c>
      <c r="CD37" s="99" t="s">
        <v>121</v>
      </c>
      <c r="CE37" s="56">
        <f t="shared" si="32"/>
        <v>1.5</v>
      </c>
      <c r="CF37" s="56"/>
      <c r="CG37" s="99" t="s">
        <v>73</v>
      </c>
      <c r="CH37" s="56">
        <f t="shared" si="33"/>
        <v>1.5</v>
      </c>
      <c r="CI37" s="99" t="s">
        <v>83</v>
      </c>
      <c r="CJ37" s="56">
        <f t="shared" si="34"/>
        <v>1.5</v>
      </c>
      <c r="CK37" s="99" t="s">
        <v>85</v>
      </c>
      <c r="CL37" s="56">
        <f t="shared" si="35"/>
        <v>1.5</v>
      </c>
      <c r="CM37" s="99" t="s">
        <v>94</v>
      </c>
      <c r="CN37" s="56">
        <f t="shared" si="36"/>
        <v>1.5</v>
      </c>
      <c r="CO37" s="99" t="s">
        <v>98</v>
      </c>
      <c r="CP37" s="56">
        <f t="shared" si="37"/>
        <v>1.5</v>
      </c>
      <c r="CQ37" s="99" t="s">
        <v>121</v>
      </c>
      <c r="CR37" s="102">
        <f t="shared" si="38"/>
        <v>1.5</v>
      </c>
    </row>
    <row r="38" spans="1:96" x14ac:dyDescent="0.15">
      <c r="A38" s="80" t="s">
        <v>240</v>
      </c>
      <c r="B38" s="81" t="s">
        <v>241</v>
      </c>
      <c r="C38" s="82" t="s">
        <v>170</v>
      </c>
      <c r="D38" s="82" t="s">
        <v>51</v>
      </c>
      <c r="E38" s="56">
        <v>1</v>
      </c>
      <c r="F38" s="14"/>
      <c r="G38" s="80">
        <v>113</v>
      </c>
      <c r="H38" s="56">
        <v>92</v>
      </c>
      <c r="I38" s="56">
        <v>110</v>
      </c>
      <c r="J38" s="56">
        <v>49</v>
      </c>
      <c r="K38" s="56">
        <v>59</v>
      </c>
      <c r="L38" s="56">
        <v>73</v>
      </c>
      <c r="M38" s="94">
        <f t="shared" si="0"/>
        <v>496</v>
      </c>
      <c r="N38" s="85" t="s">
        <v>171</v>
      </c>
      <c r="O38" s="56">
        <f t="shared" si="39"/>
        <v>36</v>
      </c>
      <c r="P38" s="56"/>
      <c r="Q38" s="81">
        <f t="shared" si="1"/>
        <v>0</v>
      </c>
      <c r="R38" s="14">
        <f t="shared" si="2"/>
        <v>36</v>
      </c>
      <c r="S38" s="80"/>
      <c r="T38" s="99" t="s">
        <v>73</v>
      </c>
      <c r="U38" s="56">
        <f t="shared" si="3"/>
        <v>0.6</v>
      </c>
      <c r="V38" s="99" t="s">
        <v>84</v>
      </c>
      <c r="W38" s="56">
        <f t="shared" si="4"/>
        <v>0.6</v>
      </c>
      <c r="X38" s="99" t="s">
        <v>88</v>
      </c>
      <c r="Y38" s="56">
        <f t="shared" si="5"/>
        <v>0.6</v>
      </c>
      <c r="Z38" s="99" t="s">
        <v>93</v>
      </c>
      <c r="AA38" s="56">
        <f t="shared" si="6"/>
        <v>0.6</v>
      </c>
      <c r="AB38" s="99" t="s">
        <v>96</v>
      </c>
      <c r="AC38" s="56">
        <f t="shared" si="7"/>
        <v>0.6</v>
      </c>
      <c r="AD38" s="99" t="s">
        <v>102</v>
      </c>
      <c r="AE38" s="56">
        <f t="shared" si="8"/>
        <v>0.6</v>
      </c>
      <c r="AF38" s="56"/>
      <c r="AG38" s="99" t="s">
        <v>73</v>
      </c>
      <c r="AH38" s="56">
        <f t="shared" si="9"/>
        <v>0.6</v>
      </c>
      <c r="AI38" s="100" t="s">
        <v>84</v>
      </c>
      <c r="AJ38" s="56">
        <f t="shared" si="10"/>
        <v>0.6</v>
      </c>
      <c r="AK38" s="56" t="s">
        <v>88</v>
      </c>
      <c r="AL38" s="56">
        <f t="shared" si="11"/>
        <v>0.6</v>
      </c>
      <c r="AM38" s="99" t="s">
        <v>93</v>
      </c>
      <c r="AN38" s="56">
        <f t="shared" si="12"/>
        <v>0.6</v>
      </c>
      <c r="AO38" s="99" t="s">
        <v>98</v>
      </c>
      <c r="AP38" s="56">
        <f t="shared" si="13"/>
        <v>0.6</v>
      </c>
      <c r="AQ38" s="99" t="s">
        <v>102</v>
      </c>
      <c r="AR38" s="56">
        <f t="shared" si="14"/>
        <v>0.6</v>
      </c>
      <c r="AS38" s="56"/>
      <c r="AT38" s="99" t="s">
        <v>76</v>
      </c>
      <c r="AU38" s="56">
        <f t="shared" si="15"/>
        <v>0.9</v>
      </c>
      <c r="AV38" s="99" t="s">
        <v>129</v>
      </c>
      <c r="AW38" s="56">
        <f t="shared" si="16"/>
        <v>0.9</v>
      </c>
      <c r="AX38" s="99" t="s">
        <v>85</v>
      </c>
      <c r="AY38" s="56">
        <f t="shared" si="17"/>
        <v>0.9</v>
      </c>
      <c r="AZ38" s="99" t="s">
        <v>94</v>
      </c>
      <c r="BA38" s="56">
        <f t="shared" si="18"/>
        <v>0.9</v>
      </c>
      <c r="BB38" s="99" t="s">
        <v>98</v>
      </c>
      <c r="BC38" s="56">
        <f t="shared" si="19"/>
        <v>0.9</v>
      </c>
      <c r="BD38" s="99" t="s">
        <v>121</v>
      </c>
      <c r="BE38" s="56">
        <f t="shared" si="20"/>
        <v>0.9</v>
      </c>
      <c r="BF38" s="56"/>
      <c r="BG38" s="69" t="s">
        <v>76</v>
      </c>
      <c r="BH38" s="56">
        <f t="shared" si="21"/>
        <v>0.9</v>
      </c>
      <c r="BI38" s="100" t="s">
        <v>83</v>
      </c>
      <c r="BJ38" s="56">
        <f t="shared" si="22"/>
        <v>0.9</v>
      </c>
      <c r="BK38" s="99" t="s">
        <v>85</v>
      </c>
      <c r="BL38" s="56">
        <f t="shared" si="23"/>
        <v>0.9</v>
      </c>
      <c r="BM38" s="99" t="s">
        <v>94</v>
      </c>
      <c r="BN38" s="56">
        <f t="shared" si="24"/>
        <v>0.9</v>
      </c>
      <c r="BO38" s="99" t="s">
        <v>98</v>
      </c>
      <c r="BP38" s="56">
        <f t="shared" si="25"/>
        <v>0.9</v>
      </c>
      <c r="BQ38" s="99" t="s">
        <v>121</v>
      </c>
      <c r="BR38" s="56">
        <f t="shared" si="26"/>
        <v>0.9</v>
      </c>
      <c r="BS38" s="56"/>
      <c r="BT38" s="99" t="s">
        <v>136</v>
      </c>
      <c r="BU38" s="56">
        <f t="shared" si="27"/>
        <v>1.5</v>
      </c>
      <c r="BV38" s="100" t="s">
        <v>84</v>
      </c>
      <c r="BW38" s="56">
        <f t="shared" si="28"/>
        <v>1.5</v>
      </c>
      <c r="BX38" s="99" t="s">
        <v>88</v>
      </c>
      <c r="BY38" s="56">
        <f t="shared" si="29"/>
        <v>1.5</v>
      </c>
      <c r="BZ38" s="99" t="s">
        <v>93</v>
      </c>
      <c r="CA38" s="56">
        <f t="shared" si="30"/>
        <v>1.5</v>
      </c>
      <c r="CB38" s="99" t="s">
        <v>96</v>
      </c>
      <c r="CC38" s="56">
        <f t="shared" si="31"/>
        <v>1.5</v>
      </c>
      <c r="CD38" s="99" t="s">
        <v>102</v>
      </c>
      <c r="CE38" s="56">
        <f t="shared" si="32"/>
        <v>1.5</v>
      </c>
      <c r="CF38" s="56"/>
      <c r="CG38" s="99" t="s">
        <v>136</v>
      </c>
      <c r="CH38" s="56">
        <f t="shared" si="33"/>
        <v>1.5</v>
      </c>
      <c r="CI38" s="99" t="s">
        <v>84</v>
      </c>
      <c r="CJ38" s="56">
        <f t="shared" si="34"/>
        <v>1.5</v>
      </c>
      <c r="CK38" s="99" t="s">
        <v>88</v>
      </c>
      <c r="CL38" s="56">
        <f t="shared" si="35"/>
        <v>1.5</v>
      </c>
      <c r="CM38" s="99" t="s">
        <v>93</v>
      </c>
      <c r="CN38" s="56">
        <f t="shared" si="36"/>
        <v>1.5</v>
      </c>
      <c r="CO38" s="99" t="s">
        <v>96</v>
      </c>
      <c r="CP38" s="56">
        <f t="shared" si="37"/>
        <v>1.5</v>
      </c>
      <c r="CQ38" s="99" t="s">
        <v>102</v>
      </c>
      <c r="CR38" s="102">
        <f t="shared" si="38"/>
        <v>1.5</v>
      </c>
    </row>
    <row r="39" spans="1:96" x14ac:dyDescent="0.15">
      <c r="A39" s="80" t="s">
        <v>242</v>
      </c>
      <c r="B39" s="81" t="s">
        <v>243</v>
      </c>
      <c r="C39" s="82" t="s">
        <v>170</v>
      </c>
      <c r="D39" s="82" t="s">
        <v>51</v>
      </c>
      <c r="E39" s="56">
        <v>1</v>
      </c>
      <c r="F39" s="14"/>
      <c r="G39" s="80">
        <v>110</v>
      </c>
      <c r="H39" s="56">
        <v>94</v>
      </c>
      <c r="I39" s="56">
        <v>103</v>
      </c>
      <c r="J39" s="56">
        <v>68.5</v>
      </c>
      <c r="K39" s="56">
        <v>61</v>
      </c>
      <c r="L39" s="56">
        <v>58</v>
      </c>
      <c r="M39" s="94">
        <f t="shared" si="0"/>
        <v>494.5</v>
      </c>
      <c r="N39" s="85" t="s">
        <v>171</v>
      </c>
      <c r="O39" s="56">
        <f t="shared" si="39"/>
        <v>36</v>
      </c>
      <c r="P39" s="56"/>
      <c r="Q39" s="81">
        <f t="shared" si="1"/>
        <v>0</v>
      </c>
      <c r="R39" s="14">
        <f t="shared" si="2"/>
        <v>36</v>
      </c>
      <c r="S39" s="80"/>
      <c r="T39" s="99" t="s">
        <v>73</v>
      </c>
      <c r="U39" s="56">
        <f t="shared" si="3"/>
        <v>0.6</v>
      </c>
      <c r="V39" s="99" t="s">
        <v>84</v>
      </c>
      <c r="W39" s="56">
        <f t="shared" si="4"/>
        <v>0.6</v>
      </c>
      <c r="X39" s="99" t="s">
        <v>88</v>
      </c>
      <c r="Y39" s="56">
        <f t="shared" si="5"/>
        <v>0.6</v>
      </c>
      <c r="Z39" s="99" t="s">
        <v>93</v>
      </c>
      <c r="AA39" s="56">
        <f t="shared" si="6"/>
        <v>0.6</v>
      </c>
      <c r="AB39" s="99" t="s">
        <v>96</v>
      </c>
      <c r="AC39" s="56">
        <f t="shared" si="7"/>
        <v>0.6</v>
      </c>
      <c r="AD39" s="99" t="s">
        <v>102</v>
      </c>
      <c r="AE39" s="56">
        <f t="shared" si="8"/>
        <v>0.6</v>
      </c>
      <c r="AF39" s="56"/>
      <c r="AG39" s="99" t="s">
        <v>78</v>
      </c>
      <c r="AH39" s="56">
        <f t="shared" si="9"/>
        <v>0.6</v>
      </c>
      <c r="AI39" s="100" t="s">
        <v>84</v>
      </c>
      <c r="AJ39" s="56">
        <f t="shared" si="10"/>
        <v>0.6</v>
      </c>
      <c r="AK39" s="56" t="s">
        <v>89</v>
      </c>
      <c r="AL39" s="56">
        <f t="shared" si="11"/>
        <v>0.6</v>
      </c>
      <c r="AM39" s="99" t="s">
        <v>93</v>
      </c>
      <c r="AN39" s="56">
        <f t="shared" si="12"/>
        <v>0.6</v>
      </c>
      <c r="AO39" s="99" t="s">
        <v>98</v>
      </c>
      <c r="AP39" s="56">
        <f t="shared" si="13"/>
        <v>0.6</v>
      </c>
      <c r="AQ39" s="99" t="s">
        <v>102</v>
      </c>
      <c r="AR39" s="56">
        <f t="shared" si="14"/>
        <v>0.6</v>
      </c>
      <c r="AS39" s="56"/>
      <c r="AT39" s="99" t="s">
        <v>73</v>
      </c>
      <c r="AU39" s="56">
        <f t="shared" si="15"/>
        <v>0.9</v>
      </c>
      <c r="AV39" s="99" t="s">
        <v>84</v>
      </c>
      <c r="AW39" s="56">
        <f t="shared" si="16"/>
        <v>0.9</v>
      </c>
      <c r="AX39" s="99" t="s">
        <v>88</v>
      </c>
      <c r="AY39" s="56">
        <f t="shared" si="17"/>
        <v>0.9</v>
      </c>
      <c r="AZ39" s="99" t="s">
        <v>93</v>
      </c>
      <c r="BA39" s="56">
        <f t="shared" si="18"/>
        <v>0.9</v>
      </c>
      <c r="BB39" s="99" t="s">
        <v>96</v>
      </c>
      <c r="BC39" s="56">
        <f t="shared" si="19"/>
        <v>0.9</v>
      </c>
      <c r="BD39" s="99" t="s">
        <v>102</v>
      </c>
      <c r="BE39" s="56">
        <f t="shared" si="20"/>
        <v>0.9</v>
      </c>
      <c r="BF39" s="56"/>
      <c r="BG39" s="69" t="s">
        <v>73</v>
      </c>
      <c r="BH39" s="56">
        <f t="shared" si="21"/>
        <v>0.9</v>
      </c>
      <c r="BI39" s="100" t="s">
        <v>84</v>
      </c>
      <c r="BJ39" s="56">
        <f t="shared" si="22"/>
        <v>0.9</v>
      </c>
      <c r="BK39" s="99" t="s">
        <v>135</v>
      </c>
      <c r="BL39" s="56">
        <f t="shared" si="23"/>
        <v>0.9</v>
      </c>
      <c r="BM39" s="99" t="s">
        <v>93</v>
      </c>
      <c r="BN39" s="56">
        <f t="shared" si="24"/>
        <v>0.9</v>
      </c>
      <c r="BO39" s="99" t="s">
        <v>96</v>
      </c>
      <c r="BP39" s="56">
        <f t="shared" si="25"/>
        <v>0.9</v>
      </c>
      <c r="BQ39" s="99" t="s">
        <v>102</v>
      </c>
      <c r="BR39" s="56">
        <f t="shared" si="26"/>
        <v>0.9</v>
      </c>
      <c r="BS39" s="56"/>
      <c r="BT39" s="99" t="s">
        <v>136</v>
      </c>
      <c r="BU39" s="56">
        <f t="shared" si="27"/>
        <v>1.5</v>
      </c>
      <c r="BV39" s="100" t="s">
        <v>84</v>
      </c>
      <c r="BW39" s="56">
        <f t="shared" si="28"/>
        <v>1.5</v>
      </c>
      <c r="BX39" s="99" t="s">
        <v>88</v>
      </c>
      <c r="BY39" s="56">
        <f t="shared" si="29"/>
        <v>1.5</v>
      </c>
      <c r="BZ39" s="99" t="s">
        <v>93</v>
      </c>
      <c r="CA39" s="56">
        <f t="shared" si="30"/>
        <v>1.5</v>
      </c>
      <c r="CB39" s="99" t="s">
        <v>96</v>
      </c>
      <c r="CC39" s="56">
        <f t="shared" si="31"/>
        <v>1.5</v>
      </c>
      <c r="CD39" s="99" t="s">
        <v>102</v>
      </c>
      <c r="CE39" s="56">
        <f t="shared" si="32"/>
        <v>1.5</v>
      </c>
      <c r="CF39" s="56"/>
      <c r="CG39" s="99" t="s">
        <v>136</v>
      </c>
      <c r="CH39" s="56">
        <f t="shared" si="33"/>
        <v>1.5</v>
      </c>
      <c r="CI39" s="99" t="s">
        <v>84</v>
      </c>
      <c r="CJ39" s="56">
        <f t="shared" si="34"/>
        <v>1.5</v>
      </c>
      <c r="CK39" s="99" t="s">
        <v>88</v>
      </c>
      <c r="CL39" s="56">
        <f t="shared" si="35"/>
        <v>1.5</v>
      </c>
      <c r="CM39" s="99" t="s">
        <v>93</v>
      </c>
      <c r="CN39" s="56">
        <f t="shared" si="36"/>
        <v>1.5</v>
      </c>
      <c r="CO39" s="99" t="s">
        <v>96</v>
      </c>
      <c r="CP39" s="56">
        <f t="shared" si="37"/>
        <v>1.5</v>
      </c>
      <c r="CQ39" s="99" t="s">
        <v>102</v>
      </c>
      <c r="CR39" s="102">
        <f t="shared" si="38"/>
        <v>1.5</v>
      </c>
    </row>
    <row r="40" spans="1:96" x14ac:dyDescent="0.15">
      <c r="A40" s="80" t="s">
        <v>244</v>
      </c>
      <c r="B40" s="81" t="s">
        <v>245</v>
      </c>
      <c r="C40" s="82" t="s">
        <v>170</v>
      </c>
      <c r="D40" s="82" t="s">
        <v>51</v>
      </c>
      <c r="E40" s="56"/>
      <c r="F40" s="14"/>
      <c r="G40" s="80">
        <v>92</v>
      </c>
      <c r="H40" s="56">
        <v>109</v>
      </c>
      <c r="I40" s="56">
        <v>106</v>
      </c>
      <c r="J40" s="56">
        <v>60</v>
      </c>
      <c r="K40" s="56">
        <v>58</v>
      </c>
      <c r="L40" s="56">
        <v>69</v>
      </c>
      <c r="M40" s="94">
        <f t="shared" si="0"/>
        <v>494</v>
      </c>
      <c r="N40" s="85" t="s">
        <v>171</v>
      </c>
      <c r="O40" s="56">
        <f t="shared" si="39"/>
        <v>72</v>
      </c>
      <c r="P40" s="56"/>
      <c r="Q40" s="81">
        <f t="shared" si="1"/>
        <v>0</v>
      </c>
      <c r="R40" s="14">
        <f t="shared" si="2"/>
        <v>72</v>
      </c>
      <c r="S40" s="80"/>
      <c r="T40" s="99" t="s">
        <v>74</v>
      </c>
      <c r="U40" s="56">
        <f t="shared" si="3"/>
        <v>1.2</v>
      </c>
      <c r="V40" s="99" t="s">
        <v>79</v>
      </c>
      <c r="W40" s="56">
        <f t="shared" si="4"/>
        <v>1.2</v>
      </c>
      <c r="X40" s="99" t="s">
        <v>86</v>
      </c>
      <c r="Y40" s="56">
        <f t="shared" si="5"/>
        <v>1.2</v>
      </c>
      <c r="Z40" s="99" t="s">
        <v>91</v>
      </c>
      <c r="AA40" s="56">
        <f t="shared" si="6"/>
        <v>1.2</v>
      </c>
      <c r="AB40" s="99" t="s">
        <v>96</v>
      </c>
      <c r="AC40" s="56">
        <f t="shared" si="7"/>
        <v>1.2</v>
      </c>
      <c r="AD40" s="99" t="s">
        <v>102</v>
      </c>
      <c r="AE40" s="56">
        <f t="shared" si="8"/>
        <v>1.2</v>
      </c>
      <c r="AF40" s="56"/>
      <c r="AG40" s="99" t="s">
        <v>75</v>
      </c>
      <c r="AH40" s="56">
        <f t="shared" si="9"/>
        <v>1.2</v>
      </c>
      <c r="AI40" s="100" t="s">
        <v>81</v>
      </c>
      <c r="AJ40" s="56">
        <f t="shared" si="10"/>
        <v>1.2</v>
      </c>
      <c r="AK40" s="56" t="s">
        <v>89</v>
      </c>
      <c r="AL40" s="56">
        <f t="shared" si="11"/>
        <v>1.2</v>
      </c>
      <c r="AM40" s="99" t="s">
        <v>91</v>
      </c>
      <c r="AN40" s="56">
        <f t="shared" si="12"/>
        <v>1.2</v>
      </c>
      <c r="AO40" s="99" t="s">
        <v>98</v>
      </c>
      <c r="AP40" s="56">
        <f t="shared" si="13"/>
        <v>1.2</v>
      </c>
      <c r="AQ40" s="99" t="s">
        <v>102</v>
      </c>
      <c r="AR40" s="56">
        <f t="shared" si="14"/>
        <v>1.2</v>
      </c>
      <c r="AS40" s="56"/>
      <c r="AT40" s="99" t="s">
        <v>74</v>
      </c>
      <c r="AU40" s="56">
        <f t="shared" si="15"/>
        <v>1.8</v>
      </c>
      <c r="AV40" s="99" t="s">
        <v>79</v>
      </c>
      <c r="AW40" s="56">
        <f t="shared" si="16"/>
        <v>1.8</v>
      </c>
      <c r="AX40" s="99" t="s">
        <v>89</v>
      </c>
      <c r="AY40" s="56">
        <f t="shared" si="17"/>
        <v>1.8</v>
      </c>
      <c r="AZ40" s="99" t="s">
        <v>91</v>
      </c>
      <c r="BA40" s="56">
        <f t="shared" si="18"/>
        <v>1.8</v>
      </c>
      <c r="BB40" s="99" t="s">
        <v>98</v>
      </c>
      <c r="BC40" s="56">
        <f t="shared" si="19"/>
        <v>1.8</v>
      </c>
      <c r="BD40" s="99" t="s">
        <v>121</v>
      </c>
      <c r="BE40" s="56">
        <f t="shared" si="20"/>
        <v>1.8</v>
      </c>
      <c r="BF40" s="56"/>
      <c r="BG40" s="69" t="s">
        <v>76</v>
      </c>
      <c r="BH40" s="56">
        <f t="shared" si="21"/>
        <v>1.8</v>
      </c>
      <c r="BI40" s="100" t="s">
        <v>83</v>
      </c>
      <c r="BJ40" s="56">
        <f t="shared" si="22"/>
        <v>1.8</v>
      </c>
      <c r="BK40" s="99" t="s">
        <v>89</v>
      </c>
      <c r="BL40" s="56">
        <f t="shared" si="23"/>
        <v>1.8</v>
      </c>
      <c r="BM40" s="99" t="s">
        <v>91</v>
      </c>
      <c r="BN40" s="56">
        <f t="shared" si="24"/>
        <v>1.8</v>
      </c>
      <c r="BO40" s="99" t="s">
        <v>98</v>
      </c>
      <c r="BP40" s="56">
        <f t="shared" si="25"/>
        <v>1.8</v>
      </c>
      <c r="BQ40" s="99" t="s">
        <v>121</v>
      </c>
      <c r="BR40" s="56">
        <f t="shared" si="26"/>
        <v>1.8</v>
      </c>
      <c r="BS40" s="56"/>
      <c r="BT40" s="99" t="s">
        <v>136</v>
      </c>
      <c r="BU40" s="56">
        <f t="shared" si="27"/>
        <v>3</v>
      </c>
      <c r="BV40" s="100" t="s">
        <v>84</v>
      </c>
      <c r="BW40" s="56">
        <f t="shared" si="28"/>
        <v>3</v>
      </c>
      <c r="BX40" s="99" t="s">
        <v>88</v>
      </c>
      <c r="BY40" s="56">
        <f t="shared" si="29"/>
        <v>3</v>
      </c>
      <c r="BZ40" s="99" t="s">
        <v>93</v>
      </c>
      <c r="CA40" s="56">
        <f t="shared" si="30"/>
        <v>3</v>
      </c>
      <c r="CB40" s="99" t="s">
        <v>96</v>
      </c>
      <c r="CC40" s="56">
        <f t="shared" si="31"/>
        <v>3</v>
      </c>
      <c r="CD40" s="99" t="s">
        <v>102</v>
      </c>
      <c r="CE40" s="56">
        <f t="shared" si="32"/>
        <v>3</v>
      </c>
      <c r="CF40" s="56"/>
      <c r="CG40" s="99" t="s">
        <v>136</v>
      </c>
      <c r="CH40" s="56">
        <f t="shared" si="33"/>
        <v>3</v>
      </c>
      <c r="CI40" s="99" t="s">
        <v>84</v>
      </c>
      <c r="CJ40" s="56">
        <f t="shared" si="34"/>
        <v>3</v>
      </c>
      <c r="CK40" s="99" t="s">
        <v>88</v>
      </c>
      <c r="CL40" s="56">
        <f t="shared" si="35"/>
        <v>3</v>
      </c>
      <c r="CM40" s="99" t="s">
        <v>93</v>
      </c>
      <c r="CN40" s="56">
        <f t="shared" si="36"/>
        <v>3</v>
      </c>
      <c r="CO40" s="99" t="s">
        <v>96</v>
      </c>
      <c r="CP40" s="56">
        <f t="shared" si="37"/>
        <v>3</v>
      </c>
      <c r="CQ40" s="99" t="s">
        <v>102</v>
      </c>
      <c r="CR40" s="102">
        <f t="shared" si="38"/>
        <v>3</v>
      </c>
    </row>
    <row r="41" spans="1:96" x14ac:dyDescent="0.15">
      <c r="A41" s="80" t="s">
        <v>246</v>
      </c>
      <c r="B41" s="81" t="s">
        <v>247</v>
      </c>
      <c r="C41" s="82" t="s">
        <v>170</v>
      </c>
      <c r="D41" s="82" t="s">
        <v>51</v>
      </c>
      <c r="E41" s="56">
        <v>1</v>
      </c>
      <c r="F41" s="14"/>
      <c r="G41" s="80">
        <v>114</v>
      </c>
      <c r="H41" s="56">
        <v>93</v>
      </c>
      <c r="I41" s="56">
        <v>95</v>
      </c>
      <c r="J41" s="56">
        <v>56.5</v>
      </c>
      <c r="K41" s="56">
        <v>56.5</v>
      </c>
      <c r="L41" s="56">
        <v>76.5</v>
      </c>
      <c r="M41" s="94">
        <f t="shared" si="0"/>
        <v>491.5</v>
      </c>
      <c r="N41" s="85" t="s">
        <v>171</v>
      </c>
      <c r="O41" s="56">
        <f t="shared" si="39"/>
        <v>36</v>
      </c>
      <c r="P41" s="56"/>
      <c r="Q41" s="81">
        <f t="shared" si="1"/>
        <v>0</v>
      </c>
      <c r="R41" s="14">
        <f t="shared" si="2"/>
        <v>36</v>
      </c>
      <c r="S41" s="80"/>
      <c r="T41" s="99" t="s">
        <v>76</v>
      </c>
      <c r="U41" s="56">
        <f t="shared" si="3"/>
        <v>0.6</v>
      </c>
      <c r="V41" s="99" t="s">
        <v>83</v>
      </c>
      <c r="W41" s="56">
        <f t="shared" si="4"/>
        <v>0.6</v>
      </c>
      <c r="X41" s="99" t="s">
        <v>85</v>
      </c>
      <c r="Y41" s="56">
        <f t="shared" si="5"/>
        <v>0.6</v>
      </c>
      <c r="Z41" s="99" t="s">
        <v>94</v>
      </c>
      <c r="AA41" s="56">
        <f t="shared" si="6"/>
        <v>0.6</v>
      </c>
      <c r="AB41" s="99" t="s">
        <v>98</v>
      </c>
      <c r="AC41" s="56">
        <f t="shared" si="7"/>
        <v>0.6</v>
      </c>
      <c r="AD41" s="99" t="s">
        <v>121</v>
      </c>
      <c r="AE41" s="56">
        <f t="shared" si="8"/>
        <v>0.6</v>
      </c>
      <c r="AF41" s="56"/>
      <c r="AG41" s="99" t="s">
        <v>76</v>
      </c>
      <c r="AH41" s="56">
        <f t="shared" si="9"/>
        <v>0.6</v>
      </c>
      <c r="AI41" s="100" t="s">
        <v>83</v>
      </c>
      <c r="AJ41" s="56">
        <f t="shared" si="10"/>
        <v>0.6</v>
      </c>
      <c r="AK41" s="56" t="s">
        <v>85</v>
      </c>
      <c r="AL41" s="56">
        <f t="shared" si="11"/>
        <v>0.6</v>
      </c>
      <c r="AM41" s="99" t="s">
        <v>93</v>
      </c>
      <c r="AN41" s="56">
        <f t="shared" si="12"/>
        <v>0.6</v>
      </c>
      <c r="AO41" s="99" t="s">
        <v>98</v>
      </c>
      <c r="AP41" s="56">
        <f t="shared" si="13"/>
        <v>0.6</v>
      </c>
      <c r="AQ41" s="99" t="s">
        <v>121</v>
      </c>
      <c r="AR41" s="56">
        <f t="shared" si="14"/>
        <v>0.6</v>
      </c>
      <c r="AS41" s="56"/>
      <c r="AT41" s="99" t="s">
        <v>76</v>
      </c>
      <c r="AU41" s="56">
        <f t="shared" si="15"/>
        <v>0.9</v>
      </c>
      <c r="AV41" s="99" t="s">
        <v>129</v>
      </c>
      <c r="AW41" s="56">
        <f t="shared" si="16"/>
        <v>0.9</v>
      </c>
      <c r="AX41" s="99" t="s">
        <v>85</v>
      </c>
      <c r="AY41" s="56">
        <f t="shared" si="17"/>
        <v>0.9</v>
      </c>
      <c r="AZ41" s="99" t="s">
        <v>93</v>
      </c>
      <c r="BA41" s="56">
        <f t="shared" si="18"/>
        <v>0.9</v>
      </c>
      <c r="BB41" s="99" t="s">
        <v>96</v>
      </c>
      <c r="BC41" s="56">
        <f t="shared" si="19"/>
        <v>0.9</v>
      </c>
      <c r="BD41" s="99" t="s">
        <v>102</v>
      </c>
      <c r="BE41" s="56">
        <f t="shared" si="20"/>
        <v>0.9</v>
      </c>
      <c r="BF41" s="56"/>
      <c r="BG41" s="69" t="s">
        <v>76</v>
      </c>
      <c r="BH41" s="56">
        <f t="shared" si="21"/>
        <v>0.9</v>
      </c>
      <c r="BI41" s="100" t="s">
        <v>83</v>
      </c>
      <c r="BJ41" s="56">
        <f t="shared" si="22"/>
        <v>0.9</v>
      </c>
      <c r="BK41" s="99" t="s">
        <v>85</v>
      </c>
      <c r="BL41" s="56">
        <f t="shared" si="23"/>
        <v>0.9</v>
      </c>
      <c r="BM41" s="99" t="s">
        <v>93</v>
      </c>
      <c r="BN41" s="56">
        <f t="shared" si="24"/>
        <v>0.9</v>
      </c>
      <c r="BO41" s="99" t="s">
        <v>96</v>
      </c>
      <c r="BP41" s="56">
        <f t="shared" si="25"/>
        <v>0.9</v>
      </c>
      <c r="BQ41" s="99" t="s">
        <v>102</v>
      </c>
      <c r="BR41" s="56">
        <f t="shared" si="26"/>
        <v>0.9</v>
      </c>
      <c r="BS41" s="56"/>
      <c r="BT41" s="99" t="s">
        <v>73</v>
      </c>
      <c r="BU41" s="56">
        <f t="shared" si="27"/>
        <v>1.5</v>
      </c>
      <c r="BV41" s="100" t="s">
        <v>83</v>
      </c>
      <c r="BW41" s="56">
        <f t="shared" si="28"/>
        <v>1.5</v>
      </c>
      <c r="BX41" s="99" t="s">
        <v>85</v>
      </c>
      <c r="BY41" s="56">
        <f t="shared" si="29"/>
        <v>1.5</v>
      </c>
      <c r="BZ41" s="99" t="s">
        <v>94</v>
      </c>
      <c r="CA41" s="56">
        <f t="shared" si="30"/>
        <v>1.5</v>
      </c>
      <c r="CB41" s="99" t="s">
        <v>98</v>
      </c>
      <c r="CC41" s="56">
        <f t="shared" si="31"/>
        <v>1.5</v>
      </c>
      <c r="CD41" s="99" t="s">
        <v>121</v>
      </c>
      <c r="CE41" s="56">
        <f t="shared" si="32"/>
        <v>1.5</v>
      </c>
      <c r="CF41" s="56"/>
      <c r="CG41" s="99" t="s">
        <v>73</v>
      </c>
      <c r="CH41" s="56">
        <f t="shared" si="33"/>
        <v>1.5</v>
      </c>
      <c r="CI41" s="99" t="s">
        <v>83</v>
      </c>
      <c r="CJ41" s="56">
        <f t="shared" si="34"/>
        <v>1.5</v>
      </c>
      <c r="CK41" s="99" t="s">
        <v>85</v>
      </c>
      <c r="CL41" s="56">
        <f t="shared" si="35"/>
        <v>1.5</v>
      </c>
      <c r="CM41" s="99" t="s">
        <v>94</v>
      </c>
      <c r="CN41" s="56">
        <f t="shared" si="36"/>
        <v>1.5</v>
      </c>
      <c r="CO41" s="99" t="s">
        <v>98</v>
      </c>
      <c r="CP41" s="56">
        <f t="shared" si="37"/>
        <v>1.5</v>
      </c>
      <c r="CQ41" s="99" t="s">
        <v>121</v>
      </c>
      <c r="CR41" s="102">
        <f t="shared" si="38"/>
        <v>1.5</v>
      </c>
    </row>
    <row r="42" spans="1:96" x14ac:dyDescent="0.15">
      <c r="A42" s="80" t="s">
        <v>248</v>
      </c>
      <c r="B42" s="81" t="s">
        <v>249</v>
      </c>
      <c r="C42" s="82" t="s">
        <v>170</v>
      </c>
      <c r="D42" s="82" t="s">
        <v>51</v>
      </c>
      <c r="E42" s="56">
        <v>1</v>
      </c>
      <c r="F42" s="14"/>
      <c r="G42" s="80">
        <v>103</v>
      </c>
      <c r="H42" s="56">
        <v>106</v>
      </c>
      <c r="I42" s="56">
        <v>113</v>
      </c>
      <c r="J42" s="56">
        <v>61.5</v>
      </c>
      <c r="K42" s="56">
        <v>56.5</v>
      </c>
      <c r="L42" s="56">
        <v>50</v>
      </c>
      <c r="M42" s="94">
        <f t="shared" si="0"/>
        <v>490</v>
      </c>
      <c r="N42" s="85" t="s">
        <v>171</v>
      </c>
      <c r="O42" s="56">
        <f t="shared" si="39"/>
        <v>36</v>
      </c>
      <c r="P42" s="56"/>
      <c r="Q42" s="81">
        <f t="shared" si="1"/>
        <v>0</v>
      </c>
      <c r="R42" s="14">
        <f t="shared" si="2"/>
        <v>36</v>
      </c>
      <c r="S42" s="80"/>
      <c r="T42" s="99" t="s">
        <v>76</v>
      </c>
      <c r="U42" s="56">
        <f t="shared" si="3"/>
        <v>0.6</v>
      </c>
      <c r="V42" s="99" t="s">
        <v>83</v>
      </c>
      <c r="W42" s="56">
        <f t="shared" si="4"/>
        <v>0.6</v>
      </c>
      <c r="X42" s="99" t="s">
        <v>85</v>
      </c>
      <c r="Y42" s="56">
        <f t="shared" si="5"/>
        <v>0.6</v>
      </c>
      <c r="Z42" s="99" t="s">
        <v>94</v>
      </c>
      <c r="AA42" s="56">
        <f t="shared" si="6"/>
        <v>0.6</v>
      </c>
      <c r="AB42" s="99" t="s">
        <v>98</v>
      </c>
      <c r="AC42" s="56">
        <f t="shared" si="7"/>
        <v>0.6</v>
      </c>
      <c r="AD42" s="99" t="s">
        <v>121</v>
      </c>
      <c r="AE42" s="56">
        <f t="shared" si="8"/>
        <v>0.6</v>
      </c>
      <c r="AF42" s="56"/>
      <c r="AG42" s="99" t="s">
        <v>76</v>
      </c>
      <c r="AH42" s="56">
        <f t="shared" si="9"/>
        <v>0.6</v>
      </c>
      <c r="AI42" s="100" t="s">
        <v>83</v>
      </c>
      <c r="AJ42" s="56">
        <f t="shared" si="10"/>
        <v>0.6</v>
      </c>
      <c r="AK42" s="56" t="s">
        <v>85</v>
      </c>
      <c r="AL42" s="56">
        <f t="shared" si="11"/>
        <v>0.6</v>
      </c>
      <c r="AM42" s="99" t="s">
        <v>94</v>
      </c>
      <c r="AN42" s="56">
        <f t="shared" si="12"/>
        <v>0.6</v>
      </c>
      <c r="AO42" s="99" t="s">
        <v>96</v>
      </c>
      <c r="AP42" s="56">
        <f t="shared" si="13"/>
        <v>0.6</v>
      </c>
      <c r="AQ42" s="99" t="s">
        <v>122</v>
      </c>
      <c r="AR42" s="56">
        <f t="shared" si="14"/>
        <v>0.6</v>
      </c>
      <c r="AS42" s="56"/>
      <c r="AT42" s="99" t="s">
        <v>76</v>
      </c>
      <c r="AU42" s="56">
        <f t="shared" si="15"/>
        <v>0.9</v>
      </c>
      <c r="AV42" s="99" t="s">
        <v>129</v>
      </c>
      <c r="AW42" s="56">
        <f t="shared" si="16"/>
        <v>0.9</v>
      </c>
      <c r="AX42" s="99" t="s">
        <v>85</v>
      </c>
      <c r="AY42" s="56">
        <f t="shared" si="17"/>
        <v>0.9</v>
      </c>
      <c r="AZ42" s="99" t="s">
        <v>94</v>
      </c>
      <c r="BA42" s="56">
        <f t="shared" si="18"/>
        <v>0.9</v>
      </c>
      <c r="BB42" s="99" t="s">
        <v>98</v>
      </c>
      <c r="BC42" s="56">
        <f t="shared" si="19"/>
        <v>0.9</v>
      </c>
      <c r="BD42" s="99" t="s">
        <v>122</v>
      </c>
      <c r="BE42" s="56">
        <f t="shared" si="20"/>
        <v>0.9</v>
      </c>
      <c r="BF42" s="56"/>
      <c r="BG42" s="69" t="s">
        <v>76</v>
      </c>
      <c r="BH42" s="56">
        <f t="shared" si="21"/>
        <v>0.9</v>
      </c>
      <c r="BI42" s="100" t="s">
        <v>83</v>
      </c>
      <c r="BJ42" s="56">
        <f t="shared" si="22"/>
        <v>0.9</v>
      </c>
      <c r="BK42" s="99" t="s">
        <v>85</v>
      </c>
      <c r="BL42" s="56">
        <f t="shared" si="23"/>
        <v>0.9</v>
      </c>
      <c r="BM42" s="99" t="s">
        <v>94</v>
      </c>
      <c r="BN42" s="56">
        <f t="shared" si="24"/>
        <v>0.9</v>
      </c>
      <c r="BO42" s="99" t="s">
        <v>98</v>
      </c>
      <c r="BP42" s="56">
        <f t="shared" si="25"/>
        <v>0.9</v>
      </c>
      <c r="BQ42" s="99" t="s">
        <v>122</v>
      </c>
      <c r="BR42" s="56">
        <f t="shared" si="26"/>
        <v>0.9</v>
      </c>
      <c r="BS42" s="56"/>
      <c r="BT42" s="99" t="s">
        <v>73</v>
      </c>
      <c r="BU42" s="56">
        <f t="shared" si="27"/>
        <v>1.5</v>
      </c>
      <c r="BV42" s="100" t="s">
        <v>83</v>
      </c>
      <c r="BW42" s="56">
        <f t="shared" si="28"/>
        <v>1.5</v>
      </c>
      <c r="BX42" s="99" t="s">
        <v>85</v>
      </c>
      <c r="BY42" s="56">
        <f t="shared" si="29"/>
        <v>1.5</v>
      </c>
      <c r="BZ42" s="99" t="s">
        <v>94</v>
      </c>
      <c r="CA42" s="56">
        <f t="shared" si="30"/>
        <v>1.5</v>
      </c>
      <c r="CB42" s="99" t="s">
        <v>98</v>
      </c>
      <c r="CC42" s="56">
        <f t="shared" si="31"/>
        <v>1.5</v>
      </c>
      <c r="CD42" s="99" t="s">
        <v>121</v>
      </c>
      <c r="CE42" s="56">
        <f t="shared" si="32"/>
        <v>1.5</v>
      </c>
      <c r="CF42" s="56"/>
      <c r="CG42" s="99" t="s">
        <v>73</v>
      </c>
      <c r="CH42" s="56">
        <f t="shared" si="33"/>
        <v>1.5</v>
      </c>
      <c r="CI42" s="99" t="s">
        <v>83</v>
      </c>
      <c r="CJ42" s="56">
        <f t="shared" si="34"/>
        <v>1.5</v>
      </c>
      <c r="CK42" s="99" t="s">
        <v>85</v>
      </c>
      <c r="CL42" s="56">
        <f t="shared" si="35"/>
        <v>1.5</v>
      </c>
      <c r="CM42" s="99" t="s">
        <v>94</v>
      </c>
      <c r="CN42" s="56">
        <f t="shared" si="36"/>
        <v>1.5</v>
      </c>
      <c r="CO42" s="99" t="s">
        <v>98</v>
      </c>
      <c r="CP42" s="56">
        <f t="shared" si="37"/>
        <v>1.5</v>
      </c>
      <c r="CQ42" s="99" t="s">
        <v>121</v>
      </c>
      <c r="CR42" s="102">
        <f t="shared" si="38"/>
        <v>1.5</v>
      </c>
    </row>
    <row r="43" spans="1:96" x14ac:dyDescent="0.15">
      <c r="A43" s="80" t="s">
        <v>250</v>
      </c>
      <c r="B43" s="81" t="s">
        <v>251</v>
      </c>
      <c r="C43" s="82" t="s">
        <v>170</v>
      </c>
      <c r="D43" s="82" t="s">
        <v>51</v>
      </c>
      <c r="E43" s="56"/>
      <c r="F43" s="14"/>
      <c r="G43" s="80">
        <v>103</v>
      </c>
      <c r="H43" s="56">
        <v>98</v>
      </c>
      <c r="I43" s="56">
        <v>86</v>
      </c>
      <c r="J43" s="56">
        <v>50.5</v>
      </c>
      <c r="K43" s="56">
        <v>73</v>
      </c>
      <c r="L43" s="56">
        <v>78</v>
      </c>
      <c r="M43" s="94">
        <f t="shared" si="0"/>
        <v>488.5</v>
      </c>
      <c r="N43" s="85" t="s">
        <v>171</v>
      </c>
      <c r="O43" s="56">
        <f t="shared" si="39"/>
        <v>72</v>
      </c>
      <c r="P43" s="56"/>
      <c r="Q43" s="81">
        <f t="shared" si="1"/>
        <v>0</v>
      </c>
      <c r="R43" s="14">
        <f t="shared" si="2"/>
        <v>72</v>
      </c>
      <c r="S43" s="80"/>
      <c r="T43" s="99" t="s">
        <v>73</v>
      </c>
      <c r="U43" s="56">
        <f t="shared" si="3"/>
        <v>1.2</v>
      </c>
      <c r="V43" s="99" t="s">
        <v>80</v>
      </c>
      <c r="W43" s="56">
        <f t="shared" si="4"/>
        <v>1.2</v>
      </c>
      <c r="X43" s="99" t="s">
        <v>89</v>
      </c>
      <c r="Y43" s="56">
        <f t="shared" si="5"/>
        <v>1.2</v>
      </c>
      <c r="Z43" s="99" t="s">
        <v>95</v>
      </c>
      <c r="AA43" s="56">
        <f t="shared" si="6"/>
        <v>1.2</v>
      </c>
      <c r="AB43" s="99" t="s">
        <v>98</v>
      </c>
      <c r="AC43" s="56">
        <f t="shared" si="7"/>
        <v>1.2</v>
      </c>
      <c r="AD43" s="99" t="s">
        <v>121</v>
      </c>
      <c r="AE43" s="56">
        <f t="shared" si="8"/>
        <v>1.2</v>
      </c>
      <c r="AF43" s="56"/>
      <c r="AG43" s="99" t="s">
        <v>75</v>
      </c>
      <c r="AH43" s="56">
        <f t="shared" si="9"/>
        <v>1.2</v>
      </c>
      <c r="AI43" s="100" t="s">
        <v>81</v>
      </c>
      <c r="AJ43" s="56">
        <f t="shared" si="10"/>
        <v>1.2</v>
      </c>
      <c r="AK43" s="56" t="s">
        <v>90</v>
      </c>
      <c r="AL43" s="56">
        <f t="shared" si="11"/>
        <v>1.2</v>
      </c>
      <c r="AM43" s="99" t="s">
        <v>95</v>
      </c>
      <c r="AN43" s="56">
        <f t="shared" si="12"/>
        <v>1.2</v>
      </c>
      <c r="AO43" s="99" t="s">
        <v>98</v>
      </c>
      <c r="AP43" s="56">
        <f t="shared" si="13"/>
        <v>1.2</v>
      </c>
      <c r="AQ43" s="99" t="s">
        <v>102</v>
      </c>
      <c r="AR43" s="56">
        <f t="shared" si="14"/>
        <v>1.2</v>
      </c>
      <c r="AS43" s="56"/>
      <c r="AT43" s="99" t="s">
        <v>75</v>
      </c>
      <c r="AU43" s="56">
        <f t="shared" si="15"/>
        <v>1.8</v>
      </c>
      <c r="AV43" s="99" t="s">
        <v>81</v>
      </c>
      <c r="AW43" s="56">
        <f t="shared" si="16"/>
        <v>1.8</v>
      </c>
      <c r="AX43" s="99" t="s">
        <v>85</v>
      </c>
      <c r="AY43" s="56">
        <f t="shared" si="17"/>
        <v>1.8</v>
      </c>
      <c r="AZ43" s="99" t="s">
        <v>94</v>
      </c>
      <c r="BA43" s="56">
        <f t="shared" si="18"/>
        <v>1.8</v>
      </c>
      <c r="BB43" s="99" t="s">
        <v>98</v>
      </c>
      <c r="BC43" s="56">
        <f t="shared" si="19"/>
        <v>1.8</v>
      </c>
      <c r="BD43" s="99" t="s">
        <v>121</v>
      </c>
      <c r="BE43" s="56">
        <f t="shared" si="20"/>
        <v>1.8</v>
      </c>
      <c r="BF43" s="56"/>
      <c r="BG43" s="69" t="s">
        <v>75</v>
      </c>
      <c r="BH43" s="56">
        <f t="shared" si="21"/>
        <v>1.8</v>
      </c>
      <c r="BI43" s="100" t="s">
        <v>81</v>
      </c>
      <c r="BJ43" s="56">
        <f t="shared" si="22"/>
        <v>1.8</v>
      </c>
      <c r="BK43" s="99" t="s">
        <v>85</v>
      </c>
      <c r="BL43" s="56">
        <f t="shared" si="23"/>
        <v>1.8</v>
      </c>
      <c r="BM43" s="99" t="s">
        <v>94</v>
      </c>
      <c r="BN43" s="56">
        <f t="shared" si="24"/>
        <v>1.8</v>
      </c>
      <c r="BO43" s="99" t="s">
        <v>98</v>
      </c>
      <c r="BP43" s="56">
        <f t="shared" si="25"/>
        <v>1.8</v>
      </c>
      <c r="BQ43" s="99" t="s">
        <v>121</v>
      </c>
      <c r="BR43" s="56">
        <f t="shared" si="26"/>
        <v>1.8</v>
      </c>
      <c r="BS43" s="56"/>
      <c r="BT43" s="99" t="s">
        <v>75</v>
      </c>
      <c r="BU43" s="56">
        <f t="shared" si="27"/>
        <v>3</v>
      </c>
      <c r="BV43" s="100" t="s">
        <v>81</v>
      </c>
      <c r="BW43" s="56">
        <f t="shared" si="28"/>
        <v>3</v>
      </c>
      <c r="BX43" s="99" t="s">
        <v>89</v>
      </c>
      <c r="BY43" s="56">
        <f t="shared" si="29"/>
        <v>3</v>
      </c>
      <c r="BZ43" s="99" t="s">
        <v>94</v>
      </c>
      <c r="CA43" s="56">
        <f t="shared" si="30"/>
        <v>3</v>
      </c>
      <c r="CB43" s="99" t="s">
        <v>98</v>
      </c>
      <c r="CC43" s="56">
        <f t="shared" si="31"/>
        <v>3</v>
      </c>
      <c r="CD43" s="99" t="s">
        <v>121</v>
      </c>
      <c r="CE43" s="56">
        <f t="shared" si="32"/>
        <v>3</v>
      </c>
      <c r="CF43" s="56"/>
      <c r="CG43" s="99" t="s">
        <v>75</v>
      </c>
      <c r="CH43" s="56">
        <f t="shared" si="33"/>
        <v>3</v>
      </c>
      <c r="CI43" s="99" t="s">
        <v>81</v>
      </c>
      <c r="CJ43" s="56">
        <f t="shared" si="34"/>
        <v>3</v>
      </c>
      <c r="CK43" s="99" t="s">
        <v>89</v>
      </c>
      <c r="CL43" s="56">
        <f t="shared" si="35"/>
        <v>3</v>
      </c>
      <c r="CM43" s="99" t="s">
        <v>94</v>
      </c>
      <c r="CN43" s="56">
        <f t="shared" si="36"/>
        <v>3</v>
      </c>
      <c r="CO43" s="99" t="s">
        <v>98</v>
      </c>
      <c r="CP43" s="56">
        <f t="shared" si="37"/>
        <v>3</v>
      </c>
      <c r="CQ43" s="99" t="s">
        <v>121</v>
      </c>
      <c r="CR43" s="102">
        <f t="shared" si="38"/>
        <v>3</v>
      </c>
    </row>
    <row r="44" spans="1:96" x14ac:dyDescent="0.15">
      <c r="A44" s="80" t="s">
        <v>252</v>
      </c>
      <c r="B44" s="81" t="s">
        <v>253</v>
      </c>
      <c r="C44" s="82" t="s">
        <v>170</v>
      </c>
      <c r="D44" s="82" t="s">
        <v>51</v>
      </c>
      <c r="E44" s="56">
        <v>1</v>
      </c>
      <c r="F44" s="14"/>
      <c r="G44" s="80">
        <v>92</v>
      </c>
      <c r="H44" s="56">
        <v>102</v>
      </c>
      <c r="I44" s="56">
        <v>119</v>
      </c>
      <c r="J44" s="56">
        <v>63.5</v>
      </c>
      <c r="K44" s="56">
        <v>44</v>
      </c>
      <c r="L44" s="56">
        <v>66.5</v>
      </c>
      <c r="M44" s="94">
        <f t="shared" si="0"/>
        <v>487</v>
      </c>
      <c r="N44" s="85" t="s">
        <v>171</v>
      </c>
      <c r="O44" s="56">
        <f t="shared" si="39"/>
        <v>36</v>
      </c>
      <c r="P44" s="56"/>
      <c r="Q44" s="81">
        <f t="shared" si="1"/>
        <v>0</v>
      </c>
      <c r="R44" s="14">
        <f t="shared" si="2"/>
        <v>36</v>
      </c>
      <c r="S44" s="80"/>
      <c r="T44" s="99" t="s">
        <v>73</v>
      </c>
      <c r="U44" s="56">
        <f t="shared" si="3"/>
        <v>0.6</v>
      </c>
      <c r="V44" s="99" t="s">
        <v>84</v>
      </c>
      <c r="W44" s="56">
        <f t="shared" si="4"/>
        <v>0.6</v>
      </c>
      <c r="X44" s="99" t="s">
        <v>88</v>
      </c>
      <c r="Y44" s="56">
        <f t="shared" si="5"/>
        <v>0.6</v>
      </c>
      <c r="Z44" s="99" t="s">
        <v>93</v>
      </c>
      <c r="AA44" s="56">
        <f t="shared" si="6"/>
        <v>0.6</v>
      </c>
      <c r="AB44" s="99" t="s">
        <v>96</v>
      </c>
      <c r="AC44" s="56">
        <f t="shared" si="7"/>
        <v>0.6</v>
      </c>
      <c r="AD44" s="99" t="s">
        <v>102</v>
      </c>
      <c r="AE44" s="56">
        <f t="shared" si="8"/>
        <v>0.6</v>
      </c>
      <c r="AF44" s="56"/>
      <c r="AG44" s="99" t="s">
        <v>73</v>
      </c>
      <c r="AH44" s="56">
        <f t="shared" si="9"/>
        <v>0.6</v>
      </c>
      <c r="AI44" s="100" t="s">
        <v>84</v>
      </c>
      <c r="AJ44" s="56">
        <f t="shared" si="10"/>
        <v>0.6</v>
      </c>
      <c r="AK44" s="56" t="s">
        <v>88</v>
      </c>
      <c r="AL44" s="56">
        <f t="shared" si="11"/>
        <v>0.6</v>
      </c>
      <c r="AM44" s="99" t="s">
        <v>93</v>
      </c>
      <c r="AN44" s="56">
        <f t="shared" si="12"/>
        <v>0.6</v>
      </c>
      <c r="AO44" s="99" t="s">
        <v>98</v>
      </c>
      <c r="AP44" s="56">
        <f t="shared" si="13"/>
        <v>0.6</v>
      </c>
      <c r="AQ44" s="99" t="s">
        <v>102</v>
      </c>
      <c r="AR44" s="56">
        <f t="shared" si="14"/>
        <v>0.6</v>
      </c>
      <c r="AS44" s="56"/>
      <c r="AT44" s="99" t="s">
        <v>73</v>
      </c>
      <c r="AU44" s="56">
        <f t="shared" si="15"/>
        <v>0.9</v>
      </c>
      <c r="AV44" s="99" t="s">
        <v>84</v>
      </c>
      <c r="AW44" s="56">
        <f t="shared" si="16"/>
        <v>0.9</v>
      </c>
      <c r="AX44" s="99" t="s">
        <v>88</v>
      </c>
      <c r="AY44" s="56">
        <f t="shared" si="17"/>
        <v>0.9</v>
      </c>
      <c r="AZ44" s="99" t="s">
        <v>93</v>
      </c>
      <c r="BA44" s="56">
        <f t="shared" si="18"/>
        <v>0.9</v>
      </c>
      <c r="BB44" s="99" t="s">
        <v>96</v>
      </c>
      <c r="BC44" s="56">
        <f t="shared" si="19"/>
        <v>0.9</v>
      </c>
      <c r="BD44" s="99" t="s">
        <v>102</v>
      </c>
      <c r="BE44" s="56">
        <f t="shared" si="20"/>
        <v>0.9</v>
      </c>
      <c r="BF44" s="56"/>
      <c r="BG44" s="69" t="s">
        <v>73</v>
      </c>
      <c r="BH44" s="56">
        <f t="shared" si="21"/>
        <v>0.9</v>
      </c>
      <c r="BI44" s="100" t="s">
        <v>84</v>
      </c>
      <c r="BJ44" s="56">
        <f t="shared" si="22"/>
        <v>0.9</v>
      </c>
      <c r="BK44" s="99" t="s">
        <v>135</v>
      </c>
      <c r="BL44" s="56">
        <f t="shared" si="23"/>
        <v>0.9</v>
      </c>
      <c r="BM44" s="99" t="s">
        <v>93</v>
      </c>
      <c r="BN44" s="56">
        <f t="shared" si="24"/>
        <v>0.9</v>
      </c>
      <c r="BO44" s="99" t="s">
        <v>96</v>
      </c>
      <c r="BP44" s="56">
        <f t="shared" si="25"/>
        <v>0.9</v>
      </c>
      <c r="BQ44" s="99" t="s">
        <v>102</v>
      </c>
      <c r="BR44" s="56">
        <f t="shared" si="26"/>
        <v>0.9</v>
      </c>
      <c r="BS44" s="56"/>
      <c r="BT44" s="99" t="s">
        <v>136</v>
      </c>
      <c r="BU44" s="56">
        <f t="shared" si="27"/>
        <v>1.5</v>
      </c>
      <c r="BV44" s="100" t="s">
        <v>84</v>
      </c>
      <c r="BW44" s="56">
        <f t="shared" si="28"/>
        <v>1.5</v>
      </c>
      <c r="BX44" s="99" t="s">
        <v>88</v>
      </c>
      <c r="BY44" s="56">
        <f t="shared" si="29"/>
        <v>1.5</v>
      </c>
      <c r="BZ44" s="99" t="s">
        <v>93</v>
      </c>
      <c r="CA44" s="56">
        <f t="shared" si="30"/>
        <v>1.5</v>
      </c>
      <c r="CB44" s="99" t="s">
        <v>96</v>
      </c>
      <c r="CC44" s="56">
        <f t="shared" si="31"/>
        <v>1.5</v>
      </c>
      <c r="CD44" s="99" t="s">
        <v>102</v>
      </c>
      <c r="CE44" s="56">
        <f t="shared" si="32"/>
        <v>1.5</v>
      </c>
      <c r="CF44" s="56"/>
      <c r="CG44" s="99" t="s">
        <v>136</v>
      </c>
      <c r="CH44" s="56">
        <f t="shared" si="33"/>
        <v>1.5</v>
      </c>
      <c r="CI44" s="99" t="s">
        <v>84</v>
      </c>
      <c r="CJ44" s="56">
        <f t="shared" si="34"/>
        <v>1.5</v>
      </c>
      <c r="CK44" s="99" t="s">
        <v>88</v>
      </c>
      <c r="CL44" s="56">
        <f t="shared" si="35"/>
        <v>1.5</v>
      </c>
      <c r="CM44" s="99" t="s">
        <v>93</v>
      </c>
      <c r="CN44" s="56">
        <f t="shared" si="36"/>
        <v>1.5</v>
      </c>
      <c r="CO44" s="99" t="s">
        <v>96</v>
      </c>
      <c r="CP44" s="56">
        <f t="shared" si="37"/>
        <v>1.5</v>
      </c>
      <c r="CQ44" s="99" t="s">
        <v>102</v>
      </c>
      <c r="CR44" s="102">
        <f t="shared" si="38"/>
        <v>1.5</v>
      </c>
    </row>
    <row r="45" spans="1:96" x14ac:dyDescent="0.15">
      <c r="A45" s="80" t="s">
        <v>254</v>
      </c>
      <c r="B45" s="81" t="s">
        <v>255</v>
      </c>
      <c r="C45" s="82" t="s">
        <v>170</v>
      </c>
      <c r="D45" s="82" t="s">
        <v>51</v>
      </c>
      <c r="E45" s="56">
        <v>1</v>
      </c>
      <c r="F45" s="14"/>
      <c r="G45" s="80">
        <v>112</v>
      </c>
      <c r="H45" s="56">
        <v>105</v>
      </c>
      <c r="I45" s="56">
        <v>110</v>
      </c>
      <c r="J45" s="56">
        <v>50</v>
      </c>
      <c r="K45" s="56">
        <v>45</v>
      </c>
      <c r="L45" s="56">
        <v>62</v>
      </c>
      <c r="M45" s="94">
        <f t="shared" si="0"/>
        <v>484</v>
      </c>
      <c r="N45" s="85" t="s">
        <v>171</v>
      </c>
      <c r="O45" s="56">
        <f t="shared" si="39"/>
        <v>36</v>
      </c>
      <c r="P45" s="56"/>
      <c r="Q45" s="81">
        <f t="shared" si="1"/>
        <v>0</v>
      </c>
      <c r="R45" s="14">
        <f t="shared" si="2"/>
        <v>36</v>
      </c>
      <c r="S45" s="80"/>
      <c r="T45" s="99" t="s">
        <v>76</v>
      </c>
      <c r="U45" s="56">
        <f t="shared" si="3"/>
        <v>0.6</v>
      </c>
      <c r="V45" s="99" t="s">
        <v>83</v>
      </c>
      <c r="W45" s="56">
        <f t="shared" si="4"/>
        <v>0.6</v>
      </c>
      <c r="X45" s="99" t="s">
        <v>85</v>
      </c>
      <c r="Y45" s="56">
        <f t="shared" si="5"/>
        <v>0.6</v>
      </c>
      <c r="Z45" s="99" t="s">
        <v>94</v>
      </c>
      <c r="AA45" s="56">
        <f t="shared" si="6"/>
        <v>0.6</v>
      </c>
      <c r="AB45" s="99" t="s">
        <v>98</v>
      </c>
      <c r="AC45" s="56">
        <f t="shared" si="7"/>
        <v>0.6</v>
      </c>
      <c r="AD45" s="99" t="s">
        <v>121</v>
      </c>
      <c r="AE45" s="56">
        <f t="shared" si="8"/>
        <v>0.6</v>
      </c>
      <c r="AF45" s="56"/>
      <c r="AG45" s="99" t="s">
        <v>76</v>
      </c>
      <c r="AH45" s="56">
        <f t="shared" si="9"/>
        <v>0.6</v>
      </c>
      <c r="AI45" s="100" t="s">
        <v>83</v>
      </c>
      <c r="AJ45" s="56">
        <f t="shared" si="10"/>
        <v>0.6</v>
      </c>
      <c r="AK45" s="56" t="s">
        <v>85</v>
      </c>
      <c r="AL45" s="56">
        <f t="shared" si="11"/>
        <v>0.6</v>
      </c>
      <c r="AM45" s="99" t="s">
        <v>94</v>
      </c>
      <c r="AN45" s="56">
        <f t="shared" si="12"/>
        <v>0.6</v>
      </c>
      <c r="AO45" s="99" t="s">
        <v>96</v>
      </c>
      <c r="AP45" s="56">
        <f t="shared" si="13"/>
        <v>0.6</v>
      </c>
      <c r="AQ45" s="99" t="s">
        <v>102</v>
      </c>
      <c r="AR45" s="56">
        <f t="shared" si="14"/>
        <v>0.6</v>
      </c>
      <c r="AS45" s="56"/>
      <c r="AT45" s="99" t="s">
        <v>73</v>
      </c>
      <c r="AU45" s="56">
        <f t="shared" si="15"/>
        <v>0.9</v>
      </c>
      <c r="AV45" s="99" t="s">
        <v>84</v>
      </c>
      <c r="AW45" s="56">
        <f t="shared" si="16"/>
        <v>0.9</v>
      </c>
      <c r="AX45" s="99" t="s">
        <v>88</v>
      </c>
      <c r="AY45" s="56">
        <f t="shared" si="17"/>
        <v>0.9</v>
      </c>
      <c r="AZ45" s="99" t="s">
        <v>93</v>
      </c>
      <c r="BA45" s="56">
        <f t="shared" si="18"/>
        <v>0.9</v>
      </c>
      <c r="BB45" s="99" t="s">
        <v>96</v>
      </c>
      <c r="BC45" s="56">
        <f t="shared" si="19"/>
        <v>0.9</v>
      </c>
      <c r="BD45" s="99" t="s">
        <v>102</v>
      </c>
      <c r="BE45" s="56">
        <f t="shared" si="20"/>
        <v>0.9</v>
      </c>
      <c r="BF45" s="56"/>
      <c r="BG45" s="69" t="s">
        <v>73</v>
      </c>
      <c r="BH45" s="56">
        <f t="shared" si="21"/>
        <v>0.9</v>
      </c>
      <c r="BI45" s="100" t="s">
        <v>84</v>
      </c>
      <c r="BJ45" s="56">
        <f t="shared" si="22"/>
        <v>0.9</v>
      </c>
      <c r="BK45" s="99" t="s">
        <v>135</v>
      </c>
      <c r="BL45" s="56">
        <f t="shared" si="23"/>
        <v>0.9</v>
      </c>
      <c r="BM45" s="99" t="s">
        <v>93</v>
      </c>
      <c r="BN45" s="56">
        <f t="shared" si="24"/>
        <v>0.9</v>
      </c>
      <c r="BO45" s="99" t="s">
        <v>96</v>
      </c>
      <c r="BP45" s="56">
        <f t="shared" si="25"/>
        <v>0.9</v>
      </c>
      <c r="BQ45" s="99" t="s">
        <v>102</v>
      </c>
      <c r="BR45" s="56">
        <f t="shared" si="26"/>
        <v>0.9</v>
      </c>
      <c r="BS45" s="56"/>
      <c r="BT45" s="99" t="s">
        <v>73</v>
      </c>
      <c r="BU45" s="56">
        <f t="shared" si="27"/>
        <v>1.5</v>
      </c>
      <c r="BV45" s="100" t="s">
        <v>83</v>
      </c>
      <c r="BW45" s="56">
        <f t="shared" si="28"/>
        <v>1.5</v>
      </c>
      <c r="BX45" s="99" t="s">
        <v>85</v>
      </c>
      <c r="BY45" s="56">
        <f t="shared" si="29"/>
        <v>1.5</v>
      </c>
      <c r="BZ45" s="99" t="s">
        <v>94</v>
      </c>
      <c r="CA45" s="56">
        <f t="shared" si="30"/>
        <v>1.5</v>
      </c>
      <c r="CB45" s="99" t="s">
        <v>98</v>
      </c>
      <c r="CC45" s="56">
        <f t="shared" si="31"/>
        <v>1.5</v>
      </c>
      <c r="CD45" s="99" t="s">
        <v>121</v>
      </c>
      <c r="CE45" s="56">
        <f t="shared" si="32"/>
        <v>1.5</v>
      </c>
      <c r="CF45" s="56"/>
      <c r="CG45" s="99" t="s">
        <v>73</v>
      </c>
      <c r="CH45" s="56">
        <f t="shared" si="33"/>
        <v>1.5</v>
      </c>
      <c r="CI45" s="99" t="s">
        <v>83</v>
      </c>
      <c r="CJ45" s="56">
        <f t="shared" si="34"/>
        <v>1.5</v>
      </c>
      <c r="CK45" s="99" t="s">
        <v>85</v>
      </c>
      <c r="CL45" s="56">
        <f t="shared" si="35"/>
        <v>1.5</v>
      </c>
      <c r="CM45" s="99" t="s">
        <v>94</v>
      </c>
      <c r="CN45" s="56">
        <f t="shared" si="36"/>
        <v>1.5</v>
      </c>
      <c r="CO45" s="99" t="s">
        <v>98</v>
      </c>
      <c r="CP45" s="56">
        <f t="shared" si="37"/>
        <v>1.5</v>
      </c>
      <c r="CQ45" s="99" t="s">
        <v>121</v>
      </c>
      <c r="CR45" s="102">
        <f t="shared" si="38"/>
        <v>1.5</v>
      </c>
    </row>
    <row r="46" spans="1:96" x14ac:dyDescent="0.15">
      <c r="A46" s="80" t="s">
        <v>256</v>
      </c>
      <c r="B46" s="81" t="s">
        <v>257</v>
      </c>
      <c r="C46" s="82" t="s">
        <v>170</v>
      </c>
      <c r="D46" s="82" t="s">
        <v>51</v>
      </c>
      <c r="E46" s="56">
        <v>0.6</v>
      </c>
      <c r="F46" s="14"/>
      <c r="G46" s="80">
        <v>99</v>
      </c>
      <c r="H46" s="56">
        <v>111</v>
      </c>
      <c r="I46" s="56">
        <v>84</v>
      </c>
      <c r="J46" s="56">
        <v>61.5</v>
      </c>
      <c r="K46" s="56">
        <v>63</v>
      </c>
      <c r="L46" s="56">
        <v>65.5</v>
      </c>
      <c r="M46" s="94">
        <f t="shared" si="0"/>
        <v>484</v>
      </c>
      <c r="N46" s="85" t="s">
        <v>171</v>
      </c>
      <c r="O46" s="56">
        <f t="shared" si="39"/>
        <v>50.4</v>
      </c>
      <c r="P46" s="56"/>
      <c r="Q46" s="81">
        <f t="shared" si="1"/>
        <v>0</v>
      </c>
      <c r="R46" s="14">
        <f t="shared" si="2"/>
        <v>50.4</v>
      </c>
      <c r="S46" s="80"/>
      <c r="T46" s="99" t="s">
        <v>76</v>
      </c>
      <c r="U46" s="56">
        <f t="shared" si="3"/>
        <v>0.84</v>
      </c>
      <c r="V46" s="99" t="s">
        <v>83</v>
      </c>
      <c r="W46" s="56">
        <f t="shared" si="4"/>
        <v>0.84</v>
      </c>
      <c r="X46" s="99" t="s">
        <v>85</v>
      </c>
      <c r="Y46" s="56">
        <f t="shared" si="5"/>
        <v>0.84</v>
      </c>
      <c r="Z46" s="99" t="s">
        <v>91</v>
      </c>
      <c r="AA46" s="56">
        <f t="shared" si="6"/>
        <v>0.84</v>
      </c>
      <c r="AB46" s="99" t="s">
        <v>125</v>
      </c>
      <c r="AC46" s="56">
        <f t="shared" si="7"/>
        <v>0.84</v>
      </c>
      <c r="AD46" s="99" t="s">
        <v>125</v>
      </c>
      <c r="AE46" s="56">
        <f t="shared" si="8"/>
        <v>0.84</v>
      </c>
      <c r="AF46" s="56"/>
      <c r="AG46" s="99" t="s">
        <v>76</v>
      </c>
      <c r="AH46" s="56">
        <f t="shared" si="9"/>
        <v>0.84</v>
      </c>
      <c r="AI46" s="100" t="s">
        <v>84</v>
      </c>
      <c r="AJ46" s="56">
        <f t="shared" si="10"/>
        <v>0.84</v>
      </c>
      <c r="AK46" s="56" t="s">
        <v>89</v>
      </c>
      <c r="AL46" s="56">
        <f t="shared" si="11"/>
        <v>0.84</v>
      </c>
      <c r="AM46" s="99" t="s">
        <v>93</v>
      </c>
      <c r="AN46" s="56">
        <f t="shared" si="12"/>
        <v>0.84</v>
      </c>
      <c r="AO46" s="99" t="s">
        <v>98</v>
      </c>
      <c r="AP46" s="56">
        <f t="shared" si="13"/>
        <v>0.84</v>
      </c>
      <c r="AQ46" s="99" t="s">
        <v>102</v>
      </c>
      <c r="AR46" s="56">
        <f t="shared" si="14"/>
        <v>0.84</v>
      </c>
      <c r="AS46" s="56"/>
      <c r="AT46" s="99" t="s">
        <v>76</v>
      </c>
      <c r="AU46" s="56">
        <f t="shared" si="15"/>
        <v>1.26</v>
      </c>
      <c r="AV46" s="99" t="s">
        <v>129</v>
      </c>
      <c r="AW46" s="56">
        <f t="shared" si="16"/>
        <v>1.26</v>
      </c>
      <c r="AX46" s="99" t="s">
        <v>89</v>
      </c>
      <c r="AY46" s="56">
        <f t="shared" si="17"/>
        <v>1.26</v>
      </c>
      <c r="AZ46" s="99" t="s">
        <v>93</v>
      </c>
      <c r="BA46" s="56">
        <f t="shared" si="18"/>
        <v>1.26</v>
      </c>
      <c r="BB46" s="99" t="s">
        <v>96</v>
      </c>
      <c r="BC46" s="56">
        <f t="shared" si="19"/>
        <v>1.26</v>
      </c>
      <c r="BD46" s="99" t="s">
        <v>102</v>
      </c>
      <c r="BE46" s="56">
        <f t="shared" si="20"/>
        <v>1.26</v>
      </c>
      <c r="BF46" s="56"/>
      <c r="BG46" s="69" t="s">
        <v>76</v>
      </c>
      <c r="BH46" s="56">
        <f t="shared" si="21"/>
        <v>1.26</v>
      </c>
      <c r="BI46" s="100" t="s">
        <v>83</v>
      </c>
      <c r="BJ46" s="56">
        <f t="shared" si="22"/>
        <v>1.26</v>
      </c>
      <c r="BK46" s="99" t="s">
        <v>89</v>
      </c>
      <c r="BL46" s="56">
        <f t="shared" si="23"/>
        <v>1.26</v>
      </c>
      <c r="BM46" s="99" t="s">
        <v>93</v>
      </c>
      <c r="BN46" s="56">
        <f t="shared" si="24"/>
        <v>1.26</v>
      </c>
      <c r="BO46" s="99" t="s">
        <v>96</v>
      </c>
      <c r="BP46" s="56">
        <f t="shared" si="25"/>
        <v>1.26</v>
      </c>
      <c r="BQ46" s="99" t="s">
        <v>102</v>
      </c>
      <c r="BR46" s="56">
        <f t="shared" si="26"/>
        <v>1.26</v>
      </c>
      <c r="BS46" s="56"/>
      <c r="BT46" s="99" t="s">
        <v>75</v>
      </c>
      <c r="BU46" s="56">
        <f t="shared" si="27"/>
        <v>2.1</v>
      </c>
      <c r="BV46" s="100" t="s">
        <v>81</v>
      </c>
      <c r="BW46" s="56">
        <f t="shared" si="28"/>
        <v>2.1</v>
      </c>
      <c r="BX46" s="99" t="s">
        <v>89</v>
      </c>
      <c r="BY46" s="56">
        <f t="shared" si="29"/>
        <v>2.1</v>
      </c>
      <c r="BZ46" s="99" t="s">
        <v>94</v>
      </c>
      <c r="CA46" s="56">
        <f t="shared" si="30"/>
        <v>2.1</v>
      </c>
      <c r="CB46" s="99" t="s">
        <v>98</v>
      </c>
      <c r="CC46" s="56">
        <f t="shared" si="31"/>
        <v>2.1</v>
      </c>
      <c r="CD46" s="99" t="s">
        <v>121</v>
      </c>
      <c r="CE46" s="56">
        <f t="shared" si="32"/>
        <v>2.1</v>
      </c>
      <c r="CF46" s="56"/>
      <c r="CG46" s="99" t="s">
        <v>75</v>
      </c>
      <c r="CH46" s="56">
        <f t="shared" si="33"/>
        <v>2.1</v>
      </c>
      <c r="CI46" s="99" t="s">
        <v>81</v>
      </c>
      <c r="CJ46" s="56">
        <f t="shared" si="34"/>
        <v>2.1</v>
      </c>
      <c r="CK46" s="99" t="s">
        <v>89</v>
      </c>
      <c r="CL46" s="56">
        <f t="shared" si="35"/>
        <v>2.1</v>
      </c>
      <c r="CM46" s="99" t="s">
        <v>94</v>
      </c>
      <c r="CN46" s="56">
        <f t="shared" si="36"/>
        <v>2.1</v>
      </c>
      <c r="CO46" s="99" t="s">
        <v>98</v>
      </c>
      <c r="CP46" s="56">
        <f t="shared" si="37"/>
        <v>2.1</v>
      </c>
      <c r="CQ46" s="99" t="s">
        <v>121</v>
      </c>
      <c r="CR46" s="102">
        <f t="shared" si="38"/>
        <v>2.1</v>
      </c>
    </row>
    <row r="47" spans="1:96" x14ac:dyDescent="0.15">
      <c r="A47" s="80" t="s">
        <v>258</v>
      </c>
      <c r="B47" s="90" t="s">
        <v>259</v>
      </c>
      <c r="C47" s="82" t="s">
        <v>170</v>
      </c>
      <c r="D47" s="82" t="s">
        <v>51</v>
      </c>
      <c r="E47" s="56">
        <v>1</v>
      </c>
      <c r="F47" s="14">
        <v>1</v>
      </c>
      <c r="G47" s="80">
        <v>101</v>
      </c>
      <c r="H47" s="56">
        <v>96</v>
      </c>
      <c r="I47" s="56">
        <v>130</v>
      </c>
      <c r="J47" s="56">
        <v>53.5</v>
      </c>
      <c r="K47" s="56">
        <v>42</v>
      </c>
      <c r="L47" s="56">
        <v>60</v>
      </c>
      <c r="M47" s="94">
        <f t="shared" si="0"/>
        <v>482.5</v>
      </c>
      <c r="N47" s="85" t="s">
        <v>171</v>
      </c>
      <c r="O47" s="56">
        <f t="shared" si="39"/>
        <v>36</v>
      </c>
      <c r="P47" s="56"/>
      <c r="Q47" s="81">
        <f t="shared" si="1"/>
        <v>-72</v>
      </c>
      <c r="R47" s="14">
        <f t="shared" si="2"/>
        <v>-36</v>
      </c>
      <c r="S47" s="80"/>
      <c r="T47" s="99" t="s">
        <v>73</v>
      </c>
      <c r="U47" s="56">
        <f t="shared" si="3"/>
        <v>-0.6</v>
      </c>
      <c r="V47" s="99" t="s">
        <v>84</v>
      </c>
      <c r="W47" s="56">
        <f t="shared" si="4"/>
        <v>-0.6</v>
      </c>
      <c r="X47" s="99" t="s">
        <v>88</v>
      </c>
      <c r="Y47" s="56">
        <f t="shared" si="5"/>
        <v>-0.6</v>
      </c>
      <c r="Z47" s="99" t="s">
        <v>93</v>
      </c>
      <c r="AA47" s="56">
        <f t="shared" si="6"/>
        <v>-0.6</v>
      </c>
      <c r="AB47" s="99" t="s">
        <v>96</v>
      </c>
      <c r="AC47" s="56">
        <f t="shared" si="7"/>
        <v>-0.6</v>
      </c>
      <c r="AD47" s="99" t="s">
        <v>102</v>
      </c>
      <c r="AE47" s="56">
        <f t="shared" si="8"/>
        <v>-0.6</v>
      </c>
      <c r="AF47" s="56"/>
      <c r="AG47" s="99" t="s">
        <v>73</v>
      </c>
      <c r="AH47" s="56">
        <f t="shared" si="9"/>
        <v>-0.6</v>
      </c>
      <c r="AI47" s="100" t="s">
        <v>84</v>
      </c>
      <c r="AJ47" s="56">
        <f t="shared" si="10"/>
        <v>-0.6</v>
      </c>
      <c r="AK47" s="56" t="s">
        <v>88</v>
      </c>
      <c r="AL47" s="56">
        <f t="shared" si="11"/>
        <v>-0.6</v>
      </c>
      <c r="AM47" s="99" t="s">
        <v>91</v>
      </c>
      <c r="AN47" s="56">
        <f t="shared" si="12"/>
        <v>-0.6</v>
      </c>
      <c r="AO47" s="99" t="s">
        <v>98</v>
      </c>
      <c r="AP47" s="56">
        <f t="shared" si="13"/>
        <v>-0.6</v>
      </c>
      <c r="AQ47" s="99" t="s">
        <v>102</v>
      </c>
      <c r="AR47" s="56">
        <f t="shared" si="14"/>
        <v>-0.6</v>
      </c>
      <c r="AS47" s="56"/>
      <c r="AT47" s="99" t="s">
        <v>73</v>
      </c>
      <c r="AU47" s="56">
        <f t="shared" si="15"/>
        <v>-0.9</v>
      </c>
      <c r="AV47" s="99" t="s">
        <v>84</v>
      </c>
      <c r="AW47" s="56">
        <f t="shared" si="16"/>
        <v>-0.9</v>
      </c>
      <c r="AX47" s="99" t="s">
        <v>88</v>
      </c>
      <c r="AY47" s="56">
        <f t="shared" si="17"/>
        <v>-0.9</v>
      </c>
      <c r="AZ47" s="99" t="s">
        <v>91</v>
      </c>
      <c r="BA47" s="56">
        <f t="shared" si="18"/>
        <v>-0.9</v>
      </c>
      <c r="BB47" s="99" t="s">
        <v>98</v>
      </c>
      <c r="BC47" s="56">
        <f t="shared" si="19"/>
        <v>-0.9</v>
      </c>
      <c r="BD47" s="99" t="s">
        <v>121</v>
      </c>
      <c r="BE47" s="56">
        <f t="shared" si="20"/>
        <v>-0.9</v>
      </c>
      <c r="BF47" s="56"/>
      <c r="BG47" s="69" t="s">
        <v>73</v>
      </c>
      <c r="BH47" s="56">
        <f t="shared" si="21"/>
        <v>-0.9</v>
      </c>
      <c r="BI47" s="100" t="s">
        <v>84</v>
      </c>
      <c r="BJ47" s="56">
        <f t="shared" si="22"/>
        <v>-0.9</v>
      </c>
      <c r="BK47" s="99" t="s">
        <v>135</v>
      </c>
      <c r="BL47" s="56">
        <f t="shared" si="23"/>
        <v>-0.9</v>
      </c>
      <c r="BM47" s="99" t="s">
        <v>91</v>
      </c>
      <c r="BN47" s="56">
        <f t="shared" si="24"/>
        <v>-0.9</v>
      </c>
      <c r="BO47" s="99" t="s">
        <v>98</v>
      </c>
      <c r="BP47" s="56">
        <f t="shared" si="25"/>
        <v>-0.9</v>
      </c>
      <c r="BQ47" s="99" t="s">
        <v>121</v>
      </c>
      <c r="BR47" s="56">
        <f t="shared" si="26"/>
        <v>-0.9</v>
      </c>
      <c r="BS47" s="56"/>
      <c r="BT47" s="99" t="s">
        <v>136</v>
      </c>
      <c r="BU47" s="56">
        <f t="shared" si="27"/>
        <v>-1.5</v>
      </c>
      <c r="BV47" s="100" t="s">
        <v>84</v>
      </c>
      <c r="BW47" s="56">
        <f t="shared" si="28"/>
        <v>-1.5</v>
      </c>
      <c r="BX47" s="99" t="s">
        <v>88</v>
      </c>
      <c r="BY47" s="56">
        <f t="shared" si="29"/>
        <v>-1.5</v>
      </c>
      <c r="BZ47" s="99" t="s">
        <v>93</v>
      </c>
      <c r="CA47" s="56">
        <f t="shared" si="30"/>
        <v>-1.5</v>
      </c>
      <c r="CB47" s="99" t="s">
        <v>96</v>
      </c>
      <c r="CC47" s="56">
        <f t="shared" si="31"/>
        <v>-1.5</v>
      </c>
      <c r="CD47" s="99" t="s">
        <v>102</v>
      </c>
      <c r="CE47" s="56">
        <f t="shared" si="32"/>
        <v>-1.5</v>
      </c>
      <c r="CF47" s="56"/>
      <c r="CG47" s="99" t="s">
        <v>136</v>
      </c>
      <c r="CH47" s="56">
        <f t="shared" si="33"/>
        <v>-1.5</v>
      </c>
      <c r="CI47" s="99" t="s">
        <v>84</v>
      </c>
      <c r="CJ47" s="56">
        <f t="shared" si="34"/>
        <v>-1.5</v>
      </c>
      <c r="CK47" s="99" t="s">
        <v>88</v>
      </c>
      <c r="CL47" s="56">
        <f t="shared" si="35"/>
        <v>-1.5</v>
      </c>
      <c r="CM47" s="99" t="s">
        <v>93</v>
      </c>
      <c r="CN47" s="56">
        <f t="shared" si="36"/>
        <v>-1.5</v>
      </c>
      <c r="CO47" s="99" t="s">
        <v>96</v>
      </c>
      <c r="CP47" s="56">
        <f t="shared" si="37"/>
        <v>-1.5</v>
      </c>
      <c r="CQ47" s="99" t="s">
        <v>102</v>
      </c>
      <c r="CR47" s="102">
        <f t="shared" si="38"/>
        <v>-1.5</v>
      </c>
    </row>
    <row r="48" spans="1:96" x14ac:dyDescent="0.15">
      <c r="A48" s="80" t="s">
        <v>260</v>
      </c>
      <c r="B48" s="81" t="s">
        <v>261</v>
      </c>
      <c r="C48" s="82" t="s">
        <v>170</v>
      </c>
      <c r="D48" s="82" t="s">
        <v>51</v>
      </c>
      <c r="E48" s="56">
        <v>0.8</v>
      </c>
      <c r="F48" s="14"/>
      <c r="G48" s="80">
        <v>97</v>
      </c>
      <c r="H48" s="56">
        <v>81</v>
      </c>
      <c r="I48" s="56">
        <v>119</v>
      </c>
      <c r="J48" s="56">
        <v>65</v>
      </c>
      <c r="K48" s="56">
        <v>59</v>
      </c>
      <c r="L48" s="56">
        <v>61.5</v>
      </c>
      <c r="M48" s="94">
        <f t="shared" si="0"/>
        <v>482.5</v>
      </c>
      <c r="N48" s="85" t="s">
        <v>171</v>
      </c>
      <c r="O48" s="56">
        <f t="shared" si="39"/>
        <v>43.199999999999996</v>
      </c>
      <c r="P48" s="56"/>
      <c r="Q48" s="81">
        <f t="shared" si="1"/>
        <v>0</v>
      </c>
      <c r="R48" s="14">
        <f t="shared" si="2"/>
        <v>43.199999999999996</v>
      </c>
      <c r="S48" s="80"/>
      <c r="T48" s="99" t="s">
        <v>74</v>
      </c>
      <c r="U48" s="56">
        <f t="shared" si="3"/>
        <v>0.71999999999999986</v>
      </c>
      <c r="V48" s="99" t="s">
        <v>84</v>
      </c>
      <c r="W48" s="56">
        <f t="shared" si="4"/>
        <v>0.71999999999999986</v>
      </c>
      <c r="X48" s="99" t="s">
        <v>88</v>
      </c>
      <c r="Y48" s="56">
        <f t="shared" si="5"/>
        <v>0.71999999999999986</v>
      </c>
      <c r="Z48" s="99" t="s">
        <v>93</v>
      </c>
      <c r="AA48" s="56">
        <f t="shared" si="6"/>
        <v>0.71999999999999986</v>
      </c>
      <c r="AB48" s="99" t="s">
        <v>125</v>
      </c>
      <c r="AC48" s="56">
        <f t="shared" si="7"/>
        <v>0.71999999999999986</v>
      </c>
      <c r="AD48" s="99" t="s">
        <v>100</v>
      </c>
      <c r="AE48" s="56">
        <f t="shared" si="8"/>
        <v>0.71999999999999986</v>
      </c>
      <c r="AF48" s="56"/>
      <c r="AG48" s="99" t="s">
        <v>78</v>
      </c>
      <c r="AH48" s="56">
        <f t="shared" si="9"/>
        <v>0.71999999999999986</v>
      </c>
      <c r="AI48" s="100" t="s">
        <v>83</v>
      </c>
      <c r="AJ48" s="56">
        <f t="shared" si="10"/>
        <v>0.71999999999999986</v>
      </c>
      <c r="AK48" s="56" t="s">
        <v>85</v>
      </c>
      <c r="AL48" s="56">
        <f t="shared" si="11"/>
        <v>0.71999999999999986</v>
      </c>
      <c r="AM48" s="99" t="s">
        <v>93</v>
      </c>
      <c r="AN48" s="56">
        <f t="shared" si="12"/>
        <v>0.71999999999999986</v>
      </c>
      <c r="AO48" s="99" t="s">
        <v>98</v>
      </c>
      <c r="AP48" s="56">
        <f t="shared" si="13"/>
        <v>0.71999999999999986</v>
      </c>
      <c r="AQ48" s="99" t="s">
        <v>102</v>
      </c>
      <c r="AR48" s="56">
        <f t="shared" si="14"/>
        <v>0.71999999999999986</v>
      </c>
      <c r="AS48" s="56"/>
      <c r="AT48" s="99" t="s">
        <v>78</v>
      </c>
      <c r="AU48" s="56">
        <f t="shared" si="15"/>
        <v>1.0799999999999998</v>
      </c>
      <c r="AV48" s="99" t="s">
        <v>129</v>
      </c>
      <c r="AW48" s="56">
        <f t="shared" si="16"/>
        <v>1.0799999999999998</v>
      </c>
      <c r="AX48" s="99" t="s">
        <v>85</v>
      </c>
      <c r="AY48" s="56">
        <f t="shared" si="17"/>
        <v>1.0799999999999998</v>
      </c>
      <c r="AZ48" s="99" t="s">
        <v>94</v>
      </c>
      <c r="BA48" s="56">
        <f t="shared" si="18"/>
        <v>1.0799999999999998</v>
      </c>
      <c r="BB48" s="99" t="s">
        <v>98</v>
      </c>
      <c r="BC48" s="56">
        <f t="shared" si="19"/>
        <v>1.0799999999999998</v>
      </c>
      <c r="BD48" s="99" t="s">
        <v>121</v>
      </c>
      <c r="BE48" s="56">
        <f t="shared" si="20"/>
        <v>1.0799999999999998</v>
      </c>
      <c r="BF48" s="56"/>
      <c r="BG48" s="69" t="s">
        <v>78</v>
      </c>
      <c r="BH48" s="56">
        <f t="shared" si="21"/>
        <v>1.0799999999999998</v>
      </c>
      <c r="BI48" s="100" t="s">
        <v>83</v>
      </c>
      <c r="BJ48" s="56">
        <f t="shared" si="22"/>
        <v>1.0799999999999998</v>
      </c>
      <c r="BK48" s="99" t="s">
        <v>85</v>
      </c>
      <c r="BL48" s="56">
        <f t="shared" si="23"/>
        <v>1.0799999999999998</v>
      </c>
      <c r="BM48" s="99" t="s">
        <v>94</v>
      </c>
      <c r="BN48" s="56">
        <f t="shared" si="24"/>
        <v>1.0799999999999998</v>
      </c>
      <c r="BO48" s="99" t="s">
        <v>98</v>
      </c>
      <c r="BP48" s="56">
        <f t="shared" si="25"/>
        <v>1.0799999999999998</v>
      </c>
      <c r="BQ48" s="99" t="s">
        <v>121</v>
      </c>
      <c r="BR48" s="56">
        <f t="shared" si="26"/>
        <v>1.0799999999999998</v>
      </c>
      <c r="BS48" s="56"/>
      <c r="BT48" s="99" t="s">
        <v>73</v>
      </c>
      <c r="BU48" s="56">
        <f t="shared" si="27"/>
        <v>1.7999999999999998</v>
      </c>
      <c r="BV48" s="100" t="s">
        <v>83</v>
      </c>
      <c r="BW48" s="56">
        <f t="shared" si="28"/>
        <v>1.7999999999999998</v>
      </c>
      <c r="BX48" s="99" t="s">
        <v>85</v>
      </c>
      <c r="BY48" s="56">
        <f t="shared" si="29"/>
        <v>1.7999999999999998</v>
      </c>
      <c r="BZ48" s="99" t="s">
        <v>94</v>
      </c>
      <c r="CA48" s="56">
        <f t="shared" si="30"/>
        <v>1.7999999999999998</v>
      </c>
      <c r="CB48" s="99" t="s">
        <v>98</v>
      </c>
      <c r="CC48" s="56">
        <f t="shared" si="31"/>
        <v>1.7999999999999998</v>
      </c>
      <c r="CD48" s="99" t="s">
        <v>121</v>
      </c>
      <c r="CE48" s="56">
        <f t="shared" si="32"/>
        <v>1.7999999999999998</v>
      </c>
      <c r="CF48" s="56"/>
      <c r="CG48" s="99" t="s">
        <v>73</v>
      </c>
      <c r="CH48" s="56">
        <f t="shared" si="33"/>
        <v>1.7999999999999998</v>
      </c>
      <c r="CI48" s="99" t="s">
        <v>83</v>
      </c>
      <c r="CJ48" s="56">
        <f t="shared" si="34"/>
        <v>1.7999999999999998</v>
      </c>
      <c r="CK48" s="99" t="s">
        <v>85</v>
      </c>
      <c r="CL48" s="56">
        <f t="shared" si="35"/>
        <v>1.7999999999999998</v>
      </c>
      <c r="CM48" s="99" t="s">
        <v>94</v>
      </c>
      <c r="CN48" s="56">
        <f t="shared" si="36"/>
        <v>1.7999999999999998</v>
      </c>
      <c r="CO48" s="99" t="s">
        <v>98</v>
      </c>
      <c r="CP48" s="56">
        <f t="shared" si="37"/>
        <v>1.7999999999999998</v>
      </c>
      <c r="CQ48" s="99" t="s">
        <v>121</v>
      </c>
      <c r="CR48" s="102">
        <f t="shared" si="38"/>
        <v>1.7999999999999998</v>
      </c>
    </row>
    <row r="49" spans="1:96" x14ac:dyDescent="0.15">
      <c r="A49" s="80" t="s">
        <v>262</v>
      </c>
      <c r="B49" s="81" t="s">
        <v>263</v>
      </c>
      <c r="C49" s="82" t="s">
        <v>170</v>
      </c>
      <c r="D49" s="82" t="s">
        <v>51</v>
      </c>
      <c r="E49" s="56">
        <v>0.8</v>
      </c>
      <c r="F49" s="14"/>
      <c r="G49" s="80">
        <v>97</v>
      </c>
      <c r="H49" s="56">
        <v>99</v>
      </c>
      <c r="I49" s="56">
        <v>123</v>
      </c>
      <c r="J49" s="56">
        <v>51</v>
      </c>
      <c r="K49" s="56">
        <v>63</v>
      </c>
      <c r="L49" s="56">
        <v>49</v>
      </c>
      <c r="M49" s="94">
        <f t="shared" si="0"/>
        <v>482</v>
      </c>
      <c r="N49" s="85" t="s">
        <v>171</v>
      </c>
      <c r="O49" s="56">
        <f t="shared" si="39"/>
        <v>43.199999999999996</v>
      </c>
      <c r="P49" s="56"/>
      <c r="Q49" s="81">
        <f t="shared" si="1"/>
        <v>0</v>
      </c>
      <c r="R49" s="14">
        <f t="shared" si="2"/>
        <v>43.199999999999996</v>
      </c>
      <c r="S49" s="80"/>
      <c r="T49" s="99" t="s">
        <v>73</v>
      </c>
      <c r="U49" s="56">
        <f t="shared" si="3"/>
        <v>0.71999999999999986</v>
      </c>
      <c r="V49" s="99" t="s">
        <v>84</v>
      </c>
      <c r="W49" s="56">
        <f t="shared" si="4"/>
        <v>0.71999999999999986</v>
      </c>
      <c r="X49" s="99" t="s">
        <v>88</v>
      </c>
      <c r="Y49" s="56">
        <f t="shared" si="5"/>
        <v>0.71999999999999986</v>
      </c>
      <c r="Z49" s="99" t="s">
        <v>93</v>
      </c>
      <c r="AA49" s="56">
        <f t="shared" si="6"/>
        <v>0.71999999999999986</v>
      </c>
      <c r="AB49" s="99" t="s">
        <v>96</v>
      </c>
      <c r="AC49" s="56">
        <f t="shared" si="7"/>
        <v>0.71999999999999986</v>
      </c>
      <c r="AD49" s="99" t="s">
        <v>102</v>
      </c>
      <c r="AE49" s="56">
        <f t="shared" si="8"/>
        <v>0.71999999999999986</v>
      </c>
      <c r="AF49" s="56"/>
      <c r="AG49" s="99" t="s">
        <v>73</v>
      </c>
      <c r="AH49" s="56">
        <f t="shared" si="9"/>
        <v>0.71999999999999986</v>
      </c>
      <c r="AI49" s="100" t="s">
        <v>84</v>
      </c>
      <c r="AJ49" s="56">
        <f t="shared" si="10"/>
        <v>0.71999999999999986</v>
      </c>
      <c r="AK49" s="56" t="s">
        <v>88</v>
      </c>
      <c r="AL49" s="56">
        <f t="shared" si="11"/>
        <v>0.71999999999999986</v>
      </c>
      <c r="AM49" s="99" t="s">
        <v>91</v>
      </c>
      <c r="AN49" s="56">
        <f t="shared" si="12"/>
        <v>0.71999999999999986</v>
      </c>
      <c r="AO49" s="99" t="s">
        <v>96</v>
      </c>
      <c r="AP49" s="56">
        <f t="shared" si="13"/>
        <v>0.71999999999999986</v>
      </c>
      <c r="AQ49" s="99" t="s">
        <v>122</v>
      </c>
      <c r="AR49" s="56">
        <f t="shared" si="14"/>
        <v>0.71999999999999986</v>
      </c>
      <c r="AS49" s="56"/>
      <c r="AT49" s="99" t="s">
        <v>73</v>
      </c>
      <c r="AU49" s="56">
        <f t="shared" si="15"/>
        <v>1.0799999999999998</v>
      </c>
      <c r="AV49" s="99" t="s">
        <v>84</v>
      </c>
      <c r="AW49" s="56">
        <f t="shared" si="16"/>
        <v>1.0799999999999998</v>
      </c>
      <c r="AX49" s="99" t="s">
        <v>88</v>
      </c>
      <c r="AY49" s="56">
        <f t="shared" si="17"/>
        <v>1.0799999999999998</v>
      </c>
      <c r="AZ49" s="99" t="s">
        <v>93</v>
      </c>
      <c r="BA49" s="56">
        <f t="shared" si="18"/>
        <v>1.0799999999999998</v>
      </c>
      <c r="BB49" s="99" t="s">
        <v>98</v>
      </c>
      <c r="BC49" s="56">
        <f t="shared" si="19"/>
        <v>1.0799999999999998</v>
      </c>
      <c r="BD49" s="99" t="s">
        <v>102</v>
      </c>
      <c r="BE49" s="56">
        <f t="shared" si="20"/>
        <v>1.0799999999999998</v>
      </c>
      <c r="BF49" s="56"/>
      <c r="BG49" s="69" t="s">
        <v>73</v>
      </c>
      <c r="BH49" s="56">
        <f t="shared" si="21"/>
        <v>1.0799999999999998</v>
      </c>
      <c r="BI49" s="100" t="s">
        <v>84</v>
      </c>
      <c r="BJ49" s="56">
        <f t="shared" si="22"/>
        <v>1.0799999999999998</v>
      </c>
      <c r="BK49" s="99" t="s">
        <v>135</v>
      </c>
      <c r="BL49" s="56">
        <f t="shared" si="23"/>
        <v>1.0799999999999998</v>
      </c>
      <c r="BM49" s="99" t="s">
        <v>93</v>
      </c>
      <c r="BN49" s="56">
        <f t="shared" si="24"/>
        <v>1.0799999999999998</v>
      </c>
      <c r="BO49" s="99" t="s">
        <v>98</v>
      </c>
      <c r="BP49" s="56">
        <f t="shared" si="25"/>
        <v>1.0799999999999998</v>
      </c>
      <c r="BQ49" s="99" t="s">
        <v>102</v>
      </c>
      <c r="BR49" s="56">
        <f t="shared" si="26"/>
        <v>1.0799999999999998</v>
      </c>
      <c r="BS49" s="56"/>
      <c r="BT49" s="99" t="s">
        <v>136</v>
      </c>
      <c r="BU49" s="56">
        <f t="shared" si="27"/>
        <v>1.7999999999999998</v>
      </c>
      <c r="BV49" s="100" t="s">
        <v>84</v>
      </c>
      <c r="BW49" s="56">
        <f t="shared" si="28"/>
        <v>1.7999999999999998</v>
      </c>
      <c r="BX49" s="99" t="s">
        <v>88</v>
      </c>
      <c r="BY49" s="56">
        <f t="shared" si="29"/>
        <v>1.7999999999999998</v>
      </c>
      <c r="BZ49" s="99" t="s">
        <v>91</v>
      </c>
      <c r="CA49" s="56">
        <f t="shared" si="30"/>
        <v>1.7999999999999998</v>
      </c>
      <c r="CB49" s="99" t="s">
        <v>96</v>
      </c>
      <c r="CC49" s="56">
        <f t="shared" si="31"/>
        <v>1.7999999999999998</v>
      </c>
      <c r="CD49" s="99" t="s">
        <v>122</v>
      </c>
      <c r="CE49" s="56">
        <f t="shared" si="32"/>
        <v>1.7999999999999998</v>
      </c>
      <c r="CF49" s="56"/>
      <c r="CG49" s="99" t="s">
        <v>136</v>
      </c>
      <c r="CH49" s="56">
        <f t="shared" si="33"/>
        <v>1.7999999999999998</v>
      </c>
      <c r="CI49" s="99" t="s">
        <v>84</v>
      </c>
      <c r="CJ49" s="56">
        <f t="shared" si="34"/>
        <v>1.7999999999999998</v>
      </c>
      <c r="CK49" s="99" t="s">
        <v>88</v>
      </c>
      <c r="CL49" s="56">
        <f t="shared" si="35"/>
        <v>1.7999999999999998</v>
      </c>
      <c r="CM49" s="99" t="s">
        <v>91</v>
      </c>
      <c r="CN49" s="56">
        <f t="shared" si="36"/>
        <v>1.7999999999999998</v>
      </c>
      <c r="CO49" s="99" t="s">
        <v>96</v>
      </c>
      <c r="CP49" s="56">
        <f t="shared" si="37"/>
        <v>1.7999999999999998</v>
      </c>
      <c r="CQ49" s="99" t="s">
        <v>122</v>
      </c>
      <c r="CR49" s="102">
        <f t="shared" si="38"/>
        <v>1.7999999999999998</v>
      </c>
    </row>
    <row r="50" spans="1:96" x14ac:dyDescent="0.15">
      <c r="A50" s="80" t="s">
        <v>264</v>
      </c>
      <c r="B50" s="81" t="s">
        <v>265</v>
      </c>
      <c r="C50" s="82" t="s">
        <v>170</v>
      </c>
      <c r="D50" s="82" t="s">
        <v>51</v>
      </c>
      <c r="E50" s="56">
        <v>1</v>
      </c>
      <c r="F50" s="14"/>
      <c r="G50" s="80">
        <v>97</v>
      </c>
      <c r="H50" s="56">
        <v>101</v>
      </c>
      <c r="I50" s="56">
        <v>109</v>
      </c>
      <c r="J50" s="56">
        <v>54.5</v>
      </c>
      <c r="K50" s="56">
        <v>53</v>
      </c>
      <c r="L50" s="56">
        <v>65.5</v>
      </c>
      <c r="M50" s="94">
        <f t="shared" si="0"/>
        <v>480</v>
      </c>
      <c r="N50" s="85" t="s">
        <v>171</v>
      </c>
      <c r="O50" s="56">
        <f t="shared" si="39"/>
        <v>36</v>
      </c>
      <c r="P50" s="56"/>
      <c r="Q50" s="81">
        <f t="shared" si="1"/>
        <v>0</v>
      </c>
      <c r="R50" s="14">
        <f t="shared" si="2"/>
        <v>36</v>
      </c>
      <c r="S50" s="80"/>
      <c r="T50" s="99" t="s">
        <v>76</v>
      </c>
      <c r="U50" s="56">
        <f t="shared" si="3"/>
        <v>0.6</v>
      </c>
      <c r="V50" s="99" t="s">
        <v>83</v>
      </c>
      <c r="W50" s="56">
        <f t="shared" si="4"/>
        <v>0.6</v>
      </c>
      <c r="X50" s="99" t="s">
        <v>85</v>
      </c>
      <c r="Y50" s="56">
        <f t="shared" si="5"/>
        <v>0.6</v>
      </c>
      <c r="Z50" s="99" t="s">
        <v>94</v>
      </c>
      <c r="AA50" s="56">
        <f t="shared" si="6"/>
        <v>0.6</v>
      </c>
      <c r="AB50" s="99" t="s">
        <v>98</v>
      </c>
      <c r="AC50" s="56">
        <f t="shared" si="7"/>
        <v>0.6</v>
      </c>
      <c r="AD50" s="99" t="s">
        <v>121</v>
      </c>
      <c r="AE50" s="56">
        <f t="shared" si="8"/>
        <v>0.6</v>
      </c>
      <c r="AF50" s="56"/>
      <c r="AG50" s="99" t="s">
        <v>76</v>
      </c>
      <c r="AH50" s="56">
        <f t="shared" si="9"/>
        <v>0.6</v>
      </c>
      <c r="AI50" s="100" t="s">
        <v>83</v>
      </c>
      <c r="AJ50" s="56">
        <f t="shared" si="10"/>
        <v>0.6</v>
      </c>
      <c r="AK50" s="56" t="s">
        <v>85</v>
      </c>
      <c r="AL50" s="56">
        <f t="shared" si="11"/>
        <v>0.6</v>
      </c>
      <c r="AM50" s="99" t="s">
        <v>94</v>
      </c>
      <c r="AN50" s="56">
        <f t="shared" si="12"/>
        <v>0.6</v>
      </c>
      <c r="AO50" s="99" t="s">
        <v>96</v>
      </c>
      <c r="AP50" s="56">
        <f t="shared" si="13"/>
        <v>0.6</v>
      </c>
      <c r="AQ50" s="99" t="s">
        <v>102</v>
      </c>
      <c r="AR50" s="56">
        <f t="shared" si="14"/>
        <v>0.6</v>
      </c>
      <c r="AS50" s="56"/>
      <c r="AT50" s="99" t="s">
        <v>76</v>
      </c>
      <c r="AU50" s="56">
        <f t="shared" si="15"/>
        <v>0.9</v>
      </c>
      <c r="AV50" s="99" t="s">
        <v>129</v>
      </c>
      <c r="AW50" s="56">
        <f t="shared" si="16"/>
        <v>0.9</v>
      </c>
      <c r="AX50" s="99" t="s">
        <v>85</v>
      </c>
      <c r="AY50" s="56">
        <f t="shared" si="17"/>
        <v>0.9</v>
      </c>
      <c r="AZ50" s="99" t="s">
        <v>94</v>
      </c>
      <c r="BA50" s="56">
        <f t="shared" si="18"/>
        <v>0.9</v>
      </c>
      <c r="BB50" s="99" t="s">
        <v>98</v>
      </c>
      <c r="BC50" s="56">
        <f t="shared" si="19"/>
        <v>0.9</v>
      </c>
      <c r="BD50" s="99" t="s">
        <v>121</v>
      </c>
      <c r="BE50" s="56">
        <f t="shared" si="20"/>
        <v>0.9</v>
      </c>
      <c r="BF50" s="56"/>
      <c r="BG50" s="69" t="s">
        <v>76</v>
      </c>
      <c r="BH50" s="56">
        <f t="shared" si="21"/>
        <v>0.9</v>
      </c>
      <c r="BI50" s="100" t="s">
        <v>83</v>
      </c>
      <c r="BJ50" s="56">
        <f t="shared" si="22"/>
        <v>0.9</v>
      </c>
      <c r="BK50" s="99" t="s">
        <v>85</v>
      </c>
      <c r="BL50" s="56">
        <f t="shared" si="23"/>
        <v>0.9</v>
      </c>
      <c r="BM50" s="99" t="s">
        <v>94</v>
      </c>
      <c r="BN50" s="56">
        <f t="shared" si="24"/>
        <v>0.9</v>
      </c>
      <c r="BO50" s="99" t="s">
        <v>98</v>
      </c>
      <c r="BP50" s="56">
        <f t="shared" si="25"/>
        <v>0.9</v>
      </c>
      <c r="BQ50" s="99" t="s">
        <v>121</v>
      </c>
      <c r="BR50" s="56">
        <f t="shared" si="26"/>
        <v>0.9</v>
      </c>
      <c r="BS50" s="56"/>
      <c r="BT50" s="99" t="s">
        <v>73</v>
      </c>
      <c r="BU50" s="56">
        <f t="shared" si="27"/>
        <v>1.5</v>
      </c>
      <c r="BV50" s="100" t="s">
        <v>83</v>
      </c>
      <c r="BW50" s="56">
        <f t="shared" si="28"/>
        <v>1.5</v>
      </c>
      <c r="BX50" s="99" t="s">
        <v>85</v>
      </c>
      <c r="BY50" s="56">
        <f t="shared" si="29"/>
        <v>1.5</v>
      </c>
      <c r="BZ50" s="99" t="s">
        <v>94</v>
      </c>
      <c r="CA50" s="56">
        <f t="shared" si="30"/>
        <v>1.5</v>
      </c>
      <c r="CB50" s="99" t="s">
        <v>98</v>
      </c>
      <c r="CC50" s="56">
        <f t="shared" si="31"/>
        <v>1.5</v>
      </c>
      <c r="CD50" s="99" t="s">
        <v>121</v>
      </c>
      <c r="CE50" s="56">
        <f t="shared" si="32"/>
        <v>1.5</v>
      </c>
      <c r="CF50" s="56"/>
      <c r="CG50" s="99" t="s">
        <v>73</v>
      </c>
      <c r="CH50" s="56">
        <f t="shared" si="33"/>
        <v>1.5</v>
      </c>
      <c r="CI50" s="99" t="s">
        <v>83</v>
      </c>
      <c r="CJ50" s="56">
        <f t="shared" si="34"/>
        <v>1.5</v>
      </c>
      <c r="CK50" s="99" t="s">
        <v>85</v>
      </c>
      <c r="CL50" s="56">
        <f t="shared" si="35"/>
        <v>1.5</v>
      </c>
      <c r="CM50" s="99" t="s">
        <v>94</v>
      </c>
      <c r="CN50" s="56">
        <f t="shared" si="36"/>
        <v>1.5</v>
      </c>
      <c r="CO50" s="99" t="s">
        <v>98</v>
      </c>
      <c r="CP50" s="56">
        <f t="shared" si="37"/>
        <v>1.5</v>
      </c>
      <c r="CQ50" s="99" t="s">
        <v>121</v>
      </c>
      <c r="CR50" s="102">
        <f t="shared" si="38"/>
        <v>1.5</v>
      </c>
    </row>
    <row r="51" spans="1:96" x14ac:dyDescent="0.15">
      <c r="A51" s="80" t="s">
        <v>266</v>
      </c>
      <c r="B51" s="81" t="s">
        <v>267</v>
      </c>
      <c r="C51" s="82" t="s">
        <v>170</v>
      </c>
      <c r="D51" s="82" t="s">
        <v>51</v>
      </c>
      <c r="E51" s="56">
        <v>1</v>
      </c>
      <c r="F51" s="14"/>
      <c r="G51" s="80">
        <v>117</v>
      </c>
      <c r="H51" s="56">
        <v>73</v>
      </c>
      <c r="I51" s="56">
        <v>97</v>
      </c>
      <c r="J51" s="56">
        <v>57.5</v>
      </c>
      <c r="K51" s="56">
        <v>65.5</v>
      </c>
      <c r="L51" s="56">
        <v>68.5</v>
      </c>
      <c r="M51" s="94">
        <f t="shared" si="0"/>
        <v>478.5</v>
      </c>
      <c r="N51" s="85" t="s">
        <v>171</v>
      </c>
      <c r="O51" s="56">
        <f t="shared" si="39"/>
        <v>36</v>
      </c>
      <c r="P51" s="56"/>
      <c r="Q51" s="81">
        <f t="shared" si="1"/>
        <v>0</v>
      </c>
      <c r="R51" s="14">
        <f t="shared" si="2"/>
        <v>36</v>
      </c>
      <c r="S51" s="80"/>
      <c r="T51" s="99" t="s">
        <v>76</v>
      </c>
      <c r="U51" s="56">
        <f t="shared" si="3"/>
        <v>0.6</v>
      </c>
      <c r="V51" s="99" t="s">
        <v>83</v>
      </c>
      <c r="W51" s="56">
        <f t="shared" si="4"/>
        <v>0.6</v>
      </c>
      <c r="X51" s="99" t="s">
        <v>85</v>
      </c>
      <c r="Y51" s="56">
        <f t="shared" si="5"/>
        <v>0.6</v>
      </c>
      <c r="Z51" s="99" t="s">
        <v>94</v>
      </c>
      <c r="AA51" s="56">
        <f t="shared" si="6"/>
        <v>0.6</v>
      </c>
      <c r="AB51" s="99" t="s">
        <v>98</v>
      </c>
      <c r="AC51" s="56">
        <f t="shared" si="7"/>
        <v>0.6</v>
      </c>
      <c r="AD51" s="99" t="s">
        <v>121</v>
      </c>
      <c r="AE51" s="56">
        <f t="shared" si="8"/>
        <v>0.6</v>
      </c>
      <c r="AF51" s="56"/>
      <c r="AG51" s="99" t="s">
        <v>76</v>
      </c>
      <c r="AH51" s="56">
        <f t="shared" si="9"/>
        <v>0.6</v>
      </c>
      <c r="AI51" s="100" t="s">
        <v>84</v>
      </c>
      <c r="AJ51" s="56">
        <f t="shared" si="10"/>
        <v>0.6</v>
      </c>
      <c r="AK51" s="56" t="s">
        <v>89</v>
      </c>
      <c r="AL51" s="56">
        <f t="shared" si="11"/>
        <v>0.6</v>
      </c>
      <c r="AM51" s="99" t="s">
        <v>94</v>
      </c>
      <c r="AN51" s="56">
        <f t="shared" si="12"/>
        <v>0.6</v>
      </c>
      <c r="AO51" s="99" t="s">
        <v>96</v>
      </c>
      <c r="AP51" s="56">
        <f t="shared" si="13"/>
        <v>0.6</v>
      </c>
      <c r="AQ51" s="99" t="s">
        <v>102</v>
      </c>
      <c r="AR51" s="56">
        <f t="shared" si="14"/>
        <v>0.6</v>
      </c>
      <c r="AS51" s="56"/>
      <c r="AT51" s="99" t="s">
        <v>76</v>
      </c>
      <c r="AU51" s="56">
        <f t="shared" si="15"/>
        <v>0.9</v>
      </c>
      <c r="AV51" s="99" t="s">
        <v>129</v>
      </c>
      <c r="AW51" s="56">
        <f t="shared" si="16"/>
        <v>0.9</v>
      </c>
      <c r="AX51" s="99" t="s">
        <v>89</v>
      </c>
      <c r="AY51" s="56">
        <f t="shared" si="17"/>
        <v>0.9</v>
      </c>
      <c r="AZ51" s="99" t="s">
        <v>93</v>
      </c>
      <c r="BA51" s="56">
        <f t="shared" si="18"/>
        <v>0.9</v>
      </c>
      <c r="BB51" s="99" t="s">
        <v>96</v>
      </c>
      <c r="BC51" s="56">
        <f t="shared" si="19"/>
        <v>0.9</v>
      </c>
      <c r="BD51" s="99" t="s">
        <v>102</v>
      </c>
      <c r="BE51" s="56">
        <f t="shared" si="20"/>
        <v>0.9</v>
      </c>
      <c r="BF51" s="56"/>
      <c r="BG51" s="69" t="s">
        <v>76</v>
      </c>
      <c r="BH51" s="56">
        <f t="shared" si="21"/>
        <v>0.9</v>
      </c>
      <c r="BI51" s="100" t="s">
        <v>83</v>
      </c>
      <c r="BJ51" s="56">
        <f t="shared" si="22"/>
        <v>0.9</v>
      </c>
      <c r="BK51" s="99" t="s">
        <v>89</v>
      </c>
      <c r="BL51" s="56">
        <f t="shared" si="23"/>
        <v>0.9</v>
      </c>
      <c r="BM51" s="99" t="s">
        <v>93</v>
      </c>
      <c r="BN51" s="56">
        <f t="shared" si="24"/>
        <v>0.9</v>
      </c>
      <c r="BO51" s="99" t="s">
        <v>96</v>
      </c>
      <c r="BP51" s="56">
        <f t="shared" si="25"/>
        <v>0.9</v>
      </c>
      <c r="BQ51" s="99" t="s">
        <v>102</v>
      </c>
      <c r="BR51" s="56">
        <f t="shared" si="26"/>
        <v>0.9</v>
      </c>
      <c r="BS51" s="56"/>
      <c r="BT51" s="99" t="s">
        <v>73</v>
      </c>
      <c r="BU51" s="56">
        <f t="shared" si="27"/>
        <v>1.5</v>
      </c>
      <c r="BV51" s="100" t="s">
        <v>83</v>
      </c>
      <c r="BW51" s="56">
        <f t="shared" si="28"/>
        <v>1.5</v>
      </c>
      <c r="BX51" s="99" t="s">
        <v>85</v>
      </c>
      <c r="BY51" s="56">
        <f t="shared" si="29"/>
        <v>1.5</v>
      </c>
      <c r="BZ51" s="99" t="s">
        <v>94</v>
      </c>
      <c r="CA51" s="56">
        <f t="shared" si="30"/>
        <v>1.5</v>
      </c>
      <c r="CB51" s="99" t="s">
        <v>98</v>
      </c>
      <c r="CC51" s="56">
        <f t="shared" si="31"/>
        <v>1.5</v>
      </c>
      <c r="CD51" s="99" t="s">
        <v>121</v>
      </c>
      <c r="CE51" s="56">
        <f t="shared" si="32"/>
        <v>1.5</v>
      </c>
      <c r="CF51" s="56"/>
      <c r="CG51" s="99" t="s">
        <v>73</v>
      </c>
      <c r="CH51" s="56">
        <f t="shared" si="33"/>
        <v>1.5</v>
      </c>
      <c r="CI51" s="99" t="s">
        <v>83</v>
      </c>
      <c r="CJ51" s="56">
        <f t="shared" si="34"/>
        <v>1.5</v>
      </c>
      <c r="CK51" s="99" t="s">
        <v>85</v>
      </c>
      <c r="CL51" s="56">
        <f t="shared" si="35"/>
        <v>1.5</v>
      </c>
      <c r="CM51" s="99" t="s">
        <v>94</v>
      </c>
      <c r="CN51" s="56">
        <f t="shared" si="36"/>
        <v>1.5</v>
      </c>
      <c r="CO51" s="99" t="s">
        <v>98</v>
      </c>
      <c r="CP51" s="56">
        <f t="shared" si="37"/>
        <v>1.5</v>
      </c>
      <c r="CQ51" s="99" t="s">
        <v>121</v>
      </c>
      <c r="CR51" s="102">
        <f t="shared" si="38"/>
        <v>1.5</v>
      </c>
    </row>
    <row r="52" spans="1:96" x14ac:dyDescent="0.15">
      <c r="A52" s="80" t="s">
        <v>268</v>
      </c>
      <c r="B52" s="81" t="s">
        <v>269</v>
      </c>
      <c r="C52" s="82" t="s">
        <v>170</v>
      </c>
      <c r="D52" s="82" t="s">
        <v>51</v>
      </c>
      <c r="E52" s="56">
        <v>1</v>
      </c>
      <c r="F52" s="14"/>
      <c r="G52" s="80">
        <v>105</v>
      </c>
      <c r="H52" s="56">
        <v>107</v>
      </c>
      <c r="I52" s="56">
        <v>101</v>
      </c>
      <c r="J52" s="56">
        <v>42</v>
      </c>
      <c r="K52" s="56">
        <v>55</v>
      </c>
      <c r="L52" s="56">
        <v>65</v>
      </c>
      <c r="M52" s="94">
        <f t="shared" si="0"/>
        <v>475</v>
      </c>
      <c r="N52" s="85" t="s">
        <v>171</v>
      </c>
      <c r="O52" s="56">
        <f t="shared" si="39"/>
        <v>36</v>
      </c>
      <c r="P52" s="56"/>
      <c r="Q52" s="81">
        <f t="shared" si="1"/>
        <v>0</v>
      </c>
      <c r="R52" s="14">
        <f t="shared" si="2"/>
        <v>36</v>
      </c>
      <c r="S52" s="80"/>
      <c r="T52" s="99" t="s">
        <v>76</v>
      </c>
      <c r="U52" s="56">
        <f t="shared" si="3"/>
        <v>0.6</v>
      </c>
      <c r="V52" s="99" t="s">
        <v>83</v>
      </c>
      <c r="W52" s="56">
        <f t="shared" si="4"/>
        <v>0.6</v>
      </c>
      <c r="X52" s="99" t="s">
        <v>85</v>
      </c>
      <c r="Y52" s="56">
        <f t="shared" si="5"/>
        <v>0.6</v>
      </c>
      <c r="Z52" s="99" t="s">
        <v>94</v>
      </c>
      <c r="AA52" s="56">
        <f t="shared" si="6"/>
        <v>0.6</v>
      </c>
      <c r="AB52" s="99" t="s">
        <v>98</v>
      </c>
      <c r="AC52" s="56">
        <f t="shared" si="7"/>
        <v>0.6</v>
      </c>
      <c r="AD52" s="99" t="s">
        <v>121</v>
      </c>
      <c r="AE52" s="56">
        <f t="shared" si="8"/>
        <v>0.6</v>
      </c>
      <c r="AF52" s="56"/>
      <c r="AG52" s="99" t="s">
        <v>76</v>
      </c>
      <c r="AH52" s="56">
        <f t="shared" si="9"/>
        <v>0.6</v>
      </c>
      <c r="AI52" s="100" t="s">
        <v>83</v>
      </c>
      <c r="AJ52" s="56">
        <f t="shared" si="10"/>
        <v>0.6</v>
      </c>
      <c r="AK52" s="56" t="s">
        <v>88</v>
      </c>
      <c r="AL52" s="56">
        <f t="shared" si="11"/>
        <v>0.6</v>
      </c>
      <c r="AM52" s="99" t="s">
        <v>91</v>
      </c>
      <c r="AN52" s="56">
        <f t="shared" si="12"/>
        <v>0.6</v>
      </c>
      <c r="AO52" s="99" t="s">
        <v>98</v>
      </c>
      <c r="AP52" s="56">
        <f t="shared" si="13"/>
        <v>0.6</v>
      </c>
      <c r="AQ52" s="99" t="s">
        <v>102</v>
      </c>
      <c r="AR52" s="56">
        <f t="shared" si="14"/>
        <v>0.6</v>
      </c>
      <c r="AS52" s="56"/>
      <c r="AT52" s="99" t="s">
        <v>73</v>
      </c>
      <c r="AU52" s="56">
        <f t="shared" si="15"/>
        <v>0.9</v>
      </c>
      <c r="AV52" s="99" t="s">
        <v>84</v>
      </c>
      <c r="AW52" s="56">
        <f t="shared" si="16"/>
        <v>0.9</v>
      </c>
      <c r="AX52" s="99" t="s">
        <v>88</v>
      </c>
      <c r="AY52" s="56">
        <f t="shared" si="17"/>
        <v>0.9</v>
      </c>
      <c r="AZ52" s="99" t="s">
        <v>91</v>
      </c>
      <c r="BA52" s="56">
        <f t="shared" si="18"/>
        <v>0.9</v>
      </c>
      <c r="BB52" s="99" t="s">
        <v>98</v>
      </c>
      <c r="BC52" s="56">
        <f t="shared" si="19"/>
        <v>0.9</v>
      </c>
      <c r="BD52" s="99" t="s">
        <v>121</v>
      </c>
      <c r="BE52" s="56">
        <f t="shared" si="20"/>
        <v>0.9</v>
      </c>
      <c r="BF52" s="56"/>
      <c r="BG52" s="69" t="s">
        <v>73</v>
      </c>
      <c r="BH52" s="56">
        <f t="shared" si="21"/>
        <v>0.9</v>
      </c>
      <c r="BI52" s="100" t="s">
        <v>84</v>
      </c>
      <c r="BJ52" s="56">
        <f t="shared" si="22"/>
        <v>0.9</v>
      </c>
      <c r="BK52" s="99" t="s">
        <v>135</v>
      </c>
      <c r="BL52" s="56">
        <f t="shared" si="23"/>
        <v>0.9</v>
      </c>
      <c r="BM52" s="99" t="s">
        <v>91</v>
      </c>
      <c r="BN52" s="56">
        <f t="shared" si="24"/>
        <v>0.9</v>
      </c>
      <c r="BO52" s="99" t="s">
        <v>98</v>
      </c>
      <c r="BP52" s="56">
        <f t="shared" si="25"/>
        <v>0.9</v>
      </c>
      <c r="BQ52" s="99" t="s">
        <v>121</v>
      </c>
      <c r="BR52" s="56">
        <f t="shared" si="26"/>
        <v>0.9</v>
      </c>
      <c r="BS52" s="56"/>
      <c r="BT52" s="99" t="s">
        <v>73</v>
      </c>
      <c r="BU52" s="56">
        <f t="shared" si="27"/>
        <v>1.5</v>
      </c>
      <c r="BV52" s="100" t="s">
        <v>83</v>
      </c>
      <c r="BW52" s="56">
        <f t="shared" si="28"/>
        <v>1.5</v>
      </c>
      <c r="BX52" s="99" t="s">
        <v>85</v>
      </c>
      <c r="BY52" s="56">
        <f t="shared" si="29"/>
        <v>1.5</v>
      </c>
      <c r="BZ52" s="99" t="s">
        <v>91</v>
      </c>
      <c r="CA52" s="56">
        <f t="shared" si="30"/>
        <v>1.5</v>
      </c>
      <c r="CB52" s="99" t="s">
        <v>96</v>
      </c>
      <c r="CC52" s="56">
        <f t="shared" si="31"/>
        <v>1.5</v>
      </c>
      <c r="CD52" s="99" t="s">
        <v>122</v>
      </c>
      <c r="CE52" s="56">
        <f t="shared" si="32"/>
        <v>1.5</v>
      </c>
      <c r="CF52" s="56"/>
      <c r="CG52" s="99" t="s">
        <v>73</v>
      </c>
      <c r="CH52" s="56">
        <f t="shared" si="33"/>
        <v>1.5</v>
      </c>
      <c r="CI52" s="99" t="s">
        <v>83</v>
      </c>
      <c r="CJ52" s="56">
        <f t="shared" si="34"/>
        <v>1.5</v>
      </c>
      <c r="CK52" s="99" t="s">
        <v>85</v>
      </c>
      <c r="CL52" s="56">
        <f t="shared" si="35"/>
        <v>1.5</v>
      </c>
      <c r="CM52" s="99" t="s">
        <v>91</v>
      </c>
      <c r="CN52" s="56">
        <f t="shared" si="36"/>
        <v>1.5</v>
      </c>
      <c r="CO52" s="99" t="s">
        <v>96</v>
      </c>
      <c r="CP52" s="56">
        <f t="shared" si="37"/>
        <v>1.5</v>
      </c>
      <c r="CQ52" s="99" t="s">
        <v>122</v>
      </c>
      <c r="CR52" s="102">
        <f t="shared" si="38"/>
        <v>1.5</v>
      </c>
    </row>
    <row r="53" spans="1:96" x14ac:dyDescent="0.15">
      <c r="A53" s="80" t="s">
        <v>270</v>
      </c>
      <c r="B53" s="81" t="s">
        <v>271</v>
      </c>
      <c r="C53" s="82" t="s">
        <v>170</v>
      </c>
      <c r="D53" s="82" t="s">
        <v>51</v>
      </c>
      <c r="E53" s="56">
        <v>1</v>
      </c>
      <c r="F53" s="14"/>
      <c r="G53" s="80">
        <v>97</v>
      </c>
      <c r="H53" s="56">
        <v>86</v>
      </c>
      <c r="I53" s="56">
        <v>130</v>
      </c>
      <c r="J53" s="56">
        <v>65</v>
      </c>
      <c r="K53" s="56">
        <v>45</v>
      </c>
      <c r="L53" s="56">
        <v>49</v>
      </c>
      <c r="M53" s="94">
        <f t="shared" si="0"/>
        <v>472</v>
      </c>
      <c r="N53" s="85" t="s">
        <v>171</v>
      </c>
      <c r="O53" s="56">
        <f t="shared" si="39"/>
        <v>36</v>
      </c>
      <c r="P53" s="56"/>
      <c r="Q53" s="81">
        <f t="shared" si="1"/>
        <v>0</v>
      </c>
      <c r="R53" s="14">
        <f t="shared" si="2"/>
        <v>36</v>
      </c>
      <c r="S53" s="80"/>
      <c r="T53" s="99" t="s">
        <v>73</v>
      </c>
      <c r="U53" s="56">
        <f t="shared" si="3"/>
        <v>0.6</v>
      </c>
      <c r="V53" s="99" t="s">
        <v>84</v>
      </c>
      <c r="W53" s="56">
        <f t="shared" si="4"/>
        <v>0.6</v>
      </c>
      <c r="X53" s="99" t="s">
        <v>88</v>
      </c>
      <c r="Y53" s="56">
        <f t="shared" si="5"/>
        <v>0.6</v>
      </c>
      <c r="Z53" s="99" t="s">
        <v>93</v>
      </c>
      <c r="AA53" s="56">
        <f t="shared" si="6"/>
        <v>0.6</v>
      </c>
      <c r="AB53" s="99" t="s">
        <v>96</v>
      </c>
      <c r="AC53" s="56">
        <f t="shared" si="7"/>
        <v>0.6</v>
      </c>
      <c r="AD53" s="99" t="s">
        <v>102</v>
      </c>
      <c r="AE53" s="56">
        <f t="shared" si="8"/>
        <v>0.6</v>
      </c>
      <c r="AF53" s="56"/>
      <c r="AG53" s="99" t="s">
        <v>78</v>
      </c>
      <c r="AH53" s="56">
        <f t="shared" si="9"/>
        <v>0.6</v>
      </c>
      <c r="AI53" s="100" t="s">
        <v>81</v>
      </c>
      <c r="AJ53" s="56">
        <f t="shared" si="10"/>
        <v>0.6</v>
      </c>
      <c r="AK53" s="56" t="s">
        <v>88</v>
      </c>
      <c r="AL53" s="56">
        <f t="shared" si="11"/>
        <v>0.6</v>
      </c>
      <c r="AM53" s="99" t="s">
        <v>91</v>
      </c>
      <c r="AN53" s="56">
        <f t="shared" si="12"/>
        <v>0.6</v>
      </c>
      <c r="AO53" s="99" t="s">
        <v>96</v>
      </c>
      <c r="AP53" s="56">
        <f t="shared" si="13"/>
        <v>0.6</v>
      </c>
      <c r="AQ53" s="99" t="s">
        <v>121</v>
      </c>
      <c r="AR53" s="56">
        <f t="shared" si="14"/>
        <v>0.6</v>
      </c>
      <c r="AS53" s="56"/>
      <c r="AT53" s="99" t="s">
        <v>78</v>
      </c>
      <c r="AU53" s="56">
        <f t="shared" si="15"/>
        <v>0.9</v>
      </c>
      <c r="AV53" s="99" t="s">
        <v>81</v>
      </c>
      <c r="AW53" s="56">
        <f t="shared" si="16"/>
        <v>0.9</v>
      </c>
      <c r="AX53" s="99" t="s">
        <v>85</v>
      </c>
      <c r="AY53" s="56">
        <f t="shared" si="17"/>
        <v>0.9</v>
      </c>
      <c r="AZ53" s="99" t="s">
        <v>91</v>
      </c>
      <c r="BA53" s="56">
        <f t="shared" si="18"/>
        <v>0.9</v>
      </c>
      <c r="BB53" s="99" t="s">
        <v>98</v>
      </c>
      <c r="BC53" s="56">
        <f t="shared" si="19"/>
        <v>0.9</v>
      </c>
      <c r="BD53" s="99" t="s">
        <v>121</v>
      </c>
      <c r="BE53" s="56">
        <f t="shared" si="20"/>
        <v>0.9</v>
      </c>
      <c r="BF53" s="56"/>
      <c r="BG53" s="69" t="s">
        <v>78</v>
      </c>
      <c r="BH53" s="56">
        <f t="shared" si="21"/>
        <v>0.9</v>
      </c>
      <c r="BI53" s="100" t="s">
        <v>81</v>
      </c>
      <c r="BJ53" s="56">
        <f t="shared" si="22"/>
        <v>0.9</v>
      </c>
      <c r="BK53" s="99" t="s">
        <v>85</v>
      </c>
      <c r="BL53" s="56">
        <f t="shared" si="23"/>
        <v>0.9</v>
      </c>
      <c r="BM53" s="99" t="s">
        <v>91</v>
      </c>
      <c r="BN53" s="56">
        <f t="shared" si="24"/>
        <v>0.9</v>
      </c>
      <c r="BO53" s="99" t="s">
        <v>98</v>
      </c>
      <c r="BP53" s="56">
        <f t="shared" si="25"/>
        <v>0.9</v>
      </c>
      <c r="BQ53" s="99" t="s">
        <v>121</v>
      </c>
      <c r="BR53" s="56">
        <f t="shared" si="26"/>
        <v>0.9</v>
      </c>
      <c r="BS53" s="56"/>
      <c r="BT53" s="99" t="s">
        <v>136</v>
      </c>
      <c r="BU53" s="56">
        <f t="shared" si="27"/>
        <v>1.5</v>
      </c>
      <c r="BV53" s="100" t="s">
        <v>84</v>
      </c>
      <c r="BW53" s="56">
        <f t="shared" si="28"/>
        <v>1.5</v>
      </c>
      <c r="BX53" s="99" t="s">
        <v>88</v>
      </c>
      <c r="BY53" s="56">
        <f t="shared" si="29"/>
        <v>1.5</v>
      </c>
      <c r="BZ53" s="99" t="s">
        <v>93</v>
      </c>
      <c r="CA53" s="56">
        <f t="shared" si="30"/>
        <v>1.5</v>
      </c>
      <c r="CB53" s="99" t="s">
        <v>96</v>
      </c>
      <c r="CC53" s="56">
        <f t="shared" si="31"/>
        <v>1.5</v>
      </c>
      <c r="CD53" s="99" t="s">
        <v>102</v>
      </c>
      <c r="CE53" s="56">
        <f t="shared" si="32"/>
        <v>1.5</v>
      </c>
      <c r="CF53" s="56"/>
      <c r="CG53" s="99" t="s">
        <v>136</v>
      </c>
      <c r="CH53" s="56">
        <f t="shared" si="33"/>
        <v>1.5</v>
      </c>
      <c r="CI53" s="99" t="s">
        <v>84</v>
      </c>
      <c r="CJ53" s="56">
        <f t="shared" si="34"/>
        <v>1.5</v>
      </c>
      <c r="CK53" s="99" t="s">
        <v>88</v>
      </c>
      <c r="CL53" s="56">
        <f t="shared" si="35"/>
        <v>1.5</v>
      </c>
      <c r="CM53" s="99" t="s">
        <v>93</v>
      </c>
      <c r="CN53" s="56">
        <f t="shared" si="36"/>
        <v>1.5</v>
      </c>
      <c r="CO53" s="99" t="s">
        <v>96</v>
      </c>
      <c r="CP53" s="56">
        <f t="shared" si="37"/>
        <v>1.5</v>
      </c>
      <c r="CQ53" s="99" t="s">
        <v>102</v>
      </c>
      <c r="CR53" s="102">
        <f t="shared" si="38"/>
        <v>1.5</v>
      </c>
    </row>
    <row r="54" spans="1:96" x14ac:dyDescent="0.15">
      <c r="A54" s="80" t="s">
        <v>272</v>
      </c>
      <c r="B54" s="81" t="s">
        <v>273</v>
      </c>
      <c r="C54" s="82" t="s">
        <v>170</v>
      </c>
      <c r="D54" s="82" t="s">
        <v>51</v>
      </c>
      <c r="E54" s="56">
        <v>0.9</v>
      </c>
      <c r="F54" s="14"/>
      <c r="G54" s="80">
        <v>97</v>
      </c>
      <c r="H54" s="56">
        <v>87</v>
      </c>
      <c r="I54" s="56">
        <v>99</v>
      </c>
      <c r="J54" s="56">
        <v>73</v>
      </c>
      <c r="K54" s="56">
        <v>50</v>
      </c>
      <c r="L54" s="56">
        <v>65.5</v>
      </c>
      <c r="M54" s="94">
        <f t="shared" si="0"/>
        <v>471.5</v>
      </c>
      <c r="N54" s="85" t="s">
        <v>171</v>
      </c>
      <c r="O54" s="56">
        <f t="shared" si="39"/>
        <v>39.6</v>
      </c>
      <c r="P54" s="56"/>
      <c r="Q54" s="81">
        <f t="shared" si="1"/>
        <v>0</v>
      </c>
      <c r="R54" s="14">
        <f t="shared" si="2"/>
        <v>39.6</v>
      </c>
      <c r="S54" s="80"/>
      <c r="T54" s="99" t="s">
        <v>76</v>
      </c>
      <c r="U54" s="56">
        <f t="shared" si="3"/>
        <v>0.66</v>
      </c>
      <c r="V54" s="99" t="s">
        <v>83</v>
      </c>
      <c r="W54" s="56">
        <f t="shared" si="4"/>
        <v>0.66</v>
      </c>
      <c r="X54" s="99" t="s">
        <v>85</v>
      </c>
      <c r="Y54" s="56">
        <f t="shared" si="5"/>
        <v>0.66</v>
      </c>
      <c r="Z54" s="99" t="s">
        <v>94</v>
      </c>
      <c r="AA54" s="56">
        <f t="shared" si="6"/>
        <v>0.66</v>
      </c>
      <c r="AB54" s="99" t="s">
        <v>98</v>
      </c>
      <c r="AC54" s="56">
        <f t="shared" si="7"/>
        <v>0.66</v>
      </c>
      <c r="AD54" s="99" t="s">
        <v>121</v>
      </c>
      <c r="AE54" s="56">
        <f t="shared" si="8"/>
        <v>0.66</v>
      </c>
      <c r="AF54" s="56"/>
      <c r="AG54" s="99" t="s">
        <v>78</v>
      </c>
      <c r="AH54" s="56">
        <f t="shared" si="9"/>
        <v>0.66</v>
      </c>
      <c r="AI54" s="100" t="s">
        <v>83</v>
      </c>
      <c r="AJ54" s="56">
        <f t="shared" si="10"/>
        <v>0.66</v>
      </c>
      <c r="AK54" s="56" t="s">
        <v>85</v>
      </c>
      <c r="AL54" s="56">
        <f t="shared" si="11"/>
        <v>0.66</v>
      </c>
      <c r="AM54" s="99" t="s">
        <v>93</v>
      </c>
      <c r="AN54" s="56">
        <f t="shared" si="12"/>
        <v>0.66</v>
      </c>
      <c r="AO54" s="99" t="s">
        <v>98</v>
      </c>
      <c r="AP54" s="56">
        <f t="shared" si="13"/>
        <v>0.66</v>
      </c>
      <c r="AQ54" s="99" t="s">
        <v>102</v>
      </c>
      <c r="AR54" s="56">
        <f t="shared" si="14"/>
        <v>0.66</v>
      </c>
      <c r="AS54" s="56"/>
      <c r="AT54" s="99" t="s">
        <v>73</v>
      </c>
      <c r="AU54" s="56">
        <f t="shared" si="15"/>
        <v>0.9900000000000001</v>
      </c>
      <c r="AV54" s="99" t="s">
        <v>84</v>
      </c>
      <c r="AW54" s="56">
        <f t="shared" si="16"/>
        <v>0.9900000000000001</v>
      </c>
      <c r="AX54" s="99" t="s">
        <v>88</v>
      </c>
      <c r="AY54" s="56">
        <f t="shared" si="17"/>
        <v>0.9900000000000001</v>
      </c>
      <c r="AZ54" s="99" t="s">
        <v>93</v>
      </c>
      <c r="BA54" s="56">
        <f t="shared" si="18"/>
        <v>0.9900000000000001</v>
      </c>
      <c r="BB54" s="99" t="s">
        <v>96</v>
      </c>
      <c r="BC54" s="56">
        <f t="shared" si="19"/>
        <v>0.9900000000000001</v>
      </c>
      <c r="BD54" s="99" t="s">
        <v>102</v>
      </c>
      <c r="BE54" s="56">
        <f t="shared" si="20"/>
        <v>0.9900000000000001</v>
      </c>
      <c r="BF54" s="56"/>
      <c r="BG54" s="69" t="s">
        <v>73</v>
      </c>
      <c r="BH54" s="56">
        <f t="shared" si="21"/>
        <v>0.9900000000000001</v>
      </c>
      <c r="BI54" s="100" t="s">
        <v>84</v>
      </c>
      <c r="BJ54" s="56">
        <f t="shared" si="22"/>
        <v>0.9900000000000001</v>
      </c>
      <c r="BK54" s="99" t="s">
        <v>135</v>
      </c>
      <c r="BL54" s="56">
        <f t="shared" si="23"/>
        <v>0.9900000000000001</v>
      </c>
      <c r="BM54" s="99" t="s">
        <v>93</v>
      </c>
      <c r="BN54" s="56">
        <f t="shared" si="24"/>
        <v>0.9900000000000001</v>
      </c>
      <c r="BO54" s="99" t="s">
        <v>96</v>
      </c>
      <c r="BP54" s="56">
        <f t="shared" si="25"/>
        <v>0.9900000000000001</v>
      </c>
      <c r="BQ54" s="99" t="s">
        <v>102</v>
      </c>
      <c r="BR54" s="56">
        <f t="shared" si="26"/>
        <v>0.9900000000000001</v>
      </c>
      <c r="BS54" s="56"/>
      <c r="BT54" s="99" t="s">
        <v>73</v>
      </c>
      <c r="BU54" s="56">
        <f t="shared" si="27"/>
        <v>1.6500000000000001</v>
      </c>
      <c r="BV54" s="100" t="s">
        <v>83</v>
      </c>
      <c r="BW54" s="56">
        <f t="shared" si="28"/>
        <v>1.6500000000000001</v>
      </c>
      <c r="BX54" s="99" t="s">
        <v>85</v>
      </c>
      <c r="BY54" s="56">
        <f t="shared" si="29"/>
        <v>1.6500000000000001</v>
      </c>
      <c r="BZ54" s="99" t="s">
        <v>94</v>
      </c>
      <c r="CA54" s="56">
        <f t="shared" si="30"/>
        <v>1.6500000000000001</v>
      </c>
      <c r="CB54" s="99" t="s">
        <v>98</v>
      </c>
      <c r="CC54" s="56">
        <f t="shared" si="31"/>
        <v>1.6500000000000001</v>
      </c>
      <c r="CD54" s="99" t="s">
        <v>121</v>
      </c>
      <c r="CE54" s="56">
        <f t="shared" si="32"/>
        <v>1.6500000000000001</v>
      </c>
      <c r="CF54" s="56"/>
      <c r="CG54" s="99" t="s">
        <v>73</v>
      </c>
      <c r="CH54" s="56">
        <f t="shared" si="33"/>
        <v>1.6500000000000001</v>
      </c>
      <c r="CI54" s="99" t="s">
        <v>83</v>
      </c>
      <c r="CJ54" s="56">
        <f t="shared" si="34"/>
        <v>1.6500000000000001</v>
      </c>
      <c r="CK54" s="99" t="s">
        <v>85</v>
      </c>
      <c r="CL54" s="56">
        <f t="shared" si="35"/>
        <v>1.6500000000000001</v>
      </c>
      <c r="CM54" s="99" t="s">
        <v>94</v>
      </c>
      <c r="CN54" s="56">
        <f t="shared" si="36"/>
        <v>1.6500000000000001</v>
      </c>
      <c r="CO54" s="99" t="s">
        <v>98</v>
      </c>
      <c r="CP54" s="56">
        <f t="shared" si="37"/>
        <v>1.6500000000000001</v>
      </c>
      <c r="CQ54" s="99" t="s">
        <v>121</v>
      </c>
      <c r="CR54" s="102">
        <f t="shared" si="38"/>
        <v>1.6500000000000001</v>
      </c>
    </row>
    <row r="55" spans="1:96" x14ac:dyDescent="0.15">
      <c r="A55" s="80" t="s">
        <v>274</v>
      </c>
      <c r="B55" s="81" t="s">
        <v>275</v>
      </c>
      <c r="C55" s="82" t="s">
        <v>170</v>
      </c>
      <c r="D55" s="82" t="s">
        <v>51</v>
      </c>
      <c r="E55" s="56">
        <v>0.8</v>
      </c>
      <c r="F55" s="14"/>
      <c r="G55" s="80">
        <v>114</v>
      </c>
      <c r="H55" s="56">
        <v>79</v>
      </c>
      <c r="I55" s="56">
        <v>112</v>
      </c>
      <c r="J55" s="56">
        <v>52.5</v>
      </c>
      <c r="K55" s="56">
        <v>49</v>
      </c>
      <c r="L55" s="56">
        <v>64.5</v>
      </c>
      <c r="M55" s="94">
        <f t="shared" si="0"/>
        <v>471</v>
      </c>
      <c r="N55" s="85" t="s">
        <v>171</v>
      </c>
      <c r="O55" s="56">
        <f t="shared" si="39"/>
        <v>43.199999999999996</v>
      </c>
      <c r="P55" s="56"/>
      <c r="Q55" s="81">
        <f t="shared" si="1"/>
        <v>0</v>
      </c>
      <c r="R55" s="14">
        <f t="shared" si="2"/>
        <v>43.199999999999996</v>
      </c>
      <c r="S55" s="80"/>
      <c r="T55" s="99" t="s">
        <v>76</v>
      </c>
      <c r="U55" s="56">
        <f t="shared" si="3"/>
        <v>0.71999999999999986</v>
      </c>
      <c r="V55" s="99" t="s">
        <v>83</v>
      </c>
      <c r="W55" s="56">
        <f t="shared" si="4"/>
        <v>0.71999999999999986</v>
      </c>
      <c r="X55" s="99" t="s">
        <v>85</v>
      </c>
      <c r="Y55" s="56">
        <f t="shared" si="5"/>
        <v>0.71999999999999986</v>
      </c>
      <c r="Z55" s="99" t="s">
        <v>94</v>
      </c>
      <c r="AA55" s="56">
        <f t="shared" si="6"/>
        <v>0.71999999999999986</v>
      </c>
      <c r="AB55" s="99" t="s">
        <v>98</v>
      </c>
      <c r="AC55" s="56">
        <f t="shared" si="7"/>
        <v>0.71999999999999986</v>
      </c>
      <c r="AD55" s="99" t="s">
        <v>121</v>
      </c>
      <c r="AE55" s="56">
        <f t="shared" si="8"/>
        <v>0.71999999999999986</v>
      </c>
      <c r="AF55" s="56"/>
      <c r="AG55" s="99" t="s">
        <v>78</v>
      </c>
      <c r="AH55" s="56">
        <f t="shared" si="9"/>
        <v>0.71999999999999986</v>
      </c>
      <c r="AI55" s="100" t="s">
        <v>84</v>
      </c>
      <c r="AJ55" s="56">
        <f t="shared" si="10"/>
        <v>0.71999999999999986</v>
      </c>
      <c r="AK55" s="56" t="s">
        <v>88</v>
      </c>
      <c r="AL55" s="56">
        <f t="shared" si="11"/>
        <v>0.71999999999999986</v>
      </c>
      <c r="AM55" s="99" t="s">
        <v>91</v>
      </c>
      <c r="AN55" s="56">
        <f t="shared" si="12"/>
        <v>0.71999999999999986</v>
      </c>
      <c r="AO55" s="99" t="s">
        <v>96</v>
      </c>
      <c r="AP55" s="56">
        <f t="shared" si="13"/>
        <v>0.71999999999999986</v>
      </c>
      <c r="AQ55" s="99" t="s">
        <v>102</v>
      </c>
      <c r="AR55" s="56">
        <f t="shared" si="14"/>
        <v>0.71999999999999986</v>
      </c>
      <c r="AS55" s="56"/>
      <c r="AT55" s="99" t="s">
        <v>78</v>
      </c>
      <c r="AU55" s="56">
        <f t="shared" si="15"/>
        <v>1.0799999999999998</v>
      </c>
      <c r="AV55" s="99" t="s">
        <v>129</v>
      </c>
      <c r="AW55" s="56">
        <f t="shared" si="16"/>
        <v>1.0799999999999998</v>
      </c>
      <c r="AX55" s="99" t="s">
        <v>85</v>
      </c>
      <c r="AY55" s="56">
        <f t="shared" si="17"/>
        <v>1.0799999999999998</v>
      </c>
      <c r="AZ55" s="99" t="s">
        <v>91</v>
      </c>
      <c r="BA55" s="56">
        <f t="shared" si="18"/>
        <v>1.0799999999999998</v>
      </c>
      <c r="BB55" s="99" t="s">
        <v>96</v>
      </c>
      <c r="BC55" s="56">
        <f t="shared" si="19"/>
        <v>1.0799999999999998</v>
      </c>
      <c r="BD55" s="99" t="s">
        <v>102</v>
      </c>
      <c r="BE55" s="56">
        <f t="shared" si="20"/>
        <v>1.0799999999999998</v>
      </c>
      <c r="BF55" s="56"/>
      <c r="BG55" s="69" t="s">
        <v>78</v>
      </c>
      <c r="BH55" s="56">
        <f t="shared" si="21"/>
        <v>1.0799999999999998</v>
      </c>
      <c r="BI55" s="100" t="s">
        <v>83</v>
      </c>
      <c r="BJ55" s="56">
        <f t="shared" si="22"/>
        <v>1.0799999999999998</v>
      </c>
      <c r="BK55" s="99" t="s">
        <v>85</v>
      </c>
      <c r="BL55" s="56">
        <f t="shared" si="23"/>
        <v>1.0799999999999998</v>
      </c>
      <c r="BM55" s="99" t="s">
        <v>91</v>
      </c>
      <c r="BN55" s="56">
        <f t="shared" si="24"/>
        <v>1.0799999999999998</v>
      </c>
      <c r="BO55" s="99" t="s">
        <v>96</v>
      </c>
      <c r="BP55" s="56">
        <f t="shared" si="25"/>
        <v>1.0799999999999998</v>
      </c>
      <c r="BQ55" s="99" t="s">
        <v>102</v>
      </c>
      <c r="BR55" s="56">
        <f t="shared" si="26"/>
        <v>1.0799999999999998</v>
      </c>
      <c r="BS55" s="56"/>
      <c r="BT55" s="99" t="s">
        <v>75</v>
      </c>
      <c r="BU55" s="56">
        <f t="shared" si="27"/>
        <v>1.7999999999999998</v>
      </c>
      <c r="BV55" s="100" t="s">
        <v>138</v>
      </c>
      <c r="BW55" s="56">
        <f t="shared" si="28"/>
        <v>1.7999999999999998</v>
      </c>
      <c r="BX55" s="99" t="s">
        <v>89</v>
      </c>
      <c r="BY55" s="56">
        <f t="shared" si="29"/>
        <v>1.7999999999999998</v>
      </c>
      <c r="BZ55" s="99" t="s">
        <v>94</v>
      </c>
      <c r="CA55" s="56">
        <f t="shared" si="30"/>
        <v>1.7999999999999998</v>
      </c>
      <c r="CB55" s="99" t="s">
        <v>98</v>
      </c>
      <c r="CC55" s="56">
        <f t="shared" si="31"/>
        <v>1.7999999999999998</v>
      </c>
      <c r="CD55" s="99" t="s">
        <v>121</v>
      </c>
      <c r="CE55" s="56">
        <f t="shared" si="32"/>
        <v>1.7999999999999998</v>
      </c>
      <c r="CF55" s="56"/>
      <c r="CG55" s="99" t="s">
        <v>75</v>
      </c>
      <c r="CH55" s="56">
        <f t="shared" si="33"/>
        <v>1.7999999999999998</v>
      </c>
      <c r="CI55" s="99" t="s">
        <v>138</v>
      </c>
      <c r="CJ55" s="56">
        <f t="shared" si="34"/>
        <v>1.7999999999999998</v>
      </c>
      <c r="CK55" s="99" t="s">
        <v>89</v>
      </c>
      <c r="CL55" s="56">
        <f t="shared" si="35"/>
        <v>1.7999999999999998</v>
      </c>
      <c r="CM55" s="99" t="s">
        <v>94</v>
      </c>
      <c r="CN55" s="56">
        <f t="shared" si="36"/>
        <v>1.7999999999999998</v>
      </c>
      <c r="CO55" s="99" t="s">
        <v>98</v>
      </c>
      <c r="CP55" s="56">
        <f t="shared" si="37"/>
        <v>1.7999999999999998</v>
      </c>
      <c r="CQ55" s="99" t="s">
        <v>121</v>
      </c>
      <c r="CR55" s="102">
        <f t="shared" si="38"/>
        <v>1.7999999999999998</v>
      </c>
    </row>
    <row r="56" spans="1:96" x14ac:dyDescent="0.15">
      <c r="A56" s="80" t="s">
        <v>276</v>
      </c>
      <c r="B56" s="81" t="s">
        <v>277</v>
      </c>
      <c r="C56" s="82" t="s">
        <v>170</v>
      </c>
      <c r="D56" s="82" t="s">
        <v>51</v>
      </c>
      <c r="E56" s="56">
        <v>0.6</v>
      </c>
      <c r="F56" s="14"/>
      <c r="G56" s="80">
        <v>94</v>
      </c>
      <c r="H56" s="56">
        <v>96</v>
      </c>
      <c r="I56" s="56">
        <v>95</v>
      </c>
      <c r="J56" s="56">
        <v>78</v>
      </c>
      <c r="K56" s="56">
        <v>47</v>
      </c>
      <c r="L56" s="56">
        <v>60.5</v>
      </c>
      <c r="M56" s="94">
        <f t="shared" si="0"/>
        <v>470.5</v>
      </c>
      <c r="N56" s="85" t="s">
        <v>171</v>
      </c>
      <c r="O56" s="56">
        <f t="shared" si="39"/>
        <v>50.4</v>
      </c>
      <c r="P56" s="56"/>
      <c r="Q56" s="81">
        <f t="shared" si="1"/>
        <v>0</v>
      </c>
      <c r="R56" s="14">
        <f t="shared" si="2"/>
        <v>50.4</v>
      </c>
      <c r="S56" s="80"/>
      <c r="T56" s="99" t="s">
        <v>76</v>
      </c>
      <c r="U56" s="56">
        <f t="shared" si="3"/>
        <v>0.84</v>
      </c>
      <c r="V56" s="99" t="s">
        <v>83</v>
      </c>
      <c r="W56" s="56">
        <f t="shared" si="4"/>
        <v>0.84</v>
      </c>
      <c r="X56" s="99" t="s">
        <v>85</v>
      </c>
      <c r="Y56" s="56">
        <f t="shared" si="5"/>
        <v>0.84</v>
      </c>
      <c r="Z56" s="99" t="s">
        <v>94</v>
      </c>
      <c r="AA56" s="56">
        <f t="shared" si="6"/>
        <v>0.84</v>
      </c>
      <c r="AB56" s="99" t="s">
        <v>98</v>
      </c>
      <c r="AC56" s="56">
        <f t="shared" si="7"/>
        <v>0.84</v>
      </c>
      <c r="AD56" s="99" t="s">
        <v>121</v>
      </c>
      <c r="AE56" s="56">
        <f t="shared" si="8"/>
        <v>0.84</v>
      </c>
      <c r="AF56" s="56"/>
      <c r="AG56" s="99" t="s">
        <v>78</v>
      </c>
      <c r="AH56" s="56">
        <f t="shared" si="9"/>
        <v>0.84</v>
      </c>
      <c r="AI56" s="100" t="s">
        <v>83</v>
      </c>
      <c r="AJ56" s="56">
        <f t="shared" si="10"/>
        <v>0.84</v>
      </c>
      <c r="AK56" s="56" t="s">
        <v>88</v>
      </c>
      <c r="AL56" s="56">
        <f t="shared" si="11"/>
        <v>0.84</v>
      </c>
      <c r="AM56" s="99" t="s">
        <v>93</v>
      </c>
      <c r="AN56" s="56">
        <f t="shared" si="12"/>
        <v>0.84</v>
      </c>
      <c r="AO56" s="99" t="s">
        <v>98</v>
      </c>
      <c r="AP56" s="56">
        <f t="shared" si="13"/>
        <v>0.84</v>
      </c>
      <c r="AQ56" s="99" t="s">
        <v>102</v>
      </c>
      <c r="AR56" s="56">
        <f t="shared" si="14"/>
        <v>0.84</v>
      </c>
      <c r="AS56" s="56"/>
      <c r="AT56" s="99" t="s">
        <v>78</v>
      </c>
      <c r="AU56" s="56">
        <f t="shared" si="15"/>
        <v>1.26</v>
      </c>
      <c r="AV56" s="99" t="s">
        <v>129</v>
      </c>
      <c r="AW56" s="56">
        <f t="shared" si="16"/>
        <v>1.26</v>
      </c>
      <c r="AX56" s="99" t="s">
        <v>88</v>
      </c>
      <c r="AY56" s="56">
        <f t="shared" si="17"/>
        <v>1.26</v>
      </c>
      <c r="AZ56" s="99" t="s">
        <v>93</v>
      </c>
      <c r="BA56" s="56">
        <f t="shared" si="18"/>
        <v>1.26</v>
      </c>
      <c r="BB56" s="99" t="s">
        <v>96</v>
      </c>
      <c r="BC56" s="56">
        <f t="shared" si="19"/>
        <v>1.26</v>
      </c>
      <c r="BD56" s="99" t="s">
        <v>102</v>
      </c>
      <c r="BE56" s="56">
        <f t="shared" si="20"/>
        <v>1.26</v>
      </c>
      <c r="BF56" s="56"/>
      <c r="BG56" s="69" t="s">
        <v>78</v>
      </c>
      <c r="BH56" s="56">
        <f t="shared" si="21"/>
        <v>1.26</v>
      </c>
      <c r="BI56" s="100" t="s">
        <v>83</v>
      </c>
      <c r="BJ56" s="56">
        <f t="shared" si="22"/>
        <v>1.26</v>
      </c>
      <c r="BK56" s="99" t="s">
        <v>85</v>
      </c>
      <c r="BL56" s="56">
        <f t="shared" si="23"/>
        <v>1.26</v>
      </c>
      <c r="BM56" s="99" t="s">
        <v>93</v>
      </c>
      <c r="BN56" s="56">
        <f t="shared" si="24"/>
        <v>1.26</v>
      </c>
      <c r="BO56" s="99" t="s">
        <v>96</v>
      </c>
      <c r="BP56" s="56">
        <f t="shared" si="25"/>
        <v>1.26</v>
      </c>
      <c r="BQ56" s="99" t="s">
        <v>102</v>
      </c>
      <c r="BR56" s="56">
        <f t="shared" si="26"/>
        <v>1.26</v>
      </c>
      <c r="BS56" s="56"/>
      <c r="BT56" s="99" t="s">
        <v>75</v>
      </c>
      <c r="BU56" s="56">
        <f t="shared" si="27"/>
        <v>2.1</v>
      </c>
      <c r="BV56" s="100" t="s">
        <v>81</v>
      </c>
      <c r="BW56" s="56">
        <f t="shared" si="28"/>
        <v>2.1</v>
      </c>
      <c r="BX56" s="99" t="s">
        <v>89</v>
      </c>
      <c r="BY56" s="56">
        <f t="shared" si="29"/>
        <v>2.1</v>
      </c>
      <c r="BZ56" s="99" t="s">
        <v>94</v>
      </c>
      <c r="CA56" s="56">
        <f t="shared" si="30"/>
        <v>2.1</v>
      </c>
      <c r="CB56" s="99" t="s">
        <v>98</v>
      </c>
      <c r="CC56" s="56">
        <f t="shared" si="31"/>
        <v>2.1</v>
      </c>
      <c r="CD56" s="99" t="s">
        <v>121</v>
      </c>
      <c r="CE56" s="56">
        <f t="shared" si="32"/>
        <v>2.1</v>
      </c>
      <c r="CF56" s="56"/>
      <c r="CG56" s="99" t="s">
        <v>75</v>
      </c>
      <c r="CH56" s="56">
        <f t="shared" si="33"/>
        <v>2.1</v>
      </c>
      <c r="CI56" s="99" t="s">
        <v>81</v>
      </c>
      <c r="CJ56" s="56">
        <f t="shared" si="34"/>
        <v>2.1</v>
      </c>
      <c r="CK56" s="99" t="s">
        <v>89</v>
      </c>
      <c r="CL56" s="56">
        <f t="shared" si="35"/>
        <v>2.1</v>
      </c>
      <c r="CM56" s="99" t="s">
        <v>94</v>
      </c>
      <c r="CN56" s="56">
        <f t="shared" si="36"/>
        <v>2.1</v>
      </c>
      <c r="CO56" s="99" t="s">
        <v>98</v>
      </c>
      <c r="CP56" s="56">
        <f t="shared" si="37"/>
        <v>2.1</v>
      </c>
      <c r="CQ56" s="99" t="s">
        <v>121</v>
      </c>
      <c r="CR56" s="102">
        <f t="shared" si="38"/>
        <v>2.1</v>
      </c>
    </row>
    <row r="57" spans="1:96" x14ac:dyDescent="0.15">
      <c r="A57" s="80" t="s">
        <v>278</v>
      </c>
      <c r="B57" s="81" t="s">
        <v>279</v>
      </c>
      <c r="C57" s="82" t="s">
        <v>170</v>
      </c>
      <c r="D57" s="82" t="s">
        <v>51</v>
      </c>
      <c r="E57" s="56">
        <v>1</v>
      </c>
      <c r="F57" s="14"/>
      <c r="G57" s="80">
        <v>98</v>
      </c>
      <c r="H57" s="56">
        <v>96</v>
      </c>
      <c r="I57" s="56">
        <v>99</v>
      </c>
      <c r="J57" s="56">
        <v>56</v>
      </c>
      <c r="K57" s="56">
        <v>45</v>
      </c>
      <c r="L57" s="56">
        <v>74</v>
      </c>
      <c r="M57" s="94">
        <f t="shared" si="0"/>
        <v>468</v>
      </c>
      <c r="N57" s="85" t="s">
        <v>171</v>
      </c>
      <c r="O57" s="56">
        <f t="shared" si="39"/>
        <v>36</v>
      </c>
      <c r="P57" s="56"/>
      <c r="Q57" s="81">
        <f t="shared" si="1"/>
        <v>0</v>
      </c>
      <c r="R57" s="14">
        <f t="shared" si="2"/>
        <v>36</v>
      </c>
      <c r="S57" s="80"/>
      <c r="T57" s="99" t="s">
        <v>73</v>
      </c>
      <c r="U57" s="56">
        <f t="shared" si="3"/>
        <v>0.6</v>
      </c>
      <c r="V57" s="99" t="s">
        <v>84</v>
      </c>
      <c r="W57" s="56">
        <f t="shared" si="4"/>
        <v>0.6</v>
      </c>
      <c r="X57" s="99" t="s">
        <v>88</v>
      </c>
      <c r="Y57" s="56">
        <f t="shared" si="5"/>
        <v>0.6</v>
      </c>
      <c r="Z57" s="99" t="s">
        <v>93</v>
      </c>
      <c r="AA57" s="56">
        <f t="shared" si="6"/>
        <v>0.6</v>
      </c>
      <c r="AB57" s="99" t="s">
        <v>96</v>
      </c>
      <c r="AC57" s="56">
        <f t="shared" si="7"/>
        <v>0.6</v>
      </c>
      <c r="AD57" s="99" t="s">
        <v>102</v>
      </c>
      <c r="AE57" s="56">
        <f t="shared" si="8"/>
        <v>0.6</v>
      </c>
      <c r="AF57" s="56"/>
      <c r="AG57" s="99" t="s">
        <v>73</v>
      </c>
      <c r="AH57" s="56">
        <f t="shared" si="9"/>
        <v>0.6</v>
      </c>
      <c r="AI57" s="100" t="s">
        <v>84</v>
      </c>
      <c r="AJ57" s="56">
        <f t="shared" si="10"/>
        <v>0.6</v>
      </c>
      <c r="AK57" s="56" t="s">
        <v>88</v>
      </c>
      <c r="AL57" s="56">
        <f t="shared" si="11"/>
        <v>0.6</v>
      </c>
      <c r="AM57" s="99" t="s">
        <v>94</v>
      </c>
      <c r="AN57" s="56">
        <f t="shared" si="12"/>
        <v>0.6</v>
      </c>
      <c r="AO57" s="99" t="s">
        <v>96</v>
      </c>
      <c r="AP57" s="56">
        <f t="shared" si="13"/>
        <v>0.6</v>
      </c>
      <c r="AQ57" s="99" t="s">
        <v>121</v>
      </c>
      <c r="AR57" s="56">
        <f t="shared" si="14"/>
        <v>0.6</v>
      </c>
      <c r="AS57" s="56"/>
      <c r="AT57" s="99" t="s">
        <v>73</v>
      </c>
      <c r="AU57" s="56">
        <f t="shared" si="15"/>
        <v>0.9</v>
      </c>
      <c r="AV57" s="99" t="s">
        <v>84</v>
      </c>
      <c r="AW57" s="56">
        <f t="shared" si="16"/>
        <v>0.9</v>
      </c>
      <c r="AX57" s="99" t="s">
        <v>88</v>
      </c>
      <c r="AY57" s="56">
        <f t="shared" si="17"/>
        <v>0.9</v>
      </c>
      <c r="AZ57" s="99" t="s">
        <v>93</v>
      </c>
      <c r="BA57" s="56">
        <f t="shared" si="18"/>
        <v>0.9</v>
      </c>
      <c r="BB57" s="99" t="s">
        <v>96</v>
      </c>
      <c r="BC57" s="56">
        <f t="shared" si="19"/>
        <v>0.9</v>
      </c>
      <c r="BD57" s="99" t="s">
        <v>102</v>
      </c>
      <c r="BE57" s="56">
        <f t="shared" si="20"/>
        <v>0.9</v>
      </c>
      <c r="BF57" s="56"/>
      <c r="BG57" s="69" t="s">
        <v>73</v>
      </c>
      <c r="BH57" s="56">
        <f t="shared" si="21"/>
        <v>0.9</v>
      </c>
      <c r="BI57" s="100" t="s">
        <v>84</v>
      </c>
      <c r="BJ57" s="56">
        <f t="shared" si="22"/>
        <v>0.9</v>
      </c>
      <c r="BK57" s="99" t="s">
        <v>135</v>
      </c>
      <c r="BL57" s="56">
        <f t="shared" si="23"/>
        <v>0.9</v>
      </c>
      <c r="BM57" s="99" t="s">
        <v>93</v>
      </c>
      <c r="BN57" s="56">
        <f t="shared" si="24"/>
        <v>0.9</v>
      </c>
      <c r="BO57" s="99" t="s">
        <v>96</v>
      </c>
      <c r="BP57" s="56">
        <f t="shared" si="25"/>
        <v>0.9</v>
      </c>
      <c r="BQ57" s="99" t="s">
        <v>102</v>
      </c>
      <c r="BR57" s="56">
        <f t="shared" si="26"/>
        <v>0.9</v>
      </c>
      <c r="BS57" s="56"/>
      <c r="BT57" s="99" t="s">
        <v>136</v>
      </c>
      <c r="BU57" s="56">
        <f t="shared" si="27"/>
        <v>1.5</v>
      </c>
      <c r="BV57" s="100" t="s">
        <v>84</v>
      </c>
      <c r="BW57" s="56">
        <f t="shared" si="28"/>
        <v>1.5</v>
      </c>
      <c r="BX57" s="99" t="s">
        <v>88</v>
      </c>
      <c r="BY57" s="56">
        <f t="shared" si="29"/>
        <v>1.5</v>
      </c>
      <c r="BZ57" s="99" t="s">
        <v>93</v>
      </c>
      <c r="CA57" s="56">
        <f t="shared" si="30"/>
        <v>1.5</v>
      </c>
      <c r="CB57" s="99" t="s">
        <v>96</v>
      </c>
      <c r="CC57" s="56">
        <f t="shared" si="31"/>
        <v>1.5</v>
      </c>
      <c r="CD57" s="99" t="s">
        <v>102</v>
      </c>
      <c r="CE57" s="56">
        <f t="shared" si="32"/>
        <v>1.5</v>
      </c>
      <c r="CF57" s="56"/>
      <c r="CG57" s="99" t="s">
        <v>136</v>
      </c>
      <c r="CH57" s="56">
        <f t="shared" si="33"/>
        <v>1.5</v>
      </c>
      <c r="CI57" s="99" t="s">
        <v>84</v>
      </c>
      <c r="CJ57" s="56">
        <f t="shared" si="34"/>
        <v>1.5</v>
      </c>
      <c r="CK57" s="99" t="s">
        <v>88</v>
      </c>
      <c r="CL57" s="56">
        <f t="shared" si="35"/>
        <v>1.5</v>
      </c>
      <c r="CM57" s="99" t="s">
        <v>93</v>
      </c>
      <c r="CN57" s="56">
        <f t="shared" si="36"/>
        <v>1.5</v>
      </c>
      <c r="CO57" s="99" t="s">
        <v>96</v>
      </c>
      <c r="CP57" s="56">
        <f t="shared" si="37"/>
        <v>1.5</v>
      </c>
      <c r="CQ57" s="99" t="s">
        <v>102</v>
      </c>
      <c r="CR57" s="102">
        <f t="shared" si="38"/>
        <v>1.5</v>
      </c>
    </row>
    <row r="58" spans="1:96" x14ac:dyDescent="0.15">
      <c r="A58" s="80" t="s">
        <v>280</v>
      </c>
      <c r="B58" s="81" t="s">
        <v>281</v>
      </c>
      <c r="C58" s="82" t="s">
        <v>170</v>
      </c>
      <c r="D58" s="82" t="s">
        <v>51</v>
      </c>
      <c r="E58" s="56"/>
      <c r="F58" s="14"/>
      <c r="G58" s="80">
        <v>94</v>
      </c>
      <c r="H58" s="56">
        <v>96</v>
      </c>
      <c r="I58" s="56">
        <v>83</v>
      </c>
      <c r="J58" s="56">
        <v>62</v>
      </c>
      <c r="K58" s="56">
        <v>73</v>
      </c>
      <c r="L58" s="56">
        <v>60</v>
      </c>
      <c r="M58" s="94">
        <f t="shared" si="0"/>
        <v>468</v>
      </c>
      <c r="N58" s="85" t="s">
        <v>171</v>
      </c>
      <c r="O58" s="56">
        <f t="shared" si="39"/>
        <v>72</v>
      </c>
      <c r="P58" s="56"/>
      <c r="Q58" s="81">
        <f t="shared" si="1"/>
        <v>0</v>
      </c>
      <c r="R58" s="14">
        <f t="shared" si="2"/>
        <v>72</v>
      </c>
      <c r="S58" s="80"/>
      <c r="T58" s="99" t="s">
        <v>74</v>
      </c>
      <c r="U58" s="56">
        <f t="shared" si="3"/>
        <v>1.2</v>
      </c>
      <c r="V58" s="99" t="s">
        <v>84</v>
      </c>
      <c r="W58" s="56">
        <f t="shared" si="4"/>
        <v>1.2</v>
      </c>
      <c r="X58" s="99" t="s">
        <v>88</v>
      </c>
      <c r="Y58" s="56">
        <f t="shared" si="5"/>
        <v>1.2</v>
      </c>
      <c r="Z58" s="99" t="s">
        <v>93</v>
      </c>
      <c r="AA58" s="56">
        <f t="shared" si="6"/>
        <v>1.2</v>
      </c>
      <c r="AB58" s="99" t="s">
        <v>125</v>
      </c>
      <c r="AC58" s="56">
        <f t="shared" si="7"/>
        <v>1.2</v>
      </c>
      <c r="AD58" s="99" t="s">
        <v>100</v>
      </c>
      <c r="AE58" s="56">
        <f t="shared" si="8"/>
        <v>1.2</v>
      </c>
      <c r="AF58" s="56"/>
      <c r="AG58" s="99" t="s">
        <v>75</v>
      </c>
      <c r="AH58" s="56">
        <f t="shared" si="9"/>
        <v>1.2</v>
      </c>
      <c r="AI58" s="100" t="s">
        <v>81</v>
      </c>
      <c r="AJ58" s="56">
        <f t="shared" si="10"/>
        <v>1.2</v>
      </c>
      <c r="AK58" s="56" t="s">
        <v>90</v>
      </c>
      <c r="AL58" s="56">
        <f t="shared" si="11"/>
        <v>1.2</v>
      </c>
      <c r="AM58" s="99" t="s">
        <v>91</v>
      </c>
      <c r="AN58" s="56">
        <f t="shared" si="12"/>
        <v>1.2</v>
      </c>
      <c r="AO58" s="99" t="s">
        <v>96</v>
      </c>
      <c r="AP58" s="56">
        <f t="shared" si="13"/>
        <v>1.2</v>
      </c>
      <c r="AQ58" s="99" t="s">
        <v>102</v>
      </c>
      <c r="AR58" s="56">
        <f t="shared" si="14"/>
        <v>1.2</v>
      </c>
      <c r="AS58" s="56"/>
      <c r="AT58" s="99" t="s">
        <v>75</v>
      </c>
      <c r="AU58" s="56">
        <f t="shared" si="15"/>
        <v>1.8</v>
      </c>
      <c r="AV58" s="99" t="s">
        <v>81</v>
      </c>
      <c r="AW58" s="56">
        <f t="shared" si="16"/>
        <v>1.8</v>
      </c>
      <c r="AX58" s="99" t="s">
        <v>85</v>
      </c>
      <c r="AY58" s="56">
        <f t="shared" si="17"/>
        <v>1.8</v>
      </c>
      <c r="AZ58" s="99" t="s">
        <v>91</v>
      </c>
      <c r="BA58" s="56">
        <f t="shared" si="18"/>
        <v>1.8</v>
      </c>
      <c r="BB58" s="99" t="s">
        <v>96</v>
      </c>
      <c r="BC58" s="56">
        <f t="shared" si="19"/>
        <v>1.8</v>
      </c>
      <c r="BD58" s="99" t="s">
        <v>121</v>
      </c>
      <c r="BE58" s="56">
        <f t="shared" si="20"/>
        <v>1.8</v>
      </c>
      <c r="BF58" s="56"/>
      <c r="BG58" s="69" t="s">
        <v>75</v>
      </c>
      <c r="BH58" s="56">
        <f t="shared" si="21"/>
        <v>1.8</v>
      </c>
      <c r="BI58" s="100" t="s">
        <v>81</v>
      </c>
      <c r="BJ58" s="56">
        <f t="shared" si="22"/>
        <v>1.8</v>
      </c>
      <c r="BK58" s="99" t="s">
        <v>85</v>
      </c>
      <c r="BL58" s="56">
        <f t="shared" si="23"/>
        <v>1.8</v>
      </c>
      <c r="BM58" s="99" t="s">
        <v>91</v>
      </c>
      <c r="BN58" s="56">
        <f t="shared" si="24"/>
        <v>1.8</v>
      </c>
      <c r="BO58" s="99" t="s">
        <v>96</v>
      </c>
      <c r="BP58" s="56">
        <f t="shared" si="25"/>
        <v>1.8</v>
      </c>
      <c r="BQ58" s="99" t="s">
        <v>121</v>
      </c>
      <c r="BR58" s="56">
        <f t="shared" si="26"/>
        <v>1.8</v>
      </c>
      <c r="BS58" s="56"/>
      <c r="BT58" s="99" t="s">
        <v>75</v>
      </c>
      <c r="BU58" s="56">
        <f t="shared" si="27"/>
        <v>3</v>
      </c>
      <c r="BV58" s="100" t="s">
        <v>138</v>
      </c>
      <c r="BW58" s="56">
        <f t="shared" si="28"/>
        <v>3</v>
      </c>
      <c r="BX58" s="99" t="s">
        <v>88</v>
      </c>
      <c r="BY58" s="56">
        <f t="shared" si="29"/>
        <v>3</v>
      </c>
      <c r="BZ58" s="99" t="s">
        <v>94</v>
      </c>
      <c r="CA58" s="56">
        <f t="shared" si="30"/>
        <v>3</v>
      </c>
      <c r="CB58" s="99" t="s">
        <v>98</v>
      </c>
      <c r="CC58" s="56">
        <f t="shared" si="31"/>
        <v>3</v>
      </c>
      <c r="CD58" s="99" t="s">
        <v>121</v>
      </c>
      <c r="CE58" s="56">
        <f t="shared" si="32"/>
        <v>3</v>
      </c>
      <c r="CF58" s="56"/>
      <c r="CG58" s="99" t="s">
        <v>75</v>
      </c>
      <c r="CH58" s="56">
        <f t="shared" si="33"/>
        <v>3</v>
      </c>
      <c r="CI58" s="99" t="s">
        <v>138</v>
      </c>
      <c r="CJ58" s="56">
        <f t="shared" si="34"/>
        <v>3</v>
      </c>
      <c r="CK58" s="99" t="s">
        <v>88</v>
      </c>
      <c r="CL58" s="56">
        <f t="shared" si="35"/>
        <v>3</v>
      </c>
      <c r="CM58" s="99" t="s">
        <v>94</v>
      </c>
      <c r="CN58" s="56">
        <f t="shared" si="36"/>
        <v>3</v>
      </c>
      <c r="CO58" s="99" t="s">
        <v>98</v>
      </c>
      <c r="CP58" s="56">
        <f t="shared" si="37"/>
        <v>3</v>
      </c>
      <c r="CQ58" s="99" t="s">
        <v>121</v>
      </c>
      <c r="CR58" s="102">
        <f t="shared" si="38"/>
        <v>3</v>
      </c>
    </row>
    <row r="59" spans="1:96" x14ac:dyDescent="0.15">
      <c r="A59" s="80" t="s">
        <v>282</v>
      </c>
      <c r="B59" s="81" t="s">
        <v>283</v>
      </c>
      <c r="C59" s="82" t="s">
        <v>170</v>
      </c>
      <c r="D59" s="82" t="s">
        <v>51</v>
      </c>
      <c r="E59" s="56">
        <v>0.9</v>
      </c>
      <c r="F59" s="14"/>
      <c r="G59" s="80">
        <v>106</v>
      </c>
      <c r="H59" s="56">
        <v>102</v>
      </c>
      <c r="I59" s="56">
        <v>85</v>
      </c>
      <c r="J59" s="56">
        <v>69</v>
      </c>
      <c r="K59" s="56">
        <v>42.5</v>
      </c>
      <c r="L59" s="56">
        <v>63</v>
      </c>
      <c r="M59" s="94">
        <f t="shared" si="0"/>
        <v>467.5</v>
      </c>
      <c r="N59" s="85" t="s">
        <v>171</v>
      </c>
      <c r="O59" s="56">
        <f t="shared" si="39"/>
        <v>39.6</v>
      </c>
      <c r="P59" s="56"/>
      <c r="Q59" s="81">
        <f t="shared" si="1"/>
        <v>0</v>
      </c>
      <c r="R59" s="14">
        <f t="shared" si="2"/>
        <v>39.6</v>
      </c>
      <c r="S59" s="80"/>
      <c r="T59" s="99" t="s">
        <v>73</v>
      </c>
      <c r="U59" s="56">
        <f t="shared" si="3"/>
        <v>0.66</v>
      </c>
      <c r="V59" s="99" t="s">
        <v>84</v>
      </c>
      <c r="W59" s="56">
        <f t="shared" si="4"/>
        <v>0.66</v>
      </c>
      <c r="X59" s="99" t="s">
        <v>88</v>
      </c>
      <c r="Y59" s="56">
        <f t="shared" si="5"/>
        <v>0.66</v>
      </c>
      <c r="Z59" s="99" t="s">
        <v>93</v>
      </c>
      <c r="AA59" s="56">
        <f t="shared" si="6"/>
        <v>0.66</v>
      </c>
      <c r="AB59" s="99" t="s">
        <v>96</v>
      </c>
      <c r="AC59" s="56">
        <f t="shared" si="7"/>
        <v>0.66</v>
      </c>
      <c r="AD59" s="99" t="s">
        <v>102</v>
      </c>
      <c r="AE59" s="56">
        <f t="shared" si="8"/>
        <v>0.66</v>
      </c>
      <c r="AF59" s="56"/>
      <c r="AG59" s="99" t="s">
        <v>73</v>
      </c>
      <c r="AH59" s="56">
        <f t="shared" si="9"/>
        <v>0.66</v>
      </c>
      <c r="AI59" s="100" t="s">
        <v>83</v>
      </c>
      <c r="AJ59" s="56">
        <f t="shared" si="10"/>
        <v>0.66</v>
      </c>
      <c r="AK59" s="56" t="s">
        <v>88</v>
      </c>
      <c r="AL59" s="56">
        <f t="shared" si="11"/>
        <v>0.66</v>
      </c>
      <c r="AM59" s="99" t="s">
        <v>94</v>
      </c>
      <c r="AN59" s="56">
        <f t="shared" si="12"/>
        <v>0.66</v>
      </c>
      <c r="AO59" s="99" t="s">
        <v>96</v>
      </c>
      <c r="AP59" s="56">
        <f t="shared" si="13"/>
        <v>0.66</v>
      </c>
      <c r="AQ59" s="99" t="s">
        <v>122</v>
      </c>
      <c r="AR59" s="56">
        <f t="shared" si="14"/>
        <v>0.66</v>
      </c>
      <c r="AS59" s="56"/>
      <c r="AT59" s="99" t="s">
        <v>73</v>
      </c>
      <c r="AU59" s="56">
        <f t="shared" si="15"/>
        <v>0.9900000000000001</v>
      </c>
      <c r="AV59" s="99" t="s">
        <v>129</v>
      </c>
      <c r="AW59" s="56">
        <f t="shared" si="16"/>
        <v>0.9900000000000001</v>
      </c>
      <c r="AX59" s="99" t="s">
        <v>85</v>
      </c>
      <c r="AY59" s="56">
        <f t="shared" si="17"/>
        <v>0.9900000000000001</v>
      </c>
      <c r="AZ59" s="99" t="s">
        <v>94</v>
      </c>
      <c r="BA59" s="56">
        <f t="shared" si="18"/>
        <v>0.9900000000000001</v>
      </c>
      <c r="BB59" s="99" t="s">
        <v>98</v>
      </c>
      <c r="BC59" s="56">
        <f t="shared" si="19"/>
        <v>0.9900000000000001</v>
      </c>
      <c r="BD59" s="99" t="s">
        <v>122</v>
      </c>
      <c r="BE59" s="56">
        <f t="shared" si="20"/>
        <v>0.9900000000000001</v>
      </c>
      <c r="BF59" s="56"/>
      <c r="BG59" s="69" t="s">
        <v>73</v>
      </c>
      <c r="BH59" s="56">
        <f t="shared" si="21"/>
        <v>0.9900000000000001</v>
      </c>
      <c r="BI59" s="100" t="s">
        <v>83</v>
      </c>
      <c r="BJ59" s="56">
        <f t="shared" si="22"/>
        <v>0.9900000000000001</v>
      </c>
      <c r="BK59" s="99" t="s">
        <v>85</v>
      </c>
      <c r="BL59" s="56">
        <f t="shared" si="23"/>
        <v>0.9900000000000001</v>
      </c>
      <c r="BM59" s="99" t="s">
        <v>94</v>
      </c>
      <c r="BN59" s="56">
        <f t="shared" si="24"/>
        <v>0.9900000000000001</v>
      </c>
      <c r="BO59" s="99" t="s">
        <v>98</v>
      </c>
      <c r="BP59" s="56">
        <f t="shared" si="25"/>
        <v>0.9900000000000001</v>
      </c>
      <c r="BQ59" s="99" t="s">
        <v>122</v>
      </c>
      <c r="BR59" s="56">
        <f t="shared" si="26"/>
        <v>0.9900000000000001</v>
      </c>
      <c r="BS59" s="56"/>
      <c r="BT59" s="99" t="s">
        <v>136</v>
      </c>
      <c r="BU59" s="56">
        <f t="shared" si="27"/>
        <v>1.6500000000000001</v>
      </c>
      <c r="BV59" s="100" t="s">
        <v>84</v>
      </c>
      <c r="BW59" s="56">
        <f t="shared" si="28"/>
        <v>1.6500000000000001</v>
      </c>
      <c r="BX59" s="99" t="s">
        <v>88</v>
      </c>
      <c r="BY59" s="56">
        <f t="shared" si="29"/>
        <v>1.6500000000000001</v>
      </c>
      <c r="BZ59" s="99" t="s">
        <v>93</v>
      </c>
      <c r="CA59" s="56">
        <f t="shared" si="30"/>
        <v>1.6500000000000001</v>
      </c>
      <c r="CB59" s="99" t="s">
        <v>96</v>
      </c>
      <c r="CC59" s="56">
        <f t="shared" si="31"/>
        <v>1.6500000000000001</v>
      </c>
      <c r="CD59" s="99" t="s">
        <v>102</v>
      </c>
      <c r="CE59" s="56">
        <f t="shared" si="32"/>
        <v>1.6500000000000001</v>
      </c>
      <c r="CF59" s="56"/>
      <c r="CG59" s="99" t="s">
        <v>136</v>
      </c>
      <c r="CH59" s="56">
        <f t="shared" si="33"/>
        <v>1.6500000000000001</v>
      </c>
      <c r="CI59" s="99" t="s">
        <v>84</v>
      </c>
      <c r="CJ59" s="56">
        <f t="shared" si="34"/>
        <v>1.6500000000000001</v>
      </c>
      <c r="CK59" s="99" t="s">
        <v>88</v>
      </c>
      <c r="CL59" s="56">
        <f t="shared" si="35"/>
        <v>1.6500000000000001</v>
      </c>
      <c r="CM59" s="99" t="s">
        <v>93</v>
      </c>
      <c r="CN59" s="56">
        <f t="shared" si="36"/>
        <v>1.6500000000000001</v>
      </c>
      <c r="CO59" s="99" t="s">
        <v>96</v>
      </c>
      <c r="CP59" s="56">
        <f t="shared" si="37"/>
        <v>1.6500000000000001</v>
      </c>
      <c r="CQ59" s="99" t="s">
        <v>102</v>
      </c>
      <c r="CR59" s="102">
        <f t="shared" si="38"/>
        <v>1.6500000000000001</v>
      </c>
    </row>
    <row r="60" spans="1:96" x14ac:dyDescent="0.15">
      <c r="A60" s="80" t="s">
        <v>284</v>
      </c>
      <c r="B60" s="81" t="s">
        <v>285</v>
      </c>
      <c r="C60" s="82" t="s">
        <v>170</v>
      </c>
      <c r="D60" s="82" t="s">
        <v>51</v>
      </c>
      <c r="E60" s="56"/>
      <c r="F60" s="14"/>
      <c r="G60" s="80">
        <v>117</v>
      </c>
      <c r="H60" s="56">
        <v>78</v>
      </c>
      <c r="I60" s="56">
        <v>93</v>
      </c>
      <c r="J60" s="56">
        <v>60</v>
      </c>
      <c r="K60" s="56">
        <v>51</v>
      </c>
      <c r="L60" s="56">
        <v>68</v>
      </c>
      <c r="M60" s="94">
        <f t="shared" si="0"/>
        <v>467</v>
      </c>
      <c r="N60" s="85" t="s">
        <v>171</v>
      </c>
      <c r="O60" s="56">
        <f t="shared" si="39"/>
        <v>72</v>
      </c>
      <c r="P60" s="56"/>
      <c r="Q60" s="81">
        <f t="shared" si="1"/>
        <v>0</v>
      </c>
      <c r="R60" s="14">
        <f t="shared" si="2"/>
        <v>72</v>
      </c>
      <c r="S60" s="80"/>
      <c r="T60" s="99" t="s">
        <v>76</v>
      </c>
      <c r="U60" s="56">
        <f t="shared" si="3"/>
        <v>1.2</v>
      </c>
      <c r="V60" s="99" t="s">
        <v>83</v>
      </c>
      <c r="W60" s="56">
        <f t="shared" si="4"/>
        <v>1.2</v>
      </c>
      <c r="X60" s="99" t="s">
        <v>85</v>
      </c>
      <c r="Y60" s="56">
        <f t="shared" si="5"/>
        <v>1.2</v>
      </c>
      <c r="Z60" s="99" t="s">
        <v>91</v>
      </c>
      <c r="AA60" s="56">
        <f t="shared" si="6"/>
        <v>1.2</v>
      </c>
      <c r="AB60" s="99" t="s">
        <v>125</v>
      </c>
      <c r="AC60" s="56">
        <f t="shared" si="7"/>
        <v>1.2</v>
      </c>
      <c r="AD60" s="99" t="s">
        <v>125</v>
      </c>
      <c r="AE60" s="56">
        <f t="shared" si="8"/>
        <v>1.2</v>
      </c>
      <c r="AF60" s="56"/>
      <c r="AG60" s="99" t="s">
        <v>76</v>
      </c>
      <c r="AH60" s="56">
        <f t="shared" si="9"/>
        <v>1.2</v>
      </c>
      <c r="AI60" s="100" t="s">
        <v>81</v>
      </c>
      <c r="AJ60" s="56">
        <f t="shared" si="10"/>
        <v>1.2</v>
      </c>
      <c r="AK60" s="56" t="s">
        <v>89</v>
      </c>
      <c r="AL60" s="56">
        <f t="shared" si="11"/>
        <v>1.2</v>
      </c>
      <c r="AM60" s="99" t="s">
        <v>93</v>
      </c>
      <c r="AN60" s="56">
        <f t="shared" si="12"/>
        <v>1.2</v>
      </c>
      <c r="AO60" s="99" t="s">
        <v>99</v>
      </c>
      <c r="AP60" s="56">
        <f t="shared" si="13"/>
        <v>1.2</v>
      </c>
      <c r="AQ60" s="99" t="s">
        <v>122</v>
      </c>
      <c r="AR60" s="56">
        <f t="shared" si="14"/>
        <v>1.2</v>
      </c>
      <c r="AS60" s="56"/>
      <c r="AT60" s="99" t="s">
        <v>76</v>
      </c>
      <c r="AU60" s="56">
        <f t="shared" si="15"/>
        <v>1.8</v>
      </c>
      <c r="AV60" s="99" t="s">
        <v>81</v>
      </c>
      <c r="AW60" s="56">
        <f t="shared" si="16"/>
        <v>1.8</v>
      </c>
      <c r="AX60" s="99" t="s">
        <v>89</v>
      </c>
      <c r="AY60" s="56">
        <f t="shared" si="17"/>
        <v>1.8</v>
      </c>
      <c r="AZ60" s="99" t="s">
        <v>94</v>
      </c>
      <c r="BA60" s="56">
        <f t="shared" si="18"/>
        <v>1.8</v>
      </c>
      <c r="BB60" s="99" t="s">
        <v>99</v>
      </c>
      <c r="BC60" s="56">
        <f t="shared" si="19"/>
        <v>1.8</v>
      </c>
      <c r="BD60" s="99" t="s">
        <v>122</v>
      </c>
      <c r="BE60" s="56">
        <f t="shared" si="20"/>
        <v>1.8</v>
      </c>
      <c r="BF60" s="56"/>
      <c r="BG60" s="69" t="s">
        <v>76</v>
      </c>
      <c r="BH60" s="56">
        <f t="shared" si="21"/>
        <v>1.8</v>
      </c>
      <c r="BI60" s="100" t="s">
        <v>81</v>
      </c>
      <c r="BJ60" s="56">
        <f t="shared" si="22"/>
        <v>1.8</v>
      </c>
      <c r="BK60" s="99" t="s">
        <v>89</v>
      </c>
      <c r="BL60" s="56">
        <f t="shared" si="23"/>
        <v>1.8</v>
      </c>
      <c r="BM60" s="99" t="s">
        <v>94</v>
      </c>
      <c r="BN60" s="56">
        <f t="shared" si="24"/>
        <v>1.8</v>
      </c>
      <c r="BO60" s="99" t="s">
        <v>99</v>
      </c>
      <c r="BP60" s="56">
        <f t="shared" si="25"/>
        <v>1.8</v>
      </c>
      <c r="BQ60" s="99" t="s">
        <v>122</v>
      </c>
      <c r="BR60" s="56">
        <f t="shared" si="26"/>
        <v>1.8</v>
      </c>
      <c r="BS60" s="56"/>
      <c r="BT60" s="99" t="s">
        <v>75</v>
      </c>
      <c r="BU60" s="56">
        <f t="shared" si="27"/>
        <v>3</v>
      </c>
      <c r="BV60" s="100" t="s">
        <v>81</v>
      </c>
      <c r="BW60" s="56">
        <f t="shared" si="28"/>
        <v>3</v>
      </c>
      <c r="BX60" s="99" t="s">
        <v>89</v>
      </c>
      <c r="BY60" s="56">
        <f t="shared" si="29"/>
        <v>3</v>
      </c>
      <c r="BZ60" s="99" t="s">
        <v>95</v>
      </c>
      <c r="CA60" s="56">
        <f t="shared" si="30"/>
        <v>3</v>
      </c>
      <c r="CB60" s="99" t="s">
        <v>99</v>
      </c>
      <c r="CC60" s="56">
        <f t="shared" si="31"/>
        <v>3</v>
      </c>
      <c r="CD60" s="99" t="s">
        <v>102</v>
      </c>
      <c r="CE60" s="56">
        <f t="shared" si="32"/>
        <v>3</v>
      </c>
      <c r="CF60" s="56"/>
      <c r="CG60" s="99" t="s">
        <v>75</v>
      </c>
      <c r="CH60" s="56">
        <f t="shared" si="33"/>
        <v>3</v>
      </c>
      <c r="CI60" s="99" t="s">
        <v>81</v>
      </c>
      <c r="CJ60" s="56">
        <f t="shared" si="34"/>
        <v>3</v>
      </c>
      <c r="CK60" s="99" t="s">
        <v>89</v>
      </c>
      <c r="CL60" s="56">
        <f t="shared" si="35"/>
        <v>3</v>
      </c>
      <c r="CM60" s="99" t="s">
        <v>95</v>
      </c>
      <c r="CN60" s="56">
        <f t="shared" si="36"/>
        <v>3</v>
      </c>
      <c r="CO60" s="99" t="s">
        <v>99</v>
      </c>
      <c r="CP60" s="56">
        <f t="shared" si="37"/>
        <v>3</v>
      </c>
      <c r="CQ60" s="99" t="s">
        <v>102</v>
      </c>
      <c r="CR60" s="102">
        <f t="shared" si="38"/>
        <v>3</v>
      </c>
    </row>
    <row r="61" spans="1:96" x14ac:dyDescent="0.15">
      <c r="A61" s="80" t="s">
        <v>286</v>
      </c>
      <c r="B61" s="81" t="s">
        <v>287</v>
      </c>
      <c r="C61" s="82" t="s">
        <v>170</v>
      </c>
      <c r="D61" s="82" t="s">
        <v>51</v>
      </c>
      <c r="E61" s="56">
        <v>0.9</v>
      </c>
      <c r="F61" s="14"/>
      <c r="G61" s="80">
        <v>91</v>
      </c>
      <c r="H61" s="56">
        <v>87</v>
      </c>
      <c r="I61" s="56">
        <v>117</v>
      </c>
      <c r="J61" s="56">
        <v>46.5</v>
      </c>
      <c r="K61" s="56">
        <v>56</v>
      </c>
      <c r="L61" s="56">
        <v>69</v>
      </c>
      <c r="M61" s="94">
        <f t="shared" si="0"/>
        <v>466.5</v>
      </c>
      <c r="N61" s="85" t="s">
        <v>171</v>
      </c>
      <c r="O61" s="56">
        <f t="shared" si="39"/>
        <v>39.6</v>
      </c>
      <c r="P61" s="56"/>
      <c r="Q61" s="81">
        <f t="shared" si="1"/>
        <v>0</v>
      </c>
      <c r="R61" s="14">
        <f t="shared" si="2"/>
        <v>39.6</v>
      </c>
      <c r="S61" s="80"/>
      <c r="T61" s="99" t="s">
        <v>73</v>
      </c>
      <c r="U61" s="56">
        <f t="shared" si="3"/>
        <v>0.66</v>
      </c>
      <c r="V61" s="99" t="s">
        <v>84</v>
      </c>
      <c r="W61" s="56">
        <f t="shared" si="4"/>
        <v>0.66</v>
      </c>
      <c r="X61" s="99" t="s">
        <v>88</v>
      </c>
      <c r="Y61" s="56">
        <f t="shared" si="5"/>
        <v>0.66</v>
      </c>
      <c r="Z61" s="99" t="s">
        <v>93</v>
      </c>
      <c r="AA61" s="56">
        <f t="shared" si="6"/>
        <v>0.66</v>
      </c>
      <c r="AB61" s="99" t="s">
        <v>96</v>
      </c>
      <c r="AC61" s="56">
        <f t="shared" si="7"/>
        <v>0.66</v>
      </c>
      <c r="AD61" s="99" t="s">
        <v>102</v>
      </c>
      <c r="AE61" s="56">
        <f t="shared" si="8"/>
        <v>0.66</v>
      </c>
      <c r="AF61" s="56"/>
      <c r="AG61" s="99" t="s">
        <v>73</v>
      </c>
      <c r="AH61" s="56">
        <f t="shared" si="9"/>
        <v>0.66</v>
      </c>
      <c r="AI61" s="100" t="s">
        <v>83</v>
      </c>
      <c r="AJ61" s="56">
        <f t="shared" si="10"/>
        <v>0.66</v>
      </c>
      <c r="AK61" s="56" t="s">
        <v>85</v>
      </c>
      <c r="AL61" s="56">
        <f t="shared" si="11"/>
        <v>0.66</v>
      </c>
      <c r="AM61" s="99" t="s">
        <v>94</v>
      </c>
      <c r="AN61" s="56">
        <f t="shared" si="12"/>
        <v>0.66</v>
      </c>
      <c r="AO61" s="99" t="s">
        <v>96</v>
      </c>
      <c r="AP61" s="56">
        <f t="shared" si="13"/>
        <v>0.66</v>
      </c>
      <c r="AQ61" s="99" t="s">
        <v>122</v>
      </c>
      <c r="AR61" s="56">
        <f t="shared" si="14"/>
        <v>0.66</v>
      </c>
      <c r="AS61" s="56"/>
      <c r="AT61" s="99" t="s">
        <v>73</v>
      </c>
      <c r="AU61" s="56">
        <f t="shared" si="15"/>
        <v>0.9900000000000001</v>
      </c>
      <c r="AV61" s="99" t="s">
        <v>84</v>
      </c>
      <c r="AW61" s="56">
        <f t="shared" si="16"/>
        <v>0.9900000000000001</v>
      </c>
      <c r="AX61" s="99" t="s">
        <v>88</v>
      </c>
      <c r="AY61" s="56">
        <f t="shared" si="17"/>
        <v>0.9900000000000001</v>
      </c>
      <c r="AZ61" s="99" t="s">
        <v>94</v>
      </c>
      <c r="BA61" s="56">
        <f t="shared" si="18"/>
        <v>0.9900000000000001</v>
      </c>
      <c r="BB61" s="99" t="s">
        <v>98</v>
      </c>
      <c r="BC61" s="56">
        <f t="shared" si="19"/>
        <v>0.9900000000000001</v>
      </c>
      <c r="BD61" s="99" t="s">
        <v>122</v>
      </c>
      <c r="BE61" s="56">
        <f t="shared" si="20"/>
        <v>0.9900000000000001</v>
      </c>
      <c r="BF61" s="56"/>
      <c r="BG61" s="69" t="s">
        <v>73</v>
      </c>
      <c r="BH61" s="56">
        <f t="shared" si="21"/>
        <v>0.9900000000000001</v>
      </c>
      <c r="BI61" s="100" t="s">
        <v>84</v>
      </c>
      <c r="BJ61" s="56">
        <f t="shared" si="22"/>
        <v>0.9900000000000001</v>
      </c>
      <c r="BK61" s="99" t="s">
        <v>135</v>
      </c>
      <c r="BL61" s="56">
        <f t="shared" si="23"/>
        <v>0.9900000000000001</v>
      </c>
      <c r="BM61" s="99" t="s">
        <v>94</v>
      </c>
      <c r="BN61" s="56">
        <f t="shared" si="24"/>
        <v>0.9900000000000001</v>
      </c>
      <c r="BO61" s="99" t="s">
        <v>98</v>
      </c>
      <c r="BP61" s="56">
        <f t="shared" si="25"/>
        <v>0.9900000000000001</v>
      </c>
      <c r="BQ61" s="99" t="s">
        <v>122</v>
      </c>
      <c r="BR61" s="56">
        <f t="shared" si="26"/>
        <v>0.9900000000000001</v>
      </c>
      <c r="BS61" s="56"/>
      <c r="BT61" s="99" t="s">
        <v>136</v>
      </c>
      <c r="BU61" s="56">
        <f t="shared" si="27"/>
        <v>1.6500000000000001</v>
      </c>
      <c r="BV61" s="100" t="s">
        <v>84</v>
      </c>
      <c r="BW61" s="56">
        <f t="shared" si="28"/>
        <v>1.6500000000000001</v>
      </c>
      <c r="BX61" s="99" t="s">
        <v>88</v>
      </c>
      <c r="BY61" s="56">
        <f t="shared" si="29"/>
        <v>1.6500000000000001</v>
      </c>
      <c r="BZ61" s="99" t="s">
        <v>91</v>
      </c>
      <c r="CA61" s="56">
        <f t="shared" si="30"/>
        <v>1.6500000000000001</v>
      </c>
      <c r="CB61" s="99" t="s">
        <v>96</v>
      </c>
      <c r="CC61" s="56">
        <f t="shared" si="31"/>
        <v>1.6500000000000001</v>
      </c>
      <c r="CD61" s="99" t="s">
        <v>122</v>
      </c>
      <c r="CE61" s="56">
        <f t="shared" si="32"/>
        <v>1.6500000000000001</v>
      </c>
      <c r="CF61" s="56"/>
      <c r="CG61" s="99" t="s">
        <v>136</v>
      </c>
      <c r="CH61" s="56">
        <f t="shared" si="33"/>
        <v>1.6500000000000001</v>
      </c>
      <c r="CI61" s="99" t="s">
        <v>84</v>
      </c>
      <c r="CJ61" s="56">
        <f t="shared" si="34"/>
        <v>1.6500000000000001</v>
      </c>
      <c r="CK61" s="99" t="s">
        <v>88</v>
      </c>
      <c r="CL61" s="56">
        <f t="shared" si="35"/>
        <v>1.6500000000000001</v>
      </c>
      <c r="CM61" s="99" t="s">
        <v>91</v>
      </c>
      <c r="CN61" s="56">
        <f t="shared" si="36"/>
        <v>1.6500000000000001</v>
      </c>
      <c r="CO61" s="99" t="s">
        <v>96</v>
      </c>
      <c r="CP61" s="56">
        <f t="shared" si="37"/>
        <v>1.6500000000000001</v>
      </c>
      <c r="CQ61" s="99" t="s">
        <v>122</v>
      </c>
      <c r="CR61" s="102">
        <f t="shared" si="38"/>
        <v>1.6500000000000001</v>
      </c>
    </row>
    <row r="62" spans="1:96" x14ac:dyDescent="0.15">
      <c r="A62" s="80" t="s">
        <v>288</v>
      </c>
      <c r="B62" s="81" t="s">
        <v>289</v>
      </c>
      <c r="C62" s="82" t="s">
        <v>170</v>
      </c>
      <c r="D62" s="82" t="s">
        <v>51</v>
      </c>
      <c r="E62" s="56">
        <v>0.5</v>
      </c>
      <c r="F62" s="14"/>
      <c r="G62" s="80">
        <v>106</v>
      </c>
      <c r="H62" s="56">
        <v>89</v>
      </c>
      <c r="I62" s="56">
        <v>107</v>
      </c>
      <c r="J62" s="56">
        <v>64.5</v>
      </c>
      <c r="K62" s="56">
        <v>40.5</v>
      </c>
      <c r="L62" s="56">
        <v>59</v>
      </c>
      <c r="M62" s="94">
        <f t="shared" si="0"/>
        <v>466</v>
      </c>
      <c r="N62" s="85" t="s">
        <v>171</v>
      </c>
      <c r="O62" s="56">
        <f t="shared" si="39"/>
        <v>54</v>
      </c>
      <c r="P62" s="56"/>
      <c r="Q62" s="81">
        <f t="shared" si="1"/>
        <v>0</v>
      </c>
      <c r="R62" s="14">
        <f t="shared" si="2"/>
        <v>54</v>
      </c>
      <c r="S62" s="80"/>
      <c r="T62" s="99" t="s">
        <v>76</v>
      </c>
      <c r="U62" s="56">
        <f t="shared" si="3"/>
        <v>0.9</v>
      </c>
      <c r="V62" s="99" t="s">
        <v>83</v>
      </c>
      <c r="W62" s="56">
        <f t="shared" si="4"/>
        <v>0.9</v>
      </c>
      <c r="X62" s="99" t="s">
        <v>85</v>
      </c>
      <c r="Y62" s="56">
        <f t="shared" si="5"/>
        <v>0.9</v>
      </c>
      <c r="Z62" s="99" t="s">
        <v>91</v>
      </c>
      <c r="AA62" s="56">
        <f t="shared" si="6"/>
        <v>0.9</v>
      </c>
      <c r="AB62" s="99" t="s">
        <v>125</v>
      </c>
      <c r="AC62" s="56">
        <f t="shared" si="7"/>
        <v>0.9</v>
      </c>
      <c r="AD62" s="99" t="s">
        <v>125</v>
      </c>
      <c r="AE62" s="56">
        <f t="shared" si="8"/>
        <v>0.9</v>
      </c>
      <c r="AF62" s="56"/>
      <c r="AG62" s="99" t="s">
        <v>74</v>
      </c>
      <c r="AH62" s="56">
        <f t="shared" si="9"/>
        <v>0.9</v>
      </c>
      <c r="AI62" s="100" t="s">
        <v>81</v>
      </c>
      <c r="AJ62" s="56">
        <f t="shared" si="10"/>
        <v>0.9</v>
      </c>
      <c r="AK62" s="56" t="s">
        <v>88</v>
      </c>
      <c r="AL62" s="56">
        <f t="shared" si="11"/>
        <v>0.9</v>
      </c>
      <c r="AM62" s="99" t="s">
        <v>91</v>
      </c>
      <c r="AN62" s="56">
        <f t="shared" si="12"/>
        <v>0.9</v>
      </c>
      <c r="AO62" s="99" t="s">
        <v>96</v>
      </c>
      <c r="AP62" s="56">
        <f t="shared" si="13"/>
        <v>0.9</v>
      </c>
      <c r="AQ62" s="99" t="s">
        <v>102</v>
      </c>
      <c r="AR62" s="56">
        <f t="shared" si="14"/>
        <v>0.9</v>
      </c>
      <c r="AS62" s="56"/>
      <c r="AT62" s="99" t="s">
        <v>74</v>
      </c>
      <c r="AU62" s="56">
        <f t="shared" si="15"/>
        <v>1.3499999999999999</v>
      </c>
      <c r="AV62" s="99" t="s">
        <v>81</v>
      </c>
      <c r="AW62" s="56">
        <f t="shared" si="16"/>
        <v>1.3499999999999999</v>
      </c>
      <c r="AX62" s="99" t="s">
        <v>85</v>
      </c>
      <c r="AY62" s="56">
        <f t="shared" si="17"/>
        <v>1.3499999999999999</v>
      </c>
      <c r="AZ62" s="99" t="s">
        <v>95</v>
      </c>
      <c r="BA62" s="56">
        <f t="shared" si="18"/>
        <v>1.3499999999999999</v>
      </c>
      <c r="BB62" s="99" t="s">
        <v>99</v>
      </c>
      <c r="BC62" s="56">
        <f t="shared" si="19"/>
        <v>1.3499999999999999</v>
      </c>
      <c r="BD62" s="99" t="s">
        <v>102</v>
      </c>
      <c r="BE62" s="56">
        <f t="shared" si="20"/>
        <v>1.3499999999999999</v>
      </c>
      <c r="BF62" s="56"/>
      <c r="BG62" s="69" t="s">
        <v>74</v>
      </c>
      <c r="BH62" s="56">
        <f t="shared" si="21"/>
        <v>1.3499999999999999</v>
      </c>
      <c r="BI62" s="100" t="s">
        <v>81</v>
      </c>
      <c r="BJ62" s="56">
        <f t="shared" si="22"/>
        <v>1.3499999999999999</v>
      </c>
      <c r="BK62" s="99" t="s">
        <v>85</v>
      </c>
      <c r="BL62" s="56">
        <f t="shared" si="23"/>
        <v>1.3499999999999999</v>
      </c>
      <c r="BM62" s="99" t="s">
        <v>95</v>
      </c>
      <c r="BN62" s="56">
        <f t="shared" si="24"/>
        <v>1.3499999999999999</v>
      </c>
      <c r="BO62" s="99" t="s">
        <v>99</v>
      </c>
      <c r="BP62" s="56">
        <f t="shared" si="25"/>
        <v>1.3499999999999999</v>
      </c>
      <c r="BQ62" s="99" t="s">
        <v>102</v>
      </c>
      <c r="BR62" s="56">
        <f t="shared" si="26"/>
        <v>1.3499999999999999</v>
      </c>
      <c r="BS62" s="56"/>
      <c r="BT62" s="99" t="s">
        <v>75</v>
      </c>
      <c r="BU62" s="56">
        <f t="shared" si="27"/>
        <v>2.25</v>
      </c>
      <c r="BV62" s="100" t="s">
        <v>81</v>
      </c>
      <c r="BW62" s="56">
        <f t="shared" si="28"/>
        <v>2.25</v>
      </c>
      <c r="BX62" s="99" t="s">
        <v>89</v>
      </c>
      <c r="BY62" s="56">
        <f t="shared" si="29"/>
        <v>2.25</v>
      </c>
      <c r="BZ62" s="99" t="s">
        <v>95</v>
      </c>
      <c r="CA62" s="56">
        <f t="shared" si="30"/>
        <v>2.25</v>
      </c>
      <c r="CB62" s="99" t="s">
        <v>99</v>
      </c>
      <c r="CC62" s="56">
        <f t="shared" si="31"/>
        <v>2.25</v>
      </c>
      <c r="CD62" s="99" t="s">
        <v>102</v>
      </c>
      <c r="CE62" s="56">
        <f t="shared" si="32"/>
        <v>2.25</v>
      </c>
      <c r="CF62" s="56"/>
      <c r="CG62" s="99" t="s">
        <v>75</v>
      </c>
      <c r="CH62" s="56">
        <f t="shared" si="33"/>
        <v>2.25</v>
      </c>
      <c r="CI62" s="99" t="s">
        <v>81</v>
      </c>
      <c r="CJ62" s="56">
        <f t="shared" si="34"/>
        <v>2.25</v>
      </c>
      <c r="CK62" s="99" t="s">
        <v>89</v>
      </c>
      <c r="CL62" s="56">
        <f t="shared" si="35"/>
        <v>2.25</v>
      </c>
      <c r="CM62" s="99" t="s">
        <v>95</v>
      </c>
      <c r="CN62" s="56">
        <f t="shared" si="36"/>
        <v>2.25</v>
      </c>
      <c r="CO62" s="99" t="s">
        <v>99</v>
      </c>
      <c r="CP62" s="56">
        <f t="shared" si="37"/>
        <v>2.25</v>
      </c>
      <c r="CQ62" s="99" t="s">
        <v>102</v>
      </c>
      <c r="CR62" s="102">
        <f t="shared" si="38"/>
        <v>2.25</v>
      </c>
    </row>
    <row r="63" spans="1:96" x14ac:dyDescent="0.15">
      <c r="A63" s="80" t="s">
        <v>290</v>
      </c>
      <c r="B63" s="81" t="s">
        <v>291</v>
      </c>
      <c r="C63" s="82" t="s">
        <v>170</v>
      </c>
      <c r="D63" s="82" t="s">
        <v>51</v>
      </c>
      <c r="E63" s="56">
        <v>1</v>
      </c>
      <c r="F63" s="14"/>
      <c r="G63" s="80">
        <v>98</v>
      </c>
      <c r="H63" s="56">
        <v>89</v>
      </c>
      <c r="I63" s="56">
        <v>118</v>
      </c>
      <c r="J63" s="56">
        <v>63</v>
      </c>
      <c r="K63" s="56">
        <v>52.5</v>
      </c>
      <c r="L63" s="56">
        <v>44.5</v>
      </c>
      <c r="M63" s="94">
        <f t="shared" si="0"/>
        <v>465</v>
      </c>
      <c r="N63" s="85" t="s">
        <v>171</v>
      </c>
      <c r="O63" s="56">
        <f t="shared" si="39"/>
        <v>36</v>
      </c>
      <c r="P63" s="56"/>
      <c r="Q63" s="81">
        <f t="shared" si="1"/>
        <v>0</v>
      </c>
      <c r="R63" s="14">
        <f t="shared" si="2"/>
        <v>36</v>
      </c>
      <c r="S63" s="80"/>
      <c r="T63" s="99" t="s">
        <v>73</v>
      </c>
      <c r="U63" s="56">
        <f t="shared" si="3"/>
        <v>0.6</v>
      </c>
      <c r="V63" s="99" t="s">
        <v>84</v>
      </c>
      <c r="W63" s="56">
        <f t="shared" si="4"/>
        <v>0.6</v>
      </c>
      <c r="X63" s="99" t="s">
        <v>88</v>
      </c>
      <c r="Y63" s="56">
        <f t="shared" si="5"/>
        <v>0.6</v>
      </c>
      <c r="Z63" s="99" t="s">
        <v>93</v>
      </c>
      <c r="AA63" s="56">
        <f t="shared" si="6"/>
        <v>0.6</v>
      </c>
      <c r="AB63" s="99" t="s">
        <v>96</v>
      </c>
      <c r="AC63" s="56">
        <f t="shared" si="7"/>
        <v>0.6</v>
      </c>
      <c r="AD63" s="99" t="s">
        <v>102</v>
      </c>
      <c r="AE63" s="56">
        <f t="shared" si="8"/>
        <v>0.6</v>
      </c>
      <c r="AF63" s="56"/>
      <c r="AG63" s="99" t="s">
        <v>73</v>
      </c>
      <c r="AH63" s="56">
        <f t="shared" si="9"/>
        <v>0.6</v>
      </c>
      <c r="AI63" s="100" t="s">
        <v>83</v>
      </c>
      <c r="AJ63" s="56">
        <f t="shared" si="10"/>
        <v>0.6</v>
      </c>
      <c r="AK63" s="56" t="s">
        <v>85</v>
      </c>
      <c r="AL63" s="56">
        <f t="shared" si="11"/>
        <v>0.6</v>
      </c>
      <c r="AM63" s="99" t="s">
        <v>91</v>
      </c>
      <c r="AN63" s="56">
        <f t="shared" si="12"/>
        <v>0.6</v>
      </c>
      <c r="AO63" s="99" t="s">
        <v>96</v>
      </c>
      <c r="AP63" s="56">
        <f t="shared" si="13"/>
        <v>0.6</v>
      </c>
      <c r="AQ63" s="99" t="s">
        <v>121</v>
      </c>
      <c r="AR63" s="56">
        <f t="shared" si="14"/>
        <v>0.6</v>
      </c>
      <c r="AS63" s="56"/>
      <c r="AT63" s="99" t="s">
        <v>73</v>
      </c>
      <c r="AU63" s="56">
        <f t="shared" si="15"/>
        <v>0.9</v>
      </c>
      <c r="AV63" s="99" t="s">
        <v>84</v>
      </c>
      <c r="AW63" s="56">
        <f t="shared" si="16"/>
        <v>0.9</v>
      </c>
      <c r="AX63" s="99" t="s">
        <v>88</v>
      </c>
      <c r="AY63" s="56">
        <f t="shared" si="17"/>
        <v>0.9</v>
      </c>
      <c r="AZ63" s="99" t="s">
        <v>91</v>
      </c>
      <c r="BA63" s="56">
        <f t="shared" si="18"/>
        <v>0.9</v>
      </c>
      <c r="BB63" s="99" t="s">
        <v>98</v>
      </c>
      <c r="BC63" s="56">
        <f t="shared" si="19"/>
        <v>0.9</v>
      </c>
      <c r="BD63" s="99" t="s">
        <v>121</v>
      </c>
      <c r="BE63" s="56">
        <f t="shared" si="20"/>
        <v>0.9</v>
      </c>
      <c r="BF63" s="56"/>
      <c r="BG63" s="69" t="s">
        <v>73</v>
      </c>
      <c r="BH63" s="56">
        <f t="shared" si="21"/>
        <v>0.9</v>
      </c>
      <c r="BI63" s="100" t="s">
        <v>84</v>
      </c>
      <c r="BJ63" s="56">
        <f t="shared" si="22"/>
        <v>0.9</v>
      </c>
      <c r="BK63" s="99" t="s">
        <v>135</v>
      </c>
      <c r="BL63" s="56">
        <f t="shared" si="23"/>
        <v>0.9</v>
      </c>
      <c r="BM63" s="99" t="s">
        <v>91</v>
      </c>
      <c r="BN63" s="56">
        <f t="shared" si="24"/>
        <v>0.9</v>
      </c>
      <c r="BO63" s="99" t="s">
        <v>98</v>
      </c>
      <c r="BP63" s="56">
        <f t="shared" si="25"/>
        <v>0.9</v>
      </c>
      <c r="BQ63" s="99" t="s">
        <v>121</v>
      </c>
      <c r="BR63" s="56">
        <f t="shared" si="26"/>
        <v>0.9</v>
      </c>
      <c r="BS63" s="56"/>
      <c r="BT63" s="99" t="s">
        <v>136</v>
      </c>
      <c r="BU63" s="56">
        <f t="shared" si="27"/>
        <v>1.5</v>
      </c>
      <c r="BV63" s="100" t="s">
        <v>84</v>
      </c>
      <c r="BW63" s="56">
        <f t="shared" si="28"/>
        <v>1.5</v>
      </c>
      <c r="BX63" s="99" t="s">
        <v>88</v>
      </c>
      <c r="BY63" s="56">
        <f t="shared" si="29"/>
        <v>1.5</v>
      </c>
      <c r="BZ63" s="99" t="s">
        <v>93</v>
      </c>
      <c r="CA63" s="56">
        <f t="shared" si="30"/>
        <v>1.5</v>
      </c>
      <c r="CB63" s="99" t="s">
        <v>96</v>
      </c>
      <c r="CC63" s="56">
        <f t="shared" si="31"/>
        <v>1.5</v>
      </c>
      <c r="CD63" s="99" t="s">
        <v>102</v>
      </c>
      <c r="CE63" s="56">
        <f t="shared" si="32"/>
        <v>1.5</v>
      </c>
      <c r="CF63" s="56"/>
      <c r="CG63" s="99" t="s">
        <v>136</v>
      </c>
      <c r="CH63" s="56">
        <f t="shared" si="33"/>
        <v>1.5</v>
      </c>
      <c r="CI63" s="99" t="s">
        <v>84</v>
      </c>
      <c r="CJ63" s="56">
        <f t="shared" si="34"/>
        <v>1.5</v>
      </c>
      <c r="CK63" s="99" t="s">
        <v>88</v>
      </c>
      <c r="CL63" s="56">
        <f t="shared" si="35"/>
        <v>1.5</v>
      </c>
      <c r="CM63" s="99" t="s">
        <v>93</v>
      </c>
      <c r="CN63" s="56">
        <f t="shared" si="36"/>
        <v>1.5</v>
      </c>
      <c r="CO63" s="99" t="s">
        <v>96</v>
      </c>
      <c r="CP63" s="56">
        <f t="shared" si="37"/>
        <v>1.5</v>
      </c>
      <c r="CQ63" s="99" t="s">
        <v>102</v>
      </c>
      <c r="CR63" s="102">
        <f t="shared" si="38"/>
        <v>1.5</v>
      </c>
    </row>
    <row r="64" spans="1:96" x14ac:dyDescent="0.15">
      <c r="A64" s="80" t="s">
        <v>292</v>
      </c>
      <c r="B64" s="81" t="s">
        <v>293</v>
      </c>
      <c r="C64" s="82" t="s">
        <v>170</v>
      </c>
      <c r="D64" s="82" t="s">
        <v>51</v>
      </c>
      <c r="E64" s="56">
        <v>0.6</v>
      </c>
      <c r="F64" s="14"/>
      <c r="G64" s="80">
        <v>92</v>
      </c>
      <c r="H64" s="56">
        <v>107</v>
      </c>
      <c r="I64" s="56">
        <v>96</v>
      </c>
      <c r="J64" s="56">
        <v>60.5</v>
      </c>
      <c r="K64" s="56">
        <v>60</v>
      </c>
      <c r="L64" s="56">
        <v>46.5</v>
      </c>
      <c r="M64" s="94">
        <f t="shared" si="0"/>
        <v>462</v>
      </c>
      <c r="N64" s="85" t="s">
        <v>171</v>
      </c>
      <c r="O64" s="56">
        <f t="shared" si="39"/>
        <v>50.4</v>
      </c>
      <c r="P64" s="56"/>
      <c r="Q64" s="81">
        <f t="shared" si="1"/>
        <v>0</v>
      </c>
      <c r="R64" s="14">
        <f t="shared" si="2"/>
        <v>50.4</v>
      </c>
      <c r="S64" s="80"/>
      <c r="T64" s="99" t="s">
        <v>76</v>
      </c>
      <c r="U64" s="56">
        <f t="shared" si="3"/>
        <v>0.84</v>
      </c>
      <c r="V64" s="99" t="s">
        <v>83</v>
      </c>
      <c r="W64" s="56">
        <f t="shared" si="4"/>
        <v>0.84</v>
      </c>
      <c r="X64" s="99" t="s">
        <v>85</v>
      </c>
      <c r="Y64" s="56">
        <f t="shared" si="5"/>
        <v>0.84</v>
      </c>
      <c r="Z64" s="99" t="s">
        <v>91</v>
      </c>
      <c r="AA64" s="56">
        <f t="shared" si="6"/>
        <v>0.84</v>
      </c>
      <c r="AB64" s="99" t="s">
        <v>125</v>
      </c>
      <c r="AC64" s="56">
        <f t="shared" si="7"/>
        <v>0.84</v>
      </c>
      <c r="AD64" s="99" t="s">
        <v>125</v>
      </c>
      <c r="AE64" s="56">
        <f t="shared" si="8"/>
        <v>0.84</v>
      </c>
      <c r="AF64" s="56"/>
      <c r="AG64" s="99" t="s">
        <v>75</v>
      </c>
      <c r="AH64" s="56">
        <f t="shared" si="9"/>
        <v>0.84</v>
      </c>
      <c r="AI64" s="100" t="s">
        <v>83</v>
      </c>
      <c r="AJ64" s="56">
        <f t="shared" si="10"/>
        <v>0.84</v>
      </c>
      <c r="AK64" s="56" t="s">
        <v>88</v>
      </c>
      <c r="AL64" s="56">
        <f t="shared" si="11"/>
        <v>0.84</v>
      </c>
      <c r="AM64" s="99" t="s">
        <v>93</v>
      </c>
      <c r="AN64" s="56">
        <f t="shared" si="12"/>
        <v>0.84</v>
      </c>
      <c r="AO64" s="99" t="s">
        <v>98</v>
      </c>
      <c r="AP64" s="56">
        <f t="shared" si="13"/>
        <v>0.84</v>
      </c>
      <c r="AQ64" s="99" t="s">
        <v>102</v>
      </c>
      <c r="AR64" s="56">
        <f t="shared" si="14"/>
        <v>0.84</v>
      </c>
      <c r="AS64" s="56"/>
      <c r="AT64" s="99" t="s">
        <v>77</v>
      </c>
      <c r="AU64" s="56">
        <f t="shared" si="15"/>
        <v>1.26</v>
      </c>
      <c r="AV64" s="99" t="s">
        <v>84</v>
      </c>
      <c r="AW64" s="56">
        <f t="shared" si="16"/>
        <v>1.26</v>
      </c>
      <c r="AX64" s="99" t="s">
        <v>88</v>
      </c>
      <c r="AY64" s="56">
        <f t="shared" si="17"/>
        <v>1.26</v>
      </c>
      <c r="AZ64" s="99" t="s">
        <v>93</v>
      </c>
      <c r="BA64" s="56">
        <f t="shared" si="18"/>
        <v>1.26</v>
      </c>
      <c r="BB64" s="99" t="s">
        <v>96</v>
      </c>
      <c r="BC64" s="56">
        <f t="shared" si="19"/>
        <v>1.26</v>
      </c>
      <c r="BD64" s="99" t="s">
        <v>102</v>
      </c>
      <c r="BE64" s="56">
        <f t="shared" si="20"/>
        <v>1.26</v>
      </c>
      <c r="BF64" s="56"/>
      <c r="BG64" s="69" t="s">
        <v>77</v>
      </c>
      <c r="BH64" s="56">
        <f t="shared" si="21"/>
        <v>1.26</v>
      </c>
      <c r="BI64" s="100" t="s">
        <v>84</v>
      </c>
      <c r="BJ64" s="56">
        <f t="shared" si="22"/>
        <v>1.26</v>
      </c>
      <c r="BK64" s="99" t="s">
        <v>87</v>
      </c>
      <c r="BL64" s="56">
        <f t="shared" si="23"/>
        <v>1.26</v>
      </c>
      <c r="BM64" s="99" t="s">
        <v>93</v>
      </c>
      <c r="BN64" s="56">
        <f t="shared" si="24"/>
        <v>1.26</v>
      </c>
      <c r="BO64" s="99" t="s">
        <v>96</v>
      </c>
      <c r="BP64" s="56">
        <f t="shared" si="25"/>
        <v>1.26</v>
      </c>
      <c r="BQ64" s="99" t="s">
        <v>102</v>
      </c>
      <c r="BR64" s="56">
        <f t="shared" si="26"/>
        <v>1.26</v>
      </c>
      <c r="BS64" s="56"/>
      <c r="BT64" s="99" t="s">
        <v>73</v>
      </c>
      <c r="BU64" s="56">
        <f t="shared" si="27"/>
        <v>2.1</v>
      </c>
      <c r="BV64" s="100" t="s">
        <v>83</v>
      </c>
      <c r="BW64" s="56">
        <f t="shared" si="28"/>
        <v>2.1</v>
      </c>
      <c r="BX64" s="99" t="s">
        <v>85</v>
      </c>
      <c r="BY64" s="56">
        <f t="shared" si="29"/>
        <v>2.1</v>
      </c>
      <c r="BZ64" s="99" t="s">
        <v>94</v>
      </c>
      <c r="CA64" s="56">
        <f t="shared" si="30"/>
        <v>2.1</v>
      </c>
      <c r="CB64" s="99" t="s">
        <v>98</v>
      </c>
      <c r="CC64" s="56">
        <f t="shared" si="31"/>
        <v>2.1</v>
      </c>
      <c r="CD64" s="99" t="s">
        <v>121</v>
      </c>
      <c r="CE64" s="56">
        <f t="shared" si="32"/>
        <v>2.1</v>
      </c>
      <c r="CF64" s="56"/>
      <c r="CG64" s="99" t="s">
        <v>73</v>
      </c>
      <c r="CH64" s="56">
        <f t="shared" si="33"/>
        <v>2.1</v>
      </c>
      <c r="CI64" s="99" t="s">
        <v>83</v>
      </c>
      <c r="CJ64" s="56">
        <f t="shared" si="34"/>
        <v>2.1</v>
      </c>
      <c r="CK64" s="99" t="s">
        <v>85</v>
      </c>
      <c r="CL64" s="56">
        <f t="shared" si="35"/>
        <v>2.1</v>
      </c>
      <c r="CM64" s="99" t="s">
        <v>94</v>
      </c>
      <c r="CN64" s="56">
        <f t="shared" si="36"/>
        <v>2.1</v>
      </c>
      <c r="CO64" s="99" t="s">
        <v>98</v>
      </c>
      <c r="CP64" s="56">
        <f t="shared" si="37"/>
        <v>2.1</v>
      </c>
      <c r="CQ64" s="99" t="s">
        <v>121</v>
      </c>
      <c r="CR64" s="102">
        <f t="shared" si="38"/>
        <v>2.1</v>
      </c>
    </row>
    <row r="65" spans="1:96" x14ac:dyDescent="0.15">
      <c r="A65" s="80" t="s">
        <v>294</v>
      </c>
      <c r="B65" s="81" t="s">
        <v>295</v>
      </c>
      <c r="C65" s="82" t="s">
        <v>170</v>
      </c>
      <c r="D65" s="82" t="s">
        <v>51</v>
      </c>
      <c r="E65" s="56">
        <v>1</v>
      </c>
      <c r="F65" s="14"/>
      <c r="G65" s="80">
        <v>90</v>
      </c>
      <c r="H65" s="56">
        <v>103</v>
      </c>
      <c r="I65" s="56">
        <v>103</v>
      </c>
      <c r="J65" s="56">
        <v>57</v>
      </c>
      <c r="K65" s="56">
        <v>56</v>
      </c>
      <c r="L65" s="56">
        <v>52.5</v>
      </c>
      <c r="M65" s="94">
        <f t="shared" si="0"/>
        <v>461.5</v>
      </c>
      <c r="N65" s="85" t="s">
        <v>171</v>
      </c>
      <c r="O65" s="56">
        <f t="shared" si="39"/>
        <v>36</v>
      </c>
      <c r="P65" s="56"/>
      <c r="Q65" s="81">
        <f t="shared" si="1"/>
        <v>0</v>
      </c>
      <c r="R65" s="14">
        <f t="shared" si="2"/>
        <v>36</v>
      </c>
      <c r="S65" s="80"/>
      <c r="T65" s="99" t="s">
        <v>73</v>
      </c>
      <c r="U65" s="56">
        <f t="shared" si="3"/>
        <v>0.6</v>
      </c>
      <c r="V65" s="99" t="s">
        <v>84</v>
      </c>
      <c r="W65" s="56">
        <f t="shared" si="4"/>
        <v>0.6</v>
      </c>
      <c r="X65" s="99" t="s">
        <v>88</v>
      </c>
      <c r="Y65" s="56">
        <f t="shared" si="5"/>
        <v>0.6</v>
      </c>
      <c r="Z65" s="99" t="s">
        <v>93</v>
      </c>
      <c r="AA65" s="56">
        <f t="shared" si="6"/>
        <v>0.6</v>
      </c>
      <c r="AB65" s="99" t="s">
        <v>96</v>
      </c>
      <c r="AC65" s="56">
        <f t="shared" si="7"/>
        <v>0.6</v>
      </c>
      <c r="AD65" s="99" t="s">
        <v>102</v>
      </c>
      <c r="AE65" s="56">
        <f t="shared" si="8"/>
        <v>0.6</v>
      </c>
      <c r="AF65" s="56"/>
      <c r="AG65" s="99" t="s">
        <v>73</v>
      </c>
      <c r="AH65" s="56">
        <f t="shared" si="9"/>
        <v>0.6</v>
      </c>
      <c r="AI65" s="100" t="s">
        <v>84</v>
      </c>
      <c r="AJ65" s="56">
        <f t="shared" si="10"/>
        <v>0.6</v>
      </c>
      <c r="AK65" s="56" t="s">
        <v>89</v>
      </c>
      <c r="AL65" s="56">
        <f t="shared" si="11"/>
        <v>0.6</v>
      </c>
      <c r="AM65" s="99" t="s">
        <v>94</v>
      </c>
      <c r="AN65" s="56">
        <f t="shared" si="12"/>
        <v>0.6</v>
      </c>
      <c r="AO65" s="99" t="s">
        <v>96</v>
      </c>
      <c r="AP65" s="56">
        <f t="shared" si="13"/>
        <v>0.6</v>
      </c>
      <c r="AQ65" s="99" t="s">
        <v>122</v>
      </c>
      <c r="AR65" s="56">
        <f t="shared" si="14"/>
        <v>0.6</v>
      </c>
      <c r="AS65" s="56"/>
      <c r="AT65" s="99" t="s">
        <v>76</v>
      </c>
      <c r="AU65" s="56">
        <f t="shared" si="15"/>
        <v>0.9</v>
      </c>
      <c r="AV65" s="99" t="s">
        <v>129</v>
      </c>
      <c r="AW65" s="56">
        <f t="shared" si="16"/>
        <v>0.9</v>
      </c>
      <c r="AX65" s="99" t="s">
        <v>89</v>
      </c>
      <c r="AY65" s="56">
        <f t="shared" si="17"/>
        <v>0.9</v>
      </c>
      <c r="AZ65" s="99" t="s">
        <v>94</v>
      </c>
      <c r="BA65" s="56">
        <f t="shared" si="18"/>
        <v>0.9</v>
      </c>
      <c r="BB65" s="99" t="s">
        <v>98</v>
      </c>
      <c r="BC65" s="56">
        <f t="shared" si="19"/>
        <v>0.9</v>
      </c>
      <c r="BD65" s="99" t="s">
        <v>122</v>
      </c>
      <c r="BE65" s="56">
        <f t="shared" si="20"/>
        <v>0.9</v>
      </c>
      <c r="BF65" s="56"/>
      <c r="BG65" s="69" t="s">
        <v>76</v>
      </c>
      <c r="BH65" s="56">
        <f t="shared" si="21"/>
        <v>0.9</v>
      </c>
      <c r="BI65" s="100" t="s">
        <v>83</v>
      </c>
      <c r="BJ65" s="56">
        <f t="shared" si="22"/>
        <v>0.9</v>
      </c>
      <c r="BK65" s="99" t="s">
        <v>89</v>
      </c>
      <c r="BL65" s="56">
        <f t="shared" si="23"/>
        <v>0.9</v>
      </c>
      <c r="BM65" s="99" t="s">
        <v>94</v>
      </c>
      <c r="BN65" s="56">
        <f t="shared" si="24"/>
        <v>0.9</v>
      </c>
      <c r="BO65" s="99" t="s">
        <v>98</v>
      </c>
      <c r="BP65" s="56">
        <f t="shared" si="25"/>
        <v>0.9</v>
      </c>
      <c r="BQ65" s="99" t="s">
        <v>122</v>
      </c>
      <c r="BR65" s="56">
        <f t="shared" si="26"/>
        <v>0.9</v>
      </c>
      <c r="BS65" s="56"/>
      <c r="BT65" s="99" t="s">
        <v>136</v>
      </c>
      <c r="BU65" s="56">
        <f t="shared" si="27"/>
        <v>1.5</v>
      </c>
      <c r="BV65" s="100" t="s">
        <v>84</v>
      </c>
      <c r="BW65" s="56">
        <f t="shared" si="28"/>
        <v>1.5</v>
      </c>
      <c r="BX65" s="99" t="s">
        <v>88</v>
      </c>
      <c r="BY65" s="56">
        <f t="shared" si="29"/>
        <v>1.5</v>
      </c>
      <c r="BZ65" s="99" t="s">
        <v>93</v>
      </c>
      <c r="CA65" s="56">
        <f t="shared" si="30"/>
        <v>1.5</v>
      </c>
      <c r="CB65" s="99" t="s">
        <v>96</v>
      </c>
      <c r="CC65" s="56">
        <f t="shared" si="31"/>
        <v>1.5</v>
      </c>
      <c r="CD65" s="99" t="s">
        <v>102</v>
      </c>
      <c r="CE65" s="56">
        <f t="shared" si="32"/>
        <v>1.5</v>
      </c>
      <c r="CF65" s="56"/>
      <c r="CG65" s="99" t="s">
        <v>136</v>
      </c>
      <c r="CH65" s="56">
        <f t="shared" si="33"/>
        <v>1.5</v>
      </c>
      <c r="CI65" s="99" t="s">
        <v>84</v>
      </c>
      <c r="CJ65" s="56">
        <f t="shared" si="34"/>
        <v>1.5</v>
      </c>
      <c r="CK65" s="99" t="s">
        <v>88</v>
      </c>
      <c r="CL65" s="56">
        <f t="shared" si="35"/>
        <v>1.5</v>
      </c>
      <c r="CM65" s="99" t="s">
        <v>93</v>
      </c>
      <c r="CN65" s="56">
        <f t="shared" si="36"/>
        <v>1.5</v>
      </c>
      <c r="CO65" s="99" t="s">
        <v>96</v>
      </c>
      <c r="CP65" s="56">
        <f t="shared" si="37"/>
        <v>1.5</v>
      </c>
      <c r="CQ65" s="99" t="s">
        <v>102</v>
      </c>
      <c r="CR65" s="102">
        <f t="shared" si="38"/>
        <v>1.5</v>
      </c>
    </row>
    <row r="66" spans="1:96" x14ac:dyDescent="0.15">
      <c r="A66" s="80" t="s">
        <v>296</v>
      </c>
      <c r="B66" s="81" t="s">
        <v>297</v>
      </c>
      <c r="C66" s="82" t="s">
        <v>170</v>
      </c>
      <c r="D66" s="82" t="s">
        <v>51</v>
      </c>
      <c r="E66" s="56">
        <v>0.7</v>
      </c>
      <c r="F66" s="14"/>
      <c r="G66" s="80">
        <v>108</v>
      </c>
      <c r="H66" s="56">
        <v>102</v>
      </c>
      <c r="I66" s="56">
        <v>119</v>
      </c>
      <c r="J66" s="56">
        <v>34</v>
      </c>
      <c r="K66" s="56">
        <v>43.5</v>
      </c>
      <c r="L66" s="56">
        <v>49.5</v>
      </c>
      <c r="M66" s="94">
        <f t="shared" ref="M66:M122" si="40">SUM(G66:L66)</f>
        <v>456</v>
      </c>
      <c r="N66" s="80"/>
      <c r="O66" s="56">
        <f t="shared" si="39"/>
        <v>-25.2</v>
      </c>
      <c r="P66" s="56"/>
      <c r="Q66" s="81">
        <f t="shared" ref="Q66:Q123" si="41">IF(F66&gt;0,IF(P66="重本",(2-F66)*72,-(F66)*72),IF(P66="重本",2*72,0))</f>
        <v>0</v>
      </c>
      <c r="R66" s="14">
        <f t="shared" ref="R66:R123" si="42">O66+Q66</f>
        <v>-25.2</v>
      </c>
      <c r="S66" s="80"/>
      <c r="T66" s="99" t="s">
        <v>73</v>
      </c>
      <c r="U66" s="56">
        <f t="shared" ref="U66:U123" si="43">($R66*2/10)*0.5/6</f>
        <v>-0.42</v>
      </c>
      <c r="V66" s="99" t="s">
        <v>84</v>
      </c>
      <c r="W66" s="56">
        <f t="shared" ref="W66:W123" si="44">($R66*2/10)*0.5/6</f>
        <v>-0.42</v>
      </c>
      <c r="X66" s="99" t="s">
        <v>88</v>
      </c>
      <c r="Y66" s="56">
        <f t="shared" ref="Y66:Y123" si="45">($R66*2/10)*0.5/6</f>
        <v>-0.42</v>
      </c>
      <c r="Z66" s="99" t="s">
        <v>93</v>
      </c>
      <c r="AA66" s="56">
        <f t="shared" ref="AA66:AA123" si="46">($R66*2/10)*0.5/6</f>
        <v>-0.42</v>
      </c>
      <c r="AB66" s="99" t="s">
        <v>96</v>
      </c>
      <c r="AC66" s="56">
        <f t="shared" ref="AC66:AC123" si="47">($R66*2/10)*0.5/6</f>
        <v>-0.42</v>
      </c>
      <c r="AD66" s="99" t="s">
        <v>102</v>
      </c>
      <c r="AE66" s="56">
        <f t="shared" ref="AE66:AE123" si="48">($R66*2/10)*0.5/6</f>
        <v>-0.42</v>
      </c>
      <c r="AF66" s="56"/>
      <c r="AG66" s="99" t="s">
        <v>73</v>
      </c>
      <c r="AH66" s="56">
        <f t="shared" ref="AH66:AH123" si="49">($R66*2/10)*0.5/6</f>
        <v>-0.42</v>
      </c>
      <c r="AI66" s="100" t="s">
        <v>84</v>
      </c>
      <c r="AJ66" s="56">
        <f t="shared" ref="AJ66:AJ123" si="50">($R66*2/10)*0.5/6</f>
        <v>-0.42</v>
      </c>
      <c r="AK66" s="56" t="s">
        <v>88</v>
      </c>
      <c r="AL66" s="56">
        <f t="shared" ref="AL66:AL123" si="51">($R66*2/10)*0.5/6</f>
        <v>-0.42</v>
      </c>
      <c r="AM66" s="99" t="s">
        <v>93</v>
      </c>
      <c r="AN66" s="56">
        <f t="shared" ref="AN66:AN123" si="52">($R66*2/10)*0.5/6</f>
        <v>-0.42</v>
      </c>
      <c r="AO66" s="99" t="s">
        <v>96</v>
      </c>
      <c r="AP66" s="56">
        <f t="shared" ref="AP66:AP123" si="53">($R66*2/10)*0.5/6</f>
        <v>-0.42</v>
      </c>
      <c r="AQ66" s="99" t="s">
        <v>122</v>
      </c>
      <c r="AR66" s="56">
        <f t="shared" ref="AR66:AR123" si="54">($R66*2/10)*0.5/6</f>
        <v>-0.42</v>
      </c>
      <c r="AS66" s="56"/>
      <c r="AT66" s="99" t="s">
        <v>73</v>
      </c>
      <c r="AU66" s="56">
        <f t="shared" ref="AU66:AU123" si="55">($R66*3/10)*0.5/6</f>
        <v>-0.63</v>
      </c>
      <c r="AV66" s="99" t="s">
        <v>84</v>
      </c>
      <c r="AW66" s="56">
        <f t="shared" ref="AW66:AW123" si="56">($R66*3/10)*0.5/6</f>
        <v>-0.63</v>
      </c>
      <c r="AX66" s="99" t="s">
        <v>88</v>
      </c>
      <c r="AY66" s="56">
        <f t="shared" ref="AY66:AY123" si="57">($R66*3/10)*0.5/6</f>
        <v>-0.63</v>
      </c>
      <c r="AZ66" s="99" t="s">
        <v>94</v>
      </c>
      <c r="BA66" s="56">
        <f t="shared" ref="BA66:BA123" si="58">($R66*3/10)*0.5/6</f>
        <v>-0.63</v>
      </c>
      <c r="BB66" s="99" t="s">
        <v>96</v>
      </c>
      <c r="BC66" s="56">
        <f t="shared" ref="BC66:BC123" si="59">($R66*3/10)*0.5/6</f>
        <v>-0.63</v>
      </c>
      <c r="BD66" s="99" t="s">
        <v>122</v>
      </c>
      <c r="BE66" s="56">
        <f t="shared" ref="BE66:BE123" si="60">($R66*3/10)*0.5/6</f>
        <v>-0.63</v>
      </c>
      <c r="BF66" s="56"/>
      <c r="BG66" s="69" t="s">
        <v>73</v>
      </c>
      <c r="BH66" s="56">
        <f t="shared" ref="BH66:BH123" si="61">($R66*3/10)*0.5/6</f>
        <v>-0.63</v>
      </c>
      <c r="BI66" s="100" t="s">
        <v>84</v>
      </c>
      <c r="BJ66" s="56">
        <f t="shared" ref="BJ66:BJ123" si="62">($R66*3/10)*0.5/6</f>
        <v>-0.63</v>
      </c>
      <c r="BK66" s="99" t="s">
        <v>135</v>
      </c>
      <c r="BL66" s="56">
        <f t="shared" ref="BL66:BL123" si="63">($R66*3/10)*0.5/6</f>
        <v>-0.63</v>
      </c>
      <c r="BM66" s="99" t="s">
        <v>94</v>
      </c>
      <c r="BN66" s="56">
        <f t="shared" ref="BN66:BN123" si="64">($R66*3/10)*0.5/6</f>
        <v>-0.63</v>
      </c>
      <c r="BO66" s="99" t="s">
        <v>96</v>
      </c>
      <c r="BP66" s="56">
        <f t="shared" ref="BP66:BP123" si="65">($R66*3/10)*0.5/6</f>
        <v>-0.63</v>
      </c>
      <c r="BQ66" s="99" t="s">
        <v>122</v>
      </c>
      <c r="BR66" s="56">
        <f t="shared" ref="BR66:BR123" si="66">($R66*3/10)*0.5/6</f>
        <v>-0.63</v>
      </c>
      <c r="BS66" s="56"/>
      <c r="BT66" s="99" t="s">
        <v>136</v>
      </c>
      <c r="BU66" s="56">
        <f t="shared" ref="BU66:BU123" si="67">($R66*5/10)*0.5/6</f>
        <v>-1.05</v>
      </c>
      <c r="BV66" s="100" t="s">
        <v>84</v>
      </c>
      <c r="BW66" s="56">
        <f t="shared" ref="BW66:BW123" si="68">($R66*5/10)*0.5/6</f>
        <v>-1.05</v>
      </c>
      <c r="BX66" s="99" t="s">
        <v>88</v>
      </c>
      <c r="BY66" s="56">
        <f t="shared" ref="BY66:BY123" si="69">($R66*5/10)*0.5/6</f>
        <v>-1.05</v>
      </c>
      <c r="BZ66" s="99" t="s">
        <v>93</v>
      </c>
      <c r="CA66" s="56">
        <f t="shared" ref="CA66:CA123" si="70">($R66*5/10)*0.5/6</f>
        <v>-1.05</v>
      </c>
      <c r="CB66" s="99" t="s">
        <v>96</v>
      </c>
      <c r="CC66" s="56">
        <f t="shared" ref="CC66:CC123" si="71">($R66*5/10)*0.5/6</f>
        <v>-1.05</v>
      </c>
      <c r="CD66" s="99" t="s">
        <v>102</v>
      </c>
      <c r="CE66" s="56">
        <f t="shared" ref="CE66:CE123" si="72">($R66*5/10)*0.5/6</f>
        <v>-1.05</v>
      </c>
      <c r="CF66" s="56"/>
      <c r="CG66" s="99" t="s">
        <v>136</v>
      </c>
      <c r="CH66" s="56">
        <f t="shared" ref="CH66:CH123" si="73">($R66*5/10)*0.5/6</f>
        <v>-1.05</v>
      </c>
      <c r="CI66" s="99" t="s">
        <v>84</v>
      </c>
      <c r="CJ66" s="56">
        <f t="shared" ref="CJ66:CJ123" si="74">($R66*5/10)*0.5/6</f>
        <v>-1.05</v>
      </c>
      <c r="CK66" s="99" t="s">
        <v>88</v>
      </c>
      <c r="CL66" s="56">
        <f t="shared" ref="CL66:CL123" si="75">($R66*5/10)*0.5/6</f>
        <v>-1.05</v>
      </c>
      <c r="CM66" s="99" t="s">
        <v>93</v>
      </c>
      <c r="CN66" s="56">
        <f t="shared" ref="CN66:CN123" si="76">($R66*5/10)*0.5/6</f>
        <v>-1.05</v>
      </c>
      <c r="CO66" s="99" t="s">
        <v>96</v>
      </c>
      <c r="CP66" s="56">
        <f t="shared" ref="CP66:CP123" si="77">($R66*5/10)*0.5/6</f>
        <v>-1.05</v>
      </c>
      <c r="CQ66" s="99" t="s">
        <v>102</v>
      </c>
      <c r="CR66" s="102">
        <f t="shared" ref="CR66:CR123" si="78">($R66*5/10)*0.5/6</f>
        <v>-1.05</v>
      </c>
    </row>
    <row r="67" spans="1:96" x14ac:dyDescent="0.15">
      <c r="A67" s="80" t="s">
        <v>298</v>
      </c>
      <c r="B67" s="81" t="s">
        <v>299</v>
      </c>
      <c r="C67" s="82" t="s">
        <v>170</v>
      </c>
      <c r="D67" s="82" t="s">
        <v>51</v>
      </c>
      <c r="E67" s="56">
        <v>1</v>
      </c>
      <c r="F67" s="14"/>
      <c r="G67" s="80">
        <v>94</v>
      </c>
      <c r="H67" s="56">
        <v>95</v>
      </c>
      <c r="I67" s="56">
        <v>113</v>
      </c>
      <c r="J67" s="56">
        <v>51</v>
      </c>
      <c r="K67" s="56">
        <v>35</v>
      </c>
      <c r="L67" s="56">
        <v>67.5</v>
      </c>
      <c r="M67" s="94">
        <f t="shared" si="40"/>
        <v>455.5</v>
      </c>
      <c r="N67" s="80"/>
      <c r="O67" s="56">
        <f t="shared" ref="O67:O124" si="79">IF(E67&gt;0,IF(N67="本科",(2-E67)*36,-(E67)*36),IF(N67="本科",2*36,0))</f>
        <v>-36</v>
      </c>
      <c r="P67" s="56"/>
      <c r="Q67" s="81">
        <f t="shared" si="41"/>
        <v>0</v>
      </c>
      <c r="R67" s="14">
        <f t="shared" si="42"/>
        <v>-36</v>
      </c>
      <c r="S67" s="80"/>
      <c r="T67" s="99" t="s">
        <v>73</v>
      </c>
      <c r="U67" s="56">
        <f t="shared" si="43"/>
        <v>-0.6</v>
      </c>
      <c r="V67" s="99" t="s">
        <v>84</v>
      </c>
      <c r="W67" s="56">
        <f t="shared" si="44"/>
        <v>-0.6</v>
      </c>
      <c r="X67" s="99" t="s">
        <v>88</v>
      </c>
      <c r="Y67" s="56">
        <f t="shared" si="45"/>
        <v>-0.6</v>
      </c>
      <c r="Z67" s="99" t="s">
        <v>93</v>
      </c>
      <c r="AA67" s="56">
        <f t="shared" si="46"/>
        <v>-0.6</v>
      </c>
      <c r="AB67" s="99" t="s">
        <v>96</v>
      </c>
      <c r="AC67" s="56">
        <f t="shared" si="47"/>
        <v>-0.6</v>
      </c>
      <c r="AD67" s="99" t="s">
        <v>102</v>
      </c>
      <c r="AE67" s="56">
        <f t="shared" si="48"/>
        <v>-0.6</v>
      </c>
      <c r="AF67" s="56"/>
      <c r="AG67" s="99" t="s">
        <v>73</v>
      </c>
      <c r="AH67" s="56">
        <f t="shared" si="49"/>
        <v>-0.6</v>
      </c>
      <c r="AI67" s="100" t="s">
        <v>83</v>
      </c>
      <c r="AJ67" s="56">
        <f t="shared" si="50"/>
        <v>-0.6</v>
      </c>
      <c r="AK67" s="56" t="s">
        <v>85</v>
      </c>
      <c r="AL67" s="56">
        <f t="shared" si="51"/>
        <v>-0.6</v>
      </c>
      <c r="AM67" s="99" t="s">
        <v>94</v>
      </c>
      <c r="AN67" s="56">
        <f t="shared" si="52"/>
        <v>-0.6</v>
      </c>
      <c r="AO67" s="99" t="s">
        <v>96</v>
      </c>
      <c r="AP67" s="56">
        <f t="shared" si="53"/>
        <v>-0.6</v>
      </c>
      <c r="AQ67" s="99" t="s">
        <v>121</v>
      </c>
      <c r="AR67" s="56">
        <f t="shared" si="54"/>
        <v>-0.6</v>
      </c>
      <c r="AS67" s="56"/>
      <c r="AT67" s="99" t="s">
        <v>73</v>
      </c>
      <c r="AU67" s="56">
        <f t="shared" si="55"/>
        <v>-0.9</v>
      </c>
      <c r="AV67" s="99" t="s">
        <v>84</v>
      </c>
      <c r="AW67" s="56">
        <f t="shared" si="56"/>
        <v>-0.9</v>
      </c>
      <c r="AX67" s="99" t="s">
        <v>88</v>
      </c>
      <c r="AY67" s="56">
        <f t="shared" si="57"/>
        <v>-0.9</v>
      </c>
      <c r="AZ67" s="99" t="s">
        <v>93</v>
      </c>
      <c r="BA67" s="56">
        <f t="shared" si="58"/>
        <v>-0.9</v>
      </c>
      <c r="BB67" s="99" t="s">
        <v>96</v>
      </c>
      <c r="BC67" s="56">
        <f t="shared" si="59"/>
        <v>-0.9</v>
      </c>
      <c r="BD67" s="99" t="s">
        <v>102</v>
      </c>
      <c r="BE67" s="56">
        <f t="shared" si="60"/>
        <v>-0.9</v>
      </c>
      <c r="BF67" s="56"/>
      <c r="BG67" s="69" t="s">
        <v>73</v>
      </c>
      <c r="BH67" s="56">
        <f t="shared" si="61"/>
        <v>-0.9</v>
      </c>
      <c r="BI67" s="100" t="s">
        <v>84</v>
      </c>
      <c r="BJ67" s="56">
        <f t="shared" si="62"/>
        <v>-0.9</v>
      </c>
      <c r="BK67" s="99" t="s">
        <v>135</v>
      </c>
      <c r="BL67" s="56">
        <f t="shared" si="63"/>
        <v>-0.9</v>
      </c>
      <c r="BM67" s="99" t="s">
        <v>93</v>
      </c>
      <c r="BN67" s="56">
        <f t="shared" si="64"/>
        <v>-0.9</v>
      </c>
      <c r="BO67" s="99" t="s">
        <v>96</v>
      </c>
      <c r="BP67" s="56">
        <f t="shared" si="65"/>
        <v>-0.9</v>
      </c>
      <c r="BQ67" s="99" t="s">
        <v>102</v>
      </c>
      <c r="BR67" s="56">
        <f t="shared" si="66"/>
        <v>-0.9</v>
      </c>
      <c r="BS67" s="56"/>
      <c r="BT67" s="99" t="s">
        <v>136</v>
      </c>
      <c r="BU67" s="56">
        <f t="shared" si="67"/>
        <v>-1.5</v>
      </c>
      <c r="BV67" s="100" t="s">
        <v>84</v>
      </c>
      <c r="BW67" s="56">
        <f t="shared" si="68"/>
        <v>-1.5</v>
      </c>
      <c r="BX67" s="99" t="s">
        <v>88</v>
      </c>
      <c r="BY67" s="56">
        <f t="shared" si="69"/>
        <v>-1.5</v>
      </c>
      <c r="BZ67" s="99" t="s">
        <v>93</v>
      </c>
      <c r="CA67" s="56">
        <f t="shared" si="70"/>
        <v>-1.5</v>
      </c>
      <c r="CB67" s="99" t="s">
        <v>96</v>
      </c>
      <c r="CC67" s="56">
        <f t="shared" si="71"/>
        <v>-1.5</v>
      </c>
      <c r="CD67" s="99" t="s">
        <v>102</v>
      </c>
      <c r="CE67" s="56">
        <f t="shared" si="72"/>
        <v>-1.5</v>
      </c>
      <c r="CF67" s="56"/>
      <c r="CG67" s="99" t="s">
        <v>136</v>
      </c>
      <c r="CH67" s="56">
        <f t="shared" si="73"/>
        <v>-1.5</v>
      </c>
      <c r="CI67" s="99" t="s">
        <v>84</v>
      </c>
      <c r="CJ67" s="56">
        <f t="shared" si="74"/>
        <v>-1.5</v>
      </c>
      <c r="CK67" s="99" t="s">
        <v>88</v>
      </c>
      <c r="CL67" s="56">
        <f t="shared" si="75"/>
        <v>-1.5</v>
      </c>
      <c r="CM67" s="99" t="s">
        <v>93</v>
      </c>
      <c r="CN67" s="56">
        <f t="shared" si="76"/>
        <v>-1.5</v>
      </c>
      <c r="CO67" s="99" t="s">
        <v>96</v>
      </c>
      <c r="CP67" s="56">
        <f t="shared" si="77"/>
        <v>-1.5</v>
      </c>
      <c r="CQ67" s="99" t="s">
        <v>102</v>
      </c>
      <c r="CR67" s="102">
        <f t="shared" si="78"/>
        <v>-1.5</v>
      </c>
    </row>
    <row r="68" spans="1:96" x14ac:dyDescent="0.15">
      <c r="A68" s="80" t="s">
        <v>300</v>
      </c>
      <c r="B68" s="81" t="s">
        <v>301</v>
      </c>
      <c r="C68" s="82" t="s">
        <v>170</v>
      </c>
      <c r="D68" s="82" t="s">
        <v>51</v>
      </c>
      <c r="E68" s="56"/>
      <c r="F68" s="14"/>
      <c r="G68" s="80">
        <v>93</v>
      </c>
      <c r="H68" s="56">
        <v>105</v>
      </c>
      <c r="I68" s="56">
        <v>86</v>
      </c>
      <c r="J68" s="56">
        <v>60.5</v>
      </c>
      <c r="K68" s="56">
        <v>61.5</v>
      </c>
      <c r="L68" s="56">
        <v>47</v>
      </c>
      <c r="M68" s="94">
        <f t="shared" si="40"/>
        <v>453</v>
      </c>
      <c r="N68" s="80"/>
      <c r="O68" s="56">
        <f t="shared" si="79"/>
        <v>0</v>
      </c>
      <c r="P68" s="56"/>
      <c r="Q68" s="81">
        <f t="shared" si="41"/>
        <v>0</v>
      </c>
      <c r="R68" s="14">
        <f t="shared" si="42"/>
        <v>0</v>
      </c>
      <c r="S68" s="80"/>
      <c r="T68" s="99" t="s">
        <v>76</v>
      </c>
      <c r="U68" s="56">
        <f t="shared" si="43"/>
        <v>0</v>
      </c>
      <c r="V68" s="99" t="s">
        <v>83</v>
      </c>
      <c r="W68" s="56">
        <f t="shared" si="44"/>
        <v>0</v>
      </c>
      <c r="X68" s="99" t="s">
        <v>85</v>
      </c>
      <c r="Y68" s="56">
        <f t="shared" si="45"/>
        <v>0</v>
      </c>
      <c r="Z68" s="99" t="s">
        <v>91</v>
      </c>
      <c r="AA68" s="56">
        <f t="shared" si="46"/>
        <v>0</v>
      </c>
      <c r="AB68" s="99" t="s">
        <v>125</v>
      </c>
      <c r="AC68" s="56">
        <f t="shared" si="47"/>
        <v>0</v>
      </c>
      <c r="AD68" s="99" t="s">
        <v>125</v>
      </c>
      <c r="AE68" s="56">
        <f t="shared" si="48"/>
        <v>0</v>
      </c>
      <c r="AF68" s="56"/>
      <c r="AG68" s="99" t="s">
        <v>75</v>
      </c>
      <c r="AH68" s="56">
        <f t="shared" si="49"/>
        <v>0</v>
      </c>
      <c r="AI68" s="100" t="s">
        <v>83</v>
      </c>
      <c r="AJ68" s="56">
        <f t="shared" si="50"/>
        <v>0</v>
      </c>
      <c r="AK68" s="56" t="s">
        <v>88</v>
      </c>
      <c r="AL68" s="56">
        <f t="shared" si="51"/>
        <v>0</v>
      </c>
      <c r="AM68" s="99" t="s">
        <v>91</v>
      </c>
      <c r="AN68" s="56">
        <f t="shared" si="52"/>
        <v>0</v>
      </c>
      <c r="AO68" s="99" t="s">
        <v>99</v>
      </c>
      <c r="AP68" s="56">
        <f t="shared" si="53"/>
        <v>0</v>
      </c>
      <c r="AQ68" s="99" t="s">
        <v>122</v>
      </c>
      <c r="AR68" s="56">
        <f t="shared" si="54"/>
        <v>0</v>
      </c>
      <c r="AS68" s="56"/>
      <c r="AT68" s="99" t="s">
        <v>77</v>
      </c>
      <c r="AU68" s="56">
        <f t="shared" si="55"/>
        <v>0</v>
      </c>
      <c r="AV68" s="99" t="s">
        <v>84</v>
      </c>
      <c r="AW68" s="56">
        <f t="shared" si="56"/>
        <v>0</v>
      </c>
      <c r="AX68" s="99" t="s">
        <v>88</v>
      </c>
      <c r="AY68" s="56">
        <f t="shared" si="57"/>
        <v>0</v>
      </c>
      <c r="AZ68" s="99" t="s">
        <v>91</v>
      </c>
      <c r="BA68" s="56">
        <f t="shared" si="58"/>
        <v>0</v>
      </c>
      <c r="BB68" s="99" t="s">
        <v>99</v>
      </c>
      <c r="BC68" s="56">
        <f t="shared" si="59"/>
        <v>0</v>
      </c>
      <c r="BD68" s="99" t="s">
        <v>122</v>
      </c>
      <c r="BE68" s="56">
        <f t="shared" si="60"/>
        <v>0</v>
      </c>
      <c r="BF68" s="56"/>
      <c r="BG68" s="69" t="s">
        <v>77</v>
      </c>
      <c r="BH68" s="56">
        <f t="shared" si="61"/>
        <v>0</v>
      </c>
      <c r="BI68" s="100" t="s">
        <v>84</v>
      </c>
      <c r="BJ68" s="56">
        <f t="shared" si="62"/>
        <v>0</v>
      </c>
      <c r="BK68" s="99" t="s">
        <v>87</v>
      </c>
      <c r="BL68" s="56">
        <f t="shared" si="63"/>
        <v>0</v>
      </c>
      <c r="BM68" s="99" t="s">
        <v>91</v>
      </c>
      <c r="BN68" s="56">
        <f t="shared" si="64"/>
        <v>0</v>
      </c>
      <c r="BO68" s="99" t="s">
        <v>99</v>
      </c>
      <c r="BP68" s="56">
        <f t="shared" si="65"/>
        <v>0</v>
      </c>
      <c r="BQ68" s="99" t="s">
        <v>122</v>
      </c>
      <c r="BR68" s="56">
        <f t="shared" si="66"/>
        <v>0</v>
      </c>
      <c r="BS68" s="56"/>
      <c r="BT68" s="99" t="s">
        <v>73</v>
      </c>
      <c r="BU68" s="56">
        <f t="shared" si="67"/>
        <v>0</v>
      </c>
      <c r="BV68" s="100" t="s">
        <v>83</v>
      </c>
      <c r="BW68" s="56">
        <f t="shared" si="68"/>
        <v>0</v>
      </c>
      <c r="BX68" s="99" t="s">
        <v>85</v>
      </c>
      <c r="BY68" s="56">
        <f t="shared" si="69"/>
        <v>0</v>
      </c>
      <c r="BZ68" s="99" t="s">
        <v>94</v>
      </c>
      <c r="CA68" s="56">
        <f t="shared" si="70"/>
        <v>0</v>
      </c>
      <c r="CB68" s="99" t="s">
        <v>96</v>
      </c>
      <c r="CC68" s="56">
        <f t="shared" si="71"/>
        <v>0</v>
      </c>
      <c r="CD68" s="99" t="s">
        <v>122</v>
      </c>
      <c r="CE68" s="56">
        <f t="shared" si="72"/>
        <v>0</v>
      </c>
      <c r="CF68" s="56"/>
      <c r="CG68" s="99" t="s">
        <v>73</v>
      </c>
      <c r="CH68" s="56">
        <f t="shared" si="73"/>
        <v>0</v>
      </c>
      <c r="CI68" s="99" t="s">
        <v>83</v>
      </c>
      <c r="CJ68" s="56">
        <f t="shared" si="74"/>
        <v>0</v>
      </c>
      <c r="CK68" s="99" t="s">
        <v>85</v>
      </c>
      <c r="CL68" s="56">
        <f t="shared" si="75"/>
        <v>0</v>
      </c>
      <c r="CM68" s="99" t="s">
        <v>94</v>
      </c>
      <c r="CN68" s="56">
        <f t="shared" si="76"/>
        <v>0</v>
      </c>
      <c r="CO68" s="99" t="s">
        <v>96</v>
      </c>
      <c r="CP68" s="56">
        <f t="shared" si="77"/>
        <v>0</v>
      </c>
      <c r="CQ68" s="99" t="s">
        <v>122</v>
      </c>
      <c r="CR68" s="102">
        <f t="shared" si="78"/>
        <v>0</v>
      </c>
    </row>
    <row r="69" spans="1:96" x14ac:dyDescent="0.15">
      <c r="A69" s="80" t="s">
        <v>302</v>
      </c>
      <c r="B69" s="81" t="s">
        <v>303</v>
      </c>
      <c r="C69" s="82" t="s">
        <v>170</v>
      </c>
      <c r="D69" s="82" t="s">
        <v>51</v>
      </c>
      <c r="E69" s="56">
        <v>1</v>
      </c>
      <c r="F69" s="14"/>
      <c r="G69" s="80">
        <v>94</v>
      </c>
      <c r="H69" s="56">
        <v>88</v>
      </c>
      <c r="I69" s="56">
        <v>115</v>
      </c>
      <c r="J69" s="56">
        <v>57</v>
      </c>
      <c r="K69" s="56">
        <v>38</v>
      </c>
      <c r="L69" s="56">
        <v>59.5</v>
      </c>
      <c r="M69" s="94">
        <f t="shared" si="40"/>
        <v>451.5</v>
      </c>
      <c r="N69" s="80"/>
      <c r="O69" s="56">
        <f t="shared" si="79"/>
        <v>-36</v>
      </c>
      <c r="P69" s="56"/>
      <c r="Q69" s="81">
        <f t="shared" si="41"/>
        <v>0</v>
      </c>
      <c r="R69" s="14">
        <f t="shared" si="42"/>
        <v>-36</v>
      </c>
      <c r="S69" s="80"/>
      <c r="T69" s="99" t="s">
        <v>73</v>
      </c>
      <c r="U69" s="56">
        <f t="shared" si="43"/>
        <v>-0.6</v>
      </c>
      <c r="V69" s="99" t="s">
        <v>84</v>
      </c>
      <c r="W69" s="56">
        <f t="shared" si="44"/>
        <v>-0.6</v>
      </c>
      <c r="X69" s="99" t="s">
        <v>88</v>
      </c>
      <c r="Y69" s="56">
        <f t="shared" si="45"/>
        <v>-0.6</v>
      </c>
      <c r="Z69" s="99" t="s">
        <v>93</v>
      </c>
      <c r="AA69" s="56">
        <f t="shared" si="46"/>
        <v>-0.6</v>
      </c>
      <c r="AB69" s="99" t="s">
        <v>96</v>
      </c>
      <c r="AC69" s="56">
        <f t="shared" si="47"/>
        <v>-0.6</v>
      </c>
      <c r="AD69" s="99" t="s">
        <v>102</v>
      </c>
      <c r="AE69" s="56">
        <f t="shared" si="48"/>
        <v>-0.6</v>
      </c>
      <c r="AF69" s="56"/>
      <c r="AG69" s="99" t="s">
        <v>73</v>
      </c>
      <c r="AH69" s="56">
        <f t="shared" si="49"/>
        <v>-0.6</v>
      </c>
      <c r="AI69" s="100" t="s">
        <v>84</v>
      </c>
      <c r="AJ69" s="56">
        <f t="shared" si="50"/>
        <v>-0.6</v>
      </c>
      <c r="AK69" s="56" t="s">
        <v>88</v>
      </c>
      <c r="AL69" s="56">
        <f t="shared" si="51"/>
        <v>-0.6</v>
      </c>
      <c r="AM69" s="99" t="s">
        <v>94</v>
      </c>
      <c r="AN69" s="56">
        <f t="shared" si="52"/>
        <v>-0.6</v>
      </c>
      <c r="AO69" s="99" t="s">
        <v>96</v>
      </c>
      <c r="AP69" s="56">
        <f t="shared" si="53"/>
        <v>-0.6</v>
      </c>
      <c r="AQ69" s="99" t="s">
        <v>122</v>
      </c>
      <c r="AR69" s="56">
        <f t="shared" si="54"/>
        <v>-0.6</v>
      </c>
      <c r="AS69" s="56"/>
      <c r="AT69" s="99" t="s">
        <v>73</v>
      </c>
      <c r="AU69" s="56">
        <f t="shared" si="55"/>
        <v>-0.9</v>
      </c>
      <c r="AV69" s="99" t="s">
        <v>84</v>
      </c>
      <c r="AW69" s="56">
        <f t="shared" si="56"/>
        <v>-0.9</v>
      </c>
      <c r="AX69" s="99" t="s">
        <v>88</v>
      </c>
      <c r="AY69" s="56">
        <f t="shared" si="57"/>
        <v>-0.9</v>
      </c>
      <c r="AZ69" s="99" t="s">
        <v>94</v>
      </c>
      <c r="BA69" s="56">
        <f t="shared" si="58"/>
        <v>-0.9</v>
      </c>
      <c r="BB69" s="99" t="s">
        <v>98</v>
      </c>
      <c r="BC69" s="56">
        <f t="shared" si="59"/>
        <v>-0.9</v>
      </c>
      <c r="BD69" s="99" t="s">
        <v>122</v>
      </c>
      <c r="BE69" s="56">
        <f t="shared" si="60"/>
        <v>-0.9</v>
      </c>
      <c r="BF69" s="56"/>
      <c r="BG69" s="69" t="s">
        <v>73</v>
      </c>
      <c r="BH69" s="56">
        <f t="shared" si="61"/>
        <v>-0.9</v>
      </c>
      <c r="BI69" s="100" t="s">
        <v>84</v>
      </c>
      <c r="BJ69" s="56">
        <f t="shared" si="62"/>
        <v>-0.9</v>
      </c>
      <c r="BK69" s="99" t="s">
        <v>135</v>
      </c>
      <c r="BL69" s="56">
        <f t="shared" si="63"/>
        <v>-0.9</v>
      </c>
      <c r="BM69" s="99" t="s">
        <v>94</v>
      </c>
      <c r="BN69" s="56">
        <f t="shared" si="64"/>
        <v>-0.9</v>
      </c>
      <c r="BO69" s="99" t="s">
        <v>98</v>
      </c>
      <c r="BP69" s="56">
        <f t="shared" si="65"/>
        <v>-0.9</v>
      </c>
      <c r="BQ69" s="99" t="s">
        <v>122</v>
      </c>
      <c r="BR69" s="56">
        <f t="shared" si="66"/>
        <v>-0.9</v>
      </c>
      <c r="BS69" s="56"/>
      <c r="BT69" s="99" t="s">
        <v>136</v>
      </c>
      <c r="BU69" s="56">
        <f t="shared" si="67"/>
        <v>-1.5</v>
      </c>
      <c r="BV69" s="100" t="s">
        <v>84</v>
      </c>
      <c r="BW69" s="56">
        <f t="shared" si="68"/>
        <v>-1.5</v>
      </c>
      <c r="BX69" s="99" t="s">
        <v>88</v>
      </c>
      <c r="BY69" s="56">
        <f t="shared" si="69"/>
        <v>-1.5</v>
      </c>
      <c r="BZ69" s="99" t="s">
        <v>91</v>
      </c>
      <c r="CA69" s="56">
        <f t="shared" si="70"/>
        <v>-1.5</v>
      </c>
      <c r="CB69" s="99" t="s">
        <v>96</v>
      </c>
      <c r="CC69" s="56">
        <f t="shared" si="71"/>
        <v>-1.5</v>
      </c>
      <c r="CD69" s="99" t="s">
        <v>122</v>
      </c>
      <c r="CE69" s="56">
        <f t="shared" si="72"/>
        <v>-1.5</v>
      </c>
      <c r="CF69" s="56"/>
      <c r="CG69" s="99" t="s">
        <v>136</v>
      </c>
      <c r="CH69" s="56">
        <f t="shared" si="73"/>
        <v>-1.5</v>
      </c>
      <c r="CI69" s="99" t="s">
        <v>84</v>
      </c>
      <c r="CJ69" s="56">
        <f t="shared" si="74"/>
        <v>-1.5</v>
      </c>
      <c r="CK69" s="99" t="s">
        <v>88</v>
      </c>
      <c r="CL69" s="56">
        <f t="shared" si="75"/>
        <v>-1.5</v>
      </c>
      <c r="CM69" s="99" t="s">
        <v>91</v>
      </c>
      <c r="CN69" s="56">
        <f t="shared" si="76"/>
        <v>-1.5</v>
      </c>
      <c r="CO69" s="99" t="s">
        <v>96</v>
      </c>
      <c r="CP69" s="56">
        <f t="shared" si="77"/>
        <v>-1.5</v>
      </c>
      <c r="CQ69" s="99" t="s">
        <v>122</v>
      </c>
      <c r="CR69" s="102">
        <f t="shared" si="78"/>
        <v>-1.5</v>
      </c>
    </row>
    <row r="70" spans="1:96" x14ac:dyDescent="0.15">
      <c r="A70" s="80" t="s">
        <v>304</v>
      </c>
      <c r="B70" s="81" t="s">
        <v>305</v>
      </c>
      <c r="C70" s="82" t="s">
        <v>170</v>
      </c>
      <c r="D70" s="82" t="s">
        <v>51</v>
      </c>
      <c r="E70" s="56"/>
      <c r="F70" s="14"/>
      <c r="G70" s="80">
        <v>92</v>
      </c>
      <c r="H70" s="56">
        <v>80</v>
      </c>
      <c r="I70" s="56">
        <v>103</v>
      </c>
      <c r="J70" s="56">
        <v>48.5</v>
      </c>
      <c r="K70" s="56">
        <v>62</v>
      </c>
      <c r="L70" s="56">
        <v>63</v>
      </c>
      <c r="M70" s="94">
        <f t="shared" si="40"/>
        <v>448.5</v>
      </c>
      <c r="N70" s="80"/>
      <c r="O70" s="56">
        <f t="shared" si="79"/>
        <v>0</v>
      </c>
      <c r="P70" s="56"/>
      <c r="Q70" s="81">
        <f t="shared" si="41"/>
        <v>0</v>
      </c>
      <c r="R70" s="14">
        <f t="shared" si="42"/>
        <v>0</v>
      </c>
      <c r="S70" s="80"/>
      <c r="T70" s="99" t="s">
        <v>77</v>
      </c>
      <c r="U70" s="56">
        <f t="shared" si="43"/>
        <v>0</v>
      </c>
      <c r="V70" s="99" t="s">
        <v>82</v>
      </c>
      <c r="W70" s="56">
        <f t="shared" si="44"/>
        <v>0</v>
      </c>
      <c r="X70" s="99" t="s">
        <v>90</v>
      </c>
      <c r="Y70" s="56">
        <f t="shared" si="45"/>
        <v>0</v>
      </c>
      <c r="Z70" s="99" t="s">
        <v>94</v>
      </c>
      <c r="AA70" s="56">
        <f t="shared" si="46"/>
        <v>0</v>
      </c>
      <c r="AB70" s="99" t="s">
        <v>96</v>
      </c>
      <c r="AC70" s="56">
        <f t="shared" si="47"/>
        <v>0</v>
      </c>
      <c r="AD70" s="99" t="s">
        <v>102</v>
      </c>
      <c r="AE70" s="56">
        <f t="shared" si="48"/>
        <v>0</v>
      </c>
      <c r="AF70" s="56"/>
      <c r="AG70" s="99" t="s">
        <v>78</v>
      </c>
      <c r="AH70" s="56">
        <f t="shared" si="49"/>
        <v>0</v>
      </c>
      <c r="AI70" s="100" t="s">
        <v>79</v>
      </c>
      <c r="AJ70" s="56">
        <f t="shared" si="50"/>
        <v>0</v>
      </c>
      <c r="AK70" s="56" t="s">
        <v>89</v>
      </c>
      <c r="AL70" s="56">
        <f t="shared" si="51"/>
        <v>0</v>
      </c>
      <c r="AM70" s="99" t="s">
        <v>95</v>
      </c>
      <c r="AN70" s="56">
        <f t="shared" si="52"/>
        <v>0</v>
      </c>
      <c r="AO70" s="99" t="s">
        <v>99</v>
      </c>
      <c r="AP70" s="56">
        <f t="shared" si="53"/>
        <v>0</v>
      </c>
      <c r="AQ70" s="99" t="s">
        <v>122</v>
      </c>
      <c r="AR70" s="56">
        <f t="shared" si="54"/>
        <v>0</v>
      </c>
      <c r="AS70" s="56"/>
      <c r="AT70" s="99" t="s">
        <v>78</v>
      </c>
      <c r="AU70" s="56">
        <f t="shared" si="55"/>
        <v>0</v>
      </c>
      <c r="AV70" s="99" t="s">
        <v>79</v>
      </c>
      <c r="AW70" s="56">
        <f t="shared" si="56"/>
        <v>0</v>
      </c>
      <c r="AX70" s="99" t="s">
        <v>89</v>
      </c>
      <c r="AY70" s="56">
        <f t="shared" si="57"/>
        <v>0</v>
      </c>
      <c r="AZ70" s="99" t="s">
        <v>93</v>
      </c>
      <c r="BA70" s="56">
        <f t="shared" si="58"/>
        <v>0</v>
      </c>
      <c r="BB70" s="99" t="s">
        <v>99</v>
      </c>
      <c r="BC70" s="56">
        <f t="shared" si="59"/>
        <v>0</v>
      </c>
      <c r="BD70" s="99" t="s">
        <v>122</v>
      </c>
      <c r="BE70" s="56">
        <f t="shared" si="60"/>
        <v>0</v>
      </c>
      <c r="BF70" s="56"/>
      <c r="BG70" s="69" t="s">
        <v>78</v>
      </c>
      <c r="BH70" s="56">
        <f t="shared" si="61"/>
        <v>0</v>
      </c>
      <c r="BI70" s="100" t="s">
        <v>79</v>
      </c>
      <c r="BJ70" s="56">
        <f t="shared" si="62"/>
        <v>0</v>
      </c>
      <c r="BK70" s="99" t="s">
        <v>89</v>
      </c>
      <c r="BL70" s="56">
        <f t="shared" si="63"/>
        <v>0</v>
      </c>
      <c r="BM70" s="99" t="s">
        <v>93</v>
      </c>
      <c r="BN70" s="56">
        <f t="shared" si="64"/>
        <v>0</v>
      </c>
      <c r="BO70" s="99" t="s">
        <v>99</v>
      </c>
      <c r="BP70" s="56">
        <f t="shared" si="65"/>
        <v>0</v>
      </c>
      <c r="BQ70" s="99" t="s">
        <v>122</v>
      </c>
      <c r="BR70" s="56">
        <f t="shared" si="66"/>
        <v>0</v>
      </c>
      <c r="BS70" s="56"/>
      <c r="BT70" s="99" t="s">
        <v>75</v>
      </c>
      <c r="BU70" s="56">
        <f t="shared" si="67"/>
        <v>0</v>
      </c>
      <c r="BV70" s="100" t="s">
        <v>138</v>
      </c>
      <c r="BW70" s="56">
        <f t="shared" si="68"/>
        <v>0</v>
      </c>
      <c r="BX70" s="99" t="s">
        <v>88</v>
      </c>
      <c r="BY70" s="56">
        <f t="shared" si="69"/>
        <v>0</v>
      </c>
      <c r="BZ70" s="99" t="s">
        <v>95</v>
      </c>
      <c r="CA70" s="56">
        <f t="shared" si="70"/>
        <v>0</v>
      </c>
      <c r="CB70" s="99" t="s">
        <v>99</v>
      </c>
      <c r="CC70" s="56">
        <f t="shared" si="71"/>
        <v>0</v>
      </c>
      <c r="CD70" s="99" t="s">
        <v>102</v>
      </c>
      <c r="CE70" s="56">
        <f t="shared" si="72"/>
        <v>0</v>
      </c>
      <c r="CF70" s="56"/>
      <c r="CG70" s="99" t="s">
        <v>75</v>
      </c>
      <c r="CH70" s="56">
        <f t="shared" si="73"/>
        <v>0</v>
      </c>
      <c r="CI70" s="99" t="s">
        <v>138</v>
      </c>
      <c r="CJ70" s="56">
        <f t="shared" si="74"/>
        <v>0</v>
      </c>
      <c r="CK70" s="99" t="s">
        <v>88</v>
      </c>
      <c r="CL70" s="56">
        <f t="shared" si="75"/>
        <v>0</v>
      </c>
      <c r="CM70" s="99" t="s">
        <v>95</v>
      </c>
      <c r="CN70" s="56">
        <f t="shared" si="76"/>
        <v>0</v>
      </c>
      <c r="CO70" s="99" t="s">
        <v>99</v>
      </c>
      <c r="CP70" s="56">
        <f t="shared" si="77"/>
        <v>0</v>
      </c>
      <c r="CQ70" s="99" t="s">
        <v>102</v>
      </c>
      <c r="CR70" s="102">
        <f t="shared" si="78"/>
        <v>0</v>
      </c>
    </row>
    <row r="71" spans="1:96" x14ac:dyDescent="0.15">
      <c r="A71" s="80" t="s">
        <v>306</v>
      </c>
      <c r="B71" s="81" t="s">
        <v>307</v>
      </c>
      <c r="C71" s="82" t="s">
        <v>170</v>
      </c>
      <c r="D71" s="82" t="s">
        <v>51</v>
      </c>
      <c r="E71" s="56">
        <v>0.9</v>
      </c>
      <c r="F71" s="14"/>
      <c r="G71" s="80">
        <v>101</v>
      </c>
      <c r="H71" s="56">
        <v>69</v>
      </c>
      <c r="I71" s="56">
        <v>114</v>
      </c>
      <c r="J71" s="56">
        <v>53</v>
      </c>
      <c r="K71" s="56">
        <v>45</v>
      </c>
      <c r="L71" s="56">
        <v>64.5</v>
      </c>
      <c r="M71" s="94">
        <f t="shared" si="40"/>
        <v>446.5</v>
      </c>
      <c r="N71" s="80"/>
      <c r="O71" s="56">
        <f t="shared" si="79"/>
        <v>-32.4</v>
      </c>
      <c r="P71" s="56"/>
      <c r="Q71" s="81">
        <f t="shared" si="41"/>
        <v>0</v>
      </c>
      <c r="R71" s="14">
        <f t="shared" si="42"/>
        <v>-32.4</v>
      </c>
      <c r="S71" s="80"/>
      <c r="T71" s="99" t="s">
        <v>73</v>
      </c>
      <c r="U71" s="56">
        <f t="shared" si="43"/>
        <v>-0.53999999999999992</v>
      </c>
      <c r="V71" s="99" t="s">
        <v>84</v>
      </c>
      <c r="W71" s="56">
        <f t="shared" si="44"/>
        <v>-0.53999999999999992</v>
      </c>
      <c r="X71" s="99" t="s">
        <v>88</v>
      </c>
      <c r="Y71" s="56">
        <f t="shared" si="45"/>
        <v>-0.53999999999999992</v>
      </c>
      <c r="Z71" s="99" t="s">
        <v>93</v>
      </c>
      <c r="AA71" s="56">
        <f t="shared" si="46"/>
        <v>-0.53999999999999992</v>
      </c>
      <c r="AB71" s="99" t="s">
        <v>96</v>
      </c>
      <c r="AC71" s="56">
        <f t="shared" si="47"/>
        <v>-0.53999999999999992</v>
      </c>
      <c r="AD71" s="99" t="s">
        <v>102</v>
      </c>
      <c r="AE71" s="56">
        <f t="shared" si="48"/>
        <v>-0.53999999999999992</v>
      </c>
      <c r="AF71" s="56"/>
      <c r="AG71" s="99" t="s">
        <v>73</v>
      </c>
      <c r="AH71" s="56">
        <f t="shared" si="49"/>
        <v>-0.53999999999999992</v>
      </c>
      <c r="AI71" s="100" t="s">
        <v>83</v>
      </c>
      <c r="AJ71" s="56">
        <f t="shared" si="50"/>
        <v>-0.53999999999999992</v>
      </c>
      <c r="AK71" s="56" t="s">
        <v>85</v>
      </c>
      <c r="AL71" s="56">
        <f t="shared" si="51"/>
        <v>-0.53999999999999992</v>
      </c>
      <c r="AM71" s="99" t="s">
        <v>93</v>
      </c>
      <c r="AN71" s="56">
        <f t="shared" si="52"/>
        <v>-0.53999999999999992</v>
      </c>
      <c r="AO71" s="99" t="s">
        <v>98</v>
      </c>
      <c r="AP71" s="56">
        <f t="shared" si="53"/>
        <v>-0.53999999999999992</v>
      </c>
      <c r="AQ71" s="99" t="s">
        <v>102</v>
      </c>
      <c r="AR71" s="56">
        <f t="shared" si="54"/>
        <v>-0.53999999999999992</v>
      </c>
      <c r="AS71" s="56"/>
      <c r="AT71" s="99" t="s">
        <v>73</v>
      </c>
      <c r="AU71" s="56">
        <f t="shared" si="55"/>
        <v>-0.80999999999999994</v>
      </c>
      <c r="AV71" s="99" t="s">
        <v>84</v>
      </c>
      <c r="AW71" s="56">
        <f t="shared" si="56"/>
        <v>-0.80999999999999994</v>
      </c>
      <c r="AX71" s="99" t="s">
        <v>88</v>
      </c>
      <c r="AY71" s="56">
        <f t="shared" si="57"/>
        <v>-0.80999999999999994</v>
      </c>
      <c r="AZ71" s="99" t="s">
        <v>93</v>
      </c>
      <c r="BA71" s="56">
        <f t="shared" si="58"/>
        <v>-0.80999999999999994</v>
      </c>
      <c r="BB71" s="99" t="s">
        <v>96</v>
      </c>
      <c r="BC71" s="56">
        <f t="shared" si="59"/>
        <v>-0.80999999999999994</v>
      </c>
      <c r="BD71" s="99" t="s">
        <v>102</v>
      </c>
      <c r="BE71" s="56">
        <f t="shared" si="60"/>
        <v>-0.80999999999999994</v>
      </c>
      <c r="BF71" s="56"/>
      <c r="BG71" s="69" t="s">
        <v>73</v>
      </c>
      <c r="BH71" s="56">
        <f t="shared" si="61"/>
        <v>-0.80999999999999994</v>
      </c>
      <c r="BI71" s="100" t="s">
        <v>84</v>
      </c>
      <c r="BJ71" s="56">
        <f t="shared" si="62"/>
        <v>-0.80999999999999994</v>
      </c>
      <c r="BK71" s="99" t="s">
        <v>135</v>
      </c>
      <c r="BL71" s="56">
        <f t="shared" si="63"/>
        <v>-0.80999999999999994</v>
      </c>
      <c r="BM71" s="99" t="s">
        <v>93</v>
      </c>
      <c r="BN71" s="56">
        <f t="shared" si="64"/>
        <v>-0.80999999999999994</v>
      </c>
      <c r="BO71" s="99" t="s">
        <v>96</v>
      </c>
      <c r="BP71" s="56">
        <f t="shared" si="65"/>
        <v>-0.80999999999999994</v>
      </c>
      <c r="BQ71" s="99" t="s">
        <v>102</v>
      </c>
      <c r="BR71" s="56">
        <f t="shared" si="66"/>
        <v>-0.80999999999999994</v>
      </c>
      <c r="BS71" s="56"/>
      <c r="BT71" s="99" t="s">
        <v>136</v>
      </c>
      <c r="BU71" s="56">
        <f t="shared" si="67"/>
        <v>-1.3499999999999999</v>
      </c>
      <c r="BV71" s="100" t="s">
        <v>84</v>
      </c>
      <c r="BW71" s="56">
        <f t="shared" si="68"/>
        <v>-1.3499999999999999</v>
      </c>
      <c r="BX71" s="99" t="s">
        <v>88</v>
      </c>
      <c r="BY71" s="56">
        <f t="shared" si="69"/>
        <v>-1.3499999999999999</v>
      </c>
      <c r="BZ71" s="99" t="s">
        <v>93</v>
      </c>
      <c r="CA71" s="56">
        <f t="shared" si="70"/>
        <v>-1.3499999999999999</v>
      </c>
      <c r="CB71" s="99" t="s">
        <v>96</v>
      </c>
      <c r="CC71" s="56">
        <f t="shared" si="71"/>
        <v>-1.3499999999999999</v>
      </c>
      <c r="CD71" s="99" t="s">
        <v>102</v>
      </c>
      <c r="CE71" s="56">
        <f t="shared" si="72"/>
        <v>-1.3499999999999999</v>
      </c>
      <c r="CF71" s="56"/>
      <c r="CG71" s="99" t="s">
        <v>136</v>
      </c>
      <c r="CH71" s="56">
        <f t="shared" si="73"/>
        <v>-1.3499999999999999</v>
      </c>
      <c r="CI71" s="99" t="s">
        <v>84</v>
      </c>
      <c r="CJ71" s="56">
        <f t="shared" si="74"/>
        <v>-1.3499999999999999</v>
      </c>
      <c r="CK71" s="99" t="s">
        <v>88</v>
      </c>
      <c r="CL71" s="56">
        <f t="shared" si="75"/>
        <v>-1.3499999999999999</v>
      </c>
      <c r="CM71" s="99" t="s">
        <v>93</v>
      </c>
      <c r="CN71" s="56">
        <f t="shared" si="76"/>
        <v>-1.3499999999999999</v>
      </c>
      <c r="CO71" s="99" t="s">
        <v>96</v>
      </c>
      <c r="CP71" s="56">
        <f t="shared" si="77"/>
        <v>-1.3499999999999999</v>
      </c>
      <c r="CQ71" s="99" t="s">
        <v>102</v>
      </c>
      <c r="CR71" s="102">
        <f t="shared" si="78"/>
        <v>-1.3499999999999999</v>
      </c>
    </row>
    <row r="72" spans="1:96" x14ac:dyDescent="0.15">
      <c r="A72" s="80" t="s">
        <v>308</v>
      </c>
      <c r="B72" s="81" t="s">
        <v>309</v>
      </c>
      <c r="C72" s="82" t="s">
        <v>170</v>
      </c>
      <c r="D72" s="82" t="s">
        <v>51</v>
      </c>
      <c r="E72" s="56"/>
      <c r="F72" s="14"/>
      <c r="G72" s="80">
        <v>94</v>
      </c>
      <c r="H72" s="56">
        <v>102</v>
      </c>
      <c r="I72" s="56">
        <v>56</v>
      </c>
      <c r="J72" s="56">
        <v>71</v>
      </c>
      <c r="K72" s="56">
        <v>55</v>
      </c>
      <c r="L72" s="56">
        <v>67.5</v>
      </c>
      <c r="M72" s="94">
        <f t="shared" si="40"/>
        <v>445.5</v>
      </c>
      <c r="N72" s="80"/>
      <c r="O72" s="56">
        <f t="shared" si="79"/>
        <v>0</v>
      </c>
      <c r="P72" s="56"/>
      <c r="Q72" s="81">
        <f t="shared" si="41"/>
        <v>0</v>
      </c>
      <c r="R72" s="14">
        <f t="shared" si="42"/>
        <v>0</v>
      </c>
      <c r="S72" s="80"/>
      <c r="T72" s="99" t="s">
        <v>74</v>
      </c>
      <c r="U72" s="56">
        <f t="shared" si="43"/>
        <v>0</v>
      </c>
      <c r="V72" s="99" t="s">
        <v>84</v>
      </c>
      <c r="W72" s="56">
        <f t="shared" si="44"/>
        <v>0</v>
      </c>
      <c r="X72" s="99" t="s">
        <v>88</v>
      </c>
      <c r="Y72" s="56">
        <f t="shared" si="45"/>
        <v>0</v>
      </c>
      <c r="Z72" s="99" t="s">
        <v>93</v>
      </c>
      <c r="AA72" s="56">
        <f t="shared" si="46"/>
        <v>0</v>
      </c>
      <c r="AB72" s="99" t="s">
        <v>125</v>
      </c>
      <c r="AC72" s="56">
        <f t="shared" si="47"/>
        <v>0</v>
      </c>
      <c r="AD72" s="99" t="s">
        <v>100</v>
      </c>
      <c r="AE72" s="56">
        <f t="shared" si="48"/>
        <v>0</v>
      </c>
      <c r="AF72" s="56"/>
      <c r="AG72" s="99" t="s">
        <v>78</v>
      </c>
      <c r="AH72" s="56">
        <f t="shared" si="49"/>
        <v>0</v>
      </c>
      <c r="AI72" s="100" t="s">
        <v>83</v>
      </c>
      <c r="AJ72" s="56">
        <f t="shared" si="50"/>
        <v>0</v>
      </c>
      <c r="AK72" s="56" t="s">
        <v>88</v>
      </c>
      <c r="AL72" s="56">
        <f t="shared" si="51"/>
        <v>0</v>
      </c>
      <c r="AM72" s="99" t="s">
        <v>91</v>
      </c>
      <c r="AN72" s="56">
        <f t="shared" si="52"/>
        <v>0</v>
      </c>
      <c r="AO72" s="99" t="s">
        <v>99</v>
      </c>
      <c r="AP72" s="56">
        <f t="shared" si="53"/>
        <v>0</v>
      </c>
      <c r="AQ72" s="99" t="s">
        <v>102</v>
      </c>
      <c r="AR72" s="56">
        <f t="shared" si="54"/>
        <v>0</v>
      </c>
      <c r="AS72" s="56"/>
      <c r="AT72" s="99" t="s">
        <v>78</v>
      </c>
      <c r="AU72" s="56">
        <f t="shared" si="55"/>
        <v>0</v>
      </c>
      <c r="AV72" s="99" t="s">
        <v>129</v>
      </c>
      <c r="AW72" s="56">
        <f t="shared" si="56"/>
        <v>0</v>
      </c>
      <c r="AX72" s="99" t="s">
        <v>88</v>
      </c>
      <c r="AY72" s="56">
        <f t="shared" si="57"/>
        <v>0</v>
      </c>
      <c r="AZ72" s="99" t="s">
        <v>91</v>
      </c>
      <c r="BA72" s="56">
        <f t="shared" si="58"/>
        <v>0</v>
      </c>
      <c r="BB72" s="99" t="s">
        <v>99</v>
      </c>
      <c r="BC72" s="56">
        <f t="shared" si="59"/>
        <v>0</v>
      </c>
      <c r="BD72" s="99" t="s">
        <v>121</v>
      </c>
      <c r="BE72" s="56">
        <f t="shared" si="60"/>
        <v>0</v>
      </c>
      <c r="BF72" s="56"/>
      <c r="BG72" s="69" t="s">
        <v>78</v>
      </c>
      <c r="BH72" s="56">
        <f t="shared" si="61"/>
        <v>0</v>
      </c>
      <c r="BI72" s="100" t="s">
        <v>83</v>
      </c>
      <c r="BJ72" s="56">
        <f t="shared" si="62"/>
        <v>0</v>
      </c>
      <c r="BK72" s="99" t="s">
        <v>87</v>
      </c>
      <c r="BL72" s="56">
        <f t="shared" si="63"/>
        <v>0</v>
      </c>
      <c r="BM72" s="99" t="s">
        <v>91</v>
      </c>
      <c r="BN72" s="56">
        <f t="shared" si="64"/>
        <v>0</v>
      </c>
      <c r="BO72" s="99" t="s">
        <v>99</v>
      </c>
      <c r="BP72" s="56">
        <f t="shared" si="65"/>
        <v>0</v>
      </c>
      <c r="BQ72" s="99" t="s">
        <v>121</v>
      </c>
      <c r="BR72" s="56">
        <f t="shared" si="66"/>
        <v>0</v>
      </c>
      <c r="BS72" s="56"/>
      <c r="BT72" s="99" t="s">
        <v>136</v>
      </c>
      <c r="BU72" s="56">
        <f t="shared" si="67"/>
        <v>0</v>
      </c>
      <c r="BV72" s="100" t="s">
        <v>84</v>
      </c>
      <c r="BW72" s="56">
        <f t="shared" si="68"/>
        <v>0</v>
      </c>
      <c r="BX72" s="99" t="s">
        <v>88</v>
      </c>
      <c r="BY72" s="56">
        <f t="shared" si="69"/>
        <v>0</v>
      </c>
      <c r="BZ72" s="99" t="s">
        <v>93</v>
      </c>
      <c r="CA72" s="56">
        <f t="shared" si="70"/>
        <v>0</v>
      </c>
      <c r="CB72" s="99" t="s">
        <v>96</v>
      </c>
      <c r="CC72" s="56">
        <f t="shared" si="71"/>
        <v>0</v>
      </c>
      <c r="CD72" s="99" t="s">
        <v>102</v>
      </c>
      <c r="CE72" s="56">
        <f t="shared" si="72"/>
        <v>0</v>
      </c>
      <c r="CF72" s="56"/>
      <c r="CG72" s="99" t="s">
        <v>136</v>
      </c>
      <c r="CH72" s="56">
        <f t="shared" si="73"/>
        <v>0</v>
      </c>
      <c r="CI72" s="99" t="s">
        <v>84</v>
      </c>
      <c r="CJ72" s="56">
        <f t="shared" si="74"/>
        <v>0</v>
      </c>
      <c r="CK72" s="99" t="s">
        <v>88</v>
      </c>
      <c r="CL72" s="56">
        <f t="shared" si="75"/>
        <v>0</v>
      </c>
      <c r="CM72" s="99" t="s">
        <v>93</v>
      </c>
      <c r="CN72" s="56">
        <f t="shared" si="76"/>
        <v>0</v>
      </c>
      <c r="CO72" s="99" t="s">
        <v>96</v>
      </c>
      <c r="CP72" s="56">
        <f t="shared" si="77"/>
        <v>0</v>
      </c>
      <c r="CQ72" s="99" t="s">
        <v>102</v>
      </c>
      <c r="CR72" s="102">
        <f t="shared" si="78"/>
        <v>0</v>
      </c>
    </row>
    <row r="73" spans="1:96" x14ac:dyDescent="0.15">
      <c r="A73" s="80" t="s">
        <v>310</v>
      </c>
      <c r="B73" s="81" t="s">
        <v>311</v>
      </c>
      <c r="C73" s="82" t="s">
        <v>170</v>
      </c>
      <c r="D73" s="82" t="s">
        <v>51</v>
      </c>
      <c r="E73" s="56">
        <v>1</v>
      </c>
      <c r="F73" s="14"/>
      <c r="G73" s="80">
        <v>94</v>
      </c>
      <c r="H73" s="56">
        <v>83</v>
      </c>
      <c r="I73" s="56">
        <v>124</v>
      </c>
      <c r="J73" s="56">
        <v>59.5</v>
      </c>
      <c r="K73" s="56">
        <v>38</v>
      </c>
      <c r="L73" s="56">
        <v>46</v>
      </c>
      <c r="M73" s="94">
        <f t="shared" si="40"/>
        <v>444.5</v>
      </c>
      <c r="N73" s="80"/>
      <c r="O73" s="56">
        <f t="shared" si="79"/>
        <v>-36</v>
      </c>
      <c r="P73" s="56"/>
      <c r="Q73" s="81">
        <f t="shared" si="41"/>
        <v>0</v>
      </c>
      <c r="R73" s="14">
        <f t="shared" si="42"/>
        <v>-36</v>
      </c>
      <c r="S73" s="80"/>
      <c r="T73" s="99" t="s">
        <v>76</v>
      </c>
      <c r="U73" s="56">
        <f t="shared" si="43"/>
        <v>-0.6</v>
      </c>
      <c r="V73" s="99" t="s">
        <v>83</v>
      </c>
      <c r="W73" s="56">
        <f t="shared" si="44"/>
        <v>-0.6</v>
      </c>
      <c r="X73" s="99" t="s">
        <v>85</v>
      </c>
      <c r="Y73" s="56">
        <f t="shared" si="45"/>
        <v>-0.6</v>
      </c>
      <c r="Z73" s="99" t="s">
        <v>94</v>
      </c>
      <c r="AA73" s="56">
        <f t="shared" si="46"/>
        <v>-0.6</v>
      </c>
      <c r="AB73" s="99" t="s">
        <v>98</v>
      </c>
      <c r="AC73" s="56">
        <f t="shared" si="47"/>
        <v>-0.6</v>
      </c>
      <c r="AD73" s="99" t="s">
        <v>121</v>
      </c>
      <c r="AE73" s="56">
        <f t="shared" si="48"/>
        <v>-0.6</v>
      </c>
      <c r="AF73" s="56"/>
      <c r="AG73" s="99" t="s">
        <v>78</v>
      </c>
      <c r="AH73" s="56">
        <f t="shared" si="49"/>
        <v>-0.6</v>
      </c>
      <c r="AI73" s="100" t="s">
        <v>81</v>
      </c>
      <c r="AJ73" s="56">
        <f t="shared" si="50"/>
        <v>-0.6</v>
      </c>
      <c r="AK73" s="56" t="s">
        <v>88</v>
      </c>
      <c r="AL73" s="56">
        <f t="shared" si="51"/>
        <v>-0.6</v>
      </c>
      <c r="AM73" s="99" t="s">
        <v>94</v>
      </c>
      <c r="AN73" s="56">
        <f t="shared" si="52"/>
        <v>-0.6</v>
      </c>
      <c r="AO73" s="99" t="s">
        <v>96</v>
      </c>
      <c r="AP73" s="56">
        <f t="shared" si="53"/>
        <v>-0.6</v>
      </c>
      <c r="AQ73" s="99" t="s">
        <v>102</v>
      </c>
      <c r="AR73" s="56">
        <f t="shared" si="54"/>
        <v>-0.6</v>
      </c>
      <c r="AS73" s="56"/>
      <c r="AT73" s="99" t="s">
        <v>78</v>
      </c>
      <c r="AU73" s="56">
        <f t="shared" si="55"/>
        <v>-0.9</v>
      </c>
      <c r="AV73" s="99" t="s">
        <v>81</v>
      </c>
      <c r="AW73" s="56">
        <f t="shared" si="56"/>
        <v>-0.9</v>
      </c>
      <c r="AX73" s="99" t="s">
        <v>89</v>
      </c>
      <c r="AY73" s="56">
        <f t="shared" si="57"/>
        <v>-0.9</v>
      </c>
      <c r="AZ73" s="99" t="s">
        <v>91</v>
      </c>
      <c r="BA73" s="56">
        <f t="shared" si="58"/>
        <v>-0.9</v>
      </c>
      <c r="BB73" s="99" t="s">
        <v>96</v>
      </c>
      <c r="BC73" s="56">
        <f t="shared" si="59"/>
        <v>-0.9</v>
      </c>
      <c r="BD73" s="99" t="s">
        <v>102</v>
      </c>
      <c r="BE73" s="56">
        <f t="shared" si="60"/>
        <v>-0.9</v>
      </c>
      <c r="BF73" s="56"/>
      <c r="BG73" s="69" t="s">
        <v>78</v>
      </c>
      <c r="BH73" s="56">
        <f t="shared" si="61"/>
        <v>-0.9</v>
      </c>
      <c r="BI73" s="100" t="s">
        <v>81</v>
      </c>
      <c r="BJ73" s="56">
        <f t="shared" si="62"/>
        <v>-0.9</v>
      </c>
      <c r="BK73" s="99" t="s">
        <v>89</v>
      </c>
      <c r="BL73" s="56">
        <f t="shared" si="63"/>
        <v>-0.9</v>
      </c>
      <c r="BM73" s="99" t="s">
        <v>91</v>
      </c>
      <c r="BN73" s="56">
        <f t="shared" si="64"/>
        <v>-0.9</v>
      </c>
      <c r="BO73" s="99" t="s">
        <v>96</v>
      </c>
      <c r="BP73" s="56">
        <f t="shared" si="65"/>
        <v>-0.9</v>
      </c>
      <c r="BQ73" s="99" t="s">
        <v>102</v>
      </c>
      <c r="BR73" s="56">
        <f t="shared" si="66"/>
        <v>-0.9</v>
      </c>
      <c r="BS73" s="56"/>
      <c r="BT73" s="99" t="s">
        <v>75</v>
      </c>
      <c r="BU73" s="56">
        <f t="shared" si="67"/>
        <v>-1.5</v>
      </c>
      <c r="BV73" s="100" t="s">
        <v>81</v>
      </c>
      <c r="BW73" s="56">
        <f t="shared" si="68"/>
        <v>-1.5</v>
      </c>
      <c r="BX73" s="99" t="s">
        <v>89</v>
      </c>
      <c r="BY73" s="56">
        <f t="shared" si="69"/>
        <v>-1.5</v>
      </c>
      <c r="BZ73" s="99" t="s">
        <v>91</v>
      </c>
      <c r="CA73" s="56">
        <f t="shared" si="70"/>
        <v>-1.5</v>
      </c>
      <c r="CB73" s="99" t="s">
        <v>96</v>
      </c>
      <c r="CC73" s="56">
        <f t="shared" si="71"/>
        <v>-1.5</v>
      </c>
      <c r="CD73" s="99" t="s">
        <v>122</v>
      </c>
      <c r="CE73" s="56">
        <f t="shared" si="72"/>
        <v>-1.5</v>
      </c>
      <c r="CF73" s="56"/>
      <c r="CG73" s="99" t="s">
        <v>75</v>
      </c>
      <c r="CH73" s="56">
        <f t="shared" si="73"/>
        <v>-1.5</v>
      </c>
      <c r="CI73" s="99" t="s">
        <v>81</v>
      </c>
      <c r="CJ73" s="56">
        <f t="shared" si="74"/>
        <v>-1.5</v>
      </c>
      <c r="CK73" s="99" t="s">
        <v>89</v>
      </c>
      <c r="CL73" s="56">
        <f t="shared" si="75"/>
        <v>-1.5</v>
      </c>
      <c r="CM73" s="99" t="s">
        <v>91</v>
      </c>
      <c r="CN73" s="56">
        <f t="shared" si="76"/>
        <v>-1.5</v>
      </c>
      <c r="CO73" s="99" t="s">
        <v>96</v>
      </c>
      <c r="CP73" s="56">
        <f t="shared" si="77"/>
        <v>-1.5</v>
      </c>
      <c r="CQ73" s="99" t="s">
        <v>122</v>
      </c>
      <c r="CR73" s="102">
        <f t="shared" si="78"/>
        <v>-1.5</v>
      </c>
    </row>
    <row r="74" spans="1:96" x14ac:dyDescent="0.15">
      <c r="A74" s="80" t="s">
        <v>312</v>
      </c>
      <c r="B74" s="81" t="s">
        <v>313</v>
      </c>
      <c r="C74" s="82" t="s">
        <v>170</v>
      </c>
      <c r="D74" s="82" t="s">
        <v>51</v>
      </c>
      <c r="E74" s="56"/>
      <c r="F74" s="14"/>
      <c r="G74" s="80">
        <v>95</v>
      </c>
      <c r="H74" s="56">
        <v>83</v>
      </c>
      <c r="I74" s="56">
        <v>101</v>
      </c>
      <c r="J74" s="56">
        <v>41.5</v>
      </c>
      <c r="K74" s="56">
        <v>55</v>
      </c>
      <c r="L74" s="56">
        <v>66</v>
      </c>
      <c r="M74" s="94">
        <f t="shared" si="40"/>
        <v>441.5</v>
      </c>
      <c r="N74" s="80"/>
      <c r="O74" s="56">
        <f t="shared" si="79"/>
        <v>0</v>
      </c>
      <c r="P74" s="56"/>
      <c r="Q74" s="81">
        <f t="shared" si="41"/>
        <v>0</v>
      </c>
      <c r="R74" s="14">
        <f t="shared" si="42"/>
        <v>0</v>
      </c>
      <c r="S74" s="80"/>
      <c r="T74" s="99" t="s">
        <v>73</v>
      </c>
      <c r="U74" s="56">
        <f t="shared" si="43"/>
        <v>0</v>
      </c>
      <c r="V74" s="99" t="s">
        <v>80</v>
      </c>
      <c r="W74" s="56">
        <f t="shared" si="44"/>
        <v>0</v>
      </c>
      <c r="X74" s="99" t="s">
        <v>89</v>
      </c>
      <c r="Y74" s="56">
        <f t="shared" si="45"/>
        <v>0</v>
      </c>
      <c r="Z74" s="99" t="s">
        <v>95</v>
      </c>
      <c r="AA74" s="56">
        <f t="shared" si="46"/>
        <v>0</v>
      </c>
      <c r="AB74" s="99" t="s">
        <v>98</v>
      </c>
      <c r="AC74" s="56">
        <f t="shared" si="47"/>
        <v>0</v>
      </c>
      <c r="AD74" s="99" t="s">
        <v>121</v>
      </c>
      <c r="AE74" s="56">
        <f t="shared" si="48"/>
        <v>0</v>
      </c>
      <c r="AF74" s="56"/>
      <c r="AG74" s="99" t="s">
        <v>77</v>
      </c>
      <c r="AH74" s="56">
        <f t="shared" si="49"/>
        <v>0</v>
      </c>
      <c r="AI74" s="100" t="s">
        <v>81</v>
      </c>
      <c r="AJ74" s="56">
        <f t="shared" si="50"/>
        <v>0</v>
      </c>
      <c r="AK74" s="56" t="s">
        <v>86</v>
      </c>
      <c r="AL74" s="56">
        <f t="shared" si="51"/>
        <v>0</v>
      </c>
      <c r="AM74" s="99" t="s">
        <v>93</v>
      </c>
      <c r="AN74" s="56">
        <f t="shared" si="52"/>
        <v>0</v>
      </c>
      <c r="AO74" s="99" t="s">
        <v>99</v>
      </c>
      <c r="AP74" s="56">
        <f t="shared" si="53"/>
        <v>0</v>
      </c>
      <c r="AQ74" s="99" t="s">
        <v>102</v>
      </c>
      <c r="AR74" s="56">
        <f t="shared" si="54"/>
        <v>0</v>
      </c>
      <c r="AS74" s="56"/>
      <c r="AT74" s="99" t="s">
        <v>75</v>
      </c>
      <c r="AU74" s="56">
        <f t="shared" si="55"/>
        <v>0</v>
      </c>
      <c r="AV74" s="99" t="s">
        <v>81</v>
      </c>
      <c r="AW74" s="56">
        <f t="shared" si="56"/>
        <v>0</v>
      </c>
      <c r="AX74" s="99" t="s">
        <v>85</v>
      </c>
      <c r="AY74" s="56">
        <f t="shared" si="57"/>
        <v>0</v>
      </c>
      <c r="AZ74" s="99" t="s">
        <v>95</v>
      </c>
      <c r="BA74" s="56">
        <f t="shared" si="58"/>
        <v>0</v>
      </c>
      <c r="BB74" s="99" t="s">
        <v>99</v>
      </c>
      <c r="BC74" s="56">
        <f t="shared" si="59"/>
        <v>0</v>
      </c>
      <c r="BD74" s="99" t="s">
        <v>102</v>
      </c>
      <c r="BE74" s="56">
        <f t="shared" si="60"/>
        <v>0</v>
      </c>
      <c r="BF74" s="56"/>
      <c r="BG74" s="69" t="s">
        <v>75</v>
      </c>
      <c r="BH74" s="56">
        <f t="shared" si="61"/>
        <v>0</v>
      </c>
      <c r="BI74" s="100" t="s">
        <v>81</v>
      </c>
      <c r="BJ74" s="56">
        <f t="shared" si="62"/>
        <v>0</v>
      </c>
      <c r="BK74" s="99" t="s">
        <v>85</v>
      </c>
      <c r="BL74" s="56">
        <f t="shared" si="63"/>
        <v>0</v>
      </c>
      <c r="BM74" s="99" t="s">
        <v>95</v>
      </c>
      <c r="BN74" s="56">
        <f t="shared" si="64"/>
        <v>0</v>
      </c>
      <c r="BO74" s="99" t="s">
        <v>99</v>
      </c>
      <c r="BP74" s="56">
        <f t="shared" si="65"/>
        <v>0</v>
      </c>
      <c r="BQ74" s="99" t="s">
        <v>102</v>
      </c>
      <c r="BR74" s="56">
        <f t="shared" si="66"/>
        <v>0</v>
      </c>
      <c r="BS74" s="56"/>
      <c r="BT74" s="99" t="s">
        <v>136</v>
      </c>
      <c r="BU74" s="56">
        <f t="shared" si="67"/>
        <v>0</v>
      </c>
      <c r="BV74" s="100" t="s">
        <v>84</v>
      </c>
      <c r="BW74" s="56">
        <f t="shared" si="68"/>
        <v>0</v>
      </c>
      <c r="BX74" s="99" t="s">
        <v>88</v>
      </c>
      <c r="BY74" s="56">
        <f t="shared" si="69"/>
        <v>0</v>
      </c>
      <c r="BZ74" s="99" t="s">
        <v>91</v>
      </c>
      <c r="CA74" s="56">
        <f t="shared" si="70"/>
        <v>0</v>
      </c>
      <c r="CB74" s="99" t="s">
        <v>96</v>
      </c>
      <c r="CC74" s="56">
        <f t="shared" si="71"/>
        <v>0</v>
      </c>
      <c r="CD74" s="99" t="s">
        <v>122</v>
      </c>
      <c r="CE74" s="56">
        <f t="shared" si="72"/>
        <v>0</v>
      </c>
      <c r="CF74" s="56"/>
      <c r="CG74" s="99" t="s">
        <v>136</v>
      </c>
      <c r="CH74" s="56">
        <f t="shared" si="73"/>
        <v>0</v>
      </c>
      <c r="CI74" s="99" t="s">
        <v>84</v>
      </c>
      <c r="CJ74" s="56">
        <f t="shared" si="74"/>
        <v>0</v>
      </c>
      <c r="CK74" s="99" t="s">
        <v>88</v>
      </c>
      <c r="CL74" s="56">
        <f t="shared" si="75"/>
        <v>0</v>
      </c>
      <c r="CM74" s="99" t="s">
        <v>91</v>
      </c>
      <c r="CN74" s="56">
        <f t="shared" si="76"/>
        <v>0</v>
      </c>
      <c r="CO74" s="99" t="s">
        <v>96</v>
      </c>
      <c r="CP74" s="56">
        <f t="shared" si="77"/>
        <v>0</v>
      </c>
      <c r="CQ74" s="99" t="s">
        <v>122</v>
      </c>
      <c r="CR74" s="102">
        <f t="shared" si="78"/>
        <v>0</v>
      </c>
    </row>
    <row r="75" spans="1:96" x14ac:dyDescent="0.15">
      <c r="A75" s="80" t="s">
        <v>314</v>
      </c>
      <c r="B75" s="81" t="s">
        <v>315</v>
      </c>
      <c r="C75" s="82" t="s">
        <v>170</v>
      </c>
      <c r="D75" s="82" t="s">
        <v>51</v>
      </c>
      <c r="E75" s="56"/>
      <c r="F75" s="14"/>
      <c r="G75" s="80">
        <v>104</v>
      </c>
      <c r="H75" s="56">
        <v>74</v>
      </c>
      <c r="I75" s="56">
        <v>116</v>
      </c>
      <c r="J75" s="56">
        <v>41.5</v>
      </c>
      <c r="K75" s="56">
        <v>53</v>
      </c>
      <c r="L75" s="56">
        <v>53</v>
      </c>
      <c r="M75" s="94">
        <f t="shared" si="40"/>
        <v>441.5</v>
      </c>
      <c r="N75" s="80"/>
      <c r="O75" s="56">
        <f t="shared" si="79"/>
        <v>0</v>
      </c>
      <c r="P75" s="56"/>
      <c r="Q75" s="81">
        <f t="shared" si="41"/>
        <v>0</v>
      </c>
      <c r="R75" s="14">
        <f t="shared" si="42"/>
        <v>0</v>
      </c>
      <c r="S75" s="80"/>
      <c r="T75" s="99" t="s">
        <v>75</v>
      </c>
      <c r="U75" s="56">
        <f t="shared" si="43"/>
        <v>0</v>
      </c>
      <c r="V75" s="99" t="s">
        <v>80</v>
      </c>
      <c r="W75" s="56">
        <f t="shared" si="44"/>
        <v>0</v>
      </c>
      <c r="X75" s="99" t="s">
        <v>89</v>
      </c>
      <c r="Y75" s="56">
        <f t="shared" si="45"/>
        <v>0</v>
      </c>
      <c r="Z75" s="99" t="s">
        <v>93</v>
      </c>
      <c r="AA75" s="56">
        <f t="shared" si="46"/>
        <v>0</v>
      </c>
      <c r="AB75" s="99" t="s">
        <v>96</v>
      </c>
      <c r="AC75" s="56">
        <f t="shared" si="47"/>
        <v>0</v>
      </c>
      <c r="AD75" s="99" t="s">
        <v>102</v>
      </c>
      <c r="AE75" s="56">
        <f t="shared" si="48"/>
        <v>0</v>
      </c>
      <c r="AF75" s="56"/>
      <c r="AG75" s="99" t="s">
        <v>78</v>
      </c>
      <c r="AH75" s="56">
        <f t="shared" si="49"/>
        <v>0</v>
      </c>
      <c r="AI75" s="100" t="s">
        <v>82</v>
      </c>
      <c r="AJ75" s="56">
        <f t="shared" si="50"/>
        <v>0</v>
      </c>
      <c r="AK75" s="56" t="s">
        <v>85</v>
      </c>
      <c r="AL75" s="56">
        <f t="shared" si="51"/>
        <v>0</v>
      </c>
      <c r="AM75" s="99" t="s">
        <v>95</v>
      </c>
      <c r="AN75" s="56">
        <f t="shared" si="52"/>
        <v>0</v>
      </c>
      <c r="AO75" s="99" t="s">
        <v>96</v>
      </c>
      <c r="AP75" s="56">
        <f t="shared" si="53"/>
        <v>0</v>
      </c>
      <c r="AQ75" s="99" t="s">
        <v>102</v>
      </c>
      <c r="AR75" s="56">
        <f t="shared" si="54"/>
        <v>0</v>
      </c>
      <c r="AS75" s="56"/>
      <c r="AT75" s="99" t="s">
        <v>78</v>
      </c>
      <c r="AU75" s="56">
        <f t="shared" si="55"/>
        <v>0</v>
      </c>
      <c r="AV75" s="99" t="s">
        <v>79</v>
      </c>
      <c r="AW75" s="56">
        <f t="shared" si="56"/>
        <v>0</v>
      </c>
      <c r="AX75" s="99" t="s">
        <v>89</v>
      </c>
      <c r="AY75" s="56">
        <f t="shared" si="57"/>
        <v>0</v>
      </c>
      <c r="AZ75" s="99" t="s">
        <v>94</v>
      </c>
      <c r="BA75" s="56">
        <f t="shared" si="58"/>
        <v>0</v>
      </c>
      <c r="BB75" s="99" t="s">
        <v>99</v>
      </c>
      <c r="BC75" s="56">
        <f t="shared" si="59"/>
        <v>0</v>
      </c>
      <c r="BD75" s="99" t="s">
        <v>102</v>
      </c>
      <c r="BE75" s="56">
        <f t="shared" si="60"/>
        <v>0</v>
      </c>
      <c r="BF75" s="56"/>
      <c r="BG75" s="69" t="s">
        <v>78</v>
      </c>
      <c r="BH75" s="56">
        <f t="shared" si="61"/>
        <v>0</v>
      </c>
      <c r="BI75" s="100" t="s">
        <v>79</v>
      </c>
      <c r="BJ75" s="56">
        <f t="shared" si="62"/>
        <v>0</v>
      </c>
      <c r="BK75" s="99" t="s">
        <v>89</v>
      </c>
      <c r="BL75" s="56">
        <f t="shared" si="63"/>
        <v>0</v>
      </c>
      <c r="BM75" s="99" t="s">
        <v>94</v>
      </c>
      <c r="BN75" s="56">
        <f t="shared" si="64"/>
        <v>0</v>
      </c>
      <c r="BO75" s="99" t="s">
        <v>99</v>
      </c>
      <c r="BP75" s="56">
        <f t="shared" si="65"/>
        <v>0</v>
      </c>
      <c r="BQ75" s="99" t="s">
        <v>102</v>
      </c>
      <c r="BR75" s="56">
        <f t="shared" si="66"/>
        <v>0</v>
      </c>
      <c r="BS75" s="56"/>
      <c r="BT75" s="99" t="s">
        <v>75</v>
      </c>
      <c r="BU75" s="56">
        <f t="shared" si="67"/>
        <v>0</v>
      </c>
      <c r="BV75" s="100" t="s">
        <v>81</v>
      </c>
      <c r="BW75" s="56">
        <f t="shared" si="68"/>
        <v>0</v>
      </c>
      <c r="BX75" s="99" t="s">
        <v>89</v>
      </c>
      <c r="BY75" s="56">
        <f t="shared" si="69"/>
        <v>0</v>
      </c>
      <c r="BZ75" s="99" t="s">
        <v>91</v>
      </c>
      <c r="CA75" s="56">
        <f t="shared" si="70"/>
        <v>0</v>
      </c>
      <c r="CB75" s="99" t="s">
        <v>96</v>
      </c>
      <c r="CC75" s="56">
        <f t="shared" si="71"/>
        <v>0</v>
      </c>
      <c r="CD75" s="99" t="s">
        <v>122</v>
      </c>
      <c r="CE75" s="56">
        <f t="shared" si="72"/>
        <v>0</v>
      </c>
      <c r="CF75" s="56"/>
      <c r="CG75" s="99" t="s">
        <v>75</v>
      </c>
      <c r="CH75" s="56">
        <f t="shared" si="73"/>
        <v>0</v>
      </c>
      <c r="CI75" s="99" t="s">
        <v>81</v>
      </c>
      <c r="CJ75" s="56">
        <f t="shared" si="74"/>
        <v>0</v>
      </c>
      <c r="CK75" s="99" t="s">
        <v>89</v>
      </c>
      <c r="CL75" s="56">
        <f t="shared" si="75"/>
        <v>0</v>
      </c>
      <c r="CM75" s="99" t="s">
        <v>91</v>
      </c>
      <c r="CN75" s="56">
        <f t="shared" si="76"/>
        <v>0</v>
      </c>
      <c r="CO75" s="99" t="s">
        <v>96</v>
      </c>
      <c r="CP75" s="56">
        <f t="shared" si="77"/>
        <v>0</v>
      </c>
      <c r="CQ75" s="99" t="s">
        <v>122</v>
      </c>
      <c r="CR75" s="102">
        <f t="shared" si="78"/>
        <v>0</v>
      </c>
    </row>
    <row r="76" spans="1:96" x14ac:dyDescent="0.15">
      <c r="A76" s="80" t="s">
        <v>316</v>
      </c>
      <c r="B76" s="81" t="s">
        <v>317</v>
      </c>
      <c r="C76" s="82" t="s">
        <v>170</v>
      </c>
      <c r="D76" s="82" t="s">
        <v>51</v>
      </c>
      <c r="E76" s="56">
        <v>0.7</v>
      </c>
      <c r="F76" s="14"/>
      <c r="G76" s="80">
        <v>98</v>
      </c>
      <c r="H76" s="56">
        <v>101</v>
      </c>
      <c r="I76" s="56">
        <v>85</v>
      </c>
      <c r="J76" s="56">
        <v>47.5</v>
      </c>
      <c r="K76" s="56">
        <v>48.5</v>
      </c>
      <c r="L76" s="56">
        <v>61</v>
      </c>
      <c r="M76" s="94">
        <f t="shared" si="40"/>
        <v>441</v>
      </c>
      <c r="N76" s="80"/>
      <c r="O76" s="56">
        <f t="shared" si="79"/>
        <v>-25.2</v>
      </c>
      <c r="P76" s="56"/>
      <c r="Q76" s="81">
        <f t="shared" si="41"/>
        <v>0</v>
      </c>
      <c r="R76" s="14">
        <f t="shared" si="42"/>
        <v>-25.2</v>
      </c>
      <c r="S76" s="80"/>
      <c r="T76" s="99" t="s">
        <v>76</v>
      </c>
      <c r="U76" s="56">
        <f t="shared" si="43"/>
        <v>-0.42</v>
      </c>
      <c r="V76" s="99" t="s">
        <v>83</v>
      </c>
      <c r="W76" s="56">
        <f t="shared" si="44"/>
        <v>-0.42</v>
      </c>
      <c r="X76" s="99" t="s">
        <v>85</v>
      </c>
      <c r="Y76" s="56">
        <f t="shared" si="45"/>
        <v>-0.42</v>
      </c>
      <c r="Z76" s="99" t="s">
        <v>91</v>
      </c>
      <c r="AA76" s="56">
        <f t="shared" si="46"/>
        <v>-0.42</v>
      </c>
      <c r="AB76" s="99" t="s">
        <v>125</v>
      </c>
      <c r="AC76" s="56">
        <f t="shared" si="47"/>
        <v>-0.42</v>
      </c>
      <c r="AD76" s="99" t="s">
        <v>125</v>
      </c>
      <c r="AE76" s="56">
        <f t="shared" si="48"/>
        <v>-0.42</v>
      </c>
      <c r="AF76" s="56"/>
      <c r="AG76" s="99" t="s">
        <v>75</v>
      </c>
      <c r="AH76" s="56">
        <f t="shared" si="49"/>
        <v>-0.42</v>
      </c>
      <c r="AI76" s="100" t="s">
        <v>81</v>
      </c>
      <c r="AJ76" s="56">
        <f t="shared" si="50"/>
        <v>-0.42</v>
      </c>
      <c r="AK76" s="56" t="s">
        <v>90</v>
      </c>
      <c r="AL76" s="56">
        <f t="shared" si="51"/>
        <v>-0.42</v>
      </c>
      <c r="AM76" s="99" t="s">
        <v>95</v>
      </c>
      <c r="AN76" s="56">
        <f t="shared" si="52"/>
        <v>-0.42</v>
      </c>
      <c r="AO76" s="99" t="s">
        <v>99</v>
      </c>
      <c r="AP76" s="56">
        <f t="shared" si="53"/>
        <v>-0.42</v>
      </c>
      <c r="AQ76" s="99" t="s">
        <v>102</v>
      </c>
      <c r="AR76" s="56">
        <f t="shared" si="54"/>
        <v>-0.42</v>
      </c>
      <c r="AS76" s="56"/>
      <c r="AT76" s="99" t="s">
        <v>74</v>
      </c>
      <c r="AU76" s="56">
        <f t="shared" si="55"/>
        <v>-0.63</v>
      </c>
      <c r="AV76" s="99" t="s">
        <v>81</v>
      </c>
      <c r="AW76" s="56">
        <f t="shared" si="56"/>
        <v>-0.63</v>
      </c>
      <c r="AX76" s="99" t="s">
        <v>88</v>
      </c>
      <c r="AY76" s="56">
        <f t="shared" si="57"/>
        <v>-0.63</v>
      </c>
      <c r="AZ76" s="99" t="s">
        <v>93</v>
      </c>
      <c r="BA76" s="56">
        <f t="shared" si="58"/>
        <v>-0.63</v>
      </c>
      <c r="BB76" s="99" t="s">
        <v>99</v>
      </c>
      <c r="BC76" s="56">
        <f t="shared" si="59"/>
        <v>-0.63</v>
      </c>
      <c r="BD76" s="99" t="s">
        <v>121</v>
      </c>
      <c r="BE76" s="56">
        <f t="shared" si="60"/>
        <v>-0.63</v>
      </c>
      <c r="BF76" s="56"/>
      <c r="BG76" s="69" t="s">
        <v>74</v>
      </c>
      <c r="BH76" s="56">
        <f t="shared" si="61"/>
        <v>-0.63</v>
      </c>
      <c r="BI76" s="100" t="s">
        <v>81</v>
      </c>
      <c r="BJ76" s="56">
        <f t="shared" si="62"/>
        <v>-0.63</v>
      </c>
      <c r="BK76" s="99" t="s">
        <v>87</v>
      </c>
      <c r="BL76" s="56">
        <f t="shared" si="63"/>
        <v>-0.63</v>
      </c>
      <c r="BM76" s="99" t="s">
        <v>93</v>
      </c>
      <c r="BN76" s="56">
        <f t="shared" si="64"/>
        <v>-0.63</v>
      </c>
      <c r="BO76" s="99" t="s">
        <v>99</v>
      </c>
      <c r="BP76" s="56">
        <f t="shared" si="65"/>
        <v>-0.63</v>
      </c>
      <c r="BQ76" s="99" t="s">
        <v>121</v>
      </c>
      <c r="BR76" s="56">
        <f t="shared" si="66"/>
        <v>-0.63</v>
      </c>
      <c r="BS76" s="56"/>
      <c r="BT76" s="99" t="s">
        <v>75</v>
      </c>
      <c r="BU76" s="56">
        <f t="shared" si="67"/>
        <v>-1.05</v>
      </c>
      <c r="BV76" s="100" t="s">
        <v>138</v>
      </c>
      <c r="BW76" s="56">
        <f t="shared" si="68"/>
        <v>-1.05</v>
      </c>
      <c r="BX76" s="99" t="s">
        <v>88</v>
      </c>
      <c r="BY76" s="56">
        <f t="shared" si="69"/>
        <v>-1.05</v>
      </c>
      <c r="BZ76" s="99" t="s">
        <v>93</v>
      </c>
      <c r="CA76" s="56">
        <f t="shared" si="70"/>
        <v>-1.05</v>
      </c>
      <c r="CB76" s="99" t="s">
        <v>96</v>
      </c>
      <c r="CC76" s="56">
        <f t="shared" si="71"/>
        <v>-1.05</v>
      </c>
      <c r="CD76" s="99" t="s">
        <v>102</v>
      </c>
      <c r="CE76" s="56">
        <f t="shared" si="72"/>
        <v>-1.05</v>
      </c>
      <c r="CF76" s="56"/>
      <c r="CG76" s="99" t="s">
        <v>75</v>
      </c>
      <c r="CH76" s="56">
        <f t="shared" si="73"/>
        <v>-1.05</v>
      </c>
      <c r="CI76" s="99" t="s">
        <v>138</v>
      </c>
      <c r="CJ76" s="56">
        <f t="shared" si="74"/>
        <v>-1.05</v>
      </c>
      <c r="CK76" s="99" t="s">
        <v>88</v>
      </c>
      <c r="CL76" s="56">
        <f t="shared" si="75"/>
        <v>-1.05</v>
      </c>
      <c r="CM76" s="99" t="s">
        <v>93</v>
      </c>
      <c r="CN76" s="56">
        <f t="shared" si="76"/>
        <v>-1.05</v>
      </c>
      <c r="CO76" s="99" t="s">
        <v>96</v>
      </c>
      <c r="CP76" s="56">
        <f t="shared" si="77"/>
        <v>-1.05</v>
      </c>
      <c r="CQ76" s="99" t="s">
        <v>102</v>
      </c>
      <c r="CR76" s="102">
        <f t="shared" si="78"/>
        <v>-1.05</v>
      </c>
    </row>
    <row r="77" spans="1:96" x14ac:dyDescent="0.15">
      <c r="A77" s="80" t="s">
        <v>318</v>
      </c>
      <c r="B77" s="81" t="s">
        <v>319</v>
      </c>
      <c r="C77" s="82" t="s">
        <v>170</v>
      </c>
      <c r="D77" s="82" t="s">
        <v>51</v>
      </c>
      <c r="E77" s="56">
        <v>1</v>
      </c>
      <c r="F77" s="14"/>
      <c r="G77" s="80">
        <v>108</v>
      </c>
      <c r="H77" s="56">
        <v>86</v>
      </c>
      <c r="I77" s="56">
        <v>94</v>
      </c>
      <c r="J77" s="56">
        <v>50.5</v>
      </c>
      <c r="K77" s="56">
        <v>44.5</v>
      </c>
      <c r="L77" s="56">
        <v>57.5</v>
      </c>
      <c r="M77" s="94">
        <f t="shared" si="40"/>
        <v>440.5</v>
      </c>
      <c r="N77" s="80"/>
      <c r="O77" s="56">
        <f t="shared" si="79"/>
        <v>-36</v>
      </c>
      <c r="P77" s="56"/>
      <c r="Q77" s="81">
        <f t="shared" si="41"/>
        <v>0</v>
      </c>
      <c r="R77" s="14">
        <f t="shared" si="42"/>
        <v>-36</v>
      </c>
      <c r="S77" s="80"/>
      <c r="T77" s="99" t="s">
        <v>76</v>
      </c>
      <c r="U77" s="56">
        <f t="shared" si="43"/>
        <v>-0.6</v>
      </c>
      <c r="V77" s="99" t="s">
        <v>83</v>
      </c>
      <c r="W77" s="56">
        <f t="shared" si="44"/>
        <v>-0.6</v>
      </c>
      <c r="X77" s="99" t="s">
        <v>85</v>
      </c>
      <c r="Y77" s="56">
        <f t="shared" si="45"/>
        <v>-0.6</v>
      </c>
      <c r="Z77" s="99" t="s">
        <v>94</v>
      </c>
      <c r="AA77" s="56">
        <f t="shared" si="46"/>
        <v>-0.6</v>
      </c>
      <c r="AB77" s="99" t="s">
        <v>98</v>
      </c>
      <c r="AC77" s="56">
        <f t="shared" si="47"/>
        <v>-0.6</v>
      </c>
      <c r="AD77" s="99" t="s">
        <v>121</v>
      </c>
      <c r="AE77" s="56">
        <f t="shared" si="48"/>
        <v>-0.6</v>
      </c>
      <c r="AF77" s="56"/>
      <c r="AG77" s="99" t="s">
        <v>76</v>
      </c>
      <c r="AH77" s="56">
        <f t="shared" si="49"/>
        <v>-0.6</v>
      </c>
      <c r="AI77" s="100" t="s">
        <v>83</v>
      </c>
      <c r="AJ77" s="56">
        <f t="shared" si="50"/>
        <v>-0.6</v>
      </c>
      <c r="AK77" s="56" t="s">
        <v>85</v>
      </c>
      <c r="AL77" s="56">
        <f t="shared" si="51"/>
        <v>-0.6</v>
      </c>
      <c r="AM77" s="99" t="s">
        <v>94</v>
      </c>
      <c r="AN77" s="56">
        <f t="shared" si="52"/>
        <v>-0.6</v>
      </c>
      <c r="AO77" s="99" t="s">
        <v>96</v>
      </c>
      <c r="AP77" s="56">
        <f t="shared" si="53"/>
        <v>-0.6</v>
      </c>
      <c r="AQ77" s="99" t="s">
        <v>122</v>
      </c>
      <c r="AR77" s="56">
        <f t="shared" si="54"/>
        <v>-0.6</v>
      </c>
      <c r="AS77" s="56"/>
      <c r="AT77" s="99" t="s">
        <v>73</v>
      </c>
      <c r="AU77" s="56">
        <f t="shared" si="55"/>
        <v>-0.9</v>
      </c>
      <c r="AV77" s="99" t="s">
        <v>84</v>
      </c>
      <c r="AW77" s="56">
        <f t="shared" si="56"/>
        <v>-0.9</v>
      </c>
      <c r="AX77" s="99" t="s">
        <v>88</v>
      </c>
      <c r="AY77" s="56">
        <f t="shared" si="57"/>
        <v>-0.9</v>
      </c>
      <c r="AZ77" s="99" t="s">
        <v>94</v>
      </c>
      <c r="BA77" s="56">
        <f t="shared" si="58"/>
        <v>-0.9</v>
      </c>
      <c r="BB77" s="99" t="s">
        <v>98</v>
      </c>
      <c r="BC77" s="56">
        <f t="shared" si="59"/>
        <v>-0.9</v>
      </c>
      <c r="BD77" s="99" t="s">
        <v>122</v>
      </c>
      <c r="BE77" s="56">
        <f t="shared" si="60"/>
        <v>-0.9</v>
      </c>
      <c r="BF77" s="56"/>
      <c r="BG77" s="69" t="s">
        <v>73</v>
      </c>
      <c r="BH77" s="56">
        <f t="shared" si="61"/>
        <v>-0.9</v>
      </c>
      <c r="BI77" s="100" t="s">
        <v>84</v>
      </c>
      <c r="BJ77" s="56">
        <f t="shared" si="62"/>
        <v>-0.9</v>
      </c>
      <c r="BK77" s="99" t="s">
        <v>135</v>
      </c>
      <c r="BL77" s="56">
        <f t="shared" si="63"/>
        <v>-0.9</v>
      </c>
      <c r="BM77" s="99" t="s">
        <v>94</v>
      </c>
      <c r="BN77" s="56">
        <f t="shared" si="64"/>
        <v>-0.9</v>
      </c>
      <c r="BO77" s="99" t="s">
        <v>98</v>
      </c>
      <c r="BP77" s="56">
        <f t="shared" si="65"/>
        <v>-0.9</v>
      </c>
      <c r="BQ77" s="99" t="s">
        <v>122</v>
      </c>
      <c r="BR77" s="56">
        <f t="shared" si="66"/>
        <v>-0.9</v>
      </c>
      <c r="BS77" s="56"/>
      <c r="BT77" s="99" t="s">
        <v>73</v>
      </c>
      <c r="BU77" s="56">
        <f t="shared" si="67"/>
        <v>-1.5</v>
      </c>
      <c r="BV77" s="100" t="s">
        <v>83</v>
      </c>
      <c r="BW77" s="56">
        <f t="shared" si="68"/>
        <v>-1.5</v>
      </c>
      <c r="BX77" s="99" t="s">
        <v>85</v>
      </c>
      <c r="BY77" s="56">
        <f t="shared" si="69"/>
        <v>-1.5</v>
      </c>
      <c r="BZ77" s="99" t="s">
        <v>94</v>
      </c>
      <c r="CA77" s="56">
        <f t="shared" si="70"/>
        <v>-1.5</v>
      </c>
      <c r="CB77" s="99" t="s">
        <v>98</v>
      </c>
      <c r="CC77" s="56">
        <f t="shared" si="71"/>
        <v>-1.5</v>
      </c>
      <c r="CD77" s="99" t="s">
        <v>121</v>
      </c>
      <c r="CE77" s="56">
        <f t="shared" si="72"/>
        <v>-1.5</v>
      </c>
      <c r="CF77" s="56"/>
      <c r="CG77" s="99" t="s">
        <v>73</v>
      </c>
      <c r="CH77" s="56">
        <f t="shared" si="73"/>
        <v>-1.5</v>
      </c>
      <c r="CI77" s="99" t="s">
        <v>83</v>
      </c>
      <c r="CJ77" s="56">
        <f t="shared" si="74"/>
        <v>-1.5</v>
      </c>
      <c r="CK77" s="99" t="s">
        <v>85</v>
      </c>
      <c r="CL77" s="56">
        <f t="shared" si="75"/>
        <v>-1.5</v>
      </c>
      <c r="CM77" s="99" t="s">
        <v>94</v>
      </c>
      <c r="CN77" s="56">
        <f t="shared" si="76"/>
        <v>-1.5</v>
      </c>
      <c r="CO77" s="99" t="s">
        <v>98</v>
      </c>
      <c r="CP77" s="56">
        <f t="shared" si="77"/>
        <v>-1.5</v>
      </c>
      <c r="CQ77" s="99" t="s">
        <v>121</v>
      </c>
      <c r="CR77" s="102">
        <f t="shared" si="78"/>
        <v>-1.5</v>
      </c>
    </row>
    <row r="78" spans="1:96" x14ac:dyDescent="0.15">
      <c r="A78" s="80" t="s">
        <v>320</v>
      </c>
      <c r="B78" s="81" t="s">
        <v>321</v>
      </c>
      <c r="C78" s="82" t="s">
        <v>170</v>
      </c>
      <c r="D78" s="82" t="s">
        <v>51</v>
      </c>
      <c r="E78" s="56">
        <v>0.5</v>
      </c>
      <c r="F78" s="14"/>
      <c r="G78" s="80">
        <v>109</v>
      </c>
      <c r="H78" s="56">
        <v>85</v>
      </c>
      <c r="I78" s="56">
        <v>66</v>
      </c>
      <c r="J78" s="56">
        <v>54.5</v>
      </c>
      <c r="K78" s="56">
        <v>59</v>
      </c>
      <c r="L78" s="56">
        <v>66</v>
      </c>
      <c r="M78" s="94">
        <f t="shared" si="40"/>
        <v>439.5</v>
      </c>
      <c r="N78" s="80"/>
      <c r="O78" s="56">
        <f t="shared" si="79"/>
        <v>-18</v>
      </c>
      <c r="P78" s="56"/>
      <c r="Q78" s="81">
        <f t="shared" si="41"/>
        <v>0</v>
      </c>
      <c r="R78" s="14">
        <f t="shared" si="42"/>
        <v>-18</v>
      </c>
      <c r="S78" s="80"/>
      <c r="T78" s="99" t="s">
        <v>74</v>
      </c>
      <c r="U78" s="56">
        <f t="shared" si="43"/>
        <v>-0.3</v>
      </c>
      <c r="V78" s="99" t="s">
        <v>84</v>
      </c>
      <c r="W78" s="56">
        <f t="shared" si="44"/>
        <v>-0.3</v>
      </c>
      <c r="X78" s="99" t="s">
        <v>88</v>
      </c>
      <c r="Y78" s="56">
        <f t="shared" si="45"/>
        <v>-0.3</v>
      </c>
      <c r="Z78" s="99" t="s">
        <v>93</v>
      </c>
      <c r="AA78" s="56">
        <f t="shared" si="46"/>
        <v>-0.3</v>
      </c>
      <c r="AB78" s="99" t="s">
        <v>125</v>
      </c>
      <c r="AC78" s="56">
        <f t="shared" si="47"/>
        <v>-0.3</v>
      </c>
      <c r="AD78" s="99" t="s">
        <v>100</v>
      </c>
      <c r="AE78" s="56">
        <f t="shared" si="48"/>
        <v>-0.3</v>
      </c>
      <c r="AF78" s="56"/>
      <c r="AG78" s="99" t="s">
        <v>73</v>
      </c>
      <c r="AH78" s="56">
        <f t="shared" si="49"/>
        <v>-0.3</v>
      </c>
      <c r="AI78" s="100" t="s">
        <v>84</v>
      </c>
      <c r="AJ78" s="56">
        <f t="shared" si="50"/>
        <v>-0.3</v>
      </c>
      <c r="AK78" s="56" t="s">
        <v>90</v>
      </c>
      <c r="AL78" s="56">
        <f t="shared" si="51"/>
        <v>-0.3</v>
      </c>
      <c r="AM78" s="99" t="s">
        <v>94</v>
      </c>
      <c r="AN78" s="56">
        <f t="shared" si="52"/>
        <v>-0.3</v>
      </c>
      <c r="AO78" s="99" t="s">
        <v>96</v>
      </c>
      <c r="AP78" s="56">
        <f t="shared" si="53"/>
        <v>-0.3</v>
      </c>
      <c r="AQ78" s="99" t="s">
        <v>102</v>
      </c>
      <c r="AR78" s="56">
        <f t="shared" si="54"/>
        <v>-0.3</v>
      </c>
      <c r="AS78" s="56"/>
      <c r="AT78" s="99" t="s">
        <v>73</v>
      </c>
      <c r="AU78" s="56">
        <f t="shared" si="55"/>
        <v>-0.45</v>
      </c>
      <c r="AV78" s="99" t="s">
        <v>84</v>
      </c>
      <c r="AW78" s="56">
        <f t="shared" si="56"/>
        <v>-0.45</v>
      </c>
      <c r="AX78" s="99" t="s">
        <v>90</v>
      </c>
      <c r="AY78" s="56">
        <f t="shared" si="57"/>
        <v>-0.45</v>
      </c>
      <c r="AZ78" s="99" t="s">
        <v>93</v>
      </c>
      <c r="BA78" s="56">
        <f t="shared" si="58"/>
        <v>-0.45</v>
      </c>
      <c r="BB78" s="99" t="s">
        <v>96</v>
      </c>
      <c r="BC78" s="56">
        <f t="shared" si="59"/>
        <v>-0.45</v>
      </c>
      <c r="BD78" s="99" t="s">
        <v>102</v>
      </c>
      <c r="BE78" s="56">
        <f t="shared" si="60"/>
        <v>-0.45</v>
      </c>
      <c r="BF78" s="56"/>
      <c r="BG78" s="69" t="s">
        <v>73</v>
      </c>
      <c r="BH78" s="56">
        <f t="shared" si="61"/>
        <v>-0.45</v>
      </c>
      <c r="BI78" s="100" t="s">
        <v>84</v>
      </c>
      <c r="BJ78" s="56">
        <f t="shared" si="62"/>
        <v>-0.45</v>
      </c>
      <c r="BK78" s="99" t="s">
        <v>90</v>
      </c>
      <c r="BL78" s="56">
        <f t="shared" si="63"/>
        <v>-0.45</v>
      </c>
      <c r="BM78" s="99" t="s">
        <v>93</v>
      </c>
      <c r="BN78" s="56">
        <f t="shared" si="64"/>
        <v>-0.45</v>
      </c>
      <c r="BO78" s="99" t="s">
        <v>96</v>
      </c>
      <c r="BP78" s="56">
        <f t="shared" si="65"/>
        <v>-0.45</v>
      </c>
      <c r="BQ78" s="99" t="s">
        <v>102</v>
      </c>
      <c r="BR78" s="56">
        <f t="shared" si="66"/>
        <v>-0.45</v>
      </c>
      <c r="BS78" s="56"/>
      <c r="BT78" s="99" t="s">
        <v>74</v>
      </c>
      <c r="BU78" s="56">
        <f t="shared" si="67"/>
        <v>-0.75</v>
      </c>
      <c r="BV78" s="100" t="s">
        <v>137</v>
      </c>
      <c r="BW78" s="56">
        <f t="shared" si="68"/>
        <v>-0.75</v>
      </c>
      <c r="BX78" s="99" t="s">
        <v>85</v>
      </c>
      <c r="BY78" s="56">
        <f t="shared" si="69"/>
        <v>-0.75</v>
      </c>
      <c r="BZ78" s="99" t="s">
        <v>94</v>
      </c>
      <c r="CA78" s="56">
        <f t="shared" si="70"/>
        <v>-0.75</v>
      </c>
      <c r="CB78" s="99" t="s">
        <v>96</v>
      </c>
      <c r="CC78" s="56">
        <f t="shared" si="71"/>
        <v>-0.75</v>
      </c>
      <c r="CD78" s="99" t="s">
        <v>122</v>
      </c>
      <c r="CE78" s="56">
        <f t="shared" si="72"/>
        <v>-0.75</v>
      </c>
      <c r="CF78" s="56"/>
      <c r="CG78" s="99" t="s">
        <v>74</v>
      </c>
      <c r="CH78" s="56">
        <f t="shared" si="73"/>
        <v>-0.75</v>
      </c>
      <c r="CI78" s="99" t="s">
        <v>137</v>
      </c>
      <c r="CJ78" s="56">
        <f t="shared" si="74"/>
        <v>-0.75</v>
      </c>
      <c r="CK78" s="99" t="s">
        <v>85</v>
      </c>
      <c r="CL78" s="56">
        <f t="shared" si="75"/>
        <v>-0.75</v>
      </c>
      <c r="CM78" s="99" t="s">
        <v>94</v>
      </c>
      <c r="CN78" s="56">
        <f t="shared" si="76"/>
        <v>-0.75</v>
      </c>
      <c r="CO78" s="99" t="s">
        <v>96</v>
      </c>
      <c r="CP78" s="56">
        <f t="shared" si="77"/>
        <v>-0.75</v>
      </c>
      <c r="CQ78" s="99" t="s">
        <v>122</v>
      </c>
      <c r="CR78" s="102">
        <f t="shared" si="78"/>
        <v>-0.75</v>
      </c>
    </row>
    <row r="79" spans="1:96" x14ac:dyDescent="0.15">
      <c r="A79" s="80" t="s">
        <v>322</v>
      </c>
      <c r="B79" s="81" t="s">
        <v>323</v>
      </c>
      <c r="C79" s="82" t="s">
        <v>170</v>
      </c>
      <c r="D79" s="82" t="s">
        <v>51</v>
      </c>
      <c r="E79" s="56">
        <v>1</v>
      </c>
      <c r="F79" s="14"/>
      <c r="G79" s="80">
        <v>94</v>
      </c>
      <c r="H79" s="56">
        <v>82</v>
      </c>
      <c r="I79" s="56">
        <v>91</v>
      </c>
      <c r="J79" s="56">
        <v>66</v>
      </c>
      <c r="K79" s="56">
        <v>38</v>
      </c>
      <c r="L79" s="56">
        <v>68</v>
      </c>
      <c r="M79" s="94">
        <f t="shared" si="40"/>
        <v>439</v>
      </c>
      <c r="N79" s="80"/>
      <c r="O79" s="56">
        <f t="shared" si="79"/>
        <v>-36</v>
      </c>
      <c r="P79" s="56"/>
      <c r="Q79" s="81">
        <f t="shared" si="41"/>
        <v>0</v>
      </c>
      <c r="R79" s="14">
        <f t="shared" si="42"/>
        <v>-36</v>
      </c>
      <c r="S79" s="80"/>
      <c r="T79" s="99" t="s">
        <v>73</v>
      </c>
      <c r="U79" s="56">
        <f t="shared" si="43"/>
        <v>-0.6</v>
      </c>
      <c r="V79" s="99" t="s">
        <v>84</v>
      </c>
      <c r="W79" s="56">
        <f t="shared" si="44"/>
        <v>-0.6</v>
      </c>
      <c r="X79" s="99" t="s">
        <v>88</v>
      </c>
      <c r="Y79" s="56">
        <f t="shared" si="45"/>
        <v>-0.6</v>
      </c>
      <c r="Z79" s="99" t="s">
        <v>93</v>
      </c>
      <c r="AA79" s="56">
        <f t="shared" si="46"/>
        <v>-0.6</v>
      </c>
      <c r="AB79" s="99" t="s">
        <v>96</v>
      </c>
      <c r="AC79" s="56">
        <f t="shared" si="47"/>
        <v>-0.6</v>
      </c>
      <c r="AD79" s="99" t="s">
        <v>102</v>
      </c>
      <c r="AE79" s="56">
        <f t="shared" si="48"/>
        <v>-0.6</v>
      </c>
      <c r="AF79" s="56"/>
      <c r="AG79" s="99" t="s">
        <v>73</v>
      </c>
      <c r="AH79" s="56">
        <f t="shared" si="49"/>
        <v>-0.6</v>
      </c>
      <c r="AI79" s="100" t="s">
        <v>84</v>
      </c>
      <c r="AJ79" s="56">
        <f t="shared" si="50"/>
        <v>-0.6</v>
      </c>
      <c r="AK79" s="56" t="s">
        <v>88</v>
      </c>
      <c r="AL79" s="56">
        <f t="shared" si="51"/>
        <v>-0.6</v>
      </c>
      <c r="AM79" s="99" t="s">
        <v>94</v>
      </c>
      <c r="AN79" s="56">
        <f t="shared" si="52"/>
        <v>-0.6</v>
      </c>
      <c r="AO79" s="99" t="s">
        <v>96</v>
      </c>
      <c r="AP79" s="56">
        <f t="shared" si="53"/>
        <v>-0.6</v>
      </c>
      <c r="AQ79" s="99" t="s">
        <v>121</v>
      </c>
      <c r="AR79" s="56">
        <f t="shared" si="54"/>
        <v>-0.6</v>
      </c>
      <c r="AS79" s="56"/>
      <c r="AT79" s="99" t="s">
        <v>73</v>
      </c>
      <c r="AU79" s="56">
        <f t="shared" si="55"/>
        <v>-0.9</v>
      </c>
      <c r="AV79" s="99" t="s">
        <v>84</v>
      </c>
      <c r="AW79" s="56">
        <f t="shared" si="56"/>
        <v>-0.9</v>
      </c>
      <c r="AX79" s="99" t="s">
        <v>88</v>
      </c>
      <c r="AY79" s="56">
        <f t="shared" si="57"/>
        <v>-0.9</v>
      </c>
      <c r="AZ79" s="99" t="s">
        <v>93</v>
      </c>
      <c r="BA79" s="56">
        <f t="shared" si="58"/>
        <v>-0.9</v>
      </c>
      <c r="BB79" s="99" t="s">
        <v>96</v>
      </c>
      <c r="BC79" s="56">
        <f t="shared" si="59"/>
        <v>-0.9</v>
      </c>
      <c r="BD79" s="99" t="s">
        <v>102</v>
      </c>
      <c r="BE79" s="56">
        <f t="shared" si="60"/>
        <v>-0.9</v>
      </c>
      <c r="BF79" s="56"/>
      <c r="BG79" s="69" t="s">
        <v>73</v>
      </c>
      <c r="BH79" s="56">
        <f t="shared" si="61"/>
        <v>-0.9</v>
      </c>
      <c r="BI79" s="100" t="s">
        <v>84</v>
      </c>
      <c r="BJ79" s="56">
        <f t="shared" si="62"/>
        <v>-0.9</v>
      </c>
      <c r="BK79" s="99" t="s">
        <v>135</v>
      </c>
      <c r="BL79" s="56">
        <f t="shared" si="63"/>
        <v>-0.9</v>
      </c>
      <c r="BM79" s="99" t="s">
        <v>93</v>
      </c>
      <c r="BN79" s="56">
        <f t="shared" si="64"/>
        <v>-0.9</v>
      </c>
      <c r="BO79" s="99" t="s">
        <v>96</v>
      </c>
      <c r="BP79" s="56">
        <f t="shared" si="65"/>
        <v>-0.9</v>
      </c>
      <c r="BQ79" s="99" t="s">
        <v>102</v>
      </c>
      <c r="BR79" s="56">
        <f t="shared" si="66"/>
        <v>-0.9</v>
      </c>
      <c r="BS79" s="56"/>
      <c r="BT79" s="99" t="s">
        <v>75</v>
      </c>
      <c r="BU79" s="56">
        <f t="shared" si="67"/>
        <v>-1.5</v>
      </c>
      <c r="BV79" s="100" t="s">
        <v>81</v>
      </c>
      <c r="BW79" s="56">
        <f t="shared" si="68"/>
        <v>-1.5</v>
      </c>
      <c r="BX79" s="99" t="s">
        <v>89</v>
      </c>
      <c r="BY79" s="56">
        <f t="shared" si="69"/>
        <v>-1.5</v>
      </c>
      <c r="BZ79" s="99" t="s">
        <v>91</v>
      </c>
      <c r="CA79" s="56">
        <f t="shared" si="70"/>
        <v>-1.5</v>
      </c>
      <c r="CB79" s="99" t="s">
        <v>96</v>
      </c>
      <c r="CC79" s="56">
        <f t="shared" si="71"/>
        <v>-1.5</v>
      </c>
      <c r="CD79" s="99" t="s">
        <v>122</v>
      </c>
      <c r="CE79" s="56">
        <f t="shared" si="72"/>
        <v>-1.5</v>
      </c>
      <c r="CF79" s="56"/>
      <c r="CG79" s="99" t="s">
        <v>75</v>
      </c>
      <c r="CH79" s="56">
        <f t="shared" si="73"/>
        <v>-1.5</v>
      </c>
      <c r="CI79" s="99" t="s">
        <v>81</v>
      </c>
      <c r="CJ79" s="56">
        <f t="shared" si="74"/>
        <v>-1.5</v>
      </c>
      <c r="CK79" s="99" t="s">
        <v>89</v>
      </c>
      <c r="CL79" s="56">
        <f t="shared" si="75"/>
        <v>-1.5</v>
      </c>
      <c r="CM79" s="99" t="s">
        <v>91</v>
      </c>
      <c r="CN79" s="56">
        <f t="shared" si="76"/>
        <v>-1.5</v>
      </c>
      <c r="CO79" s="99" t="s">
        <v>96</v>
      </c>
      <c r="CP79" s="56">
        <f t="shared" si="77"/>
        <v>-1.5</v>
      </c>
      <c r="CQ79" s="99" t="s">
        <v>122</v>
      </c>
      <c r="CR79" s="102">
        <f t="shared" si="78"/>
        <v>-1.5</v>
      </c>
    </row>
    <row r="80" spans="1:96" x14ac:dyDescent="0.15">
      <c r="A80" s="80" t="s">
        <v>324</v>
      </c>
      <c r="B80" s="81" t="s">
        <v>325</v>
      </c>
      <c r="C80" s="82" t="s">
        <v>170</v>
      </c>
      <c r="D80" s="82" t="s">
        <v>51</v>
      </c>
      <c r="E80" s="56">
        <v>1</v>
      </c>
      <c r="F80" s="14"/>
      <c r="G80" s="80">
        <v>106</v>
      </c>
      <c r="H80" s="56">
        <v>75</v>
      </c>
      <c r="I80" s="56">
        <v>106</v>
      </c>
      <c r="J80" s="56">
        <v>48</v>
      </c>
      <c r="K80" s="56">
        <v>39</v>
      </c>
      <c r="L80" s="56">
        <v>62</v>
      </c>
      <c r="M80" s="94">
        <f t="shared" si="40"/>
        <v>436</v>
      </c>
      <c r="N80" s="80"/>
      <c r="O80" s="56">
        <f t="shared" si="79"/>
        <v>-36</v>
      </c>
      <c r="P80" s="56"/>
      <c r="Q80" s="81">
        <f t="shared" si="41"/>
        <v>0</v>
      </c>
      <c r="R80" s="14">
        <f t="shared" si="42"/>
        <v>-36</v>
      </c>
      <c r="S80" s="80"/>
      <c r="T80" s="99" t="s">
        <v>73</v>
      </c>
      <c r="U80" s="56">
        <f t="shared" si="43"/>
        <v>-0.6</v>
      </c>
      <c r="V80" s="99" t="s">
        <v>84</v>
      </c>
      <c r="W80" s="56">
        <f t="shared" si="44"/>
        <v>-0.6</v>
      </c>
      <c r="X80" s="99" t="s">
        <v>88</v>
      </c>
      <c r="Y80" s="56">
        <f t="shared" si="45"/>
        <v>-0.6</v>
      </c>
      <c r="Z80" s="99" t="s">
        <v>93</v>
      </c>
      <c r="AA80" s="56">
        <f t="shared" si="46"/>
        <v>-0.6</v>
      </c>
      <c r="AB80" s="99" t="s">
        <v>96</v>
      </c>
      <c r="AC80" s="56">
        <f t="shared" si="47"/>
        <v>-0.6</v>
      </c>
      <c r="AD80" s="99" t="s">
        <v>102</v>
      </c>
      <c r="AE80" s="56">
        <f t="shared" si="48"/>
        <v>-0.6</v>
      </c>
      <c r="AF80" s="56"/>
      <c r="AG80" s="99" t="s">
        <v>73</v>
      </c>
      <c r="AH80" s="56">
        <f t="shared" si="49"/>
        <v>-0.6</v>
      </c>
      <c r="AI80" s="100" t="s">
        <v>84</v>
      </c>
      <c r="AJ80" s="56">
        <f t="shared" si="50"/>
        <v>-0.6</v>
      </c>
      <c r="AK80" s="56" t="s">
        <v>89</v>
      </c>
      <c r="AL80" s="56">
        <f t="shared" si="51"/>
        <v>-0.6</v>
      </c>
      <c r="AM80" s="99" t="s">
        <v>91</v>
      </c>
      <c r="AN80" s="56">
        <f t="shared" si="52"/>
        <v>-0.6</v>
      </c>
      <c r="AO80" s="99" t="s">
        <v>96</v>
      </c>
      <c r="AP80" s="56">
        <f t="shared" si="53"/>
        <v>-0.6</v>
      </c>
      <c r="AQ80" s="99" t="s">
        <v>121</v>
      </c>
      <c r="AR80" s="56">
        <f t="shared" si="54"/>
        <v>-0.6</v>
      </c>
      <c r="AS80" s="56"/>
      <c r="AT80" s="99" t="s">
        <v>76</v>
      </c>
      <c r="AU80" s="56">
        <f t="shared" si="55"/>
        <v>-0.9</v>
      </c>
      <c r="AV80" s="99" t="s">
        <v>129</v>
      </c>
      <c r="AW80" s="56">
        <f t="shared" si="56"/>
        <v>-0.9</v>
      </c>
      <c r="AX80" s="99" t="s">
        <v>89</v>
      </c>
      <c r="AY80" s="56">
        <f t="shared" si="57"/>
        <v>-0.9</v>
      </c>
      <c r="AZ80" s="99" t="s">
        <v>91</v>
      </c>
      <c r="BA80" s="56">
        <f t="shared" si="58"/>
        <v>-0.9</v>
      </c>
      <c r="BB80" s="99" t="s">
        <v>98</v>
      </c>
      <c r="BC80" s="56">
        <f t="shared" si="59"/>
        <v>-0.9</v>
      </c>
      <c r="BD80" s="99" t="s">
        <v>121</v>
      </c>
      <c r="BE80" s="56">
        <f t="shared" si="60"/>
        <v>-0.9</v>
      </c>
      <c r="BF80" s="56"/>
      <c r="BG80" s="69" t="s">
        <v>76</v>
      </c>
      <c r="BH80" s="56">
        <f t="shared" si="61"/>
        <v>-0.9</v>
      </c>
      <c r="BI80" s="100" t="s">
        <v>83</v>
      </c>
      <c r="BJ80" s="56">
        <f t="shared" si="62"/>
        <v>-0.9</v>
      </c>
      <c r="BK80" s="99" t="s">
        <v>89</v>
      </c>
      <c r="BL80" s="56">
        <f t="shared" si="63"/>
        <v>-0.9</v>
      </c>
      <c r="BM80" s="99" t="s">
        <v>91</v>
      </c>
      <c r="BN80" s="56">
        <f t="shared" si="64"/>
        <v>-0.9</v>
      </c>
      <c r="BO80" s="99" t="s">
        <v>98</v>
      </c>
      <c r="BP80" s="56">
        <f t="shared" si="65"/>
        <v>-0.9</v>
      </c>
      <c r="BQ80" s="99" t="s">
        <v>121</v>
      </c>
      <c r="BR80" s="56">
        <f t="shared" si="66"/>
        <v>-0.9</v>
      </c>
      <c r="BS80" s="56"/>
      <c r="BT80" s="99" t="s">
        <v>136</v>
      </c>
      <c r="BU80" s="56">
        <f t="shared" si="67"/>
        <v>-1.5</v>
      </c>
      <c r="BV80" s="100" t="s">
        <v>84</v>
      </c>
      <c r="BW80" s="56">
        <f t="shared" si="68"/>
        <v>-1.5</v>
      </c>
      <c r="BX80" s="99" t="s">
        <v>88</v>
      </c>
      <c r="BY80" s="56">
        <f t="shared" si="69"/>
        <v>-1.5</v>
      </c>
      <c r="BZ80" s="99" t="s">
        <v>91</v>
      </c>
      <c r="CA80" s="56">
        <f t="shared" si="70"/>
        <v>-1.5</v>
      </c>
      <c r="CB80" s="99" t="s">
        <v>96</v>
      </c>
      <c r="CC80" s="56">
        <f t="shared" si="71"/>
        <v>-1.5</v>
      </c>
      <c r="CD80" s="99" t="s">
        <v>122</v>
      </c>
      <c r="CE80" s="56">
        <f t="shared" si="72"/>
        <v>-1.5</v>
      </c>
      <c r="CF80" s="56"/>
      <c r="CG80" s="99" t="s">
        <v>136</v>
      </c>
      <c r="CH80" s="56">
        <f t="shared" si="73"/>
        <v>-1.5</v>
      </c>
      <c r="CI80" s="99" t="s">
        <v>84</v>
      </c>
      <c r="CJ80" s="56">
        <f t="shared" si="74"/>
        <v>-1.5</v>
      </c>
      <c r="CK80" s="99" t="s">
        <v>88</v>
      </c>
      <c r="CL80" s="56">
        <f t="shared" si="75"/>
        <v>-1.5</v>
      </c>
      <c r="CM80" s="99" t="s">
        <v>91</v>
      </c>
      <c r="CN80" s="56">
        <f t="shared" si="76"/>
        <v>-1.5</v>
      </c>
      <c r="CO80" s="99" t="s">
        <v>96</v>
      </c>
      <c r="CP80" s="56">
        <f t="shared" si="77"/>
        <v>-1.5</v>
      </c>
      <c r="CQ80" s="99" t="s">
        <v>122</v>
      </c>
      <c r="CR80" s="102">
        <f t="shared" si="78"/>
        <v>-1.5</v>
      </c>
    </row>
    <row r="81" spans="1:96" x14ac:dyDescent="0.15">
      <c r="A81" s="80" t="s">
        <v>326</v>
      </c>
      <c r="B81" s="81" t="s">
        <v>327</v>
      </c>
      <c r="C81" s="82" t="s">
        <v>170</v>
      </c>
      <c r="D81" s="82" t="s">
        <v>51</v>
      </c>
      <c r="E81" s="56"/>
      <c r="F81" s="14"/>
      <c r="G81" s="80">
        <v>109</v>
      </c>
      <c r="H81" s="56">
        <v>87</v>
      </c>
      <c r="I81" s="56">
        <v>78</v>
      </c>
      <c r="J81" s="56">
        <v>42</v>
      </c>
      <c r="K81" s="56">
        <v>45</v>
      </c>
      <c r="L81" s="56">
        <v>74.5</v>
      </c>
      <c r="M81" s="94">
        <f t="shared" si="40"/>
        <v>435.5</v>
      </c>
      <c r="N81" s="80"/>
      <c r="O81" s="56">
        <f t="shared" si="79"/>
        <v>0</v>
      </c>
      <c r="P81" s="56"/>
      <c r="Q81" s="81">
        <f t="shared" si="41"/>
        <v>0</v>
      </c>
      <c r="R81" s="14">
        <f t="shared" si="42"/>
        <v>0</v>
      </c>
      <c r="S81" s="80"/>
      <c r="T81" s="99" t="s">
        <v>76</v>
      </c>
      <c r="U81" s="56">
        <f t="shared" si="43"/>
        <v>0</v>
      </c>
      <c r="V81" s="99" t="s">
        <v>83</v>
      </c>
      <c r="W81" s="56">
        <f t="shared" si="44"/>
        <v>0</v>
      </c>
      <c r="X81" s="99" t="s">
        <v>85</v>
      </c>
      <c r="Y81" s="56">
        <f t="shared" si="45"/>
        <v>0</v>
      </c>
      <c r="Z81" s="99" t="s">
        <v>91</v>
      </c>
      <c r="AA81" s="56">
        <f t="shared" si="46"/>
        <v>0</v>
      </c>
      <c r="AB81" s="99" t="s">
        <v>125</v>
      </c>
      <c r="AC81" s="56">
        <f t="shared" si="47"/>
        <v>0</v>
      </c>
      <c r="AD81" s="99" t="s">
        <v>125</v>
      </c>
      <c r="AE81" s="56">
        <f t="shared" si="48"/>
        <v>0</v>
      </c>
      <c r="AF81" s="56"/>
      <c r="AG81" s="99" t="s">
        <v>75</v>
      </c>
      <c r="AH81" s="56">
        <f t="shared" si="49"/>
        <v>0</v>
      </c>
      <c r="AI81" s="100" t="s">
        <v>81</v>
      </c>
      <c r="AJ81" s="56">
        <f t="shared" si="50"/>
        <v>0</v>
      </c>
      <c r="AK81" s="56" t="s">
        <v>90</v>
      </c>
      <c r="AL81" s="56">
        <f t="shared" si="51"/>
        <v>0</v>
      </c>
      <c r="AM81" s="99" t="s">
        <v>91</v>
      </c>
      <c r="AN81" s="56">
        <f t="shared" si="52"/>
        <v>0</v>
      </c>
      <c r="AO81" s="99" t="s">
        <v>96</v>
      </c>
      <c r="AP81" s="56">
        <f t="shared" si="53"/>
        <v>0</v>
      </c>
      <c r="AQ81" s="99" t="s">
        <v>122</v>
      </c>
      <c r="AR81" s="56">
        <f t="shared" si="54"/>
        <v>0</v>
      </c>
      <c r="AS81" s="56"/>
      <c r="AT81" s="99" t="s">
        <v>74</v>
      </c>
      <c r="AU81" s="56">
        <f t="shared" si="55"/>
        <v>0</v>
      </c>
      <c r="AV81" s="99" t="s">
        <v>81</v>
      </c>
      <c r="AW81" s="56">
        <f t="shared" si="56"/>
        <v>0</v>
      </c>
      <c r="AX81" s="99" t="s">
        <v>88</v>
      </c>
      <c r="AY81" s="56">
        <f t="shared" si="57"/>
        <v>0</v>
      </c>
      <c r="AZ81" s="99" t="s">
        <v>91</v>
      </c>
      <c r="BA81" s="56">
        <f t="shared" si="58"/>
        <v>0</v>
      </c>
      <c r="BB81" s="99" t="s">
        <v>96</v>
      </c>
      <c r="BC81" s="56">
        <f t="shared" si="59"/>
        <v>0</v>
      </c>
      <c r="BD81" s="99" t="s">
        <v>121</v>
      </c>
      <c r="BE81" s="56">
        <f t="shared" si="60"/>
        <v>0</v>
      </c>
      <c r="BF81" s="56"/>
      <c r="BG81" s="69" t="s">
        <v>74</v>
      </c>
      <c r="BH81" s="56">
        <f t="shared" si="61"/>
        <v>0</v>
      </c>
      <c r="BI81" s="100" t="s">
        <v>81</v>
      </c>
      <c r="BJ81" s="56">
        <f t="shared" si="62"/>
        <v>0</v>
      </c>
      <c r="BK81" s="99" t="s">
        <v>87</v>
      </c>
      <c r="BL81" s="56">
        <f t="shared" si="63"/>
        <v>0</v>
      </c>
      <c r="BM81" s="99" t="s">
        <v>91</v>
      </c>
      <c r="BN81" s="56">
        <f t="shared" si="64"/>
        <v>0</v>
      </c>
      <c r="BO81" s="99" t="s">
        <v>96</v>
      </c>
      <c r="BP81" s="56">
        <f t="shared" si="65"/>
        <v>0</v>
      </c>
      <c r="BQ81" s="99" t="s">
        <v>121</v>
      </c>
      <c r="BR81" s="56">
        <f t="shared" si="66"/>
        <v>0</v>
      </c>
      <c r="BS81" s="56"/>
      <c r="BT81" s="99" t="s">
        <v>77</v>
      </c>
      <c r="BU81" s="56">
        <f t="shared" si="67"/>
        <v>0</v>
      </c>
      <c r="BV81" s="100" t="s">
        <v>83</v>
      </c>
      <c r="BW81" s="56">
        <f t="shared" si="68"/>
        <v>0</v>
      </c>
      <c r="BX81" s="99" t="s">
        <v>90</v>
      </c>
      <c r="BY81" s="56">
        <f t="shared" si="69"/>
        <v>0</v>
      </c>
      <c r="BZ81" s="99" t="s">
        <v>91</v>
      </c>
      <c r="CA81" s="56">
        <f t="shared" si="70"/>
        <v>0</v>
      </c>
      <c r="CB81" s="99" t="s">
        <v>96</v>
      </c>
      <c r="CC81" s="56">
        <f t="shared" si="71"/>
        <v>0</v>
      </c>
      <c r="CD81" s="99" t="s">
        <v>122</v>
      </c>
      <c r="CE81" s="56">
        <f t="shared" si="72"/>
        <v>0</v>
      </c>
      <c r="CF81" s="56"/>
      <c r="CG81" s="99" t="s">
        <v>77</v>
      </c>
      <c r="CH81" s="56">
        <f t="shared" si="73"/>
        <v>0</v>
      </c>
      <c r="CI81" s="99" t="s">
        <v>83</v>
      </c>
      <c r="CJ81" s="56">
        <f t="shared" si="74"/>
        <v>0</v>
      </c>
      <c r="CK81" s="99" t="s">
        <v>90</v>
      </c>
      <c r="CL81" s="56">
        <f t="shared" si="75"/>
        <v>0</v>
      </c>
      <c r="CM81" s="99" t="s">
        <v>91</v>
      </c>
      <c r="CN81" s="56">
        <f t="shared" si="76"/>
        <v>0</v>
      </c>
      <c r="CO81" s="99" t="s">
        <v>96</v>
      </c>
      <c r="CP81" s="56">
        <f t="shared" si="77"/>
        <v>0</v>
      </c>
      <c r="CQ81" s="99" t="s">
        <v>122</v>
      </c>
      <c r="CR81" s="102">
        <f t="shared" si="78"/>
        <v>0</v>
      </c>
    </row>
    <row r="82" spans="1:96" x14ac:dyDescent="0.15">
      <c r="A82" s="80" t="s">
        <v>328</v>
      </c>
      <c r="B82" s="81" t="s">
        <v>329</v>
      </c>
      <c r="C82" s="82" t="s">
        <v>170</v>
      </c>
      <c r="D82" s="82" t="s">
        <v>51</v>
      </c>
      <c r="E82" s="56"/>
      <c r="F82" s="14"/>
      <c r="G82" s="80">
        <v>98</v>
      </c>
      <c r="H82" s="56">
        <v>104</v>
      </c>
      <c r="I82" s="56">
        <v>43</v>
      </c>
      <c r="J82" s="56">
        <v>84.5</v>
      </c>
      <c r="K82" s="56">
        <v>57</v>
      </c>
      <c r="L82" s="56">
        <v>46.5</v>
      </c>
      <c r="M82" s="94">
        <f t="shared" si="40"/>
        <v>433</v>
      </c>
      <c r="N82" s="80"/>
      <c r="O82" s="56">
        <f t="shared" si="79"/>
        <v>0</v>
      </c>
      <c r="P82" s="56"/>
      <c r="Q82" s="81">
        <f t="shared" si="41"/>
        <v>0</v>
      </c>
      <c r="R82" s="14">
        <f t="shared" si="42"/>
        <v>0</v>
      </c>
      <c r="S82" s="80"/>
      <c r="T82" s="99" t="s">
        <v>75</v>
      </c>
      <c r="U82" s="56">
        <f t="shared" si="43"/>
        <v>0</v>
      </c>
      <c r="V82" s="99" t="s">
        <v>81</v>
      </c>
      <c r="W82" s="56">
        <f t="shared" si="44"/>
        <v>0</v>
      </c>
      <c r="X82" s="99" t="s">
        <v>87</v>
      </c>
      <c r="Y82" s="56">
        <f t="shared" si="45"/>
        <v>0</v>
      </c>
      <c r="Z82" s="99" t="s">
        <v>95</v>
      </c>
      <c r="AA82" s="56">
        <f t="shared" si="46"/>
        <v>0</v>
      </c>
      <c r="AB82" s="99" t="s">
        <v>96</v>
      </c>
      <c r="AC82" s="56">
        <f t="shared" si="47"/>
        <v>0</v>
      </c>
      <c r="AD82" s="99" t="s">
        <v>121</v>
      </c>
      <c r="AE82" s="56">
        <f t="shared" si="48"/>
        <v>0</v>
      </c>
      <c r="AF82" s="56"/>
      <c r="AG82" s="99" t="s">
        <v>75</v>
      </c>
      <c r="AH82" s="56">
        <f t="shared" si="49"/>
        <v>0</v>
      </c>
      <c r="AI82" s="100" t="s">
        <v>81</v>
      </c>
      <c r="AJ82" s="56">
        <f t="shared" si="50"/>
        <v>0</v>
      </c>
      <c r="AK82" s="56" t="s">
        <v>90</v>
      </c>
      <c r="AL82" s="56">
        <f t="shared" si="51"/>
        <v>0</v>
      </c>
      <c r="AM82" s="99" t="s">
        <v>93</v>
      </c>
      <c r="AN82" s="56">
        <f t="shared" si="52"/>
        <v>0</v>
      </c>
      <c r="AO82" s="99" t="s">
        <v>98</v>
      </c>
      <c r="AP82" s="56">
        <f t="shared" si="53"/>
        <v>0</v>
      </c>
      <c r="AQ82" s="99" t="s">
        <v>102</v>
      </c>
      <c r="AR82" s="56">
        <f t="shared" si="54"/>
        <v>0</v>
      </c>
      <c r="AS82" s="56"/>
      <c r="AT82" s="99" t="s">
        <v>75</v>
      </c>
      <c r="AU82" s="56">
        <f t="shared" si="55"/>
        <v>0</v>
      </c>
      <c r="AV82" s="99" t="s">
        <v>81</v>
      </c>
      <c r="AW82" s="56">
        <f t="shared" si="56"/>
        <v>0</v>
      </c>
      <c r="AX82" s="99" t="s">
        <v>85</v>
      </c>
      <c r="AY82" s="56">
        <f t="shared" si="57"/>
        <v>0</v>
      </c>
      <c r="AZ82" s="99" t="s">
        <v>93</v>
      </c>
      <c r="BA82" s="56">
        <f t="shared" si="58"/>
        <v>0</v>
      </c>
      <c r="BB82" s="99" t="s">
        <v>96</v>
      </c>
      <c r="BC82" s="56">
        <f t="shared" si="59"/>
        <v>0</v>
      </c>
      <c r="BD82" s="99" t="s">
        <v>102</v>
      </c>
      <c r="BE82" s="56">
        <f t="shared" si="60"/>
        <v>0</v>
      </c>
      <c r="BF82" s="56"/>
      <c r="BG82" s="69" t="s">
        <v>75</v>
      </c>
      <c r="BH82" s="56">
        <f t="shared" si="61"/>
        <v>0</v>
      </c>
      <c r="BI82" s="100" t="s">
        <v>81</v>
      </c>
      <c r="BJ82" s="56">
        <f t="shared" si="62"/>
        <v>0</v>
      </c>
      <c r="BK82" s="99" t="s">
        <v>85</v>
      </c>
      <c r="BL82" s="56">
        <f t="shared" si="63"/>
        <v>0</v>
      </c>
      <c r="BM82" s="99" t="s">
        <v>93</v>
      </c>
      <c r="BN82" s="56">
        <f t="shared" si="64"/>
        <v>0</v>
      </c>
      <c r="BO82" s="99" t="s">
        <v>96</v>
      </c>
      <c r="BP82" s="56">
        <f t="shared" si="65"/>
        <v>0</v>
      </c>
      <c r="BQ82" s="99" t="s">
        <v>102</v>
      </c>
      <c r="BR82" s="56">
        <f t="shared" si="66"/>
        <v>0</v>
      </c>
      <c r="BS82" s="56"/>
      <c r="BT82" s="99" t="s">
        <v>74</v>
      </c>
      <c r="BU82" s="56">
        <f t="shared" si="67"/>
        <v>0</v>
      </c>
      <c r="BV82" s="100" t="s">
        <v>137</v>
      </c>
      <c r="BW82" s="56">
        <f t="shared" si="68"/>
        <v>0</v>
      </c>
      <c r="BX82" s="99" t="s">
        <v>85</v>
      </c>
      <c r="BY82" s="56">
        <f t="shared" si="69"/>
        <v>0</v>
      </c>
      <c r="BZ82" s="99" t="s">
        <v>94</v>
      </c>
      <c r="CA82" s="56">
        <f t="shared" si="70"/>
        <v>0</v>
      </c>
      <c r="CB82" s="99" t="s">
        <v>98</v>
      </c>
      <c r="CC82" s="56">
        <f t="shared" si="71"/>
        <v>0</v>
      </c>
      <c r="CD82" s="99" t="s">
        <v>121</v>
      </c>
      <c r="CE82" s="56">
        <f t="shared" si="72"/>
        <v>0</v>
      </c>
      <c r="CF82" s="56"/>
      <c r="CG82" s="99" t="s">
        <v>74</v>
      </c>
      <c r="CH82" s="56">
        <f t="shared" si="73"/>
        <v>0</v>
      </c>
      <c r="CI82" s="99" t="s">
        <v>137</v>
      </c>
      <c r="CJ82" s="56">
        <f t="shared" si="74"/>
        <v>0</v>
      </c>
      <c r="CK82" s="99" t="s">
        <v>85</v>
      </c>
      <c r="CL82" s="56">
        <f t="shared" si="75"/>
        <v>0</v>
      </c>
      <c r="CM82" s="99" t="s">
        <v>94</v>
      </c>
      <c r="CN82" s="56">
        <f t="shared" si="76"/>
        <v>0</v>
      </c>
      <c r="CO82" s="99" t="s">
        <v>98</v>
      </c>
      <c r="CP82" s="56">
        <f t="shared" si="77"/>
        <v>0</v>
      </c>
      <c r="CQ82" s="99" t="s">
        <v>121</v>
      </c>
      <c r="CR82" s="102">
        <f t="shared" si="78"/>
        <v>0</v>
      </c>
    </row>
    <row r="83" spans="1:96" x14ac:dyDescent="0.15">
      <c r="A83" s="80" t="s">
        <v>330</v>
      </c>
      <c r="B83" s="81" t="s">
        <v>331</v>
      </c>
      <c r="C83" s="82" t="s">
        <v>170</v>
      </c>
      <c r="D83" s="82" t="s">
        <v>51</v>
      </c>
      <c r="E83" s="56">
        <v>0.6</v>
      </c>
      <c r="F83" s="14"/>
      <c r="G83" s="80">
        <v>107</v>
      </c>
      <c r="H83" s="56">
        <v>78</v>
      </c>
      <c r="I83" s="56">
        <v>114</v>
      </c>
      <c r="J83" s="56">
        <v>35</v>
      </c>
      <c r="K83" s="56">
        <v>35</v>
      </c>
      <c r="L83" s="56">
        <v>61.5</v>
      </c>
      <c r="M83" s="94">
        <f t="shared" si="40"/>
        <v>430.5</v>
      </c>
      <c r="N83" s="80"/>
      <c r="O83" s="56">
        <f t="shared" si="79"/>
        <v>-21.599999999999998</v>
      </c>
      <c r="P83" s="56"/>
      <c r="Q83" s="81">
        <f t="shared" si="41"/>
        <v>0</v>
      </c>
      <c r="R83" s="14">
        <f t="shared" si="42"/>
        <v>-21.599999999999998</v>
      </c>
      <c r="S83" s="80"/>
      <c r="T83" s="99" t="s">
        <v>74</v>
      </c>
      <c r="U83" s="56">
        <f t="shared" si="43"/>
        <v>-0.35999999999999993</v>
      </c>
      <c r="V83" s="99" t="s">
        <v>84</v>
      </c>
      <c r="W83" s="56">
        <f t="shared" si="44"/>
        <v>-0.35999999999999993</v>
      </c>
      <c r="X83" s="99" t="s">
        <v>88</v>
      </c>
      <c r="Y83" s="56">
        <f t="shared" si="45"/>
        <v>-0.35999999999999993</v>
      </c>
      <c r="Z83" s="99" t="s">
        <v>93</v>
      </c>
      <c r="AA83" s="56">
        <f t="shared" si="46"/>
        <v>-0.35999999999999993</v>
      </c>
      <c r="AB83" s="99" t="s">
        <v>125</v>
      </c>
      <c r="AC83" s="56">
        <f t="shared" si="47"/>
        <v>-0.35999999999999993</v>
      </c>
      <c r="AD83" s="99" t="s">
        <v>100</v>
      </c>
      <c r="AE83" s="56">
        <f t="shared" si="48"/>
        <v>-0.35999999999999993</v>
      </c>
      <c r="AF83" s="56"/>
      <c r="AG83" s="99" t="s">
        <v>75</v>
      </c>
      <c r="AH83" s="56">
        <f t="shared" si="49"/>
        <v>-0.35999999999999993</v>
      </c>
      <c r="AI83" s="100" t="s">
        <v>81</v>
      </c>
      <c r="AJ83" s="56">
        <f t="shared" si="50"/>
        <v>-0.35999999999999993</v>
      </c>
      <c r="AK83" s="56" t="s">
        <v>88</v>
      </c>
      <c r="AL83" s="56">
        <f t="shared" si="51"/>
        <v>-0.35999999999999993</v>
      </c>
      <c r="AM83" s="99" t="s">
        <v>95</v>
      </c>
      <c r="AN83" s="56">
        <f t="shared" si="52"/>
        <v>-0.35999999999999993</v>
      </c>
      <c r="AO83" s="99" t="s">
        <v>98</v>
      </c>
      <c r="AP83" s="56">
        <f t="shared" si="53"/>
        <v>-0.35999999999999993</v>
      </c>
      <c r="AQ83" s="99" t="s">
        <v>121</v>
      </c>
      <c r="AR83" s="56">
        <f t="shared" si="54"/>
        <v>-0.35999999999999993</v>
      </c>
      <c r="AS83" s="56"/>
      <c r="AT83" s="99" t="s">
        <v>74</v>
      </c>
      <c r="AU83" s="56">
        <f t="shared" si="55"/>
        <v>-0.53999999999999992</v>
      </c>
      <c r="AV83" s="99" t="s">
        <v>81</v>
      </c>
      <c r="AW83" s="56">
        <f t="shared" si="56"/>
        <v>-0.53999999999999992</v>
      </c>
      <c r="AX83" s="99" t="s">
        <v>85</v>
      </c>
      <c r="AY83" s="56">
        <f t="shared" si="57"/>
        <v>-0.53999999999999992</v>
      </c>
      <c r="AZ83" s="99" t="s">
        <v>94</v>
      </c>
      <c r="BA83" s="56">
        <f t="shared" si="58"/>
        <v>-0.53999999999999992</v>
      </c>
      <c r="BB83" s="99" t="s">
        <v>96</v>
      </c>
      <c r="BC83" s="56">
        <f t="shared" si="59"/>
        <v>-0.53999999999999992</v>
      </c>
      <c r="BD83" s="99" t="s">
        <v>121</v>
      </c>
      <c r="BE83" s="56">
        <f t="shared" si="60"/>
        <v>-0.53999999999999992</v>
      </c>
      <c r="BF83" s="56"/>
      <c r="BG83" s="69" t="s">
        <v>76</v>
      </c>
      <c r="BH83" s="56">
        <f t="shared" si="61"/>
        <v>-0.53999999999999992</v>
      </c>
      <c r="BI83" s="100" t="s">
        <v>81</v>
      </c>
      <c r="BJ83" s="56">
        <f t="shared" si="62"/>
        <v>-0.53999999999999992</v>
      </c>
      <c r="BK83" s="99" t="s">
        <v>85</v>
      </c>
      <c r="BL83" s="56">
        <f t="shared" si="63"/>
        <v>-0.53999999999999992</v>
      </c>
      <c r="BM83" s="99" t="s">
        <v>93</v>
      </c>
      <c r="BN83" s="56">
        <f t="shared" si="64"/>
        <v>-0.53999999999999992</v>
      </c>
      <c r="BO83" s="99" t="s">
        <v>96</v>
      </c>
      <c r="BP83" s="56">
        <f t="shared" si="65"/>
        <v>-0.53999999999999992</v>
      </c>
      <c r="BQ83" s="99" t="s">
        <v>102</v>
      </c>
      <c r="BR83" s="56">
        <f t="shared" si="66"/>
        <v>-0.53999999999999992</v>
      </c>
      <c r="BS83" s="56"/>
      <c r="BT83" s="99" t="s">
        <v>73</v>
      </c>
      <c r="BU83" s="56">
        <f t="shared" si="67"/>
        <v>-0.89999999999999991</v>
      </c>
      <c r="BV83" s="100" t="s">
        <v>83</v>
      </c>
      <c r="BW83" s="56">
        <f t="shared" si="68"/>
        <v>-0.89999999999999991</v>
      </c>
      <c r="BX83" s="99" t="s">
        <v>85</v>
      </c>
      <c r="BY83" s="56">
        <f t="shared" si="69"/>
        <v>-0.89999999999999991</v>
      </c>
      <c r="BZ83" s="99" t="s">
        <v>94</v>
      </c>
      <c r="CA83" s="56">
        <f t="shared" si="70"/>
        <v>-0.89999999999999991</v>
      </c>
      <c r="CB83" s="99" t="s">
        <v>98</v>
      </c>
      <c r="CC83" s="56">
        <f t="shared" si="71"/>
        <v>-0.89999999999999991</v>
      </c>
      <c r="CD83" s="99" t="s">
        <v>121</v>
      </c>
      <c r="CE83" s="56">
        <f t="shared" si="72"/>
        <v>-0.89999999999999991</v>
      </c>
      <c r="CF83" s="56"/>
      <c r="CG83" s="99" t="s">
        <v>73</v>
      </c>
      <c r="CH83" s="56">
        <f t="shared" si="73"/>
        <v>-0.89999999999999991</v>
      </c>
      <c r="CI83" s="99" t="s">
        <v>83</v>
      </c>
      <c r="CJ83" s="56">
        <f t="shared" si="74"/>
        <v>-0.89999999999999991</v>
      </c>
      <c r="CK83" s="99" t="s">
        <v>85</v>
      </c>
      <c r="CL83" s="56">
        <f t="shared" si="75"/>
        <v>-0.89999999999999991</v>
      </c>
      <c r="CM83" s="99" t="s">
        <v>94</v>
      </c>
      <c r="CN83" s="56">
        <f t="shared" si="76"/>
        <v>-0.89999999999999991</v>
      </c>
      <c r="CO83" s="99" t="s">
        <v>98</v>
      </c>
      <c r="CP83" s="56">
        <f t="shared" si="77"/>
        <v>-0.89999999999999991</v>
      </c>
      <c r="CQ83" s="99" t="s">
        <v>121</v>
      </c>
      <c r="CR83" s="102">
        <f t="shared" si="78"/>
        <v>-0.89999999999999991</v>
      </c>
    </row>
    <row r="84" spans="1:96" x14ac:dyDescent="0.15">
      <c r="A84" s="80" t="s">
        <v>332</v>
      </c>
      <c r="B84" s="81" t="s">
        <v>333</v>
      </c>
      <c r="C84" s="82" t="s">
        <v>170</v>
      </c>
      <c r="D84" s="82" t="s">
        <v>51</v>
      </c>
      <c r="E84" s="56"/>
      <c r="F84" s="14"/>
      <c r="G84" s="80">
        <v>88</v>
      </c>
      <c r="H84" s="56">
        <v>60</v>
      </c>
      <c r="I84" s="56">
        <v>104</v>
      </c>
      <c r="J84" s="56">
        <v>54</v>
      </c>
      <c r="K84" s="56">
        <v>56.5</v>
      </c>
      <c r="L84" s="56">
        <v>68</v>
      </c>
      <c r="M84" s="94">
        <f t="shared" si="40"/>
        <v>430.5</v>
      </c>
      <c r="N84" s="80"/>
      <c r="O84" s="56">
        <f t="shared" si="79"/>
        <v>0</v>
      </c>
      <c r="P84" s="56"/>
      <c r="Q84" s="81">
        <f t="shared" si="41"/>
        <v>0</v>
      </c>
      <c r="R84" s="14">
        <f t="shared" si="42"/>
        <v>0</v>
      </c>
      <c r="S84" s="80"/>
      <c r="T84" s="99" t="s">
        <v>77</v>
      </c>
      <c r="U84" s="56">
        <f t="shared" si="43"/>
        <v>0</v>
      </c>
      <c r="V84" s="99" t="s">
        <v>82</v>
      </c>
      <c r="W84" s="56">
        <f t="shared" si="44"/>
        <v>0</v>
      </c>
      <c r="X84" s="99" t="s">
        <v>90</v>
      </c>
      <c r="Y84" s="56">
        <f t="shared" si="45"/>
        <v>0</v>
      </c>
      <c r="Z84" s="99" t="s">
        <v>94</v>
      </c>
      <c r="AA84" s="56">
        <f t="shared" si="46"/>
        <v>0</v>
      </c>
      <c r="AB84" s="99" t="s">
        <v>96</v>
      </c>
      <c r="AC84" s="56">
        <f t="shared" si="47"/>
        <v>0</v>
      </c>
      <c r="AD84" s="99" t="s">
        <v>102</v>
      </c>
      <c r="AE84" s="56">
        <f t="shared" si="48"/>
        <v>0</v>
      </c>
      <c r="AF84" s="56"/>
      <c r="AG84" s="99" t="s">
        <v>75</v>
      </c>
      <c r="AH84" s="56">
        <f t="shared" si="49"/>
        <v>0</v>
      </c>
      <c r="AI84" s="100" t="s">
        <v>82</v>
      </c>
      <c r="AJ84" s="56">
        <f t="shared" si="50"/>
        <v>0</v>
      </c>
      <c r="AK84" s="56" t="s">
        <v>88</v>
      </c>
      <c r="AL84" s="56">
        <f t="shared" si="51"/>
        <v>0</v>
      </c>
      <c r="AM84" s="99" t="s">
        <v>95</v>
      </c>
      <c r="AN84" s="56">
        <f t="shared" si="52"/>
        <v>0</v>
      </c>
      <c r="AO84" s="99" t="s">
        <v>99</v>
      </c>
      <c r="AP84" s="56">
        <f t="shared" si="53"/>
        <v>0</v>
      </c>
      <c r="AQ84" s="99" t="s">
        <v>102</v>
      </c>
      <c r="AR84" s="56">
        <f t="shared" si="54"/>
        <v>0</v>
      </c>
      <c r="AS84" s="56"/>
      <c r="AT84" s="99" t="s">
        <v>74</v>
      </c>
      <c r="AU84" s="56">
        <f t="shared" si="55"/>
        <v>0</v>
      </c>
      <c r="AV84" s="99" t="s">
        <v>80</v>
      </c>
      <c r="AW84" s="56">
        <f t="shared" si="56"/>
        <v>0</v>
      </c>
      <c r="AX84" s="99" t="s">
        <v>90</v>
      </c>
      <c r="AY84" s="56">
        <f t="shared" si="57"/>
        <v>0</v>
      </c>
      <c r="AZ84" s="99" t="s">
        <v>94</v>
      </c>
      <c r="BA84" s="56">
        <f t="shared" si="58"/>
        <v>0</v>
      </c>
      <c r="BB84" s="99" t="s">
        <v>99</v>
      </c>
      <c r="BC84" s="56">
        <f t="shared" si="59"/>
        <v>0</v>
      </c>
      <c r="BD84" s="99" t="s">
        <v>121</v>
      </c>
      <c r="BE84" s="56">
        <f t="shared" si="60"/>
        <v>0</v>
      </c>
      <c r="BF84" s="56"/>
      <c r="BG84" s="69" t="s">
        <v>74</v>
      </c>
      <c r="BH84" s="56">
        <f t="shared" si="61"/>
        <v>0</v>
      </c>
      <c r="BI84" s="100" t="s">
        <v>80</v>
      </c>
      <c r="BJ84" s="56">
        <f t="shared" si="62"/>
        <v>0</v>
      </c>
      <c r="BK84" s="99" t="s">
        <v>90</v>
      </c>
      <c r="BL84" s="56">
        <f t="shared" si="63"/>
        <v>0</v>
      </c>
      <c r="BM84" s="99" t="s">
        <v>94</v>
      </c>
      <c r="BN84" s="56">
        <f t="shared" si="64"/>
        <v>0</v>
      </c>
      <c r="BO84" s="99" t="s">
        <v>99</v>
      </c>
      <c r="BP84" s="56">
        <f t="shared" si="65"/>
        <v>0</v>
      </c>
      <c r="BQ84" s="99" t="s">
        <v>121</v>
      </c>
      <c r="BR84" s="56">
        <f t="shared" si="66"/>
        <v>0</v>
      </c>
      <c r="BS84" s="56"/>
      <c r="BT84" s="99" t="s">
        <v>75</v>
      </c>
      <c r="BU84" s="56">
        <f t="shared" si="67"/>
        <v>0</v>
      </c>
      <c r="BV84" s="100" t="s">
        <v>81</v>
      </c>
      <c r="BW84" s="56">
        <f t="shared" si="68"/>
        <v>0</v>
      </c>
      <c r="BX84" s="99" t="s">
        <v>89</v>
      </c>
      <c r="BY84" s="56">
        <f t="shared" si="69"/>
        <v>0</v>
      </c>
      <c r="BZ84" s="99" t="s">
        <v>93</v>
      </c>
      <c r="CA84" s="56">
        <f t="shared" si="70"/>
        <v>0</v>
      </c>
      <c r="CB84" s="99" t="s">
        <v>96</v>
      </c>
      <c r="CC84" s="56">
        <f t="shared" si="71"/>
        <v>0</v>
      </c>
      <c r="CD84" s="99" t="s">
        <v>102</v>
      </c>
      <c r="CE84" s="56">
        <f t="shared" si="72"/>
        <v>0</v>
      </c>
      <c r="CF84" s="56"/>
      <c r="CG84" s="99" t="s">
        <v>75</v>
      </c>
      <c r="CH84" s="56">
        <f t="shared" si="73"/>
        <v>0</v>
      </c>
      <c r="CI84" s="99" t="s">
        <v>81</v>
      </c>
      <c r="CJ84" s="56">
        <f t="shared" si="74"/>
        <v>0</v>
      </c>
      <c r="CK84" s="99" t="s">
        <v>89</v>
      </c>
      <c r="CL84" s="56">
        <f t="shared" si="75"/>
        <v>0</v>
      </c>
      <c r="CM84" s="99" t="s">
        <v>93</v>
      </c>
      <c r="CN84" s="56">
        <f t="shared" si="76"/>
        <v>0</v>
      </c>
      <c r="CO84" s="99" t="s">
        <v>96</v>
      </c>
      <c r="CP84" s="56">
        <f t="shared" si="77"/>
        <v>0</v>
      </c>
      <c r="CQ84" s="99" t="s">
        <v>102</v>
      </c>
      <c r="CR84" s="102">
        <f t="shared" si="78"/>
        <v>0</v>
      </c>
    </row>
    <row r="85" spans="1:96" x14ac:dyDescent="0.15">
      <c r="A85" s="80" t="s">
        <v>334</v>
      </c>
      <c r="B85" s="81" t="s">
        <v>335</v>
      </c>
      <c r="C85" s="82" t="s">
        <v>170</v>
      </c>
      <c r="D85" s="82" t="s">
        <v>51</v>
      </c>
      <c r="E85" s="56"/>
      <c r="F85" s="14"/>
      <c r="G85" s="80">
        <v>102</v>
      </c>
      <c r="H85" s="56">
        <v>99</v>
      </c>
      <c r="I85" s="56">
        <v>101</v>
      </c>
      <c r="J85" s="56">
        <v>57</v>
      </c>
      <c r="K85" s="56">
        <v>5.5</v>
      </c>
      <c r="L85" s="56">
        <v>66</v>
      </c>
      <c r="M85" s="94">
        <f t="shared" si="40"/>
        <v>430.5</v>
      </c>
      <c r="N85" s="80"/>
      <c r="O85" s="56">
        <f t="shared" si="79"/>
        <v>0</v>
      </c>
      <c r="P85" s="56"/>
      <c r="Q85" s="81">
        <f t="shared" si="41"/>
        <v>0</v>
      </c>
      <c r="R85" s="14">
        <f t="shared" si="42"/>
        <v>0</v>
      </c>
      <c r="S85" s="80"/>
      <c r="T85" s="99" t="s">
        <v>75</v>
      </c>
      <c r="U85" s="56">
        <f t="shared" si="43"/>
        <v>0</v>
      </c>
      <c r="V85" s="99" t="s">
        <v>81</v>
      </c>
      <c r="W85" s="56">
        <f t="shared" si="44"/>
        <v>0</v>
      </c>
      <c r="X85" s="99" t="s">
        <v>87</v>
      </c>
      <c r="Y85" s="56">
        <f t="shared" si="45"/>
        <v>0</v>
      </c>
      <c r="Z85" s="99" t="s">
        <v>95</v>
      </c>
      <c r="AA85" s="56">
        <f t="shared" si="46"/>
        <v>0</v>
      </c>
      <c r="AB85" s="99" t="s">
        <v>96</v>
      </c>
      <c r="AC85" s="56">
        <f t="shared" si="47"/>
        <v>0</v>
      </c>
      <c r="AD85" s="99" t="s">
        <v>121</v>
      </c>
      <c r="AE85" s="56">
        <f t="shared" si="48"/>
        <v>0</v>
      </c>
      <c r="AF85" s="56"/>
      <c r="AG85" s="99" t="s">
        <v>73</v>
      </c>
      <c r="AH85" s="56">
        <f t="shared" si="49"/>
        <v>0</v>
      </c>
      <c r="AI85" s="100" t="s">
        <v>84</v>
      </c>
      <c r="AJ85" s="56">
        <f t="shared" si="50"/>
        <v>0</v>
      </c>
      <c r="AK85" s="56" t="s">
        <v>90</v>
      </c>
      <c r="AL85" s="56">
        <f t="shared" si="51"/>
        <v>0</v>
      </c>
      <c r="AM85" s="99" t="s">
        <v>93</v>
      </c>
      <c r="AN85" s="56">
        <f t="shared" si="52"/>
        <v>0</v>
      </c>
      <c r="AO85" s="99" t="s">
        <v>99</v>
      </c>
      <c r="AP85" s="56">
        <f t="shared" si="53"/>
        <v>0</v>
      </c>
      <c r="AQ85" s="99" t="s">
        <v>122</v>
      </c>
      <c r="AR85" s="56">
        <f t="shared" si="54"/>
        <v>0</v>
      </c>
      <c r="AS85" s="56"/>
      <c r="AT85" s="99" t="s">
        <v>76</v>
      </c>
      <c r="AU85" s="56">
        <f t="shared" si="55"/>
        <v>0</v>
      </c>
      <c r="AV85" s="99" t="s">
        <v>129</v>
      </c>
      <c r="AW85" s="56">
        <f t="shared" si="56"/>
        <v>0</v>
      </c>
      <c r="AX85" s="99" t="s">
        <v>88</v>
      </c>
      <c r="AY85" s="56">
        <f t="shared" si="57"/>
        <v>0</v>
      </c>
      <c r="AZ85" s="99" t="s">
        <v>94</v>
      </c>
      <c r="BA85" s="56">
        <f t="shared" si="58"/>
        <v>0</v>
      </c>
      <c r="BB85" s="99" t="s">
        <v>99</v>
      </c>
      <c r="BC85" s="56">
        <f t="shared" si="59"/>
        <v>0</v>
      </c>
      <c r="BD85" s="99" t="s">
        <v>122</v>
      </c>
      <c r="BE85" s="56">
        <f t="shared" si="60"/>
        <v>0</v>
      </c>
      <c r="BF85" s="56"/>
      <c r="BG85" s="69" t="s">
        <v>76</v>
      </c>
      <c r="BH85" s="56">
        <f t="shared" si="61"/>
        <v>0</v>
      </c>
      <c r="BI85" s="100" t="s">
        <v>83</v>
      </c>
      <c r="BJ85" s="56">
        <f t="shared" si="62"/>
        <v>0</v>
      </c>
      <c r="BK85" s="99" t="s">
        <v>87</v>
      </c>
      <c r="BL85" s="56">
        <f t="shared" si="63"/>
        <v>0</v>
      </c>
      <c r="BM85" s="99" t="s">
        <v>93</v>
      </c>
      <c r="BN85" s="56">
        <f t="shared" si="64"/>
        <v>0</v>
      </c>
      <c r="BO85" s="99" t="s">
        <v>99</v>
      </c>
      <c r="BP85" s="56">
        <f t="shared" si="65"/>
        <v>0</v>
      </c>
      <c r="BQ85" s="99" t="s">
        <v>102</v>
      </c>
      <c r="BR85" s="56">
        <f t="shared" si="66"/>
        <v>0</v>
      </c>
      <c r="BS85" s="56"/>
      <c r="BT85" s="99" t="s">
        <v>73</v>
      </c>
      <c r="BU85" s="56">
        <f t="shared" si="67"/>
        <v>0</v>
      </c>
      <c r="BV85" s="100" t="s">
        <v>83</v>
      </c>
      <c r="BW85" s="56">
        <f t="shared" si="68"/>
        <v>0</v>
      </c>
      <c r="BX85" s="99" t="s">
        <v>85</v>
      </c>
      <c r="BY85" s="56">
        <f t="shared" si="69"/>
        <v>0</v>
      </c>
      <c r="BZ85" s="99" t="s">
        <v>91</v>
      </c>
      <c r="CA85" s="56">
        <f t="shared" si="70"/>
        <v>0</v>
      </c>
      <c r="CB85" s="99" t="s">
        <v>96</v>
      </c>
      <c r="CC85" s="56">
        <f t="shared" si="71"/>
        <v>0</v>
      </c>
      <c r="CD85" s="99" t="s">
        <v>122</v>
      </c>
      <c r="CE85" s="56">
        <f t="shared" si="72"/>
        <v>0</v>
      </c>
      <c r="CF85" s="56"/>
      <c r="CG85" s="99" t="s">
        <v>73</v>
      </c>
      <c r="CH85" s="56">
        <f t="shared" si="73"/>
        <v>0</v>
      </c>
      <c r="CI85" s="99" t="s">
        <v>83</v>
      </c>
      <c r="CJ85" s="56">
        <f t="shared" si="74"/>
        <v>0</v>
      </c>
      <c r="CK85" s="99" t="s">
        <v>85</v>
      </c>
      <c r="CL85" s="56">
        <f t="shared" si="75"/>
        <v>0</v>
      </c>
      <c r="CM85" s="99" t="s">
        <v>91</v>
      </c>
      <c r="CN85" s="56">
        <f t="shared" si="76"/>
        <v>0</v>
      </c>
      <c r="CO85" s="99" t="s">
        <v>96</v>
      </c>
      <c r="CP85" s="56">
        <f t="shared" si="77"/>
        <v>0</v>
      </c>
      <c r="CQ85" s="99" t="s">
        <v>122</v>
      </c>
      <c r="CR85" s="102">
        <f t="shared" si="78"/>
        <v>0</v>
      </c>
    </row>
    <row r="86" spans="1:96" x14ac:dyDescent="0.15">
      <c r="A86" s="80" t="s">
        <v>336</v>
      </c>
      <c r="B86" s="81" t="s">
        <v>337</v>
      </c>
      <c r="C86" s="82" t="s">
        <v>170</v>
      </c>
      <c r="D86" s="82" t="s">
        <v>51</v>
      </c>
      <c r="E86" s="56"/>
      <c r="F86" s="14"/>
      <c r="G86" s="80">
        <v>97</v>
      </c>
      <c r="H86" s="56">
        <v>94</v>
      </c>
      <c r="I86" s="56">
        <v>97</v>
      </c>
      <c r="J86" s="56">
        <v>50.5</v>
      </c>
      <c r="K86" s="56">
        <v>49</v>
      </c>
      <c r="L86" s="56">
        <v>42.5</v>
      </c>
      <c r="M86" s="94">
        <f t="shared" si="40"/>
        <v>430</v>
      </c>
      <c r="N86" s="80"/>
      <c r="O86" s="56">
        <f t="shared" si="79"/>
        <v>0</v>
      </c>
      <c r="P86" s="56"/>
      <c r="Q86" s="81">
        <f t="shared" si="41"/>
        <v>0</v>
      </c>
      <c r="R86" s="14">
        <f t="shared" si="42"/>
        <v>0</v>
      </c>
      <c r="S86" s="80"/>
      <c r="T86" s="99" t="s">
        <v>74</v>
      </c>
      <c r="U86" s="56">
        <f t="shared" si="43"/>
        <v>0</v>
      </c>
      <c r="V86" s="99" t="s">
        <v>79</v>
      </c>
      <c r="W86" s="56">
        <f t="shared" si="44"/>
        <v>0</v>
      </c>
      <c r="X86" s="99" t="s">
        <v>86</v>
      </c>
      <c r="Y86" s="56">
        <f t="shared" si="45"/>
        <v>0</v>
      </c>
      <c r="Z86" s="99" t="s">
        <v>91</v>
      </c>
      <c r="AA86" s="56">
        <f t="shared" si="46"/>
        <v>0</v>
      </c>
      <c r="AB86" s="99" t="s">
        <v>96</v>
      </c>
      <c r="AC86" s="56">
        <f t="shared" si="47"/>
        <v>0</v>
      </c>
      <c r="AD86" s="99" t="s">
        <v>102</v>
      </c>
      <c r="AE86" s="56">
        <f t="shared" si="48"/>
        <v>0</v>
      </c>
      <c r="AF86" s="56"/>
      <c r="AG86" s="99" t="s">
        <v>74</v>
      </c>
      <c r="AH86" s="56">
        <f t="shared" si="49"/>
        <v>0</v>
      </c>
      <c r="AI86" s="100" t="s">
        <v>79</v>
      </c>
      <c r="AJ86" s="56">
        <f t="shared" si="50"/>
        <v>0</v>
      </c>
      <c r="AK86" s="56" t="s">
        <v>89</v>
      </c>
      <c r="AL86" s="56">
        <f t="shared" si="51"/>
        <v>0</v>
      </c>
      <c r="AM86" s="99" t="s">
        <v>94</v>
      </c>
      <c r="AN86" s="56">
        <f t="shared" si="52"/>
        <v>0</v>
      </c>
      <c r="AO86" s="99" t="s">
        <v>96</v>
      </c>
      <c r="AP86" s="56">
        <f t="shared" si="53"/>
        <v>0</v>
      </c>
      <c r="AQ86" s="99" t="s">
        <v>102</v>
      </c>
      <c r="AR86" s="56">
        <f t="shared" si="54"/>
        <v>0</v>
      </c>
      <c r="AS86" s="56"/>
      <c r="AT86" s="99" t="s">
        <v>77</v>
      </c>
      <c r="AU86" s="56">
        <f t="shared" si="55"/>
        <v>0</v>
      </c>
      <c r="AV86" s="99" t="s">
        <v>132</v>
      </c>
      <c r="AW86" s="56">
        <f t="shared" si="56"/>
        <v>0</v>
      </c>
      <c r="AX86" s="99" t="s">
        <v>89</v>
      </c>
      <c r="AY86" s="56">
        <f t="shared" si="57"/>
        <v>0</v>
      </c>
      <c r="AZ86" s="99" t="s">
        <v>95</v>
      </c>
      <c r="BA86" s="56">
        <f t="shared" si="58"/>
        <v>0</v>
      </c>
      <c r="BB86" s="99" t="s">
        <v>99</v>
      </c>
      <c r="BC86" s="56">
        <f t="shared" si="59"/>
        <v>0</v>
      </c>
      <c r="BD86" s="99" t="s">
        <v>102</v>
      </c>
      <c r="BE86" s="56">
        <f t="shared" si="60"/>
        <v>0</v>
      </c>
      <c r="BF86" s="56"/>
      <c r="BG86" s="69" t="s">
        <v>77</v>
      </c>
      <c r="BH86" s="56">
        <f t="shared" si="61"/>
        <v>0</v>
      </c>
      <c r="BI86" s="100" t="s">
        <v>83</v>
      </c>
      <c r="BJ86" s="56">
        <f t="shared" si="62"/>
        <v>0</v>
      </c>
      <c r="BK86" s="99" t="s">
        <v>89</v>
      </c>
      <c r="BL86" s="56">
        <f t="shared" si="63"/>
        <v>0</v>
      </c>
      <c r="BM86" s="99" t="s">
        <v>95</v>
      </c>
      <c r="BN86" s="56">
        <f t="shared" si="64"/>
        <v>0</v>
      </c>
      <c r="BO86" s="99" t="s">
        <v>99</v>
      </c>
      <c r="BP86" s="56">
        <f t="shared" si="65"/>
        <v>0</v>
      </c>
      <c r="BQ86" s="99" t="s">
        <v>102</v>
      </c>
      <c r="BR86" s="56">
        <f t="shared" si="66"/>
        <v>0</v>
      </c>
      <c r="BS86" s="56"/>
      <c r="BT86" s="99" t="s">
        <v>73</v>
      </c>
      <c r="BU86" s="56">
        <f t="shared" si="67"/>
        <v>0</v>
      </c>
      <c r="BV86" s="100" t="s">
        <v>83</v>
      </c>
      <c r="BW86" s="56">
        <f t="shared" si="68"/>
        <v>0</v>
      </c>
      <c r="BX86" s="99" t="s">
        <v>85</v>
      </c>
      <c r="BY86" s="56">
        <f t="shared" si="69"/>
        <v>0</v>
      </c>
      <c r="BZ86" s="99" t="s">
        <v>91</v>
      </c>
      <c r="CA86" s="56">
        <f t="shared" si="70"/>
        <v>0</v>
      </c>
      <c r="CB86" s="99" t="s">
        <v>96</v>
      </c>
      <c r="CC86" s="56">
        <f t="shared" si="71"/>
        <v>0</v>
      </c>
      <c r="CD86" s="99" t="s">
        <v>122</v>
      </c>
      <c r="CE86" s="56">
        <f t="shared" si="72"/>
        <v>0</v>
      </c>
      <c r="CF86" s="56"/>
      <c r="CG86" s="99" t="s">
        <v>73</v>
      </c>
      <c r="CH86" s="56">
        <f t="shared" si="73"/>
        <v>0</v>
      </c>
      <c r="CI86" s="99" t="s">
        <v>83</v>
      </c>
      <c r="CJ86" s="56">
        <f t="shared" si="74"/>
        <v>0</v>
      </c>
      <c r="CK86" s="99" t="s">
        <v>85</v>
      </c>
      <c r="CL86" s="56">
        <f t="shared" si="75"/>
        <v>0</v>
      </c>
      <c r="CM86" s="99" t="s">
        <v>91</v>
      </c>
      <c r="CN86" s="56">
        <f t="shared" si="76"/>
        <v>0</v>
      </c>
      <c r="CO86" s="99" t="s">
        <v>96</v>
      </c>
      <c r="CP86" s="56">
        <f t="shared" si="77"/>
        <v>0</v>
      </c>
      <c r="CQ86" s="99" t="s">
        <v>122</v>
      </c>
      <c r="CR86" s="102">
        <f t="shared" si="78"/>
        <v>0</v>
      </c>
    </row>
    <row r="87" spans="1:96" x14ac:dyDescent="0.15">
      <c r="A87" s="80" t="s">
        <v>338</v>
      </c>
      <c r="B87" s="81" t="s">
        <v>339</v>
      </c>
      <c r="C87" s="82" t="s">
        <v>170</v>
      </c>
      <c r="D87" s="82" t="s">
        <v>51</v>
      </c>
      <c r="E87" s="56"/>
      <c r="F87" s="14"/>
      <c r="G87" s="80">
        <v>95</v>
      </c>
      <c r="H87" s="56">
        <v>66</v>
      </c>
      <c r="I87" s="56">
        <v>74</v>
      </c>
      <c r="J87" s="56">
        <v>64</v>
      </c>
      <c r="K87" s="56">
        <v>60</v>
      </c>
      <c r="L87" s="56">
        <v>69.5</v>
      </c>
      <c r="M87" s="94">
        <f t="shared" si="40"/>
        <v>428.5</v>
      </c>
      <c r="N87" s="80"/>
      <c r="O87" s="56">
        <f t="shared" si="79"/>
        <v>0</v>
      </c>
      <c r="P87" s="56"/>
      <c r="Q87" s="81">
        <f t="shared" si="41"/>
        <v>0</v>
      </c>
      <c r="R87" s="14">
        <f t="shared" si="42"/>
        <v>0</v>
      </c>
      <c r="S87" s="80"/>
      <c r="T87" s="99" t="s">
        <v>78</v>
      </c>
      <c r="U87" s="56">
        <f t="shared" si="43"/>
        <v>0</v>
      </c>
      <c r="V87" s="99" t="s">
        <v>79</v>
      </c>
      <c r="W87" s="56">
        <f t="shared" si="44"/>
        <v>0</v>
      </c>
      <c r="X87" s="99" t="s">
        <v>86</v>
      </c>
      <c r="Y87" s="56">
        <f t="shared" si="45"/>
        <v>0</v>
      </c>
      <c r="Z87" s="99" t="s">
        <v>94</v>
      </c>
      <c r="AA87" s="56">
        <f t="shared" si="46"/>
        <v>0</v>
      </c>
      <c r="AB87" s="99" t="s">
        <v>99</v>
      </c>
      <c r="AC87" s="56">
        <f t="shared" si="47"/>
        <v>0</v>
      </c>
      <c r="AD87" s="99" t="s">
        <v>102</v>
      </c>
      <c r="AE87" s="56">
        <f t="shared" si="48"/>
        <v>0</v>
      </c>
      <c r="AF87" s="56"/>
      <c r="AG87" s="99" t="s">
        <v>78</v>
      </c>
      <c r="AH87" s="56">
        <f t="shared" si="49"/>
        <v>0</v>
      </c>
      <c r="AI87" s="100" t="s">
        <v>79</v>
      </c>
      <c r="AJ87" s="56">
        <f t="shared" si="50"/>
        <v>0</v>
      </c>
      <c r="AK87" s="56" t="s">
        <v>90</v>
      </c>
      <c r="AL87" s="56">
        <f t="shared" si="51"/>
        <v>0</v>
      </c>
      <c r="AM87" s="99" t="s">
        <v>94</v>
      </c>
      <c r="AN87" s="56">
        <f t="shared" si="52"/>
        <v>0</v>
      </c>
      <c r="AO87" s="99" t="s">
        <v>96</v>
      </c>
      <c r="AP87" s="56">
        <f t="shared" si="53"/>
        <v>0</v>
      </c>
      <c r="AQ87" s="99" t="s">
        <v>102</v>
      </c>
      <c r="AR87" s="56">
        <f t="shared" si="54"/>
        <v>0</v>
      </c>
      <c r="AS87" s="56"/>
      <c r="AT87" s="99" t="s">
        <v>78</v>
      </c>
      <c r="AU87" s="56">
        <f t="shared" si="55"/>
        <v>0</v>
      </c>
      <c r="AV87" s="99" t="s">
        <v>80</v>
      </c>
      <c r="AW87" s="56">
        <f t="shared" si="56"/>
        <v>0</v>
      </c>
      <c r="AX87" s="99" t="s">
        <v>90</v>
      </c>
      <c r="AY87" s="56">
        <f t="shared" si="57"/>
        <v>0</v>
      </c>
      <c r="AZ87" s="99" t="s">
        <v>95</v>
      </c>
      <c r="BA87" s="56">
        <f t="shared" si="58"/>
        <v>0</v>
      </c>
      <c r="BB87" s="99" t="s">
        <v>96</v>
      </c>
      <c r="BC87" s="56">
        <f t="shared" si="59"/>
        <v>0</v>
      </c>
      <c r="BD87" s="99" t="s">
        <v>102</v>
      </c>
      <c r="BE87" s="56">
        <f t="shared" si="60"/>
        <v>0</v>
      </c>
      <c r="BF87" s="56"/>
      <c r="BG87" s="69" t="s">
        <v>78</v>
      </c>
      <c r="BH87" s="56">
        <f t="shared" si="61"/>
        <v>0</v>
      </c>
      <c r="BI87" s="100" t="s">
        <v>80</v>
      </c>
      <c r="BJ87" s="56">
        <f t="shared" si="62"/>
        <v>0</v>
      </c>
      <c r="BK87" s="99" t="s">
        <v>90</v>
      </c>
      <c r="BL87" s="56">
        <f t="shared" si="63"/>
        <v>0</v>
      </c>
      <c r="BM87" s="99" t="s">
        <v>95</v>
      </c>
      <c r="BN87" s="56">
        <f t="shared" si="64"/>
        <v>0</v>
      </c>
      <c r="BO87" s="99" t="s">
        <v>96</v>
      </c>
      <c r="BP87" s="56">
        <f t="shared" si="65"/>
        <v>0</v>
      </c>
      <c r="BQ87" s="99" t="s">
        <v>102</v>
      </c>
      <c r="BR87" s="56">
        <f t="shared" si="66"/>
        <v>0</v>
      </c>
      <c r="BS87" s="56"/>
      <c r="BT87" s="99" t="s">
        <v>75</v>
      </c>
      <c r="BU87" s="56">
        <f t="shared" si="67"/>
        <v>0</v>
      </c>
      <c r="BV87" s="100" t="s">
        <v>138</v>
      </c>
      <c r="BW87" s="56">
        <f t="shared" si="68"/>
        <v>0</v>
      </c>
      <c r="BX87" s="99" t="s">
        <v>88</v>
      </c>
      <c r="BY87" s="56">
        <f t="shared" si="69"/>
        <v>0</v>
      </c>
      <c r="BZ87" s="99" t="s">
        <v>93</v>
      </c>
      <c r="CA87" s="56">
        <f t="shared" si="70"/>
        <v>0</v>
      </c>
      <c r="CB87" s="99" t="s">
        <v>96</v>
      </c>
      <c r="CC87" s="56">
        <f t="shared" si="71"/>
        <v>0</v>
      </c>
      <c r="CD87" s="99" t="s">
        <v>102</v>
      </c>
      <c r="CE87" s="56">
        <f t="shared" si="72"/>
        <v>0</v>
      </c>
      <c r="CF87" s="56"/>
      <c r="CG87" s="99" t="s">
        <v>75</v>
      </c>
      <c r="CH87" s="56">
        <f t="shared" si="73"/>
        <v>0</v>
      </c>
      <c r="CI87" s="99" t="s">
        <v>138</v>
      </c>
      <c r="CJ87" s="56">
        <f t="shared" si="74"/>
        <v>0</v>
      </c>
      <c r="CK87" s="99" t="s">
        <v>88</v>
      </c>
      <c r="CL87" s="56">
        <f t="shared" si="75"/>
        <v>0</v>
      </c>
      <c r="CM87" s="99" t="s">
        <v>93</v>
      </c>
      <c r="CN87" s="56">
        <f t="shared" si="76"/>
        <v>0</v>
      </c>
      <c r="CO87" s="99" t="s">
        <v>96</v>
      </c>
      <c r="CP87" s="56">
        <f t="shared" si="77"/>
        <v>0</v>
      </c>
      <c r="CQ87" s="99" t="s">
        <v>102</v>
      </c>
      <c r="CR87" s="102">
        <f t="shared" si="78"/>
        <v>0</v>
      </c>
    </row>
    <row r="88" spans="1:96" x14ac:dyDescent="0.15">
      <c r="A88" s="80" t="s">
        <v>340</v>
      </c>
      <c r="B88" s="81" t="s">
        <v>341</v>
      </c>
      <c r="C88" s="82" t="s">
        <v>170</v>
      </c>
      <c r="D88" s="82" t="s">
        <v>51</v>
      </c>
      <c r="E88" s="56">
        <v>0.6</v>
      </c>
      <c r="F88" s="14"/>
      <c r="G88" s="80">
        <v>110</v>
      </c>
      <c r="H88" s="56">
        <v>76</v>
      </c>
      <c r="I88" s="56">
        <v>93</v>
      </c>
      <c r="J88" s="56">
        <v>24.5</v>
      </c>
      <c r="K88" s="56">
        <v>58</v>
      </c>
      <c r="L88" s="56">
        <v>66</v>
      </c>
      <c r="M88" s="94">
        <f t="shared" si="40"/>
        <v>427.5</v>
      </c>
      <c r="N88" s="80"/>
      <c r="O88" s="56">
        <f t="shared" si="79"/>
        <v>-21.599999999999998</v>
      </c>
      <c r="P88" s="56"/>
      <c r="Q88" s="81">
        <f t="shared" si="41"/>
        <v>0</v>
      </c>
      <c r="R88" s="14">
        <f t="shared" si="42"/>
        <v>-21.599999999999998</v>
      </c>
      <c r="S88" s="80"/>
      <c r="T88" s="99" t="s">
        <v>76</v>
      </c>
      <c r="U88" s="56">
        <f t="shared" si="43"/>
        <v>-0.35999999999999993</v>
      </c>
      <c r="V88" s="99" t="s">
        <v>83</v>
      </c>
      <c r="W88" s="56">
        <f t="shared" si="44"/>
        <v>-0.35999999999999993</v>
      </c>
      <c r="X88" s="99" t="s">
        <v>85</v>
      </c>
      <c r="Y88" s="56">
        <f t="shared" si="45"/>
        <v>-0.35999999999999993</v>
      </c>
      <c r="Z88" s="99" t="s">
        <v>91</v>
      </c>
      <c r="AA88" s="56">
        <f t="shared" si="46"/>
        <v>-0.35999999999999993</v>
      </c>
      <c r="AB88" s="99" t="s">
        <v>125</v>
      </c>
      <c r="AC88" s="56">
        <f t="shared" si="47"/>
        <v>-0.35999999999999993</v>
      </c>
      <c r="AD88" s="99" t="s">
        <v>125</v>
      </c>
      <c r="AE88" s="56">
        <f t="shared" si="48"/>
        <v>-0.35999999999999993</v>
      </c>
      <c r="AF88" s="56"/>
      <c r="AG88" s="99" t="s">
        <v>76</v>
      </c>
      <c r="AH88" s="56">
        <f t="shared" si="49"/>
        <v>-0.35999999999999993</v>
      </c>
      <c r="AI88" s="100" t="s">
        <v>81</v>
      </c>
      <c r="AJ88" s="56">
        <f t="shared" si="50"/>
        <v>-0.35999999999999993</v>
      </c>
      <c r="AK88" s="56" t="s">
        <v>88</v>
      </c>
      <c r="AL88" s="56">
        <f t="shared" si="51"/>
        <v>-0.35999999999999993</v>
      </c>
      <c r="AM88" s="99" t="s">
        <v>91</v>
      </c>
      <c r="AN88" s="56">
        <f t="shared" si="52"/>
        <v>-0.35999999999999993</v>
      </c>
      <c r="AO88" s="99" t="s">
        <v>99</v>
      </c>
      <c r="AP88" s="56">
        <f t="shared" si="53"/>
        <v>-0.35999999999999993</v>
      </c>
      <c r="AQ88" s="99" t="s">
        <v>122</v>
      </c>
      <c r="AR88" s="56">
        <f t="shared" si="54"/>
        <v>-0.35999999999999993</v>
      </c>
      <c r="AS88" s="56"/>
      <c r="AT88" s="99" t="s">
        <v>76</v>
      </c>
      <c r="AU88" s="56">
        <f t="shared" si="55"/>
        <v>-0.53999999999999992</v>
      </c>
      <c r="AV88" s="99" t="s">
        <v>81</v>
      </c>
      <c r="AW88" s="56">
        <f t="shared" si="56"/>
        <v>-0.53999999999999992</v>
      </c>
      <c r="AX88" s="99" t="s">
        <v>85</v>
      </c>
      <c r="AY88" s="56">
        <f t="shared" si="57"/>
        <v>-0.53999999999999992</v>
      </c>
      <c r="AZ88" s="99" t="s">
        <v>93</v>
      </c>
      <c r="BA88" s="56">
        <f t="shared" si="58"/>
        <v>-0.53999999999999992</v>
      </c>
      <c r="BB88" s="99" t="s">
        <v>99</v>
      </c>
      <c r="BC88" s="56">
        <f t="shared" si="59"/>
        <v>-0.53999999999999992</v>
      </c>
      <c r="BD88" s="99" t="s">
        <v>122</v>
      </c>
      <c r="BE88" s="56">
        <f t="shared" si="60"/>
        <v>-0.53999999999999992</v>
      </c>
      <c r="BF88" s="56"/>
      <c r="BG88" s="69" t="s">
        <v>76</v>
      </c>
      <c r="BH88" s="56">
        <f t="shared" si="61"/>
        <v>-0.53999999999999992</v>
      </c>
      <c r="BI88" s="100" t="s">
        <v>81</v>
      </c>
      <c r="BJ88" s="56">
        <f t="shared" si="62"/>
        <v>-0.53999999999999992</v>
      </c>
      <c r="BK88" s="99" t="s">
        <v>85</v>
      </c>
      <c r="BL88" s="56">
        <f t="shared" si="63"/>
        <v>-0.53999999999999992</v>
      </c>
      <c r="BM88" s="99" t="s">
        <v>93</v>
      </c>
      <c r="BN88" s="56">
        <f t="shared" si="64"/>
        <v>-0.53999999999999992</v>
      </c>
      <c r="BO88" s="99" t="s">
        <v>99</v>
      </c>
      <c r="BP88" s="56">
        <f t="shared" si="65"/>
        <v>-0.53999999999999992</v>
      </c>
      <c r="BQ88" s="99" t="s">
        <v>122</v>
      </c>
      <c r="BR88" s="56">
        <f t="shared" si="66"/>
        <v>-0.53999999999999992</v>
      </c>
      <c r="BS88" s="56"/>
      <c r="BT88" s="99" t="s">
        <v>75</v>
      </c>
      <c r="BU88" s="56">
        <f t="shared" si="67"/>
        <v>-0.89999999999999991</v>
      </c>
      <c r="BV88" s="100" t="s">
        <v>81</v>
      </c>
      <c r="BW88" s="56">
        <f t="shared" si="68"/>
        <v>-0.89999999999999991</v>
      </c>
      <c r="BX88" s="99" t="s">
        <v>89</v>
      </c>
      <c r="BY88" s="56">
        <f t="shared" si="69"/>
        <v>-0.89999999999999991</v>
      </c>
      <c r="BZ88" s="99" t="s">
        <v>93</v>
      </c>
      <c r="CA88" s="56">
        <f t="shared" si="70"/>
        <v>-0.89999999999999991</v>
      </c>
      <c r="CB88" s="99" t="s">
        <v>99</v>
      </c>
      <c r="CC88" s="56">
        <f t="shared" si="71"/>
        <v>-0.89999999999999991</v>
      </c>
      <c r="CD88" s="99" t="s">
        <v>102</v>
      </c>
      <c r="CE88" s="56">
        <f t="shared" si="72"/>
        <v>-0.89999999999999991</v>
      </c>
      <c r="CF88" s="56"/>
      <c r="CG88" s="99" t="s">
        <v>75</v>
      </c>
      <c r="CH88" s="56">
        <f t="shared" si="73"/>
        <v>-0.89999999999999991</v>
      </c>
      <c r="CI88" s="99" t="s">
        <v>81</v>
      </c>
      <c r="CJ88" s="56">
        <f t="shared" si="74"/>
        <v>-0.89999999999999991</v>
      </c>
      <c r="CK88" s="99" t="s">
        <v>89</v>
      </c>
      <c r="CL88" s="56">
        <f t="shared" si="75"/>
        <v>-0.89999999999999991</v>
      </c>
      <c r="CM88" s="99" t="s">
        <v>93</v>
      </c>
      <c r="CN88" s="56">
        <f t="shared" si="76"/>
        <v>-0.89999999999999991</v>
      </c>
      <c r="CO88" s="99" t="s">
        <v>99</v>
      </c>
      <c r="CP88" s="56">
        <f t="shared" si="77"/>
        <v>-0.89999999999999991</v>
      </c>
      <c r="CQ88" s="99" t="s">
        <v>102</v>
      </c>
      <c r="CR88" s="102">
        <f t="shared" si="78"/>
        <v>-0.89999999999999991</v>
      </c>
    </row>
    <row r="89" spans="1:96" x14ac:dyDescent="0.15">
      <c r="A89" s="80" t="s">
        <v>342</v>
      </c>
      <c r="B89" s="81" t="s">
        <v>343</v>
      </c>
      <c r="C89" s="82" t="s">
        <v>170</v>
      </c>
      <c r="D89" s="82" t="s">
        <v>51</v>
      </c>
      <c r="E89" s="56"/>
      <c r="F89" s="14"/>
      <c r="G89" s="80">
        <v>85</v>
      </c>
      <c r="H89" s="56">
        <v>106</v>
      </c>
      <c r="I89" s="56">
        <v>77</v>
      </c>
      <c r="J89" s="56">
        <v>70.5</v>
      </c>
      <c r="K89" s="56">
        <v>49</v>
      </c>
      <c r="L89" s="56">
        <v>37</v>
      </c>
      <c r="M89" s="94">
        <f t="shared" si="40"/>
        <v>424.5</v>
      </c>
      <c r="N89" s="80"/>
      <c r="O89" s="56">
        <f t="shared" si="79"/>
        <v>0</v>
      </c>
      <c r="P89" s="56"/>
      <c r="Q89" s="81">
        <f t="shared" si="41"/>
        <v>0</v>
      </c>
      <c r="R89" s="14">
        <f t="shared" si="42"/>
        <v>0</v>
      </c>
      <c r="S89" s="80"/>
      <c r="T89" s="99" t="s">
        <v>74</v>
      </c>
      <c r="U89" s="56">
        <f t="shared" si="43"/>
        <v>0</v>
      </c>
      <c r="V89" s="99" t="s">
        <v>79</v>
      </c>
      <c r="W89" s="56">
        <f t="shared" si="44"/>
        <v>0</v>
      </c>
      <c r="X89" s="99" t="s">
        <v>86</v>
      </c>
      <c r="Y89" s="56">
        <f t="shared" si="45"/>
        <v>0</v>
      </c>
      <c r="Z89" s="99" t="s">
        <v>91</v>
      </c>
      <c r="AA89" s="56">
        <f t="shared" si="46"/>
        <v>0</v>
      </c>
      <c r="AB89" s="99" t="s">
        <v>96</v>
      </c>
      <c r="AC89" s="56">
        <f t="shared" si="47"/>
        <v>0</v>
      </c>
      <c r="AD89" s="99" t="s">
        <v>102</v>
      </c>
      <c r="AE89" s="56">
        <f t="shared" si="48"/>
        <v>0</v>
      </c>
      <c r="AF89" s="56"/>
      <c r="AG89" s="99" t="s">
        <v>74</v>
      </c>
      <c r="AH89" s="56">
        <f t="shared" si="49"/>
        <v>0</v>
      </c>
      <c r="AI89" s="100" t="s">
        <v>84</v>
      </c>
      <c r="AJ89" s="56">
        <f t="shared" si="50"/>
        <v>0</v>
      </c>
      <c r="AK89" s="56" t="s">
        <v>89</v>
      </c>
      <c r="AL89" s="56">
        <f t="shared" si="51"/>
        <v>0</v>
      </c>
      <c r="AM89" s="99" t="s">
        <v>94</v>
      </c>
      <c r="AN89" s="56">
        <f t="shared" si="52"/>
        <v>0</v>
      </c>
      <c r="AO89" s="99" t="s">
        <v>96</v>
      </c>
      <c r="AP89" s="56">
        <f t="shared" si="53"/>
        <v>0</v>
      </c>
      <c r="AQ89" s="99" t="s">
        <v>102</v>
      </c>
      <c r="AR89" s="56">
        <f t="shared" si="54"/>
        <v>0</v>
      </c>
      <c r="AS89" s="56"/>
      <c r="AT89" s="99" t="s">
        <v>73</v>
      </c>
      <c r="AU89" s="56">
        <f t="shared" si="55"/>
        <v>0</v>
      </c>
      <c r="AV89" s="99" t="s">
        <v>84</v>
      </c>
      <c r="AW89" s="56">
        <f t="shared" si="56"/>
        <v>0</v>
      </c>
      <c r="AX89" s="99" t="s">
        <v>88</v>
      </c>
      <c r="AY89" s="56">
        <f t="shared" si="57"/>
        <v>0</v>
      </c>
      <c r="AZ89" s="99" t="s">
        <v>94</v>
      </c>
      <c r="BA89" s="56">
        <f t="shared" si="58"/>
        <v>0</v>
      </c>
      <c r="BB89" s="99" t="s">
        <v>98</v>
      </c>
      <c r="BC89" s="56">
        <f t="shared" si="59"/>
        <v>0</v>
      </c>
      <c r="BD89" s="99" t="s">
        <v>121</v>
      </c>
      <c r="BE89" s="56">
        <f t="shared" si="60"/>
        <v>0</v>
      </c>
      <c r="BF89" s="56"/>
      <c r="BG89" s="69" t="s">
        <v>73</v>
      </c>
      <c r="BH89" s="56">
        <f t="shared" si="61"/>
        <v>0</v>
      </c>
      <c r="BI89" s="100" t="s">
        <v>84</v>
      </c>
      <c r="BJ89" s="56">
        <f t="shared" si="62"/>
        <v>0</v>
      </c>
      <c r="BK89" s="99" t="s">
        <v>135</v>
      </c>
      <c r="BL89" s="56">
        <f t="shared" si="63"/>
        <v>0</v>
      </c>
      <c r="BM89" s="99" t="s">
        <v>94</v>
      </c>
      <c r="BN89" s="56">
        <f t="shared" si="64"/>
        <v>0</v>
      </c>
      <c r="BO89" s="99" t="s">
        <v>98</v>
      </c>
      <c r="BP89" s="56">
        <f t="shared" si="65"/>
        <v>0</v>
      </c>
      <c r="BQ89" s="99" t="s">
        <v>121</v>
      </c>
      <c r="BR89" s="56">
        <f t="shared" si="66"/>
        <v>0</v>
      </c>
      <c r="BS89" s="56"/>
      <c r="BT89" s="99" t="s">
        <v>75</v>
      </c>
      <c r="BU89" s="56">
        <f t="shared" si="67"/>
        <v>0</v>
      </c>
      <c r="BV89" s="100" t="s">
        <v>81</v>
      </c>
      <c r="BW89" s="56">
        <f t="shared" si="68"/>
        <v>0</v>
      </c>
      <c r="BX89" s="99" t="s">
        <v>89</v>
      </c>
      <c r="BY89" s="56">
        <f t="shared" si="69"/>
        <v>0</v>
      </c>
      <c r="BZ89" s="99" t="s">
        <v>94</v>
      </c>
      <c r="CA89" s="56">
        <f t="shared" si="70"/>
        <v>0</v>
      </c>
      <c r="CB89" s="99" t="s">
        <v>96</v>
      </c>
      <c r="CC89" s="56">
        <f t="shared" si="71"/>
        <v>0</v>
      </c>
      <c r="CD89" s="99" t="s">
        <v>122</v>
      </c>
      <c r="CE89" s="56">
        <f t="shared" si="72"/>
        <v>0</v>
      </c>
      <c r="CF89" s="56"/>
      <c r="CG89" s="99" t="s">
        <v>75</v>
      </c>
      <c r="CH89" s="56">
        <f t="shared" si="73"/>
        <v>0</v>
      </c>
      <c r="CI89" s="99" t="s">
        <v>81</v>
      </c>
      <c r="CJ89" s="56">
        <f t="shared" si="74"/>
        <v>0</v>
      </c>
      <c r="CK89" s="99" t="s">
        <v>89</v>
      </c>
      <c r="CL89" s="56">
        <f t="shared" si="75"/>
        <v>0</v>
      </c>
      <c r="CM89" s="99" t="s">
        <v>94</v>
      </c>
      <c r="CN89" s="56">
        <f t="shared" si="76"/>
        <v>0</v>
      </c>
      <c r="CO89" s="99" t="s">
        <v>96</v>
      </c>
      <c r="CP89" s="56">
        <f t="shared" si="77"/>
        <v>0</v>
      </c>
      <c r="CQ89" s="99" t="s">
        <v>122</v>
      </c>
      <c r="CR89" s="102">
        <f t="shared" si="78"/>
        <v>0</v>
      </c>
    </row>
    <row r="90" spans="1:96" x14ac:dyDescent="0.15">
      <c r="A90" s="80" t="s">
        <v>344</v>
      </c>
      <c r="B90" s="81" t="s">
        <v>345</v>
      </c>
      <c r="C90" s="82" t="s">
        <v>346</v>
      </c>
      <c r="D90" s="82" t="s">
        <v>51</v>
      </c>
      <c r="E90" s="56"/>
      <c r="F90" s="14"/>
      <c r="G90" s="80">
        <v>96</v>
      </c>
      <c r="H90" s="56">
        <v>89</v>
      </c>
      <c r="I90" s="56">
        <v>111</v>
      </c>
      <c r="J90" s="56">
        <v>43</v>
      </c>
      <c r="K90" s="56">
        <v>42</v>
      </c>
      <c r="L90" s="56">
        <v>43</v>
      </c>
      <c r="M90" s="94">
        <f t="shared" si="40"/>
        <v>424</v>
      </c>
      <c r="N90" s="80"/>
      <c r="O90" s="56">
        <f t="shared" si="79"/>
        <v>0</v>
      </c>
      <c r="P90" s="56"/>
      <c r="Q90" s="81">
        <f t="shared" si="41"/>
        <v>0</v>
      </c>
      <c r="R90" s="14">
        <f t="shared" si="42"/>
        <v>0</v>
      </c>
      <c r="S90" s="80"/>
      <c r="T90" s="99" t="s">
        <v>73</v>
      </c>
      <c r="U90" s="56">
        <f t="shared" si="43"/>
        <v>0</v>
      </c>
      <c r="V90" s="99" t="s">
        <v>84</v>
      </c>
      <c r="W90" s="56">
        <f t="shared" si="44"/>
        <v>0</v>
      </c>
      <c r="X90" s="99" t="s">
        <v>88</v>
      </c>
      <c r="Y90" s="56">
        <f t="shared" si="45"/>
        <v>0</v>
      </c>
      <c r="Z90" s="99" t="s">
        <v>93</v>
      </c>
      <c r="AA90" s="56">
        <f t="shared" si="46"/>
        <v>0</v>
      </c>
      <c r="AB90" s="99" t="s">
        <v>96</v>
      </c>
      <c r="AC90" s="56">
        <f t="shared" si="47"/>
        <v>0</v>
      </c>
      <c r="AD90" s="99" t="s">
        <v>102</v>
      </c>
      <c r="AE90" s="56">
        <f t="shared" si="48"/>
        <v>0</v>
      </c>
      <c r="AF90" s="56"/>
      <c r="AG90" s="99" t="s">
        <v>73</v>
      </c>
      <c r="AH90" s="56">
        <f t="shared" si="49"/>
        <v>0</v>
      </c>
      <c r="AI90" s="100" t="s">
        <v>84</v>
      </c>
      <c r="AJ90" s="56">
        <f t="shared" si="50"/>
        <v>0</v>
      </c>
      <c r="AK90" s="56" t="s">
        <v>88</v>
      </c>
      <c r="AL90" s="56">
        <f t="shared" si="51"/>
        <v>0</v>
      </c>
      <c r="AM90" s="99" t="s">
        <v>93</v>
      </c>
      <c r="AN90" s="56">
        <f t="shared" si="52"/>
        <v>0</v>
      </c>
      <c r="AO90" s="99" t="s">
        <v>98</v>
      </c>
      <c r="AP90" s="56">
        <f t="shared" si="53"/>
        <v>0</v>
      </c>
      <c r="AQ90" s="99" t="s">
        <v>102</v>
      </c>
      <c r="AR90" s="56">
        <f t="shared" si="54"/>
        <v>0</v>
      </c>
      <c r="AS90" s="56"/>
      <c r="AT90" s="99" t="s">
        <v>73</v>
      </c>
      <c r="AU90" s="56">
        <f t="shared" si="55"/>
        <v>0</v>
      </c>
      <c r="AV90" s="99" t="s">
        <v>84</v>
      </c>
      <c r="AW90" s="56">
        <f t="shared" si="56"/>
        <v>0</v>
      </c>
      <c r="AX90" s="99" t="s">
        <v>88</v>
      </c>
      <c r="AY90" s="56">
        <f t="shared" si="57"/>
        <v>0</v>
      </c>
      <c r="AZ90" s="99" t="s">
        <v>93</v>
      </c>
      <c r="BA90" s="56">
        <f t="shared" si="58"/>
        <v>0</v>
      </c>
      <c r="BB90" s="99" t="s">
        <v>96</v>
      </c>
      <c r="BC90" s="56">
        <f t="shared" si="59"/>
        <v>0</v>
      </c>
      <c r="BD90" s="99" t="s">
        <v>102</v>
      </c>
      <c r="BE90" s="56">
        <f t="shared" si="60"/>
        <v>0</v>
      </c>
      <c r="BF90" s="56"/>
      <c r="BG90" s="69" t="s">
        <v>73</v>
      </c>
      <c r="BH90" s="56">
        <f t="shared" si="61"/>
        <v>0</v>
      </c>
      <c r="BI90" s="100" t="s">
        <v>84</v>
      </c>
      <c r="BJ90" s="56">
        <f t="shared" si="62"/>
        <v>0</v>
      </c>
      <c r="BK90" s="99" t="s">
        <v>135</v>
      </c>
      <c r="BL90" s="56">
        <f t="shared" si="63"/>
        <v>0</v>
      </c>
      <c r="BM90" s="99" t="s">
        <v>93</v>
      </c>
      <c r="BN90" s="56">
        <f t="shared" si="64"/>
        <v>0</v>
      </c>
      <c r="BO90" s="99" t="s">
        <v>96</v>
      </c>
      <c r="BP90" s="56">
        <f t="shared" si="65"/>
        <v>0</v>
      </c>
      <c r="BQ90" s="99" t="s">
        <v>102</v>
      </c>
      <c r="BR90" s="56">
        <f t="shared" si="66"/>
        <v>0</v>
      </c>
      <c r="BS90" s="56"/>
      <c r="BT90" s="99" t="s">
        <v>136</v>
      </c>
      <c r="BU90" s="56">
        <f t="shared" si="67"/>
        <v>0</v>
      </c>
      <c r="BV90" s="100" t="s">
        <v>84</v>
      </c>
      <c r="BW90" s="56">
        <f t="shared" si="68"/>
        <v>0</v>
      </c>
      <c r="BX90" s="99" t="s">
        <v>88</v>
      </c>
      <c r="BY90" s="56">
        <f t="shared" si="69"/>
        <v>0</v>
      </c>
      <c r="BZ90" s="99" t="s">
        <v>93</v>
      </c>
      <c r="CA90" s="56">
        <f t="shared" si="70"/>
        <v>0</v>
      </c>
      <c r="CB90" s="99" t="s">
        <v>96</v>
      </c>
      <c r="CC90" s="56">
        <f t="shared" si="71"/>
        <v>0</v>
      </c>
      <c r="CD90" s="99" t="s">
        <v>102</v>
      </c>
      <c r="CE90" s="56">
        <f t="shared" si="72"/>
        <v>0</v>
      </c>
      <c r="CF90" s="56"/>
      <c r="CG90" s="99" t="s">
        <v>136</v>
      </c>
      <c r="CH90" s="56">
        <f t="shared" si="73"/>
        <v>0</v>
      </c>
      <c r="CI90" s="99" t="s">
        <v>84</v>
      </c>
      <c r="CJ90" s="56">
        <f t="shared" si="74"/>
        <v>0</v>
      </c>
      <c r="CK90" s="99" t="s">
        <v>88</v>
      </c>
      <c r="CL90" s="56">
        <f t="shared" si="75"/>
        <v>0</v>
      </c>
      <c r="CM90" s="99" t="s">
        <v>93</v>
      </c>
      <c r="CN90" s="56">
        <f t="shared" si="76"/>
        <v>0</v>
      </c>
      <c r="CO90" s="99" t="s">
        <v>96</v>
      </c>
      <c r="CP90" s="56">
        <f t="shared" si="77"/>
        <v>0</v>
      </c>
      <c r="CQ90" s="99" t="s">
        <v>102</v>
      </c>
      <c r="CR90" s="102">
        <f t="shared" si="78"/>
        <v>0</v>
      </c>
    </row>
    <row r="91" spans="1:96" s="70" customFormat="1" x14ac:dyDescent="0.15">
      <c r="A91" s="85" t="s">
        <v>347</v>
      </c>
      <c r="B91" s="86" t="s">
        <v>348</v>
      </c>
      <c r="C91" s="87" t="s">
        <v>170</v>
      </c>
      <c r="D91" s="87" t="s">
        <v>51</v>
      </c>
      <c r="E91" s="66">
        <v>1</v>
      </c>
      <c r="F91" s="94"/>
      <c r="G91" s="85">
        <v>107</v>
      </c>
      <c r="H91" s="66">
        <v>73</v>
      </c>
      <c r="I91" s="66">
        <v>80</v>
      </c>
      <c r="J91" s="66">
        <v>72.5</v>
      </c>
      <c r="K91" s="66">
        <v>37.5</v>
      </c>
      <c r="L91" s="66">
        <v>53</v>
      </c>
      <c r="M91" s="94">
        <f t="shared" si="40"/>
        <v>423</v>
      </c>
      <c r="N91" s="85"/>
      <c r="O91" s="66">
        <f t="shared" si="79"/>
        <v>-36</v>
      </c>
      <c r="P91" s="66"/>
      <c r="Q91" s="86">
        <f t="shared" si="41"/>
        <v>0</v>
      </c>
      <c r="R91" s="94">
        <f t="shared" si="42"/>
        <v>-36</v>
      </c>
      <c r="S91" s="85"/>
      <c r="T91" s="99" t="s">
        <v>76</v>
      </c>
      <c r="U91" s="66">
        <f t="shared" si="43"/>
        <v>-0.6</v>
      </c>
      <c r="V91" s="99" t="s">
        <v>83</v>
      </c>
      <c r="W91" s="66">
        <f t="shared" si="44"/>
        <v>-0.6</v>
      </c>
      <c r="X91" s="99" t="s">
        <v>85</v>
      </c>
      <c r="Y91" s="66">
        <f t="shared" si="45"/>
        <v>-0.6</v>
      </c>
      <c r="Z91" s="99" t="s">
        <v>94</v>
      </c>
      <c r="AA91" s="66">
        <f t="shared" si="46"/>
        <v>-0.6</v>
      </c>
      <c r="AB91" s="99" t="s">
        <v>98</v>
      </c>
      <c r="AC91" s="66">
        <f t="shared" si="47"/>
        <v>-0.6</v>
      </c>
      <c r="AD91" s="99" t="s">
        <v>121</v>
      </c>
      <c r="AE91" s="66">
        <f t="shared" si="48"/>
        <v>-0.6</v>
      </c>
      <c r="AF91" s="66"/>
      <c r="AG91" s="99" t="s">
        <v>76</v>
      </c>
      <c r="AH91" s="66">
        <f t="shared" si="49"/>
        <v>-0.6</v>
      </c>
      <c r="AI91" s="100" t="s">
        <v>79</v>
      </c>
      <c r="AJ91" s="66">
        <f t="shared" si="50"/>
        <v>-0.6</v>
      </c>
      <c r="AK91" s="66" t="s">
        <v>89</v>
      </c>
      <c r="AL91" s="66">
        <f t="shared" si="51"/>
        <v>-0.6</v>
      </c>
      <c r="AM91" s="99" t="s">
        <v>94</v>
      </c>
      <c r="AN91" s="66">
        <f t="shared" si="52"/>
        <v>-0.6</v>
      </c>
      <c r="AO91" s="99" t="s">
        <v>96</v>
      </c>
      <c r="AP91" s="66">
        <f t="shared" si="53"/>
        <v>-0.6</v>
      </c>
      <c r="AQ91" s="99" t="s">
        <v>122</v>
      </c>
      <c r="AR91" s="66">
        <f t="shared" si="54"/>
        <v>-0.6</v>
      </c>
      <c r="AS91" s="66"/>
      <c r="AT91" s="99"/>
      <c r="AU91" s="66"/>
      <c r="AV91" s="99"/>
      <c r="AW91" s="66"/>
      <c r="AX91" s="99"/>
      <c r="AY91" s="66"/>
      <c r="AZ91" s="99"/>
      <c r="BA91" s="66"/>
      <c r="BB91" s="99"/>
      <c r="BC91" s="66"/>
      <c r="BD91" s="99"/>
      <c r="BE91" s="66"/>
      <c r="BF91" s="66"/>
      <c r="BG91" s="99" t="s">
        <v>75</v>
      </c>
      <c r="BH91" s="66">
        <f>($R91*3/10)/6</f>
        <v>-1.8</v>
      </c>
      <c r="BI91" s="99" t="s">
        <v>75</v>
      </c>
      <c r="BJ91" s="66">
        <f>($R91*3/10)/6</f>
        <v>-1.8</v>
      </c>
      <c r="BK91" s="99" t="s">
        <v>75</v>
      </c>
      <c r="BL91" s="66">
        <f>($R91*3/10)/6</f>
        <v>-1.8</v>
      </c>
      <c r="BM91" s="99" t="s">
        <v>91</v>
      </c>
      <c r="BN91" s="66">
        <f>($R91*3/10)/6</f>
        <v>-1.8</v>
      </c>
      <c r="BO91" s="99" t="s">
        <v>99</v>
      </c>
      <c r="BP91" s="66">
        <f>($R91*3/10)/6</f>
        <v>-1.8</v>
      </c>
      <c r="BQ91" s="99" t="s">
        <v>122</v>
      </c>
      <c r="BR91" s="66">
        <f>($R91*3/10)/6</f>
        <v>-1.8</v>
      </c>
      <c r="BS91" s="66"/>
      <c r="BT91" s="99" t="s">
        <v>75</v>
      </c>
      <c r="BU91" s="66">
        <f t="shared" si="67"/>
        <v>-1.5</v>
      </c>
      <c r="BV91" s="99" t="s">
        <v>75</v>
      </c>
      <c r="BW91" s="66">
        <f t="shared" si="68"/>
        <v>-1.5</v>
      </c>
      <c r="BX91" s="99" t="s">
        <v>75</v>
      </c>
      <c r="BY91" s="66">
        <f t="shared" si="69"/>
        <v>-1.5</v>
      </c>
      <c r="BZ91" s="99" t="s">
        <v>75</v>
      </c>
      <c r="CA91" s="66">
        <f t="shared" si="70"/>
        <v>-1.5</v>
      </c>
      <c r="CB91" s="99" t="s">
        <v>99</v>
      </c>
      <c r="CC91" s="66">
        <f t="shared" si="71"/>
        <v>-1.5</v>
      </c>
      <c r="CD91" s="99" t="s">
        <v>102</v>
      </c>
      <c r="CE91" s="66">
        <f t="shared" si="72"/>
        <v>-1.5</v>
      </c>
      <c r="CF91" s="66"/>
      <c r="CG91" s="99" t="s">
        <v>75</v>
      </c>
      <c r="CH91" s="66">
        <f t="shared" si="73"/>
        <v>-1.5</v>
      </c>
      <c r="CI91" s="99" t="s">
        <v>81</v>
      </c>
      <c r="CJ91" s="66">
        <f t="shared" si="74"/>
        <v>-1.5</v>
      </c>
      <c r="CK91" s="99" t="s">
        <v>89</v>
      </c>
      <c r="CL91" s="66">
        <f t="shared" si="75"/>
        <v>-1.5</v>
      </c>
      <c r="CM91" s="99" t="s">
        <v>93</v>
      </c>
      <c r="CN91" s="66">
        <f t="shared" si="76"/>
        <v>-1.5</v>
      </c>
      <c r="CO91" s="99" t="s">
        <v>99</v>
      </c>
      <c r="CP91" s="66">
        <f t="shared" si="77"/>
        <v>-1.5</v>
      </c>
      <c r="CQ91" s="99" t="s">
        <v>102</v>
      </c>
      <c r="CR91" s="103">
        <f t="shared" si="78"/>
        <v>-1.5</v>
      </c>
    </row>
    <row r="92" spans="1:96" x14ac:dyDescent="0.15">
      <c r="A92" s="80" t="s">
        <v>349</v>
      </c>
      <c r="B92" s="81" t="s">
        <v>350</v>
      </c>
      <c r="C92" s="82" t="s">
        <v>170</v>
      </c>
      <c r="D92" s="82" t="s">
        <v>51</v>
      </c>
      <c r="E92" s="56"/>
      <c r="F92" s="14"/>
      <c r="G92" s="80">
        <v>76</v>
      </c>
      <c r="H92" s="56">
        <v>91</v>
      </c>
      <c r="I92" s="56">
        <v>63</v>
      </c>
      <c r="J92" s="56">
        <v>85</v>
      </c>
      <c r="K92" s="56">
        <v>36</v>
      </c>
      <c r="L92" s="56">
        <v>70.5</v>
      </c>
      <c r="M92" s="94">
        <f t="shared" si="40"/>
        <v>421.5</v>
      </c>
      <c r="N92" s="80"/>
      <c r="O92" s="56">
        <f t="shared" si="79"/>
        <v>0</v>
      </c>
      <c r="P92" s="56"/>
      <c r="Q92" s="81">
        <f t="shared" si="41"/>
        <v>0</v>
      </c>
      <c r="R92" s="14">
        <f t="shared" si="42"/>
        <v>0</v>
      </c>
      <c r="S92" s="80"/>
      <c r="T92" s="99" t="s">
        <v>78</v>
      </c>
      <c r="U92" s="56">
        <f t="shared" si="43"/>
        <v>0</v>
      </c>
      <c r="V92" s="99" t="s">
        <v>79</v>
      </c>
      <c r="W92" s="56">
        <f t="shared" si="44"/>
        <v>0</v>
      </c>
      <c r="X92" s="99" t="s">
        <v>86</v>
      </c>
      <c r="Y92" s="56">
        <f t="shared" si="45"/>
        <v>0</v>
      </c>
      <c r="Z92" s="99" t="s">
        <v>94</v>
      </c>
      <c r="AA92" s="56">
        <f t="shared" si="46"/>
        <v>0</v>
      </c>
      <c r="AB92" s="99" t="s">
        <v>99</v>
      </c>
      <c r="AC92" s="56">
        <f t="shared" si="47"/>
        <v>0</v>
      </c>
      <c r="AD92" s="99" t="s">
        <v>102</v>
      </c>
      <c r="AE92" s="56">
        <f t="shared" si="48"/>
        <v>0</v>
      </c>
      <c r="AF92" s="56"/>
      <c r="AG92" s="99" t="s">
        <v>74</v>
      </c>
      <c r="AH92" s="56">
        <f t="shared" si="49"/>
        <v>0</v>
      </c>
      <c r="AI92" s="100" t="s">
        <v>82</v>
      </c>
      <c r="AJ92" s="56">
        <f t="shared" si="50"/>
        <v>0</v>
      </c>
      <c r="AK92" s="56" t="s">
        <v>88</v>
      </c>
      <c r="AL92" s="56">
        <f t="shared" si="51"/>
        <v>0</v>
      </c>
      <c r="AM92" s="99" t="s">
        <v>91</v>
      </c>
      <c r="AN92" s="56">
        <f t="shared" si="52"/>
        <v>0</v>
      </c>
      <c r="AO92" s="99" t="s">
        <v>96</v>
      </c>
      <c r="AP92" s="56">
        <f t="shared" si="53"/>
        <v>0</v>
      </c>
      <c r="AQ92" s="99" t="s">
        <v>102</v>
      </c>
      <c r="AR92" s="56">
        <f t="shared" si="54"/>
        <v>0</v>
      </c>
      <c r="AS92" s="56"/>
      <c r="AT92" s="99" t="s">
        <v>75</v>
      </c>
      <c r="AU92" s="56">
        <f t="shared" si="55"/>
        <v>0</v>
      </c>
      <c r="AV92" s="99" t="s">
        <v>132</v>
      </c>
      <c r="AW92" s="56">
        <f t="shared" si="56"/>
        <v>0</v>
      </c>
      <c r="AX92" s="99" t="s">
        <v>90</v>
      </c>
      <c r="AY92" s="56">
        <f t="shared" si="57"/>
        <v>0</v>
      </c>
      <c r="AZ92" s="99" t="s">
        <v>91</v>
      </c>
      <c r="BA92" s="56">
        <f t="shared" si="58"/>
        <v>0</v>
      </c>
      <c r="BB92" s="99" t="s">
        <v>99</v>
      </c>
      <c r="BC92" s="56">
        <f t="shared" si="59"/>
        <v>0</v>
      </c>
      <c r="BD92" s="99" t="s">
        <v>102</v>
      </c>
      <c r="BE92" s="56">
        <f t="shared" si="60"/>
        <v>0</v>
      </c>
      <c r="BF92" s="56"/>
      <c r="BG92" s="69" t="s">
        <v>75</v>
      </c>
      <c r="BH92" s="56">
        <f t="shared" si="61"/>
        <v>0</v>
      </c>
      <c r="BI92" s="100" t="s">
        <v>83</v>
      </c>
      <c r="BJ92" s="56">
        <f t="shared" si="62"/>
        <v>0</v>
      </c>
      <c r="BK92" s="99" t="s">
        <v>90</v>
      </c>
      <c r="BL92" s="56">
        <f t="shared" si="63"/>
        <v>0</v>
      </c>
      <c r="BM92" s="99" t="s">
        <v>91</v>
      </c>
      <c r="BN92" s="56">
        <f t="shared" si="64"/>
        <v>0</v>
      </c>
      <c r="BO92" s="99" t="s">
        <v>99</v>
      </c>
      <c r="BP92" s="56">
        <f t="shared" si="65"/>
        <v>0</v>
      </c>
      <c r="BQ92" s="99" t="s">
        <v>102</v>
      </c>
      <c r="BR92" s="56">
        <f t="shared" si="66"/>
        <v>0</v>
      </c>
      <c r="BS92" s="56"/>
      <c r="BT92" s="99" t="s">
        <v>74</v>
      </c>
      <c r="BU92" s="56">
        <f t="shared" si="67"/>
        <v>0</v>
      </c>
      <c r="BV92" s="100" t="s">
        <v>137</v>
      </c>
      <c r="BW92" s="56">
        <f t="shared" si="68"/>
        <v>0</v>
      </c>
      <c r="BX92" s="99" t="s">
        <v>85</v>
      </c>
      <c r="BY92" s="56">
        <f t="shared" si="69"/>
        <v>0</v>
      </c>
      <c r="BZ92" s="99" t="s">
        <v>94</v>
      </c>
      <c r="CA92" s="56">
        <f t="shared" si="70"/>
        <v>0</v>
      </c>
      <c r="CB92" s="99" t="s">
        <v>98</v>
      </c>
      <c r="CC92" s="56">
        <f t="shared" si="71"/>
        <v>0</v>
      </c>
      <c r="CD92" s="99" t="s">
        <v>121</v>
      </c>
      <c r="CE92" s="56">
        <f t="shared" si="72"/>
        <v>0</v>
      </c>
      <c r="CF92" s="56"/>
      <c r="CG92" s="99" t="s">
        <v>74</v>
      </c>
      <c r="CH92" s="56">
        <f t="shared" si="73"/>
        <v>0</v>
      </c>
      <c r="CI92" s="99" t="s">
        <v>137</v>
      </c>
      <c r="CJ92" s="56">
        <f t="shared" si="74"/>
        <v>0</v>
      </c>
      <c r="CK92" s="99" t="s">
        <v>85</v>
      </c>
      <c r="CL92" s="56">
        <f t="shared" si="75"/>
        <v>0</v>
      </c>
      <c r="CM92" s="99" t="s">
        <v>94</v>
      </c>
      <c r="CN92" s="56">
        <f t="shared" si="76"/>
        <v>0</v>
      </c>
      <c r="CO92" s="99" t="s">
        <v>98</v>
      </c>
      <c r="CP92" s="56">
        <f t="shared" si="77"/>
        <v>0</v>
      </c>
      <c r="CQ92" s="99" t="s">
        <v>121</v>
      </c>
      <c r="CR92" s="102">
        <f t="shared" si="78"/>
        <v>0</v>
      </c>
    </row>
    <row r="93" spans="1:96" x14ac:dyDescent="0.15">
      <c r="A93" s="80" t="s">
        <v>351</v>
      </c>
      <c r="B93" s="81" t="s">
        <v>352</v>
      </c>
      <c r="C93" s="82" t="s">
        <v>170</v>
      </c>
      <c r="D93" s="82" t="s">
        <v>51</v>
      </c>
      <c r="E93" s="56">
        <v>1</v>
      </c>
      <c r="F93" s="14"/>
      <c r="G93" s="80">
        <v>98</v>
      </c>
      <c r="H93" s="56">
        <v>76</v>
      </c>
      <c r="I93" s="56">
        <v>100</v>
      </c>
      <c r="J93" s="56">
        <v>32.5</v>
      </c>
      <c r="K93" s="56">
        <v>58</v>
      </c>
      <c r="L93" s="56">
        <v>56.5</v>
      </c>
      <c r="M93" s="94">
        <f t="shared" si="40"/>
        <v>421</v>
      </c>
      <c r="N93" s="80"/>
      <c r="O93" s="56">
        <f t="shared" si="79"/>
        <v>-36</v>
      </c>
      <c r="P93" s="56"/>
      <c r="Q93" s="81">
        <f t="shared" si="41"/>
        <v>0</v>
      </c>
      <c r="R93" s="14">
        <f t="shared" si="42"/>
        <v>-36</v>
      </c>
      <c r="S93" s="80"/>
      <c r="T93" s="99" t="s">
        <v>73</v>
      </c>
      <c r="U93" s="56">
        <f t="shared" si="43"/>
        <v>-0.6</v>
      </c>
      <c r="V93" s="99" t="s">
        <v>84</v>
      </c>
      <c r="W93" s="56">
        <f t="shared" si="44"/>
        <v>-0.6</v>
      </c>
      <c r="X93" s="99" t="s">
        <v>88</v>
      </c>
      <c r="Y93" s="56">
        <f t="shared" si="45"/>
        <v>-0.6</v>
      </c>
      <c r="Z93" s="99" t="s">
        <v>93</v>
      </c>
      <c r="AA93" s="56">
        <f t="shared" si="46"/>
        <v>-0.6</v>
      </c>
      <c r="AB93" s="99" t="s">
        <v>96</v>
      </c>
      <c r="AC93" s="56">
        <f t="shared" si="47"/>
        <v>-0.6</v>
      </c>
      <c r="AD93" s="99" t="s">
        <v>102</v>
      </c>
      <c r="AE93" s="56">
        <f t="shared" si="48"/>
        <v>-0.6</v>
      </c>
      <c r="AF93" s="56"/>
      <c r="AG93" s="99" t="s">
        <v>78</v>
      </c>
      <c r="AH93" s="56">
        <f t="shared" si="49"/>
        <v>-0.6</v>
      </c>
      <c r="AI93" s="100" t="s">
        <v>83</v>
      </c>
      <c r="AJ93" s="56">
        <f t="shared" si="50"/>
        <v>-0.6</v>
      </c>
      <c r="AK93" s="56" t="s">
        <v>85</v>
      </c>
      <c r="AL93" s="56">
        <f t="shared" si="51"/>
        <v>-0.6</v>
      </c>
      <c r="AM93" s="99" t="s">
        <v>94</v>
      </c>
      <c r="AN93" s="56">
        <f t="shared" si="52"/>
        <v>-0.6</v>
      </c>
      <c r="AO93" s="99" t="s">
        <v>96</v>
      </c>
      <c r="AP93" s="56">
        <f t="shared" si="53"/>
        <v>-0.6</v>
      </c>
      <c r="AQ93" s="99" t="s">
        <v>121</v>
      </c>
      <c r="AR93" s="56">
        <f t="shared" si="54"/>
        <v>-0.6</v>
      </c>
      <c r="AS93" s="56"/>
      <c r="AT93" s="99" t="s">
        <v>78</v>
      </c>
      <c r="AU93" s="56">
        <f t="shared" si="55"/>
        <v>-0.9</v>
      </c>
      <c r="AV93" s="99" t="s">
        <v>129</v>
      </c>
      <c r="AW93" s="56">
        <f t="shared" si="56"/>
        <v>-0.9</v>
      </c>
      <c r="AX93" s="99" t="s">
        <v>85</v>
      </c>
      <c r="AY93" s="56">
        <f t="shared" si="57"/>
        <v>-0.9</v>
      </c>
      <c r="AZ93" s="99" t="s">
        <v>93</v>
      </c>
      <c r="BA93" s="56">
        <f t="shared" si="58"/>
        <v>-0.9</v>
      </c>
      <c r="BB93" s="99" t="s">
        <v>96</v>
      </c>
      <c r="BC93" s="56">
        <f t="shared" si="59"/>
        <v>-0.9</v>
      </c>
      <c r="BD93" s="99" t="s">
        <v>102</v>
      </c>
      <c r="BE93" s="56">
        <f t="shared" si="60"/>
        <v>-0.9</v>
      </c>
      <c r="BF93" s="56"/>
      <c r="BG93" s="69" t="s">
        <v>78</v>
      </c>
      <c r="BH93" s="56">
        <f t="shared" si="61"/>
        <v>-0.9</v>
      </c>
      <c r="BI93" s="100" t="s">
        <v>83</v>
      </c>
      <c r="BJ93" s="56">
        <f t="shared" si="62"/>
        <v>-0.9</v>
      </c>
      <c r="BK93" s="99" t="s">
        <v>85</v>
      </c>
      <c r="BL93" s="56">
        <f t="shared" si="63"/>
        <v>-0.9</v>
      </c>
      <c r="BM93" s="99" t="s">
        <v>93</v>
      </c>
      <c r="BN93" s="56">
        <f t="shared" si="64"/>
        <v>-0.9</v>
      </c>
      <c r="BO93" s="99" t="s">
        <v>96</v>
      </c>
      <c r="BP93" s="56">
        <f t="shared" si="65"/>
        <v>-0.9</v>
      </c>
      <c r="BQ93" s="99" t="s">
        <v>102</v>
      </c>
      <c r="BR93" s="56">
        <f t="shared" si="66"/>
        <v>-0.9</v>
      </c>
      <c r="BS93" s="56"/>
      <c r="BT93" s="99" t="s">
        <v>136</v>
      </c>
      <c r="BU93" s="56">
        <f t="shared" si="67"/>
        <v>-1.5</v>
      </c>
      <c r="BV93" s="100" t="s">
        <v>84</v>
      </c>
      <c r="BW93" s="56">
        <f t="shared" si="68"/>
        <v>-1.5</v>
      </c>
      <c r="BX93" s="99" t="s">
        <v>88</v>
      </c>
      <c r="BY93" s="56">
        <f t="shared" si="69"/>
        <v>-1.5</v>
      </c>
      <c r="BZ93" s="99" t="s">
        <v>91</v>
      </c>
      <c r="CA93" s="56">
        <f t="shared" si="70"/>
        <v>-1.5</v>
      </c>
      <c r="CB93" s="99" t="s">
        <v>96</v>
      </c>
      <c r="CC93" s="56">
        <f t="shared" si="71"/>
        <v>-1.5</v>
      </c>
      <c r="CD93" s="99" t="s">
        <v>122</v>
      </c>
      <c r="CE93" s="56">
        <f t="shared" si="72"/>
        <v>-1.5</v>
      </c>
      <c r="CF93" s="56"/>
      <c r="CG93" s="99" t="s">
        <v>136</v>
      </c>
      <c r="CH93" s="56">
        <f t="shared" si="73"/>
        <v>-1.5</v>
      </c>
      <c r="CI93" s="99" t="s">
        <v>84</v>
      </c>
      <c r="CJ93" s="56">
        <f t="shared" si="74"/>
        <v>-1.5</v>
      </c>
      <c r="CK93" s="99" t="s">
        <v>88</v>
      </c>
      <c r="CL93" s="56">
        <f t="shared" si="75"/>
        <v>-1.5</v>
      </c>
      <c r="CM93" s="99" t="s">
        <v>91</v>
      </c>
      <c r="CN93" s="56">
        <f t="shared" si="76"/>
        <v>-1.5</v>
      </c>
      <c r="CO93" s="99" t="s">
        <v>96</v>
      </c>
      <c r="CP93" s="56">
        <f t="shared" si="77"/>
        <v>-1.5</v>
      </c>
      <c r="CQ93" s="99" t="s">
        <v>122</v>
      </c>
      <c r="CR93" s="102">
        <f t="shared" si="78"/>
        <v>-1.5</v>
      </c>
    </row>
    <row r="94" spans="1:96" x14ac:dyDescent="0.15">
      <c r="A94" s="80" t="s">
        <v>353</v>
      </c>
      <c r="B94" s="81" t="s">
        <v>354</v>
      </c>
      <c r="C94" s="82" t="s">
        <v>170</v>
      </c>
      <c r="D94" s="82" t="s">
        <v>51</v>
      </c>
      <c r="E94" s="56"/>
      <c r="F94" s="14"/>
      <c r="G94" s="80">
        <v>103</v>
      </c>
      <c r="H94" s="56">
        <v>53</v>
      </c>
      <c r="I94" s="56">
        <v>105</v>
      </c>
      <c r="J94" s="56">
        <v>59</v>
      </c>
      <c r="K94" s="56">
        <v>27</v>
      </c>
      <c r="L94" s="56">
        <v>74</v>
      </c>
      <c r="M94" s="94">
        <f t="shared" si="40"/>
        <v>421</v>
      </c>
      <c r="N94" s="80"/>
      <c r="O94" s="56">
        <f t="shared" si="79"/>
        <v>0</v>
      </c>
      <c r="P94" s="56"/>
      <c r="Q94" s="81">
        <f t="shared" si="41"/>
        <v>0</v>
      </c>
      <c r="R94" s="14">
        <f t="shared" si="42"/>
        <v>0</v>
      </c>
      <c r="S94" s="80"/>
      <c r="T94" s="99" t="s">
        <v>76</v>
      </c>
      <c r="U94" s="56">
        <f t="shared" si="43"/>
        <v>0</v>
      </c>
      <c r="V94" s="99" t="s">
        <v>83</v>
      </c>
      <c r="W94" s="56">
        <f t="shared" si="44"/>
        <v>0</v>
      </c>
      <c r="X94" s="99" t="s">
        <v>85</v>
      </c>
      <c r="Y94" s="56">
        <f t="shared" si="45"/>
        <v>0</v>
      </c>
      <c r="Z94" s="99" t="s">
        <v>91</v>
      </c>
      <c r="AA94" s="56">
        <f t="shared" si="46"/>
        <v>0</v>
      </c>
      <c r="AB94" s="99" t="s">
        <v>125</v>
      </c>
      <c r="AC94" s="56">
        <f t="shared" si="47"/>
        <v>0</v>
      </c>
      <c r="AD94" s="99" t="s">
        <v>125</v>
      </c>
      <c r="AE94" s="56">
        <f t="shared" si="48"/>
        <v>0</v>
      </c>
      <c r="AF94" s="56"/>
      <c r="AG94" s="99" t="s">
        <v>77</v>
      </c>
      <c r="AH94" s="56">
        <f t="shared" si="49"/>
        <v>0</v>
      </c>
      <c r="AI94" s="100" t="s">
        <v>83</v>
      </c>
      <c r="AJ94" s="56">
        <f t="shared" si="50"/>
        <v>0</v>
      </c>
      <c r="AK94" s="56" t="s">
        <v>89</v>
      </c>
      <c r="AL94" s="56">
        <f t="shared" si="51"/>
        <v>0</v>
      </c>
      <c r="AM94" s="99" t="s">
        <v>91</v>
      </c>
      <c r="AN94" s="56">
        <f t="shared" si="52"/>
        <v>0</v>
      </c>
      <c r="AO94" s="99" t="s">
        <v>99</v>
      </c>
      <c r="AP94" s="56">
        <f t="shared" si="53"/>
        <v>0</v>
      </c>
      <c r="AQ94" s="99" t="s">
        <v>122</v>
      </c>
      <c r="AR94" s="56">
        <f t="shared" si="54"/>
        <v>0</v>
      </c>
      <c r="AS94" s="56"/>
      <c r="AT94" s="99" t="s">
        <v>77</v>
      </c>
      <c r="AU94" s="56">
        <f t="shared" si="55"/>
        <v>0</v>
      </c>
      <c r="AV94" s="99" t="s">
        <v>132</v>
      </c>
      <c r="AW94" s="56">
        <f t="shared" si="56"/>
        <v>0</v>
      </c>
      <c r="AX94" s="99" t="s">
        <v>89</v>
      </c>
      <c r="AY94" s="56">
        <f t="shared" si="57"/>
        <v>0</v>
      </c>
      <c r="AZ94" s="99" t="s">
        <v>91</v>
      </c>
      <c r="BA94" s="56">
        <f t="shared" si="58"/>
        <v>0</v>
      </c>
      <c r="BB94" s="99" t="s">
        <v>96</v>
      </c>
      <c r="BC94" s="56">
        <f t="shared" si="59"/>
        <v>0</v>
      </c>
      <c r="BD94" s="99" t="s">
        <v>122</v>
      </c>
      <c r="BE94" s="56">
        <f t="shared" si="60"/>
        <v>0</v>
      </c>
      <c r="BF94" s="56"/>
      <c r="BG94" s="69" t="s">
        <v>77</v>
      </c>
      <c r="BH94" s="56">
        <f t="shared" si="61"/>
        <v>0</v>
      </c>
      <c r="BI94" s="100" t="s">
        <v>83</v>
      </c>
      <c r="BJ94" s="56">
        <f t="shared" si="62"/>
        <v>0</v>
      </c>
      <c r="BK94" s="99" t="s">
        <v>89</v>
      </c>
      <c r="BL94" s="56">
        <f t="shared" si="63"/>
        <v>0</v>
      </c>
      <c r="BM94" s="99" t="s">
        <v>91</v>
      </c>
      <c r="BN94" s="56">
        <f t="shared" si="64"/>
        <v>0</v>
      </c>
      <c r="BO94" s="99" t="s">
        <v>96</v>
      </c>
      <c r="BP94" s="56">
        <f t="shared" si="65"/>
        <v>0</v>
      </c>
      <c r="BQ94" s="99" t="s">
        <v>122</v>
      </c>
      <c r="BR94" s="56">
        <f t="shared" si="66"/>
        <v>0</v>
      </c>
      <c r="BS94" s="56"/>
      <c r="BT94" s="99" t="s">
        <v>75</v>
      </c>
      <c r="BU94" s="56">
        <f t="shared" si="67"/>
        <v>0</v>
      </c>
      <c r="BV94" s="100" t="s">
        <v>81</v>
      </c>
      <c r="BW94" s="56">
        <f t="shared" si="68"/>
        <v>0</v>
      </c>
      <c r="BX94" s="99" t="s">
        <v>89</v>
      </c>
      <c r="BY94" s="56">
        <f t="shared" si="69"/>
        <v>0</v>
      </c>
      <c r="BZ94" s="99" t="s">
        <v>91</v>
      </c>
      <c r="CA94" s="56">
        <f t="shared" si="70"/>
        <v>0</v>
      </c>
      <c r="CB94" s="99" t="s">
        <v>96</v>
      </c>
      <c r="CC94" s="56">
        <f t="shared" si="71"/>
        <v>0</v>
      </c>
      <c r="CD94" s="99" t="s">
        <v>122</v>
      </c>
      <c r="CE94" s="56">
        <f t="shared" si="72"/>
        <v>0</v>
      </c>
      <c r="CF94" s="56"/>
      <c r="CG94" s="99" t="s">
        <v>75</v>
      </c>
      <c r="CH94" s="56">
        <f t="shared" si="73"/>
        <v>0</v>
      </c>
      <c r="CI94" s="99" t="s">
        <v>81</v>
      </c>
      <c r="CJ94" s="56">
        <f t="shared" si="74"/>
        <v>0</v>
      </c>
      <c r="CK94" s="99" t="s">
        <v>89</v>
      </c>
      <c r="CL94" s="56">
        <f t="shared" si="75"/>
        <v>0</v>
      </c>
      <c r="CM94" s="99" t="s">
        <v>91</v>
      </c>
      <c r="CN94" s="56">
        <f t="shared" si="76"/>
        <v>0</v>
      </c>
      <c r="CO94" s="99" t="s">
        <v>96</v>
      </c>
      <c r="CP94" s="56">
        <f t="shared" si="77"/>
        <v>0</v>
      </c>
      <c r="CQ94" s="99" t="s">
        <v>122</v>
      </c>
      <c r="CR94" s="102">
        <f t="shared" si="78"/>
        <v>0</v>
      </c>
    </row>
    <row r="95" spans="1:96" x14ac:dyDescent="0.15">
      <c r="A95" s="80" t="s">
        <v>355</v>
      </c>
      <c r="B95" s="81" t="s">
        <v>356</v>
      </c>
      <c r="C95" s="82" t="s">
        <v>170</v>
      </c>
      <c r="D95" s="82" t="s">
        <v>51</v>
      </c>
      <c r="E95" s="56">
        <v>1</v>
      </c>
      <c r="F95" s="14"/>
      <c r="G95" s="80">
        <v>100</v>
      </c>
      <c r="H95" s="56">
        <v>70</v>
      </c>
      <c r="I95" s="56">
        <v>112</v>
      </c>
      <c r="J95" s="56">
        <v>45</v>
      </c>
      <c r="K95" s="56">
        <v>48</v>
      </c>
      <c r="L95" s="56">
        <v>43</v>
      </c>
      <c r="M95" s="94">
        <f t="shared" si="40"/>
        <v>418</v>
      </c>
      <c r="N95" s="80"/>
      <c r="O95" s="56">
        <f t="shared" si="79"/>
        <v>-36</v>
      </c>
      <c r="P95" s="56"/>
      <c r="Q95" s="81">
        <f t="shared" si="41"/>
        <v>0</v>
      </c>
      <c r="R95" s="14">
        <f t="shared" si="42"/>
        <v>-36</v>
      </c>
      <c r="S95" s="80"/>
      <c r="T95" s="99" t="s">
        <v>76</v>
      </c>
      <c r="U95" s="56">
        <f t="shared" si="43"/>
        <v>-0.6</v>
      </c>
      <c r="V95" s="99" t="s">
        <v>83</v>
      </c>
      <c r="W95" s="56">
        <f t="shared" si="44"/>
        <v>-0.6</v>
      </c>
      <c r="X95" s="99" t="s">
        <v>85</v>
      </c>
      <c r="Y95" s="56">
        <f t="shared" si="45"/>
        <v>-0.6</v>
      </c>
      <c r="Z95" s="99" t="s">
        <v>94</v>
      </c>
      <c r="AA95" s="56">
        <f t="shared" si="46"/>
        <v>-0.6</v>
      </c>
      <c r="AB95" s="99" t="s">
        <v>98</v>
      </c>
      <c r="AC95" s="56">
        <f t="shared" si="47"/>
        <v>-0.6</v>
      </c>
      <c r="AD95" s="99" t="s">
        <v>121</v>
      </c>
      <c r="AE95" s="56">
        <f t="shared" si="48"/>
        <v>-0.6</v>
      </c>
      <c r="AF95" s="56"/>
      <c r="AG95" s="99" t="s">
        <v>78</v>
      </c>
      <c r="AH95" s="56">
        <f t="shared" si="49"/>
        <v>-0.6</v>
      </c>
      <c r="AI95" s="100" t="s">
        <v>81</v>
      </c>
      <c r="AJ95" s="56">
        <f t="shared" si="50"/>
        <v>-0.6</v>
      </c>
      <c r="AK95" s="56" t="s">
        <v>88</v>
      </c>
      <c r="AL95" s="56">
        <f t="shared" si="51"/>
        <v>-0.6</v>
      </c>
      <c r="AM95" s="99" t="s">
        <v>93</v>
      </c>
      <c r="AN95" s="56">
        <f t="shared" si="52"/>
        <v>-0.6</v>
      </c>
      <c r="AO95" s="99" t="s">
        <v>98</v>
      </c>
      <c r="AP95" s="56">
        <f t="shared" si="53"/>
        <v>-0.6</v>
      </c>
      <c r="AQ95" s="99" t="s">
        <v>121</v>
      </c>
      <c r="AR95" s="56">
        <f t="shared" si="54"/>
        <v>-0.6</v>
      </c>
      <c r="AS95" s="56"/>
      <c r="AT95" s="99" t="s">
        <v>78</v>
      </c>
      <c r="AU95" s="56">
        <f t="shared" si="55"/>
        <v>-0.9</v>
      </c>
      <c r="AV95" s="99" t="s">
        <v>81</v>
      </c>
      <c r="AW95" s="56">
        <f t="shared" si="56"/>
        <v>-0.9</v>
      </c>
      <c r="AX95" s="99" t="s">
        <v>85</v>
      </c>
      <c r="AY95" s="56">
        <f t="shared" si="57"/>
        <v>-0.9</v>
      </c>
      <c r="AZ95" s="99" t="s">
        <v>94</v>
      </c>
      <c r="BA95" s="56">
        <f t="shared" si="58"/>
        <v>-0.9</v>
      </c>
      <c r="BB95" s="99" t="s">
        <v>98</v>
      </c>
      <c r="BC95" s="56">
        <f t="shared" si="59"/>
        <v>-0.9</v>
      </c>
      <c r="BD95" s="99" t="s">
        <v>121</v>
      </c>
      <c r="BE95" s="56">
        <f t="shared" si="60"/>
        <v>-0.9</v>
      </c>
      <c r="BF95" s="56"/>
      <c r="BG95" s="69" t="s">
        <v>78</v>
      </c>
      <c r="BH95" s="56">
        <f t="shared" si="61"/>
        <v>-0.9</v>
      </c>
      <c r="BI95" s="100" t="s">
        <v>81</v>
      </c>
      <c r="BJ95" s="56">
        <f t="shared" si="62"/>
        <v>-0.9</v>
      </c>
      <c r="BK95" s="99" t="s">
        <v>85</v>
      </c>
      <c r="BL95" s="56">
        <f t="shared" si="63"/>
        <v>-0.9</v>
      </c>
      <c r="BM95" s="99" t="s">
        <v>94</v>
      </c>
      <c r="BN95" s="56">
        <f t="shared" si="64"/>
        <v>-0.9</v>
      </c>
      <c r="BO95" s="99" t="s">
        <v>98</v>
      </c>
      <c r="BP95" s="56">
        <f t="shared" si="65"/>
        <v>-0.9</v>
      </c>
      <c r="BQ95" s="99" t="s">
        <v>121</v>
      </c>
      <c r="BR95" s="56">
        <f t="shared" si="66"/>
        <v>-0.9</v>
      </c>
      <c r="BS95" s="56"/>
      <c r="BT95" s="99" t="s">
        <v>75</v>
      </c>
      <c r="BU95" s="56">
        <f t="shared" si="67"/>
        <v>-1.5</v>
      </c>
      <c r="BV95" s="100" t="s">
        <v>81</v>
      </c>
      <c r="BW95" s="56">
        <f t="shared" si="68"/>
        <v>-1.5</v>
      </c>
      <c r="BX95" s="99" t="s">
        <v>89</v>
      </c>
      <c r="BY95" s="56">
        <f t="shared" si="69"/>
        <v>-1.5</v>
      </c>
      <c r="BZ95" s="99" t="s">
        <v>93</v>
      </c>
      <c r="CA95" s="56">
        <f t="shared" si="70"/>
        <v>-1.5</v>
      </c>
      <c r="CB95" s="99" t="s">
        <v>99</v>
      </c>
      <c r="CC95" s="56">
        <f t="shared" si="71"/>
        <v>-1.5</v>
      </c>
      <c r="CD95" s="99" t="s">
        <v>102</v>
      </c>
      <c r="CE95" s="56">
        <f t="shared" si="72"/>
        <v>-1.5</v>
      </c>
      <c r="CF95" s="56"/>
      <c r="CG95" s="99" t="s">
        <v>75</v>
      </c>
      <c r="CH95" s="56">
        <f t="shared" si="73"/>
        <v>-1.5</v>
      </c>
      <c r="CI95" s="99" t="s">
        <v>81</v>
      </c>
      <c r="CJ95" s="56">
        <f t="shared" si="74"/>
        <v>-1.5</v>
      </c>
      <c r="CK95" s="99" t="s">
        <v>89</v>
      </c>
      <c r="CL95" s="56">
        <f t="shared" si="75"/>
        <v>-1.5</v>
      </c>
      <c r="CM95" s="99" t="s">
        <v>93</v>
      </c>
      <c r="CN95" s="56">
        <f t="shared" si="76"/>
        <v>-1.5</v>
      </c>
      <c r="CO95" s="99" t="s">
        <v>99</v>
      </c>
      <c r="CP95" s="56">
        <f t="shared" si="77"/>
        <v>-1.5</v>
      </c>
      <c r="CQ95" s="99" t="s">
        <v>102</v>
      </c>
      <c r="CR95" s="102">
        <f t="shared" si="78"/>
        <v>-1.5</v>
      </c>
    </row>
    <row r="96" spans="1:96" x14ac:dyDescent="0.15">
      <c r="A96" s="80" t="s">
        <v>357</v>
      </c>
      <c r="B96" s="81" t="s">
        <v>358</v>
      </c>
      <c r="C96" s="82" t="s">
        <v>170</v>
      </c>
      <c r="D96" s="82" t="s">
        <v>51</v>
      </c>
      <c r="E96" s="56"/>
      <c r="F96" s="14"/>
      <c r="G96" s="80">
        <v>83</v>
      </c>
      <c r="H96" s="56">
        <v>78</v>
      </c>
      <c r="I96" s="56">
        <v>97</v>
      </c>
      <c r="J96" s="56">
        <v>41.5</v>
      </c>
      <c r="K96" s="56">
        <v>60.5</v>
      </c>
      <c r="L96" s="56">
        <v>58</v>
      </c>
      <c r="M96" s="94">
        <f t="shared" si="40"/>
        <v>418</v>
      </c>
      <c r="N96" s="80"/>
      <c r="O96" s="56">
        <f t="shared" si="79"/>
        <v>0</v>
      </c>
      <c r="P96" s="56"/>
      <c r="Q96" s="81">
        <f t="shared" si="41"/>
        <v>0</v>
      </c>
      <c r="R96" s="14">
        <f t="shared" si="42"/>
        <v>0</v>
      </c>
      <c r="S96" s="80"/>
      <c r="T96" s="99" t="s">
        <v>75</v>
      </c>
      <c r="U96" s="56">
        <f t="shared" si="43"/>
        <v>0</v>
      </c>
      <c r="V96" s="99" t="s">
        <v>81</v>
      </c>
      <c r="W96" s="56">
        <f t="shared" si="44"/>
        <v>0</v>
      </c>
      <c r="X96" s="99" t="s">
        <v>87</v>
      </c>
      <c r="Y96" s="56">
        <f t="shared" si="45"/>
        <v>0</v>
      </c>
      <c r="Z96" s="99" t="s">
        <v>95</v>
      </c>
      <c r="AA96" s="56">
        <f t="shared" si="46"/>
        <v>0</v>
      </c>
      <c r="AB96" s="99" t="s">
        <v>96</v>
      </c>
      <c r="AC96" s="56">
        <f t="shared" si="47"/>
        <v>0</v>
      </c>
      <c r="AD96" s="99" t="s">
        <v>121</v>
      </c>
      <c r="AE96" s="56">
        <f t="shared" si="48"/>
        <v>0</v>
      </c>
      <c r="AF96" s="56"/>
      <c r="AG96" s="99" t="s">
        <v>75</v>
      </c>
      <c r="AH96" s="56">
        <f t="shared" si="49"/>
        <v>0</v>
      </c>
      <c r="AI96" s="100" t="s">
        <v>79</v>
      </c>
      <c r="AJ96" s="56">
        <f t="shared" si="50"/>
        <v>0</v>
      </c>
      <c r="AK96" s="56" t="s">
        <v>89</v>
      </c>
      <c r="AL96" s="56">
        <f t="shared" si="51"/>
        <v>0</v>
      </c>
      <c r="AM96" s="99" t="s">
        <v>91</v>
      </c>
      <c r="AN96" s="56">
        <f t="shared" si="52"/>
        <v>0</v>
      </c>
      <c r="AO96" s="99" t="s">
        <v>96</v>
      </c>
      <c r="AP96" s="56">
        <f t="shared" si="53"/>
        <v>0</v>
      </c>
      <c r="AQ96" s="99" t="s">
        <v>122</v>
      </c>
      <c r="AR96" s="56">
        <f t="shared" si="54"/>
        <v>0</v>
      </c>
      <c r="AS96" s="56"/>
      <c r="AT96" s="99" t="s">
        <v>77</v>
      </c>
      <c r="AU96" s="56">
        <f t="shared" si="55"/>
        <v>0</v>
      </c>
      <c r="AV96" s="99" t="s">
        <v>132</v>
      </c>
      <c r="AW96" s="56">
        <f t="shared" si="56"/>
        <v>0</v>
      </c>
      <c r="AX96" s="99" t="s">
        <v>89</v>
      </c>
      <c r="AY96" s="56">
        <f t="shared" si="57"/>
        <v>0</v>
      </c>
      <c r="AZ96" s="99" t="s">
        <v>91</v>
      </c>
      <c r="BA96" s="56">
        <f t="shared" si="58"/>
        <v>0</v>
      </c>
      <c r="BB96" s="99" t="s">
        <v>98</v>
      </c>
      <c r="BC96" s="56">
        <f t="shared" si="59"/>
        <v>0</v>
      </c>
      <c r="BD96" s="99" t="s">
        <v>102</v>
      </c>
      <c r="BE96" s="56">
        <f t="shared" si="60"/>
        <v>0</v>
      </c>
      <c r="BF96" s="56"/>
      <c r="BG96" s="69" t="s">
        <v>77</v>
      </c>
      <c r="BH96" s="56">
        <f t="shared" si="61"/>
        <v>0</v>
      </c>
      <c r="BI96" s="100" t="s">
        <v>83</v>
      </c>
      <c r="BJ96" s="56">
        <f t="shared" si="62"/>
        <v>0</v>
      </c>
      <c r="BK96" s="99" t="s">
        <v>89</v>
      </c>
      <c r="BL96" s="56">
        <f t="shared" si="63"/>
        <v>0</v>
      </c>
      <c r="BM96" s="99" t="s">
        <v>91</v>
      </c>
      <c r="BN96" s="56">
        <f t="shared" si="64"/>
        <v>0</v>
      </c>
      <c r="BO96" s="99" t="s">
        <v>98</v>
      </c>
      <c r="BP96" s="56">
        <f t="shared" si="65"/>
        <v>0</v>
      </c>
      <c r="BQ96" s="99" t="s">
        <v>102</v>
      </c>
      <c r="BR96" s="56">
        <f t="shared" si="66"/>
        <v>0</v>
      </c>
      <c r="BS96" s="56"/>
      <c r="BT96" s="99" t="s">
        <v>75</v>
      </c>
      <c r="BU96" s="56">
        <f t="shared" si="67"/>
        <v>0</v>
      </c>
      <c r="BV96" s="100" t="s">
        <v>138</v>
      </c>
      <c r="BW96" s="56">
        <f t="shared" si="68"/>
        <v>0</v>
      </c>
      <c r="BX96" s="99" t="s">
        <v>88</v>
      </c>
      <c r="BY96" s="56">
        <f t="shared" si="69"/>
        <v>0</v>
      </c>
      <c r="BZ96" s="99" t="s">
        <v>93</v>
      </c>
      <c r="CA96" s="56">
        <f t="shared" si="70"/>
        <v>0</v>
      </c>
      <c r="CB96" s="99" t="s">
        <v>96</v>
      </c>
      <c r="CC96" s="56">
        <f t="shared" si="71"/>
        <v>0</v>
      </c>
      <c r="CD96" s="99" t="s">
        <v>102</v>
      </c>
      <c r="CE96" s="56">
        <f t="shared" si="72"/>
        <v>0</v>
      </c>
      <c r="CF96" s="56"/>
      <c r="CG96" s="99" t="s">
        <v>75</v>
      </c>
      <c r="CH96" s="56">
        <f t="shared" si="73"/>
        <v>0</v>
      </c>
      <c r="CI96" s="99" t="s">
        <v>138</v>
      </c>
      <c r="CJ96" s="56">
        <f t="shared" si="74"/>
        <v>0</v>
      </c>
      <c r="CK96" s="99" t="s">
        <v>88</v>
      </c>
      <c r="CL96" s="56">
        <f t="shared" si="75"/>
        <v>0</v>
      </c>
      <c r="CM96" s="99" t="s">
        <v>93</v>
      </c>
      <c r="CN96" s="56">
        <f t="shared" si="76"/>
        <v>0</v>
      </c>
      <c r="CO96" s="99" t="s">
        <v>96</v>
      </c>
      <c r="CP96" s="56">
        <f t="shared" si="77"/>
        <v>0</v>
      </c>
      <c r="CQ96" s="99" t="s">
        <v>102</v>
      </c>
      <c r="CR96" s="102">
        <f t="shared" si="78"/>
        <v>0</v>
      </c>
    </row>
    <row r="97" spans="1:96" x14ac:dyDescent="0.15">
      <c r="A97" s="80" t="s">
        <v>359</v>
      </c>
      <c r="B97" s="81" t="s">
        <v>360</v>
      </c>
      <c r="C97" s="82" t="s">
        <v>170</v>
      </c>
      <c r="D97" s="82" t="s">
        <v>51</v>
      </c>
      <c r="E97" s="56">
        <v>0.6</v>
      </c>
      <c r="F97" s="14"/>
      <c r="G97" s="80">
        <v>87</v>
      </c>
      <c r="H97" s="56">
        <v>103</v>
      </c>
      <c r="I97" s="56">
        <v>50</v>
      </c>
      <c r="J97" s="56">
        <v>76</v>
      </c>
      <c r="K97" s="56">
        <v>40</v>
      </c>
      <c r="L97" s="56">
        <v>60</v>
      </c>
      <c r="M97" s="94">
        <f t="shared" si="40"/>
        <v>416</v>
      </c>
      <c r="N97" s="80"/>
      <c r="O97" s="56">
        <f t="shared" si="79"/>
        <v>-21.599999999999998</v>
      </c>
      <c r="P97" s="56"/>
      <c r="Q97" s="81">
        <f t="shared" si="41"/>
        <v>0</v>
      </c>
      <c r="R97" s="14">
        <f t="shared" si="42"/>
        <v>-21.599999999999998</v>
      </c>
      <c r="S97" s="80"/>
      <c r="T97" s="99" t="s">
        <v>76</v>
      </c>
      <c r="U97" s="56">
        <f t="shared" si="43"/>
        <v>-0.35999999999999993</v>
      </c>
      <c r="V97" s="99" t="s">
        <v>83</v>
      </c>
      <c r="W97" s="56">
        <f t="shared" si="44"/>
        <v>-0.35999999999999993</v>
      </c>
      <c r="X97" s="99" t="s">
        <v>85</v>
      </c>
      <c r="Y97" s="56">
        <f t="shared" si="45"/>
        <v>-0.35999999999999993</v>
      </c>
      <c r="Z97" s="99" t="s">
        <v>91</v>
      </c>
      <c r="AA97" s="56">
        <f t="shared" si="46"/>
        <v>-0.35999999999999993</v>
      </c>
      <c r="AB97" s="99" t="s">
        <v>125</v>
      </c>
      <c r="AC97" s="56">
        <f t="shared" si="47"/>
        <v>-0.35999999999999993</v>
      </c>
      <c r="AD97" s="99" t="s">
        <v>125</v>
      </c>
      <c r="AE97" s="56">
        <f t="shared" si="48"/>
        <v>-0.35999999999999993</v>
      </c>
      <c r="AF97" s="56"/>
      <c r="AG97" s="99" t="s">
        <v>78</v>
      </c>
      <c r="AH97" s="56">
        <f t="shared" si="49"/>
        <v>-0.35999999999999993</v>
      </c>
      <c r="AI97" s="100" t="s">
        <v>83</v>
      </c>
      <c r="AJ97" s="56">
        <f t="shared" si="50"/>
        <v>-0.35999999999999993</v>
      </c>
      <c r="AK97" s="56" t="s">
        <v>88</v>
      </c>
      <c r="AL97" s="56">
        <f t="shared" si="51"/>
        <v>-0.35999999999999993</v>
      </c>
      <c r="AM97" s="99" t="s">
        <v>93</v>
      </c>
      <c r="AN97" s="56">
        <f t="shared" si="52"/>
        <v>-0.35999999999999993</v>
      </c>
      <c r="AO97" s="99" t="s">
        <v>96</v>
      </c>
      <c r="AP97" s="56">
        <f t="shared" si="53"/>
        <v>-0.35999999999999993</v>
      </c>
      <c r="AQ97" s="99" t="s">
        <v>122</v>
      </c>
      <c r="AR97" s="56">
        <f t="shared" si="54"/>
        <v>-0.35999999999999993</v>
      </c>
      <c r="AS97" s="56"/>
      <c r="AT97" s="99" t="s">
        <v>78</v>
      </c>
      <c r="AU97" s="56">
        <f t="shared" si="55"/>
        <v>-0.53999999999999992</v>
      </c>
      <c r="AV97" s="99" t="s">
        <v>129</v>
      </c>
      <c r="AW97" s="56">
        <f t="shared" si="56"/>
        <v>-0.53999999999999992</v>
      </c>
      <c r="AX97" s="99" t="s">
        <v>88</v>
      </c>
      <c r="AY97" s="56">
        <f t="shared" si="57"/>
        <v>-0.53999999999999992</v>
      </c>
      <c r="AZ97" s="99" t="s">
        <v>94</v>
      </c>
      <c r="BA97" s="56">
        <f t="shared" si="58"/>
        <v>-0.53999999999999992</v>
      </c>
      <c r="BB97" s="99" t="s">
        <v>96</v>
      </c>
      <c r="BC97" s="56">
        <f t="shared" si="59"/>
        <v>-0.53999999999999992</v>
      </c>
      <c r="BD97" s="99" t="s">
        <v>122</v>
      </c>
      <c r="BE97" s="56">
        <f t="shared" si="60"/>
        <v>-0.53999999999999992</v>
      </c>
      <c r="BF97" s="56"/>
      <c r="BG97" s="69" t="s">
        <v>78</v>
      </c>
      <c r="BH97" s="56">
        <f t="shared" si="61"/>
        <v>-0.53999999999999992</v>
      </c>
      <c r="BI97" s="100" t="s">
        <v>83</v>
      </c>
      <c r="BJ97" s="56">
        <f t="shared" si="62"/>
        <v>-0.53999999999999992</v>
      </c>
      <c r="BK97" s="99" t="s">
        <v>87</v>
      </c>
      <c r="BL97" s="56">
        <f t="shared" si="63"/>
        <v>-0.53999999999999992</v>
      </c>
      <c r="BM97" s="99" t="s">
        <v>94</v>
      </c>
      <c r="BN97" s="56">
        <f t="shared" si="64"/>
        <v>-0.53999999999999992</v>
      </c>
      <c r="BO97" s="99" t="s">
        <v>96</v>
      </c>
      <c r="BP97" s="56">
        <f t="shared" si="65"/>
        <v>-0.53999999999999992</v>
      </c>
      <c r="BQ97" s="99" t="s">
        <v>122</v>
      </c>
      <c r="BR97" s="56">
        <f t="shared" si="66"/>
        <v>-0.53999999999999992</v>
      </c>
      <c r="BS97" s="56"/>
      <c r="BT97" s="99" t="s">
        <v>75</v>
      </c>
      <c r="BU97" s="56">
        <f t="shared" si="67"/>
        <v>-0.89999999999999991</v>
      </c>
      <c r="BV97" s="100" t="s">
        <v>81</v>
      </c>
      <c r="BW97" s="56">
        <f t="shared" si="68"/>
        <v>-0.89999999999999991</v>
      </c>
      <c r="BX97" s="99" t="s">
        <v>89</v>
      </c>
      <c r="BY97" s="56">
        <f t="shared" si="69"/>
        <v>-0.89999999999999991</v>
      </c>
      <c r="BZ97" s="99" t="s">
        <v>91</v>
      </c>
      <c r="CA97" s="56">
        <f t="shared" si="70"/>
        <v>-0.89999999999999991</v>
      </c>
      <c r="CB97" s="99" t="s">
        <v>96</v>
      </c>
      <c r="CC97" s="56">
        <f t="shared" si="71"/>
        <v>-0.89999999999999991</v>
      </c>
      <c r="CD97" s="99" t="s">
        <v>122</v>
      </c>
      <c r="CE97" s="56">
        <f t="shared" si="72"/>
        <v>-0.89999999999999991</v>
      </c>
      <c r="CF97" s="56"/>
      <c r="CG97" s="99" t="s">
        <v>75</v>
      </c>
      <c r="CH97" s="56">
        <f t="shared" si="73"/>
        <v>-0.89999999999999991</v>
      </c>
      <c r="CI97" s="99" t="s">
        <v>81</v>
      </c>
      <c r="CJ97" s="56">
        <f t="shared" si="74"/>
        <v>-0.89999999999999991</v>
      </c>
      <c r="CK97" s="99" t="s">
        <v>89</v>
      </c>
      <c r="CL97" s="56">
        <f t="shared" si="75"/>
        <v>-0.89999999999999991</v>
      </c>
      <c r="CM97" s="99" t="s">
        <v>91</v>
      </c>
      <c r="CN97" s="56">
        <f t="shared" si="76"/>
        <v>-0.89999999999999991</v>
      </c>
      <c r="CO97" s="99" t="s">
        <v>96</v>
      </c>
      <c r="CP97" s="56">
        <f t="shared" si="77"/>
        <v>-0.89999999999999991</v>
      </c>
      <c r="CQ97" s="99" t="s">
        <v>122</v>
      </c>
      <c r="CR97" s="102">
        <f t="shared" si="78"/>
        <v>-0.89999999999999991</v>
      </c>
    </row>
    <row r="98" spans="1:96" x14ac:dyDescent="0.15">
      <c r="A98" s="80" t="s">
        <v>361</v>
      </c>
      <c r="B98" s="81" t="s">
        <v>362</v>
      </c>
      <c r="C98" s="82" t="s">
        <v>170</v>
      </c>
      <c r="D98" s="82" t="s">
        <v>51</v>
      </c>
      <c r="E98" s="56"/>
      <c r="F98" s="14"/>
      <c r="G98" s="80">
        <v>98</v>
      </c>
      <c r="H98" s="56">
        <v>92</v>
      </c>
      <c r="I98" s="56">
        <v>91</v>
      </c>
      <c r="J98" s="56">
        <v>43</v>
      </c>
      <c r="K98" s="56">
        <v>48.5</v>
      </c>
      <c r="L98" s="56">
        <v>43.5</v>
      </c>
      <c r="M98" s="94">
        <f t="shared" si="40"/>
        <v>416</v>
      </c>
      <c r="N98" s="80"/>
      <c r="O98" s="56">
        <f t="shared" si="79"/>
        <v>0</v>
      </c>
      <c r="P98" s="56"/>
      <c r="Q98" s="81">
        <f t="shared" si="41"/>
        <v>0</v>
      </c>
      <c r="R98" s="14">
        <f t="shared" si="42"/>
        <v>0</v>
      </c>
      <c r="S98" s="80"/>
      <c r="T98" s="99" t="s">
        <v>74</v>
      </c>
      <c r="U98" s="56">
        <f t="shared" si="43"/>
        <v>0</v>
      </c>
      <c r="V98" s="99" t="s">
        <v>84</v>
      </c>
      <c r="W98" s="56">
        <f t="shared" si="44"/>
        <v>0</v>
      </c>
      <c r="X98" s="99" t="s">
        <v>88</v>
      </c>
      <c r="Y98" s="56">
        <f t="shared" si="45"/>
        <v>0</v>
      </c>
      <c r="Z98" s="99" t="s">
        <v>93</v>
      </c>
      <c r="AA98" s="56">
        <f t="shared" si="46"/>
        <v>0</v>
      </c>
      <c r="AB98" s="99" t="s">
        <v>125</v>
      </c>
      <c r="AC98" s="56">
        <f t="shared" si="47"/>
        <v>0</v>
      </c>
      <c r="AD98" s="99" t="s">
        <v>100</v>
      </c>
      <c r="AE98" s="56">
        <f t="shared" si="48"/>
        <v>0</v>
      </c>
      <c r="AF98" s="56"/>
      <c r="AG98" s="99" t="s">
        <v>76</v>
      </c>
      <c r="AH98" s="56">
        <f t="shared" si="49"/>
        <v>0</v>
      </c>
      <c r="AI98" s="100" t="s">
        <v>84</v>
      </c>
      <c r="AJ98" s="56">
        <f t="shared" si="50"/>
        <v>0</v>
      </c>
      <c r="AK98" s="56" t="s">
        <v>89</v>
      </c>
      <c r="AL98" s="56">
        <f t="shared" si="51"/>
        <v>0</v>
      </c>
      <c r="AM98" s="99" t="s">
        <v>91</v>
      </c>
      <c r="AN98" s="56">
        <f t="shared" si="52"/>
        <v>0</v>
      </c>
      <c r="AO98" s="99" t="s">
        <v>96</v>
      </c>
      <c r="AP98" s="56">
        <f t="shared" si="53"/>
        <v>0</v>
      </c>
      <c r="AQ98" s="99" t="s">
        <v>102</v>
      </c>
      <c r="AR98" s="56">
        <f t="shared" si="54"/>
        <v>0</v>
      </c>
      <c r="AS98" s="56"/>
      <c r="AT98" s="99" t="s">
        <v>76</v>
      </c>
      <c r="AU98" s="56">
        <f t="shared" si="55"/>
        <v>0</v>
      </c>
      <c r="AV98" s="99" t="s">
        <v>129</v>
      </c>
      <c r="AW98" s="56">
        <f t="shared" si="56"/>
        <v>0</v>
      </c>
      <c r="AX98" s="99" t="s">
        <v>89</v>
      </c>
      <c r="AY98" s="56">
        <f t="shared" si="57"/>
        <v>0</v>
      </c>
      <c r="AZ98" s="99" t="s">
        <v>91</v>
      </c>
      <c r="BA98" s="56">
        <f t="shared" si="58"/>
        <v>0</v>
      </c>
      <c r="BB98" s="99" t="s">
        <v>96</v>
      </c>
      <c r="BC98" s="56">
        <f t="shared" si="59"/>
        <v>0</v>
      </c>
      <c r="BD98" s="99" t="s">
        <v>121</v>
      </c>
      <c r="BE98" s="56">
        <f t="shared" si="60"/>
        <v>0</v>
      </c>
      <c r="BF98" s="56"/>
      <c r="BG98" s="69" t="s">
        <v>76</v>
      </c>
      <c r="BH98" s="56">
        <f t="shared" si="61"/>
        <v>0</v>
      </c>
      <c r="BI98" s="100" t="s">
        <v>83</v>
      </c>
      <c r="BJ98" s="56">
        <f t="shared" si="62"/>
        <v>0</v>
      </c>
      <c r="BK98" s="99" t="s">
        <v>89</v>
      </c>
      <c r="BL98" s="56">
        <f t="shared" si="63"/>
        <v>0</v>
      </c>
      <c r="BM98" s="99" t="s">
        <v>91</v>
      </c>
      <c r="BN98" s="56">
        <f t="shared" si="64"/>
        <v>0</v>
      </c>
      <c r="BO98" s="99" t="s">
        <v>96</v>
      </c>
      <c r="BP98" s="56">
        <f t="shared" si="65"/>
        <v>0</v>
      </c>
      <c r="BQ98" s="99" t="s">
        <v>121</v>
      </c>
      <c r="BR98" s="56">
        <f t="shared" si="66"/>
        <v>0</v>
      </c>
      <c r="BS98" s="56"/>
      <c r="BT98" s="99" t="s">
        <v>73</v>
      </c>
      <c r="BU98" s="56">
        <f t="shared" si="67"/>
        <v>0</v>
      </c>
      <c r="BV98" s="100" t="s">
        <v>83</v>
      </c>
      <c r="BW98" s="56">
        <f t="shared" si="68"/>
        <v>0</v>
      </c>
      <c r="BX98" s="99" t="s">
        <v>85</v>
      </c>
      <c r="BY98" s="56">
        <f t="shared" si="69"/>
        <v>0</v>
      </c>
      <c r="BZ98" s="99" t="s">
        <v>91</v>
      </c>
      <c r="CA98" s="56">
        <f t="shared" si="70"/>
        <v>0</v>
      </c>
      <c r="CB98" s="99" t="s">
        <v>96</v>
      </c>
      <c r="CC98" s="56">
        <f t="shared" si="71"/>
        <v>0</v>
      </c>
      <c r="CD98" s="99" t="s">
        <v>122</v>
      </c>
      <c r="CE98" s="56">
        <f t="shared" si="72"/>
        <v>0</v>
      </c>
      <c r="CF98" s="56"/>
      <c r="CG98" s="99" t="s">
        <v>73</v>
      </c>
      <c r="CH98" s="56">
        <f t="shared" si="73"/>
        <v>0</v>
      </c>
      <c r="CI98" s="99" t="s">
        <v>83</v>
      </c>
      <c r="CJ98" s="56">
        <f t="shared" si="74"/>
        <v>0</v>
      </c>
      <c r="CK98" s="99" t="s">
        <v>85</v>
      </c>
      <c r="CL98" s="56">
        <f t="shared" si="75"/>
        <v>0</v>
      </c>
      <c r="CM98" s="99" t="s">
        <v>91</v>
      </c>
      <c r="CN98" s="56">
        <f t="shared" si="76"/>
        <v>0</v>
      </c>
      <c r="CO98" s="99" t="s">
        <v>96</v>
      </c>
      <c r="CP98" s="56">
        <f t="shared" si="77"/>
        <v>0</v>
      </c>
      <c r="CQ98" s="99" t="s">
        <v>122</v>
      </c>
      <c r="CR98" s="102">
        <f t="shared" si="78"/>
        <v>0</v>
      </c>
    </row>
    <row r="99" spans="1:96" x14ac:dyDescent="0.15">
      <c r="A99" s="80" t="s">
        <v>336</v>
      </c>
      <c r="B99" s="81" t="s">
        <v>363</v>
      </c>
      <c r="C99" s="82" t="s">
        <v>170</v>
      </c>
      <c r="D99" s="82" t="s">
        <v>51</v>
      </c>
      <c r="E99" s="56"/>
      <c r="F99" s="14"/>
      <c r="G99" s="80">
        <v>96</v>
      </c>
      <c r="H99" s="56">
        <v>99</v>
      </c>
      <c r="I99" s="56">
        <v>79</v>
      </c>
      <c r="J99" s="56">
        <v>46.5</v>
      </c>
      <c r="K99" s="56">
        <v>55</v>
      </c>
      <c r="L99" s="56">
        <v>38</v>
      </c>
      <c r="M99" s="94">
        <f t="shared" si="40"/>
        <v>413.5</v>
      </c>
      <c r="N99" s="80"/>
      <c r="O99" s="56">
        <f t="shared" si="79"/>
        <v>0</v>
      </c>
      <c r="P99" s="56"/>
      <c r="Q99" s="81">
        <f t="shared" si="41"/>
        <v>0</v>
      </c>
      <c r="R99" s="14">
        <f t="shared" si="42"/>
        <v>0</v>
      </c>
      <c r="S99" s="80"/>
      <c r="T99" s="99" t="s">
        <v>77</v>
      </c>
      <c r="U99" s="56">
        <f t="shared" si="43"/>
        <v>0</v>
      </c>
      <c r="V99" s="99" t="s">
        <v>82</v>
      </c>
      <c r="W99" s="56">
        <f t="shared" si="44"/>
        <v>0</v>
      </c>
      <c r="X99" s="99" t="s">
        <v>90</v>
      </c>
      <c r="Y99" s="56">
        <f t="shared" si="45"/>
        <v>0</v>
      </c>
      <c r="Z99" s="99" t="s">
        <v>94</v>
      </c>
      <c r="AA99" s="56">
        <f t="shared" si="46"/>
        <v>0</v>
      </c>
      <c r="AB99" s="99" t="s">
        <v>96</v>
      </c>
      <c r="AC99" s="56">
        <f t="shared" si="47"/>
        <v>0</v>
      </c>
      <c r="AD99" s="99" t="s">
        <v>102</v>
      </c>
      <c r="AE99" s="56">
        <f t="shared" si="48"/>
        <v>0</v>
      </c>
      <c r="AF99" s="56"/>
      <c r="AG99" s="99" t="s">
        <v>75</v>
      </c>
      <c r="AH99" s="56">
        <f t="shared" si="49"/>
        <v>0</v>
      </c>
      <c r="AI99" s="100" t="s">
        <v>79</v>
      </c>
      <c r="AJ99" s="56">
        <f t="shared" si="50"/>
        <v>0</v>
      </c>
      <c r="AK99" s="56" t="s">
        <v>89</v>
      </c>
      <c r="AL99" s="56">
        <f t="shared" si="51"/>
        <v>0</v>
      </c>
      <c r="AM99" s="99" t="s">
        <v>93</v>
      </c>
      <c r="AN99" s="56">
        <f t="shared" si="52"/>
        <v>0</v>
      </c>
      <c r="AO99" s="99" t="s">
        <v>98</v>
      </c>
      <c r="AP99" s="56">
        <f t="shared" si="53"/>
        <v>0</v>
      </c>
      <c r="AQ99" s="99" t="s">
        <v>102</v>
      </c>
      <c r="AR99" s="56">
        <f t="shared" si="54"/>
        <v>0</v>
      </c>
      <c r="AS99" s="56"/>
      <c r="AT99" s="99" t="s">
        <v>77</v>
      </c>
      <c r="AU99" s="56">
        <f t="shared" si="55"/>
        <v>0</v>
      </c>
      <c r="AV99" s="99" t="s">
        <v>84</v>
      </c>
      <c r="AW99" s="56">
        <f t="shared" si="56"/>
        <v>0</v>
      </c>
      <c r="AX99" s="99" t="s">
        <v>89</v>
      </c>
      <c r="AY99" s="56">
        <f t="shared" si="57"/>
        <v>0</v>
      </c>
      <c r="AZ99" s="99" t="s">
        <v>93</v>
      </c>
      <c r="BA99" s="56">
        <f t="shared" si="58"/>
        <v>0</v>
      </c>
      <c r="BB99" s="99" t="s">
        <v>96</v>
      </c>
      <c r="BC99" s="56">
        <f t="shared" si="59"/>
        <v>0</v>
      </c>
      <c r="BD99" s="99" t="s">
        <v>102</v>
      </c>
      <c r="BE99" s="56">
        <f t="shared" si="60"/>
        <v>0</v>
      </c>
      <c r="BF99" s="56"/>
      <c r="BG99" s="69" t="s">
        <v>77</v>
      </c>
      <c r="BH99" s="56">
        <f t="shared" si="61"/>
        <v>0</v>
      </c>
      <c r="BI99" s="100" t="s">
        <v>84</v>
      </c>
      <c r="BJ99" s="56">
        <f t="shared" si="62"/>
        <v>0</v>
      </c>
      <c r="BK99" s="99" t="s">
        <v>89</v>
      </c>
      <c r="BL99" s="56">
        <f t="shared" si="63"/>
        <v>0</v>
      </c>
      <c r="BM99" s="99" t="s">
        <v>93</v>
      </c>
      <c r="BN99" s="56">
        <f t="shared" si="64"/>
        <v>0</v>
      </c>
      <c r="BO99" s="99" t="s">
        <v>96</v>
      </c>
      <c r="BP99" s="56">
        <f t="shared" si="65"/>
        <v>0</v>
      </c>
      <c r="BQ99" s="99" t="s">
        <v>102</v>
      </c>
      <c r="BR99" s="56">
        <f t="shared" si="66"/>
        <v>0</v>
      </c>
      <c r="BS99" s="56"/>
      <c r="BT99" s="99" t="s">
        <v>75</v>
      </c>
      <c r="BU99" s="56">
        <f t="shared" si="67"/>
        <v>0</v>
      </c>
      <c r="BV99" s="100" t="s">
        <v>138</v>
      </c>
      <c r="BW99" s="56">
        <f t="shared" si="68"/>
        <v>0</v>
      </c>
      <c r="BX99" s="99" t="s">
        <v>88</v>
      </c>
      <c r="BY99" s="56">
        <f t="shared" si="69"/>
        <v>0</v>
      </c>
      <c r="BZ99" s="99" t="s">
        <v>93</v>
      </c>
      <c r="CA99" s="56">
        <f t="shared" si="70"/>
        <v>0</v>
      </c>
      <c r="CB99" s="99" t="s">
        <v>96</v>
      </c>
      <c r="CC99" s="56">
        <f t="shared" si="71"/>
        <v>0</v>
      </c>
      <c r="CD99" s="99" t="s">
        <v>102</v>
      </c>
      <c r="CE99" s="56">
        <f t="shared" si="72"/>
        <v>0</v>
      </c>
      <c r="CF99" s="56"/>
      <c r="CG99" s="99" t="s">
        <v>75</v>
      </c>
      <c r="CH99" s="56">
        <f t="shared" si="73"/>
        <v>0</v>
      </c>
      <c r="CI99" s="99" t="s">
        <v>138</v>
      </c>
      <c r="CJ99" s="56">
        <f t="shared" si="74"/>
        <v>0</v>
      </c>
      <c r="CK99" s="99" t="s">
        <v>88</v>
      </c>
      <c r="CL99" s="56">
        <f t="shared" si="75"/>
        <v>0</v>
      </c>
      <c r="CM99" s="99" t="s">
        <v>93</v>
      </c>
      <c r="CN99" s="56">
        <f t="shared" si="76"/>
        <v>0</v>
      </c>
      <c r="CO99" s="99" t="s">
        <v>96</v>
      </c>
      <c r="CP99" s="56">
        <f t="shared" si="77"/>
        <v>0</v>
      </c>
      <c r="CQ99" s="99" t="s">
        <v>102</v>
      </c>
      <c r="CR99" s="102">
        <f t="shared" si="78"/>
        <v>0</v>
      </c>
    </row>
    <row r="100" spans="1:96" x14ac:dyDescent="0.15">
      <c r="A100" s="80" t="s">
        <v>364</v>
      </c>
      <c r="B100" s="81" t="s">
        <v>365</v>
      </c>
      <c r="C100" s="82" t="s">
        <v>170</v>
      </c>
      <c r="D100" s="82" t="s">
        <v>51</v>
      </c>
      <c r="E100" s="56"/>
      <c r="F100" s="14"/>
      <c r="G100" s="80">
        <v>89</v>
      </c>
      <c r="H100" s="56">
        <v>102</v>
      </c>
      <c r="I100" s="56">
        <v>71</v>
      </c>
      <c r="J100" s="56">
        <v>57</v>
      </c>
      <c r="K100" s="56">
        <v>38.5</v>
      </c>
      <c r="L100" s="56">
        <v>54</v>
      </c>
      <c r="M100" s="94">
        <f t="shared" si="40"/>
        <v>411.5</v>
      </c>
      <c r="N100" s="80"/>
      <c r="O100" s="56">
        <f t="shared" si="79"/>
        <v>0</v>
      </c>
      <c r="P100" s="56"/>
      <c r="Q100" s="81">
        <f t="shared" si="41"/>
        <v>0</v>
      </c>
      <c r="R100" s="14">
        <f t="shared" si="42"/>
        <v>0</v>
      </c>
      <c r="S100" s="80"/>
      <c r="T100" s="99" t="s">
        <v>77</v>
      </c>
      <c r="U100" s="56">
        <f t="shared" si="43"/>
        <v>0</v>
      </c>
      <c r="V100" s="99" t="s">
        <v>81</v>
      </c>
      <c r="W100" s="56">
        <f t="shared" si="44"/>
        <v>0</v>
      </c>
      <c r="X100" s="99" t="s">
        <v>90</v>
      </c>
      <c r="Y100" s="56">
        <f t="shared" si="45"/>
        <v>0</v>
      </c>
      <c r="Z100" s="99" t="s">
        <v>93</v>
      </c>
      <c r="AA100" s="56">
        <f t="shared" si="46"/>
        <v>0</v>
      </c>
      <c r="AB100" s="99" t="s">
        <v>125</v>
      </c>
      <c r="AC100" s="56">
        <f t="shared" si="47"/>
        <v>0</v>
      </c>
      <c r="AD100" s="99" t="s">
        <v>102</v>
      </c>
      <c r="AE100" s="56">
        <f t="shared" si="48"/>
        <v>0</v>
      </c>
      <c r="AF100" s="56"/>
      <c r="AG100" s="99" t="s">
        <v>75</v>
      </c>
      <c r="AH100" s="56">
        <f t="shared" si="49"/>
        <v>0</v>
      </c>
      <c r="AI100" s="100" t="s">
        <v>81</v>
      </c>
      <c r="AJ100" s="56">
        <f t="shared" si="50"/>
        <v>0</v>
      </c>
      <c r="AK100" s="56" t="s">
        <v>90</v>
      </c>
      <c r="AL100" s="56">
        <f t="shared" si="51"/>
        <v>0</v>
      </c>
      <c r="AM100" s="99" t="s">
        <v>94</v>
      </c>
      <c r="AN100" s="56">
        <f t="shared" si="52"/>
        <v>0</v>
      </c>
      <c r="AO100" s="99" t="s">
        <v>99</v>
      </c>
      <c r="AP100" s="56">
        <f t="shared" si="53"/>
        <v>0</v>
      </c>
      <c r="AQ100" s="99" t="s">
        <v>102</v>
      </c>
      <c r="AR100" s="56">
        <f t="shared" si="54"/>
        <v>0</v>
      </c>
      <c r="AS100" s="56"/>
      <c r="AT100" s="99" t="s">
        <v>75</v>
      </c>
      <c r="AU100" s="56">
        <f t="shared" si="55"/>
        <v>0</v>
      </c>
      <c r="AV100" s="99" t="s">
        <v>81</v>
      </c>
      <c r="AW100" s="56">
        <f t="shared" si="56"/>
        <v>0</v>
      </c>
      <c r="AX100" s="99" t="s">
        <v>85</v>
      </c>
      <c r="AY100" s="56">
        <f t="shared" si="57"/>
        <v>0</v>
      </c>
      <c r="AZ100" s="99" t="s">
        <v>94</v>
      </c>
      <c r="BA100" s="56">
        <f t="shared" si="58"/>
        <v>0</v>
      </c>
      <c r="BB100" s="99" t="s">
        <v>96</v>
      </c>
      <c r="BC100" s="56">
        <f t="shared" si="59"/>
        <v>0</v>
      </c>
      <c r="BD100" s="99" t="s">
        <v>122</v>
      </c>
      <c r="BE100" s="56">
        <f t="shared" si="60"/>
        <v>0</v>
      </c>
      <c r="BF100" s="56"/>
      <c r="BG100" s="69" t="s">
        <v>75</v>
      </c>
      <c r="BH100" s="56">
        <f t="shared" si="61"/>
        <v>0</v>
      </c>
      <c r="BI100" s="100" t="s">
        <v>81</v>
      </c>
      <c r="BJ100" s="56">
        <f t="shared" si="62"/>
        <v>0</v>
      </c>
      <c r="BK100" s="99" t="s">
        <v>85</v>
      </c>
      <c r="BL100" s="56">
        <f t="shared" si="63"/>
        <v>0</v>
      </c>
      <c r="BM100" s="99" t="s">
        <v>94</v>
      </c>
      <c r="BN100" s="56">
        <f t="shared" si="64"/>
        <v>0</v>
      </c>
      <c r="BO100" s="99" t="s">
        <v>96</v>
      </c>
      <c r="BP100" s="56">
        <f t="shared" si="65"/>
        <v>0</v>
      </c>
      <c r="BQ100" s="99" t="s">
        <v>122</v>
      </c>
      <c r="BR100" s="56">
        <f t="shared" si="66"/>
        <v>0</v>
      </c>
      <c r="BS100" s="56"/>
      <c r="BT100" s="99" t="s">
        <v>74</v>
      </c>
      <c r="BU100" s="56">
        <f t="shared" si="67"/>
        <v>0</v>
      </c>
      <c r="BV100" s="100" t="s">
        <v>137</v>
      </c>
      <c r="BW100" s="56">
        <f t="shared" si="68"/>
        <v>0</v>
      </c>
      <c r="BX100" s="99" t="s">
        <v>85</v>
      </c>
      <c r="BY100" s="56">
        <f t="shared" si="69"/>
        <v>0</v>
      </c>
      <c r="BZ100" s="99" t="s">
        <v>91</v>
      </c>
      <c r="CA100" s="56">
        <f t="shared" si="70"/>
        <v>0</v>
      </c>
      <c r="CB100" s="99" t="s">
        <v>96</v>
      </c>
      <c r="CC100" s="56">
        <f t="shared" si="71"/>
        <v>0</v>
      </c>
      <c r="CD100" s="99" t="s">
        <v>122</v>
      </c>
      <c r="CE100" s="56">
        <f t="shared" si="72"/>
        <v>0</v>
      </c>
      <c r="CF100" s="56"/>
      <c r="CG100" s="99" t="s">
        <v>74</v>
      </c>
      <c r="CH100" s="56">
        <f t="shared" si="73"/>
        <v>0</v>
      </c>
      <c r="CI100" s="99" t="s">
        <v>137</v>
      </c>
      <c r="CJ100" s="56">
        <f t="shared" si="74"/>
        <v>0</v>
      </c>
      <c r="CK100" s="99" t="s">
        <v>85</v>
      </c>
      <c r="CL100" s="56">
        <f t="shared" si="75"/>
        <v>0</v>
      </c>
      <c r="CM100" s="99" t="s">
        <v>91</v>
      </c>
      <c r="CN100" s="56">
        <f t="shared" si="76"/>
        <v>0</v>
      </c>
      <c r="CO100" s="99" t="s">
        <v>96</v>
      </c>
      <c r="CP100" s="56">
        <f t="shared" si="77"/>
        <v>0</v>
      </c>
      <c r="CQ100" s="99" t="s">
        <v>122</v>
      </c>
      <c r="CR100" s="102">
        <f t="shared" si="78"/>
        <v>0</v>
      </c>
    </row>
    <row r="101" spans="1:96" x14ac:dyDescent="0.15">
      <c r="A101" s="80" t="s">
        <v>366</v>
      </c>
      <c r="B101" s="81" t="s">
        <v>367</v>
      </c>
      <c r="C101" s="82" t="s">
        <v>170</v>
      </c>
      <c r="D101" s="82" t="s">
        <v>51</v>
      </c>
      <c r="E101" s="56"/>
      <c r="F101" s="14"/>
      <c r="G101" s="80">
        <v>107</v>
      </c>
      <c r="H101" s="56">
        <v>75</v>
      </c>
      <c r="I101" s="56">
        <v>105</v>
      </c>
      <c r="J101" s="56">
        <v>37</v>
      </c>
      <c r="K101" s="56">
        <v>42</v>
      </c>
      <c r="L101" s="56">
        <v>45</v>
      </c>
      <c r="M101" s="94">
        <f t="shared" si="40"/>
        <v>411</v>
      </c>
      <c r="N101" s="80"/>
      <c r="O101" s="56">
        <f t="shared" si="79"/>
        <v>0</v>
      </c>
      <c r="P101" s="56"/>
      <c r="Q101" s="81">
        <f t="shared" si="41"/>
        <v>0</v>
      </c>
      <c r="R101" s="14">
        <f t="shared" si="42"/>
        <v>0</v>
      </c>
      <c r="S101" s="80"/>
      <c r="T101" s="99" t="s">
        <v>76</v>
      </c>
      <c r="U101" s="56">
        <f t="shared" si="43"/>
        <v>0</v>
      </c>
      <c r="V101" s="99" t="s">
        <v>83</v>
      </c>
      <c r="W101" s="56">
        <f t="shared" si="44"/>
        <v>0</v>
      </c>
      <c r="X101" s="99" t="s">
        <v>85</v>
      </c>
      <c r="Y101" s="56">
        <f t="shared" si="45"/>
        <v>0</v>
      </c>
      <c r="Z101" s="99" t="s">
        <v>91</v>
      </c>
      <c r="AA101" s="56">
        <f t="shared" si="46"/>
        <v>0</v>
      </c>
      <c r="AB101" s="99" t="s">
        <v>125</v>
      </c>
      <c r="AC101" s="56">
        <f t="shared" si="47"/>
        <v>0</v>
      </c>
      <c r="AD101" s="99" t="s">
        <v>125</v>
      </c>
      <c r="AE101" s="56">
        <f t="shared" si="48"/>
        <v>0</v>
      </c>
      <c r="AF101" s="56"/>
      <c r="AG101" s="99" t="s">
        <v>78</v>
      </c>
      <c r="AH101" s="56">
        <f t="shared" si="49"/>
        <v>0</v>
      </c>
      <c r="AI101" s="100" t="s">
        <v>81</v>
      </c>
      <c r="AJ101" s="56">
        <f t="shared" si="50"/>
        <v>0</v>
      </c>
      <c r="AK101" s="56" t="s">
        <v>89</v>
      </c>
      <c r="AL101" s="56">
        <f t="shared" si="51"/>
        <v>0</v>
      </c>
      <c r="AM101" s="99" t="s">
        <v>91</v>
      </c>
      <c r="AN101" s="56">
        <f t="shared" si="52"/>
        <v>0</v>
      </c>
      <c r="AO101" s="99" t="s">
        <v>96</v>
      </c>
      <c r="AP101" s="56">
        <f t="shared" si="53"/>
        <v>0</v>
      </c>
      <c r="AQ101" s="99" t="s">
        <v>102</v>
      </c>
      <c r="AR101" s="56">
        <f t="shared" si="54"/>
        <v>0</v>
      </c>
      <c r="AS101" s="56"/>
      <c r="AT101" s="99" t="s">
        <v>78</v>
      </c>
      <c r="AU101" s="56">
        <f t="shared" si="55"/>
        <v>0</v>
      </c>
      <c r="AV101" s="99" t="s">
        <v>81</v>
      </c>
      <c r="AW101" s="56">
        <f t="shared" si="56"/>
        <v>0</v>
      </c>
      <c r="AX101" s="99" t="s">
        <v>89</v>
      </c>
      <c r="AY101" s="56">
        <f t="shared" si="57"/>
        <v>0</v>
      </c>
      <c r="AZ101" s="99" t="s">
        <v>91</v>
      </c>
      <c r="BA101" s="56">
        <f t="shared" si="58"/>
        <v>0</v>
      </c>
      <c r="BB101" s="99" t="s">
        <v>99</v>
      </c>
      <c r="BC101" s="56">
        <f t="shared" si="59"/>
        <v>0</v>
      </c>
      <c r="BD101" s="99" t="s">
        <v>102</v>
      </c>
      <c r="BE101" s="56">
        <f t="shared" si="60"/>
        <v>0</v>
      </c>
      <c r="BF101" s="56"/>
      <c r="BG101" s="69" t="s">
        <v>78</v>
      </c>
      <c r="BH101" s="56">
        <f t="shared" si="61"/>
        <v>0</v>
      </c>
      <c r="BI101" s="100" t="s">
        <v>81</v>
      </c>
      <c r="BJ101" s="56">
        <f t="shared" si="62"/>
        <v>0</v>
      </c>
      <c r="BK101" s="99" t="s">
        <v>89</v>
      </c>
      <c r="BL101" s="56">
        <f t="shared" si="63"/>
        <v>0</v>
      </c>
      <c r="BM101" s="99" t="s">
        <v>91</v>
      </c>
      <c r="BN101" s="56">
        <f t="shared" si="64"/>
        <v>0</v>
      </c>
      <c r="BO101" s="99" t="s">
        <v>99</v>
      </c>
      <c r="BP101" s="56">
        <f t="shared" si="65"/>
        <v>0</v>
      </c>
      <c r="BQ101" s="99" t="s">
        <v>102</v>
      </c>
      <c r="BR101" s="56">
        <f t="shared" si="66"/>
        <v>0</v>
      </c>
      <c r="BS101" s="56"/>
      <c r="BT101" s="99" t="s">
        <v>75</v>
      </c>
      <c r="BU101" s="56">
        <f t="shared" si="67"/>
        <v>0</v>
      </c>
      <c r="BV101" s="100" t="s">
        <v>81</v>
      </c>
      <c r="BW101" s="56">
        <f t="shared" si="68"/>
        <v>0</v>
      </c>
      <c r="BX101" s="99" t="s">
        <v>89</v>
      </c>
      <c r="BY101" s="56">
        <f t="shared" si="69"/>
        <v>0</v>
      </c>
      <c r="BZ101" s="99" t="s">
        <v>91</v>
      </c>
      <c r="CA101" s="56">
        <f t="shared" si="70"/>
        <v>0</v>
      </c>
      <c r="CB101" s="99" t="s">
        <v>96</v>
      </c>
      <c r="CC101" s="56">
        <f t="shared" si="71"/>
        <v>0</v>
      </c>
      <c r="CD101" s="99" t="s">
        <v>122</v>
      </c>
      <c r="CE101" s="56">
        <f t="shared" si="72"/>
        <v>0</v>
      </c>
      <c r="CF101" s="56"/>
      <c r="CG101" s="99" t="s">
        <v>75</v>
      </c>
      <c r="CH101" s="56">
        <f t="shared" si="73"/>
        <v>0</v>
      </c>
      <c r="CI101" s="99" t="s">
        <v>81</v>
      </c>
      <c r="CJ101" s="56">
        <f t="shared" si="74"/>
        <v>0</v>
      </c>
      <c r="CK101" s="99" t="s">
        <v>89</v>
      </c>
      <c r="CL101" s="56">
        <f t="shared" si="75"/>
        <v>0</v>
      </c>
      <c r="CM101" s="99" t="s">
        <v>91</v>
      </c>
      <c r="CN101" s="56">
        <f t="shared" si="76"/>
        <v>0</v>
      </c>
      <c r="CO101" s="99" t="s">
        <v>96</v>
      </c>
      <c r="CP101" s="56">
        <f t="shared" si="77"/>
        <v>0</v>
      </c>
      <c r="CQ101" s="99" t="s">
        <v>122</v>
      </c>
      <c r="CR101" s="102">
        <f t="shared" si="78"/>
        <v>0</v>
      </c>
    </row>
    <row r="102" spans="1:96" x14ac:dyDescent="0.15">
      <c r="A102" s="80" t="s">
        <v>368</v>
      </c>
      <c r="B102" s="81" t="s">
        <v>369</v>
      </c>
      <c r="C102" s="82" t="s">
        <v>170</v>
      </c>
      <c r="D102" s="82" t="s">
        <v>51</v>
      </c>
      <c r="E102" s="56"/>
      <c r="F102" s="14"/>
      <c r="G102" s="80">
        <v>110</v>
      </c>
      <c r="H102" s="56">
        <v>60</v>
      </c>
      <c r="I102" s="56">
        <v>109</v>
      </c>
      <c r="J102" s="56">
        <v>23</v>
      </c>
      <c r="K102" s="56">
        <v>44</v>
      </c>
      <c r="L102" s="56">
        <v>64.5</v>
      </c>
      <c r="M102" s="94">
        <f t="shared" si="40"/>
        <v>410.5</v>
      </c>
      <c r="N102" s="80"/>
      <c r="O102" s="56">
        <f t="shared" si="79"/>
        <v>0</v>
      </c>
      <c r="P102" s="56"/>
      <c r="Q102" s="81">
        <f t="shared" si="41"/>
        <v>0</v>
      </c>
      <c r="R102" s="14">
        <f t="shared" si="42"/>
        <v>0</v>
      </c>
      <c r="S102" s="80"/>
      <c r="T102" s="99" t="s">
        <v>76</v>
      </c>
      <c r="U102" s="56">
        <f t="shared" si="43"/>
        <v>0</v>
      </c>
      <c r="V102" s="99" t="s">
        <v>83</v>
      </c>
      <c r="W102" s="56">
        <f t="shared" si="44"/>
        <v>0</v>
      </c>
      <c r="X102" s="99" t="s">
        <v>85</v>
      </c>
      <c r="Y102" s="56">
        <f t="shared" si="45"/>
        <v>0</v>
      </c>
      <c r="Z102" s="99" t="s">
        <v>91</v>
      </c>
      <c r="AA102" s="56">
        <f t="shared" si="46"/>
        <v>0</v>
      </c>
      <c r="AB102" s="99" t="s">
        <v>125</v>
      </c>
      <c r="AC102" s="56">
        <f t="shared" si="47"/>
        <v>0</v>
      </c>
      <c r="AD102" s="99" t="s">
        <v>125</v>
      </c>
      <c r="AE102" s="56">
        <f t="shared" si="48"/>
        <v>0</v>
      </c>
      <c r="AF102" s="56"/>
      <c r="AG102" s="99" t="s">
        <v>78</v>
      </c>
      <c r="AH102" s="56">
        <f t="shared" si="49"/>
        <v>0</v>
      </c>
      <c r="AI102" s="100" t="s">
        <v>82</v>
      </c>
      <c r="AJ102" s="56">
        <f t="shared" si="50"/>
        <v>0</v>
      </c>
      <c r="AK102" s="56" t="s">
        <v>85</v>
      </c>
      <c r="AL102" s="56">
        <f t="shared" si="51"/>
        <v>0</v>
      </c>
      <c r="AM102" s="99" t="s">
        <v>93</v>
      </c>
      <c r="AN102" s="56">
        <f t="shared" si="52"/>
        <v>0</v>
      </c>
      <c r="AO102" s="99" t="s">
        <v>99</v>
      </c>
      <c r="AP102" s="56">
        <f t="shared" si="53"/>
        <v>0</v>
      </c>
      <c r="AQ102" s="99" t="s">
        <v>121</v>
      </c>
      <c r="AR102" s="56">
        <f t="shared" si="54"/>
        <v>0</v>
      </c>
      <c r="AS102" s="56"/>
      <c r="AT102" s="99" t="s">
        <v>78</v>
      </c>
      <c r="AU102" s="56">
        <f t="shared" si="55"/>
        <v>0</v>
      </c>
      <c r="AV102" s="99" t="s">
        <v>80</v>
      </c>
      <c r="AW102" s="56">
        <f t="shared" si="56"/>
        <v>0</v>
      </c>
      <c r="AX102" s="99" t="s">
        <v>88</v>
      </c>
      <c r="AY102" s="56">
        <f t="shared" si="57"/>
        <v>0</v>
      </c>
      <c r="AZ102" s="99" t="s">
        <v>95</v>
      </c>
      <c r="BA102" s="56">
        <f t="shared" si="58"/>
        <v>0</v>
      </c>
      <c r="BB102" s="99" t="s">
        <v>99</v>
      </c>
      <c r="BC102" s="56">
        <f t="shared" si="59"/>
        <v>0</v>
      </c>
      <c r="BD102" s="99" t="s">
        <v>102</v>
      </c>
      <c r="BE102" s="56">
        <f t="shared" si="60"/>
        <v>0</v>
      </c>
      <c r="BF102" s="56"/>
      <c r="BG102" s="69" t="s">
        <v>78</v>
      </c>
      <c r="BH102" s="56">
        <f t="shared" si="61"/>
        <v>0</v>
      </c>
      <c r="BI102" s="100" t="s">
        <v>80</v>
      </c>
      <c r="BJ102" s="56">
        <f t="shared" si="62"/>
        <v>0</v>
      </c>
      <c r="BK102" s="99" t="s">
        <v>135</v>
      </c>
      <c r="BL102" s="56">
        <f t="shared" si="63"/>
        <v>0</v>
      </c>
      <c r="BM102" s="99" t="s">
        <v>95</v>
      </c>
      <c r="BN102" s="56">
        <f t="shared" si="64"/>
        <v>0</v>
      </c>
      <c r="BO102" s="99" t="s">
        <v>99</v>
      </c>
      <c r="BP102" s="56">
        <f t="shared" si="65"/>
        <v>0</v>
      </c>
      <c r="BQ102" s="99" t="s">
        <v>102</v>
      </c>
      <c r="BR102" s="56">
        <f t="shared" si="66"/>
        <v>0</v>
      </c>
      <c r="BS102" s="56"/>
      <c r="BT102" s="99" t="s">
        <v>74</v>
      </c>
      <c r="BU102" s="56">
        <f t="shared" si="67"/>
        <v>0</v>
      </c>
      <c r="BV102" s="100" t="s">
        <v>137</v>
      </c>
      <c r="BW102" s="56">
        <f t="shared" si="68"/>
        <v>0</v>
      </c>
      <c r="BX102" s="99" t="s">
        <v>85</v>
      </c>
      <c r="BY102" s="56">
        <f t="shared" si="69"/>
        <v>0</v>
      </c>
      <c r="BZ102" s="99" t="s">
        <v>94</v>
      </c>
      <c r="CA102" s="56">
        <f t="shared" si="70"/>
        <v>0</v>
      </c>
      <c r="CB102" s="99" t="s">
        <v>96</v>
      </c>
      <c r="CC102" s="56">
        <f t="shared" si="71"/>
        <v>0</v>
      </c>
      <c r="CD102" s="99" t="s">
        <v>122</v>
      </c>
      <c r="CE102" s="56">
        <f t="shared" si="72"/>
        <v>0</v>
      </c>
      <c r="CF102" s="56"/>
      <c r="CG102" s="99" t="s">
        <v>74</v>
      </c>
      <c r="CH102" s="56">
        <f t="shared" si="73"/>
        <v>0</v>
      </c>
      <c r="CI102" s="99" t="s">
        <v>137</v>
      </c>
      <c r="CJ102" s="56">
        <f t="shared" si="74"/>
        <v>0</v>
      </c>
      <c r="CK102" s="99" t="s">
        <v>85</v>
      </c>
      <c r="CL102" s="56">
        <f t="shared" si="75"/>
        <v>0</v>
      </c>
      <c r="CM102" s="99" t="s">
        <v>94</v>
      </c>
      <c r="CN102" s="56">
        <f t="shared" si="76"/>
        <v>0</v>
      </c>
      <c r="CO102" s="99" t="s">
        <v>96</v>
      </c>
      <c r="CP102" s="56">
        <f t="shared" si="77"/>
        <v>0</v>
      </c>
      <c r="CQ102" s="99" t="s">
        <v>122</v>
      </c>
      <c r="CR102" s="102">
        <f t="shared" si="78"/>
        <v>0</v>
      </c>
    </row>
    <row r="103" spans="1:96" x14ac:dyDescent="0.15">
      <c r="A103" s="80" t="s">
        <v>370</v>
      </c>
      <c r="B103" s="81" t="s">
        <v>371</v>
      </c>
      <c r="C103" s="82" t="s">
        <v>170</v>
      </c>
      <c r="D103" s="82" t="s">
        <v>51</v>
      </c>
      <c r="E103" s="56"/>
      <c r="F103" s="14"/>
      <c r="G103" s="80">
        <v>90</v>
      </c>
      <c r="H103" s="56">
        <v>82</v>
      </c>
      <c r="I103" s="56">
        <v>119</v>
      </c>
      <c r="J103" s="56">
        <v>36.5</v>
      </c>
      <c r="K103" s="56">
        <v>37</v>
      </c>
      <c r="L103" s="56">
        <v>45</v>
      </c>
      <c r="M103" s="94">
        <f t="shared" si="40"/>
        <v>409.5</v>
      </c>
      <c r="N103" s="80"/>
      <c r="O103" s="56">
        <f t="shared" si="79"/>
        <v>0</v>
      </c>
      <c r="P103" s="56"/>
      <c r="Q103" s="81">
        <f t="shared" si="41"/>
        <v>0</v>
      </c>
      <c r="R103" s="14">
        <f t="shared" si="42"/>
        <v>0</v>
      </c>
      <c r="S103" s="80"/>
      <c r="T103" s="99" t="s">
        <v>76</v>
      </c>
      <c r="U103" s="56">
        <f t="shared" si="43"/>
        <v>0</v>
      </c>
      <c r="V103" s="99" t="s">
        <v>83</v>
      </c>
      <c r="W103" s="56">
        <f t="shared" si="44"/>
        <v>0</v>
      </c>
      <c r="X103" s="99" t="s">
        <v>85</v>
      </c>
      <c r="Y103" s="56">
        <f t="shared" si="45"/>
        <v>0</v>
      </c>
      <c r="Z103" s="99" t="s">
        <v>91</v>
      </c>
      <c r="AA103" s="56">
        <f t="shared" si="46"/>
        <v>0</v>
      </c>
      <c r="AB103" s="99" t="s">
        <v>125</v>
      </c>
      <c r="AC103" s="56">
        <f t="shared" si="47"/>
        <v>0</v>
      </c>
      <c r="AD103" s="99" t="s">
        <v>125</v>
      </c>
      <c r="AE103" s="56">
        <f t="shared" si="48"/>
        <v>0</v>
      </c>
      <c r="AF103" s="56"/>
      <c r="AG103" s="99" t="s">
        <v>78</v>
      </c>
      <c r="AH103" s="56">
        <f t="shared" si="49"/>
        <v>0</v>
      </c>
      <c r="AI103" s="100" t="s">
        <v>81</v>
      </c>
      <c r="AJ103" s="56">
        <f t="shared" si="50"/>
        <v>0</v>
      </c>
      <c r="AK103" s="56" t="s">
        <v>88</v>
      </c>
      <c r="AL103" s="56">
        <f t="shared" si="51"/>
        <v>0</v>
      </c>
      <c r="AM103" s="99" t="s">
        <v>91</v>
      </c>
      <c r="AN103" s="56">
        <f t="shared" si="52"/>
        <v>0</v>
      </c>
      <c r="AO103" s="99" t="s">
        <v>96</v>
      </c>
      <c r="AP103" s="56">
        <f t="shared" si="53"/>
        <v>0</v>
      </c>
      <c r="AQ103" s="99" t="s">
        <v>102</v>
      </c>
      <c r="AR103" s="56">
        <f t="shared" si="54"/>
        <v>0</v>
      </c>
      <c r="AS103" s="56"/>
      <c r="AT103" s="99" t="s">
        <v>78</v>
      </c>
      <c r="AU103" s="56">
        <f t="shared" si="55"/>
        <v>0</v>
      </c>
      <c r="AV103" s="99" t="s">
        <v>81</v>
      </c>
      <c r="AW103" s="56">
        <f t="shared" si="56"/>
        <v>0</v>
      </c>
      <c r="AX103" s="99" t="s">
        <v>85</v>
      </c>
      <c r="AY103" s="56">
        <f t="shared" si="57"/>
        <v>0</v>
      </c>
      <c r="AZ103" s="99" t="s">
        <v>94</v>
      </c>
      <c r="BA103" s="56">
        <f t="shared" si="58"/>
        <v>0</v>
      </c>
      <c r="BB103" s="99" t="s">
        <v>96</v>
      </c>
      <c r="BC103" s="56">
        <f t="shared" si="59"/>
        <v>0</v>
      </c>
      <c r="BD103" s="99" t="s">
        <v>102</v>
      </c>
      <c r="BE103" s="56">
        <f t="shared" si="60"/>
        <v>0</v>
      </c>
      <c r="BF103" s="56"/>
      <c r="BG103" s="69" t="s">
        <v>78</v>
      </c>
      <c r="BH103" s="56">
        <f t="shared" si="61"/>
        <v>0</v>
      </c>
      <c r="BI103" s="100" t="s">
        <v>81</v>
      </c>
      <c r="BJ103" s="56">
        <f t="shared" si="62"/>
        <v>0</v>
      </c>
      <c r="BK103" s="99" t="s">
        <v>85</v>
      </c>
      <c r="BL103" s="56">
        <f t="shared" si="63"/>
        <v>0</v>
      </c>
      <c r="BM103" s="99" t="s">
        <v>94</v>
      </c>
      <c r="BN103" s="56">
        <f t="shared" si="64"/>
        <v>0</v>
      </c>
      <c r="BO103" s="99" t="s">
        <v>96</v>
      </c>
      <c r="BP103" s="56">
        <f t="shared" si="65"/>
        <v>0</v>
      </c>
      <c r="BQ103" s="99" t="s">
        <v>102</v>
      </c>
      <c r="BR103" s="56">
        <f t="shared" si="66"/>
        <v>0</v>
      </c>
      <c r="BS103" s="56"/>
      <c r="BT103" s="99" t="s">
        <v>73</v>
      </c>
      <c r="BU103" s="56">
        <f t="shared" si="67"/>
        <v>0</v>
      </c>
      <c r="BV103" s="100" t="s">
        <v>83</v>
      </c>
      <c r="BW103" s="56">
        <f t="shared" si="68"/>
        <v>0</v>
      </c>
      <c r="BX103" s="99" t="s">
        <v>85</v>
      </c>
      <c r="BY103" s="56">
        <f t="shared" si="69"/>
        <v>0</v>
      </c>
      <c r="BZ103" s="99" t="s">
        <v>94</v>
      </c>
      <c r="CA103" s="56">
        <f t="shared" si="70"/>
        <v>0</v>
      </c>
      <c r="CB103" s="99" t="s">
        <v>96</v>
      </c>
      <c r="CC103" s="56">
        <f t="shared" si="71"/>
        <v>0</v>
      </c>
      <c r="CD103" s="99" t="s">
        <v>122</v>
      </c>
      <c r="CE103" s="56">
        <f t="shared" si="72"/>
        <v>0</v>
      </c>
      <c r="CF103" s="56"/>
      <c r="CG103" s="99" t="s">
        <v>73</v>
      </c>
      <c r="CH103" s="56">
        <f t="shared" si="73"/>
        <v>0</v>
      </c>
      <c r="CI103" s="99" t="s">
        <v>83</v>
      </c>
      <c r="CJ103" s="56">
        <f t="shared" si="74"/>
        <v>0</v>
      </c>
      <c r="CK103" s="99" t="s">
        <v>85</v>
      </c>
      <c r="CL103" s="56">
        <f t="shared" si="75"/>
        <v>0</v>
      </c>
      <c r="CM103" s="99" t="s">
        <v>94</v>
      </c>
      <c r="CN103" s="56">
        <f t="shared" si="76"/>
        <v>0</v>
      </c>
      <c r="CO103" s="99" t="s">
        <v>96</v>
      </c>
      <c r="CP103" s="56">
        <f t="shared" si="77"/>
        <v>0</v>
      </c>
      <c r="CQ103" s="99" t="s">
        <v>122</v>
      </c>
      <c r="CR103" s="102">
        <f t="shared" si="78"/>
        <v>0</v>
      </c>
    </row>
    <row r="104" spans="1:96" x14ac:dyDescent="0.15">
      <c r="A104" s="80" t="s">
        <v>372</v>
      </c>
      <c r="B104" s="81" t="s">
        <v>373</v>
      </c>
      <c r="C104" s="82" t="s">
        <v>170</v>
      </c>
      <c r="D104" s="82" t="s">
        <v>51</v>
      </c>
      <c r="E104" s="56"/>
      <c r="F104" s="14"/>
      <c r="G104" s="80">
        <v>101</v>
      </c>
      <c r="H104" s="56">
        <v>61</v>
      </c>
      <c r="I104" s="56">
        <v>115</v>
      </c>
      <c r="J104" s="56">
        <v>40.5</v>
      </c>
      <c r="K104" s="56">
        <v>45</v>
      </c>
      <c r="L104" s="56">
        <v>47</v>
      </c>
      <c r="M104" s="94">
        <f t="shared" si="40"/>
        <v>409.5</v>
      </c>
      <c r="N104" s="80"/>
      <c r="O104" s="56">
        <f t="shared" si="79"/>
        <v>0</v>
      </c>
      <c r="P104" s="56"/>
      <c r="Q104" s="81">
        <f t="shared" si="41"/>
        <v>0</v>
      </c>
      <c r="R104" s="14">
        <f t="shared" si="42"/>
        <v>0</v>
      </c>
      <c r="S104" s="80"/>
      <c r="T104" s="99" t="s">
        <v>75</v>
      </c>
      <c r="U104" s="56">
        <f t="shared" si="43"/>
        <v>0</v>
      </c>
      <c r="V104" s="99" t="s">
        <v>81</v>
      </c>
      <c r="W104" s="56">
        <f t="shared" si="44"/>
        <v>0</v>
      </c>
      <c r="X104" s="99" t="s">
        <v>87</v>
      </c>
      <c r="Y104" s="56">
        <f t="shared" si="45"/>
        <v>0</v>
      </c>
      <c r="Z104" s="99" t="s">
        <v>95</v>
      </c>
      <c r="AA104" s="56">
        <f t="shared" si="46"/>
        <v>0</v>
      </c>
      <c r="AB104" s="99" t="s">
        <v>96</v>
      </c>
      <c r="AC104" s="56">
        <f t="shared" si="47"/>
        <v>0</v>
      </c>
      <c r="AD104" s="99" t="s">
        <v>121</v>
      </c>
      <c r="AE104" s="56">
        <f t="shared" si="48"/>
        <v>0</v>
      </c>
      <c r="AF104" s="56"/>
      <c r="AG104" s="99" t="s">
        <v>73</v>
      </c>
      <c r="AH104" s="56">
        <f t="shared" si="49"/>
        <v>0</v>
      </c>
      <c r="AI104" s="100" t="s">
        <v>81</v>
      </c>
      <c r="AJ104" s="56">
        <f t="shared" si="50"/>
        <v>0</v>
      </c>
      <c r="AK104" s="56" t="s">
        <v>88</v>
      </c>
      <c r="AL104" s="56">
        <f t="shared" si="51"/>
        <v>0</v>
      </c>
      <c r="AM104" s="99" t="s">
        <v>93</v>
      </c>
      <c r="AN104" s="56">
        <f t="shared" si="52"/>
        <v>0</v>
      </c>
      <c r="AO104" s="99" t="s">
        <v>96</v>
      </c>
      <c r="AP104" s="56">
        <f t="shared" si="53"/>
        <v>0</v>
      </c>
      <c r="AQ104" s="99" t="s">
        <v>122</v>
      </c>
      <c r="AR104" s="56">
        <f t="shared" si="54"/>
        <v>0</v>
      </c>
      <c r="AS104" s="56"/>
      <c r="AT104" s="99" t="s">
        <v>76</v>
      </c>
      <c r="AU104" s="56">
        <f t="shared" si="55"/>
        <v>0</v>
      </c>
      <c r="AV104" s="99" t="s">
        <v>81</v>
      </c>
      <c r="AW104" s="56">
        <f t="shared" si="56"/>
        <v>0</v>
      </c>
      <c r="AX104" s="99" t="s">
        <v>85</v>
      </c>
      <c r="AY104" s="56">
        <f t="shared" si="57"/>
        <v>0</v>
      </c>
      <c r="AZ104" s="99" t="s">
        <v>94</v>
      </c>
      <c r="BA104" s="56">
        <f t="shared" si="58"/>
        <v>0</v>
      </c>
      <c r="BB104" s="99" t="s">
        <v>96</v>
      </c>
      <c r="BC104" s="56">
        <f t="shared" si="59"/>
        <v>0</v>
      </c>
      <c r="BD104" s="99" t="s">
        <v>122</v>
      </c>
      <c r="BE104" s="56">
        <f t="shared" si="60"/>
        <v>0</v>
      </c>
      <c r="BF104" s="56"/>
      <c r="BG104" s="69" t="s">
        <v>76</v>
      </c>
      <c r="BH104" s="56">
        <f t="shared" si="61"/>
        <v>0</v>
      </c>
      <c r="BI104" s="100" t="s">
        <v>81</v>
      </c>
      <c r="BJ104" s="56">
        <f t="shared" si="62"/>
        <v>0</v>
      </c>
      <c r="BK104" s="99" t="s">
        <v>85</v>
      </c>
      <c r="BL104" s="56">
        <f t="shared" si="63"/>
        <v>0</v>
      </c>
      <c r="BM104" s="99" t="s">
        <v>94</v>
      </c>
      <c r="BN104" s="56">
        <f t="shared" si="64"/>
        <v>0</v>
      </c>
      <c r="BO104" s="99" t="s">
        <v>96</v>
      </c>
      <c r="BP104" s="56">
        <f t="shared" si="65"/>
        <v>0</v>
      </c>
      <c r="BQ104" s="99" t="s">
        <v>122</v>
      </c>
      <c r="BR104" s="56">
        <f t="shared" si="66"/>
        <v>0</v>
      </c>
      <c r="BS104" s="56"/>
      <c r="BT104" s="99" t="s">
        <v>75</v>
      </c>
      <c r="BU104" s="56">
        <f t="shared" si="67"/>
        <v>0</v>
      </c>
      <c r="BV104" s="100" t="s">
        <v>81</v>
      </c>
      <c r="BW104" s="56">
        <f t="shared" si="68"/>
        <v>0</v>
      </c>
      <c r="BX104" s="99" t="s">
        <v>89</v>
      </c>
      <c r="BY104" s="56">
        <f t="shared" si="69"/>
        <v>0</v>
      </c>
      <c r="BZ104" s="99" t="s">
        <v>91</v>
      </c>
      <c r="CA104" s="56">
        <f t="shared" si="70"/>
        <v>0</v>
      </c>
      <c r="CB104" s="99" t="s">
        <v>96</v>
      </c>
      <c r="CC104" s="56">
        <f t="shared" si="71"/>
        <v>0</v>
      </c>
      <c r="CD104" s="99" t="s">
        <v>122</v>
      </c>
      <c r="CE104" s="56">
        <f t="shared" si="72"/>
        <v>0</v>
      </c>
      <c r="CF104" s="56"/>
      <c r="CG104" s="99" t="s">
        <v>75</v>
      </c>
      <c r="CH104" s="56">
        <f t="shared" si="73"/>
        <v>0</v>
      </c>
      <c r="CI104" s="99" t="s">
        <v>81</v>
      </c>
      <c r="CJ104" s="56">
        <f t="shared" si="74"/>
        <v>0</v>
      </c>
      <c r="CK104" s="99" t="s">
        <v>89</v>
      </c>
      <c r="CL104" s="56">
        <f t="shared" si="75"/>
        <v>0</v>
      </c>
      <c r="CM104" s="99" t="s">
        <v>91</v>
      </c>
      <c r="CN104" s="56">
        <f t="shared" si="76"/>
        <v>0</v>
      </c>
      <c r="CO104" s="99" t="s">
        <v>96</v>
      </c>
      <c r="CP104" s="56">
        <f t="shared" si="77"/>
        <v>0</v>
      </c>
      <c r="CQ104" s="99" t="s">
        <v>122</v>
      </c>
      <c r="CR104" s="102">
        <f t="shared" si="78"/>
        <v>0</v>
      </c>
    </row>
    <row r="105" spans="1:96" x14ac:dyDescent="0.15">
      <c r="A105" s="80" t="s">
        <v>374</v>
      </c>
      <c r="B105" s="81" t="s">
        <v>375</v>
      </c>
      <c r="C105" s="82" t="s">
        <v>170</v>
      </c>
      <c r="D105" s="82" t="s">
        <v>51</v>
      </c>
      <c r="E105" s="56"/>
      <c r="F105" s="14"/>
      <c r="G105" s="80">
        <v>104</v>
      </c>
      <c r="H105" s="56">
        <v>80</v>
      </c>
      <c r="I105" s="56">
        <v>77</v>
      </c>
      <c r="J105" s="56">
        <v>42.5</v>
      </c>
      <c r="K105" s="56">
        <v>37.5</v>
      </c>
      <c r="L105" s="56">
        <v>64</v>
      </c>
      <c r="M105" s="94">
        <f t="shared" si="40"/>
        <v>405</v>
      </c>
      <c r="N105" s="80"/>
      <c r="O105" s="56">
        <f t="shared" si="79"/>
        <v>0</v>
      </c>
      <c r="P105" s="56"/>
      <c r="Q105" s="81">
        <f t="shared" si="41"/>
        <v>0</v>
      </c>
      <c r="R105" s="14">
        <f t="shared" si="42"/>
        <v>0</v>
      </c>
      <c r="S105" s="80"/>
      <c r="T105" s="99" t="s">
        <v>74</v>
      </c>
      <c r="U105" s="56">
        <f t="shared" si="43"/>
        <v>0</v>
      </c>
      <c r="V105" s="99" t="s">
        <v>79</v>
      </c>
      <c r="W105" s="56">
        <f t="shared" si="44"/>
        <v>0</v>
      </c>
      <c r="X105" s="99" t="s">
        <v>86</v>
      </c>
      <c r="Y105" s="56">
        <f t="shared" si="45"/>
        <v>0</v>
      </c>
      <c r="Z105" s="99" t="s">
        <v>91</v>
      </c>
      <c r="AA105" s="56">
        <f t="shared" si="46"/>
        <v>0</v>
      </c>
      <c r="AB105" s="99" t="s">
        <v>96</v>
      </c>
      <c r="AC105" s="56">
        <f t="shared" si="47"/>
        <v>0</v>
      </c>
      <c r="AD105" s="99" t="s">
        <v>102</v>
      </c>
      <c r="AE105" s="56">
        <f t="shared" si="48"/>
        <v>0</v>
      </c>
      <c r="AF105" s="56"/>
      <c r="AG105" s="99" t="s">
        <v>74</v>
      </c>
      <c r="AH105" s="56">
        <f t="shared" si="49"/>
        <v>0</v>
      </c>
      <c r="AI105" s="100" t="s">
        <v>79</v>
      </c>
      <c r="AJ105" s="56">
        <f t="shared" si="50"/>
        <v>0</v>
      </c>
      <c r="AK105" s="56" t="s">
        <v>89</v>
      </c>
      <c r="AL105" s="56">
        <f t="shared" si="51"/>
        <v>0</v>
      </c>
      <c r="AM105" s="99" t="s">
        <v>95</v>
      </c>
      <c r="AN105" s="56">
        <f t="shared" si="52"/>
        <v>0</v>
      </c>
      <c r="AO105" s="99" t="s">
        <v>96</v>
      </c>
      <c r="AP105" s="56">
        <f t="shared" si="53"/>
        <v>0</v>
      </c>
      <c r="AQ105" s="99" t="s">
        <v>102</v>
      </c>
      <c r="AR105" s="56">
        <f t="shared" si="54"/>
        <v>0</v>
      </c>
      <c r="AS105" s="56"/>
      <c r="AT105" s="99" t="s">
        <v>74</v>
      </c>
      <c r="AU105" s="56">
        <f t="shared" si="55"/>
        <v>0</v>
      </c>
      <c r="AV105" s="99" t="s">
        <v>79</v>
      </c>
      <c r="AW105" s="56">
        <f t="shared" si="56"/>
        <v>0</v>
      </c>
      <c r="AX105" s="99" t="s">
        <v>89</v>
      </c>
      <c r="AY105" s="56">
        <f t="shared" si="57"/>
        <v>0</v>
      </c>
      <c r="AZ105" s="99" t="s">
        <v>93</v>
      </c>
      <c r="BA105" s="56">
        <f t="shared" si="58"/>
        <v>0</v>
      </c>
      <c r="BB105" s="99" t="s">
        <v>96</v>
      </c>
      <c r="BC105" s="56">
        <f t="shared" si="59"/>
        <v>0</v>
      </c>
      <c r="BD105" s="99" t="s">
        <v>122</v>
      </c>
      <c r="BE105" s="56">
        <f t="shared" si="60"/>
        <v>0</v>
      </c>
      <c r="BF105" s="56"/>
      <c r="BG105" s="69" t="s">
        <v>74</v>
      </c>
      <c r="BH105" s="56">
        <f t="shared" si="61"/>
        <v>0</v>
      </c>
      <c r="BI105" s="100" t="s">
        <v>79</v>
      </c>
      <c r="BJ105" s="56">
        <f t="shared" si="62"/>
        <v>0</v>
      </c>
      <c r="BK105" s="99" t="s">
        <v>89</v>
      </c>
      <c r="BL105" s="56">
        <f t="shared" si="63"/>
        <v>0</v>
      </c>
      <c r="BM105" s="99" t="s">
        <v>93</v>
      </c>
      <c r="BN105" s="56">
        <f t="shared" si="64"/>
        <v>0</v>
      </c>
      <c r="BO105" s="99" t="s">
        <v>96</v>
      </c>
      <c r="BP105" s="56">
        <f t="shared" si="65"/>
        <v>0</v>
      </c>
      <c r="BQ105" s="99" t="s">
        <v>122</v>
      </c>
      <c r="BR105" s="56">
        <f t="shared" si="66"/>
        <v>0</v>
      </c>
      <c r="BS105" s="56"/>
      <c r="BT105" s="99" t="s">
        <v>77</v>
      </c>
      <c r="BU105" s="56">
        <f t="shared" si="67"/>
        <v>0</v>
      </c>
      <c r="BV105" s="100" t="s">
        <v>83</v>
      </c>
      <c r="BW105" s="56">
        <f t="shared" si="68"/>
        <v>0</v>
      </c>
      <c r="BX105" s="99" t="s">
        <v>90</v>
      </c>
      <c r="BY105" s="56">
        <f t="shared" si="69"/>
        <v>0</v>
      </c>
      <c r="BZ105" s="99" t="s">
        <v>95</v>
      </c>
      <c r="CA105" s="56">
        <f t="shared" si="70"/>
        <v>0</v>
      </c>
      <c r="CB105" s="99" t="s">
        <v>99</v>
      </c>
      <c r="CC105" s="56">
        <f t="shared" si="71"/>
        <v>0</v>
      </c>
      <c r="CD105" s="99" t="s">
        <v>102</v>
      </c>
      <c r="CE105" s="56">
        <f t="shared" si="72"/>
        <v>0</v>
      </c>
      <c r="CF105" s="56"/>
      <c r="CG105" s="99" t="s">
        <v>77</v>
      </c>
      <c r="CH105" s="56">
        <f t="shared" si="73"/>
        <v>0</v>
      </c>
      <c r="CI105" s="99" t="s">
        <v>83</v>
      </c>
      <c r="CJ105" s="56">
        <f t="shared" si="74"/>
        <v>0</v>
      </c>
      <c r="CK105" s="99" t="s">
        <v>90</v>
      </c>
      <c r="CL105" s="56">
        <f t="shared" si="75"/>
        <v>0</v>
      </c>
      <c r="CM105" s="99" t="s">
        <v>95</v>
      </c>
      <c r="CN105" s="56">
        <f t="shared" si="76"/>
        <v>0</v>
      </c>
      <c r="CO105" s="99" t="s">
        <v>99</v>
      </c>
      <c r="CP105" s="56">
        <f t="shared" si="77"/>
        <v>0</v>
      </c>
      <c r="CQ105" s="99" t="s">
        <v>102</v>
      </c>
      <c r="CR105" s="102">
        <f t="shared" si="78"/>
        <v>0</v>
      </c>
    </row>
    <row r="106" spans="1:96" x14ac:dyDescent="0.15">
      <c r="A106" s="80" t="s">
        <v>376</v>
      </c>
      <c r="B106" s="81" t="s">
        <v>377</v>
      </c>
      <c r="C106" s="82" t="s">
        <v>170</v>
      </c>
      <c r="D106" s="82" t="s">
        <v>51</v>
      </c>
      <c r="E106" s="56"/>
      <c r="F106" s="14"/>
      <c r="G106" s="80">
        <v>88</v>
      </c>
      <c r="H106" s="56">
        <v>95</v>
      </c>
      <c r="I106" s="56">
        <v>88</v>
      </c>
      <c r="J106" s="56">
        <v>35</v>
      </c>
      <c r="K106" s="56">
        <v>42</v>
      </c>
      <c r="L106" s="56">
        <v>57</v>
      </c>
      <c r="M106" s="94">
        <f t="shared" si="40"/>
        <v>405</v>
      </c>
      <c r="N106" s="80"/>
      <c r="O106" s="56">
        <f t="shared" si="79"/>
        <v>0</v>
      </c>
      <c r="P106" s="56"/>
      <c r="Q106" s="81">
        <f t="shared" si="41"/>
        <v>0</v>
      </c>
      <c r="R106" s="14">
        <f t="shared" si="42"/>
        <v>0</v>
      </c>
      <c r="S106" s="80"/>
      <c r="T106" s="99" t="s">
        <v>78</v>
      </c>
      <c r="U106" s="56">
        <f t="shared" si="43"/>
        <v>0</v>
      </c>
      <c r="V106" s="99" t="s">
        <v>79</v>
      </c>
      <c r="W106" s="56">
        <f t="shared" si="44"/>
        <v>0</v>
      </c>
      <c r="X106" s="99" t="s">
        <v>86</v>
      </c>
      <c r="Y106" s="56">
        <f t="shared" si="45"/>
        <v>0</v>
      </c>
      <c r="Z106" s="99" t="s">
        <v>94</v>
      </c>
      <c r="AA106" s="56">
        <f t="shared" si="46"/>
        <v>0</v>
      </c>
      <c r="AB106" s="99" t="s">
        <v>99</v>
      </c>
      <c r="AC106" s="56">
        <f t="shared" si="47"/>
        <v>0</v>
      </c>
      <c r="AD106" s="99" t="s">
        <v>102</v>
      </c>
      <c r="AE106" s="56">
        <f t="shared" si="48"/>
        <v>0</v>
      </c>
      <c r="AF106" s="56"/>
      <c r="AG106" s="99" t="s">
        <v>77</v>
      </c>
      <c r="AH106" s="56">
        <f t="shared" si="49"/>
        <v>0</v>
      </c>
      <c r="AI106" s="100" t="s">
        <v>83</v>
      </c>
      <c r="AJ106" s="56">
        <f t="shared" si="50"/>
        <v>0</v>
      </c>
      <c r="AK106" s="56" t="s">
        <v>86</v>
      </c>
      <c r="AL106" s="56">
        <f t="shared" si="51"/>
        <v>0</v>
      </c>
      <c r="AM106" s="99" t="s">
        <v>94</v>
      </c>
      <c r="AN106" s="56">
        <f t="shared" si="52"/>
        <v>0</v>
      </c>
      <c r="AO106" s="99" t="s">
        <v>99</v>
      </c>
      <c r="AP106" s="56">
        <f t="shared" si="53"/>
        <v>0</v>
      </c>
      <c r="AQ106" s="99" t="s">
        <v>122</v>
      </c>
      <c r="AR106" s="56">
        <f t="shared" si="54"/>
        <v>0</v>
      </c>
      <c r="AS106" s="56"/>
      <c r="AT106" s="99" t="s">
        <v>75</v>
      </c>
      <c r="AU106" s="56">
        <f t="shared" si="55"/>
        <v>0</v>
      </c>
      <c r="AV106" s="99" t="s">
        <v>132</v>
      </c>
      <c r="AW106" s="56">
        <f t="shared" si="56"/>
        <v>0</v>
      </c>
      <c r="AX106" s="99" t="s">
        <v>90</v>
      </c>
      <c r="AY106" s="56">
        <f t="shared" si="57"/>
        <v>0</v>
      </c>
      <c r="AZ106" s="99" t="s">
        <v>94</v>
      </c>
      <c r="BA106" s="56">
        <f t="shared" si="58"/>
        <v>0</v>
      </c>
      <c r="BB106" s="99" t="s">
        <v>99</v>
      </c>
      <c r="BC106" s="56">
        <f t="shared" si="59"/>
        <v>0</v>
      </c>
      <c r="BD106" s="99" t="s">
        <v>102</v>
      </c>
      <c r="BE106" s="56">
        <f t="shared" si="60"/>
        <v>0</v>
      </c>
      <c r="BF106" s="56"/>
      <c r="BG106" s="69" t="s">
        <v>75</v>
      </c>
      <c r="BH106" s="56">
        <f t="shared" si="61"/>
        <v>0</v>
      </c>
      <c r="BI106" s="100" t="s">
        <v>83</v>
      </c>
      <c r="BJ106" s="56">
        <f t="shared" si="62"/>
        <v>0</v>
      </c>
      <c r="BK106" s="99" t="s">
        <v>90</v>
      </c>
      <c r="BL106" s="56">
        <f t="shared" si="63"/>
        <v>0</v>
      </c>
      <c r="BM106" s="99" t="s">
        <v>94</v>
      </c>
      <c r="BN106" s="56">
        <f t="shared" si="64"/>
        <v>0</v>
      </c>
      <c r="BO106" s="99" t="s">
        <v>99</v>
      </c>
      <c r="BP106" s="56">
        <f t="shared" si="65"/>
        <v>0</v>
      </c>
      <c r="BQ106" s="99" t="s">
        <v>102</v>
      </c>
      <c r="BR106" s="56">
        <f t="shared" si="66"/>
        <v>0</v>
      </c>
      <c r="BS106" s="56"/>
      <c r="BT106" s="99" t="s">
        <v>73</v>
      </c>
      <c r="BU106" s="56">
        <f t="shared" si="67"/>
        <v>0</v>
      </c>
      <c r="BV106" s="100" t="s">
        <v>83</v>
      </c>
      <c r="BW106" s="56">
        <f t="shared" si="68"/>
        <v>0</v>
      </c>
      <c r="BX106" s="99" t="s">
        <v>85</v>
      </c>
      <c r="BY106" s="56">
        <f t="shared" si="69"/>
        <v>0</v>
      </c>
      <c r="BZ106" s="99" t="s">
        <v>91</v>
      </c>
      <c r="CA106" s="56">
        <f t="shared" si="70"/>
        <v>0</v>
      </c>
      <c r="CB106" s="99" t="s">
        <v>96</v>
      </c>
      <c r="CC106" s="56">
        <f t="shared" si="71"/>
        <v>0</v>
      </c>
      <c r="CD106" s="99" t="s">
        <v>122</v>
      </c>
      <c r="CE106" s="56">
        <f t="shared" si="72"/>
        <v>0</v>
      </c>
      <c r="CF106" s="56"/>
      <c r="CG106" s="99" t="s">
        <v>73</v>
      </c>
      <c r="CH106" s="56">
        <f t="shared" si="73"/>
        <v>0</v>
      </c>
      <c r="CI106" s="99" t="s">
        <v>83</v>
      </c>
      <c r="CJ106" s="56">
        <f t="shared" si="74"/>
        <v>0</v>
      </c>
      <c r="CK106" s="99" t="s">
        <v>85</v>
      </c>
      <c r="CL106" s="56">
        <f t="shared" si="75"/>
        <v>0</v>
      </c>
      <c r="CM106" s="99" t="s">
        <v>91</v>
      </c>
      <c r="CN106" s="56">
        <f t="shared" si="76"/>
        <v>0</v>
      </c>
      <c r="CO106" s="99" t="s">
        <v>96</v>
      </c>
      <c r="CP106" s="56">
        <f t="shared" si="77"/>
        <v>0</v>
      </c>
      <c r="CQ106" s="99" t="s">
        <v>122</v>
      </c>
      <c r="CR106" s="102">
        <f t="shared" si="78"/>
        <v>0</v>
      </c>
    </row>
    <row r="107" spans="1:96" x14ac:dyDescent="0.15">
      <c r="A107" s="80" t="s">
        <v>378</v>
      </c>
      <c r="B107" s="81" t="s">
        <v>379</v>
      </c>
      <c r="C107" s="82" t="s">
        <v>170</v>
      </c>
      <c r="D107" s="82" t="s">
        <v>51</v>
      </c>
      <c r="E107" s="56">
        <v>0.8</v>
      </c>
      <c r="F107" s="14"/>
      <c r="G107" s="80">
        <v>108</v>
      </c>
      <c r="H107" s="56">
        <v>78</v>
      </c>
      <c r="I107" s="56">
        <v>95</v>
      </c>
      <c r="J107" s="56">
        <v>24</v>
      </c>
      <c r="K107" s="56">
        <v>49</v>
      </c>
      <c r="L107" s="56">
        <v>50</v>
      </c>
      <c r="M107" s="94">
        <f t="shared" si="40"/>
        <v>404</v>
      </c>
      <c r="N107" s="80"/>
      <c r="O107" s="56">
        <f t="shared" si="79"/>
        <v>-28.8</v>
      </c>
      <c r="P107" s="56"/>
      <c r="Q107" s="81">
        <f t="shared" si="41"/>
        <v>0</v>
      </c>
      <c r="R107" s="14">
        <f t="shared" si="42"/>
        <v>-28.8</v>
      </c>
      <c r="S107" s="80"/>
      <c r="T107" s="99" t="s">
        <v>73</v>
      </c>
      <c r="U107" s="56">
        <f t="shared" si="43"/>
        <v>-0.48</v>
      </c>
      <c r="V107" s="99" t="s">
        <v>84</v>
      </c>
      <c r="W107" s="56">
        <f t="shared" si="44"/>
        <v>-0.48</v>
      </c>
      <c r="X107" s="99" t="s">
        <v>88</v>
      </c>
      <c r="Y107" s="56">
        <f t="shared" si="45"/>
        <v>-0.48</v>
      </c>
      <c r="Z107" s="99" t="s">
        <v>93</v>
      </c>
      <c r="AA107" s="56">
        <f t="shared" si="46"/>
        <v>-0.48</v>
      </c>
      <c r="AB107" s="99" t="s">
        <v>96</v>
      </c>
      <c r="AC107" s="56">
        <f t="shared" si="47"/>
        <v>-0.48</v>
      </c>
      <c r="AD107" s="99" t="s">
        <v>102</v>
      </c>
      <c r="AE107" s="56">
        <f t="shared" si="48"/>
        <v>-0.48</v>
      </c>
      <c r="AF107" s="56"/>
      <c r="AG107" s="99" t="s">
        <v>73</v>
      </c>
      <c r="AH107" s="56">
        <f t="shared" si="49"/>
        <v>-0.48</v>
      </c>
      <c r="AI107" s="100" t="s">
        <v>84</v>
      </c>
      <c r="AJ107" s="56">
        <f t="shared" si="50"/>
        <v>-0.48</v>
      </c>
      <c r="AK107" s="56" t="s">
        <v>89</v>
      </c>
      <c r="AL107" s="56">
        <f t="shared" si="51"/>
        <v>-0.48</v>
      </c>
      <c r="AM107" s="99" t="s">
        <v>91</v>
      </c>
      <c r="AN107" s="56">
        <f t="shared" si="52"/>
        <v>-0.48</v>
      </c>
      <c r="AO107" s="99" t="s">
        <v>96</v>
      </c>
      <c r="AP107" s="56">
        <f t="shared" si="53"/>
        <v>-0.48</v>
      </c>
      <c r="AQ107" s="99" t="s">
        <v>102</v>
      </c>
      <c r="AR107" s="56">
        <f t="shared" si="54"/>
        <v>-0.48</v>
      </c>
      <c r="AS107" s="56"/>
      <c r="AT107" s="99" t="s">
        <v>76</v>
      </c>
      <c r="AU107" s="56">
        <f t="shared" si="55"/>
        <v>-0.72000000000000008</v>
      </c>
      <c r="AV107" s="99" t="s">
        <v>129</v>
      </c>
      <c r="AW107" s="56">
        <f t="shared" si="56"/>
        <v>-0.72000000000000008</v>
      </c>
      <c r="AX107" s="99" t="s">
        <v>89</v>
      </c>
      <c r="AY107" s="56">
        <f t="shared" si="57"/>
        <v>-0.72000000000000008</v>
      </c>
      <c r="AZ107" s="99" t="s">
        <v>94</v>
      </c>
      <c r="BA107" s="56">
        <f t="shared" si="58"/>
        <v>-0.72000000000000008</v>
      </c>
      <c r="BB107" s="99" t="s">
        <v>98</v>
      </c>
      <c r="BC107" s="56">
        <f t="shared" si="59"/>
        <v>-0.72000000000000008</v>
      </c>
      <c r="BD107" s="99" t="s">
        <v>121</v>
      </c>
      <c r="BE107" s="56">
        <f t="shared" si="60"/>
        <v>-0.72000000000000008</v>
      </c>
      <c r="BF107" s="56"/>
      <c r="BG107" s="69" t="s">
        <v>76</v>
      </c>
      <c r="BH107" s="56">
        <f t="shared" si="61"/>
        <v>-0.72000000000000008</v>
      </c>
      <c r="BI107" s="100" t="s">
        <v>83</v>
      </c>
      <c r="BJ107" s="56">
        <f t="shared" si="62"/>
        <v>-0.72000000000000008</v>
      </c>
      <c r="BK107" s="99" t="s">
        <v>89</v>
      </c>
      <c r="BL107" s="56">
        <f t="shared" si="63"/>
        <v>-0.72000000000000008</v>
      </c>
      <c r="BM107" s="99" t="s">
        <v>94</v>
      </c>
      <c r="BN107" s="56">
        <f t="shared" si="64"/>
        <v>-0.72000000000000008</v>
      </c>
      <c r="BO107" s="99" t="s">
        <v>98</v>
      </c>
      <c r="BP107" s="56">
        <f t="shared" si="65"/>
        <v>-0.72000000000000008</v>
      </c>
      <c r="BQ107" s="99" t="s">
        <v>121</v>
      </c>
      <c r="BR107" s="56">
        <f t="shared" si="66"/>
        <v>-0.72000000000000008</v>
      </c>
      <c r="BS107" s="56"/>
      <c r="BT107" s="99" t="s">
        <v>75</v>
      </c>
      <c r="BU107" s="56">
        <f t="shared" si="67"/>
        <v>-1.2</v>
      </c>
      <c r="BV107" s="100" t="s">
        <v>81</v>
      </c>
      <c r="BW107" s="56">
        <f t="shared" si="68"/>
        <v>-1.2</v>
      </c>
      <c r="BX107" s="99" t="s">
        <v>89</v>
      </c>
      <c r="BY107" s="56">
        <f t="shared" si="69"/>
        <v>-1.2</v>
      </c>
      <c r="BZ107" s="99" t="s">
        <v>95</v>
      </c>
      <c r="CA107" s="56">
        <f t="shared" si="70"/>
        <v>-1.2</v>
      </c>
      <c r="CB107" s="99" t="s">
        <v>99</v>
      </c>
      <c r="CC107" s="56">
        <f t="shared" si="71"/>
        <v>-1.2</v>
      </c>
      <c r="CD107" s="99" t="s">
        <v>102</v>
      </c>
      <c r="CE107" s="56">
        <f t="shared" si="72"/>
        <v>-1.2</v>
      </c>
      <c r="CF107" s="56"/>
      <c r="CG107" s="99" t="s">
        <v>75</v>
      </c>
      <c r="CH107" s="56">
        <f t="shared" si="73"/>
        <v>-1.2</v>
      </c>
      <c r="CI107" s="99" t="s">
        <v>81</v>
      </c>
      <c r="CJ107" s="56">
        <f t="shared" si="74"/>
        <v>-1.2</v>
      </c>
      <c r="CK107" s="99" t="s">
        <v>89</v>
      </c>
      <c r="CL107" s="56">
        <f t="shared" si="75"/>
        <v>-1.2</v>
      </c>
      <c r="CM107" s="99" t="s">
        <v>95</v>
      </c>
      <c r="CN107" s="56">
        <f t="shared" si="76"/>
        <v>-1.2</v>
      </c>
      <c r="CO107" s="99" t="s">
        <v>99</v>
      </c>
      <c r="CP107" s="56">
        <f t="shared" si="77"/>
        <v>-1.2</v>
      </c>
      <c r="CQ107" s="99" t="s">
        <v>102</v>
      </c>
      <c r="CR107" s="102">
        <f t="shared" si="78"/>
        <v>-1.2</v>
      </c>
    </row>
    <row r="108" spans="1:96" x14ac:dyDescent="0.15">
      <c r="A108" s="80" t="s">
        <v>380</v>
      </c>
      <c r="B108" s="81" t="s">
        <v>381</v>
      </c>
      <c r="C108" s="82" t="s">
        <v>170</v>
      </c>
      <c r="D108" s="82" t="s">
        <v>51</v>
      </c>
      <c r="E108" s="56"/>
      <c r="F108" s="14"/>
      <c r="G108" s="80">
        <v>97</v>
      </c>
      <c r="H108" s="56">
        <v>84</v>
      </c>
      <c r="I108" s="56">
        <v>83</v>
      </c>
      <c r="J108" s="56">
        <v>38.5</v>
      </c>
      <c r="K108" s="56">
        <v>44</v>
      </c>
      <c r="L108" s="56">
        <v>57.5</v>
      </c>
      <c r="M108" s="94">
        <f t="shared" si="40"/>
        <v>404</v>
      </c>
      <c r="N108" s="80"/>
      <c r="O108" s="56">
        <f t="shared" si="79"/>
        <v>0</v>
      </c>
      <c r="P108" s="56"/>
      <c r="Q108" s="81">
        <f t="shared" si="41"/>
        <v>0</v>
      </c>
      <c r="R108" s="14">
        <f t="shared" si="42"/>
        <v>0</v>
      </c>
      <c r="S108" s="80"/>
      <c r="T108" s="99" t="s">
        <v>75</v>
      </c>
      <c r="U108" s="56">
        <f t="shared" si="43"/>
        <v>0</v>
      </c>
      <c r="V108" s="99" t="s">
        <v>81</v>
      </c>
      <c r="W108" s="56">
        <f t="shared" si="44"/>
        <v>0</v>
      </c>
      <c r="X108" s="99" t="s">
        <v>87</v>
      </c>
      <c r="Y108" s="56">
        <f t="shared" si="45"/>
        <v>0</v>
      </c>
      <c r="Z108" s="99" t="s">
        <v>95</v>
      </c>
      <c r="AA108" s="56">
        <f t="shared" si="46"/>
        <v>0</v>
      </c>
      <c r="AB108" s="99" t="s">
        <v>96</v>
      </c>
      <c r="AC108" s="56">
        <f t="shared" si="47"/>
        <v>0</v>
      </c>
      <c r="AD108" s="99" t="s">
        <v>121</v>
      </c>
      <c r="AE108" s="56">
        <f t="shared" si="48"/>
        <v>0</v>
      </c>
      <c r="AF108" s="56"/>
      <c r="AG108" s="99" t="s">
        <v>74</v>
      </c>
      <c r="AH108" s="56">
        <f t="shared" si="49"/>
        <v>0</v>
      </c>
      <c r="AI108" s="100" t="s">
        <v>81</v>
      </c>
      <c r="AJ108" s="56">
        <f t="shared" si="50"/>
        <v>0</v>
      </c>
      <c r="AK108" s="56" t="s">
        <v>90</v>
      </c>
      <c r="AL108" s="56">
        <f t="shared" si="51"/>
        <v>0</v>
      </c>
      <c r="AM108" s="99" t="s">
        <v>94</v>
      </c>
      <c r="AN108" s="56">
        <f t="shared" si="52"/>
        <v>0</v>
      </c>
      <c r="AO108" s="99" t="s">
        <v>96</v>
      </c>
      <c r="AP108" s="56">
        <f t="shared" si="53"/>
        <v>0</v>
      </c>
      <c r="AQ108" s="99" t="s">
        <v>102</v>
      </c>
      <c r="AR108" s="56">
        <f t="shared" si="54"/>
        <v>0</v>
      </c>
      <c r="AS108" s="56"/>
      <c r="AT108" s="99" t="s">
        <v>75</v>
      </c>
      <c r="AU108" s="56">
        <f t="shared" si="55"/>
        <v>0</v>
      </c>
      <c r="AV108" s="99" t="s">
        <v>81</v>
      </c>
      <c r="AW108" s="56">
        <f t="shared" si="56"/>
        <v>0</v>
      </c>
      <c r="AX108" s="99" t="s">
        <v>85</v>
      </c>
      <c r="AY108" s="56">
        <f t="shared" si="57"/>
        <v>0</v>
      </c>
      <c r="AZ108" s="99" t="s">
        <v>95</v>
      </c>
      <c r="BA108" s="56">
        <f t="shared" si="58"/>
        <v>0</v>
      </c>
      <c r="BB108" s="99" t="s">
        <v>99</v>
      </c>
      <c r="BC108" s="56">
        <f t="shared" si="59"/>
        <v>0</v>
      </c>
      <c r="BD108" s="99" t="s">
        <v>102</v>
      </c>
      <c r="BE108" s="56">
        <f t="shared" si="60"/>
        <v>0</v>
      </c>
      <c r="BF108" s="56"/>
      <c r="BG108" s="69" t="s">
        <v>75</v>
      </c>
      <c r="BH108" s="56">
        <f t="shared" si="61"/>
        <v>0</v>
      </c>
      <c r="BI108" s="100" t="s">
        <v>81</v>
      </c>
      <c r="BJ108" s="56">
        <f t="shared" si="62"/>
        <v>0</v>
      </c>
      <c r="BK108" s="99" t="s">
        <v>85</v>
      </c>
      <c r="BL108" s="56">
        <f t="shared" si="63"/>
        <v>0</v>
      </c>
      <c r="BM108" s="99" t="s">
        <v>95</v>
      </c>
      <c r="BN108" s="56">
        <f t="shared" si="64"/>
        <v>0</v>
      </c>
      <c r="BO108" s="99" t="s">
        <v>99</v>
      </c>
      <c r="BP108" s="56">
        <f t="shared" si="65"/>
        <v>0</v>
      </c>
      <c r="BQ108" s="99" t="s">
        <v>102</v>
      </c>
      <c r="BR108" s="56">
        <f t="shared" si="66"/>
        <v>0</v>
      </c>
      <c r="BS108" s="56"/>
      <c r="BT108" s="99" t="s">
        <v>75</v>
      </c>
      <c r="BU108" s="56">
        <f t="shared" si="67"/>
        <v>0</v>
      </c>
      <c r="BV108" s="100" t="s">
        <v>81</v>
      </c>
      <c r="BW108" s="56">
        <f t="shared" si="68"/>
        <v>0</v>
      </c>
      <c r="BX108" s="99" t="s">
        <v>89</v>
      </c>
      <c r="BY108" s="56">
        <f t="shared" si="69"/>
        <v>0</v>
      </c>
      <c r="BZ108" s="99" t="s">
        <v>91</v>
      </c>
      <c r="CA108" s="56">
        <f t="shared" si="70"/>
        <v>0</v>
      </c>
      <c r="CB108" s="99" t="s">
        <v>96</v>
      </c>
      <c r="CC108" s="56">
        <f t="shared" si="71"/>
        <v>0</v>
      </c>
      <c r="CD108" s="99" t="s">
        <v>122</v>
      </c>
      <c r="CE108" s="56">
        <f t="shared" si="72"/>
        <v>0</v>
      </c>
      <c r="CF108" s="56"/>
      <c r="CG108" s="99" t="s">
        <v>75</v>
      </c>
      <c r="CH108" s="56">
        <f t="shared" si="73"/>
        <v>0</v>
      </c>
      <c r="CI108" s="99" t="s">
        <v>81</v>
      </c>
      <c r="CJ108" s="56">
        <f t="shared" si="74"/>
        <v>0</v>
      </c>
      <c r="CK108" s="99" t="s">
        <v>89</v>
      </c>
      <c r="CL108" s="56">
        <f t="shared" si="75"/>
        <v>0</v>
      </c>
      <c r="CM108" s="99" t="s">
        <v>91</v>
      </c>
      <c r="CN108" s="56">
        <f t="shared" si="76"/>
        <v>0</v>
      </c>
      <c r="CO108" s="99" t="s">
        <v>96</v>
      </c>
      <c r="CP108" s="56">
        <f t="shared" si="77"/>
        <v>0</v>
      </c>
      <c r="CQ108" s="99" t="s">
        <v>122</v>
      </c>
      <c r="CR108" s="102">
        <f t="shared" si="78"/>
        <v>0</v>
      </c>
    </row>
    <row r="109" spans="1:96" x14ac:dyDescent="0.15">
      <c r="A109" s="80" t="s">
        <v>382</v>
      </c>
      <c r="B109" s="81" t="s">
        <v>383</v>
      </c>
      <c r="C109" s="82" t="s">
        <v>170</v>
      </c>
      <c r="D109" s="82" t="s">
        <v>51</v>
      </c>
      <c r="E109" s="56"/>
      <c r="F109" s="14"/>
      <c r="G109" s="80">
        <v>89</v>
      </c>
      <c r="H109" s="56">
        <v>84</v>
      </c>
      <c r="I109" s="56">
        <v>106</v>
      </c>
      <c r="J109" s="56">
        <v>38</v>
      </c>
      <c r="K109" s="56">
        <v>39.5</v>
      </c>
      <c r="L109" s="56">
        <v>46</v>
      </c>
      <c r="M109" s="94">
        <f t="shared" si="40"/>
        <v>402.5</v>
      </c>
      <c r="N109" s="80"/>
      <c r="O109" s="56">
        <f t="shared" si="79"/>
        <v>0</v>
      </c>
      <c r="P109" s="56"/>
      <c r="Q109" s="81">
        <f t="shared" si="41"/>
        <v>0</v>
      </c>
      <c r="R109" s="14">
        <f t="shared" si="42"/>
        <v>0</v>
      </c>
      <c r="S109" s="80"/>
      <c r="T109" s="99" t="s">
        <v>76</v>
      </c>
      <c r="U109" s="56">
        <f t="shared" si="43"/>
        <v>0</v>
      </c>
      <c r="V109" s="99" t="s">
        <v>83</v>
      </c>
      <c r="W109" s="56">
        <f t="shared" si="44"/>
        <v>0</v>
      </c>
      <c r="X109" s="99" t="s">
        <v>85</v>
      </c>
      <c r="Y109" s="56">
        <f t="shared" si="45"/>
        <v>0</v>
      </c>
      <c r="Z109" s="99" t="s">
        <v>91</v>
      </c>
      <c r="AA109" s="56">
        <f t="shared" si="46"/>
        <v>0</v>
      </c>
      <c r="AB109" s="99" t="s">
        <v>125</v>
      </c>
      <c r="AC109" s="56">
        <f t="shared" si="47"/>
        <v>0</v>
      </c>
      <c r="AD109" s="99" t="s">
        <v>125</v>
      </c>
      <c r="AE109" s="56">
        <f t="shared" si="48"/>
        <v>0</v>
      </c>
      <c r="AF109" s="56"/>
      <c r="AG109" s="99" t="s">
        <v>74</v>
      </c>
      <c r="AH109" s="56">
        <f t="shared" si="49"/>
        <v>0</v>
      </c>
      <c r="AI109" s="100" t="s">
        <v>81</v>
      </c>
      <c r="AJ109" s="56">
        <f t="shared" si="50"/>
        <v>0</v>
      </c>
      <c r="AK109" s="56" t="s">
        <v>88</v>
      </c>
      <c r="AL109" s="56">
        <f t="shared" si="51"/>
        <v>0</v>
      </c>
      <c r="AM109" s="99" t="s">
        <v>94</v>
      </c>
      <c r="AN109" s="56">
        <f t="shared" si="52"/>
        <v>0</v>
      </c>
      <c r="AO109" s="99" t="s">
        <v>96</v>
      </c>
      <c r="AP109" s="56">
        <f t="shared" si="53"/>
        <v>0</v>
      </c>
      <c r="AQ109" s="99" t="s">
        <v>102</v>
      </c>
      <c r="AR109" s="56">
        <f t="shared" si="54"/>
        <v>0</v>
      </c>
      <c r="AS109" s="56"/>
      <c r="AT109" s="99" t="s">
        <v>74</v>
      </c>
      <c r="AU109" s="56">
        <f t="shared" si="55"/>
        <v>0</v>
      </c>
      <c r="AV109" s="99" t="s">
        <v>81</v>
      </c>
      <c r="AW109" s="56">
        <f t="shared" si="56"/>
        <v>0</v>
      </c>
      <c r="AX109" s="99" t="s">
        <v>85</v>
      </c>
      <c r="AY109" s="56">
        <f t="shared" si="57"/>
        <v>0</v>
      </c>
      <c r="AZ109" s="99" t="s">
        <v>93</v>
      </c>
      <c r="BA109" s="56">
        <f t="shared" si="58"/>
        <v>0</v>
      </c>
      <c r="BB109" s="99" t="s">
        <v>96</v>
      </c>
      <c r="BC109" s="56">
        <f t="shared" si="59"/>
        <v>0</v>
      </c>
      <c r="BD109" s="99" t="s">
        <v>102</v>
      </c>
      <c r="BE109" s="56">
        <f t="shared" si="60"/>
        <v>0</v>
      </c>
      <c r="BF109" s="56"/>
      <c r="BG109" s="69" t="s">
        <v>74</v>
      </c>
      <c r="BH109" s="56">
        <f t="shared" si="61"/>
        <v>0</v>
      </c>
      <c r="BI109" s="100" t="s">
        <v>81</v>
      </c>
      <c r="BJ109" s="56">
        <f t="shared" si="62"/>
        <v>0</v>
      </c>
      <c r="BK109" s="99" t="s">
        <v>85</v>
      </c>
      <c r="BL109" s="56">
        <f t="shared" si="63"/>
        <v>0</v>
      </c>
      <c r="BM109" s="99" t="s">
        <v>93</v>
      </c>
      <c r="BN109" s="56">
        <f t="shared" si="64"/>
        <v>0</v>
      </c>
      <c r="BO109" s="99" t="s">
        <v>96</v>
      </c>
      <c r="BP109" s="56">
        <f t="shared" si="65"/>
        <v>0</v>
      </c>
      <c r="BQ109" s="99" t="s">
        <v>102</v>
      </c>
      <c r="BR109" s="56">
        <f t="shared" si="66"/>
        <v>0</v>
      </c>
      <c r="BS109" s="56"/>
      <c r="BT109" s="99" t="s">
        <v>75</v>
      </c>
      <c r="BU109" s="56">
        <f t="shared" si="67"/>
        <v>0</v>
      </c>
      <c r="BV109" s="100" t="s">
        <v>81</v>
      </c>
      <c r="BW109" s="56">
        <f t="shared" si="68"/>
        <v>0</v>
      </c>
      <c r="BX109" s="99" t="s">
        <v>89</v>
      </c>
      <c r="BY109" s="56">
        <f t="shared" si="69"/>
        <v>0</v>
      </c>
      <c r="BZ109" s="99" t="s">
        <v>95</v>
      </c>
      <c r="CA109" s="56">
        <f t="shared" si="70"/>
        <v>0</v>
      </c>
      <c r="CB109" s="99" t="s">
        <v>99</v>
      </c>
      <c r="CC109" s="56">
        <f t="shared" si="71"/>
        <v>0</v>
      </c>
      <c r="CD109" s="99" t="s">
        <v>102</v>
      </c>
      <c r="CE109" s="56">
        <f t="shared" si="72"/>
        <v>0</v>
      </c>
      <c r="CF109" s="56"/>
      <c r="CG109" s="99" t="s">
        <v>75</v>
      </c>
      <c r="CH109" s="56">
        <f t="shared" si="73"/>
        <v>0</v>
      </c>
      <c r="CI109" s="99" t="s">
        <v>81</v>
      </c>
      <c r="CJ109" s="56">
        <f t="shared" si="74"/>
        <v>0</v>
      </c>
      <c r="CK109" s="99" t="s">
        <v>89</v>
      </c>
      <c r="CL109" s="56">
        <f t="shared" si="75"/>
        <v>0</v>
      </c>
      <c r="CM109" s="99" t="s">
        <v>95</v>
      </c>
      <c r="CN109" s="56">
        <f t="shared" si="76"/>
        <v>0</v>
      </c>
      <c r="CO109" s="99" t="s">
        <v>99</v>
      </c>
      <c r="CP109" s="56">
        <f t="shared" si="77"/>
        <v>0</v>
      </c>
      <c r="CQ109" s="99" t="s">
        <v>102</v>
      </c>
      <c r="CR109" s="102">
        <f t="shared" si="78"/>
        <v>0</v>
      </c>
    </row>
    <row r="110" spans="1:96" x14ac:dyDescent="0.15">
      <c r="A110" s="80" t="s">
        <v>384</v>
      </c>
      <c r="B110" s="81" t="s">
        <v>385</v>
      </c>
      <c r="C110" s="82" t="s">
        <v>170</v>
      </c>
      <c r="D110" s="82" t="s">
        <v>51</v>
      </c>
      <c r="E110" s="56">
        <v>0.6</v>
      </c>
      <c r="F110" s="14"/>
      <c r="G110" s="80">
        <v>106</v>
      </c>
      <c r="H110" s="56">
        <v>88</v>
      </c>
      <c r="I110" s="56">
        <v>61</v>
      </c>
      <c r="J110" s="56">
        <v>55.5</v>
      </c>
      <c r="K110" s="56">
        <v>40</v>
      </c>
      <c r="L110" s="56">
        <v>50</v>
      </c>
      <c r="M110" s="94">
        <f t="shared" si="40"/>
        <v>400.5</v>
      </c>
      <c r="N110" s="80"/>
      <c r="O110" s="56">
        <f t="shared" si="79"/>
        <v>-21.599999999999998</v>
      </c>
      <c r="P110" s="56"/>
      <c r="Q110" s="81">
        <f t="shared" si="41"/>
        <v>0</v>
      </c>
      <c r="R110" s="14">
        <f t="shared" si="42"/>
        <v>-21.599999999999998</v>
      </c>
      <c r="S110" s="80"/>
      <c r="T110" s="99" t="s">
        <v>76</v>
      </c>
      <c r="U110" s="56">
        <f t="shared" si="43"/>
        <v>-0.35999999999999993</v>
      </c>
      <c r="V110" s="99" t="s">
        <v>83</v>
      </c>
      <c r="W110" s="56">
        <f t="shared" si="44"/>
        <v>-0.35999999999999993</v>
      </c>
      <c r="X110" s="99" t="s">
        <v>85</v>
      </c>
      <c r="Y110" s="56">
        <f t="shared" si="45"/>
        <v>-0.35999999999999993</v>
      </c>
      <c r="Z110" s="99" t="s">
        <v>91</v>
      </c>
      <c r="AA110" s="56">
        <f t="shared" si="46"/>
        <v>-0.35999999999999993</v>
      </c>
      <c r="AB110" s="99" t="s">
        <v>125</v>
      </c>
      <c r="AC110" s="56">
        <f t="shared" si="47"/>
        <v>-0.35999999999999993</v>
      </c>
      <c r="AD110" s="99" t="s">
        <v>125</v>
      </c>
      <c r="AE110" s="56">
        <f t="shared" si="48"/>
        <v>-0.35999999999999993</v>
      </c>
      <c r="AF110" s="56"/>
      <c r="AG110" s="99" t="s">
        <v>75</v>
      </c>
      <c r="AH110" s="56">
        <f t="shared" si="49"/>
        <v>-0.35999999999999993</v>
      </c>
      <c r="AI110" s="100" t="s">
        <v>81</v>
      </c>
      <c r="AJ110" s="56">
        <f t="shared" si="50"/>
        <v>-0.35999999999999993</v>
      </c>
      <c r="AK110" s="56" t="s">
        <v>90</v>
      </c>
      <c r="AL110" s="56">
        <f t="shared" si="51"/>
        <v>-0.35999999999999993</v>
      </c>
      <c r="AM110" s="99" t="s">
        <v>91</v>
      </c>
      <c r="AN110" s="56">
        <f t="shared" si="52"/>
        <v>-0.35999999999999993</v>
      </c>
      <c r="AO110" s="99" t="s">
        <v>96</v>
      </c>
      <c r="AP110" s="56">
        <f t="shared" si="53"/>
        <v>-0.35999999999999993</v>
      </c>
      <c r="AQ110" s="99" t="s">
        <v>102</v>
      </c>
      <c r="AR110" s="56">
        <f t="shared" si="54"/>
        <v>-0.35999999999999993</v>
      </c>
      <c r="AS110" s="56"/>
      <c r="AT110" s="99" t="s">
        <v>74</v>
      </c>
      <c r="AU110" s="56">
        <f t="shared" si="55"/>
        <v>-0.53999999999999992</v>
      </c>
      <c r="AV110" s="99" t="s">
        <v>81</v>
      </c>
      <c r="AW110" s="56">
        <f t="shared" si="56"/>
        <v>-0.53999999999999992</v>
      </c>
      <c r="AX110" s="99" t="s">
        <v>88</v>
      </c>
      <c r="AY110" s="56">
        <f t="shared" si="57"/>
        <v>-0.53999999999999992</v>
      </c>
      <c r="AZ110" s="99" t="s">
        <v>93</v>
      </c>
      <c r="BA110" s="56">
        <f t="shared" si="58"/>
        <v>-0.53999999999999992</v>
      </c>
      <c r="BB110" s="99" t="s">
        <v>96</v>
      </c>
      <c r="BC110" s="56">
        <f t="shared" si="59"/>
        <v>-0.53999999999999992</v>
      </c>
      <c r="BD110" s="99" t="s">
        <v>102</v>
      </c>
      <c r="BE110" s="56">
        <f t="shared" si="60"/>
        <v>-0.53999999999999992</v>
      </c>
      <c r="BF110" s="56"/>
      <c r="BG110" s="69" t="s">
        <v>74</v>
      </c>
      <c r="BH110" s="56">
        <f t="shared" si="61"/>
        <v>-0.53999999999999992</v>
      </c>
      <c r="BI110" s="100" t="s">
        <v>81</v>
      </c>
      <c r="BJ110" s="56">
        <f t="shared" si="62"/>
        <v>-0.53999999999999992</v>
      </c>
      <c r="BK110" s="99" t="s">
        <v>87</v>
      </c>
      <c r="BL110" s="56">
        <f t="shared" si="63"/>
        <v>-0.53999999999999992</v>
      </c>
      <c r="BM110" s="99" t="s">
        <v>93</v>
      </c>
      <c r="BN110" s="56">
        <f t="shared" si="64"/>
        <v>-0.53999999999999992</v>
      </c>
      <c r="BO110" s="99" t="s">
        <v>96</v>
      </c>
      <c r="BP110" s="56">
        <f t="shared" si="65"/>
        <v>-0.53999999999999992</v>
      </c>
      <c r="BQ110" s="99" t="s">
        <v>102</v>
      </c>
      <c r="BR110" s="56">
        <f t="shared" si="66"/>
        <v>-0.53999999999999992</v>
      </c>
      <c r="BS110" s="56"/>
      <c r="BT110" s="99" t="s">
        <v>74</v>
      </c>
      <c r="BU110" s="56">
        <f t="shared" si="67"/>
        <v>-0.89999999999999991</v>
      </c>
      <c r="BV110" s="100" t="s">
        <v>137</v>
      </c>
      <c r="BW110" s="56">
        <f t="shared" si="68"/>
        <v>-0.89999999999999991</v>
      </c>
      <c r="BX110" s="99" t="s">
        <v>85</v>
      </c>
      <c r="BY110" s="56">
        <f t="shared" si="69"/>
        <v>-0.89999999999999991</v>
      </c>
      <c r="BZ110" s="99" t="s">
        <v>94</v>
      </c>
      <c r="CA110" s="56">
        <f t="shared" si="70"/>
        <v>-0.89999999999999991</v>
      </c>
      <c r="CB110" s="99" t="s">
        <v>96</v>
      </c>
      <c r="CC110" s="56">
        <f t="shared" si="71"/>
        <v>-0.89999999999999991</v>
      </c>
      <c r="CD110" s="99" t="s">
        <v>122</v>
      </c>
      <c r="CE110" s="56">
        <f t="shared" si="72"/>
        <v>-0.89999999999999991</v>
      </c>
      <c r="CF110" s="56"/>
      <c r="CG110" s="99" t="s">
        <v>74</v>
      </c>
      <c r="CH110" s="56">
        <f t="shared" si="73"/>
        <v>-0.89999999999999991</v>
      </c>
      <c r="CI110" s="99" t="s">
        <v>137</v>
      </c>
      <c r="CJ110" s="56">
        <f t="shared" si="74"/>
        <v>-0.89999999999999991</v>
      </c>
      <c r="CK110" s="99" t="s">
        <v>85</v>
      </c>
      <c r="CL110" s="56">
        <f t="shared" si="75"/>
        <v>-0.89999999999999991</v>
      </c>
      <c r="CM110" s="99" t="s">
        <v>94</v>
      </c>
      <c r="CN110" s="56">
        <f t="shared" si="76"/>
        <v>-0.89999999999999991</v>
      </c>
      <c r="CO110" s="99" t="s">
        <v>96</v>
      </c>
      <c r="CP110" s="56">
        <f t="shared" si="77"/>
        <v>-0.89999999999999991</v>
      </c>
      <c r="CQ110" s="99" t="s">
        <v>122</v>
      </c>
      <c r="CR110" s="102">
        <f t="shared" si="78"/>
        <v>-0.89999999999999991</v>
      </c>
    </row>
    <row r="111" spans="1:96" x14ac:dyDescent="0.15">
      <c r="A111" s="80" t="s">
        <v>386</v>
      </c>
      <c r="B111" s="81" t="s">
        <v>387</v>
      </c>
      <c r="C111" s="82" t="s">
        <v>170</v>
      </c>
      <c r="D111" s="82" t="s">
        <v>51</v>
      </c>
      <c r="E111" s="56">
        <v>0.5</v>
      </c>
      <c r="F111" s="14"/>
      <c r="G111" s="80">
        <v>95</v>
      </c>
      <c r="H111" s="56">
        <v>62</v>
      </c>
      <c r="I111" s="56">
        <v>111</v>
      </c>
      <c r="J111" s="56">
        <v>33.5</v>
      </c>
      <c r="K111" s="56">
        <v>38</v>
      </c>
      <c r="L111" s="56">
        <v>61</v>
      </c>
      <c r="M111" s="94">
        <f t="shared" si="40"/>
        <v>400.5</v>
      </c>
      <c r="N111" s="80"/>
      <c r="O111" s="56">
        <f t="shared" si="79"/>
        <v>-18</v>
      </c>
      <c r="P111" s="56"/>
      <c r="Q111" s="81">
        <f t="shared" si="41"/>
        <v>0</v>
      </c>
      <c r="R111" s="14">
        <f t="shared" si="42"/>
        <v>-18</v>
      </c>
      <c r="S111" s="80"/>
      <c r="T111" s="99" t="s">
        <v>76</v>
      </c>
      <c r="U111" s="56">
        <f t="shared" si="43"/>
        <v>-0.3</v>
      </c>
      <c r="V111" s="99" t="s">
        <v>83</v>
      </c>
      <c r="W111" s="56">
        <f t="shared" si="44"/>
        <v>-0.3</v>
      </c>
      <c r="X111" s="99" t="s">
        <v>85</v>
      </c>
      <c r="Y111" s="56">
        <f t="shared" si="45"/>
        <v>-0.3</v>
      </c>
      <c r="Z111" s="99" t="s">
        <v>91</v>
      </c>
      <c r="AA111" s="56">
        <f t="shared" si="46"/>
        <v>-0.3</v>
      </c>
      <c r="AB111" s="99" t="s">
        <v>125</v>
      </c>
      <c r="AC111" s="56">
        <f t="shared" si="47"/>
        <v>-0.3</v>
      </c>
      <c r="AD111" s="99" t="s">
        <v>125</v>
      </c>
      <c r="AE111" s="56">
        <f t="shared" si="48"/>
        <v>-0.3</v>
      </c>
      <c r="AF111" s="56"/>
      <c r="AG111" s="99" t="s">
        <v>78</v>
      </c>
      <c r="AH111" s="56">
        <f t="shared" si="49"/>
        <v>-0.3</v>
      </c>
      <c r="AI111" s="100" t="s">
        <v>82</v>
      </c>
      <c r="AJ111" s="56">
        <f t="shared" si="50"/>
        <v>-0.3</v>
      </c>
      <c r="AK111" s="56" t="s">
        <v>85</v>
      </c>
      <c r="AL111" s="56">
        <f t="shared" si="51"/>
        <v>-0.3</v>
      </c>
      <c r="AM111" s="99" t="s">
        <v>94</v>
      </c>
      <c r="AN111" s="56">
        <f t="shared" si="52"/>
        <v>-0.3</v>
      </c>
      <c r="AO111" s="99" t="s">
        <v>99</v>
      </c>
      <c r="AP111" s="56">
        <f t="shared" si="53"/>
        <v>-0.3</v>
      </c>
      <c r="AQ111" s="99" t="s">
        <v>122</v>
      </c>
      <c r="AR111" s="56">
        <f t="shared" si="54"/>
        <v>-0.3</v>
      </c>
      <c r="AS111" s="56"/>
      <c r="AT111" s="99" t="s">
        <v>78</v>
      </c>
      <c r="AU111" s="56">
        <f t="shared" si="55"/>
        <v>-0.45</v>
      </c>
      <c r="AV111" s="99" t="s">
        <v>79</v>
      </c>
      <c r="AW111" s="56">
        <f t="shared" si="56"/>
        <v>-0.45</v>
      </c>
      <c r="AX111" s="99" t="s">
        <v>85</v>
      </c>
      <c r="AY111" s="56">
        <f t="shared" si="57"/>
        <v>-0.45</v>
      </c>
      <c r="AZ111" s="99" t="s">
        <v>94</v>
      </c>
      <c r="BA111" s="56">
        <f t="shared" si="58"/>
        <v>-0.45</v>
      </c>
      <c r="BB111" s="99" t="s">
        <v>99</v>
      </c>
      <c r="BC111" s="56">
        <f t="shared" si="59"/>
        <v>-0.45</v>
      </c>
      <c r="BD111" s="99" t="s">
        <v>102</v>
      </c>
      <c r="BE111" s="56">
        <f t="shared" si="60"/>
        <v>-0.45</v>
      </c>
      <c r="BF111" s="56"/>
      <c r="BG111" s="69" t="s">
        <v>78</v>
      </c>
      <c r="BH111" s="56">
        <f t="shared" si="61"/>
        <v>-0.45</v>
      </c>
      <c r="BI111" s="100" t="s">
        <v>79</v>
      </c>
      <c r="BJ111" s="56">
        <f t="shared" si="62"/>
        <v>-0.45</v>
      </c>
      <c r="BK111" s="99" t="s">
        <v>85</v>
      </c>
      <c r="BL111" s="56">
        <f t="shared" si="63"/>
        <v>-0.45</v>
      </c>
      <c r="BM111" s="99" t="s">
        <v>94</v>
      </c>
      <c r="BN111" s="56">
        <f t="shared" si="64"/>
        <v>-0.45</v>
      </c>
      <c r="BO111" s="99" t="s">
        <v>99</v>
      </c>
      <c r="BP111" s="56">
        <f t="shared" si="65"/>
        <v>-0.45</v>
      </c>
      <c r="BQ111" s="99" t="s">
        <v>102</v>
      </c>
      <c r="BR111" s="56">
        <f t="shared" si="66"/>
        <v>-0.45</v>
      </c>
      <c r="BS111" s="56"/>
      <c r="BT111" s="99" t="s">
        <v>75</v>
      </c>
      <c r="BU111" s="56">
        <f t="shared" si="67"/>
        <v>-0.75</v>
      </c>
      <c r="BV111" s="100" t="s">
        <v>81</v>
      </c>
      <c r="BW111" s="56">
        <f t="shared" si="68"/>
        <v>-0.75</v>
      </c>
      <c r="BX111" s="99" t="s">
        <v>89</v>
      </c>
      <c r="BY111" s="56">
        <f t="shared" si="69"/>
        <v>-0.75</v>
      </c>
      <c r="BZ111" s="99" t="s">
        <v>94</v>
      </c>
      <c r="CA111" s="56">
        <f t="shared" si="70"/>
        <v>-0.75</v>
      </c>
      <c r="CB111" s="99" t="s">
        <v>96</v>
      </c>
      <c r="CC111" s="56">
        <f t="shared" si="71"/>
        <v>-0.75</v>
      </c>
      <c r="CD111" s="99" t="s">
        <v>122</v>
      </c>
      <c r="CE111" s="56">
        <f t="shared" si="72"/>
        <v>-0.75</v>
      </c>
      <c r="CF111" s="56"/>
      <c r="CG111" s="99" t="s">
        <v>75</v>
      </c>
      <c r="CH111" s="56">
        <f t="shared" si="73"/>
        <v>-0.75</v>
      </c>
      <c r="CI111" s="99" t="s">
        <v>81</v>
      </c>
      <c r="CJ111" s="56">
        <f t="shared" si="74"/>
        <v>-0.75</v>
      </c>
      <c r="CK111" s="99" t="s">
        <v>89</v>
      </c>
      <c r="CL111" s="56">
        <f t="shared" si="75"/>
        <v>-0.75</v>
      </c>
      <c r="CM111" s="99" t="s">
        <v>94</v>
      </c>
      <c r="CN111" s="56">
        <f t="shared" si="76"/>
        <v>-0.75</v>
      </c>
      <c r="CO111" s="99" t="s">
        <v>96</v>
      </c>
      <c r="CP111" s="56">
        <f t="shared" si="77"/>
        <v>-0.75</v>
      </c>
      <c r="CQ111" s="99" t="s">
        <v>122</v>
      </c>
      <c r="CR111" s="102">
        <f t="shared" si="78"/>
        <v>-0.75</v>
      </c>
    </row>
    <row r="112" spans="1:96" x14ac:dyDescent="0.15">
      <c r="A112" s="80" t="s">
        <v>388</v>
      </c>
      <c r="B112" s="81" t="s">
        <v>389</v>
      </c>
      <c r="C112" s="82" t="s">
        <v>170</v>
      </c>
      <c r="D112" s="82" t="s">
        <v>51</v>
      </c>
      <c r="E112" s="56"/>
      <c r="F112" s="14"/>
      <c r="G112" s="80">
        <v>106</v>
      </c>
      <c r="H112" s="56">
        <v>80</v>
      </c>
      <c r="I112" s="56">
        <v>53</v>
      </c>
      <c r="J112" s="56">
        <v>51</v>
      </c>
      <c r="K112" s="56">
        <v>48</v>
      </c>
      <c r="L112" s="56">
        <v>62.5</v>
      </c>
      <c r="M112" s="94">
        <f t="shared" si="40"/>
        <v>400.5</v>
      </c>
      <c r="N112" s="80"/>
      <c r="O112" s="56">
        <f t="shared" si="79"/>
        <v>0</v>
      </c>
      <c r="P112" s="56"/>
      <c r="Q112" s="81">
        <f t="shared" si="41"/>
        <v>0</v>
      </c>
      <c r="R112" s="14">
        <f t="shared" si="42"/>
        <v>0</v>
      </c>
      <c r="S112" s="80"/>
      <c r="T112" s="99" t="s">
        <v>76</v>
      </c>
      <c r="U112" s="56">
        <f t="shared" si="43"/>
        <v>0</v>
      </c>
      <c r="V112" s="99" t="s">
        <v>83</v>
      </c>
      <c r="W112" s="56">
        <f t="shared" si="44"/>
        <v>0</v>
      </c>
      <c r="X112" s="99" t="s">
        <v>85</v>
      </c>
      <c r="Y112" s="56">
        <f t="shared" si="45"/>
        <v>0</v>
      </c>
      <c r="Z112" s="99" t="s">
        <v>91</v>
      </c>
      <c r="AA112" s="56">
        <f t="shared" si="46"/>
        <v>0</v>
      </c>
      <c r="AB112" s="99" t="s">
        <v>125</v>
      </c>
      <c r="AC112" s="56">
        <f t="shared" si="47"/>
        <v>0</v>
      </c>
      <c r="AD112" s="99" t="s">
        <v>125</v>
      </c>
      <c r="AE112" s="56">
        <f t="shared" si="48"/>
        <v>0</v>
      </c>
      <c r="AF112" s="56"/>
      <c r="AG112" s="99" t="s">
        <v>78</v>
      </c>
      <c r="AH112" s="56">
        <f t="shared" si="49"/>
        <v>0</v>
      </c>
      <c r="AI112" s="100" t="s">
        <v>81</v>
      </c>
      <c r="AJ112" s="56">
        <f t="shared" si="50"/>
        <v>0</v>
      </c>
      <c r="AK112" s="56" t="s">
        <v>90</v>
      </c>
      <c r="AL112" s="56">
        <f t="shared" si="51"/>
        <v>0</v>
      </c>
      <c r="AM112" s="99" t="s">
        <v>94</v>
      </c>
      <c r="AN112" s="56">
        <f t="shared" si="52"/>
        <v>0</v>
      </c>
      <c r="AO112" s="99" t="s">
        <v>96</v>
      </c>
      <c r="AP112" s="56">
        <f t="shared" si="53"/>
        <v>0</v>
      </c>
      <c r="AQ112" s="99" t="s">
        <v>122</v>
      </c>
      <c r="AR112" s="56">
        <f t="shared" si="54"/>
        <v>0</v>
      </c>
      <c r="AS112" s="56"/>
      <c r="AT112" s="99" t="s">
        <v>78</v>
      </c>
      <c r="AU112" s="56">
        <f t="shared" si="55"/>
        <v>0</v>
      </c>
      <c r="AV112" s="99" t="s">
        <v>81</v>
      </c>
      <c r="AW112" s="56">
        <f t="shared" si="56"/>
        <v>0</v>
      </c>
      <c r="AX112" s="99" t="s">
        <v>88</v>
      </c>
      <c r="AY112" s="56">
        <f t="shared" si="57"/>
        <v>0</v>
      </c>
      <c r="AZ112" s="99" t="s">
        <v>94</v>
      </c>
      <c r="BA112" s="56">
        <f t="shared" si="58"/>
        <v>0</v>
      </c>
      <c r="BB112" s="99" t="s">
        <v>98</v>
      </c>
      <c r="BC112" s="56">
        <f t="shared" si="59"/>
        <v>0</v>
      </c>
      <c r="BD112" s="99" t="s">
        <v>122</v>
      </c>
      <c r="BE112" s="56">
        <f t="shared" si="60"/>
        <v>0</v>
      </c>
      <c r="BF112" s="56"/>
      <c r="BG112" s="69" t="s">
        <v>78</v>
      </c>
      <c r="BH112" s="56">
        <f t="shared" si="61"/>
        <v>0</v>
      </c>
      <c r="BI112" s="100" t="s">
        <v>81</v>
      </c>
      <c r="BJ112" s="56">
        <f t="shared" si="62"/>
        <v>0</v>
      </c>
      <c r="BK112" s="99" t="s">
        <v>87</v>
      </c>
      <c r="BL112" s="56">
        <f t="shared" si="63"/>
        <v>0</v>
      </c>
      <c r="BM112" s="99" t="s">
        <v>94</v>
      </c>
      <c r="BN112" s="56">
        <f t="shared" si="64"/>
        <v>0</v>
      </c>
      <c r="BO112" s="99" t="s">
        <v>98</v>
      </c>
      <c r="BP112" s="56">
        <f t="shared" si="65"/>
        <v>0</v>
      </c>
      <c r="BQ112" s="99" t="s">
        <v>122</v>
      </c>
      <c r="BR112" s="56">
        <f t="shared" si="66"/>
        <v>0</v>
      </c>
      <c r="BS112" s="56"/>
      <c r="BT112" s="99" t="s">
        <v>75</v>
      </c>
      <c r="BU112" s="56">
        <f t="shared" si="67"/>
        <v>0</v>
      </c>
      <c r="BV112" s="100" t="s">
        <v>138</v>
      </c>
      <c r="BW112" s="56">
        <f t="shared" si="68"/>
        <v>0</v>
      </c>
      <c r="BX112" s="99" t="s">
        <v>88</v>
      </c>
      <c r="BY112" s="56">
        <f t="shared" si="69"/>
        <v>0</v>
      </c>
      <c r="BZ112" s="99" t="s">
        <v>91</v>
      </c>
      <c r="CA112" s="56">
        <f t="shared" si="70"/>
        <v>0</v>
      </c>
      <c r="CB112" s="99" t="s">
        <v>96</v>
      </c>
      <c r="CC112" s="56">
        <f t="shared" si="71"/>
        <v>0</v>
      </c>
      <c r="CD112" s="99" t="s">
        <v>122</v>
      </c>
      <c r="CE112" s="56">
        <f t="shared" si="72"/>
        <v>0</v>
      </c>
      <c r="CF112" s="56"/>
      <c r="CG112" s="99" t="s">
        <v>75</v>
      </c>
      <c r="CH112" s="56">
        <f t="shared" si="73"/>
        <v>0</v>
      </c>
      <c r="CI112" s="99" t="s">
        <v>138</v>
      </c>
      <c r="CJ112" s="56">
        <f t="shared" si="74"/>
        <v>0</v>
      </c>
      <c r="CK112" s="99" t="s">
        <v>88</v>
      </c>
      <c r="CL112" s="56">
        <f t="shared" si="75"/>
        <v>0</v>
      </c>
      <c r="CM112" s="99" t="s">
        <v>91</v>
      </c>
      <c r="CN112" s="56">
        <f t="shared" si="76"/>
        <v>0</v>
      </c>
      <c r="CO112" s="99" t="s">
        <v>96</v>
      </c>
      <c r="CP112" s="56">
        <f t="shared" si="77"/>
        <v>0</v>
      </c>
      <c r="CQ112" s="99" t="s">
        <v>122</v>
      </c>
      <c r="CR112" s="102">
        <f t="shared" si="78"/>
        <v>0</v>
      </c>
    </row>
    <row r="113" spans="1:96" x14ac:dyDescent="0.15">
      <c r="A113" s="80" t="s">
        <v>390</v>
      </c>
      <c r="B113" s="81" t="s">
        <v>391</v>
      </c>
      <c r="C113" s="82" t="s">
        <v>170</v>
      </c>
      <c r="D113" s="82" t="s">
        <v>51</v>
      </c>
      <c r="E113" s="56">
        <v>0.7</v>
      </c>
      <c r="F113" s="14"/>
      <c r="G113" s="80">
        <v>90</v>
      </c>
      <c r="H113" s="56">
        <v>73</v>
      </c>
      <c r="I113" s="56">
        <v>89</v>
      </c>
      <c r="J113" s="56">
        <v>53.5</v>
      </c>
      <c r="K113" s="56">
        <v>32</v>
      </c>
      <c r="L113" s="56">
        <v>61</v>
      </c>
      <c r="M113" s="94">
        <f t="shared" si="40"/>
        <v>398.5</v>
      </c>
      <c r="N113" s="80"/>
      <c r="O113" s="56">
        <f t="shared" si="79"/>
        <v>-25.2</v>
      </c>
      <c r="P113" s="56"/>
      <c r="Q113" s="81">
        <f t="shared" si="41"/>
        <v>0</v>
      </c>
      <c r="R113" s="14">
        <f t="shared" si="42"/>
        <v>-25.2</v>
      </c>
      <c r="S113" s="80"/>
      <c r="T113" s="99" t="s">
        <v>76</v>
      </c>
      <c r="U113" s="56">
        <f t="shared" si="43"/>
        <v>-0.42</v>
      </c>
      <c r="V113" s="99" t="s">
        <v>83</v>
      </c>
      <c r="W113" s="56">
        <f t="shared" si="44"/>
        <v>-0.42</v>
      </c>
      <c r="X113" s="99" t="s">
        <v>85</v>
      </c>
      <c r="Y113" s="56">
        <f t="shared" si="45"/>
        <v>-0.42</v>
      </c>
      <c r="Z113" s="99" t="s">
        <v>91</v>
      </c>
      <c r="AA113" s="56">
        <f t="shared" si="46"/>
        <v>-0.42</v>
      </c>
      <c r="AB113" s="99" t="s">
        <v>125</v>
      </c>
      <c r="AC113" s="56">
        <f t="shared" si="47"/>
        <v>-0.42</v>
      </c>
      <c r="AD113" s="99" t="s">
        <v>125</v>
      </c>
      <c r="AE113" s="56">
        <f t="shared" si="48"/>
        <v>-0.42</v>
      </c>
      <c r="AF113" s="56"/>
      <c r="AG113" s="99" t="s">
        <v>78</v>
      </c>
      <c r="AH113" s="56">
        <f t="shared" si="49"/>
        <v>-0.42</v>
      </c>
      <c r="AI113" s="100" t="s">
        <v>82</v>
      </c>
      <c r="AJ113" s="56">
        <f t="shared" si="50"/>
        <v>-0.42</v>
      </c>
      <c r="AK113" s="56" t="s">
        <v>88</v>
      </c>
      <c r="AL113" s="56">
        <f t="shared" si="51"/>
        <v>-0.42</v>
      </c>
      <c r="AM113" s="99" t="s">
        <v>95</v>
      </c>
      <c r="AN113" s="56">
        <f t="shared" si="52"/>
        <v>-0.42</v>
      </c>
      <c r="AO113" s="99" t="s">
        <v>99</v>
      </c>
      <c r="AP113" s="56">
        <f t="shared" si="53"/>
        <v>-0.42</v>
      </c>
      <c r="AQ113" s="99" t="s">
        <v>122</v>
      </c>
      <c r="AR113" s="56">
        <f t="shared" si="54"/>
        <v>-0.42</v>
      </c>
      <c r="AS113" s="56"/>
      <c r="AT113" s="99" t="s">
        <v>78</v>
      </c>
      <c r="AU113" s="56">
        <f t="shared" si="55"/>
        <v>-0.63</v>
      </c>
      <c r="AV113" s="99" t="s">
        <v>80</v>
      </c>
      <c r="AW113" s="56">
        <f t="shared" si="56"/>
        <v>-0.63</v>
      </c>
      <c r="AX113" s="99" t="s">
        <v>90</v>
      </c>
      <c r="AY113" s="56">
        <f t="shared" si="57"/>
        <v>-0.63</v>
      </c>
      <c r="AZ113" s="99" t="s">
        <v>93</v>
      </c>
      <c r="BA113" s="56">
        <f t="shared" si="58"/>
        <v>-0.63</v>
      </c>
      <c r="BB113" s="99" t="s">
        <v>99</v>
      </c>
      <c r="BC113" s="56">
        <f t="shared" si="59"/>
        <v>-0.63</v>
      </c>
      <c r="BD113" s="99" t="s">
        <v>122</v>
      </c>
      <c r="BE113" s="56">
        <f t="shared" si="60"/>
        <v>-0.63</v>
      </c>
      <c r="BF113" s="56"/>
      <c r="BG113" s="69" t="s">
        <v>78</v>
      </c>
      <c r="BH113" s="56">
        <f t="shared" si="61"/>
        <v>-0.63</v>
      </c>
      <c r="BI113" s="100" t="s">
        <v>80</v>
      </c>
      <c r="BJ113" s="56">
        <f t="shared" si="62"/>
        <v>-0.63</v>
      </c>
      <c r="BK113" s="99" t="s">
        <v>90</v>
      </c>
      <c r="BL113" s="56">
        <f t="shared" si="63"/>
        <v>-0.63</v>
      </c>
      <c r="BM113" s="99" t="s">
        <v>93</v>
      </c>
      <c r="BN113" s="56">
        <f t="shared" si="64"/>
        <v>-0.63</v>
      </c>
      <c r="BO113" s="99" t="s">
        <v>99</v>
      </c>
      <c r="BP113" s="56">
        <f t="shared" si="65"/>
        <v>-0.63</v>
      </c>
      <c r="BQ113" s="99" t="s">
        <v>122</v>
      </c>
      <c r="BR113" s="56">
        <f t="shared" si="66"/>
        <v>-0.63</v>
      </c>
      <c r="BS113" s="56"/>
      <c r="BT113" s="99" t="s">
        <v>75</v>
      </c>
      <c r="BU113" s="56">
        <f t="shared" si="67"/>
        <v>-1.05</v>
      </c>
      <c r="BV113" s="100" t="s">
        <v>81</v>
      </c>
      <c r="BW113" s="56">
        <f t="shared" si="68"/>
        <v>-1.05</v>
      </c>
      <c r="BX113" s="99" t="s">
        <v>89</v>
      </c>
      <c r="BY113" s="56">
        <f t="shared" si="69"/>
        <v>-1.05</v>
      </c>
      <c r="BZ113" s="99" t="s">
        <v>91</v>
      </c>
      <c r="CA113" s="56">
        <f t="shared" si="70"/>
        <v>-1.05</v>
      </c>
      <c r="CB113" s="99" t="s">
        <v>96</v>
      </c>
      <c r="CC113" s="56">
        <f t="shared" si="71"/>
        <v>-1.05</v>
      </c>
      <c r="CD113" s="99" t="s">
        <v>122</v>
      </c>
      <c r="CE113" s="56">
        <f t="shared" si="72"/>
        <v>-1.05</v>
      </c>
      <c r="CF113" s="56"/>
      <c r="CG113" s="99" t="s">
        <v>75</v>
      </c>
      <c r="CH113" s="56">
        <f t="shared" si="73"/>
        <v>-1.05</v>
      </c>
      <c r="CI113" s="99" t="s">
        <v>81</v>
      </c>
      <c r="CJ113" s="56">
        <f t="shared" si="74"/>
        <v>-1.05</v>
      </c>
      <c r="CK113" s="99" t="s">
        <v>89</v>
      </c>
      <c r="CL113" s="56">
        <f t="shared" si="75"/>
        <v>-1.05</v>
      </c>
      <c r="CM113" s="99" t="s">
        <v>91</v>
      </c>
      <c r="CN113" s="56">
        <f t="shared" si="76"/>
        <v>-1.05</v>
      </c>
      <c r="CO113" s="99" t="s">
        <v>96</v>
      </c>
      <c r="CP113" s="56">
        <f t="shared" si="77"/>
        <v>-1.05</v>
      </c>
      <c r="CQ113" s="99" t="s">
        <v>122</v>
      </c>
      <c r="CR113" s="102">
        <f t="shared" si="78"/>
        <v>-1.05</v>
      </c>
    </row>
    <row r="114" spans="1:96" x14ac:dyDescent="0.15">
      <c r="A114" s="80" t="s">
        <v>392</v>
      </c>
      <c r="B114" s="81" t="s">
        <v>393</v>
      </c>
      <c r="C114" s="82" t="s">
        <v>170</v>
      </c>
      <c r="D114" s="82" t="s">
        <v>51</v>
      </c>
      <c r="E114" s="56"/>
      <c r="F114" s="14"/>
      <c r="G114" s="80">
        <v>99</v>
      </c>
      <c r="H114" s="56">
        <v>77</v>
      </c>
      <c r="I114" s="56">
        <v>88</v>
      </c>
      <c r="J114" s="56">
        <v>25</v>
      </c>
      <c r="K114" s="56">
        <v>46</v>
      </c>
      <c r="L114" s="56">
        <v>61</v>
      </c>
      <c r="M114" s="94">
        <f t="shared" si="40"/>
        <v>396</v>
      </c>
      <c r="N114" s="80"/>
      <c r="O114" s="56">
        <f t="shared" si="79"/>
        <v>0</v>
      </c>
      <c r="P114" s="56"/>
      <c r="Q114" s="81">
        <f t="shared" si="41"/>
        <v>0</v>
      </c>
      <c r="R114" s="14">
        <f t="shared" si="42"/>
        <v>0</v>
      </c>
      <c r="S114" s="80"/>
      <c r="T114" s="99" t="s">
        <v>75</v>
      </c>
      <c r="U114" s="56">
        <f t="shared" si="43"/>
        <v>0</v>
      </c>
      <c r="V114" s="99" t="s">
        <v>80</v>
      </c>
      <c r="W114" s="56">
        <f t="shared" si="44"/>
        <v>0</v>
      </c>
      <c r="X114" s="99" t="s">
        <v>89</v>
      </c>
      <c r="Y114" s="56">
        <f t="shared" si="45"/>
        <v>0</v>
      </c>
      <c r="Z114" s="99" t="s">
        <v>93</v>
      </c>
      <c r="AA114" s="56">
        <f t="shared" si="46"/>
        <v>0</v>
      </c>
      <c r="AB114" s="99" t="s">
        <v>96</v>
      </c>
      <c r="AC114" s="56">
        <f t="shared" si="47"/>
        <v>0</v>
      </c>
      <c r="AD114" s="99" t="s">
        <v>102</v>
      </c>
      <c r="AE114" s="56">
        <f t="shared" si="48"/>
        <v>0</v>
      </c>
      <c r="AF114" s="56"/>
      <c r="AG114" s="99" t="s">
        <v>74</v>
      </c>
      <c r="AH114" s="56">
        <f t="shared" si="49"/>
        <v>0</v>
      </c>
      <c r="AI114" s="100" t="s">
        <v>79</v>
      </c>
      <c r="AJ114" s="56">
        <f t="shared" si="50"/>
        <v>0</v>
      </c>
      <c r="AK114" s="56" t="s">
        <v>90</v>
      </c>
      <c r="AL114" s="56">
        <f t="shared" si="51"/>
        <v>0</v>
      </c>
      <c r="AM114" s="99" t="s">
        <v>94</v>
      </c>
      <c r="AN114" s="56">
        <f t="shared" si="52"/>
        <v>0</v>
      </c>
      <c r="AO114" s="99" t="s">
        <v>96</v>
      </c>
      <c r="AP114" s="56">
        <f t="shared" si="53"/>
        <v>0</v>
      </c>
      <c r="AQ114" s="99" t="s">
        <v>102</v>
      </c>
      <c r="AR114" s="56">
        <f t="shared" si="54"/>
        <v>0</v>
      </c>
      <c r="AS114" s="56"/>
      <c r="AT114" s="99" t="s">
        <v>75</v>
      </c>
      <c r="AU114" s="56">
        <f t="shared" si="55"/>
        <v>0</v>
      </c>
      <c r="AV114" s="99" t="s">
        <v>79</v>
      </c>
      <c r="AW114" s="56">
        <f t="shared" si="56"/>
        <v>0</v>
      </c>
      <c r="AX114" s="99" t="s">
        <v>85</v>
      </c>
      <c r="AY114" s="56">
        <f t="shared" si="57"/>
        <v>0</v>
      </c>
      <c r="AZ114" s="99" t="s">
        <v>95</v>
      </c>
      <c r="BA114" s="56">
        <f t="shared" si="58"/>
        <v>0</v>
      </c>
      <c r="BB114" s="99" t="s">
        <v>99</v>
      </c>
      <c r="BC114" s="56">
        <f t="shared" si="59"/>
        <v>0</v>
      </c>
      <c r="BD114" s="99" t="s">
        <v>102</v>
      </c>
      <c r="BE114" s="56">
        <f t="shared" si="60"/>
        <v>0</v>
      </c>
      <c r="BF114" s="56"/>
      <c r="BG114" s="69" t="s">
        <v>75</v>
      </c>
      <c r="BH114" s="56">
        <f t="shared" si="61"/>
        <v>0</v>
      </c>
      <c r="BI114" s="100" t="s">
        <v>79</v>
      </c>
      <c r="BJ114" s="56">
        <f t="shared" si="62"/>
        <v>0</v>
      </c>
      <c r="BK114" s="99" t="s">
        <v>85</v>
      </c>
      <c r="BL114" s="56">
        <f t="shared" si="63"/>
        <v>0</v>
      </c>
      <c r="BM114" s="99" t="s">
        <v>95</v>
      </c>
      <c r="BN114" s="56">
        <f t="shared" si="64"/>
        <v>0</v>
      </c>
      <c r="BO114" s="99" t="s">
        <v>99</v>
      </c>
      <c r="BP114" s="56">
        <f t="shared" si="65"/>
        <v>0</v>
      </c>
      <c r="BQ114" s="99" t="s">
        <v>102</v>
      </c>
      <c r="BR114" s="56">
        <f t="shared" si="66"/>
        <v>0</v>
      </c>
      <c r="BS114" s="56"/>
      <c r="BT114" s="99" t="s">
        <v>74</v>
      </c>
      <c r="BU114" s="56">
        <f t="shared" si="67"/>
        <v>0</v>
      </c>
      <c r="BV114" s="100" t="s">
        <v>137</v>
      </c>
      <c r="BW114" s="56">
        <f t="shared" si="68"/>
        <v>0</v>
      </c>
      <c r="BX114" s="99" t="s">
        <v>85</v>
      </c>
      <c r="BY114" s="56">
        <f t="shared" si="69"/>
        <v>0</v>
      </c>
      <c r="BZ114" s="99" t="s">
        <v>94</v>
      </c>
      <c r="CA114" s="56">
        <f t="shared" si="70"/>
        <v>0</v>
      </c>
      <c r="CB114" s="99" t="s">
        <v>96</v>
      </c>
      <c r="CC114" s="56">
        <f t="shared" si="71"/>
        <v>0</v>
      </c>
      <c r="CD114" s="99" t="s">
        <v>122</v>
      </c>
      <c r="CE114" s="56">
        <f t="shared" si="72"/>
        <v>0</v>
      </c>
      <c r="CF114" s="56"/>
      <c r="CG114" s="99" t="s">
        <v>74</v>
      </c>
      <c r="CH114" s="56">
        <f t="shared" si="73"/>
        <v>0</v>
      </c>
      <c r="CI114" s="99" t="s">
        <v>137</v>
      </c>
      <c r="CJ114" s="56">
        <f t="shared" si="74"/>
        <v>0</v>
      </c>
      <c r="CK114" s="99" t="s">
        <v>85</v>
      </c>
      <c r="CL114" s="56">
        <f t="shared" si="75"/>
        <v>0</v>
      </c>
      <c r="CM114" s="99" t="s">
        <v>94</v>
      </c>
      <c r="CN114" s="56">
        <f t="shared" si="76"/>
        <v>0</v>
      </c>
      <c r="CO114" s="99" t="s">
        <v>96</v>
      </c>
      <c r="CP114" s="56">
        <f t="shared" si="77"/>
        <v>0</v>
      </c>
      <c r="CQ114" s="99" t="s">
        <v>122</v>
      </c>
      <c r="CR114" s="102">
        <f t="shared" si="78"/>
        <v>0</v>
      </c>
    </row>
    <row r="115" spans="1:96" x14ac:dyDescent="0.15">
      <c r="A115" s="80" t="s">
        <v>394</v>
      </c>
      <c r="B115" s="81" t="s">
        <v>395</v>
      </c>
      <c r="C115" s="82" t="s">
        <v>170</v>
      </c>
      <c r="D115" s="82" t="s">
        <v>51</v>
      </c>
      <c r="E115" s="56"/>
      <c r="F115" s="14"/>
      <c r="G115" s="80">
        <v>105</v>
      </c>
      <c r="H115" s="56">
        <v>80</v>
      </c>
      <c r="I115" s="56">
        <v>88</v>
      </c>
      <c r="J115" s="56">
        <v>61.5</v>
      </c>
      <c r="K115" s="56">
        <v>23</v>
      </c>
      <c r="L115" s="56">
        <v>37</v>
      </c>
      <c r="M115" s="94">
        <f t="shared" si="40"/>
        <v>394.5</v>
      </c>
      <c r="N115" s="80"/>
      <c r="O115" s="56">
        <f t="shared" si="79"/>
        <v>0</v>
      </c>
      <c r="P115" s="56"/>
      <c r="Q115" s="81">
        <f t="shared" si="41"/>
        <v>0</v>
      </c>
      <c r="R115" s="14">
        <f t="shared" si="42"/>
        <v>0</v>
      </c>
      <c r="S115" s="80"/>
      <c r="T115" s="99" t="s">
        <v>75</v>
      </c>
      <c r="U115" s="56">
        <f t="shared" si="43"/>
        <v>0</v>
      </c>
      <c r="V115" s="99" t="s">
        <v>80</v>
      </c>
      <c r="W115" s="56">
        <f t="shared" si="44"/>
        <v>0</v>
      </c>
      <c r="X115" s="99" t="s">
        <v>89</v>
      </c>
      <c r="Y115" s="56">
        <f t="shared" si="45"/>
        <v>0</v>
      </c>
      <c r="Z115" s="99" t="s">
        <v>93</v>
      </c>
      <c r="AA115" s="56">
        <f t="shared" si="46"/>
        <v>0</v>
      </c>
      <c r="AB115" s="99" t="s">
        <v>96</v>
      </c>
      <c r="AC115" s="56">
        <f t="shared" si="47"/>
        <v>0</v>
      </c>
      <c r="AD115" s="99" t="s">
        <v>102</v>
      </c>
      <c r="AE115" s="56">
        <f t="shared" si="48"/>
        <v>0</v>
      </c>
      <c r="AF115" s="56"/>
      <c r="AG115" s="99" t="s">
        <v>78</v>
      </c>
      <c r="AH115" s="56">
        <f t="shared" si="49"/>
        <v>0</v>
      </c>
      <c r="AI115" s="100" t="s">
        <v>79</v>
      </c>
      <c r="AJ115" s="56">
        <f t="shared" si="50"/>
        <v>0</v>
      </c>
      <c r="AK115" s="56" t="s">
        <v>89</v>
      </c>
      <c r="AL115" s="56">
        <f t="shared" si="51"/>
        <v>0</v>
      </c>
      <c r="AM115" s="99" t="s">
        <v>94</v>
      </c>
      <c r="AN115" s="56">
        <f t="shared" si="52"/>
        <v>0</v>
      </c>
      <c r="AO115" s="99" t="s">
        <v>96</v>
      </c>
      <c r="AP115" s="56">
        <f t="shared" si="53"/>
        <v>0</v>
      </c>
      <c r="AQ115" s="99" t="s">
        <v>102</v>
      </c>
      <c r="AR115" s="56">
        <f t="shared" si="54"/>
        <v>0</v>
      </c>
      <c r="AS115" s="56"/>
      <c r="AT115" s="99" t="s">
        <v>78</v>
      </c>
      <c r="AU115" s="56">
        <f t="shared" si="55"/>
        <v>0</v>
      </c>
      <c r="AV115" s="99" t="s">
        <v>79</v>
      </c>
      <c r="AW115" s="56">
        <f t="shared" si="56"/>
        <v>0</v>
      </c>
      <c r="AX115" s="99" t="s">
        <v>89</v>
      </c>
      <c r="AY115" s="56">
        <f t="shared" si="57"/>
        <v>0</v>
      </c>
      <c r="AZ115" s="99" t="s">
        <v>95</v>
      </c>
      <c r="BA115" s="56">
        <f t="shared" si="58"/>
        <v>0</v>
      </c>
      <c r="BB115" s="99" t="s">
        <v>99</v>
      </c>
      <c r="BC115" s="56">
        <f t="shared" si="59"/>
        <v>0</v>
      </c>
      <c r="BD115" s="99" t="s">
        <v>102</v>
      </c>
      <c r="BE115" s="56">
        <f t="shared" si="60"/>
        <v>0</v>
      </c>
      <c r="BF115" s="56"/>
      <c r="BG115" s="69" t="s">
        <v>78</v>
      </c>
      <c r="BH115" s="56">
        <f t="shared" si="61"/>
        <v>0</v>
      </c>
      <c r="BI115" s="100" t="s">
        <v>79</v>
      </c>
      <c r="BJ115" s="56">
        <f t="shared" si="62"/>
        <v>0</v>
      </c>
      <c r="BK115" s="99" t="s">
        <v>89</v>
      </c>
      <c r="BL115" s="56">
        <f t="shared" si="63"/>
        <v>0</v>
      </c>
      <c r="BM115" s="99" t="s">
        <v>95</v>
      </c>
      <c r="BN115" s="56">
        <f t="shared" si="64"/>
        <v>0</v>
      </c>
      <c r="BO115" s="99" t="s">
        <v>99</v>
      </c>
      <c r="BP115" s="56">
        <f t="shared" si="65"/>
        <v>0</v>
      </c>
      <c r="BQ115" s="99" t="s">
        <v>102</v>
      </c>
      <c r="BR115" s="56">
        <f t="shared" si="66"/>
        <v>0</v>
      </c>
      <c r="BS115" s="56"/>
      <c r="BT115" s="99" t="s">
        <v>75</v>
      </c>
      <c r="BU115" s="56">
        <f t="shared" si="67"/>
        <v>0</v>
      </c>
      <c r="BV115" s="100" t="s">
        <v>81</v>
      </c>
      <c r="BW115" s="56">
        <f t="shared" si="68"/>
        <v>0</v>
      </c>
      <c r="BX115" s="99" t="s">
        <v>89</v>
      </c>
      <c r="BY115" s="56">
        <f t="shared" si="69"/>
        <v>0</v>
      </c>
      <c r="BZ115" s="99" t="s">
        <v>93</v>
      </c>
      <c r="CA115" s="56">
        <f t="shared" si="70"/>
        <v>0</v>
      </c>
      <c r="CB115" s="99" t="s">
        <v>99</v>
      </c>
      <c r="CC115" s="56">
        <f t="shared" si="71"/>
        <v>0</v>
      </c>
      <c r="CD115" s="99" t="s">
        <v>102</v>
      </c>
      <c r="CE115" s="56">
        <f t="shared" si="72"/>
        <v>0</v>
      </c>
      <c r="CF115" s="56"/>
      <c r="CG115" s="99" t="s">
        <v>75</v>
      </c>
      <c r="CH115" s="56">
        <f t="shared" si="73"/>
        <v>0</v>
      </c>
      <c r="CI115" s="99" t="s">
        <v>81</v>
      </c>
      <c r="CJ115" s="56">
        <f t="shared" si="74"/>
        <v>0</v>
      </c>
      <c r="CK115" s="99" t="s">
        <v>89</v>
      </c>
      <c r="CL115" s="56">
        <f t="shared" si="75"/>
        <v>0</v>
      </c>
      <c r="CM115" s="99" t="s">
        <v>93</v>
      </c>
      <c r="CN115" s="56">
        <f t="shared" si="76"/>
        <v>0</v>
      </c>
      <c r="CO115" s="99" t="s">
        <v>99</v>
      </c>
      <c r="CP115" s="56">
        <f t="shared" si="77"/>
        <v>0</v>
      </c>
      <c r="CQ115" s="99" t="s">
        <v>102</v>
      </c>
      <c r="CR115" s="102">
        <f t="shared" si="78"/>
        <v>0</v>
      </c>
    </row>
    <row r="116" spans="1:96" x14ac:dyDescent="0.15">
      <c r="A116" s="80" t="s">
        <v>396</v>
      </c>
      <c r="B116" s="81" t="s">
        <v>397</v>
      </c>
      <c r="C116" s="82" t="s">
        <v>170</v>
      </c>
      <c r="D116" s="82" t="s">
        <v>51</v>
      </c>
      <c r="E116" s="56"/>
      <c r="F116" s="14"/>
      <c r="G116" s="80">
        <v>78</v>
      </c>
      <c r="H116" s="56">
        <v>86</v>
      </c>
      <c r="I116" s="56">
        <v>95</v>
      </c>
      <c r="J116" s="56">
        <v>53</v>
      </c>
      <c r="K116" s="56">
        <v>33</v>
      </c>
      <c r="L116" s="56">
        <v>47.5</v>
      </c>
      <c r="M116" s="94">
        <f t="shared" si="40"/>
        <v>392.5</v>
      </c>
      <c r="N116" s="80"/>
      <c r="O116" s="56">
        <f t="shared" si="79"/>
        <v>0</v>
      </c>
      <c r="P116" s="56"/>
      <c r="Q116" s="81">
        <f t="shared" si="41"/>
        <v>0</v>
      </c>
      <c r="R116" s="14">
        <f t="shared" si="42"/>
        <v>0</v>
      </c>
      <c r="S116" s="80"/>
      <c r="T116" s="99" t="s">
        <v>76</v>
      </c>
      <c r="U116" s="56">
        <f t="shared" si="43"/>
        <v>0</v>
      </c>
      <c r="V116" s="99" t="s">
        <v>83</v>
      </c>
      <c r="W116" s="56">
        <f t="shared" si="44"/>
        <v>0</v>
      </c>
      <c r="X116" s="99" t="s">
        <v>85</v>
      </c>
      <c r="Y116" s="56">
        <f t="shared" si="45"/>
        <v>0</v>
      </c>
      <c r="Z116" s="99" t="s">
        <v>91</v>
      </c>
      <c r="AA116" s="56">
        <f t="shared" si="46"/>
        <v>0</v>
      </c>
      <c r="AB116" s="99" t="s">
        <v>125</v>
      </c>
      <c r="AC116" s="56">
        <f t="shared" si="47"/>
        <v>0</v>
      </c>
      <c r="AD116" s="99" t="s">
        <v>125</v>
      </c>
      <c r="AE116" s="56">
        <f t="shared" si="48"/>
        <v>0</v>
      </c>
      <c r="AF116" s="56"/>
      <c r="AG116" s="99" t="s">
        <v>75</v>
      </c>
      <c r="AH116" s="56">
        <f t="shared" si="49"/>
        <v>0</v>
      </c>
      <c r="AI116" s="100" t="s">
        <v>84</v>
      </c>
      <c r="AJ116" s="56">
        <f t="shared" si="50"/>
        <v>0</v>
      </c>
      <c r="AK116" s="56" t="s">
        <v>89</v>
      </c>
      <c r="AL116" s="56">
        <f t="shared" si="51"/>
        <v>0</v>
      </c>
      <c r="AM116" s="99" t="s">
        <v>94</v>
      </c>
      <c r="AN116" s="56">
        <f t="shared" si="52"/>
        <v>0</v>
      </c>
      <c r="AO116" s="99" t="s">
        <v>99</v>
      </c>
      <c r="AP116" s="56">
        <f t="shared" si="53"/>
        <v>0</v>
      </c>
      <c r="AQ116" s="99" t="s">
        <v>102</v>
      </c>
      <c r="AR116" s="56">
        <f t="shared" si="54"/>
        <v>0</v>
      </c>
      <c r="AS116" s="56"/>
      <c r="AT116" s="99" t="s">
        <v>77</v>
      </c>
      <c r="AU116" s="56">
        <f t="shared" si="55"/>
        <v>0</v>
      </c>
      <c r="AV116" s="99" t="s">
        <v>84</v>
      </c>
      <c r="AW116" s="56">
        <f t="shared" si="56"/>
        <v>0</v>
      </c>
      <c r="AX116" s="99" t="s">
        <v>89</v>
      </c>
      <c r="AY116" s="56">
        <f t="shared" si="57"/>
        <v>0</v>
      </c>
      <c r="AZ116" s="99" t="s">
        <v>94</v>
      </c>
      <c r="BA116" s="56">
        <f t="shared" si="58"/>
        <v>0</v>
      </c>
      <c r="BB116" s="99" t="s">
        <v>99</v>
      </c>
      <c r="BC116" s="56">
        <f t="shared" si="59"/>
        <v>0</v>
      </c>
      <c r="BD116" s="99" t="s">
        <v>102</v>
      </c>
      <c r="BE116" s="56">
        <f t="shared" si="60"/>
        <v>0</v>
      </c>
      <c r="BF116" s="56"/>
      <c r="BG116" s="69" t="s">
        <v>77</v>
      </c>
      <c r="BH116" s="56">
        <f t="shared" si="61"/>
        <v>0</v>
      </c>
      <c r="BI116" s="100" t="s">
        <v>84</v>
      </c>
      <c r="BJ116" s="56">
        <f t="shared" si="62"/>
        <v>0</v>
      </c>
      <c r="BK116" s="99" t="s">
        <v>89</v>
      </c>
      <c r="BL116" s="56">
        <f t="shared" si="63"/>
        <v>0</v>
      </c>
      <c r="BM116" s="99" t="s">
        <v>94</v>
      </c>
      <c r="BN116" s="56">
        <f t="shared" si="64"/>
        <v>0</v>
      </c>
      <c r="BO116" s="99" t="s">
        <v>99</v>
      </c>
      <c r="BP116" s="56">
        <f t="shared" si="65"/>
        <v>0</v>
      </c>
      <c r="BQ116" s="99" t="s">
        <v>102</v>
      </c>
      <c r="BR116" s="56">
        <f t="shared" si="66"/>
        <v>0</v>
      </c>
      <c r="BS116" s="56"/>
      <c r="BT116" s="99" t="s">
        <v>73</v>
      </c>
      <c r="BU116" s="56">
        <f t="shared" si="67"/>
        <v>0</v>
      </c>
      <c r="BV116" s="100" t="s">
        <v>83</v>
      </c>
      <c r="BW116" s="56">
        <f t="shared" si="68"/>
        <v>0</v>
      </c>
      <c r="BX116" s="99" t="s">
        <v>85</v>
      </c>
      <c r="BY116" s="56">
        <f t="shared" si="69"/>
        <v>0</v>
      </c>
      <c r="BZ116" s="99" t="s">
        <v>93</v>
      </c>
      <c r="CA116" s="56">
        <f t="shared" si="70"/>
        <v>0</v>
      </c>
      <c r="CB116" s="99" t="s">
        <v>99</v>
      </c>
      <c r="CC116" s="56">
        <f t="shared" si="71"/>
        <v>0</v>
      </c>
      <c r="CD116" s="99" t="s">
        <v>102</v>
      </c>
      <c r="CE116" s="56">
        <f t="shared" si="72"/>
        <v>0</v>
      </c>
      <c r="CF116" s="56"/>
      <c r="CG116" s="99" t="s">
        <v>73</v>
      </c>
      <c r="CH116" s="56">
        <f t="shared" si="73"/>
        <v>0</v>
      </c>
      <c r="CI116" s="99" t="s">
        <v>83</v>
      </c>
      <c r="CJ116" s="56">
        <f t="shared" si="74"/>
        <v>0</v>
      </c>
      <c r="CK116" s="99" t="s">
        <v>85</v>
      </c>
      <c r="CL116" s="56">
        <f t="shared" si="75"/>
        <v>0</v>
      </c>
      <c r="CM116" s="99" t="s">
        <v>93</v>
      </c>
      <c r="CN116" s="56">
        <f t="shared" si="76"/>
        <v>0</v>
      </c>
      <c r="CO116" s="99" t="s">
        <v>99</v>
      </c>
      <c r="CP116" s="56">
        <f t="shared" si="77"/>
        <v>0</v>
      </c>
      <c r="CQ116" s="99" t="s">
        <v>102</v>
      </c>
      <c r="CR116" s="102">
        <f t="shared" si="78"/>
        <v>0</v>
      </c>
    </row>
    <row r="117" spans="1:96" x14ac:dyDescent="0.15">
      <c r="A117" s="80" t="s">
        <v>398</v>
      </c>
      <c r="B117" s="81" t="s">
        <v>399</v>
      </c>
      <c r="C117" s="82" t="s">
        <v>170</v>
      </c>
      <c r="D117" s="82" t="s">
        <v>51</v>
      </c>
      <c r="E117" s="56"/>
      <c r="F117" s="14"/>
      <c r="G117" s="80">
        <v>97</v>
      </c>
      <c r="H117" s="56">
        <v>88</v>
      </c>
      <c r="I117" s="56">
        <v>69</v>
      </c>
      <c r="J117" s="56">
        <v>25.5</v>
      </c>
      <c r="K117" s="56">
        <v>43</v>
      </c>
      <c r="L117" s="56">
        <v>70</v>
      </c>
      <c r="M117" s="94">
        <f t="shared" si="40"/>
        <v>392.5</v>
      </c>
      <c r="N117" s="80"/>
      <c r="O117" s="56">
        <f t="shared" si="79"/>
        <v>0</v>
      </c>
      <c r="P117" s="56"/>
      <c r="Q117" s="81">
        <f t="shared" si="41"/>
        <v>0</v>
      </c>
      <c r="R117" s="14">
        <f t="shared" si="42"/>
        <v>0</v>
      </c>
      <c r="S117" s="80"/>
      <c r="T117" s="99" t="s">
        <v>75</v>
      </c>
      <c r="U117" s="56">
        <f t="shared" si="43"/>
        <v>0</v>
      </c>
      <c r="V117" s="99" t="s">
        <v>81</v>
      </c>
      <c r="W117" s="56">
        <f t="shared" si="44"/>
        <v>0</v>
      </c>
      <c r="X117" s="99" t="s">
        <v>87</v>
      </c>
      <c r="Y117" s="56">
        <f t="shared" si="45"/>
        <v>0</v>
      </c>
      <c r="Z117" s="99" t="s">
        <v>95</v>
      </c>
      <c r="AA117" s="56">
        <f t="shared" si="46"/>
        <v>0</v>
      </c>
      <c r="AB117" s="99" t="s">
        <v>96</v>
      </c>
      <c r="AC117" s="56">
        <f t="shared" si="47"/>
        <v>0</v>
      </c>
      <c r="AD117" s="99" t="s">
        <v>121</v>
      </c>
      <c r="AE117" s="56">
        <f t="shared" si="48"/>
        <v>0</v>
      </c>
      <c r="AF117" s="56"/>
      <c r="AG117" s="99" t="s">
        <v>76</v>
      </c>
      <c r="AH117" s="56">
        <f t="shared" si="49"/>
        <v>0</v>
      </c>
      <c r="AI117" s="100" t="s">
        <v>83</v>
      </c>
      <c r="AJ117" s="56">
        <f t="shared" si="50"/>
        <v>0</v>
      </c>
      <c r="AK117" s="56" t="s">
        <v>88</v>
      </c>
      <c r="AL117" s="56">
        <f t="shared" si="51"/>
        <v>0</v>
      </c>
      <c r="AM117" s="99" t="s">
        <v>91</v>
      </c>
      <c r="AN117" s="56">
        <f t="shared" si="52"/>
        <v>0</v>
      </c>
      <c r="AO117" s="99" t="s">
        <v>98</v>
      </c>
      <c r="AP117" s="56">
        <f t="shared" si="53"/>
        <v>0</v>
      </c>
      <c r="AQ117" s="99" t="s">
        <v>121</v>
      </c>
      <c r="AR117" s="56">
        <f t="shared" si="54"/>
        <v>0</v>
      </c>
      <c r="AS117" s="56"/>
      <c r="AT117" s="99" t="s">
        <v>76</v>
      </c>
      <c r="AU117" s="56">
        <f t="shared" si="55"/>
        <v>0</v>
      </c>
      <c r="AV117" s="99" t="s">
        <v>129</v>
      </c>
      <c r="AW117" s="56">
        <f t="shared" si="56"/>
        <v>0</v>
      </c>
      <c r="AX117" s="99" t="s">
        <v>88</v>
      </c>
      <c r="AY117" s="56">
        <f t="shared" si="57"/>
        <v>0</v>
      </c>
      <c r="AZ117" s="99" t="s">
        <v>91</v>
      </c>
      <c r="BA117" s="56">
        <f t="shared" si="58"/>
        <v>0</v>
      </c>
      <c r="BB117" s="99" t="s">
        <v>98</v>
      </c>
      <c r="BC117" s="56">
        <f t="shared" si="59"/>
        <v>0</v>
      </c>
      <c r="BD117" s="99" t="s">
        <v>121</v>
      </c>
      <c r="BE117" s="56">
        <f t="shared" si="60"/>
        <v>0</v>
      </c>
      <c r="BF117" s="56"/>
      <c r="BG117" s="69" t="s">
        <v>76</v>
      </c>
      <c r="BH117" s="56">
        <f t="shared" si="61"/>
        <v>0</v>
      </c>
      <c r="BI117" s="100" t="s">
        <v>83</v>
      </c>
      <c r="BJ117" s="56">
        <f t="shared" si="62"/>
        <v>0</v>
      </c>
      <c r="BK117" s="99" t="s">
        <v>87</v>
      </c>
      <c r="BL117" s="56">
        <f t="shared" si="63"/>
        <v>0</v>
      </c>
      <c r="BM117" s="99" t="s">
        <v>91</v>
      </c>
      <c r="BN117" s="56">
        <f t="shared" si="64"/>
        <v>0</v>
      </c>
      <c r="BO117" s="99" t="s">
        <v>98</v>
      </c>
      <c r="BP117" s="56">
        <f t="shared" si="65"/>
        <v>0</v>
      </c>
      <c r="BQ117" s="99" t="s">
        <v>121</v>
      </c>
      <c r="BR117" s="56">
        <f t="shared" si="66"/>
        <v>0</v>
      </c>
      <c r="BS117" s="56"/>
      <c r="BT117" s="99" t="s">
        <v>75</v>
      </c>
      <c r="BU117" s="56">
        <f t="shared" si="67"/>
        <v>0</v>
      </c>
      <c r="BV117" s="100" t="s">
        <v>81</v>
      </c>
      <c r="BW117" s="56">
        <f t="shared" si="68"/>
        <v>0</v>
      </c>
      <c r="BX117" s="99" t="s">
        <v>89</v>
      </c>
      <c r="BY117" s="56">
        <f t="shared" si="69"/>
        <v>0</v>
      </c>
      <c r="BZ117" s="99" t="s">
        <v>91</v>
      </c>
      <c r="CA117" s="56">
        <f t="shared" si="70"/>
        <v>0</v>
      </c>
      <c r="CB117" s="99" t="s">
        <v>96</v>
      </c>
      <c r="CC117" s="56">
        <f t="shared" si="71"/>
        <v>0</v>
      </c>
      <c r="CD117" s="99" t="s">
        <v>122</v>
      </c>
      <c r="CE117" s="56">
        <f t="shared" si="72"/>
        <v>0</v>
      </c>
      <c r="CF117" s="56"/>
      <c r="CG117" s="99" t="s">
        <v>75</v>
      </c>
      <c r="CH117" s="56">
        <f t="shared" si="73"/>
        <v>0</v>
      </c>
      <c r="CI117" s="99" t="s">
        <v>81</v>
      </c>
      <c r="CJ117" s="56">
        <f t="shared" si="74"/>
        <v>0</v>
      </c>
      <c r="CK117" s="99" t="s">
        <v>89</v>
      </c>
      <c r="CL117" s="56">
        <f t="shared" si="75"/>
        <v>0</v>
      </c>
      <c r="CM117" s="99" t="s">
        <v>91</v>
      </c>
      <c r="CN117" s="56">
        <f t="shared" si="76"/>
        <v>0</v>
      </c>
      <c r="CO117" s="99" t="s">
        <v>96</v>
      </c>
      <c r="CP117" s="56">
        <f t="shared" si="77"/>
        <v>0</v>
      </c>
      <c r="CQ117" s="99" t="s">
        <v>122</v>
      </c>
      <c r="CR117" s="102">
        <f t="shared" si="78"/>
        <v>0</v>
      </c>
    </row>
    <row r="118" spans="1:96" x14ac:dyDescent="0.15">
      <c r="A118" s="80" t="s">
        <v>400</v>
      </c>
      <c r="B118" s="81" t="s">
        <v>401</v>
      </c>
      <c r="C118" s="82" t="s">
        <v>170</v>
      </c>
      <c r="D118" s="82" t="s">
        <v>51</v>
      </c>
      <c r="E118" s="56"/>
      <c r="F118" s="14"/>
      <c r="G118" s="80">
        <v>85</v>
      </c>
      <c r="H118" s="56">
        <v>93</v>
      </c>
      <c r="I118" s="56">
        <v>71</v>
      </c>
      <c r="J118" s="56">
        <v>52.5</v>
      </c>
      <c r="K118" s="56">
        <v>47</v>
      </c>
      <c r="L118" s="56">
        <v>44</v>
      </c>
      <c r="M118" s="94">
        <f t="shared" si="40"/>
        <v>392.5</v>
      </c>
      <c r="N118" s="80"/>
      <c r="O118" s="56">
        <f t="shared" si="79"/>
        <v>0</v>
      </c>
      <c r="P118" s="56"/>
      <c r="Q118" s="81">
        <f t="shared" si="41"/>
        <v>0</v>
      </c>
      <c r="R118" s="14">
        <f t="shared" si="42"/>
        <v>0</v>
      </c>
      <c r="S118" s="80"/>
      <c r="T118" s="99" t="s">
        <v>73</v>
      </c>
      <c r="U118" s="56">
        <f t="shared" si="43"/>
        <v>0</v>
      </c>
      <c r="V118" s="99" t="s">
        <v>80</v>
      </c>
      <c r="W118" s="56">
        <f t="shared" si="44"/>
        <v>0</v>
      </c>
      <c r="X118" s="99" t="s">
        <v>89</v>
      </c>
      <c r="Y118" s="56">
        <f t="shared" si="45"/>
        <v>0</v>
      </c>
      <c r="Z118" s="99" t="s">
        <v>95</v>
      </c>
      <c r="AA118" s="56">
        <f t="shared" si="46"/>
        <v>0</v>
      </c>
      <c r="AB118" s="99" t="s">
        <v>98</v>
      </c>
      <c r="AC118" s="56">
        <f t="shared" si="47"/>
        <v>0</v>
      </c>
      <c r="AD118" s="99" t="s">
        <v>121</v>
      </c>
      <c r="AE118" s="56">
        <f t="shared" si="48"/>
        <v>0</v>
      </c>
      <c r="AF118" s="56"/>
      <c r="AG118" s="99" t="s">
        <v>74</v>
      </c>
      <c r="AH118" s="56">
        <f t="shared" si="49"/>
        <v>0</v>
      </c>
      <c r="AI118" s="100" t="s">
        <v>79</v>
      </c>
      <c r="AJ118" s="56">
        <f t="shared" si="50"/>
        <v>0</v>
      </c>
      <c r="AK118" s="56" t="s">
        <v>90</v>
      </c>
      <c r="AL118" s="56">
        <f t="shared" si="51"/>
        <v>0</v>
      </c>
      <c r="AM118" s="99" t="s">
        <v>94</v>
      </c>
      <c r="AN118" s="56">
        <f t="shared" si="52"/>
        <v>0</v>
      </c>
      <c r="AO118" s="99" t="s">
        <v>96</v>
      </c>
      <c r="AP118" s="56">
        <f t="shared" si="53"/>
        <v>0</v>
      </c>
      <c r="AQ118" s="99" t="s">
        <v>102</v>
      </c>
      <c r="AR118" s="56">
        <f t="shared" si="54"/>
        <v>0</v>
      </c>
      <c r="AS118" s="56"/>
      <c r="AT118" s="99" t="s">
        <v>75</v>
      </c>
      <c r="AU118" s="56">
        <f t="shared" si="55"/>
        <v>0</v>
      </c>
      <c r="AV118" s="99" t="s">
        <v>79</v>
      </c>
      <c r="AW118" s="56">
        <f t="shared" si="56"/>
        <v>0</v>
      </c>
      <c r="AX118" s="99" t="s">
        <v>85</v>
      </c>
      <c r="AY118" s="56">
        <f t="shared" si="57"/>
        <v>0</v>
      </c>
      <c r="AZ118" s="99" t="s">
        <v>94</v>
      </c>
      <c r="BA118" s="56">
        <f t="shared" si="58"/>
        <v>0</v>
      </c>
      <c r="BB118" s="99" t="s">
        <v>99</v>
      </c>
      <c r="BC118" s="56">
        <f t="shared" si="59"/>
        <v>0</v>
      </c>
      <c r="BD118" s="99" t="s">
        <v>102</v>
      </c>
      <c r="BE118" s="56">
        <f t="shared" si="60"/>
        <v>0</v>
      </c>
      <c r="BF118" s="56"/>
      <c r="BG118" s="69" t="s">
        <v>75</v>
      </c>
      <c r="BH118" s="56">
        <f t="shared" si="61"/>
        <v>0</v>
      </c>
      <c r="BI118" s="100" t="s">
        <v>79</v>
      </c>
      <c r="BJ118" s="56">
        <f t="shared" si="62"/>
        <v>0</v>
      </c>
      <c r="BK118" s="99" t="s">
        <v>85</v>
      </c>
      <c r="BL118" s="56">
        <f t="shared" si="63"/>
        <v>0</v>
      </c>
      <c r="BM118" s="99" t="s">
        <v>94</v>
      </c>
      <c r="BN118" s="56">
        <f t="shared" si="64"/>
        <v>0</v>
      </c>
      <c r="BO118" s="99" t="s">
        <v>99</v>
      </c>
      <c r="BP118" s="56">
        <f t="shared" si="65"/>
        <v>0</v>
      </c>
      <c r="BQ118" s="99" t="s">
        <v>102</v>
      </c>
      <c r="BR118" s="56">
        <f t="shared" si="66"/>
        <v>0</v>
      </c>
      <c r="BS118" s="56"/>
      <c r="BT118" s="99" t="s">
        <v>74</v>
      </c>
      <c r="BU118" s="56">
        <f t="shared" si="67"/>
        <v>0</v>
      </c>
      <c r="BV118" s="100" t="s">
        <v>137</v>
      </c>
      <c r="BW118" s="56">
        <f t="shared" si="68"/>
        <v>0</v>
      </c>
      <c r="BX118" s="99" t="s">
        <v>85</v>
      </c>
      <c r="BY118" s="56">
        <f t="shared" si="69"/>
        <v>0</v>
      </c>
      <c r="BZ118" s="99" t="s">
        <v>91</v>
      </c>
      <c r="CA118" s="56">
        <f t="shared" si="70"/>
        <v>0</v>
      </c>
      <c r="CB118" s="99" t="s">
        <v>96</v>
      </c>
      <c r="CC118" s="56">
        <f t="shared" si="71"/>
        <v>0</v>
      </c>
      <c r="CD118" s="99" t="s">
        <v>122</v>
      </c>
      <c r="CE118" s="56">
        <f t="shared" si="72"/>
        <v>0</v>
      </c>
      <c r="CF118" s="56"/>
      <c r="CG118" s="99" t="s">
        <v>74</v>
      </c>
      <c r="CH118" s="56">
        <f t="shared" si="73"/>
        <v>0</v>
      </c>
      <c r="CI118" s="99" t="s">
        <v>137</v>
      </c>
      <c r="CJ118" s="56">
        <f t="shared" si="74"/>
        <v>0</v>
      </c>
      <c r="CK118" s="99" t="s">
        <v>85</v>
      </c>
      <c r="CL118" s="56">
        <f t="shared" si="75"/>
        <v>0</v>
      </c>
      <c r="CM118" s="99" t="s">
        <v>91</v>
      </c>
      <c r="CN118" s="56">
        <f t="shared" si="76"/>
        <v>0</v>
      </c>
      <c r="CO118" s="99" t="s">
        <v>96</v>
      </c>
      <c r="CP118" s="56">
        <f t="shared" si="77"/>
        <v>0</v>
      </c>
      <c r="CQ118" s="99" t="s">
        <v>122</v>
      </c>
      <c r="CR118" s="102">
        <f t="shared" si="78"/>
        <v>0</v>
      </c>
    </row>
    <row r="119" spans="1:96" x14ac:dyDescent="0.15">
      <c r="A119" s="80" t="s">
        <v>402</v>
      </c>
      <c r="B119" s="81" t="s">
        <v>403</v>
      </c>
      <c r="C119" s="82" t="s">
        <v>170</v>
      </c>
      <c r="D119" s="82" t="s">
        <v>51</v>
      </c>
      <c r="E119" s="56"/>
      <c r="F119" s="14"/>
      <c r="G119" s="80">
        <v>100</v>
      </c>
      <c r="H119" s="56">
        <v>77</v>
      </c>
      <c r="I119" s="56">
        <v>95</v>
      </c>
      <c r="J119" s="56">
        <v>35</v>
      </c>
      <c r="K119" s="56">
        <v>38</v>
      </c>
      <c r="L119" s="56">
        <v>44.5</v>
      </c>
      <c r="M119" s="94">
        <f t="shared" si="40"/>
        <v>389.5</v>
      </c>
      <c r="N119" s="80"/>
      <c r="O119" s="56">
        <f t="shared" si="79"/>
        <v>0</v>
      </c>
      <c r="P119" s="56"/>
      <c r="Q119" s="81">
        <f t="shared" si="41"/>
        <v>0</v>
      </c>
      <c r="R119" s="14">
        <f t="shared" si="42"/>
        <v>0</v>
      </c>
      <c r="S119" s="80"/>
      <c r="T119" s="99" t="s">
        <v>78</v>
      </c>
      <c r="U119" s="56">
        <f t="shared" si="43"/>
        <v>0</v>
      </c>
      <c r="V119" s="99" t="s">
        <v>79</v>
      </c>
      <c r="W119" s="56">
        <f t="shared" si="44"/>
        <v>0</v>
      </c>
      <c r="X119" s="99" t="s">
        <v>86</v>
      </c>
      <c r="Y119" s="56">
        <f t="shared" si="45"/>
        <v>0</v>
      </c>
      <c r="Z119" s="99" t="s">
        <v>94</v>
      </c>
      <c r="AA119" s="56">
        <f t="shared" si="46"/>
        <v>0</v>
      </c>
      <c r="AB119" s="99" t="s">
        <v>99</v>
      </c>
      <c r="AC119" s="56">
        <f t="shared" si="47"/>
        <v>0</v>
      </c>
      <c r="AD119" s="99" t="s">
        <v>102</v>
      </c>
      <c r="AE119" s="56">
        <f t="shared" si="48"/>
        <v>0</v>
      </c>
      <c r="AF119" s="56"/>
      <c r="AG119" s="99" t="s">
        <v>77</v>
      </c>
      <c r="AH119" s="56">
        <f t="shared" si="49"/>
        <v>0</v>
      </c>
      <c r="AI119" s="100" t="s">
        <v>83</v>
      </c>
      <c r="AJ119" s="56">
        <f t="shared" si="50"/>
        <v>0</v>
      </c>
      <c r="AK119" s="56" t="s">
        <v>89</v>
      </c>
      <c r="AL119" s="56">
        <f t="shared" si="51"/>
        <v>0</v>
      </c>
      <c r="AM119" s="99" t="s">
        <v>93</v>
      </c>
      <c r="AN119" s="56">
        <f t="shared" si="52"/>
        <v>0</v>
      </c>
      <c r="AO119" s="99" t="s">
        <v>96</v>
      </c>
      <c r="AP119" s="56">
        <f t="shared" si="53"/>
        <v>0</v>
      </c>
      <c r="AQ119" s="99" t="s">
        <v>102</v>
      </c>
      <c r="AR119" s="56">
        <f t="shared" si="54"/>
        <v>0</v>
      </c>
      <c r="AS119" s="56"/>
      <c r="AT119" s="99" t="s">
        <v>74</v>
      </c>
      <c r="AU119" s="56">
        <f t="shared" si="55"/>
        <v>0</v>
      </c>
      <c r="AV119" s="99" t="s">
        <v>79</v>
      </c>
      <c r="AW119" s="56">
        <f t="shared" si="56"/>
        <v>0</v>
      </c>
      <c r="AX119" s="99" t="s">
        <v>89</v>
      </c>
      <c r="AY119" s="56">
        <f t="shared" si="57"/>
        <v>0</v>
      </c>
      <c r="AZ119" s="99" t="s">
        <v>93</v>
      </c>
      <c r="BA119" s="56">
        <f t="shared" si="58"/>
        <v>0</v>
      </c>
      <c r="BB119" s="99" t="s">
        <v>96</v>
      </c>
      <c r="BC119" s="56">
        <f t="shared" si="59"/>
        <v>0</v>
      </c>
      <c r="BD119" s="99" t="s">
        <v>122</v>
      </c>
      <c r="BE119" s="56">
        <f t="shared" si="60"/>
        <v>0</v>
      </c>
      <c r="BF119" s="56"/>
      <c r="BG119" s="69" t="s">
        <v>74</v>
      </c>
      <c r="BH119" s="56">
        <f t="shared" si="61"/>
        <v>0</v>
      </c>
      <c r="BI119" s="100" t="s">
        <v>79</v>
      </c>
      <c r="BJ119" s="56">
        <f t="shared" si="62"/>
        <v>0</v>
      </c>
      <c r="BK119" s="99" t="s">
        <v>89</v>
      </c>
      <c r="BL119" s="56">
        <f t="shared" si="63"/>
        <v>0</v>
      </c>
      <c r="BM119" s="99" t="s">
        <v>93</v>
      </c>
      <c r="BN119" s="56">
        <f t="shared" si="64"/>
        <v>0</v>
      </c>
      <c r="BO119" s="99" t="s">
        <v>96</v>
      </c>
      <c r="BP119" s="56">
        <f t="shared" si="65"/>
        <v>0</v>
      </c>
      <c r="BQ119" s="99" t="s">
        <v>122</v>
      </c>
      <c r="BR119" s="56">
        <f t="shared" si="66"/>
        <v>0</v>
      </c>
      <c r="BS119" s="56"/>
      <c r="BT119" s="99" t="s">
        <v>75</v>
      </c>
      <c r="BU119" s="56">
        <f t="shared" si="67"/>
        <v>0</v>
      </c>
      <c r="BV119" s="100" t="s">
        <v>138</v>
      </c>
      <c r="BW119" s="56">
        <f t="shared" si="68"/>
        <v>0</v>
      </c>
      <c r="BX119" s="99" t="s">
        <v>88</v>
      </c>
      <c r="BY119" s="56">
        <f t="shared" si="69"/>
        <v>0</v>
      </c>
      <c r="BZ119" s="99" t="s">
        <v>91</v>
      </c>
      <c r="CA119" s="56">
        <f t="shared" si="70"/>
        <v>0</v>
      </c>
      <c r="CB119" s="99" t="s">
        <v>96</v>
      </c>
      <c r="CC119" s="56">
        <f t="shared" si="71"/>
        <v>0</v>
      </c>
      <c r="CD119" s="99" t="s">
        <v>122</v>
      </c>
      <c r="CE119" s="56">
        <f t="shared" si="72"/>
        <v>0</v>
      </c>
      <c r="CF119" s="56"/>
      <c r="CG119" s="99" t="s">
        <v>75</v>
      </c>
      <c r="CH119" s="56">
        <f t="shared" si="73"/>
        <v>0</v>
      </c>
      <c r="CI119" s="99" t="s">
        <v>138</v>
      </c>
      <c r="CJ119" s="56">
        <f t="shared" si="74"/>
        <v>0</v>
      </c>
      <c r="CK119" s="99" t="s">
        <v>88</v>
      </c>
      <c r="CL119" s="56">
        <f t="shared" si="75"/>
        <v>0</v>
      </c>
      <c r="CM119" s="99" t="s">
        <v>91</v>
      </c>
      <c r="CN119" s="56">
        <f t="shared" si="76"/>
        <v>0</v>
      </c>
      <c r="CO119" s="99" t="s">
        <v>96</v>
      </c>
      <c r="CP119" s="56">
        <f t="shared" si="77"/>
        <v>0</v>
      </c>
      <c r="CQ119" s="99" t="s">
        <v>122</v>
      </c>
      <c r="CR119" s="102">
        <f t="shared" si="78"/>
        <v>0</v>
      </c>
    </row>
    <row r="120" spans="1:96" x14ac:dyDescent="0.15">
      <c r="A120" s="80" t="s">
        <v>404</v>
      </c>
      <c r="B120" s="81" t="s">
        <v>405</v>
      </c>
      <c r="C120" s="82" t="s">
        <v>170</v>
      </c>
      <c r="D120" s="82" t="s">
        <v>51</v>
      </c>
      <c r="E120" s="56"/>
      <c r="F120" s="14"/>
      <c r="G120" s="80">
        <v>84</v>
      </c>
      <c r="H120" s="56">
        <v>82</v>
      </c>
      <c r="I120" s="56">
        <v>68</v>
      </c>
      <c r="J120" s="56">
        <v>61.5</v>
      </c>
      <c r="K120" s="56">
        <v>42</v>
      </c>
      <c r="L120" s="56">
        <v>52</v>
      </c>
      <c r="M120" s="94">
        <f t="shared" si="40"/>
        <v>389.5</v>
      </c>
      <c r="N120" s="80"/>
      <c r="O120" s="56">
        <f t="shared" si="79"/>
        <v>0</v>
      </c>
      <c r="P120" s="56"/>
      <c r="Q120" s="81">
        <f t="shared" si="41"/>
        <v>0</v>
      </c>
      <c r="R120" s="14">
        <f t="shared" si="42"/>
        <v>0</v>
      </c>
      <c r="S120" s="80"/>
      <c r="T120" s="99" t="s">
        <v>78</v>
      </c>
      <c r="U120" s="56">
        <f t="shared" si="43"/>
        <v>0</v>
      </c>
      <c r="V120" s="99" t="s">
        <v>79</v>
      </c>
      <c r="W120" s="56">
        <f t="shared" si="44"/>
        <v>0</v>
      </c>
      <c r="X120" s="99" t="s">
        <v>86</v>
      </c>
      <c r="Y120" s="56">
        <f t="shared" si="45"/>
        <v>0</v>
      </c>
      <c r="Z120" s="99" t="s">
        <v>94</v>
      </c>
      <c r="AA120" s="56">
        <f t="shared" si="46"/>
        <v>0</v>
      </c>
      <c r="AB120" s="99" t="s">
        <v>99</v>
      </c>
      <c r="AC120" s="56">
        <f t="shared" si="47"/>
        <v>0</v>
      </c>
      <c r="AD120" s="99" t="s">
        <v>102</v>
      </c>
      <c r="AE120" s="56">
        <f t="shared" si="48"/>
        <v>0</v>
      </c>
      <c r="AF120" s="56"/>
      <c r="AG120" s="99" t="s">
        <v>75</v>
      </c>
      <c r="AH120" s="56">
        <f t="shared" si="49"/>
        <v>0</v>
      </c>
      <c r="AI120" s="100" t="s">
        <v>81</v>
      </c>
      <c r="AJ120" s="56">
        <f t="shared" si="50"/>
        <v>0</v>
      </c>
      <c r="AK120" s="56" t="s">
        <v>90</v>
      </c>
      <c r="AL120" s="56">
        <f t="shared" si="51"/>
        <v>0</v>
      </c>
      <c r="AM120" s="99" t="s">
        <v>95</v>
      </c>
      <c r="AN120" s="56">
        <f t="shared" si="52"/>
        <v>0</v>
      </c>
      <c r="AO120" s="99" t="s">
        <v>96</v>
      </c>
      <c r="AP120" s="56">
        <f t="shared" si="53"/>
        <v>0</v>
      </c>
      <c r="AQ120" s="99" t="s">
        <v>122</v>
      </c>
      <c r="AR120" s="56">
        <f t="shared" si="54"/>
        <v>0</v>
      </c>
      <c r="AS120" s="56"/>
      <c r="AT120" s="99" t="s">
        <v>75</v>
      </c>
      <c r="AU120" s="56">
        <f t="shared" si="55"/>
        <v>0</v>
      </c>
      <c r="AV120" s="99" t="s">
        <v>81</v>
      </c>
      <c r="AW120" s="56">
        <f t="shared" si="56"/>
        <v>0</v>
      </c>
      <c r="AX120" s="99" t="s">
        <v>85</v>
      </c>
      <c r="AY120" s="56">
        <f t="shared" si="57"/>
        <v>0</v>
      </c>
      <c r="AZ120" s="99" t="s">
        <v>93</v>
      </c>
      <c r="BA120" s="56">
        <f t="shared" si="58"/>
        <v>0</v>
      </c>
      <c r="BB120" s="99" t="s">
        <v>96</v>
      </c>
      <c r="BC120" s="56">
        <f t="shared" si="59"/>
        <v>0</v>
      </c>
      <c r="BD120" s="99" t="s">
        <v>122</v>
      </c>
      <c r="BE120" s="56">
        <f t="shared" si="60"/>
        <v>0</v>
      </c>
      <c r="BF120" s="56"/>
      <c r="BG120" s="69" t="s">
        <v>75</v>
      </c>
      <c r="BH120" s="56">
        <f t="shared" si="61"/>
        <v>0</v>
      </c>
      <c r="BI120" s="100" t="s">
        <v>81</v>
      </c>
      <c r="BJ120" s="56">
        <f t="shared" si="62"/>
        <v>0</v>
      </c>
      <c r="BK120" s="99" t="s">
        <v>85</v>
      </c>
      <c r="BL120" s="56">
        <f t="shared" si="63"/>
        <v>0</v>
      </c>
      <c r="BM120" s="99" t="s">
        <v>93</v>
      </c>
      <c r="BN120" s="56">
        <f t="shared" si="64"/>
        <v>0</v>
      </c>
      <c r="BO120" s="99" t="s">
        <v>96</v>
      </c>
      <c r="BP120" s="56">
        <f t="shared" si="65"/>
        <v>0</v>
      </c>
      <c r="BQ120" s="99" t="s">
        <v>122</v>
      </c>
      <c r="BR120" s="56">
        <f t="shared" si="66"/>
        <v>0</v>
      </c>
      <c r="BS120" s="56"/>
      <c r="BT120" s="99" t="s">
        <v>77</v>
      </c>
      <c r="BU120" s="56">
        <f t="shared" si="67"/>
        <v>0</v>
      </c>
      <c r="BV120" s="100" t="s">
        <v>83</v>
      </c>
      <c r="BW120" s="56">
        <f t="shared" si="68"/>
        <v>0</v>
      </c>
      <c r="BX120" s="99" t="s">
        <v>90</v>
      </c>
      <c r="BY120" s="56">
        <f t="shared" si="69"/>
        <v>0</v>
      </c>
      <c r="BZ120" s="99" t="s">
        <v>91</v>
      </c>
      <c r="CA120" s="56">
        <f t="shared" si="70"/>
        <v>0</v>
      </c>
      <c r="CB120" s="99" t="s">
        <v>96</v>
      </c>
      <c r="CC120" s="56">
        <f t="shared" si="71"/>
        <v>0</v>
      </c>
      <c r="CD120" s="99" t="s">
        <v>122</v>
      </c>
      <c r="CE120" s="56">
        <f t="shared" si="72"/>
        <v>0</v>
      </c>
      <c r="CF120" s="56"/>
      <c r="CG120" s="99" t="s">
        <v>77</v>
      </c>
      <c r="CH120" s="56">
        <f t="shared" si="73"/>
        <v>0</v>
      </c>
      <c r="CI120" s="99" t="s">
        <v>83</v>
      </c>
      <c r="CJ120" s="56">
        <f t="shared" si="74"/>
        <v>0</v>
      </c>
      <c r="CK120" s="99" t="s">
        <v>90</v>
      </c>
      <c r="CL120" s="56">
        <f t="shared" si="75"/>
        <v>0</v>
      </c>
      <c r="CM120" s="99" t="s">
        <v>91</v>
      </c>
      <c r="CN120" s="56">
        <f t="shared" si="76"/>
        <v>0</v>
      </c>
      <c r="CO120" s="99" t="s">
        <v>96</v>
      </c>
      <c r="CP120" s="56">
        <f t="shared" si="77"/>
        <v>0</v>
      </c>
      <c r="CQ120" s="99" t="s">
        <v>122</v>
      </c>
      <c r="CR120" s="102">
        <f t="shared" si="78"/>
        <v>0</v>
      </c>
    </row>
    <row r="121" spans="1:96" x14ac:dyDescent="0.15">
      <c r="A121" s="80" t="s">
        <v>406</v>
      </c>
      <c r="B121" s="81" t="s">
        <v>407</v>
      </c>
      <c r="C121" s="82" t="s">
        <v>170</v>
      </c>
      <c r="D121" s="82" t="s">
        <v>51</v>
      </c>
      <c r="E121" s="56"/>
      <c r="F121" s="14"/>
      <c r="G121" s="80">
        <v>96</v>
      </c>
      <c r="H121" s="56">
        <v>80</v>
      </c>
      <c r="I121" s="56">
        <v>95</v>
      </c>
      <c r="J121" s="56">
        <v>46</v>
      </c>
      <c r="K121" s="56">
        <v>37</v>
      </c>
      <c r="L121" s="56">
        <v>33</v>
      </c>
      <c r="M121" s="94">
        <f t="shared" si="40"/>
        <v>387</v>
      </c>
      <c r="N121" s="80"/>
      <c r="O121" s="56">
        <f t="shared" si="79"/>
        <v>0</v>
      </c>
      <c r="P121" s="56"/>
      <c r="Q121" s="81">
        <f t="shared" si="41"/>
        <v>0</v>
      </c>
      <c r="R121" s="14">
        <f t="shared" si="42"/>
        <v>0</v>
      </c>
      <c r="S121" s="80"/>
      <c r="T121" s="99" t="s">
        <v>78</v>
      </c>
      <c r="U121" s="56">
        <f t="shared" si="43"/>
        <v>0</v>
      </c>
      <c r="V121" s="99" t="s">
        <v>79</v>
      </c>
      <c r="W121" s="56">
        <f t="shared" si="44"/>
        <v>0</v>
      </c>
      <c r="X121" s="99" t="s">
        <v>86</v>
      </c>
      <c r="Y121" s="56">
        <f t="shared" si="45"/>
        <v>0</v>
      </c>
      <c r="Z121" s="99" t="s">
        <v>94</v>
      </c>
      <c r="AA121" s="56">
        <f t="shared" si="46"/>
        <v>0</v>
      </c>
      <c r="AB121" s="99" t="s">
        <v>99</v>
      </c>
      <c r="AC121" s="56">
        <f t="shared" si="47"/>
        <v>0</v>
      </c>
      <c r="AD121" s="99" t="s">
        <v>102</v>
      </c>
      <c r="AE121" s="56">
        <f t="shared" si="48"/>
        <v>0</v>
      </c>
      <c r="AF121" s="56"/>
      <c r="AG121" s="99" t="s">
        <v>77</v>
      </c>
      <c r="AH121" s="56">
        <f t="shared" si="49"/>
        <v>0</v>
      </c>
      <c r="AI121" s="100" t="s">
        <v>83</v>
      </c>
      <c r="AJ121" s="56">
        <f t="shared" si="50"/>
        <v>0</v>
      </c>
      <c r="AK121" s="56" t="s">
        <v>89</v>
      </c>
      <c r="AL121" s="56">
        <f t="shared" si="51"/>
        <v>0</v>
      </c>
      <c r="AM121" s="99" t="s">
        <v>93</v>
      </c>
      <c r="AN121" s="56">
        <f t="shared" si="52"/>
        <v>0</v>
      </c>
      <c r="AO121" s="99" t="s">
        <v>99</v>
      </c>
      <c r="AP121" s="56">
        <f t="shared" si="53"/>
        <v>0</v>
      </c>
      <c r="AQ121" s="99" t="s">
        <v>102</v>
      </c>
      <c r="AR121" s="56">
        <f t="shared" si="54"/>
        <v>0</v>
      </c>
      <c r="AS121" s="56"/>
      <c r="AT121" s="99" t="s">
        <v>77</v>
      </c>
      <c r="AU121" s="56">
        <f t="shared" si="55"/>
        <v>0</v>
      </c>
      <c r="AV121" s="99" t="s">
        <v>132</v>
      </c>
      <c r="AW121" s="56">
        <f t="shared" si="56"/>
        <v>0</v>
      </c>
      <c r="AX121" s="99" t="s">
        <v>89</v>
      </c>
      <c r="AY121" s="56">
        <f t="shared" si="57"/>
        <v>0</v>
      </c>
      <c r="AZ121" s="99" t="s">
        <v>93</v>
      </c>
      <c r="BA121" s="56">
        <f t="shared" si="58"/>
        <v>0</v>
      </c>
      <c r="BB121" s="99" t="s">
        <v>99</v>
      </c>
      <c r="BC121" s="56">
        <f t="shared" si="59"/>
        <v>0</v>
      </c>
      <c r="BD121" s="99" t="s">
        <v>102</v>
      </c>
      <c r="BE121" s="56">
        <f t="shared" si="60"/>
        <v>0</v>
      </c>
      <c r="BF121" s="56"/>
      <c r="BG121" s="69" t="s">
        <v>77</v>
      </c>
      <c r="BH121" s="56">
        <f t="shared" si="61"/>
        <v>0</v>
      </c>
      <c r="BI121" s="100" t="s">
        <v>83</v>
      </c>
      <c r="BJ121" s="56">
        <f t="shared" si="62"/>
        <v>0</v>
      </c>
      <c r="BK121" s="99" t="s">
        <v>89</v>
      </c>
      <c r="BL121" s="56">
        <f t="shared" si="63"/>
        <v>0</v>
      </c>
      <c r="BM121" s="99" t="s">
        <v>93</v>
      </c>
      <c r="BN121" s="56">
        <f t="shared" si="64"/>
        <v>0</v>
      </c>
      <c r="BO121" s="99" t="s">
        <v>99</v>
      </c>
      <c r="BP121" s="56">
        <f t="shared" si="65"/>
        <v>0</v>
      </c>
      <c r="BQ121" s="99" t="s">
        <v>102</v>
      </c>
      <c r="BR121" s="56">
        <f t="shared" si="66"/>
        <v>0</v>
      </c>
      <c r="BS121" s="56"/>
      <c r="BT121" s="99" t="s">
        <v>75</v>
      </c>
      <c r="BU121" s="56">
        <f t="shared" si="67"/>
        <v>0</v>
      </c>
      <c r="BV121" s="100" t="s">
        <v>138</v>
      </c>
      <c r="BW121" s="56">
        <f t="shared" si="68"/>
        <v>0</v>
      </c>
      <c r="BX121" s="99" t="s">
        <v>88</v>
      </c>
      <c r="BY121" s="56">
        <f t="shared" si="69"/>
        <v>0</v>
      </c>
      <c r="BZ121" s="99" t="s">
        <v>93</v>
      </c>
      <c r="CA121" s="56">
        <f t="shared" si="70"/>
        <v>0</v>
      </c>
      <c r="CB121" s="99" t="s">
        <v>99</v>
      </c>
      <c r="CC121" s="56">
        <f t="shared" si="71"/>
        <v>0</v>
      </c>
      <c r="CD121" s="99" t="s">
        <v>102</v>
      </c>
      <c r="CE121" s="56">
        <f t="shared" si="72"/>
        <v>0</v>
      </c>
      <c r="CF121" s="56"/>
      <c r="CG121" s="99" t="s">
        <v>75</v>
      </c>
      <c r="CH121" s="56">
        <f t="shared" si="73"/>
        <v>0</v>
      </c>
      <c r="CI121" s="99" t="s">
        <v>138</v>
      </c>
      <c r="CJ121" s="56">
        <f t="shared" si="74"/>
        <v>0</v>
      </c>
      <c r="CK121" s="99" t="s">
        <v>88</v>
      </c>
      <c r="CL121" s="56">
        <f t="shared" si="75"/>
        <v>0</v>
      </c>
      <c r="CM121" s="99" t="s">
        <v>93</v>
      </c>
      <c r="CN121" s="56">
        <f t="shared" si="76"/>
        <v>0</v>
      </c>
      <c r="CO121" s="99" t="s">
        <v>99</v>
      </c>
      <c r="CP121" s="56">
        <f t="shared" si="77"/>
        <v>0</v>
      </c>
      <c r="CQ121" s="99" t="s">
        <v>102</v>
      </c>
      <c r="CR121" s="102">
        <f t="shared" si="78"/>
        <v>0</v>
      </c>
    </row>
    <row r="122" spans="1:96" x14ac:dyDescent="0.15">
      <c r="A122" s="80" t="s">
        <v>408</v>
      </c>
      <c r="B122" s="81" t="s">
        <v>409</v>
      </c>
      <c r="C122" s="82" t="s">
        <v>170</v>
      </c>
      <c r="D122" s="82" t="s">
        <v>51</v>
      </c>
      <c r="E122" s="56">
        <v>0.8</v>
      </c>
      <c r="F122" s="14"/>
      <c r="G122" s="80">
        <v>97</v>
      </c>
      <c r="H122" s="56">
        <v>80</v>
      </c>
      <c r="I122" s="56">
        <v>94</v>
      </c>
      <c r="J122" s="56">
        <v>32</v>
      </c>
      <c r="K122" s="56">
        <v>36</v>
      </c>
      <c r="L122" s="56">
        <v>47</v>
      </c>
      <c r="M122" s="94">
        <f t="shared" si="40"/>
        <v>386</v>
      </c>
      <c r="N122" s="80"/>
      <c r="O122" s="56">
        <f t="shared" si="79"/>
        <v>-28.8</v>
      </c>
      <c r="P122" s="56"/>
      <c r="Q122" s="81">
        <f t="shared" si="41"/>
        <v>0</v>
      </c>
      <c r="R122" s="14">
        <f t="shared" si="42"/>
        <v>-28.8</v>
      </c>
      <c r="S122" s="80"/>
      <c r="T122" s="99" t="s">
        <v>73</v>
      </c>
      <c r="U122" s="56">
        <f t="shared" si="43"/>
        <v>-0.48</v>
      </c>
      <c r="V122" s="99" t="s">
        <v>84</v>
      </c>
      <c r="W122" s="56">
        <f t="shared" si="44"/>
        <v>-0.48</v>
      </c>
      <c r="X122" s="99" t="s">
        <v>88</v>
      </c>
      <c r="Y122" s="56">
        <f t="shared" si="45"/>
        <v>-0.48</v>
      </c>
      <c r="Z122" s="99" t="s">
        <v>93</v>
      </c>
      <c r="AA122" s="56">
        <f t="shared" si="46"/>
        <v>-0.48</v>
      </c>
      <c r="AB122" s="99" t="s">
        <v>96</v>
      </c>
      <c r="AC122" s="56">
        <f t="shared" si="47"/>
        <v>-0.48</v>
      </c>
      <c r="AD122" s="99" t="s">
        <v>102</v>
      </c>
      <c r="AE122" s="56">
        <f t="shared" si="48"/>
        <v>-0.48</v>
      </c>
      <c r="AF122" s="56"/>
      <c r="AG122" s="99" t="s">
        <v>73</v>
      </c>
      <c r="AH122" s="56">
        <f t="shared" si="49"/>
        <v>-0.48</v>
      </c>
      <c r="AI122" s="100" t="s">
        <v>84</v>
      </c>
      <c r="AJ122" s="56">
        <f t="shared" si="50"/>
        <v>-0.48</v>
      </c>
      <c r="AK122" s="56" t="s">
        <v>88</v>
      </c>
      <c r="AL122" s="56">
        <f t="shared" si="51"/>
        <v>-0.48</v>
      </c>
      <c r="AM122" s="99" t="s">
        <v>91</v>
      </c>
      <c r="AN122" s="56">
        <f t="shared" si="52"/>
        <v>-0.48</v>
      </c>
      <c r="AO122" s="99" t="s">
        <v>96</v>
      </c>
      <c r="AP122" s="56">
        <f t="shared" si="53"/>
        <v>-0.48</v>
      </c>
      <c r="AQ122" s="99" t="s">
        <v>122</v>
      </c>
      <c r="AR122" s="56">
        <f t="shared" si="54"/>
        <v>-0.48</v>
      </c>
      <c r="AS122" s="56"/>
      <c r="AT122" s="99" t="s">
        <v>73</v>
      </c>
      <c r="AU122" s="56">
        <f t="shared" si="55"/>
        <v>-0.72000000000000008</v>
      </c>
      <c r="AV122" s="99" t="s">
        <v>84</v>
      </c>
      <c r="AW122" s="56">
        <f t="shared" si="56"/>
        <v>-0.72000000000000008</v>
      </c>
      <c r="AX122" s="99" t="s">
        <v>88</v>
      </c>
      <c r="AY122" s="56">
        <f t="shared" si="57"/>
        <v>-0.72000000000000008</v>
      </c>
      <c r="AZ122" s="99" t="s">
        <v>91</v>
      </c>
      <c r="BA122" s="56">
        <f t="shared" si="58"/>
        <v>-0.72000000000000008</v>
      </c>
      <c r="BB122" s="99" t="s">
        <v>96</v>
      </c>
      <c r="BC122" s="56">
        <f t="shared" si="59"/>
        <v>-0.72000000000000008</v>
      </c>
      <c r="BD122" s="99" t="s">
        <v>122</v>
      </c>
      <c r="BE122" s="56">
        <f t="shared" si="60"/>
        <v>-0.72000000000000008</v>
      </c>
      <c r="BF122" s="56"/>
      <c r="BG122" s="69" t="s">
        <v>73</v>
      </c>
      <c r="BH122" s="56">
        <f t="shared" si="61"/>
        <v>-0.72000000000000008</v>
      </c>
      <c r="BI122" s="100" t="s">
        <v>84</v>
      </c>
      <c r="BJ122" s="56">
        <f t="shared" si="62"/>
        <v>-0.72000000000000008</v>
      </c>
      <c r="BK122" s="99" t="s">
        <v>135</v>
      </c>
      <c r="BL122" s="56">
        <f t="shared" si="63"/>
        <v>-0.72000000000000008</v>
      </c>
      <c r="BM122" s="99" t="s">
        <v>91</v>
      </c>
      <c r="BN122" s="56">
        <f t="shared" si="64"/>
        <v>-0.72000000000000008</v>
      </c>
      <c r="BO122" s="99" t="s">
        <v>96</v>
      </c>
      <c r="BP122" s="56">
        <f t="shared" si="65"/>
        <v>-0.72000000000000008</v>
      </c>
      <c r="BQ122" s="99" t="s">
        <v>122</v>
      </c>
      <c r="BR122" s="56">
        <f t="shared" si="66"/>
        <v>-0.72000000000000008</v>
      </c>
      <c r="BS122" s="56"/>
      <c r="BT122" s="99" t="s">
        <v>136</v>
      </c>
      <c r="BU122" s="56">
        <f t="shared" si="67"/>
        <v>-1.2</v>
      </c>
      <c r="BV122" s="100" t="s">
        <v>84</v>
      </c>
      <c r="BW122" s="56">
        <f t="shared" si="68"/>
        <v>-1.2</v>
      </c>
      <c r="BX122" s="99" t="s">
        <v>88</v>
      </c>
      <c r="BY122" s="56">
        <f t="shared" si="69"/>
        <v>-1.2</v>
      </c>
      <c r="BZ122" s="99" t="s">
        <v>91</v>
      </c>
      <c r="CA122" s="56">
        <f t="shared" si="70"/>
        <v>-1.2</v>
      </c>
      <c r="CB122" s="99" t="s">
        <v>96</v>
      </c>
      <c r="CC122" s="56">
        <f t="shared" si="71"/>
        <v>-1.2</v>
      </c>
      <c r="CD122" s="99" t="s">
        <v>122</v>
      </c>
      <c r="CE122" s="56">
        <f t="shared" si="72"/>
        <v>-1.2</v>
      </c>
      <c r="CF122" s="56"/>
      <c r="CG122" s="99" t="s">
        <v>136</v>
      </c>
      <c r="CH122" s="56">
        <f t="shared" si="73"/>
        <v>-1.2</v>
      </c>
      <c r="CI122" s="99" t="s">
        <v>84</v>
      </c>
      <c r="CJ122" s="56">
        <f t="shared" si="74"/>
        <v>-1.2</v>
      </c>
      <c r="CK122" s="99" t="s">
        <v>88</v>
      </c>
      <c r="CL122" s="56">
        <f t="shared" si="75"/>
        <v>-1.2</v>
      </c>
      <c r="CM122" s="99" t="s">
        <v>91</v>
      </c>
      <c r="CN122" s="56">
        <f t="shared" si="76"/>
        <v>-1.2</v>
      </c>
      <c r="CO122" s="99" t="s">
        <v>96</v>
      </c>
      <c r="CP122" s="56">
        <f t="shared" si="77"/>
        <v>-1.2</v>
      </c>
      <c r="CQ122" s="99" t="s">
        <v>122</v>
      </c>
      <c r="CR122" s="102">
        <f t="shared" si="78"/>
        <v>-1.2</v>
      </c>
    </row>
    <row r="123" spans="1:96" x14ac:dyDescent="0.15">
      <c r="A123" s="80" t="s">
        <v>410</v>
      </c>
      <c r="B123" s="81" t="s">
        <v>411</v>
      </c>
      <c r="C123" s="82" t="s">
        <v>170</v>
      </c>
      <c r="D123" s="82" t="s">
        <v>51</v>
      </c>
      <c r="E123" s="56"/>
      <c r="F123" s="14"/>
      <c r="G123" s="80">
        <v>94</v>
      </c>
      <c r="H123" s="56">
        <v>70</v>
      </c>
      <c r="I123" s="56">
        <v>80</v>
      </c>
      <c r="J123" s="56">
        <v>46</v>
      </c>
      <c r="K123" s="56">
        <v>49</v>
      </c>
      <c r="L123" s="56">
        <v>46</v>
      </c>
      <c r="M123" s="94">
        <f t="shared" ref="M123:M185" si="80">SUM(G123:L123)</f>
        <v>385</v>
      </c>
      <c r="N123" s="80"/>
      <c r="O123" s="56">
        <f t="shared" si="79"/>
        <v>0</v>
      </c>
      <c r="P123" s="56"/>
      <c r="Q123" s="81">
        <f t="shared" si="41"/>
        <v>0</v>
      </c>
      <c r="R123" s="14">
        <f t="shared" si="42"/>
        <v>0</v>
      </c>
      <c r="S123" s="80"/>
      <c r="T123" s="99" t="s">
        <v>76</v>
      </c>
      <c r="U123" s="56">
        <f t="shared" si="43"/>
        <v>0</v>
      </c>
      <c r="V123" s="99" t="s">
        <v>83</v>
      </c>
      <c r="W123" s="56">
        <f t="shared" si="44"/>
        <v>0</v>
      </c>
      <c r="X123" s="99" t="s">
        <v>85</v>
      </c>
      <c r="Y123" s="56">
        <f t="shared" si="45"/>
        <v>0</v>
      </c>
      <c r="Z123" s="99" t="s">
        <v>91</v>
      </c>
      <c r="AA123" s="56">
        <f t="shared" si="46"/>
        <v>0</v>
      </c>
      <c r="AB123" s="99" t="s">
        <v>125</v>
      </c>
      <c r="AC123" s="56">
        <f t="shared" si="47"/>
        <v>0</v>
      </c>
      <c r="AD123" s="99" t="s">
        <v>125</v>
      </c>
      <c r="AE123" s="56">
        <f t="shared" si="48"/>
        <v>0</v>
      </c>
      <c r="AF123" s="56"/>
      <c r="AG123" s="99" t="s">
        <v>76</v>
      </c>
      <c r="AH123" s="56">
        <f t="shared" si="49"/>
        <v>0</v>
      </c>
      <c r="AI123" s="100" t="s">
        <v>84</v>
      </c>
      <c r="AJ123" s="56">
        <f t="shared" si="50"/>
        <v>0</v>
      </c>
      <c r="AK123" s="56" t="s">
        <v>89</v>
      </c>
      <c r="AL123" s="56">
        <f t="shared" si="51"/>
        <v>0</v>
      </c>
      <c r="AM123" s="99" t="s">
        <v>93</v>
      </c>
      <c r="AN123" s="56">
        <f t="shared" si="52"/>
        <v>0</v>
      </c>
      <c r="AO123" s="99" t="s">
        <v>98</v>
      </c>
      <c r="AP123" s="56">
        <f t="shared" si="53"/>
        <v>0</v>
      </c>
      <c r="AQ123" s="99" t="s">
        <v>102</v>
      </c>
      <c r="AR123" s="56">
        <f t="shared" si="54"/>
        <v>0</v>
      </c>
      <c r="AS123" s="56"/>
      <c r="AT123" s="99" t="s">
        <v>76</v>
      </c>
      <c r="AU123" s="56">
        <f t="shared" si="55"/>
        <v>0</v>
      </c>
      <c r="AV123" s="99" t="s">
        <v>129</v>
      </c>
      <c r="AW123" s="56">
        <f t="shared" si="56"/>
        <v>0</v>
      </c>
      <c r="AX123" s="99" t="s">
        <v>89</v>
      </c>
      <c r="AY123" s="56">
        <f t="shared" si="57"/>
        <v>0</v>
      </c>
      <c r="AZ123" s="99" t="s">
        <v>94</v>
      </c>
      <c r="BA123" s="56">
        <f t="shared" si="58"/>
        <v>0</v>
      </c>
      <c r="BB123" s="99" t="s">
        <v>98</v>
      </c>
      <c r="BC123" s="56">
        <f t="shared" si="59"/>
        <v>0</v>
      </c>
      <c r="BD123" s="99" t="s">
        <v>121</v>
      </c>
      <c r="BE123" s="56">
        <f t="shared" si="60"/>
        <v>0</v>
      </c>
      <c r="BF123" s="56"/>
      <c r="BG123" s="69" t="s">
        <v>76</v>
      </c>
      <c r="BH123" s="56">
        <f t="shared" si="61"/>
        <v>0</v>
      </c>
      <c r="BI123" s="100" t="s">
        <v>83</v>
      </c>
      <c r="BJ123" s="56">
        <f t="shared" si="62"/>
        <v>0</v>
      </c>
      <c r="BK123" s="99" t="s">
        <v>89</v>
      </c>
      <c r="BL123" s="56">
        <f t="shared" si="63"/>
        <v>0</v>
      </c>
      <c r="BM123" s="99" t="s">
        <v>94</v>
      </c>
      <c r="BN123" s="56">
        <f t="shared" si="64"/>
        <v>0</v>
      </c>
      <c r="BO123" s="99" t="s">
        <v>98</v>
      </c>
      <c r="BP123" s="56">
        <f t="shared" si="65"/>
        <v>0</v>
      </c>
      <c r="BQ123" s="99" t="s">
        <v>121</v>
      </c>
      <c r="BR123" s="56">
        <f t="shared" si="66"/>
        <v>0</v>
      </c>
      <c r="BS123" s="56"/>
      <c r="BT123" s="99" t="s">
        <v>75</v>
      </c>
      <c r="BU123" s="56">
        <f t="shared" si="67"/>
        <v>0</v>
      </c>
      <c r="BV123" s="100" t="s">
        <v>81</v>
      </c>
      <c r="BW123" s="56">
        <f t="shared" si="68"/>
        <v>0</v>
      </c>
      <c r="BX123" s="99" t="s">
        <v>89</v>
      </c>
      <c r="BY123" s="56">
        <f t="shared" si="69"/>
        <v>0</v>
      </c>
      <c r="BZ123" s="99" t="s">
        <v>94</v>
      </c>
      <c r="CA123" s="56">
        <f t="shared" si="70"/>
        <v>0</v>
      </c>
      <c r="CB123" s="99" t="s">
        <v>96</v>
      </c>
      <c r="CC123" s="56">
        <f t="shared" si="71"/>
        <v>0</v>
      </c>
      <c r="CD123" s="99" t="s">
        <v>122</v>
      </c>
      <c r="CE123" s="56">
        <f t="shared" si="72"/>
        <v>0</v>
      </c>
      <c r="CF123" s="56"/>
      <c r="CG123" s="99" t="s">
        <v>75</v>
      </c>
      <c r="CH123" s="56">
        <f t="shared" si="73"/>
        <v>0</v>
      </c>
      <c r="CI123" s="99" t="s">
        <v>81</v>
      </c>
      <c r="CJ123" s="56">
        <f t="shared" si="74"/>
        <v>0</v>
      </c>
      <c r="CK123" s="99" t="s">
        <v>89</v>
      </c>
      <c r="CL123" s="56">
        <f t="shared" si="75"/>
        <v>0</v>
      </c>
      <c r="CM123" s="99" t="s">
        <v>94</v>
      </c>
      <c r="CN123" s="56">
        <f t="shared" si="76"/>
        <v>0</v>
      </c>
      <c r="CO123" s="99" t="s">
        <v>96</v>
      </c>
      <c r="CP123" s="56">
        <f t="shared" si="77"/>
        <v>0</v>
      </c>
      <c r="CQ123" s="99" t="s">
        <v>122</v>
      </c>
      <c r="CR123" s="102">
        <f t="shared" si="78"/>
        <v>0</v>
      </c>
    </row>
    <row r="124" spans="1:96" x14ac:dyDescent="0.15">
      <c r="A124" s="80" t="s">
        <v>412</v>
      </c>
      <c r="B124" s="81" t="s">
        <v>413</v>
      </c>
      <c r="C124" s="82" t="s">
        <v>170</v>
      </c>
      <c r="D124" s="82" t="s">
        <v>51</v>
      </c>
      <c r="E124" s="56"/>
      <c r="F124" s="14"/>
      <c r="G124" s="80">
        <v>111</v>
      </c>
      <c r="H124" s="56">
        <v>62</v>
      </c>
      <c r="I124" s="56">
        <v>84</v>
      </c>
      <c r="J124" s="56">
        <v>39.5</v>
      </c>
      <c r="K124" s="56">
        <v>34</v>
      </c>
      <c r="L124" s="56">
        <v>54</v>
      </c>
      <c r="M124" s="94">
        <f t="shared" si="80"/>
        <v>384.5</v>
      </c>
      <c r="N124" s="80"/>
      <c r="O124" s="56">
        <f t="shared" si="79"/>
        <v>0</v>
      </c>
      <c r="P124" s="56"/>
      <c r="Q124" s="81">
        <f t="shared" ref="Q124:Q186" si="81">IF(F124&gt;0,IF(P124="重本",(2-F124)*72,-(F124)*72),IF(P124="重本",2*72,0))</f>
        <v>0</v>
      </c>
      <c r="R124" s="14">
        <f t="shared" ref="R124:R186" si="82">O124+Q124</f>
        <v>0</v>
      </c>
      <c r="S124" s="80"/>
      <c r="T124" s="99" t="s">
        <v>73</v>
      </c>
      <c r="U124" s="56">
        <f t="shared" ref="U124:U186" si="83">($R124*2/10)*0.5/6</f>
        <v>0</v>
      </c>
      <c r="V124" s="99" t="s">
        <v>80</v>
      </c>
      <c r="W124" s="56">
        <f t="shared" ref="W124:W186" si="84">($R124*2/10)*0.5/6</f>
        <v>0</v>
      </c>
      <c r="X124" s="99" t="s">
        <v>89</v>
      </c>
      <c r="Y124" s="56">
        <f t="shared" ref="Y124:Y186" si="85">($R124*2/10)*0.5/6</f>
        <v>0</v>
      </c>
      <c r="Z124" s="99" t="s">
        <v>95</v>
      </c>
      <c r="AA124" s="56">
        <f t="shared" ref="AA124:AA186" si="86">($R124*2/10)*0.5/6</f>
        <v>0</v>
      </c>
      <c r="AB124" s="99" t="s">
        <v>98</v>
      </c>
      <c r="AC124" s="56">
        <f t="shared" ref="AC124:AC186" si="87">($R124*2/10)*0.5/6</f>
        <v>0</v>
      </c>
      <c r="AD124" s="99" t="s">
        <v>121</v>
      </c>
      <c r="AE124" s="56">
        <f t="shared" ref="AE124:AE186" si="88">($R124*2/10)*0.5/6</f>
        <v>0</v>
      </c>
      <c r="AF124" s="56"/>
      <c r="AG124" s="99" t="s">
        <v>76</v>
      </c>
      <c r="AH124" s="56">
        <f t="shared" ref="AH124:AH186" si="89">($R124*2/10)*0.5/6</f>
        <v>0</v>
      </c>
      <c r="AI124" s="100" t="s">
        <v>83</v>
      </c>
      <c r="AJ124" s="56">
        <f t="shared" ref="AJ124:AJ186" si="90">($R124*2/10)*0.5/6</f>
        <v>0</v>
      </c>
      <c r="AK124" s="56" t="s">
        <v>86</v>
      </c>
      <c r="AL124" s="56">
        <f t="shared" ref="AL124:AL186" si="91">($R124*2/10)*0.5/6</f>
        <v>0</v>
      </c>
      <c r="AM124" s="99" t="s">
        <v>93</v>
      </c>
      <c r="AN124" s="56">
        <f t="shared" ref="AN124:AN186" si="92">($R124*2/10)*0.5/6</f>
        <v>0</v>
      </c>
      <c r="AO124" s="99" t="s">
        <v>99</v>
      </c>
      <c r="AP124" s="56">
        <f t="shared" ref="AP124:AP186" si="93">($R124*2/10)*0.5/6</f>
        <v>0</v>
      </c>
      <c r="AQ124" s="99" t="s">
        <v>102</v>
      </c>
      <c r="AR124" s="56">
        <f t="shared" ref="AR124:AR186" si="94">($R124*2/10)*0.5/6</f>
        <v>0</v>
      </c>
      <c r="AS124" s="56"/>
      <c r="AT124" s="99" t="s">
        <v>73</v>
      </c>
      <c r="AU124" s="56">
        <f t="shared" ref="AU124:AU186" si="95">($R124*3/10)*0.5/6</f>
        <v>0</v>
      </c>
      <c r="AV124" s="99" t="s">
        <v>132</v>
      </c>
      <c r="AW124" s="56">
        <f t="shared" ref="AW124:AW186" si="96">($R124*3/10)*0.5/6</f>
        <v>0</v>
      </c>
      <c r="AX124" s="99" t="s">
        <v>90</v>
      </c>
      <c r="AY124" s="56">
        <f t="shared" ref="AY124:AY186" si="97">($R124*3/10)*0.5/6</f>
        <v>0</v>
      </c>
      <c r="AZ124" s="99" t="s">
        <v>94</v>
      </c>
      <c r="BA124" s="56">
        <f t="shared" ref="BA124:BA186" si="98">($R124*3/10)*0.5/6</f>
        <v>0</v>
      </c>
      <c r="BB124" s="99" t="s">
        <v>99</v>
      </c>
      <c r="BC124" s="56">
        <f t="shared" ref="BC124:BC186" si="99">($R124*3/10)*0.5/6</f>
        <v>0</v>
      </c>
      <c r="BD124" s="99" t="s">
        <v>102</v>
      </c>
      <c r="BE124" s="56">
        <f t="shared" ref="BE124:BE186" si="100">($R124*3/10)*0.5/6</f>
        <v>0</v>
      </c>
      <c r="BF124" s="56"/>
      <c r="BG124" s="69" t="s">
        <v>73</v>
      </c>
      <c r="BH124" s="56">
        <f t="shared" ref="BH124:BH186" si="101">($R124*3/10)*0.5/6</f>
        <v>0</v>
      </c>
      <c r="BI124" s="100" t="s">
        <v>83</v>
      </c>
      <c r="BJ124" s="56">
        <f t="shared" ref="BJ124:BJ186" si="102">($R124*3/10)*0.5/6</f>
        <v>0</v>
      </c>
      <c r="BK124" s="99" t="s">
        <v>90</v>
      </c>
      <c r="BL124" s="56">
        <f t="shared" ref="BL124:BL186" si="103">($R124*3/10)*0.5/6</f>
        <v>0</v>
      </c>
      <c r="BM124" s="99" t="s">
        <v>94</v>
      </c>
      <c r="BN124" s="56">
        <f t="shared" ref="BN124:BN186" si="104">($R124*3/10)*0.5/6</f>
        <v>0</v>
      </c>
      <c r="BO124" s="99" t="s">
        <v>99</v>
      </c>
      <c r="BP124" s="56">
        <f t="shared" ref="BP124:BP186" si="105">($R124*3/10)*0.5/6</f>
        <v>0</v>
      </c>
      <c r="BQ124" s="99" t="s">
        <v>102</v>
      </c>
      <c r="BR124" s="56">
        <f t="shared" ref="BR124:BR186" si="106">($R124*3/10)*0.5/6</f>
        <v>0</v>
      </c>
      <c r="BS124" s="56"/>
      <c r="BT124" s="99" t="s">
        <v>75</v>
      </c>
      <c r="BU124" s="56">
        <f t="shared" ref="BU124:BU186" si="107">($R124*5/10)*0.5/6</f>
        <v>0</v>
      </c>
      <c r="BV124" s="100" t="s">
        <v>138</v>
      </c>
      <c r="BW124" s="56">
        <f t="shared" ref="BW124:BW186" si="108">($R124*5/10)*0.5/6</f>
        <v>0</v>
      </c>
      <c r="BX124" s="99" t="s">
        <v>88</v>
      </c>
      <c r="BY124" s="56">
        <f t="shared" ref="BY124:BY186" si="109">($R124*5/10)*0.5/6</f>
        <v>0</v>
      </c>
      <c r="BZ124" s="99" t="s">
        <v>93</v>
      </c>
      <c r="CA124" s="56">
        <f t="shared" ref="CA124:CA186" si="110">($R124*5/10)*0.5/6</f>
        <v>0</v>
      </c>
      <c r="CB124" s="99" t="s">
        <v>99</v>
      </c>
      <c r="CC124" s="56">
        <f t="shared" ref="CC124:CC186" si="111">($R124*5/10)*0.5/6</f>
        <v>0</v>
      </c>
      <c r="CD124" s="99" t="s">
        <v>102</v>
      </c>
      <c r="CE124" s="56">
        <f t="shared" ref="CE124:CE186" si="112">($R124*5/10)*0.5/6</f>
        <v>0</v>
      </c>
      <c r="CF124" s="56"/>
      <c r="CG124" s="99" t="s">
        <v>75</v>
      </c>
      <c r="CH124" s="56">
        <f t="shared" ref="CH124:CH186" si="113">($R124*5/10)*0.5/6</f>
        <v>0</v>
      </c>
      <c r="CI124" s="99" t="s">
        <v>138</v>
      </c>
      <c r="CJ124" s="56">
        <f t="shared" ref="CJ124:CJ186" si="114">($R124*5/10)*0.5/6</f>
        <v>0</v>
      </c>
      <c r="CK124" s="99" t="s">
        <v>88</v>
      </c>
      <c r="CL124" s="56">
        <f t="shared" ref="CL124:CL186" si="115">($R124*5/10)*0.5/6</f>
        <v>0</v>
      </c>
      <c r="CM124" s="99" t="s">
        <v>93</v>
      </c>
      <c r="CN124" s="56">
        <f t="shared" ref="CN124:CN186" si="116">($R124*5/10)*0.5/6</f>
        <v>0</v>
      </c>
      <c r="CO124" s="99" t="s">
        <v>99</v>
      </c>
      <c r="CP124" s="56">
        <f t="shared" ref="CP124:CP186" si="117">($R124*5/10)*0.5/6</f>
        <v>0</v>
      </c>
      <c r="CQ124" s="99" t="s">
        <v>102</v>
      </c>
      <c r="CR124" s="102">
        <f t="shared" ref="CR124:CR186" si="118">($R124*5/10)*0.5/6</f>
        <v>0</v>
      </c>
    </row>
    <row r="125" spans="1:96" x14ac:dyDescent="0.15">
      <c r="A125" s="80" t="s">
        <v>414</v>
      </c>
      <c r="B125" s="81" t="s">
        <v>415</v>
      </c>
      <c r="C125" s="82" t="s">
        <v>170</v>
      </c>
      <c r="D125" s="82" t="s">
        <v>51</v>
      </c>
      <c r="E125" s="56"/>
      <c r="F125" s="14"/>
      <c r="G125" s="80">
        <v>101</v>
      </c>
      <c r="H125" s="56">
        <v>73</v>
      </c>
      <c r="I125" s="56">
        <v>64</v>
      </c>
      <c r="J125" s="56">
        <v>24</v>
      </c>
      <c r="K125" s="56">
        <v>47.5</v>
      </c>
      <c r="L125" s="56">
        <v>75</v>
      </c>
      <c r="M125" s="94">
        <f t="shared" si="80"/>
        <v>384.5</v>
      </c>
      <c r="N125" s="80"/>
      <c r="O125" s="56">
        <f t="shared" ref="O125:O187" si="119">IF(E125&gt;0,IF(N125="本科",(2-E125)*36,-(E125)*36),IF(N125="本科",2*36,0))</f>
        <v>0</v>
      </c>
      <c r="P125" s="56"/>
      <c r="Q125" s="81">
        <f t="shared" si="81"/>
        <v>0</v>
      </c>
      <c r="R125" s="14">
        <f t="shared" si="82"/>
        <v>0</v>
      </c>
      <c r="S125" s="80"/>
      <c r="T125" s="99" t="s">
        <v>77</v>
      </c>
      <c r="U125" s="56">
        <f t="shared" si="83"/>
        <v>0</v>
      </c>
      <c r="V125" s="99" t="s">
        <v>82</v>
      </c>
      <c r="W125" s="56">
        <f t="shared" si="84"/>
        <v>0</v>
      </c>
      <c r="X125" s="99" t="s">
        <v>90</v>
      </c>
      <c r="Y125" s="56">
        <f t="shared" si="85"/>
        <v>0</v>
      </c>
      <c r="Z125" s="99" t="s">
        <v>94</v>
      </c>
      <c r="AA125" s="56">
        <f t="shared" si="86"/>
        <v>0</v>
      </c>
      <c r="AB125" s="99" t="s">
        <v>96</v>
      </c>
      <c r="AC125" s="56">
        <f t="shared" si="87"/>
        <v>0</v>
      </c>
      <c r="AD125" s="99" t="s">
        <v>102</v>
      </c>
      <c r="AE125" s="56">
        <f t="shared" si="88"/>
        <v>0</v>
      </c>
      <c r="AF125" s="56"/>
      <c r="AG125" s="99" t="s">
        <v>78</v>
      </c>
      <c r="AH125" s="56">
        <f t="shared" si="89"/>
        <v>0</v>
      </c>
      <c r="AI125" s="100" t="s">
        <v>82</v>
      </c>
      <c r="AJ125" s="56">
        <f t="shared" si="90"/>
        <v>0</v>
      </c>
      <c r="AK125" s="56" t="s">
        <v>88</v>
      </c>
      <c r="AL125" s="56">
        <f t="shared" si="91"/>
        <v>0</v>
      </c>
      <c r="AM125" s="99" t="s">
        <v>95</v>
      </c>
      <c r="AN125" s="56">
        <f t="shared" si="92"/>
        <v>0</v>
      </c>
      <c r="AO125" s="99" t="s">
        <v>99</v>
      </c>
      <c r="AP125" s="56">
        <f t="shared" si="93"/>
        <v>0</v>
      </c>
      <c r="AQ125" s="99" t="s">
        <v>122</v>
      </c>
      <c r="AR125" s="56">
        <f t="shared" si="94"/>
        <v>0</v>
      </c>
      <c r="AS125" s="56"/>
      <c r="AT125" s="99" t="s">
        <v>78</v>
      </c>
      <c r="AU125" s="56">
        <f t="shared" si="95"/>
        <v>0</v>
      </c>
      <c r="AV125" s="99" t="s">
        <v>80</v>
      </c>
      <c r="AW125" s="56">
        <f t="shared" si="96"/>
        <v>0</v>
      </c>
      <c r="AX125" s="99" t="s">
        <v>90</v>
      </c>
      <c r="AY125" s="56">
        <f t="shared" si="97"/>
        <v>0</v>
      </c>
      <c r="AZ125" s="99" t="s">
        <v>94</v>
      </c>
      <c r="BA125" s="56">
        <f t="shared" si="98"/>
        <v>0</v>
      </c>
      <c r="BB125" s="99" t="s">
        <v>99</v>
      </c>
      <c r="BC125" s="56">
        <f t="shared" si="99"/>
        <v>0</v>
      </c>
      <c r="BD125" s="99" t="s">
        <v>122</v>
      </c>
      <c r="BE125" s="56">
        <f t="shared" si="100"/>
        <v>0</v>
      </c>
      <c r="BF125" s="56"/>
      <c r="BG125" s="69" t="s">
        <v>78</v>
      </c>
      <c r="BH125" s="56">
        <f t="shared" si="101"/>
        <v>0</v>
      </c>
      <c r="BI125" s="100" t="s">
        <v>80</v>
      </c>
      <c r="BJ125" s="56">
        <f t="shared" si="102"/>
        <v>0</v>
      </c>
      <c r="BK125" s="99" t="s">
        <v>90</v>
      </c>
      <c r="BL125" s="56">
        <f t="shared" si="103"/>
        <v>0</v>
      </c>
      <c r="BM125" s="99" t="s">
        <v>94</v>
      </c>
      <c r="BN125" s="56">
        <f t="shared" si="104"/>
        <v>0</v>
      </c>
      <c r="BO125" s="99" t="s">
        <v>99</v>
      </c>
      <c r="BP125" s="56">
        <f t="shared" si="105"/>
        <v>0</v>
      </c>
      <c r="BQ125" s="99" t="s">
        <v>122</v>
      </c>
      <c r="BR125" s="56">
        <f t="shared" si="106"/>
        <v>0</v>
      </c>
      <c r="BS125" s="56"/>
      <c r="BT125" s="99" t="s">
        <v>77</v>
      </c>
      <c r="BU125" s="56">
        <f t="shared" si="107"/>
        <v>0</v>
      </c>
      <c r="BV125" s="100" t="s">
        <v>83</v>
      </c>
      <c r="BW125" s="56">
        <f t="shared" si="108"/>
        <v>0</v>
      </c>
      <c r="BX125" s="99" t="s">
        <v>90</v>
      </c>
      <c r="BY125" s="56">
        <f t="shared" si="109"/>
        <v>0</v>
      </c>
      <c r="BZ125" s="99" t="s">
        <v>95</v>
      </c>
      <c r="CA125" s="56">
        <f t="shared" si="110"/>
        <v>0</v>
      </c>
      <c r="CB125" s="99" t="s">
        <v>99</v>
      </c>
      <c r="CC125" s="56">
        <f t="shared" si="111"/>
        <v>0</v>
      </c>
      <c r="CD125" s="99" t="s">
        <v>102</v>
      </c>
      <c r="CE125" s="56">
        <f t="shared" si="112"/>
        <v>0</v>
      </c>
      <c r="CF125" s="56"/>
      <c r="CG125" s="99" t="s">
        <v>77</v>
      </c>
      <c r="CH125" s="56">
        <f t="shared" si="113"/>
        <v>0</v>
      </c>
      <c r="CI125" s="99" t="s">
        <v>83</v>
      </c>
      <c r="CJ125" s="56">
        <f t="shared" si="114"/>
        <v>0</v>
      </c>
      <c r="CK125" s="99" t="s">
        <v>90</v>
      </c>
      <c r="CL125" s="56">
        <f t="shared" si="115"/>
        <v>0</v>
      </c>
      <c r="CM125" s="99" t="s">
        <v>95</v>
      </c>
      <c r="CN125" s="56">
        <f t="shared" si="116"/>
        <v>0</v>
      </c>
      <c r="CO125" s="99" t="s">
        <v>99</v>
      </c>
      <c r="CP125" s="56">
        <f t="shared" si="117"/>
        <v>0</v>
      </c>
      <c r="CQ125" s="99" t="s">
        <v>102</v>
      </c>
      <c r="CR125" s="102">
        <f t="shared" si="118"/>
        <v>0</v>
      </c>
    </row>
    <row r="126" spans="1:96" x14ac:dyDescent="0.15">
      <c r="A126" s="80" t="s">
        <v>416</v>
      </c>
      <c r="B126" s="81" t="s">
        <v>417</v>
      </c>
      <c r="C126" s="82" t="s">
        <v>170</v>
      </c>
      <c r="D126" s="82" t="s">
        <v>51</v>
      </c>
      <c r="E126" s="56"/>
      <c r="F126" s="14"/>
      <c r="G126" s="80">
        <v>96</v>
      </c>
      <c r="H126" s="56">
        <v>78</v>
      </c>
      <c r="I126" s="56">
        <v>73</v>
      </c>
      <c r="J126" s="56">
        <v>42</v>
      </c>
      <c r="K126" s="56">
        <v>41</v>
      </c>
      <c r="L126" s="56">
        <v>53.5</v>
      </c>
      <c r="M126" s="94">
        <f t="shared" si="80"/>
        <v>383.5</v>
      </c>
      <c r="N126" s="80"/>
      <c r="O126" s="56">
        <f t="shared" si="119"/>
        <v>0</v>
      </c>
      <c r="P126" s="56"/>
      <c r="Q126" s="81">
        <f t="shared" si="81"/>
        <v>0</v>
      </c>
      <c r="R126" s="14">
        <f t="shared" si="82"/>
        <v>0</v>
      </c>
      <c r="S126" s="80"/>
      <c r="T126" s="99" t="s">
        <v>75</v>
      </c>
      <c r="U126" s="56">
        <f t="shared" si="83"/>
        <v>0</v>
      </c>
      <c r="V126" s="99" t="s">
        <v>80</v>
      </c>
      <c r="W126" s="56">
        <f t="shared" si="84"/>
        <v>0</v>
      </c>
      <c r="X126" s="99" t="s">
        <v>89</v>
      </c>
      <c r="Y126" s="56">
        <f t="shared" si="85"/>
        <v>0</v>
      </c>
      <c r="Z126" s="99" t="s">
        <v>93</v>
      </c>
      <c r="AA126" s="56">
        <f t="shared" si="86"/>
        <v>0</v>
      </c>
      <c r="AB126" s="99" t="s">
        <v>96</v>
      </c>
      <c r="AC126" s="56">
        <f t="shared" si="87"/>
        <v>0</v>
      </c>
      <c r="AD126" s="99" t="s">
        <v>102</v>
      </c>
      <c r="AE126" s="56">
        <f t="shared" si="88"/>
        <v>0</v>
      </c>
      <c r="AF126" s="56"/>
      <c r="AG126" s="99" t="s">
        <v>78</v>
      </c>
      <c r="AH126" s="56">
        <f t="shared" si="89"/>
        <v>0</v>
      </c>
      <c r="AI126" s="100" t="s">
        <v>81</v>
      </c>
      <c r="AJ126" s="56">
        <f t="shared" si="90"/>
        <v>0</v>
      </c>
      <c r="AK126" s="56" t="s">
        <v>90</v>
      </c>
      <c r="AL126" s="56">
        <f t="shared" si="91"/>
        <v>0</v>
      </c>
      <c r="AM126" s="99" t="s">
        <v>93</v>
      </c>
      <c r="AN126" s="56">
        <f t="shared" si="92"/>
        <v>0</v>
      </c>
      <c r="AO126" s="99" t="s">
        <v>96</v>
      </c>
      <c r="AP126" s="56">
        <f t="shared" si="93"/>
        <v>0</v>
      </c>
      <c r="AQ126" s="99" t="s">
        <v>102</v>
      </c>
      <c r="AR126" s="56">
        <f t="shared" si="94"/>
        <v>0</v>
      </c>
      <c r="AS126" s="56"/>
      <c r="AT126" s="99" t="s">
        <v>78</v>
      </c>
      <c r="AU126" s="56">
        <f t="shared" si="95"/>
        <v>0</v>
      </c>
      <c r="AV126" s="99" t="s">
        <v>81</v>
      </c>
      <c r="AW126" s="56">
        <f t="shared" si="96"/>
        <v>0</v>
      </c>
      <c r="AX126" s="99" t="s">
        <v>88</v>
      </c>
      <c r="AY126" s="56">
        <f t="shared" si="97"/>
        <v>0</v>
      </c>
      <c r="AZ126" s="99" t="s">
        <v>94</v>
      </c>
      <c r="BA126" s="56">
        <f t="shared" si="98"/>
        <v>0</v>
      </c>
      <c r="BB126" s="99" t="s">
        <v>96</v>
      </c>
      <c r="BC126" s="56">
        <f t="shared" si="99"/>
        <v>0</v>
      </c>
      <c r="BD126" s="99" t="s">
        <v>121</v>
      </c>
      <c r="BE126" s="56">
        <f t="shared" si="100"/>
        <v>0</v>
      </c>
      <c r="BF126" s="56"/>
      <c r="BG126" s="69" t="s">
        <v>78</v>
      </c>
      <c r="BH126" s="56">
        <f t="shared" si="101"/>
        <v>0</v>
      </c>
      <c r="BI126" s="100" t="s">
        <v>81</v>
      </c>
      <c r="BJ126" s="56">
        <f t="shared" si="102"/>
        <v>0</v>
      </c>
      <c r="BK126" s="99" t="s">
        <v>87</v>
      </c>
      <c r="BL126" s="56">
        <f t="shared" si="103"/>
        <v>0</v>
      </c>
      <c r="BM126" s="99" t="s">
        <v>94</v>
      </c>
      <c r="BN126" s="56">
        <f t="shared" si="104"/>
        <v>0</v>
      </c>
      <c r="BO126" s="99" t="s">
        <v>96</v>
      </c>
      <c r="BP126" s="56">
        <f t="shared" si="105"/>
        <v>0</v>
      </c>
      <c r="BQ126" s="99" t="s">
        <v>121</v>
      </c>
      <c r="BR126" s="56">
        <f t="shared" si="106"/>
        <v>0</v>
      </c>
      <c r="BS126" s="56"/>
      <c r="BT126" s="99" t="s">
        <v>74</v>
      </c>
      <c r="BU126" s="56">
        <f t="shared" si="107"/>
        <v>0</v>
      </c>
      <c r="BV126" s="100" t="s">
        <v>137</v>
      </c>
      <c r="BW126" s="56">
        <f t="shared" si="108"/>
        <v>0</v>
      </c>
      <c r="BX126" s="99" t="s">
        <v>85</v>
      </c>
      <c r="BY126" s="56">
        <f t="shared" si="109"/>
        <v>0</v>
      </c>
      <c r="BZ126" s="99" t="s">
        <v>93</v>
      </c>
      <c r="CA126" s="56">
        <f t="shared" si="110"/>
        <v>0</v>
      </c>
      <c r="CB126" s="99" t="s">
        <v>96</v>
      </c>
      <c r="CC126" s="56">
        <f t="shared" si="111"/>
        <v>0</v>
      </c>
      <c r="CD126" s="99" t="s">
        <v>102</v>
      </c>
      <c r="CE126" s="56">
        <f t="shared" si="112"/>
        <v>0</v>
      </c>
      <c r="CF126" s="56"/>
      <c r="CG126" s="99" t="s">
        <v>74</v>
      </c>
      <c r="CH126" s="56">
        <f t="shared" si="113"/>
        <v>0</v>
      </c>
      <c r="CI126" s="99" t="s">
        <v>137</v>
      </c>
      <c r="CJ126" s="56">
        <f t="shared" si="114"/>
        <v>0</v>
      </c>
      <c r="CK126" s="99" t="s">
        <v>85</v>
      </c>
      <c r="CL126" s="56">
        <f t="shared" si="115"/>
        <v>0</v>
      </c>
      <c r="CM126" s="99" t="s">
        <v>93</v>
      </c>
      <c r="CN126" s="56">
        <f t="shared" si="116"/>
        <v>0</v>
      </c>
      <c r="CO126" s="99" t="s">
        <v>96</v>
      </c>
      <c r="CP126" s="56">
        <f t="shared" si="117"/>
        <v>0</v>
      </c>
      <c r="CQ126" s="99" t="s">
        <v>102</v>
      </c>
      <c r="CR126" s="102">
        <f t="shared" si="118"/>
        <v>0</v>
      </c>
    </row>
    <row r="127" spans="1:96" x14ac:dyDescent="0.15">
      <c r="A127" s="80" t="s">
        <v>418</v>
      </c>
      <c r="B127" s="81" t="s">
        <v>419</v>
      </c>
      <c r="C127" s="82" t="s">
        <v>170</v>
      </c>
      <c r="D127" s="82" t="s">
        <v>51</v>
      </c>
      <c r="E127" s="56"/>
      <c r="F127" s="14"/>
      <c r="G127" s="80">
        <v>86</v>
      </c>
      <c r="H127" s="56">
        <v>65</v>
      </c>
      <c r="I127" s="56">
        <v>113</v>
      </c>
      <c r="J127" s="56">
        <v>27</v>
      </c>
      <c r="K127" s="56">
        <v>35.5</v>
      </c>
      <c r="L127" s="56">
        <v>57</v>
      </c>
      <c r="M127" s="94">
        <f t="shared" si="80"/>
        <v>383.5</v>
      </c>
      <c r="N127" s="80"/>
      <c r="O127" s="56">
        <f t="shared" si="119"/>
        <v>0</v>
      </c>
      <c r="P127" s="56"/>
      <c r="Q127" s="81">
        <f t="shared" si="81"/>
        <v>0</v>
      </c>
      <c r="R127" s="14">
        <f t="shared" si="82"/>
        <v>0</v>
      </c>
      <c r="S127" s="80"/>
      <c r="T127" s="99" t="s">
        <v>75</v>
      </c>
      <c r="U127" s="56">
        <f t="shared" si="83"/>
        <v>0</v>
      </c>
      <c r="V127" s="99" t="s">
        <v>81</v>
      </c>
      <c r="W127" s="56">
        <f t="shared" si="84"/>
        <v>0</v>
      </c>
      <c r="X127" s="99" t="s">
        <v>87</v>
      </c>
      <c r="Y127" s="56">
        <f t="shared" si="85"/>
        <v>0</v>
      </c>
      <c r="Z127" s="99" t="s">
        <v>95</v>
      </c>
      <c r="AA127" s="56">
        <f t="shared" si="86"/>
        <v>0</v>
      </c>
      <c r="AB127" s="99" t="s">
        <v>96</v>
      </c>
      <c r="AC127" s="56">
        <f t="shared" si="87"/>
        <v>0</v>
      </c>
      <c r="AD127" s="99" t="s">
        <v>121</v>
      </c>
      <c r="AE127" s="56">
        <f t="shared" si="88"/>
        <v>0</v>
      </c>
      <c r="AF127" s="56"/>
      <c r="AG127" s="99" t="s">
        <v>75</v>
      </c>
      <c r="AH127" s="56">
        <f t="shared" si="89"/>
        <v>0</v>
      </c>
      <c r="AI127" s="100" t="s">
        <v>82</v>
      </c>
      <c r="AJ127" s="56">
        <f t="shared" si="90"/>
        <v>0</v>
      </c>
      <c r="AK127" s="56" t="s">
        <v>85</v>
      </c>
      <c r="AL127" s="56">
        <f t="shared" si="91"/>
        <v>0</v>
      </c>
      <c r="AM127" s="99" t="s">
        <v>95</v>
      </c>
      <c r="AN127" s="56">
        <f t="shared" si="92"/>
        <v>0</v>
      </c>
      <c r="AO127" s="99" t="s">
        <v>99</v>
      </c>
      <c r="AP127" s="56">
        <f t="shared" si="93"/>
        <v>0</v>
      </c>
      <c r="AQ127" s="99" t="s">
        <v>122</v>
      </c>
      <c r="AR127" s="56">
        <f t="shared" si="94"/>
        <v>0</v>
      </c>
      <c r="AS127" s="56"/>
      <c r="AT127" s="99" t="s">
        <v>77</v>
      </c>
      <c r="AU127" s="56">
        <f t="shared" si="95"/>
        <v>0</v>
      </c>
      <c r="AV127" s="99" t="s">
        <v>132</v>
      </c>
      <c r="AW127" s="56">
        <f t="shared" si="96"/>
        <v>0</v>
      </c>
      <c r="AX127" s="99" t="s">
        <v>89</v>
      </c>
      <c r="AY127" s="56">
        <f t="shared" si="97"/>
        <v>0</v>
      </c>
      <c r="AZ127" s="99" t="s">
        <v>93</v>
      </c>
      <c r="BA127" s="56">
        <f t="shared" si="98"/>
        <v>0</v>
      </c>
      <c r="BB127" s="99" t="s">
        <v>99</v>
      </c>
      <c r="BC127" s="56">
        <f t="shared" si="99"/>
        <v>0</v>
      </c>
      <c r="BD127" s="99" t="s">
        <v>122</v>
      </c>
      <c r="BE127" s="56">
        <f t="shared" si="100"/>
        <v>0</v>
      </c>
      <c r="BF127" s="56"/>
      <c r="BG127" s="69" t="s">
        <v>77</v>
      </c>
      <c r="BH127" s="56">
        <f t="shared" si="101"/>
        <v>0</v>
      </c>
      <c r="BI127" s="100" t="s">
        <v>83</v>
      </c>
      <c r="BJ127" s="56">
        <f t="shared" si="102"/>
        <v>0</v>
      </c>
      <c r="BK127" s="99" t="s">
        <v>89</v>
      </c>
      <c r="BL127" s="56">
        <f t="shared" si="103"/>
        <v>0</v>
      </c>
      <c r="BM127" s="99" t="s">
        <v>93</v>
      </c>
      <c r="BN127" s="56">
        <f t="shared" si="104"/>
        <v>0</v>
      </c>
      <c r="BO127" s="99" t="s">
        <v>99</v>
      </c>
      <c r="BP127" s="56">
        <f t="shared" si="105"/>
        <v>0</v>
      </c>
      <c r="BQ127" s="99" t="s">
        <v>122</v>
      </c>
      <c r="BR127" s="56">
        <f t="shared" si="106"/>
        <v>0</v>
      </c>
      <c r="BS127" s="56"/>
      <c r="BT127" s="99" t="s">
        <v>75</v>
      </c>
      <c r="BU127" s="56">
        <f t="shared" si="107"/>
        <v>0</v>
      </c>
      <c r="BV127" s="100" t="s">
        <v>138</v>
      </c>
      <c r="BW127" s="56">
        <f t="shared" si="108"/>
        <v>0</v>
      </c>
      <c r="BX127" s="99" t="s">
        <v>88</v>
      </c>
      <c r="BY127" s="56">
        <f t="shared" si="109"/>
        <v>0</v>
      </c>
      <c r="BZ127" s="99" t="s">
        <v>93</v>
      </c>
      <c r="CA127" s="56">
        <f t="shared" si="110"/>
        <v>0</v>
      </c>
      <c r="CB127" s="99" t="s">
        <v>99</v>
      </c>
      <c r="CC127" s="56">
        <f t="shared" si="111"/>
        <v>0</v>
      </c>
      <c r="CD127" s="99" t="s">
        <v>102</v>
      </c>
      <c r="CE127" s="56">
        <f t="shared" si="112"/>
        <v>0</v>
      </c>
      <c r="CF127" s="56"/>
      <c r="CG127" s="99" t="s">
        <v>75</v>
      </c>
      <c r="CH127" s="56">
        <f t="shared" si="113"/>
        <v>0</v>
      </c>
      <c r="CI127" s="99" t="s">
        <v>138</v>
      </c>
      <c r="CJ127" s="56">
        <f t="shared" si="114"/>
        <v>0</v>
      </c>
      <c r="CK127" s="99" t="s">
        <v>88</v>
      </c>
      <c r="CL127" s="56">
        <f t="shared" si="115"/>
        <v>0</v>
      </c>
      <c r="CM127" s="99" t="s">
        <v>93</v>
      </c>
      <c r="CN127" s="56">
        <f t="shared" si="116"/>
        <v>0</v>
      </c>
      <c r="CO127" s="99" t="s">
        <v>99</v>
      </c>
      <c r="CP127" s="56">
        <f t="shared" si="117"/>
        <v>0</v>
      </c>
      <c r="CQ127" s="99" t="s">
        <v>102</v>
      </c>
      <c r="CR127" s="102">
        <f t="shared" si="118"/>
        <v>0</v>
      </c>
    </row>
    <row r="128" spans="1:96" x14ac:dyDescent="0.15">
      <c r="A128" s="80" t="s">
        <v>420</v>
      </c>
      <c r="B128" s="81" t="s">
        <v>421</v>
      </c>
      <c r="C128" s="82" t="s">
        <v>170</v>
      </c>
      <c r="D128" s="82" t="s">
        <v>51</v>
      </c>
      <c r="E128" s="56"/>
      <c r="F128" s="14"/>
      <c r="G128" s="80">
        <v>83</v>
      </c>
      <c r="H128" s="56">
        <v>58</v>
      </c>
      <c r="I128" s="56">
        <v>83</v>
      </c>
      <c r="J128" s="56">
        <v>44</v>
      </c>
      <c r="K128" s="56">
        <v>51.5</v>
      </c>
      <c r="L128" s="56">
        <v>63.5</v>
      </c>
      <c r="M128" s="94">
        <f t="shared" si="80"/>
        <v>383</v>
      </c>
      <c r="N128" s="80"/>
      <c r="O128" s="56">
        <f t="shared" si="119"/>
        <v>0</v>
      </c>
      <c r="P128" s="56"/>
      <c r="Q128" s="81">
        <f t="shared" si="81"/>
        <v>0</v>
      </c>
      <c r="R128" s="14">
        <f t="shared" si="82"/>
        <v>0</v>
      </c>
      <c r="S128" s="80"/>
      <c r="T128" s="99" t="s">
        <v>73</v>
      </c>
      <c r="U128" s="56">
        <f t="shared" si="83"/>
        <v>0</v>
      </c>
      <c r="V128" s="99" t="s">
        <v>80</v>
      </c>
      <c r="W128" s="56">
        <f t="shared" si="84"/>
        <v>0</v>
      </c>
      <c r="X128" s="99" t="s">
        <v>89</v>
      </c>
      <c r="Y128" s="56">
        <f t="shared" si="85"/>
        <v>0</v>
      </c>
      <c r="Z128" s="99" t="s">
        <v>95</v>
      </c>
      <c r="AA128" s="56">
        <f t="shared" si="86"/>
        <v>0</v>
      </c>
      <c r="AB128" s="99" t="s">
        <v>98</v>
      </c>
      <c r="AC128" s="56">
        <f t="shared" si="87"/>
        <v>0</v>
      </c>
      <c r="AD128" s="99" t="s">
        <v>121</v>
      </c>
      <c r="AE128" s="56">
        <f t="shared" si="88"/>
        <v>0</v>
      </c>
      <c r="AF128" s="56"/>
      <c r="AG128" s="99" t="s">
        <v>75</v>
      </c>
      <c r="AH128" s="56">
        <f t="shared" si="89"/>
        <v>0</v>
      </c>
      <c r="AI128" s="100" t="s">
        <v>82</v>
      </c>
      <c r="AJ128" s="56">
        <f t="shared" si="90"/>
        <v>0</v>
      </c>
      <c r="AK128" s="56" t="s">
        <v>88</v>
      </c>
      <c r="AL128" s="56">
        <f t="shared" si="91"/>
        <v>0</v>
      </c>
      <c r="AM128" s="99" t="s">
        <v>91</v>
      </c>
      <c r="AN128" s="56">
        <f t="shared" si="92"/>
        <v>0</v>
      </c>
      <c r="AO128" s="99" t="s">
        <v>99</v>
      </c>
      <c r="AP128" s="56">
        <f t="shared" si="93"/>
        <v>0</v>
      </c>
      <c r="AQ128" s="99" t="s">
        <v>122</v>
      </c>
      <c r="AR128" s="56">
        <f t="shared" si="94"/>
        <v>0</v>
      </c>
      <c r="AS128" s="56"/>
      <c r="AT128" s="99" t="s">
        <v>75</v>
      </c>
      <c r="AU128" s="56">
        <f t="shared" si="95"/>
        <v>0</v>
      </c>
      <c r="AV128" s="99" t="s">
        <v>132</v>
      </c>
      <c r="AW128" s="56">
        <f t="shared" si="96"/>
        <v>0</v>
      </c>
      <c r="AX128" s="99" t="s">
        <v>90</v>
      </c>
      <c r="AY128" s="56">
        <f t="shared" si="97"/>
        <v>0</v>
      </c>
      <c r="AZ128" s="99" t="s">
        <v>91</v>
      </c>
      <c r="BA128" s="56">
        <f t="shared" si="98"/>
        <v>0</v>
      </c>
      <c r="BB128" s="99" t="s">
        <v>99</v>
      </c>
      <c r="BC128" s="56">
        <f t="shared" si="99"/>
        <v>0</v>
      </c>
      <c r="BD128" s="99" t="s">
        <v>122</v>
      </c>
      <c r="BE128" s="56">
        <f t="shared" si="100"/>
        <v>0</v>
      </c>
      <c r="BF128" s="56"/>
      <c r="BG128" s="69" t="s">
        <v>75</v>
      </c>
      <c r="BH128" s="56">
        <f t="shared" si="101"/>
        <v>0</v>
      </c>
      <c r="BI128" s="100" t="s">
        <v>83</v>
      </c>
      <c r="BJ128" s="56">
        <f t="shared" si="102"/>
        <v>0</v>
      </c>
      <c r="BK128" s="99" t="s">
        <v>90</v>
      </c>
      <c r="BL128" s="56">
        <f t="shared" si="103"/>
        <v>0</v>
      </c>
      <c r="BM128" s="99" t="s">
        <v>91</v>
      </c>
      <c r="BN128" s="56">
        <f t="shared" si="104"/>
        <v>0</v>
      </c>
      <c r="BO128" s="99" t="s">
        <v>99</v>
      </c>
      <c r="BP128" s="56">
        <f t="shared" si="105"/>
        <v>0</v>
      </c>
      <c r="BQ128" s="99" t="s">
        <v>122</v>
      </c>
      <c r="BR128" s="56">
        <f t="shared" si="106"/>
        <v>0</v>
      </c>
      <c r="BS128" s="56"/>
      <c r="BT128" s="99" t="s">
        <v>74</v>
      </c>
      <c r="BU128" s="56">
        <f t="shared" si="107"/>
        <v>0</v>
      </c>
      <c r="BV128" s="100" t="s">
        <v>137</v>
      </c>
      <c r="BW128" s="56">
        <f t="shared" si="108"/>
        <v>0</v>
      </c>
      <c r="BX128" s="99" t="s">
        <v>85</v>
      </c>
      <c r="BY128" s="56">
        <f t="shared" si="109"/>
        <v>0</v>
      </c>
      <c r="BZ128" s="99" t="s">
        <v>91</v>
      </c>
      <c r="CA128" s="56">
        <f t="shared" si="110"/>
        <v>0</v>
      </c>
      <c r="CB128" s="99" t="s">
        <v>96</v>
      </c>
      <c r="CC128" s="56">
        <f t="shared" si="111"/>
        <v>0</v>
      </c>
      <c r="CD128" s="99" t="s">
        <v>122</v>
      </c>
      <c r="CE128" s="56">
        <f t="shared" si="112"/>
        <v>0</v>
      </c>
      <c r="CF128" s="56"/>
      <c r="CG128" s="99" t="s">
        <v>74</v>
      </c>
      <c r="CH128" s="56">
        <f t="shared" si="113"/>
        <v>0</v>
      </c>
      <c r="CI128" s="99" t="s">
        <v>137</v>
      </c>
      <c r="CJ128" s="56">
        <f t="shared" si="114"/>
        <v>0</v>
      </c>
      <c r="CK128" s="99" t="s">
        <v>85</v>
      </c>
      <c r="CL128" s="56">
        <f t="shared" si="115"/>
        <v>0</v>
      </c>
      <c r="CM128" s="99" t="s">
        <v>91</v>
      </c>
      <c r="CN128" s="56">
        <f t="shared" si="116"/>
        <v>0</v>
      </c>
      <c r="CO128" s="99" t="s">
        <v>96</v>
      </c>
      <c r="CP128" s="56">
        <f t="shared" si="117"/>
        <v>0</v>
      </c>
      <c r="CQ128" s="99" t="s">
        <v>122</v>
      </c>
      <c r="CR128" s="102">
        <f t="shared" si="118"/>
        <v>0</v>
      </c>
    </row>
    <row r="129" spans="1:96" x14ac:dyDescent="0.15">
      <c r="A129" s="80" t="s">
        <v>422</v>
      </c>
      <c r="B129" s="81" t="s">
        <v>423</v>
      </c>
      <c r="C129" s="82" t="s">
        <v>170</v>
      </c>
      <c r="D129" s="82" t="s">
        <v>51</v>
      </c>
      <c r="E129" s="56"/>
      <c r="F129" s="14"/>
      <c r="G129" s="80">
        <v>92</v>
      </c>
      <c r="H129" s="56">
        <v>75</v>
      </c>
      <c r="I129" s="56">
        <v>56</v>
      </c>
      <c r="J129" s="56">
        <v>68</v>
      </c>
      <c r="K129" s="56">
        <v>31</v>
      </c>
      <c r="L129" s="56">
        <v>61</v>
      </c>
      <c r="M129" s="94">
        <f t="shared" si="80"/>
        <v>383</v>
      </c>
      <c r="N129" s="80"/>
      <c r="O129" s="56">
        <f t="shared" si="119"/>
        <v>0</v>
      </c>
      <c r="P129" s="56"/>
      <c r="Q129" s="81">
        <f t="shared" si="81"/>
        <v>0</v>
      </c>
      <c r="R129" s="14">
        <f t="shared" si="82"/>
        <v>0</v>
      </c>
      <c r="S129" s="80"/>
      <c r="T129" s="99" t="s">
        <v>74</v>
      </c>
      <c r="U129" s="56">
        <f t="shared" si="83"/>
        <v>0</v>
      </c>
      <c r="V129" s="99" t="s">
        <v>79</v>
      </c>
      <c r="W129" s="56">
        <f t="shared" si="84"/>
        <v>0</v>
      </c>
      <c r="X129" s="99" t="s">
        <v>86</v>
      </c>
      <c r="Y129" s="56">
        <f t="shared" si="85"/>
        <v>0</v>
      </c>
      <c r="Z129" s="99" t="s">
        <v>91</v>
      </c>
      <c r="AA129" s="56">
        <f t="shared" si="86"/>
        <v>0</v>
      </c>
      <c r="AB129" s="99" t="s">
        <v>96</v>
      </c>
      <c r="AC129" s="56">
        <f t="shared" si="87"/>
        <v>0</v>
      </c>
      <c r="AD129" s="99" t="s">
        <v>102</v>
      </c>
      <c r="AE129" s="56">
        <f t="shared" si="88"/>
        <v>0</v>
      </c>
      <c r="AF129" s="56"/>
      <c r="AG129" s="99" t="s">
        <v>75</v>
      </c>
      <c r="AH129" s="56">
        <f t="shared" si="89"/>
        <v>0</v>
      </c>
      <c r="AI129" s="100" t="s">
        <v>82</v>
      </c>
      <c r="AJ129" s="56">
        <f t="shared" si="90"/>
        <v>0</v>
      </c>
      <c r="AK129" s="56" t="s">
        <v>88</v>
      </c>
      <c r="AL129" s="56">
        <f t="shared" si="91"/>
        <v>0</v>
      </c>
      <c r="AM129" s="99" t="s">
        <v>95</v>
      </c>
      <c r="AN129" s="56">
        <f t="shared" si="92"/>
        <v>0</v>
      </c>
      <c r="AO129" s="99" t="s">
        <v>99</v>
      </c>
      <c r="AP129" s="56">
        <f t="shared" si="93"/>
        <v>0</v>
      </c>
      <c r="AQ129" s="99" t="s">
        <v>122</v>
      </c>
      <c r="AR129" s="56">
        <f t="shared" si="94"/>
        <v>0</v>
      </c>
      <c r="AS129" s="56"/>
      <c r="AT129" s="99" t="s">
        <v>75</v>
      </c>
      <c r="AU129" s="56">
        <f t="shared" si="95"/>
        <v>0</v>
      </c>
      <c r="AV129" s="99" t="s">
        <v>132</v>
      </c>
      <c r="AW129" s="56">
        <f t="shared" si="96"/>
        <v>0</v>
      </c>
      <c r="AX129" s="99" t="s">
        <v>90</v>
      </c>
      <c r="AY129" s="56">
        <f t="shared" si="97"/>
        <v>0</v>
      </c>
      <c r="AZ129" s="99" t="s">
        <v>94</v>
      </c>
      <c r="BA129" s="56">
        <f t="shared" si="98"/>
        <v>0</v>
      </c>
      <c r="BB129" s="99" t="s">
        <v>99</v>
      </c>
      <c r="BC129" s="56">
        <f t="shared" si="99"/>
        <v>0</v>
      </c>
      <c r="BD129" s="99" t="s">
        <v>122</v>
      </c>
      <c r="BE129" s="56">
        <f t="shared" si="100"/>
        <v>0</v>
      </c>
      <c r="BF129" s="56"/>
      <c r="BG129" s="69" t="s">
        <v>75</v>
      </c>
      <c r="BH129" s="56">
        <f t="shared" si="101"/>
        <v>0</v>
      </c>
      <c r="BI129" s="100" t="s">
        <v>83</v>
      </c>
      <c r="BJ129" s="56">
        <f t="shared" si="102"/>
        <v>0</v>
      </c>
      <c r="BK129" s="99" t="s">
        <v>90</v>
      </c>
      <c r="BL129" s="56">
        <f t="shared" si="103"/>
        <v>0</v>
      </c>
      <c r="BM129" s="99" t="s">
        <v>94</v>
      </c>
      <c r="BN129" s="56">
        <f t="shared" si="104"/>
        <v>0</v>
      </c>
      <c r="BO129" s="99" t="s">
        <v>99</v>
      </c>
      <c r="BP129" s="56">
        <f t="shared" si="105"/>
        <v>0</v>
      </c>
      <c r="BQ129" s="99" t="s">
        <v>122</v>
      </c>
      <c r="BR129" s="56">
        <f t="shared" si="106"/>
        <v>0</v>
      </c>
      <c r="BS129" s="56"/>
      <c r="BT129" s="99" t="s">
        <v>75</v>
      </c>
      <c r="BU129" s="56">
        <f t="shared" si="107"/>
        <v>0</v>
      </c>
      <c r="BV129" s="100" t="s">
        <v>138</v>
      </c>
      <c r="BW129" s="56">
        <f t="shared" si="108"/>
        <v>0</v>
      </c>
      <c r="BX129" s="99" t="s">
        <v>88</v>
      </c>
      <c r="BY129" s="56">
        <f t="shared" si="109"/>
        <v>0</v>
      </c>
      <c r="BZ129" s="99" t="s">
        <v>93</v>
      </c>
      <c r="CA129" s="56">
        <f t="shared" si="110"/>
        <v>0</v>
      </c>
      <c r="CB129" s="99" t="s">
        <v>99</v>
      </c>
      <c r="CC129" s="56">
        <f t="shared" si="111"/>
        <v>0</v>
      </c>
      <c r="CD129" s="99" t="s">
        <v>102</v>
      </c>
      <c r="CE129" s="56">
        <f t="shared" si="112"/>
        <v>0</v>
      </c>
      <c r="CF129" s="56"/>
      <c r="CG129" s="99" t="s">
        <v>75</v>
      </c>
      <c r="CH129" s="56">
        <f t="shared" si="113"/>
        <v>0</v>
      </c>
      <c r="CI129" s="99" t="s">
        <v>138</v>
      </c>
      <c r="CJ129" s="56">
        <f t="shared" si="114"/>
        <v>0</v>
      </c>
      <c r="CK129" s="99" t="s">
        <v>88</v>
      </c>
      <c r="CL129" s="56">
        <f t="shared" si="115"/>
        <v>0</v>
      </c>
      <c r="CM129" s="99" t="s">
        <v>93</v>
      </c>
      <c r="CN129" s="56">
        <f t="shared" si="116"/>
        <v>0</v>
      </c>
      <c r="CO129" s="99" t="s">
        <v>99</v>
      </c>
      <c r="CP129" s="56">
        <f t="shared" si="117"/>
        <v>0</v>
      </c>
      <c r="CQ129" s="99" t="s">
        <v>102</v>
      </c>
      <c r="CR129" s="102">
        <f t="shared" si="118"/>
        <v>0</v>
      </c>
    </row>
    <row r="130" spans="1:96" x14ac:dyDescent="0.15">
      <c r="A130" s="80" t="s">
        <v>424</v>
      </c>
      <c r="B130" s="81" t="s">
        <v>425</v>
      </c>
      <c r="C130" s="82" t="s">
        <v>170</v>
      </c>
      <c r="D130" s="82" t="s">
        <v>51</v>
      </c>
      <c r="E130" s="56"/>
      <c r="F130" s="14"/>
      <c r="G130" s="80">
        <v>103</v>
      </c>
      <c r="H130" s="56">
        <v>56</v>
      </c>
      <c r="I130" s="56">
        <v>92</v>
      </c>
      <c r="J130" s="56">
        <v>31.5</v>
      </c>
      <c r="K130" s="56">
        <v>44.5</v>
      </c>
      <c r="L130" s="56">
        <v>54.5</v>
      </c>
      <c r="M130" s="94">
        <f t="shared" si="80"/>
        <v>381.5</v>
      </c>
      <c r="N130" s="80"/>
      <c r="O130" s="56">
        <f t="shared" si="119"/>
        <v>0</v>
      </c>
      <c r="P130" s="56"/>
      <c r="Q130" s="81">
        <f t="shared" si="81"/>
        <v>0</v>
      </c>
      <c r="R130" s="14">
        <f t="shared" si="82"/>
        <v>0</v>
      </c>
      <c r="S130" s="80"/>
      <c r="T130" s="99" t="s">
        <v>75</v>
      </c>
      <c r="U130" s="56">
        <f t="shared" si="83"/>
        <v>0</v>
      </c>
      <c r="V130" s="99" t="s">
        <v>81</v>
      </c>
      <c r="W130" s="56">
        <f t="shared" si="84"/>
        <v>0</v>
      </c>
      <c r="X130" s="99" t="s">
        <v>87</v>
      </c>
      <c r="Y130" s="56">
        <f t="shared" si="85"/>
        <v>0</v>
      </c>
      <c r="Z130" s="99" t="s">
        <v>95</v>
      </c>
      <c r="AA130" s="56">
        <f t="shared" si="86"/>
        <v>0</v>
      </c>
      <c r="AB130" s="99" t="s">
        <v>96</v>
      </c>
      <c r="AC130" s="56">
        <f t="shared" si="87"/>
        <v>0</v>
      </c>
      <c r="AD130" s="99" t="s">
        <v>121</v>
      </c>
      <c r="AE130" s="56">
        <f t="shared" si="88"/>
        <v>0</v>
      </c>
      <c r="AF130" s="56"/>
      <c r="AG130" s="99" t="s">
        <v>75</v>
      </c>
      <c r="AH130" s="56">
        <f t="shared" si="89"/>
        <v>0</v>
      </c>
      <c r="AI130" s="100" t="s">
        <v>82</v>
      </c>
      <c r="AJ130" s="56">
        <f t="shared" si="90"/>
        <v>0</v>
      </c>
      <c r="AK130" s="56" t="s">
        <v>88</v>
      </c>
      <c r="AL130" s="56">
        <f t="shared" si="91"/>
        <v>0</v>
      </c>
      <c r="AM130" s="99" t="s">
        <v>95</v>
      </c>
      <c r="AN130" s="56">
        <f t="shared" si="92"/>
        <v>0</v>
      </c>
      <c r="AO130" s="99" t="s">
        <v>99</v>
      </c>
      <c r="AP130" s="56">
        <f t="shared" si="93"/>
        <v>0</v>
      </c>
      <c r="AQ130" s="99" t="s">
        <v>122</v>
      </c>
      <c r="AR130" s="56">
        <f t="shared" si="94"/>
        <v>0</v>
      </c>
      <c r="AS130" s="56"/>
      <c r="AT130" s="99" t="s">
        <v>74</v>
      </c>
      <c r="AU130" s="56">
        <f t="shared" si="95"/>
        <v>0</v>
      </c>
      <c r="AV130" s="99" t="s">
        <v>80</v>
      </c>
      <c r="AW130" s="56">
        <f t="shared" si="96"/>
        <v>0</v>
      </c>
      <c r="AX130" s="99" t="s">
        <v>90</v>
      </c>
      <c r="AY130" s="56">
        <f t="shared" si="97"/>
        <v>0</v>
      </c>
      <c r="AZ130" s="99" t="s">
        <v>94</v>
      </c>
      <c r="BA130" s="56">
        <f t="shared" si="98"/>
        <v>0</v>
      </c>
      <c r="BB130" s="99" t="s">
        <v>99</v>
      </c>
      <c r="BC130" s="56">
        <f t="shared" si="99"/>
        <v>0</v>
      </c>
      <c r="BD130" s="99" t="s">
        <v>122</v>
      </c>
      <c r="BE130" s="56">
        <f t="shared" si="100"/>
        <v>0</v>
      </c>
      <c r="BF130" s="56"/>
      <c r="BG130" s="69" t="s">
        <v>74</v>
      </c>
      <c r="BH130" s="56">
        <f t="shared" si="101"/>
        <v>0</v>
      </c>
      <c r="BI130" s="100" t="s">
        <v>80</v>
      </c>
      <c r="BJ130" s="56">
        <f t="shared" si="102"/>
        <v>0</v>
      </c>
      <c r="BK130" s="99" t="s">
        <v>90</v>
      </c>
      <c r="BL130" s="56">
        <f t="shared" si="103"/>
        <v>0</v>
      </c>
      <c r="BM130" s="99" t="s">
        <v>94</v>
      </c>
      <c r="BN130" s="56">
        <f t="shared" si="104"/>
        <v>0</v>
      </c>
      <c r="BO130" s="99" t="s">
        <v>99</v>
      </c>
      <c r="BP130" s="56">
        <f t="shared" si="105"/>
        <v>0</v>
      </c>
      <c r="BQ130" s="99" t="s">
        <v>122</v>
      </c>
      <c r="BR130" s="56">
        <f t="shared" si="106"/>
        <v>0</v>
      </c>
      <c r="BS130" s="56"/>
      <c r="BT130" s="99" t="s">
        <v>75</v>
      </c>
      <c r="BU130" s="56">
        <f t="shared" si="107"/>
        <v>0</v>
      </c>
      <c r="BV130" s="100" t="s">
        <v>138</v>
      </c>
      <c r="BW130" s="56">
        <f t="shared" si="108"/>
        <v>0</v>
      </c>
      <c r="BX130" s="99" t="s">
        <v>88</v>
      </c>
      <c r="BY130" s="56">
        <f t="shared" si="109"/>
        <v>0</v>
      </c>
      <c r="BZ130" s="99" t="s">
        <v>91</v>
      </c>
      <c r="CA130" s="56">
        <f t="shared" si="110"/>
        <v>0</v>
      </c>
      <c r="CB130" s="99" t="s">
        <v>96</v>
      </c>
      <c r="CC130" s="56">
        <f t="shared" si="111"/>
        <v>0</v>
      </c>
      <c r="CD130" s="99" t="s">
        <v>122</v>
      </c>
      <c r="CE130" s="56">
        <f t="shared" si="112"/>
        <v>0</v>
      </c>
      <c r="CF130" s="56"/>
      <c r="CG130" s="99" t="s">
        <v>75</v>
      </c>
      <c r="CH130" s="56">
        <f t="shared" si="113"/>
        <v>0</v>
      </c>
      <c r="CI130" s="99" t="s">
        <v>138</v>
      </c>
      <c r="CJ130" s="56">
        <f t="shared" si="114"/>
        <v>0</v>
      </c>
      <c r="CK130" s="99" t="s">
        <v>88</v>
      </c>
      <c r="CL130" s="56">
        <f t="shared" si="115"/>
        <v>0</v>
      </c>
      <c r="CM130" s="99" t="s">
        <v>91</v>
      </c>
      <c r="CN130" s="56">
        <f t="shared" si="116"/>
        <v>0</v>
      </c>
      <c r="CO130" s="99" t="s">
        <v>96</v>
      </c>
      <c r="CP130" s="56">
        <f t="shared" si="117"/>
        <v>0</v>
      </c>
      <c r="CQ130" s="99" t="s">
        <v>122</v>
      </c>
      <c r="CR130" s="102">
        <f t="shared" si="118"/>
        <v>0</v>
      </c>
    </row>
    <row r="131" spans="1:96" x14ac:dyDescent="0.15">
      <c r="A131" s="80" t="s">
        <v>426</v>
      </c>
      <c r="B131" s="81" t="s">
        <v>427</v>
      </c>
      <c r="C131" s="82" t="s">
        <v>170</v>
      </c>
      <c r="D131" s="82" t="s">
        <v>51</v>
      </c>
      <c r="E131" s="56"/>
      <c r="F131" s="14"/>
      <c r="G131" s="80">
        <v>94</v>
      </c>
      <c r="H131" s="56">
        <v>65</v>
      </c>
      <c r="I131" s="56">
        <v>87</v>
      </c>
      <c r="J131" s="56">
        <v>42.5</v>
      </c>
      <c r="K131" s="56">
        <v>35</v>
      </c>
      <c r="L131" s="56">
        <v>57.5</v>
      </c>
      <c r="M131" s="94">
        <f t="shared" si="80"/>
        <v>381</v>
      </c>
      <c r="N131" s="80"/>
      <c r="O131" s="56">
        <f t="shared" si="119"/>
        <v>0</v>
      </c>
      <c r="P131" s="56"/>
      <c r="Q131" s="81">
        <f t="shared" si="81"/>
        <v>0</v>
      </c>
      <c r="R131" s="14">
        <f t="shared" si="82"/>
        <v>0</v>
      </c>
      <c r="S131" s="80"/>
      <c r="T131" s="99" t="s">
        <v>75</v>
      </c>
      <c r="U131" s="56">
        <f t="shared" si="83"/>
        <v>0</v>
      </c>
      <c r="V131" s="99" t="s">
        <v>80</v>
      </c>
      <c r="W131" s="56">
        <f t="shared" si="84"/>
        <v>0</v>
      </c>
      <c r="X131" s="99" t="s">
        <v>89</v>
      </c>
      <c r="Y131" s="56">
        <f t="shared" si="85"/>
        <v>0</v>
      </c>
      <c r="Z131" s="99" t="s">
        <v>93</v>
      </c>
      <c r="AA131" s="56">
        <f t="shared" si="86"/>
        <v>0</v>
      </c>
      <c r="AB131" s="99" t="s">
        <v>96</v>
      </c>
      <c r="AC131" s="56">
        <f t="shared" si="87"/>
        <v>0</v>
      </c>
      <c r="AD131" s="99" t="s">
        <v>102</v>
      </c>
      <c r="AE131" s="56">
        <f t="shared" si="88"/>
        <v>0</v>
      </c>
      <c r="AF131" s="56"/>
      <c r="AG131" s="99" t="s">
        <v>77</v>
      </c>
      <c r="AH131" s="56">
        <f t="shared" si="89"/>
        <v>0</v>
      </c>
      <c r="AI131" s="100" t="s">
        <v>83</v>
      </c>
      <c r="AJ131" s="56">
        <f t="shared" si="90"/>
        <v>0</v>
      </c>
      <c r="AK131" s="56" t="s">
        <v>89</v>
      </c>
      <c r="AL131" s="56">
        <f t="shared" si="91"/>
        <v>0</v>
      </c>
      <c r="AM131" s="99" t="s">
        <v>93</v>
      </c>
      <c r="AN131" s="56">
        <f t="shared" si="92"/>
        <v>0</v>
      </c>
      <c r="AO131" s="99" t="s">
        <v>99</v>
      </c>
      <c r="AP131" s="56">
        <f t="shared" si="93"/>
        <v>0</v>
      </c>
      <c r="AQ131" s="99" t="s">
        <v>121</v>
      </c>
      <c r="AR131" s="56">
        <f t="shared" si="94"/>
        <v>0</v>
      </c>
      <c r="AS131" s="56"/>
      <c r="AT131" s="99" t="s">
        <v>77</v>
      </c>
      <c r="AU131" s="56">
        <f t="shared" si="95"/>
        <v>0</v>
      </c>
      <c r="AV131" s="99" t="s">
        <v>132</v>
      </c>
      <c r="AW131" s="56">
        <f t="shared" si="96"/>
        <v>0</v>
      </c>
      <c r="AX131" s="99" t="s">
        <v>89</v>
      </c>
      <c r="AY131" s="56">
        <f t="shared" si="97"/>
        <v>0</v>
      </c>
      <c r="AZ131" s="99" t="s">
        <v>94</v>
      </c>
      <c r="BA131" s="56">
        <f t="shared" si="98"/>
        <v>0</v>
      </c>
      <c r="BB131" s="99" t="s">
        <v>99</v>
      </c>
      <c r="BC131" s="56">
        <f t="shared" si="99"/>
        <v>0</v>
      </c>
      <c r="BD131" s="99" t="s">
        <v>102</v>
      </c>
      <c r="BE131" s="56">
        <f t="shared" si="100"/>
        <v>0</v>
      </c>
      <c r="BF131" s="56"/>
      <c r="BG131" s="69" t="s">
        <v>77</v>
      </c>
      <c r="BH131" s="56">
        <f t="shared" si="101"/>
        <v>0</v>
      </c>
      <c r="BI131" s="100" t="s">
        <v>83</v>
      </c>
      <c r="BJ131" s="56">
        <f t="shared" si="102"/>
        <v>0</v>
      </c>
      <c r="BK131" s="99" t="s">
        <v>89</v>
      </c>
      <c r="BL131" s="56">
        <f t="shared" si="103"/>
        <v>0</v>
      </c>
      <c r="BM131" s="99" t="s">
        <v>94</v>
      </c>
      <c r="BN131" s="56">
        <f t="shared" si="104"/>
        <v>0</v>
      </c>
      <c r="BO131" s="99" t="s">
        <v>99</v>
      </c>
      <c r="BP131" s="56">
        <f t="shared" si="105"/>
        <v>0</v>
      </c>
      <c r="BQ131" s="99" t="s">
        <v>102</v>
      </c>
      <c r="BR131" s="56">
        <f t="shared" si="106"/>
        <v>0</v>
      </c>
      <c r="BS131" s="56"/>
      <c r="BT131" s="99" t="s">
        <v>74</v>
      </c>
      <c r="BU131" s="56">
        <f t="shared" si="107"/>
        <v>0</v>
      </c>
      <c r="BV131" s="100" t="s">
        <v>137</v>
      </c>
      <c r="BW131" s="56">
        <f t="shared" si="108"/>
        <v>0</v>
      </c>
      <c r="BX131" s="99" t="s">
        <v>85</v>
      </c>
      <c r="BY131" s="56">
        <f t="shared" si="109"/>
        <v>0</v>
      </c>
      <c r="BZ131" s="99" t="s">
        <v>94</v>
      </c>
      <c r="CA131" s="56">
        <f t="shared" si="110"/>
        <v>0</v>
      </c>
      <c r="CB131" s="99" t="s">
        <v>96</v>
      </c>
      <c r="CC131" s="56">
        <f t="shared" si="111"/>
        <v>0</v>
      </c>
      <c r="CD131" s="99" t="s">
        <v>122</v>
      </c>
      <c r="CE131" s="56">
        <f t="shared" si="112"/>
        <v>0</v>
      </c>
      <c r="CF131" s="56"/>
      <c r="CG131" s="99" t="s">
        <v>74</v>
      </c>
      <c r="CH131" s="56">
        <f t="shared" si="113"/>
        <v>0</v>
      </c>
      <c r="CI131" s="99" t="s">
        <v>137</v>
      </c>
      <c r="CJ131" s="56">
        <f t="shared" si="114"/>
        <v>0</v>
      </c>
      <c r="CK131" s="99" t="s">
        <v>85</v>
      </c>
      <c r="CL131" s="56">
        <f t="shared" si="115"/>
        <v>0</v>
      </c>
      <c r="CM131" s="99" t="s">
        <v>94</v>
      </c>
      <c r="CN131" s="56">
        <f t="shared" si="116"/>
        <v>0</v>
      </c>
      <c r="CO131" s="99" t="s">
        <v>96</v>
      </c>
      <c r="CP131" s="56">
        <f t="shared" si="117"/>
        <v>0</v>
      </c>
      <c r="CQ131" s="99" t="s">
        <v>122</v>
      </c>
      <c r="CR131" s="102">
        <f t="shared" si="118"/>
        <v>0</v>
      </c>
    </row>
    <row r="132" spans="1:96" x14ac:dyDescent="0.15">
      <c r="A132" s="80" t="s">
        <v>428</v>
      </c>
      <c r="B132" s="81" t="s">
        <v>429</v>
      </c>
      <c r="C132" s="82" t="s">
        <v>170</v>
      </c>
      <c r="D132" s="82" t="s">
        <v>51</v>
      </c>
      <c r="E132" s="56">
        <v>0.7</v>
      </c>
      <c r="F132" s="14"/>
      <c r="G132" s="80">
        <v>94</v>
      </c>
      <c r="H132" s="56">
        <v>70</v>
      </c>
      <c r="I132" s="56">
        <v>102</v>
      </c>
      <c r="J132" s="56">
        <v>41</v>
      </c>
      <c r="K132" s="56">
        <v>36</v>
      </c>
      <c r="L132" s="56">
        <v>34.5</v>
      </c>
      <c r="M132" s="94">
        <f t="shared" si="80"/>
        <v>377.5</v>
      </c>
      <c r="N132" s="80"/>
      <c r="O132" s="56">
        <f t="shared" si="119"/>
        <v>-25.2</v>
      </c>
      <c r="P132" s="56"/>
      <c r="Q132" s="81">
        <f t="shared" si="81"/>
        <v>0</v>
      </c>
      <c r="R132" s="14">
        <f t="shared" si="82"/>
        <v>-25.2</v>
      </c>
      <c r="S132" s="80"/>
      <c r="T132" s="99" t="s">
        <v>74</v>
      </c>
      <c r="U132" s="56">
        <f t="shared" si="83"/>
        <v>-0.42</v>
      </c>
      <c r="V132" s="99" t="s">
        <v>84</v>
      </c>
      <c r="W132" s="56">
        <f t="shared" si="84"/>
        <v>-0.42</v>
      </c>
      <c r="X132" s="99" t="s">
        <v>88</v>
      </c>
      <c r="Y132" s="56">
        <f t="shared" si="85"/>
        <v>-0.42</v>
      </c>
      <c r="Z132" s="99" t="s">
        <v>93</v>
      </c>
      <c r="AA132" s="56">
        <f t="shared" si="86"/>
        <v>-0.42</v>
      </c>
      <c r="AB132" s="99" t="s">
        <v>125</v>
      </c>
      <c r="AC132" s="56">
        <f t="shared" si="87"/>
        <v>-0.42</v>
      </c>
      <c r="AD132" s="99" t="s">
        <v>100</v>
      </c>
      <c r="AE132" s="56">
        <f t="shared" si="88"/>
        <v>-0.42</v>
      </c>
      <c r="AF132" s="56"/>
      <c r="AG132" s="99" t="s">
        <v>78</v>
      </c>
      <c r="AH132" s="56">
        <f t="shared" si="89"/>
        <v>-0.42</v>
      </c>
      <c r="AI132" s="100" t="s">
        <v>81</v>
      </c>
      <c r="AJ132" s="56">
        <f t="shared" si="90"/>
        <v>-0.42</v>
      </c>
      <c r="AK132" s="56" t="s">
        <v>88</v>
      </c>
      <c r="AL132" s="56">
        <f t="shared" si="91"/>
        <v>-0.42</v>
      </c>
      <c r="AM132" s="99" t="s">
        <v>91</v>
      </c>
      <c r="AN132" s="56">
        <f t="shared" si="92"/>
        <v>-0.42</v>
      </c>
      <c r="AO132" s="99" t="s">
        <v>96</v>
      </c>
      <c r="AP132" s="56">
        <f t="shared" si="93"/>
        <v>-0.42</v>
      </c>
      <c r="AQ132" s="99" t="s">
        <v>121</v>
      </c>
      <c r="AR132" s="56">
        <f t="shared" si="94"/>
        <v>-0.42</v>
      </c>
      <c r="AS132" s="56"/>
      <c r="AT132" s="99" t="s">
        <v>78</v>
      </c>
      <c r="AU132" s="56">
        <f t="shared" si="95"/>
        <v>-0.63</v>
      </c>
      <c r="AV132" s="99" t="s">
        <v>81</v>
      </c>
      <c r="AW132" s="56">
        <f t="shared" si="96"/>
        <v>-0.63</v>
      </c>
      <c r="AX132" s="99" t="s">
        <v>85</v>
      </c>
      <c r="AY132" s="56">
        <f t="shared" si="97"/>
        <v>-0.63</v>
      </c>
      <c r="AZ132" s="99" t="s">
        <v>91</v>
      </c>
      <c r="BA132" s="56">
        <f t="shared" si="98"/>
        <v>-0.63</v>
      </c>
      <c r="BB132" s="99" t="s">
        <v>96</v>
      </c>
      <c r="BC132" s="56">
        <f t="shared" si="99"/>
        <v>-0.63</v>
      </c>
      <c r="BD132" s="99" t="s">
        <v>102</v>
      </c>
      <c r="BE132" s="56">
        <f t="shared" si="100"/>
        <v>-0.63</v>
      </c>
      <c r="BF132" s="56"/>
      <c r="BG132" s="69" t="s">
        <v>78</v>
      </c>
      <c r="BH132" s="56">
        <f t="shared" si="101"/>
        <v>-0.63</v>
      </c>
      <c r="BI132" s="100" t="s">
        <v>81</v>
      </c>
      <c r="BJ132" s="56">
        <f t="shared" si="102"/>
        <v>-0.63</v>
      </c>
      <c r="BK132" s="99" t="s">
        <v>85</v>
      </c>
      <c r="BL132" s="56">
        <f t="shared" si="103"/>
        <v>-0.63</v>
      </c>
      <c r="BM132" s="99" t="s">
        <v>91</v>
      </c>
      <c r="BN132" s="56">
        <f t="shared" si="104"/>
        <v>-0.63</v>
      </c>
      <c r="BO132" s="99" t="s">
        <v>96</v>
      </c>
      <c r="BP132" s="56">
        <f t="shared" si="105"/>
        <v>-0.63</v>
      </c>
      <c r="BQ132" s="99" t="s">
        <v>102</v>
      </c>
      <c r="BR132" s="56">
        <f t="shared" si="106"/>
        <v>-0.63</v>
      </c>
      <c r="BS132" s="56"/>
      <c r="BT132" s="99" t="s">
        <v>75</v>
      </c>
      <c r="BU132" s="56">
        <f t="shared" si="107"/>
        <v>-1.05</v>
      </c>
      <c r="BV132" s="100" t="s">
        <v>81</v>
      </c>
      <c r="BW132" s="56">
        <f t="shared" si="108"/>
        <v>-1.05</v>
      </c>
      <c r="BX132" s="99" t="s">
        <v>89</v>
      </c>
      <c r="BY132" s="56">
        <f t="shared" si="109"/>
        <v>-1.05</v>
      </c>
      <c r="BZ132" s="99" t="s">
        <v>94</v>
      </c>
      <c r="CA132" s="56">
        <f t="shared" si="110"/>
        <v>-1.05</v>
      </c>
      <c r="CB132" s="99" t="s">
        <v>98</v>
      </c>
      <c r="CC132" s="56">
        <f t="shared" si="111"/>
        <v>-1.05</v>
      </c>
      <c r="CD132" s="99" t="s">
        <v>121</v>
      </c>
      <c r="CE132" s="56">
        <f t="shared" si="112"/>
        <v>-1.05</v>
      </c>
      <c r="CF132" s="56"/>
      <c r="CG132" s="99" t="s">
        <v>75</v>
      </c>
      <c r="CH132" s="56">
        <f t="shared" si="113"/>
        <v>-1.05</v>
      </c>
      <c r="CI132" s="99" t="s">
        <v>81</v>
      </c>
      <c r="CJ132" s="56">
        <f t="shared" si="114"/>
        <v>-1.05</v>
      </c>
      <c r="CK132" s="99" t="s">
        <v>89</v>
      </c>
      <c r="CL132" s="56">
        <f t="shared" si="115"/>
        <v>-1.05</v>
      </c>
      <c r="CM132" s="99" t="s">
        <v>94</v>
      </c>
      <c r="CN132" s="56">
        <f t="shared" si="116"/>
        <v>-1.05</v>
      </c>
      <c r="CO132" s="99" t="s">
        <v>98</v>
      </c>
      <c r="CP132" s="56">
        <f t="shared" si="117"/>
        <v>-1.05</v>
      </c>
      <c r="CQ132" s="99" t="s">
        <v>121</v>
      </c>
      <c r="CR132" s="102">
        <f t="shared" si="118"/>
        <v>-1.05</v>
      </c>
    </row>
    <row r="133" spans="1:96" x14ac:dyDescent="0.15">
      <c r="A133" s="80" t="s">
        <v>430</v>
      </c>
      <c r="B133" s="81" t="s">
        <v>431</v>
      </c>
      <c r="C133" s="82" t="s">
        <v>170</v>
      </c>
      <c r="D133" s="82" t="s">
        <v>51</v>
      </c>
      <c r="E133" s="56"/>
      <c r="F133" s="14"/>
      <c r="G133" s="80">
        <v>98</v>
      </c>
      <c r="H133" s="56">
        <v>82</v>
      </c>
      <c r="I133" s="56">
        <v>82</v>
      </c>
      <c r="J133" s="56">
        <v>23</v>
      </c>
      <c r="K133" s="56">
        <v>46</v>
      </c>
      <c r="L133" s="56">
        <v>46</v>
      </c>
      <c r="M133" s="94">
        <f t="shared" si="80"/>
        <v>377</v>
      </c>
      <c r="N133" s="80"/>
      <c r="O133" s="56">
        <f t="shared" si="119"/>
        <v>0</v>
      </c>
      <c r="P133" s="56"/>
      <c r="Q133" s="81">
        <f t="shared" si="81"/>
        <v>0</v>
      </c>
      <c r="R133" s="14">
        <f t="shared" si="82"/>
        <v>0</v>
      </c>
      <c r="S133" s="80"/>
      <c r="T133" s="99" t="s">
        <v>76</v>
      </c>
      <c r="U133" s="56">
        <f t="shared" si="83"/>
        <v>0</v>
      </c>
      <c r="V133" s="99" t="s">
        <v>83</v>
      </c>
      <c r="W133" s="56">
        <f t="shared" si="84"/>
        <v>0</v>
      </c>
      <c r="X133" s="99" t="s">
        <v>85</v>
      </c>
      <c r="Y133" s="56">
        <f t="shared" si="85"/>
        <v>0</v>
      </c>
      <c r="Z133" s="99" t="s">
        <v>91</v>
      </c>
      <c r="AA133" s="56">
        <f t="shared" si="86"/>
        <v>0</v>
      </c>
      <c r="AB133" s="99" t="s">
        <v>125</v>
      </c>
      <c r="AC133" s="56">
        <f t="shared" si="87"/>
        <v>0</v>
      </c>
      <c r="AD133" s="99" t="s">
        <v>125</v>
      </c>
      <c r="AE133" s="56">
        <f t="shared" si="88"/>
        <v>0</v>
      </c>
      <c r="AF133" s="56"/>
      <c r="AG133" s="99" t="s">
        <v>77</v>
      </c>
      <c r="AH133" s="56">
        <f t="shared" si="89"/>
        <v>0</v>
      </c>
      <c r="AI133" s="100" t="s">
        <v>81</v>
      </c>
      <c r="AJ133" s="56">
        <f t="shared" si="90"/>
        <v>0</v>
      </c>
      <c r="AK133" s="56" t="s">
        <v>89</v>
      </c>
      <c r="AL133" s="56">
        <f t="shared" si="91"/>
        <v>0</v>
      </c>
      <c r="AM133" s="99" t="s">
        <v>91</v>
      </c>
      <c r="AN133" s="56">
        <f t="shared" si="92"/>
        <v>0</v>
      </c>
      <c r="AO133" s="99" t="s">
        <v>96</v>
      </c>
      <c r="AP133" s="56">
        <f t="shared" si="93"/>
        <v>0</v>
      </c>
      <c r="AQ133" s="99" t="s">
        <v>102</v>
      </c>
      <c r="AR133" s="56">
        <f t="shared" si="94"/>
        <v>0</v>
      </c>
      <c r="AS133" s="56"/>
      <c r="AT133" s="99" t="s">
        <v>74</v>
      </c>
      <c r="AU133" s="56">
        <f t="shared" si="95"/>
        <v>0</v>
      </c>
      <c r="AV133" s="99" t="s">
        <v>81</v>
      </c>
      <c r="AW133" s="56">
        <f t="shared" si="96"/>
        <v>0</v>
      </c>
      <c r="AX133" s="99" t="s">
        <v>89</v>
      </c>
      <c r="AY133" s="56">
        <f t="shared" si="97"/>
        <v>0</v>
      </c>
      <c r="AZ133" s="99" t="s">
        <v>91</v>
      </c>
      <c r="BA133" s="56">
        <f t="shared" si="98"/>
        <v>0</v>
      </c>
      <c r="BB133" s="99" t="s">
        <v>96</v>
      </c>
      <c r="BC133" s="56">
        <f t="shared" si="99"/>
        <v>0</v>
      </c>
      <c r="BD133" s="99" t="s">
        <v>122</v>
      </c>
      <c r="BE133" s="56">
        <f t="shared" si="100"/>
        <v>0</v>
      </c>
      <c r="BF133" s="56"/>
      <c r="BG133" s="69" t="s">
        <v>74</v>
      </c>
      <c r="BH133" s="56">
        <f t="shared" si="101"/>
        <v>0</v>
      </c>
      <c r="BI133" s="100" t="s">
        <v>81</v>
      </c>
      <c r="BJ133" s="56">
        <f t="shared" si="102"/>
        <v>0</v>
      </c>
      <c r="BK133" s="99" t="s">
        <v>89</v>
      </c>
      <c r="BL133" s="56">
        <f t="shared" si="103"/>
        <v>0</v>
      </c>
      <c r="BM133" s="99" t="s">
        <v>91</v>
      </c>
      <c r="BN133" s="56">
        <f t="shared" si="104"/>
        <v>0</v>
      </c>
      <c r="BO133" s="99" t="s">
        <v>96</v>
      </c>
      <c r="BP133" s="56">
        <f t="shared" si="105"/>
        <v>0</v>
      </c>
      <c r="BQ133" s="99" t="s">
        <v>122</v>
      </c>
      <c r="BR133" s="56">
        <f t="shared" si="106"/>
        <v>0</v>
      </c>
      <c r="BS133" s="56"/>
      <c r="BT133" s="99" t="s">
        <v>75</v>
      </c>
      <c r="BU133" s="56">
        <f t="shared" si="107"/>
        <v>0</v>
      </c>
      <c r="BV133" s="100" t="s">
        <v>81</v>
      </c>
      <c r="BW133" s="56">
        <f t="shared" si="108"/>
        <v>0</v>
      </c>
      <c r="BX133" s="99" t="s">
        <v>89</v>
      </c>
      <c r="BY133" s="56">
        <f t="shared" si="109"/>
        <v>0</v>
      </c>
      <c r="BZ133" s="99" t="s">
        <v>95</v>
      </c>
      <c r="CA133" s="56">
        <f t="shared" si="110"/>
        <v>0</v>
      </c>
      <c r="CB133" s="99" t="s">
        <v>99</v>
      </c>
      <c r="CC133" s="56">
        <f t="shared" si="111"/>
        <v>0</v>
      </c>
      <c r="CD133" s="99" t="s">
        <v>102</v>
      </c>
      <c r="CE133" s="56">
        <f t="shared" si="112"/>
        <v>0</v>
      </c>
      <c r="CF133" s="56"/>
      <c r="CG133" s="99" t="s">
        <v>75</v>
      </c>
      <c r="CH133" s="56">
        <f t="shared" si="113"/>
        <v>0</v>
      </c>
      <c r="CI133" s="99" t="s">
        <v>81</v>
      </c>
      <c r="CJ133" s="56">
        <f t="shared" si="114"/>
        <v>0</v>
      </c>
      <c r="CK133" s="99" t="s">
        <v>89</v>
      </c>
      <c r="CL133" s="56">
        <f t="shared" si="115"/>
        <v>0</v>
      </c>
      <c r="CM133" s="99" t="s">
        <v>95</v>
      </c>
      <c r="CN133" s="56">
        <f t="shared" si="116"/>
        <v>0</v>
      </c>
      <c r="CO133" s="99" t="s">
        <v>99</v>
      </c>
      <c r="CP133" s="56">
        <f t="shared" si="117"/>
        <v>0</v>
      </c>
      <c r="CQ133" s="99" t="s">
        <v>102</v>
      </c>
      <c r="CR133" s="102">
        <f t="shared" si="118"/>
        <v>0</v>
      </c>
    </row>
    <row r="134" spans="1:96" x14ac:dyDescent="0.15">
      <c r="A134" s="80" t="s">
        <v>432</v>
      </c>
      <c r="B134" s="81" t="s">
        <v>433</v>
      </c>
      <c r="C134" s="82" t="s">
        <v>170</v>
      </c>
      <c r="D134" s="82" t="s">
        <v>51</v>
      </c>
      <c r="E134" s="56"/>
      <c r="F134" s="14"/>
      <c r="G134" s="80">
        <v>95</v>
      </c>
      <c r="H134" s="56">
        <v>65</v>
      </c>
      <c r="I134" s="56">
        <v>33</v>
      </c>
      <c r="J134" s="56">
        <v>56.5</v>
      </c>
      <c r="K134" s="56">
        <v>53</v>
      </c>
      <c r="L134" s="56">
        <v>74.5</v>
      </c>
      <c r="M134" s="94">
        <f t="shared" si="80"/>
        <v>377</v>
      </c>
      <c r="N134" s="80"/>
      <c r="O134" s="56">
        <f t="shared" si="119"/>
        <v>0</v>
      </c>
      <c r="P134" s="56"/>
      <c r="Q134" s="81">
        <f t="shared" si="81"/>
        <v>0</v>
      </c>
      <c r="R134" s="14">
        <f t="shared" si="82"/>
        <v>0</v>
      </c>
      <c r="S134" s="80"/>
      <c r="T134" s="99" t="s">
        <v>77</v>
      </c>
      <c r="U134" s="56">
        <f t="shared" si="83"/>
        <v>0</v>
      </c>
      <c r="V134" s="99" t="s">
        <v>82</v>
      </c>
      <c r="W134" s="56">
        <f t="shared" si="84"/>
        <v>0</v>
      </c>
      <c r="X134" s="99" t="s">
        <v>90</v>
      </c>
      <c r="Y134" s="56">
        <f t="shared" si="85"/>
        <v>0</v>
      </c>
      <c r="Z134" s="99" t="s">
        <v>94</v>
      </c>
      <c r="AA134" s="56">
        <f t="shared" si="86"/>
        <v>0</v>
      </c>
      <c r="AB134" s="99" t="s">
        <v>96</v>
      </c>
      <c r="AC134" s="56">
        <f t="shared" si="87"/>
        <v>0</v>
      </c>
      <c r="AD134" s="99" t="s">
        <v>102</v>
      </c>
      <c r="AE134" s="56">
        <f t="shared" si="88"/>
        <v>0</v>
      </c>
      <c r="AF134" s="56"/>
      <c r="AG134" s="99" t="s">
        <v>75</v>
      </c>
      <c r="AH134" s="56">
        <f t="shared" si="89"/>
        <v>0</v>
      </c>
      <c r="AI134" s="100" t="s">
        <v>82</v>
      </c>
      <c r="AJ134" s="56">
        <f t="shared" si="90"/>
        <v>0</v>
      </c>
      <c r="AK134" s="56" t="s">
        <v>88</v>
      </c>
      <c r="AL134" s="56">
        <f t="shared" si="91"/>
        <v>0</v>
      </c>
      <c r="AM134" s="99" t="s">
        <v>95</v>
      </c>
      <c r="AN134" s="56">
        <f t="shared" si="92"/>
        <v>0</v>
      </c>
      <c r="AO134" s="99" t="s">
        <v>96</v>
      </c>
      <c r="AP134" s="56">
        <f t="shared" si="93"/>
        <v>0</v>
      </c>
      <c r="AQ134" s="99" t="s">
        <v>102</v>
      </c>
      <c r="AR134" s="56">
        <f t="shared" si="94"/>
        <v>0</v>
      </c>
      <c r="AS134" s="56"/>
      <c r="AT134" s="99" t="s">
        <v>75</v>
      </c>
      <c r="AU134" s="56">
        <f t="shared" si="95"/>
        <v>0</v>
      </c>
      <c r="AV134" s="99" t="s">
        <v>79</v>
      </c>
      <c r="AW134" s="56">
        <f t="shared" si="96"/>
        <v>0</v>
      </c>
      <c r="AX134" s="99" t="s">
        <v>85</v>
      </c>
      <c r="AY134" s="56">
        <f t="shared" si="97"/>
        <v>0</v>
      </c>
      <c r="AZ134" s="99" t="s">
        <v>93</v>
      </c>
      <c r="BA134" s="56">
        <f t="shared" si="98"/>
        <v>0</v>
      </c>
      <c r="BB134" s="99" t="s">
        <v>96</v>
      </c>
      <c r="BC134" s="56">
        <f t="shared" si="99"/>
        <v>0</v>
      </c>
      <c r="BD134" s="99" t="s">
        <v>121</v>
      </c>
      <c r="BE134" s="56">
        <f t="shared" si="100"/>
        <v>0</v>
      </c>
      <c r="BF134" s="56"/>
      <c r="BG134" s="69" t="s">
        <v>75</v>
      </c>
      <c r="BH134" s="56">
        <f t="shared" si="101"/>
        <v>0</v>
      </c>
      <c r="BI134" s="100" t="s">
        <v>79</v>
      </c>
      <c r="BJ134" s="56">
        <f t="shared" si="102"/>
        <v>0</v>
      </c>
      <c r="BK134" s="99" t="s">
        <v>85</v>
      </c>
      <c r="BL134" s="56">
        <f t="shared" si="103"/>
        <v>0</v>
      </c>
      <c r="BM134" s="99" t="s">
        <v>93</v>
      </c>
      <c r="BN134" s="56">
        <f t="shared" si="104"/>
        <v>0</v>
      </c>
      <c r="BO134" s="99" t="s">
        <v>96</v>
      </c>
      <c r="BP134" s="56">
        <f t="shared" si="105"/>
        <v>0</v>
      </c>
      <c r="BQ134" s="99" t="s">
        <v>121</v>
      </c>
      <c r="BR134" s="56">
        <f t="shared" si="106"/>
        <v>0</v>
      </c>
      <c r="BS134" s="56"/>
      <c r="BT134" s="99" t="s">
        <v>77</v>
      </c>
      <c r="BU134" s="56">
        <f t="shared" si="107"/>
        <v>0</v>
      </c>
      <c r="BV134" s="100" t="s">
        <v>83</v>
      </c>
      <c r="BW134" s="56">
        <f t="shared" si="108"/>
        <v>0</v>
      </c>
      <c r="BX134" s="99" t="s">
        <v>90</v>
      </c>
      <c r="BY134" s="56">
        <f t="shared" si="109"/>
        <v>0</v>
      </c>
      <c r="BZ134" s="99" t="s">
        <v>95</v>
      </c>
      <c r="CA134" s="56">
        <f t="shared" si="110"/>
        <v>0</v>
      </c>
      <c r="CB134" s="99" t="s">
        <v>99</v>
      </c>
      <c r="CC134" s="56">
        <f t="shared" si="111"/>
        <v>0</v>
      </c>
      <c r="CD134" s="99" t="s">
        <v>102</v>
      </c>
      <c r="CE134" s="56">
        <f t="shared" si="112"/>
        <v>0</v>
      </c>
      <c r="CF134" s="56"/>
      <c r="CG134" s="99" t="s">
        <v>77</v>
      </c>
      <c r="CH134" s="56">
        <f t="shared" si="113"/>
        <v>0</v>
      </c>
      <c r="CI134" s="99" t="s">
        <v>83</v>
      </c>
      <c r="CJ134" s="56">
        <f t="shared" si="114"/>
        <v>0</v>
      </c>
      <c r="CK134" s="99" t="s">
        <v>90</v>
      </c>
      <c r="CL134" s="56">
        <f t="shared" si="115"/>
        <v>0</v>
      </c>
      <c r="CM134" s="99" t="s">
        <v>95</v>
      </c>
      <c r="CN134" s="56">
        <f t="shared" si="116"/>
        <v>0</v>
      </c>
      <c r="CO134" s="99" t="s">
        <v>99</v>
      </c>
      <c r="CP134" s="56">
        <f t="shared" si="117"/>
        <v>0</v>
      </c>
      <c r="CQ134" s="99" t="s">
        <v>102</v>
      </c>
      <c r="CR134" s="102">
        <f t="shared" si="118"/>
        <v>0</v>
      </c>
    </row>
    <row r="135" spans="1:96" x14ac:dyDescent="0.15">
      <c r="A135" s="80" t="s">
        <v>434</v>
      </c>
      <c r="B135" s="81" t="s">
        <v>435</v>
      </c>
      <c r="C135" s="82" t="s">
        <v>170</v>
      </c>
      <c r="D135" s="82" t="s">
        <v>51</v>
      </c>
      <c r="E135" s="56"/>
      <c r="F135" s="14"/>
      <c r="G135" s="80">
        <v>101</v>
      </c>
      <c r="H135" s="56">
        <v>82</v>
      </c>
      <c r="I135" s="56">
        <v>101</v>
      </c>
      <c r="J135" s="56">
        <v>27.5</v>
      </c>
      <c r="K135" s="56">
        <v>30</v>
      </c>
      <c r="L135" s="56">
        <v>35</v>
      </c>
      <c r="M135" s="94">
        <f t="shared" si="80"/>
        <v>376.5</v>
      </c>
      <c r="N135" s="80"/>
      <c r="O135" s="56">
        <f t="shared" si="119"/>
        <v>0</v>
      </c>
      <c r="P135" s="56"/>
      <c r="Q135" s="81">
        <f t="shared" si="81"/>
        <v>0</v>
      </c>
      <c r="R135" s="14">
        <f t="shared" si="82"/>
        <v>0</v>
      </c>
      <c r="S135" s="80"/>
      <c r="T135" s="99" t="s">
        <v>76</v>
      </c>
      <c r="U135" s="56">
        <f t="shared" si="83"/>
        <v>0</v>
      </c>
      <c r="V135" s="99" t="s">
        <v>83</v>
      </c>
      <c r="W135" s="56">
        <f t="shared" si="84"/>
        <v>0</v>
      </c>
      <c r="X135" s="99" t="s">
        <v>85</v>
      </c>
      <c r="Y135" s="56">
        <f t="shared" si="85"/>
        <v>0</v>
      </c>
      <c r="Z135" s="99" t="s">
        <v>91</v>
      </c>
      <c r="AA135" s="56">
        <f t="shared" si="86"/>
        <v>0</v>
      </c>
      <c r="AB135" s="99" t="s">
        <v>125</v>
      </c>
      <c r="AC135" s="56">
        <f t="shared" si="87"/>
        <v>0</v>
      </c>
      <c r="AD135" s="99" t="s">
        <v>125</v>
      </c>
      <c r="AE135" s="56">
        <f t="shared" si="88"/>
        <v>0</v>
      </c>
      <c r="AF135" s="56"/>
      <c r="AG135" s="99" t="s">
        <v>76</v>
      </c>
      <c r="AH135" s="56">
        <f t="shared" si="89"/>
        <v>0</v>
      </c>
      <c r="AI135" s="100" t="s">
        <v>81</v>
      </c>
      <c r="AJ135" s="56">
        <f t="shared" si="90"/>
        <v>0</v>
      </c>
      <c r="AK135" s="56" t="s">
        <v>88</v>
      </c>
      <c r="AL135" s="56">
        <f t="shared" si="91"/>
        <v>0</v>
      </c>
      <c r="AM135" s="99" t="s">
        <v>93</v>
      </c>
      <c r="AN135" s="56">
        <f t="shared" si="92"/>
        <v>0</v>
      </c>
      <c r="AO135" s="99" t="s">
        <v>96</v>
      </c>
      <c r="AP135" s="56">
        <f t="shared" si="93"/>
        <v>0</v>
      </c>
      <c r="AQ135" s="99" t="s">
        <v>102</v>
      </c>
      <c r="AR135" s="56">
        <f t="shared" si="94"/>
        <v>0</v>
      </c>
      <c r="AS135" s="56"/>
      <c r="AT135" s="99" t="s">
        <v>73</v>
      </c>
      <c r="AU135" s="56">
        <f t="shared" si="95"/>
        <v>0</v>
      </c>
      <c r="AV135" s="99" t="s">
        <v>84</v>
      </c>
      <c r="AW135" s="56">
        <f t="shared" si="96"/>
        <v>0</v>
      </c>
      <c r="AX135" s="99" t="s">
        <v>88</v>
      </c>
      <c r="AY135" s="56">
        <f t="shared" si="97"/>
        <v>0</v>
      </c>
      <c r="AZ135" s="99" t="s">
        <v>93</v>
      </c>
      <c r="BA135" s="56">
        <f t="shared" si="98"/>
        <v>0</v>
      </c>
      <c r="BB135" s="99" t="s">
        <v>96</v>
      </c>
      <c r="BC135" s="56">
        <f t="shared" si="99"/>
        <v>0</v>
      </c>
      <c r="BD135" s="99" t="s">
        <v>102</v>
      </c>
      <c r="BE135" s="56">
        <f t="shared" si="100"/>
        <v>0</v>
      </c>
      <c r="BF135" s="56"/>
      <c r="BG135" s="69" t="s">
        <v>73</v>
      </c>
      <c r="BH135" s="56">
        <f t="shared" si="101"/>
        <v>0</v>
      </c>
      <c r="BI135" s="100" t="s">
        <v>84</v>
      </c>
      <c r="BJ135" s="56">
        <f t="shared" si="102"/>
        <v>0</v>
      </c>
      <c r="BK135" s="99" t="s">
        <v>135</v>
      </c>
      <c r="BL135" s="56">
        <f t="shared" si="103"/>
        <v>0</v>
      </c>
      <c r="BM135" s="99" t="s">
        <v>93</v>
      </c>
      <c r="BN135" s="56">
        <f t="shared" si="104"/>
        <v>0</v>
      </c>
      <c r="BO135" s="99" t="s">
        <v>96</v>
      </c>
      <c r="BP135" s="56">
        <f t="shared" si="105"/>
        <v>0</v>
      </c>
      <c r="BQ135" s="99" t="s">
        <v>102</v>
      </c>
      <c r="BR135" s="56">
        <f t="shared" si="106"/>
        <v>0</v>
      </c>
      <c r="BS135" s="56"/>
      <c r="BT135" s="99" t="s">
        <v>136</v>
      </c>
      <c r="BU135" s="56">
        <f t="shared" si="107"/>
        <v>0</v>
      </c>
      <c r="BV135" s="100" t="s">
        <v>84</v>
      </c>
      <c r="BW135" s="56">
        <f t="shared" si="108"/>
        <v>0</v>
      </c>
      <c r="BX135" s="99" t="s">
        <v>88</v>
      </c>
      <c r="BY135" s="56">
        <f t="shared" si="109"/>
        <v>0</v>
      </c>
      <c r="BZ135" s="99" t="s">
        <v>91</v>
      </c>
      <c r="CA135" s="56">
        <f t="shared" si="110"/>
        <v>0</v>
      </c>
      <c r="CB135" s="99" t="s">
        <v>96</v>
      </c>
      <c r="CC135" s="56">
        <f t="shared" si="111"/>
        <v>0</v>
      </c>
      <c r="CD135" s="99" t="s">
        <v>122</v>
      </c>
      <c r="CE135" s="56">
        <f t="shared" si="112"/>
        <v>0</v>
      </c>
      <c r="CF135" s="56"/>
      <c r="CG135" s="99" t="s">
        <v>136</v>
      </c>
      <c r="CH135" s="56">
        <f t="shared" si="113"/>
        <v>0</v>
      </c>
      <c r="CI135" s="99" t="s">
        <v>84</v>
      </c>
      <c r="CJ135" s="56">
        <f t="shared" si="114"/>
        <v>0</v>
      </c>
      <c r="CK135" s="99" t="s">
        <v>88</v>
      </c>
      <c r="CL135" s="56">
        <f t="shared" si="115"/>
        <v>0</v>
      </c>
      <c r="CM135" s="99" t="s">
        <v>91</v>
      </c>
      <c r="CN135" s="56">
        <f t="shared" si="116"/>
        <v>0</v>
      </c>
      <c r="CO135" s="99" t="s">
        <v>96</v>
      </c>
      <c r="CP135" s="56">
        <f t="shared" si="117"/>
        <v>0</v>
      </c>
      <c r="CQ135" s="99" t="s">
        <v>122</v>
      </c>
      <c r="CR135" s="102">
        <f t="shared" si="118"/>
        <v>0</v>
      </c>
    </row>
    <row r="136" spans="1:96" x14ac:dyDescent="0.15">
      <c r="A136" s="80" t="s">
        <v>436</v>
      </c>
      <c r="B136" s="81" t="s">
        <v>437</v>
      </c>
      <c r="C136" s="82" t="s">
        <v>170</v>
      </c>
      <c r="D136" s="82" t="s">
        <v>51</v>
      </c>
      <c r="E136" s="56"/>
      <c r="F136" s="14"/>
      <c r="G136" s="80">
        <v>90</v>
      </c>
      <c r="H136" s="56">
        <v>81</v>
      </c>
      <c r="I136" s="56">
        <v>91</v>
      </c>
      <c r="J136" s="56">
        <v>42.5</v>
      </c>
      <c r="K136" s="56">
        <v>30</v>
      </c>
      <c r="L136" s="56">
        <v>42</v>
      </c>
      <c r="M136" s="94">
        <f t="shared" si="80"/>
        <v>376.5</v>
      </c>
      <c r="N136" s="80"/>
      <c r="O136" s="56">
        <f t="shared" si="119"/>
        <v>0</v>
      </c>
      <c r="P136" s="56"/>
      <c r="Q136" s="81">
        <f t="shared" si="81"/>
        <v>0</v>
      </c>
      <c r="R136" s="14">
        <f t="shared" si="82"/>
        <v>0</v>
      </c>
      <c r="S136" s="80"/>
      <c r="T136" s="99" t="s">
        <v>76</v>
      </c>
      <c r="U136" s="56">
        <f t="shared" si="83"/>
        <v>0</v>
      </c>
      <c r="V136" s="99" t="s">
        <v>83</v>
      </c>
      <c r="W136" s="56">
        <f t="shared" si="84"/>
        <v>0</v>
      </c>
      <c r="X136" s="99" t="s">
        <v>85</v>
      </c>
      <c r="Y136" s="56">
        <f t="shared" si="85"/>
        <v>0</v>
      </c>
      <c r="Z136" s="99" t="s">
        <v>91</v>
      </c>
      <c r="AA136" s="56">
        <f t="shared" si="86"/>
        <v>0</v>
      </c>
      <c r="AB136" s="99" t="s">
        <v>125</v>
      </c>
      <c r="AC136" s="56">
        <f t="shared" si="87"/>
        <v>0</v>
      </c>
      <c r="AD136" s="99" t="s">
        <v>125</v>
      </c>
      <c r="AE136" s="56">
        <f t="shared" si="88"/>
        <v>0</v>
      </c>
      <c r="AF136" s="56"/>
      <c r="AG136" s="99" t="s">
        <v>78</v>
      </c>
      <c r="AH136" s="56">
        <f t="shared" si="89"/>
        <v>0</v>
      </c>
      <c r="AI136" s="100" t="s">
        <v>81</v>
      </c>
      <c r="AJ136" s="56">
        <f t="shared" si="90"/>
        <v>0</v>
      </c>
      <c r="AK136" s="56" t="s">
        <v>88</v>
      </c>
      <c r="AL136" s="56">
        <f t="shared" si="91"/>
        <v>0</v>
      </c>
      <c r="AM136" s="99" t="s">
        <v>94</v>
      </c>
      <c r="AN136" s="56">
        <f t="shared" si="92"/>
        <v>0</v>
      </c>
      <c r="AO136" s="99" t="s">
        <v>96</v>
      </c>
      <c r="AP136" s="56">
        <f t="shared" si="93"/>
        <v>0</v>
      </c>
      <c r="AQ136" s="99" t="s">
        <v>122</v>
      </c>
      <c r="AR136" s="56">
        <f t="shared" si="94"/>
        <v>0</v>
      </c>
      <c r="AS136" s="56"/>
      <c r="AT136" s="99" t="s">
        <v>78</v>
      </c>
      <c r="AU136" s="56">
        <f t="shared" si="95"/>
        <v>0</v>
      </c>
      <c r="AV136" s="99" t="s">
        <v>81</v>
      </c>
      <c r="AW136" s="56">
        <f t="shared" si="96"/>
        <v>0</v>
      </c>
      <c r="AX136" s="99" t="s">
        <v>89</v>
      </c>
      <c r="AY136" s="56">
        <f t="shared" si="97"/>
        <v>0</v>
      </c>
      <c r="AZ136" s="99" t="s">
        <v>94</v>
      </c>
      <c r="BA136" s="56">
        <f t="shared" si="98"/>
        <v>0</v>
      </c>
      <c r="BB136" s="99" t="s">
        <v>98</v>
      </c>
      <c r="BC136" s="56">
        <f t="shared" si="99"/>
        <v>0</v>
      </c>
      <c r="BD136" s="99" t="s">
        <v>122</v>
      </c>
      <c r="BE136" s="56">
        <f t="shared" si="100"/>
        <v>0</v>
      </c>
      <c r="BF136" s="56"/>
      <c r="BG136" s="69" t="s">
        <v>78</v>
      </c>
      <c r="BH136" s="56">
        <f t="shared" si="101"/>
        <v>0</v>
      </c>
      <c r="BI136" s="100" t="s">
        <v>81</v>
      </c>
      <c r="BJ136" s="56">
        <f t="shared" si="102"/>
        <v>0</v>
      </c>
      <c r="BK136" s="99" t="s">
        <v>89</v>
      </c>
      <c r="BL136" s="56">
        <f t="shared" si="103"/>
        <v>0</v>
      </c>
      <c r="BM136" s="99" t="s">
        <v>94</v>
      </c>
      <c r="BN136" s="56">
        <f t="shared" si="104"/>
        <v>0</v>
      </c>
      <c r="BO136" s="99" t="s">
        <v>98</v>
      </c>
      <c r="BP136" s="56">
        <f t="shared" si="105"/>
        <v>0</v>
      </c>
      <c r="BQ136" s="99" t="s">
        <v>122</v>
      </c>
      <c r="BR136" s="56">
        <f t="shared" si="106"/>
        <v>0</v>
      </c>
      <c r="BS136" s="56"/>
      <c r="BT136" s="99" t="s">
        <v>75</v>
      </c>
      <c r="BU136" s="56">
        <f t="shared" si="107"/>
        <v>0</v>
      </c>
      <c r="BV136" s="100" t="s">
        <v>81</v>
      </c>
      <c r="BW136" s="56">
        <f t="shared" si="108"/>
        <v>0</v>
      </c>
      <c r="BX136" s="99" t="s">
        <v>89</v>
      </c>
      <c r="BY136" s="56">
        <f t="shared" si="109"/>
        <v>0</v>
      </c>
      <c r="BZ136" s="99" t="s">
        <v>93</v>
      </c>
      <c r="CA136" s="56">
        <f t="shared" si="110"/>
        <v>0</v>
      </c>
      <c r="CB136" s="99" t="s">
        <v>96</v>
      </c>
      <c r="CC136" s="56">
        <f t="shared" si="111"/>
        <v>0</v>
      </c>
      <c r="CD136" s="99" t="s">
        <v>102</v>
      </c>
      <c r="CE136" s="56">
        <f t="shared" si="112"/>
        <v>0</v>
      </c>
      <c r="CF136" s="56"/>
      <c r="CG136" s="99" t="s">
        <v>75</v>
      </c>
      <c r="CH136" s="56">
        <f t="shared" si="113"/>
        <v>0</v>
      </c>
      <c r="CI136" s="99" t="s">
        <v>81</v>
      </c>
      <c r="CJ136" s="56">
        <f t="shared" si="114"/>
        <v>0</v>
      </c>
      <c r="CK136" s="99" t="s">
        <v>89</v>
      </c>
      <c r="CL136" s="56">
        <f t="shared" si="115"/>
        <v>0</v>
      </c>
      <c r="CM136" s="99" t="s">
        <v>93</v>
      </c>
      <c r="CN136" s="56">
        <f t="shared" si="116"/>
        <v>0</v>
      </c>
      <c r="CO136" s="99" t="s">
        <v>96</v>
      </c>
      <c r="CP136" s="56">
        <f t="shared" si="117"/>
        <v>0</v>
      </c>
      <c r="CQ136" s="99" t="s">
        <v>102</v>
      </c>
      <c r="CR136" s="102">
        <f t="shared" si="118"/>
        <v>0</v>
      </c>
    </row>
    <row r="137" spans="1:96" x14ac:dyDescent="0.15">
      <c r="A137" s="80" t="s">
        <v>438</v>
      </c>
      <c r="B137" s="81" t="s">
        <v>439</v>
      </c>
      <c r="C137" s="82" t="s">
        <v>170</v>
      </c>
      <c r="D137" s="82" t="s">
        <v>51</v>
      </c>
      <c r="E137" s="56"/>
      <c r="F137" s="14"/>
      <c r="G137" s="80">
        <v>90</v>
      </c>
      <c r="H137" s="56">
        <v>82</v>
      </c>
      <c r="I137" s="56">
        <v>98</v>
      </c>
      <c r="J137" s="56">
        <v>38</v>
      </c>
      <c r="K137" s="56">
        <v>25</v>
      </c>
      <c r="L137" s="56">
        <v>43</v>
      </c>
      <c r="M137" s="94">
        <f t="shared" si="80"/>
        <v>376</v>
      </c>
      <c r="N137" s="80"/>
      <c r="O137" s="56">
        <f t="shared" si="119"/>
        <v>0</v>
      </c>
      <c r="P137" s="56"/>
      <c r="Q137" s="81">
        <f t="shared" si="81"/>
        <v>0</v>
      </c>
      <c r="R137" s="14">
        <f t="shared" si="82"/>
        <v>0</v>
      </c>
      <c r="S137" s="80"/>
      <c r="T137" s="99" t="s">
        <v>75</v>
      </c>
      <c r="U137" s="56">
        <f t="shared" si="83"/>
        <v>0</v>
      </c>
      <c r="V137" s="99" t="s">
        <v>81</v>
      </c>
      <c r="W137" s="56">
        <f t="shared" si="84"/>
        <v>0</v>
      </c>
      <c r="X137" s="99" t="s">
        <v>87</v>
      </c>
      <c r="Y137" s="56">
        <f t="shared" si="85"/>
        <v>0</v>
      </c>
      <c r="Z137" s="99" t="s">
        <v>95</v>
      </c>
      <c r="AA137" s="56">
        <f t="shared" si="86"/>
        <v>0</v>
      </c>
      <c r="AB137" s="99" t="s">
        <v>96</v>
      </c>
      <c r="AC137" s="56">
        <f t="shared" si="87"/>
        <v>0</v>
      </c>
      <c r="AD137" s="99" t="s">
        <v>121</v>
      </c>
      <c r="AE137" s="56">
        <f t="shared" si="88"/>
        <v>0</v>
      </c>
      <c r="AF137" s="56"/>
      <c r="AG137" s="99" t="s">
        <v>75</v>
      </c>
      <c r="AH137" s="56">
        <f t="shared" si="89"/>
        <v>0</v>
      </c>
      <c r="AI137" s="100" t="s">
        <v>81</v>
      </c>
      <c r="AJ137" s="56">
        <f t="shared" si="90"/>
        <v>0</v>
      </c>
      <c r="AK137" s="56" t="s">
        <v>90</v>
      </c>
      <c r="AL137" s="56">
        <f t="shared" si="91"/>
        <v>0</v>
      </c>
      <c r="AM137" s="99" t="s">
        <v>95</v>
      </c>
      <c r="AN137" s="56">
        <f t="shared" si="92"/>
        <v>0</v>
      </c>
      <c r="AO137" s="99" t="s">
        <v>96</v>
      </c>
      <c r="AP137" s="56">
        <f t="shared" si="93"/>
        <v>0</v>
      </c>
      <c r="AQ137" s="99" t="s">
        <v>122</v>
      </c>
      <c r="AR137" s="56">
        <f t="shared" si="94"/>
        <v>0</v>
      </c>
      <c r="AS137" s="56"/>
      <c r="AT137" s="99" t="s">
        <v>75</v>
      </c>
      <c r="AU137" s="56">
        <f t="shared" si="95"/>
        <v>0</v>
      </c>
      <c r="AV137" s="99" t="s">
        <v>81</v>
      </c>
      <c r="AW137" s="56">
        <f t="shared" si="96"/>
        <v>0</v>
      </c>
      <c r="AX137" s="99" t="s">
        <v>85</v>
      </c>
      <c r="AY137" s="56">
        <f t="shared" si="97"/>
        <v>0</v>
      </c>
      <c r="AZ137" s="99" t="s">
        <v>93</v>
      </c>
      <c r="BA137" s="56">
        <f t="shared" si="98"/>
        <v>0</v>
      </c>
      <c r="BB137" s="99" t="s">
        <v>96</v>
      </c>
      <c r="BC137" s="56">
        <f t="shared" si="99"/>
        <v>0</v>
      </c>
      <c r="BD137" s="99" t="s">
        <v>122</v>
      </c>
      <c r="BE137" s="56">
        <f t="shared" si="100"/>
        <v>0</v>
      </c>
      <c r="BF137" s="56"/>
      <c r="BG137" s="69" t="s">
        <v>75</v>
      </c>
      <c r="BH137" s="56">
        <f t="shared" si="101"/>
        <v>0</v>
      </c>
      <c r="BI137" s="100" t="s">
        <v>81</v>
      </c>
      <c r="BJ137" s="56">
        <f t="shared" si="102"/>
        <v>0</v>
      </c>
      <c r="BK137" s="99" t="s">
        <v>85</v>
      </c>
      <c r="BL137" s="56">
        <f t="shared" si="103"/>
        <v>0</v>
      </c>
      <c r="BM137" s="99" t="s">
        <v>93</v>
      </c>
      <c r="BN137" s="56">
        <f t="shared" si="104"/>
        <v>0</v>
      </c>
      <c r="BO137" s="99" t="s">
        <v>96</v>
      </c>
      <c r="BP137" s="56">
        <f t="shared" si="105"/>
        <v>0</v>
      </c>
      <c r="BQ137" s="99" t="s">
        <v>122</v>
      </c>
      <c r="BR137" s="56">
        <f t="shared" si="106"/>
        <v>0</v>
      </c>
      <c r="BS137" s="56"/>
      <c r="BT137" s="99" t="s">
        <v>75</v>
      </c>
      <c r="BU137" s="56">
        <f t="shared" si="107"/>
        <v>0</v>
      </c>
      <c r="BV137" s="100" t="s">
        <v>81</v>
      </c>
      <c r="BW137" s="56">
        <f t="shared" si="108"/>
        <v>0</v>
      </c>
      <c r="BX137" s="99" t="s">
        <v>89</v>
      </c>
      <c r="BY137" s="56">
        <f t="shared" si="109"/>
        <v>0</v>
      </c>
      <c r="BZ137" s="99" t="s">
        <v>91</v>
      </c>
      <c r="CA137" s="56">
        <f t="shared" si="110"/>
        <v>0</v>
      </c>
      <c r="CB137" s="99" t="s">
        <v>96</v>
      </c>
      <c r="CC137" s="56">
        <f t="shared" si="111"/>
        <v>0</v>
      </c>
      <c r="CD137" s="99" t="s">
        <v>122</v>
      </c>
      <c r="CE137" s="56">
        <f t="shared" si="112"/>
        <v>0</v>
      </c>
      <c r="CF137" s="56"/>
      <c r="CG137" s="99" t="s">
        <v>75</v>
      </c>
      <c r="CH137" s="56">
        <f t="shared" si="113"/>
        <v>0</v>
      </c>
      <c r="CI137" s="99" t="s">
        <v>81</v>
      </c>
      <c r="CJ137" s="56">
        <f t="shared" si="114"/>
        <v>0</v>
      </c>
      <c r="CK137" s="99" t="s">
        <v>89</v>
      </c>
      <c r="CL137" s="56">
        <f t="shared" si="115"/>
        <v>0</v>
      </c>
      <c r="CM137" s="99" t="s">
        <v>91</v>
      </c>
      <c r="CN137" s="56">
        <f t="shared" si="116"/>
        <v>0</v>
      </c>
      <c r="CO137" s="99" t="s">
        <v>96</v>
      </c>
      <c r="CP137" s="56">
        <f t="shared" si="117"/>
        <v>0</v>
      </c>
      <c r="CQ137" s="99" t="s">
        <v>122</v>
      </c>
      <c r="CR137" s="102">
        <f t="shared" si="118"/>
        <v>0</v>
      </c>
    </row>
    <row r="138" spans="1:96" x14ac:dyDescent="0.15">
      <c r="A138" s="80" t="s">
        <v>440</v>
      </c>
      <c r="B138" s="81" t="s">
        <v>441</v>
      </c>
      <c r="C138" s="82" t="s">
        <v>170</v>
      </c>
      <c r="D138" s="82" t="s">
        <v>51</v>
      </c>
      <c r="E138" s="56"/>
      <c r="F138" s="14"/>
      <c r="G138" s="80">
        <v>99</v>
      </c>
      <c r="H138" s="56">
        <v>62</v>
      </c>
      <c r="I138" s="56">
        <v>69</v>
      </c>
      <c r="J138" s="56">
        <v>48.5</v>
      </c>
      <c r="K138" s="56">
        <v>37</v>
      </c>
      <c r="L138" s="56">
        <v>59.5</v>
      </c>
      <c r="M138" s="94">
        <f t="shared" si="80"/>
        <v>375</v>
      </c>
      <c r="N138" s="80"/>
      <c r="O138" s="56">
        <f t="shared" si="119"/>
        <v>0</v>
      </c>
      <c r="P138" s="56"/>
      <c r="Q138" s="81">
        <f t="shared" si="81"/>
        <v>0</v>
      </c>
      <c r="R138" s="14">
        <f t="shared" si="82"/>
        <v>0</v>
      </c>
      <c r="S138" s="80"/>
      <c r="T138" s="99" t="s">
        <v>77</v>
      </c>
      <c r="U138" s="56">
        <f t="shared" si="83"/>
        <v>0</v>
      </c>
      <c r="V138" s="99" t="s">
        <v>81</v>
      </c>
      <c r="W138" s="56">
        <f t="shared" si="84"/>
        <v>0</v>
      </c>
      <c r="X138" s="99" t="s">
        <v>90</v>
      </c>
      <c r="Y138" s="56">
        <f t="shared" si="85"/>
        <v>0</v>
      </c>
      <c r="Z138" s="99" t="s">
        <v>93</v>
      </c>
      <c r="AA138" s="56">
        <f t="shared" si="86"/>
        <v>0</v>
      </c>
      <c r="AB138" s="99" t="s">
        <v>125</v>
      </c>
      <c r="AC138" s="56">
        <f t="shared" si="87"/>
        <v>0</v>
      </c>
      <c r="AD138" s="99" t="s">
        <v>102</v>
      </c>
      <c r="AE138" s="56">
        <f t="shared" si="88"/>
        <v>0</v>
      </c>
      <c r="AF138" s="56"/>
      <c r="AG138" s="99" t="s">
        <v>77</v>
      </c>
      <c r="AH138" s="56">
        <f t="shared" si="89"/>
        <v>0</v>
      </c>
      <c r="AI138" s="100" t="s">
        <v>81</v>
      </c>
      <c r="AJ138" s="56">
        <f t="shared" si="90"/>
        <v>0</v>
      </c>
      <c r="AK138" s="56" t="s">
        <v>86</v>
      </c>
      <c r="AL138" s="56">
        <f t="shared" si="91"/>
        <v>0</v>
      </c>
      <c r="AM138" s="99" t="s">
        <v>94</v>
      </c>
      <c r="AN138" s="56">
        <f t="shared" si="92"/>
        <v>0</v>
      </c>
      <c r="AO138" s="99" t="s">
        <v>99</v>
      </c>
      <c r="AP138" s="56">
        <f t="shared" si="93"/>
        <v>0</v>
      </c>
      <c r="AQ138" s="99" t="s">
        <v>102</v>
      </c>
      <c r="AR138" s="56">
        <f t="shared" si="94"/>
        <v>0</v>
      </c>
      <c r="AS138" s="56"/>
      <c r="AT138" s="99" t="s">
        <v>75</v>
      </c>
      <c r="AU138" s="56">
        <f t="shared" si="95"/>
        <v>0</v>
      </c>
      <c r="AV138" s="99" t="s">
        <v>81</v>
      </c>
      <c r="AW138" s="56">
        <f t="shared" si="96"/>
        <v>0</v>
      </c>
      <c r="AX138" s="99" t="s">
        <v>85</v>
      </c>
      <c r="AY138" s="56">
        <f t="shared" si="97"/>
        <v>0</v>
      </c>
      <c r="AZ138" s="99" t="s">
        <v>94</v>
      </c>
      <c r="BA138" s="56">
        <f t="shared" si="98"/>
        <v>0</v>
      </c>
      <c r="BB138" s="99" t="s">
        <v>96</v>
      </c>
      <c r="BC138" s="56">
        <f t="shared" si="99"/>
        <v>0</v>
      </c>
      <c r="BD138" s="99" t="s">
        <v>122</v>
      </c>
      <c r="BE138" s="56">
        <f t="shared" si="100"/>
        <v>0</v>
      </c>
      <c r="BF138" s="56"/>
      <c r="BG138" s="69" t="s">
        <v>75</v>
      </c>
      <c r="BH138" s="56">
        <f t="shared" si="101"/>
        <v>0</v>
      </c>
      <c r="BI138" s="100" t="s">
        <v>81</v>
      </c>
      <c r="BJ138" s="56">
        <f t="shared" si="102"/>
        <v>0</v>
      </c>
      <c r="BK138" s="99" t="s">
        <v>85</v>
      </c>
      <c r="BL138" s="56">
        <f t="shared" si="103"/>
        <v>0</v>
      </c>
      <c r="BM138" s="99" t="s">
        <v>94</v>
      </c>
      <c r="BN138" s="56">
        <f t="shared" si="104"/>
        <v>0</v>
      </c>
      <c r="BO138" s="99" t="s">
        <v>96</v>
      </c>
      <c r="BP138" s="56">
        <f t="shared" si="105"/>
        <v>0</v>
      </c>
      <c r="BQ138" s="99" t="s">
        <v>122</v>
      </c>
      <c r="BR138" s="56">
        <f t="shared" si="106"/>
        <v>0</v>
      </c>
      <c r="BS138" s="56"/>
      <c r="BT138" s="99" t="s">
        <v>77</v>
      </c>
      <c r="BU138" s="56">
        <f t="shared" si="107"/>
        <v>0</v>
      </c>
      <c r="BV138" s="100" t="s">
        <v>83</v>
      </c>
      <c r="BW138" s="56">
        <f t="shared" si="108"/>
        <v>0</v>
      </c>
      <c r="BX138" s="99" t="s">
        <v>90</v>
      </c>
      <c r="BY138" s="56">
        <f t="shared" si="109"/>
        <v>0</v>
      </c>
      <c r="BZ138" s="99" t="s">
        <v>95</v>
      </c>
      <c r="CA138" s="56">
        <f t="shared" si="110"/>
        <v>0</v>
      </c>
      <c r="CB138" s="99" t="s">
        <v>99</v>
      </c>
      <c r="CC138" s="56">
        <f t="shared" si="111"/>
        <v>0</v>
      </c>
      <c r="CD138" s="99" t="s">
        <v>102</v>
      </c>
      <c r="CE138" s="56">
        <f t="shared" si="112"/>
        <v>0</v>
      </c>
      <c r="CF138" s="56"/>
      <c r="CG138" s="99" t="s">
        <v>77</v>
      </c>
      <c r="CH138" s="56">
        <f t="shared" si="113"/>
        <v>0</v>
      </c>
      <c r="CI138" s="99" t="s">
        <v>83</v>
      </c>
      <c r="CJ138" s="56">
        <f t="shared" si="114"/>
        <v>0</v>
      </c>
      <c r="CK138" s="99" t="s">
        <v>90</v>
      </c>
      <c r="CL138" s="56">
        <f t="shared" si="115"/>
        <v>0</v>
      </c>
      <c r="CM138" s="99" t="s">
        <v>95</v>
      </c>
      <c r="CN138" s="56">
        <f t="shared" si="116"/>
        <v>0</v>
      </c>
      <c r="CO138" s="99" t="s">
        <v>99</v>
      </c>
      <c r="CP138" s="56">
        <f t="shared" si="117"/>
        <v>0</v>
      </c>
      <c r="CQ138" s="99" t="s">
        <v>102</v>
      </c>
      <c r="CR138" s="102">
        <f t="shared" si="118"/>
        <v>0</v>
      </c>
    </row>
    <row r="139" spans="1:96" x14ac:dyDescent="0.15">
      <c r="A139" s="80" t="s">
        <v>442</v>
      </c>
      <c r="B139" s="81" t="s">
        <v>443</v>
      </c>
      <c r="C139" s="82" t="s">
        <v>170</v>
      </c>
      <c r="D139" s="82" t="s">
        <v>51</v>
      </c>
      <c r="E139" s="56"/>
      <c r="F139" s="14"/>
      <c r="G139" s="80">
        <v>95</v>
      </c>
      <c r="H139" s="56">
        <v>85</v>
      </c>
      <c r="I139" s="56">
        <v>79</v>
      </c>
      <c r="J139" s="56">
        <v>47</v>
      </c>
      <c r="K139" s="56">
        <v>29</v>
      </c>
      <c r="L139" s="56">
        <v>39.5</v>
      </c>
      <c r="M139" s="94">
        <f t="shared" si="80"/>
        <v>374.5</v>
      </c>
      <c r="N139" s="80"/>
      <c r="O139" s="56">
        <f t="shared" si="119"/>
        <v>0</v>
      </c>
      <c r="P139" s="56"/>
      <c r="Q139" s="81">
        <f t="shared" si="81"/>
        <v>0</v>
      </c>
      <c r="R139" s="14">
        <f t="shared" si="82"/>
        <v>0</v>
      </c>
      <c r="S139" s="80"/>
      <c r="T139" s="99" t="s">
        <v>74</v>
      </c>
      <c r="U139" s="56">
        <f t="shared" si="83"/>
        <v>0</v>
      </c>
      <c r="V139" s="99" t="s">
        <v>79</v>
      </c>
      <c r="W139" s="56">
        <f t="shared" si="84"/>
        <v>0</v>
      </c>
      <c r="X139" s="99" t="s">
        <v>86</v>
      </c>
      <c r="Y139" s="56">
        <f t="shared" si="85"/>
        <v>0</v>
      </c>
      <c r="Z139" s="99" t="s">
        <v>91</v>
      </c>
      <c r="AA139" s="56">
        <f t="shared" si="86"/>
        <v>0</v>
      </c>
      <c r="AB139" s="99" t="s">
        <v>96</v>
      </c>
      <c r="AC139" s="56">
        <f t="shared" si="87"/>
        <v>0</v>
      </c>
      <c r="AD139" s="99" t="s">
        <v>102</v>
      </c>
      <c r="AE139" s="56">
        <f t="shared" si="88"/>
        <v>0</v>
      </c>
      <c r="AF139" s="56"/>
      <c r="AG139" s="99" t="s">
        <v>74</v>
      </c>
      <c r="AH139" s="56">
        <f t="shared" si="89"/>
        <v>0</v>
      </c>
      <c r="AI139" s="100" t="s">
        <v>81</v>
      </c>
      <c r="AJ139" s="56">
        <f t="shared" si="90"/>
        <v>0</v>
      </c>
      <c r="AK139" s="56" t="s">
        <v>90</v>
      </c>
      <c r="AL139" s="56">
        <f t="shared" si="91"/>
        <v>0</v>
      </c>
      <c r="AM139" s="99" t="s">
        <v>91</v>
      </c>
      <c r="AN139" s="56">
        <f t="shared" si="92"/>
        <v>0</v>
      </c>
      <c r="AO139" s="99" t="s">
        <v>96</v>
      </c>
      <c r="AP139" s="56">
        <f t="shared" si="93"/>
        <v>0</v>
      </c>
      <c r="AQ139" s="99" t="s">
        <v>102</v>
      </c>
      <c r="AR139" s="56">
        <f t="shared" si="94"/>
        <v>0</v>
      </c>
      <c r="AS139" s="56"/>
      <c r="AT139" s="99" t="s">
        <v>75</v>
      </c>
      <c r="AU139" s="56">
        <f t="shared" si="95"/>
        <v>0</v>
      </c>
      <c r="AV139" s="99" t="s">
        <v>129</v>
      </c>
      <c r="AW139" s="56">
        <f t="shared" si="96"/>
        <v>0</v>
      </c>
      <c r="AX139" s="99" t="s">
        <v>85</v>
      </c>
      <c r="AY139" s="56">
        <f t="shared" si="97"/>
        <v>0</v>
      </c>
      <c r="AZ139" s="99" t="s">
        <v>91</v>
      </c>
      <c r="BA139" s="56">
        <f t="shared" si="98"/>
        <v>0</v>
      </c>
      <c r="BB139" s="99" t="s">
        <v>99</v>
      </c>
      <c r="BC139" s="56">
        <f t="shared" si="99"/>
        <v>0</v>
      </c>
      <c r="BD139" s="99" t="s">
        <v>102</v>
      </c>
      <c r="BE139" s="56">
        <f t="shared" si="100"/>
        <v>0</v>
      </c>
      <c r="BF139" s="56"/>
      <c r="BG139" s="69" t="s">
        <v>75</v>
      </c>
      <c r="BH139" s="56">
        <f t="shared" si="101"/>
        <v>0</v>
      </c>
      <c r="BI139" s="100" t="s">
        <v>83</v>
      </c>
      <c r="BJ139" s="56">
        <f t="shared" si="102"/>
        <v>0</v>
      </c>
      <c r="BK139" s="99" t="s">
        <v>85</v>
      </c>
      <c r="BL139" s="56">
        <f t="shared" si="103"/>
        <v>0</v>
      </c>
      <c r="BM139" s="99" t="s">
        <v>91</v>
      </c>
      <c r="BN139" s="56">
        <f t="shared" si="104"/>
        <v>0</v>
      </c>
      <c r="BO139" s="99" t="s">
        <v>99</v>
      </c>
      <c r="BP139" s="56">
        <f t="shared" si="105"/>
        <v>0</v>
      </c>
      <c r="BQ139" s="99" t="s">
        <v>102</v>
      </c>
      <c r="BR139" s="56">
        <f t="shared" si="106"/>
        <v>0</v>
      </c>
      <c r="BS139" s="56"/>
      <c r="BT139" s="99" t="s">
        <v>74</v>
      </c>
      <c r="BU139" s="56">
        <f t="shared" si="107"/>
        <v>0</v>
      </c>
      <c r="BV139" s="100" t="s">
        <v>137</v>
      </c>
      <c r="BW139" s="56">
        <f t="shared" si="108"/>
        <v>0</v>
      </c>
      <c r="BX139" s="99" t="s">
        <v>85</v>
      </c>
      <c r="BY139" s="56">
        <f t="shared" si="109"/>
        <v>0</v>
      </c>
      <c r="BZ139" s="99" t="s">
        <v>94</v>
      </c>
      <c r="CA139" s="56">
        <f t="shared" si="110"/>
        <v>0</v>
      </c>
      <c r="CB139" s="99" t="s">
        <v>96</v>
      </c>
      <c r="CC139" s="56">
        <f t="shared" si="111"/>
        <v>0</v>
      </c>
      <c r="CD139" s="99" t="s">
        <v>122</v>
      </c>
      <c r="CE139" s="56">
        <f t="shared" si="112"/>
        <v>0</v>
      </c>
      <c r="CF139" s="56"/>
      <c r="CG139" s="99" t="s">
        <v>74</v>
      </c>
      <c r="CH139" s="56">
        <f t="shared" si="113"/>
        <v>0</v>
      </c>
      <c r="CI139" s="99" t="s">
        <v>137</v>
      </c>
      <c r="CJ139" s="56">
        <f t="shared" si="114"/>
        <v>0</v>
      </c>
      <c r="CK139" s="99" t="s">
        <v>85</v>
      </c>
      <c r="CL139" s="56">
        <f t="shared" si="115"/>
        <v>0</v>
      </c>
      <c r="CM139" s="99" t="s">
        <v>94</v>
      </c>
      <c r="CN139" s="56">
        <f t="shared" si="116"/>
        <v>0</v>
      </c>
      <c r="CO139" s="99" t="s">
        <v>96</v>
      </c>
      <c r="CP139" s="56">
        <f t="shared" si="117"/>
        <v>0</v>
      </c>
      <c r="CQ139" s="99" t="s">
        <v>122</v>
      </c>
      <c r="CR139" s="102">
        <f t="shared" si="118"/>
        <v>0</v>
      </c>
    </row>
    <row r="140" spans="1:96" x14ac:dyDescent="0.15">
      <c r="A140" s="80" t="s">
        <v>444</v>
      </c>
      <c r="B140" s="81" t="s">
        <v>445</v>
      </c>
      <c r="C140" s="82" t="s">
        <v>170</v>
      </c>
      <c r="D140" s="82" t="s">
        <v>51</v>
      </c>
      <c r="E140" s="56"/>
      <c r="F140" s="14"/>
      <c r="G140" s="80">
        <v>98</v>
      </c>
      <c r="H140" s="56">
        <v>68</v>
      </c>
      <c r="I140" s="56">
        <v>36</v>
      </c>
      <c r="J140" s="56">
        <v>73.5</v>
      </c>
      <c r="K140" s="56">
        <v>34.5</v>
      </c>
      <c r="L140" s="56">
        <v>64</v>
      </c>
      <c r="M140" s="94">
        <f t="shared" si="80"/>
        <v>374</v>
      </c>
      <c r="N140" s="80"/>
      <c r="O140" s="56">
        <f t="shared" si="119"/>
        <v>0</v>
      </c>
      <c r="P140" s="56"/>
      <c r="Q140" s="81">
        <f t="shared" si="81"/>
        <v>0</v>
      </c>
      <c r="R140" s="14">
        <f t="shared" si="82"/>
        <v>0</v>
      </c>
      <c r="S140" s="80"/>
      <c r="T140" s="99" t="s">
        <v>73</v>
      </c>
      <c r="U140" s="56">
        <f t="shared" si="83"/>
        <v>0</v>
      </c>
      <c r="V140" s="99" t="s">
        <v>80</v>
      </c>
      <c r="W140" s="56">
        <f t="shared" si="84"/>
        <v>0</v>
      </c>
      <c r="X140" s="99" t="s">
        <v>89</v>
      </c>
      <c r="Y140" s="56">
        <f t="shared" si="85"/>
        <v>0</v>
      </c>
      <c r="Z140" s="99" t="s">
        <v>95</v>
      </c>
      <c r="AA140" s="56">
        <f t="shared" si="86"/>
        <v>0</v>
      </c>
      <c r="AB140" s="99" t="s">
        <v>98</v>
      </c>
      <c r="AC140" s="56">
        <f t="shared" si="87"/>
        <v>0</v>
      </c>
      <c r="AD140" s="99" t="s">
        <v>121</v>
      </c>
      <c r="AE140" s="56">
        <f t="shared" si="88"/>
        <v>0</v>
      </c>
      <c r="AF140" s="56"/>
      <c r="AG140" s="99" t="s">
        <v>75</v>
      </c>
      <c r="AH140" s="56">
        <f t="shared" si="89"/>
        <v>0</v>
      </c>
      <c r="AI140" s="100" t="s">
        <v>81</v>
      </c>
      <c r="AJ140" s="56">
        <f t="shared" si="90"/>
        <v>0</v>
      </c>
      <c r="AK140" s="56" t="s">
        <v>90</v>
      </c>
      <c r="AL140" s="56">
        <f t="shared" si="91"/>
        <v>0</v>
      </c>
      <c r="AM140" s="99" t="s">
        <v>93</v>
      </c>
      <c r="AN140" s="56">
        <f t="shared" si="92"/>
        <v>0</v>
      </c>
      <c r="AO140" s="99" t="s">
        <v>98</v>
      </c>
      <c r="AP140" s="56">
        <f t="shared" si="93"/>
        <v>0</v>
      </c>
      <c r="AQ140" s="99" t="s">
        <v>102</v>
      </c>
      <c r="AR140" s="56">
        <f t="shared" si="94"/>
        <v>0</v>
      </c>
      <c r="AS140" s="56"/>
      <c r="AT140" s="99" t="s">
        <v>75</v>
      </c>
      <c r="AU140" s="56">
        <f t="shared" si="95"/>
        <v>0</v>
      </c>
      <c r="AV140" s="99" t="s">
        <v>81</v>
      </c>
      <c r="AW140" s="56">
        <f t="shared" si="96"/>
        <v>0</v>
      </c>
      <c r="AX140" s="99" t="s">
        <v>85</v>
      </c>
      <c r="AY140" s="56">
        <f t="shared" si="97"/>
        <v>0</v>
      </c>
      <c r="AZ140" s="99" t="s">
        <v>93</v>
      </c>
      <c r="BA140" s="56">
        <f t="shared" si="98"/>
        <v>0</v>
      </c>
      <c r="BB140" s="99" t="s">
        <v>96</v>
      </c>
      <c r="BC140" s="56">
        <f t="shared" si="99"/>
        <v>0</v>
      </c>
      <c r="BD140" s="99" t="s">
        <v>102</v>
      </c>
      <c r="BE140" s="56">
        <f t="shared" si="100"/>
        <v>0</v>
      </c>
      <c r="BF140" s="56"/>
      <c r="BG140" s="69" t="s">
        <v>75</v>
      </c>
      <c r="BH140" s="56">
        <f t="shared" si="101"/>
        <v>0</v>
      </c>
      <c r="BI140" s="100" t="s">
        <v>81</v>
      </c>
      <c r="BJ140" s="56">
        <f t="shared" si="102"/>
        <v>0</v>
      </c>
      <c r="BK140" s="99" t="s">
        <v>85</v>
      </c>
      <c r="BL140" s="56">
        <f t="shared" si="103"/>
        <v>0</v>
      </c>
      <c r="BM140" s="99" t="s">
        <v>93</v>
      </c>
      <c r="BN140" s="56">
        <f t="shared" si="104"/>
        <v>0</v>
      </c>
      <c r="BO140" s="99" t="s">
        <v>96</v>
      </c>
      <c r="BP140" s="56">
        <f t="shared" si="105"/>
        <v>0</v>
      </c>
      <c r="BQ140" s="99" t="s">
        <v>102</v>
      </c>
      <c r="BR140" s="56">
        <f t="shared" si="106"/>
        <v>0</v>
      </c>
      <c r="BS140" s="56"/>
      <c r="BT140" s="99" t="s">
        <v>75</v>
      </c>
      <c r="BU140" s="56">
        <f t="shared" si="107"/>
        <v>0</v>
      </c>
      <c r="BV140" s="100" t="s">
        <v>138</v>
      </c>
      <c r="BW140" s="56">
        <f t="shared" si="108"/>
        <v>0</v>
      </c>
      <c r="BX140" s="99" t="s">
        <v>88</v>
      </c>
      <c r="BY140" s="56">
        <f t="shared" si="109"/>
        <v>0</v>
      </c>
      <c r="BZ140" s="99" t="s">
        <v>94</v>
      </c>
      <c r="CA140" s="56">
        <f t="shared" si="110"/>
        <v>0</v>
      </c>
      <c r="CB140" s="99" t="s">
        <v>98</v>
      </c>
      <c r="CC140" s="56">
        <f t="shared" si="111"/>
        <v>0</v>
      </c>
      <c r="CD140" s="99" t="s">
        <v>121</v>
      </c>
      <c r="CE140" s="56">
        <f t="shared" si="112"/>
        <v>0</v>
      </c>
      <c r="CF140" s="56"/>
      <c r="CG140" s="99" t="s">
        <v>75</v>
      </c>
      <c r="CH140" s="56">
        <f t="shared" si="113"/>
        <v>0</v>
      </c>
      <c r="CI140" s="99" t="s">
        <v>138</v>
      </c>
      <c r="CJ140" s="56">
        <f t="shared" si="114"/>
        <v>0</v>
      </c>
      <c r="CK140" s="99" t="s">
        <v>88</v>
      </c>
      <c r="CL140" s="56">
        <f t="shared" si="115"/>
        <v>0</v>
      </c>
      <c r="CM140" s="99" t="s">
        <v>94</v>
      </c>
      <c r="CN140" s="56">
        <f t="shared" si="116"/>
        <v>0</v>
      </c>
      <c r="CO140" s="99" t="s">
        <v>98</v>
      </c>
      <c r="CP140" s="56">
        <f t="shared" si="117"/>
        <v>0</v>
      </c>
      <c r="CQ140" s="99" t="s">
        <v>121</v>
      </c>
      <c r="CR140" s="102">
        <f t="shared" si="118"/>
        <v>0</v>
      </c>
    </row>
    <row r="141" spans="1:96" x14ac:dyDescent="0.15">
      <c r="A141" s="80" t="s">
        <v>446</v>
      </c>
      <c r="B141" s="81" t="s">
        <v>447</v>
      </c>
      <c r="C141" s="82" t="s">
        <v>170</v>
      </c>
      <c r="D141" s="82" t="s">
        <v>51</v>
      </c>
      <c r="E141" s="56">
        <v>0.8</v>
      </c>
      <c r="F141" s="14"/>
      <c r="G141" s="80">
        <v>90</v>
      </c>
      <c r="H141" s="56">
        <v>72</v>
      </c>
      <c r="I141" s="56">
        <v>96</v>
      </c>
      <c r="J141" s="56">
        <v>29</v>
      </c>
      <c r="K141" s="56">
        <v>48</v>
      </c>
      <c r="L141" s="56">
        <v>38</v>
      </c>
      <c r="M141" s="94">
        <f t="shared" si="80"/>
        <v>373</v>
      </c>
      <c r="N141" s="80"/>
      <c r="O141" s="56">
        <f t="shared" si="119"/>
        <v>-28.8</v>
      </c>
      <c r="P141" s="56"/>
      <c r="Q141" s="81">
        <f t="shared" si="81"/>
        <v>0</v>
      </c>
      <c r="R141" s="14">
        <f t="shared" si="82"/>
        <v>-28.8</v>
      </c>
      <c r="S141" s="80"/>
      <c r="T141" s="99" t="s">
        <v>76</v>
      </c>
      <c r="U141" s="56">
        <f t="shared" si="83"/>
        <v>-0.48</v>
      </c>
      <c r="V141" s="99" t="s">
        <v>83</v>
      </c>
      <c r="W141" s="56">
        <f t="shared" si="84"/>
        <v>-0.48</v>
      </c>
      <c r="X141" s="99" t="s">
        <v>85</v>
      </c>
      <c r="Y141" s="56">
        <f t="shared" si="85"/>
        <v>-0.48</v>
      </c>
      <c r="Z141" s="99" t="s">
        <v>91</v>
      </c>
      <c r="AA141" s="56">
        <f t="shared" si="86"/>
        <v>-0.48</v>
      </c>
      <c r="AB141" s="99" t="s">
        <v>125</v>
      </c>
      <c r="AC141" s="56">
        <f t="shared" si="87"/>
        <v>-0.48</v>
      </c>
      <c r="AD141" s="99" t="s">
        <v>125</v>
      </c>
      <c r="AE141" s="56">
        <f t="shared" si="88"/>
        <v>-0.48</v>
      </c>
      <c r="AF141" s="56"/>
      <c r="AG141" s="99" t="s">
        <v>73</v>
      </c>
      <c r="AH141" s="56">
        <f t="shared" si="89"/>
        <v>-0.48</v>
      </c>
      <c r="AI141" s="100" t="s">
        <v>81</v>
      </c>
      <c r="AJ141" s="56">
        <f t="shared" si="90"/>
        <v>-0.48</v>
      </c>
      <c r="AK141" s="56" t="s">
        <v>88</v>
      </c>
      <c r="AL141" s="56">
        <f t="shared" si="91"/>
        <v>-0.48</v>
      </c>
      <c r="AM141" s="99" t="s">
        <v>93</v>
      </c>
      <c r="AN141" s="56">
        <f t="shared" si="92"/>
        <v>-0.48</v>
      </c>
      <c r="AO141" s="99" t="s">
        <v>99</v>
      </c>
      <c r="AP141" s="56">
        <f t="shared" si="93"/>
        <v>-0.48</v>
      </c>
      <c r="AQ141" s="99" t="s">
        <v>102</v>
      </c>
      <c r="AR141" s="56">
        <f t="shared" si="94"/>
        <v>-0.48</v>
      </c>
      <c r="AS141" s="56"/>
      <c r="AT141" s="99" t="s">
        <v>76</v>
      </c>
      <c r="AU141" s="56">
        <f t="shared" si="95"/>
        <v>-0.72000000000000008</v>
      </c>
      <c r="AV141" s="99" t="s">
        <v>81</v>
      </c>
      <c r="AW141" s="56">
        <f t="shared" si="96"/>
        <v>-0.72000000000000008</v>
      </c>
      <c r="AX141" s="99" t="s">
        <v>85</v>
      </c>
      <c r="AY141" s="56">
        <f t="shared" si="97"/>
        <v>-0.72000000000000008</v>
      </c>
      <c r="AZ141" s="99" t="s">
        <v>94</v>
      </c>
      <c r="BA141" s="56">
        <f t="shared" si="98"/>
        <v>-0.72000000000000008</v>
      </c>
      <c r="BB141" s="99" t="s">
        <v>96</v>
      </c>
      <c r="BC141" s="56">
        <f t="shared" si="99"/>
        <v>-0.72000000000000008</v>
      </c>
      <c r="BD141" s="99" t="s">
        <v>102</v>
      </c>
      <c r="BE141" s="56">
        <f t="shared" si="100"/>
        <v>-0.72000000000000008</v>
      </c>
      <c r="BF141" s="56"/>
      <c r="BG141" s="69" t="s">
        <v>76</v>
      </c>
      <c r="BH141" s="56">
        <f t="shared" si="101"/>
        <v>-0.72000000000000008</v>
      </c>
      <c r="BI141" s="100" t="s">
        <v>81</v>
      </c>
      <c r="BJ141" s="56">
        <f t="shared" si="102"/>
        <v>-0.72000000000000008</v>
      </c>
      <c r="BK141" s="99" t="s">
        <v>85</v>
      </c>
      <c r="BL141" s="56">
        <f t="shared" si="103"/>
        <v>-0.72000000000000008</v>
      </c>
      <c r="BM141" s="99" t="s">
        <v>94</v>
      </c>
      <c r="BN141" s="56">
        <f t="shared" si="104"/>
        <v>-0.72000000000000008</v>
      </c>
      <c r="BO141" s="99" t="s">
        <v>96</v>
      </c>
      <c r="BP141" s="56">
        <f t="shared" si="105"/>
        <v>-0.72000000000000008</v>
      </c>
      <c r="BQ141" s="99" t="s">
        <v>102</v>
      </c>
      <c r="BR141" s="56">
        <f t="shared" si="106"/>
        <v>-0.72000000000000008</v>
      </c>
      <c r="BS141" s="56"/>
      <c r="BT141" s="99" t="s">
        <v>136</v>
      </c>
      <c r="BU141" s="56">
        <f t="shared" si="107"/>
        <v>-1.2</v>
      </c>
      <c r="BV141" s="100" t="s">
        <v>84</v>
      </c>
      <c r="BW141" s="56">
        <f t="shared" si="108"/>
        <v>-1.2</v>
      </c>
      <c r="BX141" s="99" t="s">
        <v>88</v>
      </c>
      <c r="BY141" s="56">
        <f t="shared" si="109"/>
        <v>-1.2</v>
      </c>
      <c r="BZ141" s="99" t="s">
        <v>93</v>
      </c>
      <c r="CA141" s="56">
        <f t="shared" si="110"/>
        <v>-1.2</v>
      </c>
      <c r="CB141" s="99" t="s">
        <v>96</v>
      </c>
      <c r="CC141" s="56">
        <f t="shared" si="111"/>
        <v>-1.2</v>
      </c>
      <c r="CD141" s="99" t="s">
        <v>102</v>
      </c>
      <c r="CE141" s="56">
        <f t="shared" si="112"/>
        <v>-1.2</v>
      </c>
      <c r="CF141" s="56"/>
      <c r="CG141" s="99" t="s">
        <v>136</v>
      </c>
      <c r="CH141" s="56">
        <f t="shared" si="113"/>
        <v>-1.2</v>
      </c>
      <c r="CI141" s="99" t="s">
        <v>84</v>
      </c>
      <c r="CJ141" s="56">
        <f t="shared" si="114"/>
        <v>-1.2</v>
      </c>
      <c r="CK141" s="99" t="s">
        <v>88</v>
      </c>
      <c r="CL141" s="56">
        <f t="shared" si="115"/>
        <v>-1.2</v>
      </c>
      <c r="CM141" s="99" t="s">
        <v>93</v>
      </c>
      <c r="CN141" s="56">
        <f t="shared" si="116"/>
        <v>-1.2</v>
      </c>
      <c r="CO141" s="99" t="s">
        <v>96</v>
      </c>
      <c r="CP141" s="56">
        <f t="shared" si="117"/>
        <v>-1.2</v>
      </c>
      <c r="CQ141" s="99" t="s">
        <v>102</v>
      </c>
      <c r="CR141" s="102">
        <f t="shared" si="118"/>
        <v>-1.2</v>
      </c>
    </row>
    <row r="142" spans="1:96" x14ac:dyDescent="0.15">
      <c r="A142" s="80" t="s">
        <v>448</v>
      </c>
      <c r="B142" s="81" t="s">
        <v>449</v>
      </c>
      <c r="C142" s="82" t="s">
        <v>170</v>
      </c>
      <c r="D142" s="82" t="s">
        <v>51</v>
      </c>
      <c r="E142" s="56"/>
      <c r="F142" s="14"/>
      <c r="G142" s="80">
        <v>86</v>
      </c>
      <c r="H142" s="56">
        <v>61</v>
      </c>
      <c r="I142" s="56">
        <v>95</v>
      </c>
      <c r="J142" s="56">
        <v>26.5</v>
      </c>
      <c r="K142" s="56">
        <v>39</v>
      </c>
      <c r="L142" s="56">
        <v>65.5</v>
      </c>
      <c r="M142" s="94">
        <f t="shared" si="80"/>
        <v>373</v>
      </c>
      <c r="N142" s="80"/>
      <c r="O142" s="56">
        <f t="shared" si="119"/>
        <v>0</v>
      </c>
      <c r="P142" s="56"/>
      <c r="Q142" s="81">
        <f t="shared" si="81"/>
        <v>0</v>
      </c>
      <c r="R142" s="14">
        <f t="shared" si="82"/>
        <v>0</v>
      </c>
      <c r="S142" s="80"/>
      <c r="T142" s="99" t="s">
        <v>77</v>
      </c>
      <c r="U142" s="56">
        <f t="shared" si="83"/>
        <v>0</v>
      </c>
      <c r="V142" s="99" t="s">
        <v>82</v>
      </c>
      <c r="W142" s="56">
        <f t="shared" si="84"/>
        <v>0</v>
      </c>
      <c r="X142" s="99" t="s">
        <v>90</v>
      </c>
      <c r="Y142" s="56">
        <f t="shared" si="85"/>
        <v>0</v>
      </c>
      <c r="Z142" s="99" t="s">
        <v>94</v>
      </c>
      <c r="AA142" s="56">
        <f t="shared" si="86"/>
        <v>0</v>
      </c>
      <c r="AB142" s="99" t="s">
        <v>96</v>
      </c>
      <c r="AC142" s="56">
        <f t="shared" si="87"/>
        <v>0</v>
      </c>
      <c r="AD142" s="99" t="s">
        <v>102</v>
      </c>
      <c r="AE142" s="56">
        <f t="shared" si="88"/>
        <v>0</v>
      </c>
      <c r="AF142" s="56"/>
      <c r="AG142" s="99" t="s">
        <v>73</v>
      </c>
      <c r="AH142" s="56">
        <f t="shared" si="89"/>
        <v>0</v>
      </c>
      <c r="AI142" s="100" t="s">
        <v>82</v>
      </c>
      <c r="AJ142" s="56">
        <f t="shared" si="90"/>
        <v>0</v>
      </c>
      <c r="AK142" s="56" t="s">
        <v>88</v>
      </c>
      <c r="AL142" s="56">
        <f t="shared" si="91"/>
        <v>0</v>
      </c>
      <c r="AM142" s="99" t="s">
        <v>95</v>
      </c>
      <c r="AN142" s="56">
        <f t="shared" si="92"/>
        <v>0</v>
      </c>
      <c r="AO142" s="99" t="s">
        <v>99</v>
      </c>
      <c r="AP142" s="56">
        <f t="shared" si="93"/>
        <v>0</v>
      </c>
      <c r="AQ142" s="99" t="s">
        <v>122</v>
      </c>
      <c r="AR142" s="56">
        <f t="shared" si="94"/>
        <v>0</v>
      </c>
      <c r="AS142" s="56"/>
      <c r="AT142" s="99" t="s">
        <v>73</v>
      </c>
      <c r="AU142" s="56">
        <f t="shared" si="95"/>
        <v>0</v>
      </c>
      <c r="AV142" s="99" t="s">
        <v>79</v>
      </c>
      <c r="AW142" s="56">
        <f t="shared" si="96"/>
        <v>0</v>
      </c>
      <c r="AX142" s="99" t="s">
        <v>85</v>
      </c>
      <c r="AY142" s="56">
        <f t="shared" si="97"/>
        <v>0</v>
      </c>
      <c r="AZ142" s="99" t="s">
        <v>94</v>
      </c>
      <c r="BA142" s="56">
        <f t="shared" si="98"/>
        <v>0</v>
      </c>
      <c r="BB142" s="99" t="s">
        <v>99</v>
      </c>
      <c r="BC142" s="56">
        <f t="shared" si="99"/>
        <v>0</v>
      </c>
      <c r="BD142" s="99" t="s">
        <v>122</v>
      </c>
      <c r="BE142" s="56">
        <f t="shared" si="100"/>
        <v>0</v>
      </c>
      <c r="BF142" s="56"/>
      <c r="BG142" s="69" t="s">
        <v>73</v>
      </c>
      <c r="BH142" s="56">
        <f t="shared" si="101"/>
        <v>0</v>
      </c>
      <c r="BI142" s="100" t="s">
        <v>79</v>
      </c>
      <c r="BJ142" s="56">
        <f t="shared" si="102"/>
        <v>0</v>
      </c>
      <c r="BK142" s="99" t="s">
        <v>85</v>
      </c>
      <c r="BL142" s="56">
        <f t="shared" si="103"/>
        <v>0</v>
      </c>
      <c r="BM142" s="99" t="s">
        <v>94</v>
      </c>
      <c r="BN142" s="56">
        <f t="shared" si="104"/>
        <v>0</v>
      </c>
      <c r="BO142" s="99" t="s">
        <v>99</v>
      </c>
      <c r="BP142" s="56">
        <f t="shared" si="105"/>
        <v>0</v>
      </c>
      <c r="BQ142" s="99" t="s">
        <v>122</v>
      </c>
      <c r="BR142" s="56">
        <f t="shared" si="106"/>
        <v>0</v>
      </c>
      <c r="BS142" s="56"/>
      <c r="BT142" s="99" t="s">
        <v>77</v>
      </c>
      <c r="BU142" s="56">
        <f t="shared" si="107"/>
        <v>0</v>
      </c>
      <c r="BV142" s="100" t="s">
        <v>83</v>
      </c>
      <c r="BW142" s="56">
        <f t="shared" si="108"/>
        <v>0</v>
      </c>
      <c r="BX142" s="99" t="s">
        <v>90</v>
      </c>
      <c r="BY142" s="56">
        <f t="shared" si="109"/>
        <v>0</v>
      </c>
      <c r="BZ142" s="99" t="s">
        <v>95</v>
      </c>
      <c r="CA142" s="56">
        <f t="shared" si="110"/>
        <v>0</v>
      </c>
      <c r="CB142" s="99" t="s">
        <v>99</v>
      </c>
      <c r="CC142" s="56">
        <f t="shared" si="111"/>
        <v>0</v>
      </c>
      <c r="CD142" s="99" t="s">
        <v>102</v>
      </c>
      <c r="CE142" s="56">
        <f t="shared" si="112"/>
        <v>0</v>
      </c>
      <c r="CF142" s="56"/>
      <c r="CG142" s="99" t="s">
        <v>77</v>
      </c>
      <c r="CH142" s="56">
        <f t="shared" si="113"/>
        <v>0</v>
      </c>
      <c r="CI142" s="99" t="s">
        <v>83</v>
      </c>
      <c r="CJ142" s="56">
        <f t="shared" si="114"/>
        <v>0</v>
      </c>
      <c r="CK142" s="99" t="s">
        <v>90</v>
      </c>
      <c r="CL142" s="56">
        <f t="shared" si="115"/>
        <v>0</v>
      </c>
      <c r="CM142" s="99" t="s">
        <v>95</v>
      </c>
      <c r="CN142" s="56">
        <f t="shared" si="116"/>
        <v>0</v>
      </c>
      <c r="CO142" s="99" t="s">
        <v>99</v>
      </c>
      <c r="CP142" s="56">
        <f t="shared" si="117"/>
        <v>0</v>
      </c>
      <c r="CQ142" s="99" t="s">
        <v>102</v>
      </c>
      <c r="CR142" s="102">
        <f t="shared" si="118"/>
        <v>0</v>
      </c>
    </row>
    <row r="143" spans="1:96" x14ac:dyDescent="0.15">
      <c r="A143" s="80" t="s">
        <v>450</v>
      </c>
      <c r="B143" s="81" t="s">
        <v>451</v>
      </c>
      <c r="C143" s="82" t="s">
        <v>170</v>
      </c>
      <c r="D143" s="82" t="s">
        <v>51</v>
      </c>
      <c r="E143" s="56"/>
      <c r="F143" s="14"/>
      <c r="G143" s="80">
        <v>92</v>
      </c>
      <c r="H143" s="56">
        <v>65</v>
      </c>
      <c r="I143" s="56">
        <v>82</v>
      </c>
      <c r="J143" s="56">
        <v>32</v>
      </c>
      <c r="K143" s="56">
        <v>56</v>
      </c>
      <c r="L143" s="56">
        <v>45</v>
      </c>
      <c r="M143" s="94">
        <f t="shared" si="80"/>
        <v>372</v>
      </c>
      <c r="N143" s="80"/>
      <c r="O143" s="56">
        <f t="shared" si="119"/>
        <v>0</v>
      </c>
      <c r="P143" s="56"/>
      <c r="Q143" s="81">
        <f t="shared" si="81"/>
        <v>0</v>
      </c>
      <c r="R143" s="14">
        <f t="shared" si="82"/>
        <v>0</v>
      </c>
      <c r="S143" s="80"/>
      <c r="T143" s="99" t="s">
        <v>77</v>
      </c>
      <c r="U143" s="56">
        <f t="shared" si="83"/>
        <v>0</v>
      </c>
      <c r="V143" s="99" t="s">
        <v>82</v>
      </c>
      <c r="W143" s="56">
        <f t="shared" si="84"/>
        <v>0</v>
      </c>
      <c r="X143" s="99" t="s">
        <v>90</v>
      </c>
      <c r="Y143" s="56">
        <f t="shared" si="85"/>
        <v>0</v>
      </c>
      <c r="Z143" s="99" t="s">
        <v>94</v>
      </c>
      <c r="AA143" s="56">
        <f t="shared" si="86"/>
        <v>0</v>
      </c>
      <c r="AB143" s="99" t="s">
        <v>96</v>
      </c>
      <c r="AC143" s="56">
        <f t="shared" si="87"/>
        <v>0</v>
      </c>
      <c r="AD143" s="99" t="s">
        <v>102</v>
      </c>
      <c r="AE143" s="56">
        <f t="shared" si="88"/>
        <v>0</v>
      </c>
      <c r="AF143" s="56"/>
      <c r="AG143" s="99" t="s">
        <v>78</v>
      </c>
      <c r="AH143" s="56">
        <f t="shared" si="89"/>
        <v>0</v>
      </c>
      <c r="AI143" s="100" t="s">
        <v>79</v>
      </c>
      <c r="AJ143" s="56">
        <f t="shared" si="90"/>
        <v>0</v>
      </c>
      <c r="AK143" s="56" t="s">
        <v>89</v>
      </c>
      <c r="AL143" s="56">
        <f t="shared" si="91"/>
        <v>0</v>
      </c>
      <c r="AM143" s="99" t="s">
        <v>91</v>
      </c>
      <c r="AN143" s="56">
        <f t="shared" si="92"/>
        <v>0</v>
      </c>
      <c r="AO143" s="99" t="s">
        <v>96</v>
      </c>
      <c r="AP143" s="56">
        <f t="shared" si="93"/>
        <v>0</v>
      </c>
      <c r="AQ143" s="99" t="s">
        <v>102</v>
      </c>
      <c r="AR143" s="56">
        <f t="shared" si="94"/>
        <v>0</v>
      </c>
      <c r="AS143" s="56"/>
      <c r="AT143" s="99" t="s">
        <v>78</v>
      </c>
      <c r="AU143" s="56">
        <f t="shared" si="95"/>
        <v>0</v>
      </c>
      <c r="AV143" s="99" t="s">
        <v>79</v>
      </c>
      <c r="AW143" s="56">
        <f t="shared" si="96"/>
        <v>0</v>
      </c>
      <c r="AX143" s="99" t="s">
        <v>89</v>
      </c>
      <c r="AY143" s="56">
        <f t="shared" si="97"/>
        <v>0</v>
      </c>
      <c r="AZ143" s="99" t="s">
        <v>91</v>
      </c>
      <c r="BA143" s="56">
        <f t="shared" si="98"/>
        <v>0</v>
      </c>
      <c r="BB143" s="99" t="s">
        <v>96</v>
      </c>
      <c r="BC143" s="56">
        <f t="shared" si="99"/>
        <v>0</v>
      </c>
      <c r="BD143" s="99" t="s">
        <v>121</v>
      </c>
      <c r="BE143" s="56">
        <f t="shared" si="100"/>
        <v>0</v>
      </c>
      <c r="BF143" s="56"/>
      <c r="BG143" s="69" t="s">
        <v>78</v>
      </c>
      <c r="BH143" s="56">
        <f t="shared" si="101"/>
        <v>0</v>
      </c>
      <c r="BI143" s="100" t="s">
        <v>79</v>
      </c>
      <c r="BJ143" s="56">
        <f t="shared" si="102"/>
        <v>0</v>
      </c>
      <c r="BK143" s="99" t="s">
        <v>89</v>
      </c>
      <c r="BL143" s="56">
        <f t="shared" si="103"/>
        <v>0</v>
      </c>
      <c r="BM143" s="99" t="s">
        <v>91</v>
      </c>
      <c r="BN143" s="56">
        <f t="shared" si="104"/>
        <v>0</v>
      </c>
      <c r="BO143" s="99" t="s">
        <v>96</v>
      </c>
      <c r="BP143" s="56">
        <f t="shared" si="105"/>
        <v>0</v>
      </c>
      <c r="BQ143" s="99" t="s">
        <v>121</v>
      </c>
      <c r="BR143" s="56">
        <f t="shared" si="106"/>
        <v>0</v>
      </c>
      <c r="BS143" s="56"/>
      <c r="BT143" s="99" t="s">
        <v>74</v>
      </c>
      <c r="BU143" s="56">
        <f t="shared" si="107"/>
        <v>0</v>
      </c>
      <c r="BV143" s="100" t="s">
        <v>137</v>
      </c>
      <c r="BW143" s="56">
        <f t="shared" si="108"/>
        <v>0</v>
      </c>
      <c r="BX143" s="99" t="s">
        <v>85</v>
      </c>
      <c r="BY143" s="56">
        <f t="shared" si="109"/>
        <v>0</v>
      </c>
      <c r="BZ143" s="99" t="s">
        <v>91</v>
      </c>
      <c r="CA143" s="56">
        <f t="shared" si="110"/>
        <v>0</v>
      </c>
      <c r="CB143" s="99" t="s">
        <v>96</v>
      </c>
      <c r="CC143" s="56">
        <f t="shared" si="111"/>
        <v>0</v>
      </c>
      <c r="CD143" s="99" t="s">
        <v>122</v>
      </c>
      <c r="CE143" s="56">
        <f t="shared" si="112"/>
        <v>0</v>
      </c>
      <c r="CF143" s="56"/>
      <c r="CG143" s="99" t="s">
        <v>74</v>
      </c>
      <c r="CH143" s="56">
        <f t="shared" si="113"/>
        <v>0</v>
      </c>
      <c r="CI143" s="99" t="s">
        <v>137</v>
      </c>
      <c r="CJ143" s="56">
        <f t="shared" si="114"/>
        <v>0</v>
      </c>
      <c r="CK143" s="99" t="s">
        <v>85</v>
      </c>
      <c r="CL143" s="56">
        <f t="shared" si="115"/>
        <v>0</v>
      </c>
      <c r="CM143" s="99" t="s">
        <v>91</v>
      </c>
      <c r="CN143" s="56">
        <f t="shared" si="116"/>
        <v>0</v>
      </c>
      <c r="CO143" s="99" t="s">
        <v>96</v>
      </c>
      <c r="CP143" s="56">
        <f t="shared" si="117"/>
        <v>0</v>
      </c>
      <c r="CQ143" s="99" t="s">
        <v>122</v>
      </c>
      <c r="CR143" s="102">
        <f t="shared" si="118"/>
        <v>0</v>
      </c>
    </row>
    <row r="144" spans="1:96" x14ac:dyDescent="0.15">
      <c r="A144" s="80" t="s">
        <v>452</v>
      </c>
      <c r="B144" s="81" t="s">
        <v>453</v>
      </c>
      <c r="C144" s="82" t="s">
        <v>170</v>
      </c>
      <c r="D144" s="82" t="s">
        <v>51</v>
      </c>
      <c r="E144" s="56"/>
      <c r="F144" s="14"/>
      <c r="G144" s="80">
        <v>100</v>
      </c>
      <c r="H144" s="56">
        <v>79</v>
      </c>
      <c r="I144" s="56">
        <v>85</v>
      </c>
      <c r="J144" s="56">
        <v>16</v>
      </c>
      <c r="K144" s="56">
        <v>52</v>
      </c>
      <c r="L144" s="56">
        <v>38.5</v>
      </c>
      <c r="M144" s="94">
        <f t="shared" si="80"/>
        <v>370.5</v>
      </c>
      <c r="N144" s="80"/>
      <c r="O144" s="56">
        <f t="shared" si="119"/>
        <v>0</v>
      </c>
      <c r="P144" s="56"/>
      <c r="Q144" s="81">
        <f t="shared" si="81"/>
        <v>0</v>
      </c>
      <c r="R144" s="14">
        <f t="shared" si="82"/>
        <v>0</v>
      </c>
      <c r="S144" s="80"/>
      <c r="T144" s="99" t="s">
        <v>77</v>
      </c>
      <c r="U144" s="56">
        <f t="shared" si="83"/>
        <v>0</v>
      </c>
      <c r="V144" s="99" t="s">
        <v>82</v>
      </c>
      <c r="W144" s="56">
        <f t="shared" si="84"/>
        <v>0</v>
      </c>
      <c r="X144" s="99" t="s">
        <v>90</v>
      </c>
      <c r="Y144" s="56">
        <f t="shared" si="85"/>
        <v>0</v>
      </c>
      <c r="Z144" s="99" t="s">
        <v>94</v>
      </c>
      <c r="AA144" s="56">
        <f t="shared" si="86"/>
        <v>0</v>
      </c>
      <c r="AB144" s="99" t="s">
        <v>96</v>
      </c>
      <c r="AC144" s="56">
        <f t="shared" si="87"/>
        <v>0</v>
      </c>
      <c r="AD144" s="99" t="s">
        <v>102</v>
      </c>
      <c r="AE144" s="56">
        <f t="shared" si="88"/>
        <v>0</v>
      </c>
      <c r="AF144" s="56"/>
      <c r="AG144" s="99" t="s">
        <v>76</v>
      </c>
      <c r="AH144" s="56">
        <f t="shared" si="89"/>
        <v>0</v>
      </c>
      <c r="AI144" s="100" t="s">
        <v>82</v>
      </c>
      <c r="AJ144" s="56">
        <f t="shared" si="90"/>
        <v>0</v>
      </c>
      <c r="AK144" s="56" t="s">
        <v>88</v>
      </c>
      <c r="AL144" s="56">
        <f t="shared" si="91"/>
        <v>0</v>
      </c>
      <c r="AM144" s="99" t="s">
        <v>95</v>
      </c>
      <c r="AN144" s="56">
        <f t="shared" si="92"/>
        <v>0</v>
      </c>
      <c r="AO144" s="99" t="s">
        <v>96</v>
      </c>
      <c r="AP144" s="56">
        <f t="shared" si="93"/>
        <v>0</v>
      </c>
      <c r="AQ144" s="99" t="s">
        <v>102</v>
      </c>
      <c r="AR144" s="56">
        <f t="shared" si="94"/>
        <v>0</v>
      </c>
      <c r="AS144" s="56"/>
      <c r="AT144" s="99" t="s">
        <v>73</v>
      </c>
      <c r="AU144" s="56">
        <f t="shared" si="95"/>
        <v>0</v>
      </c>
      <c r="AV144" s="99" t="s">
        <v>132</v>
      </c>
      <c r="AW144" s="56">
        <f t="shared" si="96"/>
        <v>0</v>
      </c>
      <c r="AX144" s="99" t="s">
        <v>90</v>
      </c>
      <c r="AY144" s="56">
        <f t="shared" si="97"/>
        <v>0</v>
      </c>
      <c r="AZ144" s="99" t="s">
        <v>95</v>
      </c>
      <c r="BA144" s="56">
        <f t="shared" si="98"/>
        <v>0</v>
      </c>
      <c r="BB144" s="99" t="s">
        <v>99</v>
      </c>
      <c r="BC144" s="56">
        <f t="shared" si="99"/>
        <v>0</v>
      </c>
      <c r="BD144" s="99" t="s">
        <v>122</v>
      </c>
      <c r="BE144" s="56">
        <f t="shared" si="100"/>
        <v>0</v>
      </c>
      <c r="BF144" s="56"/>
      <c r="BG144" s="69" t="s">
        <v>73</v>
      </c>
      <c r="BH144" s="56">
        <f t="shared" si="101"/>
        <v>0</v>
      </c>
      <c r="BI144" s="100" t="s">
        <v>83</v>
      </c>
      <c r="BJ144" s="56">
        <f t="shared" si="102"/>
        <v>0</v>
      </c>
      <c r="BK144" s="99" t="s">
        <v>90</v>
      </c>
      <c r="BL144" s="56">
        <f t="shared" si="103"/>
        <v>0</v>
      </c>
      <c r="BM144" s="99" t="s">
        <v>95</v>
      </c>
      <c r="BN144" s="56">
        <f t="shared" si="104"/>
        <v>0</v>
      </c>
      <c r="BO144" s="99" t="s">
        <v>99</v>
      </c>
      <c r="BP144" s="56">
        <f t="shared" si="105"/>
        <v>0</v>
      </c>
      <c r="BQ144" s="99" t="s">
        <v>122</v>
      </c>
      <c r="BR144" s="56">
        <f t="shared" si="106"/>
        <v>0</v>
      </c>
      <c r="BS144" s="56"/>
      <c r="BT144" s="99" t="s">
        <v>77</v>
      </c>
      <c r="BU144" s="56">
        <f t="shared" si="107"/>
        <v>0</v>
      </c>
      <c r="BV144" s="100" t="s">
        <v>83</v>
      </c>
      <c r="BW144" s="56">
        <f t="shared" si="108"/>
        <v>0</v>
      </c>
      <c r="BX144" s="99" t="s">
        <v>90</v>
      </c>
      <c r="BY144" s="56">
        <f t="shared" si="109"/>
        <v>0</v>
      </c>
      <c r="BZ144" s="99" t="s">
        <v>95</v>
      </c>
      <c r="CA144" s="56">
        <f t="shared" si="110"/>
        <v>0</v>
      </c>
      <c r="CB144" s="99" t="s">
        <v>99</v>
      </c>
      <c r="CC144" s="56">
        <f t="shared" si="111"/>
        <v>0</v>
      </c>
      <c r="CD144" s="99" t="s">
        <v>102</v>
      </c>
      <c r="CE144" s="56">
        <f t="shared" si="112"/>
        <v>0</v>
      </c>
      <c r="CF144" s="56"/>
      <c r="CG144" s="99" t="s">
        <v>77</v>
      </c>
      <c r="CH144" s="56">
        <f t="shared" si="113"/>
        <v>0</v>
      </c>
      <c r="CI144" s="99" t="s">
        <v>83</v>
      </c>
      <c r="CJ144" s="56">
        <f t="shared" si="114"/>
        <v>0</v>
      </c>
      <c r="CK144" s="99" t="s">
        <v>90</v>
      </c>
      <c r="CL144" s="56">
        <f t="shared" si="115"/>
        <v>0</v>
      </c>
      <c r="CM144" s="99" t="s">
        <v>95</v>
      </c>
      <c r="CN144" s="56">
        <f t="shared" si="116"/>
        <v>0</v>
      </c>
      <c r="CO144" s="99" t="s">
        <v>99</v>
      </c>
      <c r="CP144" s="56">
        <f t="shared" si="117"/>
        <v>0</v>
      </c>
      <c r="CQ144" s="99" t="s">
        <v>102</v>
      </c>
      <c r="CR144" s="102">
        <f t="shared" si="118"/>
        <v>0</v>
      </c>
    </row>
    <row r="145" spans="1:96" x14ac:dyDescent="0.15">
      <c r="A145" s="80" t="s">
        <v>334</v>
      </c>
      <c r="B145" s="81" t="s">
        <v>454</v>
      </c>
      <c r="C145" s="82" t="s">
        <v>170</v>
      </c>
      <c r="D145" s="82" t="s">
        <v>51</v>
      </c>
      <c r="E145" s="56"/>
      <c r="F145" s="14"/>
      <c r="G145" s="80">
        <v>84</v>
      </c>
      <c r="H145" s="56">
        <v>91</v>
      </c>
      <c r="I145" s="56">
        <v>85</v>
      </c>
      <c r="J145" s="56">
        <v>37.5</v>
      </c>
      <c r="K145" s="56">
        <v>38</v>
      </c>
      <c r="L145" s="56">
        <v>35</v>
      </c>
      <c r="M145" s="94">
        <f t="shared" si="80"/>
        <v>370.5</v>
      </c>
      <c r="N145" s="80"/>
      <c r="O145" s="56">
        <f t="shared" si="119"/>
        <v>0</v>
      </c>
      <c r="P145" s="56"/>
      <c r="Q145" s="81">
        <f t="shared" si="81"/>
        <v>0</v>
      </c>
      <c r="R145" s="14">
        <f t="shared" si="82"/>
        <v>0</v>
      </c>
      <c r="S145" s="80"/>
      <c r="T145" s="99" t="s">
        <v>75</v>
      </c>
      <c r="U145" s="56">
        <f t="shared" si="83"/>
        <v>0</v>
      </c>
      <c r="V145" s="99" t="s">
        <v>80</v>
      </c>
      <c r="W145" s="56">
        <f t="shared" si="84"/>
        <v>0</v>
      </c>
      <c r="X145" s="99" t="s">
        <v>89</v>
      </c>
      <c r="Y145" s="56">
        <f t="shared" si="85"/>
        <v>0</v>
      </c>
      <c r="Z145" s="99" t="s">
        <v>93</v>
      </c>
      <c r="AA145" s="56">
        <f t="shared" si="86"/>
        <v>0</v>
      </c>
      <c r="AB145" s="99" t="s">
        <v>96</v>
      </c>
      <c r="AC145" s="56">
        <f t="shared" si="87"/>
        <v>0</v>
      </c>
      <c r="AD145" s="99" t="s">
        <v>102</v>
      </c>
      <c r="AE145" s="56">
        <f t="shared" si="88"/>
        <v>0</v>
      </c>
      <c r="AF145" s="56"/>
      <c r="AG145" s="99" t="s">
        <v>77</v>
      </c>
      <c r="AH145" s="56">
        <f t="shared" si="89"/>
        <v>0</v>
      </c>
      <c r="AI145" s="100" t="s">
        <v>81</v>
      </c>
      <c r="AJ145" s="56">
        <f t="shared" si="90"/>
        <v>0</v>
      </c>
      <c r="AK145" s="56" t="s">
        <v>86</v>
      </c>
      <c r="AL145" s="56">
        <f t="shared" si="91"/>
        <v>0</v>
      </c>
      <c r="AM145" s="99" t="s">
        <v>91</v>
      </c>
      <c r="AN145" s="56">
        <f t="shared" si="92"/>
        <v>0</v>
      </c>
      <c r="AO145" s="99" t="s">
        <v>96</v>
      </c>
      <c r="AP145" s="56">
        <f t="shared" si="93"/>
        <v>0</v>
      </c>
      <c r="AQ145" s="99" t="s">
        <v>102</v>
      </c>
      <c r="AR145" s="56">
        <f t="shared" si="94"/>
        <v>0</v>
      </c>
      <c r="AS145" s="56"/>
      <c r="AT145" s="99" t="s">
        <v>75</v>
      </c>
      <c r="AU145" s="56">
        <f t="shared" si="95"/>
        <v>0</v>
      </c>
      <c r="AV145" s="99" t="s">
        <v>81</v>
      </c>
      <c r="AW145" s="56">
        <f t="shared" si="96"/>
        <v>0</v>
      </c>
      <c r="AX145" s="99" t="s">
        <v>85</v>
      </c>
      <c r="AY145" s="56">
        <f t="shared" si="97"/>
        <v>0</v>
      </c>
      <c r="AZ145" s="99" t="s">
        <v>93</v>
      </c>
      <c r="BA145" s="56">
        <f t="shared" si="98"/>
        <v>0</v>
      </c>
      <c r="BB145" s="99" t="s">
        <v>96</v>
      </c>
      <c r="BC145" s="56">
        <f t="shared" si="99"/>
        <v>0</v>
      </c>
      <c r="BD145" s="99" t="s">
        <v>102</v>
      </c>
      <c r="BE145" s="56">
        <f t="shared" si="100"/>
        <v>0</v>
      </c>
      <c r="BF145" s="56"/>
      <c r="BG145" s="69" t="s">
        <v>75</v>
      </c>
      <c r="BH145" s="56">
        <f t="shared" si="101"/>
        <v>0</v>
      </c>
      <c r="BI145" s="100" t="s">
        <v>81</v>
      </c>
      <c r="BJ145" s="56">
        <f t="shared" si="102"/>
        <v>0</v>
      </c>
      <c r="BK145" s="99" t="s">
        <v>85</v>
      </c>
      <c r="BL145" s="56">
        <f t="shared" si="103"/>
        <v>0</v>
      </c>
      <c r="BM145" s="99" t="s">
        <v>93</v>
      </c>
      <c r="BN145" s="56">
        <f t="shared" si="104"/>
        <v>0</v>
      </c>
      <c r="BO145" s="99" t="s">
        <v>96</v>
      </c>
      <c r="BP145" s="56">
        <f t="shared" si="105"/>
        <v>0</v>
      </c>
      <c r="BQ145" s="99" t="s">
        <v>102</v>
      </c>
      <c r="BR145" s="56">
        <f t="shared" si="106"/>
        <v>0</v>
      </c>
      <c r="BS145" s="56"/>
      <c r="BT145" s="99" t="s">
        <v>75</v>
      </c>
      <c r="BU145" s="56">
        <f t="shared" si="107"/>
        <v>0</v>
      </c>
      <c r="BV145" s="100" t="s">
        <v>81</v>
      </c>
      <c r="BW145" s="56">
        <f t="shared" si="108"/>
        <v>0</v>
      </c>
      <c r="BX145" s="99" t="s">
        <v>89</v>
      </c>
      <c r="BY145" s="56">
        <f t="shared" si="109"/>
        <v>0</v>
      </c>
      <c r="BZ145" s="99" t="s">
        <v>93</v>
      </c>
      <c r="CA145" s="56">
        <f t="shared" si="110"/>
        <v>0</v>
      </c>
      <c r="CB145" s="99" t="s">
        <v>99</v>
      </c>
      <c r="CC145" s="56">
        <f t="shared" si="111"/>
        <v>0</v>
      </c>
      <c r="CD145" s="99" t="s">
        <v>102</v>
      </c>
      <c r="CE145" s="56">
        <f t="shared" si="112"/>
        <v>0</v>
      </c>
      <c r="CF145" s="56"/>
      <c r="CG145" s="99" t="s">
        <v>75</v>
      </c>
      <c r="CH145" s="56">
        <f t="shared" si="113"/>
        <v>0</v>
      </c>
      <c r="CI145" s="99" t="s">
        <v>81</v>
      </c>
      <c r="CJ145" s="56">
        <f t="shared" si="114"/>
        <v>0</v>
      </c>
      <c r="CK145" s="99" t="s">
        <v>89</v>
      </c>
      <c r="CL145" s="56">
        <f t="shared" si="115"/>
        <v>0</v>
      </c>
      <c r="CM145" s="99" t="s">
        <v>93</v>
      </c>
      <c r="CN145" s="56">
        <f t="shared" si="116"/>
        <v>0</v>
      </c>
      <c r="CO145" s="99" t="s">
        <v>99</v>
      </c>
      <c r="CP145" s="56">
        <f t="shared" si="117"/>
        <v>0</v>
      </c>
      <c r="CQ145" s="99" t="s">
        <v>102</v>
      </c>
      <c r="CR145" s="102">
        <f t="shared" si="118"/>
        <v>0</v>
      </c>
    </row>
    <row r="146" spans="1:96" x14ac:dyDescent="0.15">
      <c r="A146" s="80" t="s">
        <v>455</v>
      </c>
      <c r="B146" s="81" t="s">
        <v>456</v>
      </c>
      <c r="C146" s="82" t="s">
        <v>170</v>
      </c>
      <c r="D146" s="82" t="s">
        <v>51</v>
      </c>
      <c r="E146" s="56"/>
      <c r="F146" s="14"/>
      <c r="G146" s="80">
        <v>97</v>
      </c>
      <c r="H146" s="56">
        <v>77</v>
      </c>
      <c r="I146" s="56">
        <v>68</v>
      </c>
      <c r="J146" s="56">
        <v>39.5</v>
      </c>
      <c r="K146" s="56">
        <v>40</v>
      </c>
      <c r="L146" s="56">
        <v>48</v>
      </c>
      <c r="M146" s="94">
        <f t="shared" si="80"/>
        <v>369.5</v>
      </c>
      <c r="N146" s="80"/>
      <c r="O146" s="56">
        <f t="shared" si="119"/>
        <v>0</v>
      </c>
      <c r="P146" s="56"/>
      <c r="Q146" s="81">
        <f t="shared" si="81"/>
        <v>0</v>
      </c>
      <c r="R146" s="14">
        <f t="shared" si="82"/>
        <v>0</v>
      </c>
      <c r="S146" s="80"/>
      <c r="T146" s="99" t="s">
        <v>76</v>
      </c>
      <c r="U146" s="56">
        <f t="shared" si="83"/>
        <v>0</v>
      </c>
      <c r="V146" s="99" t="s">
        <v>83</v>
      </c>
      <c r="W146" s="56">
        <f t="shared" si="84"/>
        <v>0</v>
      </c>
      <c r="X146" s="99" t="s">
        <v>85</v>
      </c>
      <c r="Y146" s="56">
        <f t="shared" si="85"/>
        <v>0</v>
      </c>
      <c r="Z146" s="99" t="s">
        <v>91</v>
      </c>
      <c r="AA146" s="56">
        <f t="shared" si="86"/>
        <v>0</v>
      </c>
      <c r="AB146" s="99" t="s">
        <v>125</v>
      </c>
      <c r="AC146" s="56">
        <f t="shared" si="87"/>
        <v>0</v>
      </c>
      <c r="AD146" s="99" t="s">
        <v>125</v>
      </c>
      <c r="AE146" s="56">
        <f t="shared" si="88"/>
        <v>0</v>
      </c>
      <c r="AF146" s="56"/>
      <c r="AG146" s="99" t="s">
        <v>78</v>
      </c>
      <c r="AH146" s="56">
        <f t="shared" si="89"/>
        <v>0</v>
      </c>
      <c r="AI146" s="100" t="s">
        <v>81</v>
      </c>
      <c r="AJ146" s="56">
        <f t="shared" si="90"/>
        <v>0</v>
      </c>
      <c r="AK146" s="56" t="s">
        <v>90</v>
      </c>
      <c r="AL146" s="56">
        <f t="shared" si="91"/>
        <v>0</v>
      </c>
      <c r="AM146" s="99" t="s">
        <v>95</v>
      </c>
      <c r="AN146" s="56">
        <f t="shared" si="92"/>
        <v>0</v>
      </c>
      <c r="AO146" s="99" t="s">
        <v>96</v>
      </c>
      <c r="AP146" s="56">
        <f t="shared" si="93"/>
        <v>0</v>
      </c>
      <c r="AQ146" s="99" t="s">
        <v>102</v>
      </c>
      <c r="AR146" s="56">
        <f t="shared" si="94"/>
        <v>0</v>
      </c>
      <c r="AS146" s="56"/>
      <c r="AT146" s="99" t="s">
        <v>78</v>
      </c>
      <c r="AU146" s="56">
        <f t="shared" si="95"/>
        <v>0</v>
      </c>
      <c r="AV146" s="99" t="s">
        <v>81</v>
      </c>
      <c r="AW146" s="56">
        <f t="shared" si="96"/>
        <v>0</v>
      </c>
      <c r="AX146" s="99" t="s">
        <v>88</v>
      </c>
      <c r="AY146" s="56">
        <f t="shared" si="97"/>
        <v>0</v>
      </c>
      <c r="AZ146" s="99" t="s">
        <v>93</v>
      </c>
      <c r="BA146" s="56">
        <f t="shared" si="98"/>
        <v>0</v>
      </c>
      <c r="BB146" s="99" t="s">
        <v>99</v>
      </c>
      <c r="BC146" s="56">
        <f t="shared" si="99"/>
        <v>0</v>
      </c>
      <c r="BD146" s="99" t="s">
        <v>102</v>
      </c>
      <c r="BE146" s="56">
        <f t="shared" si="100"/>
        <v>0</v>
      </c>
      <c r="BF146" s="56"/>
      <c r="BG146" s="69" t="s">
        <v>78</v>
      </c>
      <c r="BH146" s="56">
        <f t="shared" si="101"/>
        <v>0</v>
      </c>
      <c r="BI146" s="100" t="s">
        <v>81</v>
      </c>
      <c r="BJ146" s="56">
        <f t="shared" si="102"/>
        <v>0</v>
      </c>
      <c r="BK146" s="99" t="s">
        <v>87</v>
      </c>
      <c r="BL146" s="56">
        <f t="shared" si="103"/>
        <v>0</v>
      </c>
      <c r="BM146" s="99" t="s">
        <v>93</v>
      </c>
      <c r="BN146" s="56">
        <f t="shared" si="104"/>
        <v>0</v>
      </c>
      <c r="BO146" s="99" t="s">
        <v>99</v>
      </c>
      <c r="BP146" s="56">
        <f t="shared" si="105"/>
        <v>0</v>
      </c>
      <c r="BQ146" s="99" t="s">
        <v>102</v>
      </c>
      <c r="BR146" s="56">
        <f t="shared" si="106"/>
        <v>0</v>
      </c>
      <c r="BS146" s="56"/>
      <c r="BT146" s="99" t="s">
        <v>74</v>
      </c>
      <c r="BU146" s="56">
        <f t="shared" si="107"/>
        <v>0</v>
      </c>
      <c r="BV146" s="100" t="s">
        <v>137</v>
      </c>
      <c r="BW146" s="56">
        <f t="shared" si="108"/>
        <v>0</v>
      </c>
      <c r="BX146" s="99" t="s">
        <v>85</v>
      </c>
      <c r="BY146" s="56">
        <f t="shared" si="109"/>
        <v>0</v>
      </c>
      <c r="BZ146" s="99" t="s">
        <v>94</v>
      </c>
      <c r="CA146" s="56">
        <f t="shared" si="110"/>
        <v>0</v>
      </c>
      <c r="CB146" s="99" t="s">
        <v>96</v>
      </c>
      <c r="CC146" s="56">
        <f t="shared" si="111"/>
        <v>0</v>
      </c>
      <c r="CD146" s="99" t="s">
        <v>122</v>
      </c>
      <c r="CE146" s="56">
        <f t="shared" si="112"/>
        <v>0</v>
      </c>
      <c r="CF146" s="56"/>
      <c r="CG146" s="99" t="s">
        <v>74</v>
      </c>
      <c r="CH146" s="56">
        <f t="shared" si="113"/>
        <v>0</v>
      </c>
      <c r="CI146" s="99" t="s">
        <v>137</v>
      </c>
      <c r="CJ146" s="56">
        <f t="shared" si="114"/>
        <v>0</v>
      </c>
      <c r="CK146" s="99" t="s">
        <v>85</v>
      </c>
      <c r="CL146" s="56">
        <f t="shared" si="115"/>
        <v>0</v>
      </c>
      <c r="CM146" s="99" t="s">
        <v>94</v>
      </c>
      <c r="CN146" s="56">
        <f t="shared" si="116"/>
        <v>0</v>
      </c>
      <c r="CO146" s="99" t="s">
        <v>96</v>
      </c>
      <c r="CP146" s="56">
        <f t="shared" si="117"/>
        <v>0</v>
      </c>
      <c r="CQ146" s="99" t="s">
        <v>122</v>
      </c>
      <c r="CR146" s="102">
        <f t="shared" si="118"/>
        <v>0</v>
      </c>
    </row>
    <row r="147" spans="1:96" x14ac:dyDescent="0.15">
      <c r="A147" s="80" t="s">
        <v>457</v>
      </c>
      <c r="B147" s="81" t="s">
        <v>458</v>
      </c>
      <c r="C147" s="82" t="s">
        <v>170</v>
      </c>
      <c r="D147" s="82" t="s">
        <v>51</v>
      </c>
      <c r="E147" s="56"/>
      <c r="F147" s="14"/>
      <c r="G147" s="80">
        <v>82</v>
      </c>
      <c r="H147" s="56">
        <v>72</v>
      </c>
      <c r="I147" s="56">
        <v>68</v>
      </c>
      <c r="J147" s="56">
        <v>36.5</v>
      </c>
      <c r="K147" s="56">
        <v>52</v>
      </c>
      <c r="L147" s="56">
        <v>59</v>
      </c>
      <c r="M147" s="94">
        <f t="shared" si="80"/>
        <v>369.5</v>
      </c>
      <c r="N147" s="80"/>
      <c r="O147" s="56">
        <f t="shared" si="119"/>
        <v>0</v>
      </c>
      <c r="P147" s="56"/>
      <c r="Q147" s="81">
        <f t="shared" si="81"/>
        <v>0</v>
      </c>
      <c r="R147" s="14">
        <f t="shared" si="82"/>
        <v>0</v>
      </c>
      <c r="S147" s="80"/>
      <c r="T147" s="99" t="s">
        <v>73</v>
      </c>
      <c r="U147" s="56">
        <f t="shared" si="83"/>
        <v>0</v>
      </c>
      <c r="V147" s="99" t="s">
        <v>80</v>
      </c>
      <c r="W147" s="56">
        <f t="shared" si="84"/>
        <v>0</v>
      </c>
      <c r="X147" s="99" t="s">
        <v>89</v>
      </c>
      <c r="Y147" s="56">
        <f t="shared" si="85"/>
        <v>0</v>
      </c>
      <c r="Z147" s="99" t="s">
        <v>95</v>
      </c>
      <c r="AA147" s="56">
        <f t="shared" si="86"/>
        <v>0</v>
      </c>
      <c r="AB147" s="99" t="s">
        <v>98</v>
      </c>
      <c r="AC147" s="56">
        <f t="shared" si="87"/>
        <v>0</v>
      </c>
      <c r="AD147" s="99" t="s">
        <v>121</v>
      </c>
      <c r="AE147" s="56">
        <f t="shared" si="88"/>
        <v>0</v>
      </c>
      <c r="AF147" s="56"/>
      <c r="AG147" s="99" t="s">
        <v>75</v>
      </c>
      <c r="AH147" s="56">
        <f t="shared" si="89"/>
        <v>0</v>
      </c>
      <c r="AI147" s="100" t="s">
        <v>82</v>
      </c>
      <c r="AJ147" s="56">
        <f t="shared" si="90"/>
        <v>0</v>
      </c>
      <c r="AK147" s="56" t="s">
        <v>88</v>
      </c>
      <c r="AL147" s="56">
        <f t="shared" si="91"/>
        <v>0</v>
      </c>
      <c r="AM147" s="99" t="s">
        <v>95</v>
      </c>
      <c r="AN147" s="56">
        <f t="shared" si="92"/>
        <v>0</v>
      </c>
      <c r="AO147" s="99" t="s">
        <v>99</v>
      </c>
      <c r="AP147" s="56">
        <f t="shared" si="93"/>
        <v>0</v>
      </c>
      <c r="AQ147" s="99" t="s">
        <v>122</v>
      </c>
      <c r="AR147" s="56">
        <f t="shared" si="94"/>
        <v>0</v>
      </c>
      <c r="AS147" s="56"/>
      <c r="AT147" s="99" t="s">
        <v>75</v>
      </c>
      <c r="AU147" s="56">
        <f t="shared" si="95"/>
        <v>0</v>
      </c>
      <c r="AV147" s="99" t="s">
        <v>79</v>
      </c>
      <c r="AW147" s="56">
        <f t="shared" si="96"/>
        <v>0</v>
      </c>
      <c r="AX147" s="99" t="s">
        <v>85</v>
      </c>
      <c r="AY147" s="56">
        <f t="shared" si="97"/>
        <v>0</v>
      </c>
      <c r="AZ147" s="99" t="s">
        <v>94</v>
      </c>
      <c r="BA147" s="56">
        <f t="shared" si="98"/>
        <v>0</v>
      </c>
      <c r="BB147" s="99" t="s">
        <v>99</v>
      </c>
      <c r="BC147" s="56">
        <f t="shared" si="99"/>
        <v>0</v>
      </c>
      <c r="BD147" s="99" t="s">
        <v>122</v>
      </c>
      <c r="BE147" s="56">
        <f t="shared" si="100"/>
        <v>0</v>
      </c>
      <c r="BF147" s="56"/>
      <c r="BG147" s="69" t="s">
        <v>75</v>
      </c>
      <c r="BH147" s="56">
        <f t="shared" si="101"/>
        <v>0</v>
      </c>
      <c r="BI147" s="100" t="s">
        <v>79</v>
      </c>
      <c r="BJ147" s="56">
        <f t="shared" si="102"/>
        <v>0</v>
      </c>
      <c r="BK147" s="99" t="s">
        <v>85</v>
      </c>
      <c r="BL147" s="56">
        <f t="shared" si="103"/>
        <v>0</v>
      </c>
      <c r="BM147" s="99" t="s">
        <v>94</v>
      </c>
      <c r="BN147" s="56">
        <f t="shared" si="104"/>
        <v>0</v>
      </c>
      <c r="BO147" s="99" t="s">
        <v>99</v>
      </c>
      <c r="BP147" s="56">
        <f t="shared" si="105"/>
        <v>0</v>
      </c>
      <c r="BQ147" s="99" t="s">
        <v>122</v>
      </c>
      <c r="BR147" s="56">
        <f t="shared" si="106"/>
        <v>0</v>
      </c>
      <c r="BS147" s="56"/>
      <c r="BT147" s="99" t="s">
        <v>75</v>
      </c>
      <c r="BU147" s="56">
        <f t="shared" si="107"/>
        <v>0</v>
      </c>
      <c r="BV147" s="100" t="s">
        <v>138</v>
      </c>
      <c r="BW147" s="56">
        <f t="shared" si="108"/>
        <v>0</v>
      </c>
      <c r="BX147" s="99" t="s">
        <v>88</v>
      </c>
      <c r="BY147" s="56">
        <f t="shared" si="109"/>
        <v>0</v>
      </c>
      <c r="BZ147" s="99" t="s">
        <v>91</v>
      </c>
      <c r="CA147" s="56">
        <f t="shared" si="110"/>
        <v>0</v>
      </c>
      <c r="CB147" s="99" t="s">
        <v>96</v>
      </c>
      <c r="CC147" s="56">
        <f t="shared" si="111"/>
        <v>0</v>
      </c>
      <c r="CD147" s="99" t="s">
        <v>122</v>
      </c>
      <c r="CE147" s="56">
        <f t="shared" si="112"/>
        <v>0</v>
      </c>
      <c r="CF147" s="56"/>
      <c r="CG147" s="99" t="s">
        <v>75</v>
      </c>
      <c r="CH147" s="56">
        <f t="shared" si="113"/>
        <v>0</v>
      </c>
      <c r="CI147" s="99" t="s">
        <v>138</v>
      </c>
      <c r="CJ147" s="56">
        <f t="shared" si="114"/>
        <v>0</v>
      </c>
      <c r="CK147" s="99" t="s">
        <v>88</v>
      </c>
      <c r="CL147" s="56">
        <f t="shared" si="115"/>
        <v>0</v>
      </c>
      <c r="CM147" s="99" t="s">
        <v>91</v>
      </c>
      <c r="CN147" s="56">
        <f t="shared" si="116"/>
        <v>0</v>
      </c>
      <c r="CO147" s="99" t="s">
        <v>96</v>
      </c>
      <c r="CP147" s="56">
        <f t="shared" si="117"/>
        <v>0</v>
      </c>
      <c r="CQ147" s="99" t="s">
        <v>122</v>
      </c>
      <c r="CR147" s="102">
        <f t="shared" si="118"/>
        <v>0</v>
      </c>
    </row>
    <row r="148" spans="1:96" x14ac:dyDescent="0.15">
      <c r="A148" s="80" t="s">
        <v>459</v>
      </c>
      <c r="B148" s="81" t="s">
        <v>460</v>
      </c>
      <c r="C148" s="82" t="s">
        <v>170</v>
      </c>
      <c r="D148" s="82" t="s">
        <v>51</v>
      </c>
      <c r="E148" s="56">
        <v>0.7</v>
      </c>
      <c r="F148" s="14"/>
      <c r="G148" s="80">
        <v>86</v>
      </c>
      <c r="H148" s="56">
        <v>70</v>
      </c>
      <c r="I148" s="56">
        <v>94</v>
      </c>
      <c r="J148" s="56">
        <v>26</v>
      </c>
      <c r="K148" s="56">
        <v>35.5</v>
      </c>
      <c r="L148" s="56">
        <v>57.5</v>
      </c>
      <c r="M148" s="94">
        <f t="shared" si="80"/>
        <v>369</v>
      </c>
      <c r="N148" s="80"/>
      <c r="O148" s="56">
        <f t="shared" si="119"/>
        <v>-25.2</v>
      </c>
      <c r="P148" s="56"/>
      <c r="Q148" s="81">
        <f t="shared" si="81"/>
        <v>0</v>
      </c>
      <c r="R148" s="14">
        <f t="shared" si="82"/>
        <v>-25.2</v>
      </c>
      <c r="S148" s="80"/>
      <c r="T148" s="99" t="s">
        <v>76</v>
      </c>
      <c r="U148" s="56">
        <f t="shared" si="83"/>
        <v>-0.42</v>
      </c>
      <c r="V148" s="99" t="s">
        <v>83</v>
      </c>
      <c r="W148" s="56">
        <f t="shared" si="84"/>
        <v>-0.42</v>
      </c>
      <c r="X148" s="99" t="s">
        <v>85</v>
      </c>
      <c r="Y148" s="56">
        <f t="shared" si="85"/>
        <v>-0.42</v>
      </c>
      <c r="Z148" s="99" t="s">
        <v>91</v>
      </c>
      <c r="AA148" s="56">
        <f t="shared" si="86"/>
        <v>-0.42</v>
      </c>
      <c r="AB148" s="99" t="s">
        <v>125</v>
      </c>
      <c r="AC148" s="56">
        <f t="shared" si="87"/>
        <v>-0.42</v>
      </c>
      <c r="AD148" s="99" t="s">
        <v>125</v>
      </c>
      <c r="AE148" s="56">
        <f t="shared" si="88"/>
        <v>-0.42</v>
      </c>
      <c r="AF148" s="56"/>
      <c r="AG148" s="99" t="s">
        <v>75</v>
      </c>
      <c r="AH148" s="56">
        <f t="shared" si="89"/>
        <v>-0.42</v>
      </c>
      <c r="AI148" s="100" t="s">
        <v>79</v>
      </c>
      <c r="AJ148" s="56">
        <f t="shared" si="90"/>
        <v>-0.42</v>
      </c>
      <c r="AK148" s="56" t="s">
        <v>89</v>
      </c>
      <c r="AL148" s="56">
        <f t="shared" si="91"/>
        <v>-0.42</v>
      </c>
      <c r="AM148" s="99" t="s">
        <v>95</v>
      </c>
      <c r="AN148" s="56">
        <f t="shared" si="92"/>
        <v>-0.42</v>
      </c>
      <c r="AO148" s="99" t="s">
        <v>99</v>
      </c>
      <c r="AP148" s="56">
        <f t="shared" si="93"/>
        <v>-0.42</v>
      </c>
      <c r="AQ148" s="99" t="s">
        <v>122</v>
      </c>
      <c r="AR148" s="56">
        <f t="shared" si="94"/>
        <v>-0.42</v>
      </c>
      <c r="AS148" s="56"/>
      <c r="AT148" s="99" t="s">
        <v>77</v>
      </c>
      <c r="AU148" s="56">
        <f t="shared" si="95"/>
        <v>-0.63</v>
      </c>
      <c r="AV148" s="99" t="s">
        <v>132</v>
      </c>
      <c r="AW148" s="56">
        <f t="shared" si="96"/>
        <v>-0.63</v>
      </c>
      <c r="AX148" s="99" t="s">
        <v>89</v>
      </c>
      <c r="AY148" s="56">
        <f t="shared" si="97"/>
        <v>-0.63</v>
      </c>
      <c r="AZ148" s="99" t="s">
        <v>94</v>
      </c>
      <c r="BA148" s="56">
        <f t="shared" si="98"/>
        <v>-0.63</v>
      </c>
      <c r="BB148" s="99" t="s">
        <v>99</v>
      </c>
      <c r="BC148" s="56">
        <f t="shared" si="99"/>
        <v>-0.63</v>
      </c>
      <c r="BD148" s="99" t="s">
        <v>122</v>
      </c>
      <c r="BE148" s="56">
        <f t="shared" si="100"/>
        <v>-0.63</v>
      </c>
      <c r="BF148" s="56"/>
      <c r="BG148" s="69" t="s">
        <v>77</v>
      </c>
      <c r="BH148" s="56">
        <f t="shared" si="101"/>
        <v>-0.63</v>
      </c>
      <c r="BI148" s="100" t="s">
        <v>83</v>
      </c>
      <c r="BJ148" s="56">
        <f t="shared" si="102"/>
        <v>-0.63</v>
      </c>
      <c r="BK148" s="99" t="s">
        <v>89</v>
      </c>
      <c r="BL148" s="56">
        <f t="shared" si="103"/>
        <v>-0.63</v>
      </c>
      <c r="BM148" s="99" t="s">
        <v>94</v>
      </c>
      <c r="BN148" s="56">
        <f t="shared" si="104"/>
        <v>-0.63</v>
      </c>
      <c r="BO148" s="99" t="s">
        <v>99</v>
      </c>
      <c r="BP148" s="56">
        <f t="shared" si="105"/>
        <v>-0.63</v>
      </c>
      <c r="BQ148" s="99" t="s">
        <v>122</v>
      </c>
      <c r="BR148" s="56">
        <f t="shared" si="106"/>
        <v>-0.63</v>
      </c>
      <c r="BS148" s="56"/>
      <c r="BT148" s="99" t="s">
        <v>75</v>
      </c>
      <c r="BU148" s="56">
        <f t="shared" si="107"/>
        <v>-1.05</v>
      </c>
      <c r="BV148" s="100" t="s">
        <v>81</v>
      </c>
      <c r="BW148" s="56">
        <f t="shared" si="108"/>
        <v>-1.05</v>
      </c>
      <c r="BX148" s="99" t="s">
        <v>89</v>
      </c>
      <c r="BY148" s="56">
        <f t="shared" si="109"/>
        <v>-1.05</v>
      </c>
      <c r="BZ148" s="99" t="s">
        <v>93</v>
      </c>
      <c r="CA148" s="56">
        <f t="shared" si="110"/>
        <v>-1.05</v>
      </c>
      <c r="CB148" s="99" t="s">
        <v>99</v>
      </c>
      <c r="CC148" s="56">
        <f t="shared" si="111"/>
        <v>-1.05</v>
      </c>
      <c r="CD148" s="99" t="s">
        <v>102</v>
      </c>
      <c r="CE148" s="56">
        <f t="shared" si="112"/>
        <v>-1.05</v>
      </c>
      <c r="CF148" s="56"/>
      <c r="CG148" s="99" t="s">
        <v>75</v>
      </c>
      <c r="CH148" s="56">
        <f t="shared" si="113"/>
        <v>-1.05</v>
      </c>
      <c r="CI148" s="99" t="s">
        <v>81</v>
      </c>
      <c r="CJ148" s="56">
        <f t="shared" si="114"/>
        <v>-1.05</v>
      </c>
      <c r="CK148" s="99" t="s">
        <v>89</v>
      </c>
      <c r="CL148" s="56">
        <f t="shared" si="115"/>
        <v>-1.05</v>
      </c>
      <c r="CM148" s="99" t="s">
        <v>93</v>
      </c>
      <c r="CN148" s="56">
        <f t="shared" si="116"/>
        <v>-1.05</v>
      </c>
      <c r="CO148" s="99" t="s">
        <v>99</v>
      </c>
      <c r="CP148" s="56">
        <f t="shared" si="117"/>
        <v>-1.05</v>
      </c>
      <c r="CQ148" s="99" t="s">
        <v>102</v>
      </c>
      <c r="CR148" s="102">
        <f t="shared" si="118"/>
        <v>-1.05</v>
      </c>
    </row>
    <row r="149" spans="1:96" x14ac:dyDescent="0.15">
      <c r="A149" s="80" t="s">
        <v>461</v>
      </c>
      <c r="B149" s="81" t="s">
        <v>462</v>
      </c>
      <c r="C149" s="82" t="s">
        <v>170</v>
      </c>
      <c r="D149" s="82" t="s">
        <v>51</v>
      </c>
      <c r="E149" s="56"/>
      <c r="F149" s="14"/>
      <c r="G149" s="80">
        <v>94</v>
      </c>
      <c r="H149" s="56">
        <v>35</v>
      </c>
      <c r="I149" s="56">
        <v>114</v>
      </c>
      <c r="J149" s="56">
        <v>29.5</v>
      </c>
      <c r="K149" s="56">
        <v>35.5</v>
      </c>
      <c r="L149" s="56">
        <v>60</v>
      </c>
      <c r="M149" s="94">
        <f t="shared" si="80"/>
        <v>368</v>
      </c>
      <c r="N149" s="80"/>
      <c r="O149" s="56">
        <f t="shared" si="119"/>
        <v>0</v>
      </c>
      <c r="P149" s="56"/>
      <c r="Q149" s="81">
        <f t="shared" si="81"/>
        <v>0</v>
      </c>
      <c r="R149" s="14">
        <f t="shared" si="82"/>
        <v>0</v>
      </c>
      <c r="S149" s="80"/>
      <c r="T149" s="99" t="s">
        <v>77</v>
      </c>
      <c r="U149" s="56">
        <f t="shared" si="83"/>
        <v>0</v>
      </c>
      <c r="V149" s="99" t="s">
        <v>81</v>
      </c>
      <c r="W149" s="56">
        <f t="shared" si="84"/>
        <v>0</v>
      </c>
      <c r="X149" s="99" t="s">
        <v>90</v>
      </c>
      <c r="Y149" s="56">
        <f t="shared" si="85"/>
        <v>0</v>
      </c>
      <c r="Z149" s="99" t="s">
        <v>93</v>
      </c>
      <c r="AA149" s="56">
        <f t="shared" si="86"/>
        <v>0</v>
      </c>
      <c r="AB149" s="99" t="s">
        <v>125</v>
      </c>
      <c r="AC149" s="56">
        <f t="shared" si="87"/>
        <v>0</v>
      </c>
      <c r="AD149" s="99" t="s">
        <v>102</v>
      </c>
      <c r="AE149" s="56">
        <f t="shared" si="88"/>
        <v>0</v>
      </c>
      <c r="AF149" s="56"/>
      <c r="AG149" s="99" t="s">
        <v>74</v>
      </c>
      <c r="AH149" s="56">
        <f t="shared" si="89"/>
        <v>0</v>
      </c>
      <c r="AI149" s="100" t="s">
        <v>82</v>
      </c>
      <c r="AJ149" s="56">
        <f t="shared" si="90"/>
        <v>0</v>
      </c>
      <c r="AK149" s="56" t="s">
        <v>85</v>
      </c>
      <c r="AL149" s="56">
        <f t="shared" si="91"/>
        <v>0</v>
      </c>
      <c r="AM149" s="99" t="s">
        <v>94</v>
      </c>
      <c r="AN149" s="56">
        <f t="shared" si="92"/>
        <v>0</v>
      </c>
      <c r="AO149" s="99" t="s">
        <v>99</v>
      </c>
      <c r="AP149" s="56">
        <f t="shared" si="93"/>
        <v>0</v>
      </c>
      <c r="AQ149" s="99" t="s">
        <v>122</v>
      </c>
      <c r="AR149" s="56">
        <f t="shared" si="94"/>
        <v>0</v>
      </c>
      <c r="AS149" s="56"/>
      <c r="AT149" s="99" t="s">
        <v>75</v>
      </c>
      <c r="AU149" s="56">
        <f t="shared" si="95"/>
        <v>0</v>
      </c>
      <c r="AV149" s="99" t="s">
        <v>132</v>
      </c>
      <c r="AW149" s="56">
        <f t="shared" si="96"/>
        <v>0</v>
      </c>
      <c r="AX149" s="99" t="s">
        <v>88</v>
      </c>
      <c r="AY149" s="56">
        <f t="shared" si="97"/>
        <v>0</v>
      </c>
      <c r="AZ149" s="99" t="s">
        <v>94</v>
      </c>
      <c r="BA149" s="56">
        <f t="shared" si="98"/>
        <v>0</v>
      </c>
      <c r="BB149" s="99" t="s">
        <v>99</v>
      </c>
      <c r="BC149" s="56">
        <f t="shared" si="99"/>
        <v>0</v>
      </c>
      <c r="BD149" s="99" t="s">
        <v>102</v>
      </c>
      <c r="BE149" s="56">
        <f t="shared" si="100"/>
        <v>0</v>
      </c>
      <c r="BF149" s="56"/>
      <c r="BG149" s="69" t="s">
        <v>75</v>
      </c>
      <c r="BH149" s="56">
        <f t="shared" si="101"/>
        <v>0</v>
      </c>
      <c r="BI149" s="100" t="s">
        <v>83</v>
      </c>
      <c r="BJ149" s="56">
        <f t="shared" si="102"/>
        <v>0</v>
      </c>
      <c r="BK149" s="99" t="s">
        <v>135</v>
      </c>
      <c r="BL149" s="56">
        <f t="shared" si="103"/>
        <v>0</v>
      </c>
      <c r="BM149" s="99" t="s">
        <v>94</v>
      </c>
      <c r="BN149" s="56">
        <f t="shared" si="104"/>
        <v>0</v>
      </c>
      <c r="BO149" s="99" t="s">
        <v>99</v>
      </c>
      <c r="BP149" s="56">
        <f t="shared" si="105"/>
        <v>0</v>
      </c>
      <c r="BQ149" s="99" t="s">
        <v>102</v>
      </c>
      <c r="BR149" s="56">
        <f t="shared" si="106"/>
        <v>0</v>
      </c>
      <c r="BS149" s="56"/>
      <c r="BT149" s="99" t="s">
        <v>75</v>
      </c>
      <c r="BU149" s="56">
        <f t="shared" si="107"/>
        <v>0</v>
      </c>
      <c r="BV149" s="100" t="s">
        <v>138</v>
      </c>
      <c r="BW149" s="56">
        <f t="shared" si="108"/>
        <v>0</v>
      </c>
      <c r="BX149" s="99" t="s">
        <v>88</v>
      </c>
      <c r="BY149" s="56">
        <f t="shared" si="109"/>
        <v>0</v>
      </c>
      <c r="BZ149" s="99" t="s">
        <v>93</v>
      </c>
      <c r="CA149" s="56">
        <f t="shared" si="110"/>
        <v>0</v>
      </c>
      <c r="CB149" s="99" t="s">
        <v>99</v>
      </c>
      <c r="CC149" s="56">
        <f t="shared" si="111"/>
        <v>0</v>
      </c>
      <c r="CD149" s="99" t="s">
        <v>102</v>
      </c>
      <c r="CE149" s="56">
        <f t="shared" si="112"/>
        <v>0</v>
      </c>
      <c r="CF149" s="56"/>
      <c r="CG149" s="99" t="s">
        <v>75</v>
      </c>
      <c r="CH149" s="56">
        <f t="shared" si="113"/>
        <v>0</v>
      </c>
      <c r="CI149" s="99" t="s">
        <v>138</v>
      </c>
      <c r="CJ149" s="56">
        <f t="shared" si="114"/>
        <v>0</v>
      </c>
      <c r="CK149" s="99" t="s">
        <v>88</v>
      </c>
      <c r="CL149" s="56">
        <f t="shared" si="115"/>
        <v>0</v>
      </c>
      <c r="CM149" s="99" t="s">
        <v>93</v>
      </c>
      <c r="CN149" s="56">
        <f t="shared" si="116"/>
        <v>0</v>
      </c>
      <c r="CO149" s="99" t="s">
        <v>99</v>
      </c>
      <c r="CP149" s="56">
        <f t="shared" si="117"/>
        <v>0</v>
      </c>
      <c r="CQ149" s="99" t="s">
        <v>102</v>
      </c>
      <c r="CR149" s="102">
        <f t="shared" si="118"/>
        <v>0</v>
      </c>
    </row>
    <row r="150" spans="1:96" x14ac:dyDescent="0.15">
      <c r="A150" s="80" t="s">
        <v>463</v>
      </c>
      <c r="B150" s="81" t="s">
        <v>464</v>
      </c>
      <c r="C150" s="82" t="s">
        <v>170</v>
      </c>
      <c r="D150" s="82" t="s">
        <v>51</v>
      </c>
      <c r="E150" s="56"/>
      <c r="F150" s="14"/>
      <c r="G150" s="80">
        <v>100</v>
      </c>
      <c r="H150" s="56">
        <v>81</v>
      </c>
      <c r="I150" s="56">
        <v>45</v>
      </c>
      <c r="J150" s="56">
        <v>32</v>
      </c>
      <c r="K150" s="56">
        <v>36</v>
      </c>
      <c r="L150" s="56">
        <v>73</v>
      </c>
      <c r="M150" s="94">
        <f t="shared" si="80"/>
        <v>367</v>
      </c>
      <c r="N150" s="80"/>
      <c r="O150" s="56">
        <f t="shared" si="119"/>
        <v>0</v>
      </c>
      <c r="P150" s="56"/>
      <c r="Q150" s="81">
        <f t="shared" si="81"/>
        <v>0</v>
      </c>
      <c r="R150" s="14">
        <f t="shared" si="82"/>
        <v>0</v>
      </c>
      <c r="S150" s="80"/>
      <c r="T150" s="99" t="s">
        <v>77</v>
      </c>
      <c r="U150" s="56">
        <f t="shared" si="83"/>
        <v>0</v>
      </c>
      <c r="V150" s="99" t="s">
        <v>82</v>
      </c>
      <c r="W150" s="56">
        <f t="shared" si="84"/>
        <v>0</v>
      </c>
      <c r="X150" s="99" t="s">
        <v>90</v>
      </c>
      <c r="Y150" s="56">
        <f t="shared" si="85"/>
        <v>0</v>
      </c>
      <c r="Z150" s="99" t="s">
        <v>94</v>
      </c>
      <c r="AA150" s="56">
        <f t="shared" si="86"/>
        <v>0</v>
      </c>
      <c r="AB150" s="99" t="s">
        <v>96</v>
      </c>
      <c r="AC150" s="56">
        <f t="shared" si="87"/>
        <v>0</v>
      </c>
      <c r="AD150" s="99" t="s">
        <v>102</v>
      </c>
      <c r="AE150" s="56">
        <f t="shared" si="88"/>
        <v>0</v>
      </c>
      <c r="AF150" s="56"/>
      <c r="AG150" s="99" t="s">
        <v>77</v>
      </c>
      <c r="AH150" s="56">
        <f t="shared" si="89"/>
        <v>0</v>
      </c>
      <c r="AI150" s="100" t="s">
        <v>83</v>
      </c>
      <c r="AJ150" s="56">
        <f t="shared" si="90"/>
        <v>0</v>
      </c>
      <c r="AK150" s="56" t="s">
        <v>86</v>
      </c>
      <c r="AL150" s="56">
        <f t="shared" si="91"/>
        <v>0</v>
      </c>
      <c r="AM150" s="99" t="s">
        <v>93</v>
      </c>
      <c r="AN150" s="56">
        <f t="shared" si="92"/>
        <v>0</v>
      </c>
      <c r="AO150" s="99" t="s">
        <v>99</v>
      </c>
      <c r="AP150" s="56">
        <f t="shared" si="93"/>
        <v>0</v>
      </c>
      <c r="AQ150" s="99" t="s">
        <v>102</v>
      </c>
      <c r="AR150" s="56">
        <f t="shared" si="94"/>
        <v>0</v>
      </c>
      <c r="AS150" s="56"/>
      <c r="AT150" s="99" t="s">
        <v>74</v>
      </c>
      <c r="AU150" s="56">
        <f t="shared" si="95"/>
        <v>0</v>
      </c>
      <c r="AV150" s="99" t="s">
        <v>79</v>
      </c>
      <c r="AW150" s="56">
        <f t="shared" si="96"/>
        <v>0</v>
      </c>
      <c r="AX150" s="99" t="s">
        <v>88</v>
      </c>
      <c r="AY150" s="56">
        <f t="shared" si="97"/>
        <v>0</v>
      </c>
      <c r="AZ150" s="99" t="s">
        <v>94</v>
      </c>
      <c r="BA150" s="56">
        <f t="shared" si="98"/>
        <v>0</v>
      </c>
      <c r="BB150" s="99" t="s">
        <v>96</v>
      </c>
      <c r="BC150" s="56">
        <f t="shared" si="99"/>
        <v>0</v>
      </c>
      <c r="BD150" s="99" t="s">
        <v>102</v>
      </c>
      <c r="BE150" s="56">
        <f t="shared" si="100"/>
        <v>0</v>
      </c>
      <c r="BF150" s="56"/>
      <c r="BG150" s="69" t="s">
        <v>74</v>
      </c>
      <c r="BH150" s="56">
        <f t="shared" si="101"/>
        <v>0</v>
      </c>
      <c r="BI150" s="100" t="s">
        <v>79</v>
      </c>
      <c r="BJ150" s="56">
        <f t="shared" si="102"/>
        <v>0</v>
      </c>
      <c r="BK150" s="99" t="s">
        <v>87</v>
      </c>
      <c r="BL150" s="56">
        <f t="shared" si="103"/>
        <v>0</v>
      </c>
      <c r="BM150" s="99" t="s">
        <v>94</v>
      </c>
      <c r="BN150" s="56">
        <f t="shared" si="104"/>
        <v>0</v>
      </c>
      <c r="BO150" s="99" t="s">
        <v>96</v>
      </c>
      <c r="BP150" s="56">
        <f t="shared" si="105"/>
        <v>0</v>
      </c>
      <c r="BQ150" s="99" t="s">
        <v>102</v>
      </c>
      <c r="BR150" s="56">
        <f t="shared" si="106"/>
        <v>0</v>
      </c>
      <c r="BS150" s="56"/>
      <c r="BT150" s="99" t="s">
        <v>77</v>
      </c>
      <c r="BU150" s="56">
        <f t="shared" si="107"/>
        <v>0</v>
      </c>
      <c r="BV150" s="100" t="s">
        <v>83</v>
      </c>
      <c r="BW150" s="56">
        <f t="shared" si="108"/>
        <v>0</v>
      </c>
      <c r="BX150" s="99" t="s">
        <v>90</v>
      </c>
      <c r="BY150" s="56">
        <f t="shared" si="109"/>
        <v>0</v>
      </c>
      <c r="BZ150" s="99" t="s">
        <v>95</v>
      </c>
      <c r="CA150" s="56">
        <f t="shared" si="110"/>
        <v>0</v>
      </c>
      <c r="CB150" s="99" t="s">
        <v>99</v>
      </c>
      <c r="CC150" s="56">
        <f t="shared" si="111"/>
        <v>0</v>
      </c>
      <c r="CD150" s="99" t="s">
        <v>102</v>
      </c>
      <c r="CE150" s="56">
        <f t="shared" si="112"/>
        <v>0</v>
      </c>
      <c r="CF150" s="56"/>
      <c r="CG150" s="99" t="s">
        <v>77</v>
      </c>
      <c r="CH150" s="56">
        <f t="shared" si="113"/>
        <v>0</v>
      </c>
      <c r="CI150" s="99" t="s">
        <v>83</v>
      </c>
      <c r="CJ150" s="56">
        <f t="shared" si="114"/>
        <v>0</v>
      </c>
      <c r="CK150" s="99" t="s">
        <v>90</v>
      </c>
      <c r="CL150" s="56">
        <f t="shared" si="115"/>
        <v>0</v>
      </c>
      <c r="CM150" s="99" t="s">
        <v>95</v>
      </c>
      <c r="CN150" s="56">
        <f t="shared" si="116"/>
        <v>0</v>
      </c>
      <c r="CO150" s="99" t="s">
        <v>99</v>
      </c>
      <c r="CP150" s="56">
        <f t="shared" si="117"/>
        <v>0</v>
      </c>
      <c r="CQ150" s="99" t="s">
        <v>102</v>
      </c>
      <c r="CR150" s="102">
        <f t="shared" si="118"/>
        <v>0</v>
      </c>
    </row>
    <row r="151" spans="1:96" x14ac:dyDescent="0.15">
      <c r="A151" s="80" t="s">
        <v>465</v>
      </c>
      <c r="B151" s="81" t="s">
        <v>466</v>
      </c>
      <c r="C151" s="82" t="s">
        <v>170</v>
      </c>
      <c r="D151" s="82" t="s">
        <v>51</v>
      </c>
      <c r="E151" s="56">
        <v>0.6</v>
      </c>
      <c r="F151" s="14"/>
      <c r="G151" s="80">
        <v>96</v>
      </c>
      <c r="H151" s="56">
        <v>83</v>
      </c>
      <c r="I151" s="56">
        <v>83</v>
      </c>
      <c r="J151" s="56">
        <v>33</v>
      </c>
      <c r="K151" s="56">
        <v>28.5</v>
      </c>
      <c r="L151" s="56">
        <v>43</v>
      </c>
      <c r="M151" s="94">
        <f t="shared" si="80"/>
        <v>366.5</v>
      </c>
      <c r="N151" s="80"/>
      <c r="O151" s="56">
        <f t="shared" si="119"/>
        <v>-21.599999999999998</v>
      </c>
      <c r="P151" s="56"/>
      <c r="Q151" s="81">
        <f t="shared" si="81"/>
        <v>0</v>
      </c>
      <c r="R151" s="14">
        <f t="shared" si="82"/>
        <v>-21.599999999999998</v>
      </c>
      <c r="S151" s="80"/>
      <c r="T151" s="99" t="s">
        <v>76</v>
      </c>
      <c r="U151" s="56">
        <f t="shared" si="83"/>
        <v>-0.35999999999999993</v>
      </c>
      <c r="V151" s="99" t="s">
        <v>83</v>
      </c>
      <c r="W151" s="56">
        <f t="shared" si="84"/>
        <v>-0.35999999999999993</v>
      </c>
      <c r="X151" s="99" t="s">
        <v>85</v>
      </c>
      <c r="Y151" s="56">
        <f t="shared" si="85"/>
        <v>-0.35999999999999993</v>
      </c>
      <c r="Z151" s="99" t="s">
        <v>91</v>
      </c>
      <c r="AA151" s="56">
        <f t="shared" si="86"/>
        <v>-0.35999999999999993</v>
      </c>
      <c r="AB151" s="99" t="s">
        <v>125</v>
      </c>
      <c r="AC151" s="56">
        <f t="shared" si="87"/>
        <v>-0.35999999999999993</v>
      </c>
      <c r="AD151" s="99" t="s">
        <v>125</v>
      </c>
      <c r="AE151" s="56">
        <f t="shared" si="88"/>
        <v>-0.35999999999999993</v>
      </c>
      <c r="AF151" s="56"/>
      <c r="AG151" s="99" t="s">
        <v>78</v>
      </c>
      <c r="AH151" s="56">
        <f t="shared" si="89"/>
        <v>-0.35999999999999993</v>
      </c>
      <c r="AI151" s="100" t="s">
        <v>84</v>
      </c>
      <c r="AJ151" s="56">
        <f t="shared" si="90"/>
        <v>-0.35999999999999993</v>
      </c>
      <c r="AK151" s="56" t="s">
        <v>88</v>
      </c>
      <c r="AL151" s="56">
        <f t="shared" si="91"/>
        <v>-0.35999999999999993</v>
      </c>
      <c r="AM151" s="99" t="s">
        <v>94</v>
      </c>
      <c r="AN151" s="56">
        <f t="shared" si="92"/>
        <v>-0.35999999999999993</v>
      </c>
      <c r="AO151" s="99" t="s">
        <v>99</v>
      </c>
      <c r="AP151" s="56">
        <f t="shared" si="93"/>
        <v>-0.35999999999999993</v>
      </c>
      <c r="AQ151" s="99" t="s">
        <v>102</v>
      </c>
      <c r="AR151" s="56">
        <f t="shared" si="94"/>
        <v>-0.35999999999999993</v>
      </c>
      <c r="AS151" s="56"/>
      <c r="AT151" s="99" t="s">
        <v>78</v>
      </c>
      <c r="AU151" s="56">
        <f t="shared" si="95"/>
        <v>-0.53999999999999992</v>
      </c>
      <c r="AV151" s="99" t="s">
        <v>81</v>
      </c>
      <c r="AW151" s="56">
        <f t="shared" si="96"/>
        <v>-0.53999999999999992</v>
      </c>
      <c r="AX151" s="99" t="s">
        <v>89</v>
      </c>
      <c r="AY151" s="56">
        <f t="shared" si="97"/>
        <v>-0.53999999999999992</v>
      </c>
      <c r="AZ151" s="99" t="s">
        <v>95</v>
      </c>
      <c r="BA151" s="56">
        <f t="shared" si="98"/>
        <v>-0.53999999999999992</v>
      </c>
      <c r="BB151" s="99" t="s">
        <v>99</v>
      </c>
      <c r="BC151" s="56">
        <f t="shared" si="99"/>
        <v>-0.53999999999999992</v>
      </c>
      <c r="BD151" s="99" t="s">
        <v>122</v>
      </c>
      <c r="BE151" s="56">
        <f t="shared" si="100"/>
        <v>-0.53999999999999992</v>
      </c>
      <c r="BF151" s="56"/>
      <c r="BG151" s="69" t="s">
        <v>78</v>
      </c>
      <c r="BH151" s="56">
        <f t="shared" si="101"/>
        <v>-0.53999999999999992</v>
      </c>
      <c r="BI151" s="100" t="s">
        <v>81</v>
      </c>
      <c r="BJ151" s="56">
        <f t="shared" si="102"/>
        <v>-0.53999999999999992</v>
      </c>
      <c r="BK151" s="99" t="s">
        <v>89</v>
      </c>
      <c r="BL151" s="56">
        <f t="shared" si="103"/>
        <v>-0.53999999999999992</v>
      </c>
      <c r="BM151" s="99" t="s">
        <v>95</v>
      </c>
      <c r="BN151" s="56">
        <f t="shared" si="104"/>
        <v>-0.53999999999999992</v>
      </c>
      <c r="BO151" s="99" t="s">
        <v>99</v>
      </c>
      <c r="BP151" s="56">
        <f t="shared" si="105"/>
        <v>-0.53999999999999992</v>
      </c>
      <c r="BQ151" s="99" t="s">
        <v>122</v>
      </c>
      <c r="BR151" s="56">
        <f t="shared" si="106"/>
        <v>-0.53999999999999992</v>
      </c>
      <c r="BS151" s="56"/>
      <c r="BT151" s="99" t="s">
        <v>75</v>
      </c>
      <c r="BU151" s="56">
        <f t="shared" si="107"/>
        <v>-0.89999999999999991</v>
      </c>
      <c r="BV151" s="100" t="s">
        <v>81</v>
      </c>
      <c r="BW151" s="56">
        <f t="shared" si="108"/>
        <v>-0.89999999999999991</v>
      </c>
      <c r="BX151" s="99" t="s">
        <v>89</v>
      </c>
      <c r="BY151" s="56">
        <f t="shared" si="109"/>
        <v>-0.89999999999999991</v>
      </c>
      <c r="BZ151" s="99" t="s">
        <v>95</v>
      </c>
      <c r="CA151" s="56">
        <f t="shared" si="110"/>
        <v>-0.89999999999999991</v>
      </c>
      <c r="CB151" s="99" t="s">
        <v>99</v>
      </c>
      <c r="CC151" s="56">
        <f t="shared" si="111"/>
        <v>-0.89999999999999991</v>
      </c>
      <c r="CD151" s="99" t="s">
        <v>102</v>
      </c>
      <c r="CE151" s="56">
        <f t="shared" si="112"/>
        <v>-0.89999999999999991</v>
      </c>
      <c r="CF151" s="56"/>
      <c r="CG151" s="99" t="s">
        <v>75</v>
      </c>
      <c r="CH151" s="56">
        <f t="shared" si="113"/>
        <v>-0.89999999999999991</v>
      </c>
      <c r="CI151" s="99" t="s">
        <v>81</v>
      </c>
      <c r="CJ151" s="56">
        <f t="shared" si="114"/>
        <v>-0.89999999999999991</v>
      </c>
      <c r="CK151" s="99" t="s">
        <v>89</v>
      </c>
      <c r="CL151" s="56">
        <f t="shared" si="115"/>
        <v>-0.89999999999999991</v>
      </c>
      <c r="CM151" s="99" t="s">
        <v>95</v>
      </c>
      <c r="CN151" s="56">
        <f t="shared" si="116"/>
        <v>-0.89999999999999991</v>
      </c>
      <c r="CO151" s="99" t="s">
        <v>99</v>
      </c>
      <c r="CP151" s="56">
        <f t="shared" si="117"/>
        <v>-0.89999999999999991</v>
      </c>
      <c r="CQ151" s="99" t="s">
        <v>102</v>
      </c>
      <c r="CR151" s="102">
        <f t="shared" si="118"/>
        <v>-0.89999999999999991</v>
      </c>
    </row>
    <row r="152" spans="1:96" x14ac:dyDescent="0.15">
      <c r="A152" s="80" t="s">
        <v>467</v>
      </c>
      <c r="B152" s="81" t="s">
        <v>468</v>
      </c>
      <c r="C152" s="82" t="s">
        <v>170</v>
      </c>
      <c r="D152" s="82" t="s">
        <v>51</v>
      </c>
      <c r="E152" s="56"/>
      <c r="F152" s="14"/>
      <c r="G152" s="80">
        <v>91</v>
      </c>
      <c r="H152" s="56">
        <v>76</v>
      </c>
      <c r="I152" s="56">
        <v>99</v>
      </c>
      <c r="J152" s="56">
        <v>48</v>
      </c>
      <c r="K152" s="56">
        <v>19</v>
      </c>
      <c r="L152" s="56">
        <v>33.5</v>
      </c>
      <c r="M152" s="94">
        <f t="shared" si="80"/>
        <v>366.5</v>
      </c>
      <c r="N152" s="80"/>
      <c r="O152" s="56">
        <f t="shared" si="119"/>
        <v>0</v>
      </c>
      <c r="P152" s="56"/>
      <c r="Q152" s="81">
        <f t="shared" si="81"/>
        <v>0</v>
      </c>
      <c r="R152" s="14">
        <f t="shared" si="82"/>
        <v>0</v>
      </c>
      <c r="S152" s="80"/>
      <c r="T152" s="99" t="s">
        <v>75</v>
      </c>
      <c r="U152" s="56">
        <f t="shared" si="83"/>
        <v>0</v>
      </c>
      <c r="V152" s="99" t="s">
        <v>80</v>
      </c>
      <c r="W152" s="56">
        <f t="shared" si="84"/>
        <v>0</v>
      </c>
      <c r="X152" s="99" t="s">
        <v>89</v>
      </c>
      <c r="Y152" s="56">
        <f t="shared" si="85"/>
        <v>0</v>
      </c>
      <c r="Z152" s="99" t="s">
        <v>93</v>
      </c>
      <c r="AA152" s="56">
        <f t="shared" si="86"/>
        <v>0</v>
      </c>
      <c r="AB152" s="99" t="s">
        <v>96</v>
      </c>
      <c r="AC152" s="56">
        <f t="shared" si="87"/>
        <v>0</v>
      </c>
      <c r="AD152" s="99" t="s">
        <v>102</v>
      </c>
      <c r="AE152" s="56">
        <f t="shared" si="88"/>
        <v>0</v>
      </c>
      <c r="AF152" s="56"/>
      <c r="AG152" s="99" t="s">
        <v>75</v>
      </c>
      <c r="AH152" s="56">
        <f t="shared" si="89"/>
        <v>0</v>
      </c>
      <c r="AI152" s="100" t="s">
        <v>81</v>
      </c>
      <c r="AJ152" s="56">
        <f t="shared" si="90"/>
        <v>0</v>
      </c>
      <c r="AK152" s="56" t="s">
        <v>88</v>
      </c>
      <c r="AL152" s="56">
        <f t="shared" si="91"/>
        <v>0</v>
      </c>
      <c r="AM152" s="99" t="s">
        <v>94</v>
      </c>
      <c r="AN152" s="56">
        <f t="shared" si="92"/>
        <v>0</v>
      </c>
      <c r="AO152" s="99" t="s">
        <v>96</v>
      </c>
      <c r="AP152" s="56">
        <f t="shared" si="93"/>
        <v>0</v>
      </c>
      <c r="AQ152" s="99" t="s">
        <v>102</v>
      </c>
      <c r="AR152" s="56">
        <f t="shared" si="94"/>
        <v>0</v>
      </c>
      <c r="AS152" s="56"/>
      <c r="AT152" s="99" t="s">
        <v>78</v>
      </c>
      <c r="AU152" s="56">
        <f t="shared" si="95"/>
        <v>0</v>
      </c>
      <c r="AV152" s="99" t="s">
        <v>81</v>
      </c>
      <c r="AW152" s="56">
        <f t="shared" si="96"/>
        <v>0</v>
      </c>
      <c r="AX152" s="99" t="s">
        <v>85</v>
      </c>
      <c r="AY152" s="56">
        <f t="shared" si="97"/>
        <v>0</v>
      </c>
      <c r="AZ152" s="99" t="s">
        <v>94</v>
      </c>
      <c r="BA152" s="56">
        <f t="shared" si="98"/>
        <v>0</v>
      </c>
      <c r="BB152" s="99" t="s">
        <v>96</v>
      </c>
      <c r="BC152" s="56">
        <f t="shared" si="99"/>
        <v>0</v>
      </c>
      <c r="BD152" s="99" t="s">
        <v>122</v>
      </c>
      <c r="BE152" s="56">
        <f t="shared" si="100"/>
        <v>0</v>
      </c>
      <c r="BF152" s="56"/>
      <c r="BG152" s="69" t="s">
        <v>78</v>
      </c>
      <c r="BH152" s="56">
        <f t="shared" si="101"/>
        <v>0</v>
      </c>
      <c r="BI152" s="100" t="s">
        <v>81</v>
      </c>
      <c r="BJ152" s="56">
        <f t="shared" si="102"/>
        <v>0</v>
      </c>
      <c r="BK152" s="99" t="s">
        <v>85</v>
      </c>
      <c r="BL152" s="56">
        <f t="shared" si="103"/>
        <v>0</v>
      </c>
      <c r="BM152" s="99" t="s">
        <v>94</v>
      </c>
      <c r="BN152" s="56">
        <f t="shared" si="104"/>
        <v>0</v>
      </c>
      <c r="BO152" s="99" t="s">
        <v>96</v>
      </c>
      <c r="BP152" s="56">
        <f t="shared" si="105"/>
        <v>0</v>
      </c>
      <c r="BQ152" s="99" t="s">
        <v>122</v>
      </c>
      <c r="BR152" s="56">
        <f t="shared" si="106"/>
        <v>0</v>
      </c>
      <c r="BS152" s="56"/>
      <c r="BT152" s="99" t="s">
        <v>77</v>
      </c>
      <c r="BU152" s="56">
        <f t="shared" si="107"/>
        <v>0</v>
      </c>
      <c r="BV152" s="100" t="s">
        <v>83</v>
      </c>
      <c r="BW152" s="56">
        <f t="shared" si="108"/>
        <v>0</v>
      </c>
      <c r="BX152" s="99" t="s">
        <v>90</v>
      </c>
      <c r="BY152" s="56">
        <f t="shared" si="109"/>
        <v>0</v>
      </c>
      <c r="BZ152" s="99" t="s">
        <v>95</v>
      </c>
      <c r="CA152" s="56">
        <f t="shared" si="110"/>
        <v>0</v>
      </c>
      <c r="CB152" s="99" t="s">
        <v>99</v>
      </c>
      <c r="CC152" s="56">
        <f t="shared" si="111"/>
        <v>0</v>
      </c>
      <c r="CD152" s="99" t="s">
        <v>102</v>
      </c>
      <c r="CE152" s="56">
        <f t="shared" si="112"/>
        <v>0</v>
      </c>
      <c r="CF152" s="56"/>
      <c r="CG152" s="99" t="s">
        <v>77</v>
      </c>
      <c r="CH152" s="56">
        <f t="shared" si="113"/>
        <v>0</v>
      </c>
      <c r="CI152" s="99" t="s">
        <v>83</v>
      </c>
      <c r="CJ152" s="56">
        <f t="shared" si="114"/>
        <v>0</v>
      </c>
      <c r="CK152" s="99" t="s">
        <v>90</v>
      </c>
      <c r="CL152" s="56">
        <f t="shared" si="115"/>
        <v>0</v>
      </c>
      <c r="CM152" s="99" t="s">
        <v>95</v>
      </c>
      <c r="CN152" s="56">
        <f t="shared" si="116"/>
        <v>0</v>
      </c>
      <c r="CO152" s="99" t="s">
        <v>99</v>
      </c>
      <c r="CP152" s="56">
        <f t="shared" si="117"/>
        <v>0</v>
      </c>
      <c r="CQ152" s="99" t="s">
        <v>102</v>
      </c>
      <c r="CR152" s="102">
        <f t="shared" si="118"/>
        <v>0</v>
      </c>
    </row>
    <row r="153" spans="1:96" x14ac:dyDescent="0.15">
      <c r="A153" s="80" t="s">
        <v>469</v>
      </c>
      <c r="B153" s="81" t="s">
        <v>470</v>
      </c>
      <c r="C153" s="82" t="s">
        <v>170</v>
      </c>
      <c r="D153" s="82" t="s">
        <v>51</v>
      </c>
      <c r="E153" s="56"/>
      <c r="F153" s="14"/>
      <c r="G153" s="80">
        <v>98</v>
      </c>
      <c r="H153" s="56">
        <v>60</v>
      </c>
      <c r="I153" s="56">
        <v>82</v>
      </c>
      <c r="J153" s="56">
        <v>25.5</v>
      </c>
      <c r="K153" s="56">
        <v>38</v>
      </c>
      <c r="L153" s="56">
        <v>60.5</v>
      </c>
      <c r="M153" s="94">
        <f t="shared" si="80"/>
        <v>364</v>
      </c>
      <c r="N153" s="80"/>
      <c r="O153" s="56">
        <f t="shared" si="119"/>
        <v>0</v>
      </c>
      <c r="P153" s="56"/>
      <c r="Q153" s="81">
        <f t="shared" si="81"/>
        <v>0</v>
      </c>
      <c r="R153" s="14">
        <f t="shared" si="82"/>
        <v>0</v>
      </c>
      <c r="S153" s="80"/>
      <c r="T153" s="99" t="s">
        <v>75</v>
      </c>
      <c r="U153" s="56">
        <f t="shared" si="83"/>
        <v>0</v>
      </c>
      <c r="V153" s="99" t="s">
        <v>81</v>
      </c>
      <c r="W153" s="56">
        <f t="shared" si="84"/>
        <v>0</v>
      </c>
      <c r="X153" s="99" t="s">
        <v>87</v>
      </c>
      <c r="Y153" s="56">
        <f t="shared" si="85"/>
        <v>0</v>
      </c>
      <c r="Z153" s="99" t="s">
        <v>95</v>
      </c>
      <c r="AA153" s="56">
        <f t="shared" si="86"/>
        <v>0</v>
      </c>
      <c r="AB153" s="99" t="s">
        <v>96</v>
      </c>
      <c r="AC153" s="56">
        <f t="shared" si="87"/>
        <v>0</v>
      </c>
      <c r="AD153" s="99" t="s">
        <v>121</v>
      </c>
      <c r="AE153" s="56">
        <f t="shared" si="88"/>
        <v>0</v>
      </c>
      <c r="AF153" s="56"/>
      <c r="AG153" s="99" t="s">
        <v>78</v>
      </c>
      <c r="AH153" s="56">
        <f t="shared" si="89"/>
        <v>0</v>
      </c>
      <c r="AI153" s="100" t="s">
        <v>82</v>
      </c>
      <c r="AJ153" s="56">
        <f t="shared" si="90"/>
        <v>0</v>
      </c>
      <c r="AK153" s="56" t="s">
        <v>88</v>
      </c>
      <c r="AL153" s="56">
        <f t="shared" si="91"/>
        <v>0</v>
      </c>
      <c r="AM153" s="99" t="s">
        <v>95</v>
      </c>
      <c r="AN153" s="56">
        <f t="shared" si="92"/>
        <v>0</v>
      </c>
      <c r="AO153" s="99" t="s">
        <v>99</v>
      </c>
      <c r="AP153" s="56">
        <f t="shared" si="93"/>
        <v>0</v>
      </c>
      <c r="AQ153" s="99" t="s">
        <v>122</v>
      </c>
      <c r="AR153" s="56">
        <f t="shared" si="94"/>
        <v>0</v>
      </c>
      <c r="AS153" s="56"/>
      <c r="AT153" s="99" t="s">
        <v>78</v>
      </c>
      <c r="AU153" s="56">
        <f t="shared" si="95"/>
        <v>0</v>
      </c>
      <c r="AV153" s="99" t="s">
        <v>80</v>
      </c>
      <c r="AW153" s="56">
        <f t="shared" si="96"/>
        <v>0</v>
      </c>
      <c r="AX153" s="99" t="s">
        <v>90</v>
      </c>
      <c r="AY153" s="56">
        <f t="shared" si="97"/>
        <v>0</v>
      </c>
      <c r="AZ153" s="99" t="s">
        <v>94</v>
      </c>
      <c r="BA153" s="56">
        <f t="shared" si="98"/>
        <v>0</v>
      </c>
      <c r="BB153" s="99" t="s">
        <v>99</v>
      </c>
      <c r="BC153" s="56">
        <f t="shared" si="99"/>
        <v>0</v>
      </c>
      <c r="BD153" s="99" t="s">
        <v>122</v>
      </c>
      <c r="BE153" s="56">
        <f t="shared" si="100"/>
        <v>0</v>
      </c>
      <c r="BF153" s="56"/>
      <c r="BG153" s="69" t="s">
        <v>78</v>
      </c>
      <c r="BH153" s="56">
        <f t="shared" si="101"/>
        <v>0</v>
      </c>
      <c r="BI153" s="100" t="s">
        <v>80</v>
      </c>
      <c r="BJ153" s="56">
        <f t="shared" si="102"/>
        <v>0</v>
      </c>
      <c r="BK153" s="99" t="s">
        <v>90</v>
      </c>
      <c r="BL153" s="56">
        <f t="shared" si="103"/>
        <v>0</v>
      </c>
      <c r="BM153" s="99" t="s">
        <v>94</v>
      </c>
      <c r="BN153" s="56">
        <f t="shared" si="104"/>
        <v>0</v>
      </c>
      <c r="BO153" s="99" t="s">
        <v>99</v>
      </c>
      <c r="BP153" s="56">
        <f t="shared" si="105"/>
        <v>0</v>
      </c>
      <c r="BQ153" s="99" t="s">
        <v>122</v>
      </c>
      <c r="BR153" s="56">
        <f t="shared" si="106"/>
        <v>0</v>
      </c>
      <c r="BS153" s="56"/>
      <c r="BT153" s="99" t="s">
        <v>75</v>
      </c>
      <c r="BU153" s="56">
        <f t="shared" si="107"/>
        <v>0</v>
      </c>
      <c r="BV153" s="100" t="s">
        <v>138</v>
      </c>
      <c r="BW153" s="56">
        <f t="shared" si="108"/>
        <v>0</v>
      </c>
      <c r="BX153" s="99" t="s">
        <v>88</v>
      </c>
      <c r="BY153" s="56">
        <f t="shared" si="109"/>
        <v>0</v>
      </c>
      <c r="BZ153" s="99" t="s">
        <v>93</v>
      </c>
      <c r="CA153" s="56">
        <f t="shared" si="110"/>
        <v>0</v>
      </c>
      <c r="CB153" s="99" t="s">
        <v>99</v>
      </c>
      <c r="CC153" s="56">
        <f t="shared" si="111"/>
        <v>0</v>
      </c>
      <c r="CD153" s="99" t="s">
        <v>102</v>
      </c>
      <c r="CE153" s="56">
        <f t="shared" si="112"/>
        <v>0</v>
      </c>
      <c r="CF153" s="56"/>
      <c r="CG153" s="99" t="s">
        <v>75</v>
      </c>
      <c r="CH153" s="56">
        <f t="shared" si="113"/>
        <v>0</v>
      </c>
      <c r="CI153" s="99" t="s">
        <v>138</v>
      </c>
      <c r="CJ153" s="56">
        <f t="shared" si="114"/>
        <v>0</v>
      </c>
      <c r="CK153" s="99" t="s">
        <v>88</v>
      </c>
      <c r="CL153" s="56">
        <f t="shared" si="115"/>
        <v>0</v>
      </c>
      <c r="CM153" s="99" t="s">
        <v>93</v>
      </c>
      <c r="CN153" s="56">
        <f t="shared" si="116"/>
        <v>0</v>
      </c>
      <c r="CO153" s="99" t="s">
        <v>99</v>
      </c>
      <c r="CP153" s="56">
        <f t="shared" si="117"/>
        <v>0</v>
      </c>
      <c r="CQ153" s="99" t="s">
        <v>102</v>
      </c>
      <c r="CR153" s="102">
        <f t="shared" si="118"/>
        <v>0</v>
      </c>
    </row>
    <row r="154" spans="1:96" x14ac:dyDescent="0.15">
      <c r="A154" s="80" t="s">
        <v>471</v>
      </c>
      <c r="B154" s="81" t="s">
        <v>472</v>
      </c>
      <c r="C154" s="82" t="s">
        <v>170</v>
      </c>
      <c r="D154" s="82" t="s">
        <v>51</v>
      </c>
      <c r="E154" s="56"/>
      <c r="F154" s="14"/>
      <c r="G154" s="80">
        <v>104</v>
      </c>
      <c r="H154" s="56">
        <v>69</v>
      </c>
      <c r="I154" s="56">
        <v>58</v>
      </c>
      <c r="J154" s="56">
        <v>35</v>
      </c>
      <c r="K154" s="56">
        <v>35.5</v>
      </c>
      <c r="L154" s="56">
        <v>61.5</v>
      </c>
      <c r="M154" s="94">
        <f t="shared" si="80"/>
        <v>363</v>
      </c>
      <c r="N154" s="80"/>
      <c r="O154" s="56">
        <f t="shared" si="119"/>
        <v>0</v>
      </c>
      <c r="P154" s="56"/>
      <c r="Q154" s="81">
        <f t="shared" si="81"/>
        <v>0</v>
      </c>
      <c r="R154" s="14">
        <f t="shared" si="82"/>
        <v>0</v>
      </c>
      <c r="S154" s="80"/>
      <c r="T154" s="99" t="s">
        <v>73</v>
      </c>
      <c r="U154" s="56">
        <f t="shared" si="83"/>
        <v>0</v>
      </c>
      <c r="V154" s="99" t="s">
        <v>80</v>
      </c>
      <c r="W154" s="56">
        <f t="shared" si="84"/>
        <v>0</v>
      </c>
      <c r="X154" s="99" t="s">
        <v>89</v>
      </c>
      <c r="Y154" s="56">
        <f t="shared" si="85"/>
        <v>0</v>
      </c>
      <c r="Z154" s="99" t="s">
        <v>95</v>
      </c>
      <c r="AA154" s="56">
        <f t="shared" si="86"/>
        <v>0</v>
      </c>
      <c r="AB154" s="99" t="s">
        <v>98</v>
      </c>
      <c r="AC154" s="56">
        <f t="shared" si="87"/>
        <v>0</v>
      </c>
      <c r="AD154" s="99" t="s">
        <v>121</v>
      </c>
      <c r="AE154" s="56">
        <f t="shared" si="88"/>
        <v>0</v>
      </c>
      <c r="AF154" s="56"/>
      <c r="AG154" s="99" t="s">
        <v>73</v>
      </c>
      <c r="AH154" s="56">
        <f t="shared" si="89"/>
        <v>0</v>
      </c>
      <c r="AI154" s="100" t="s">
        <v>82</v>
      </c>
      <c r="AJ154" s="56">
        <f t="shared" si="90"/>
        <v>0</v>
      </c>
      <c r="AK154" s="56" t="s">
        <v>88</v>
      </c>
      <c r="AL154" s="56">
        <f t="shared" si="91"/>
        <v>0</v>
      </c>
      <c r="AM154" s="99" t="s">
        <v>95</v>
      </c>
      <c r="AN154" s="56">
        <f t="shared" si="92"/>
        <v>0</v>
      </c>
      <c r="AO154" s="99" t="s">
        <v>99</v>
      </c>
      <c r="AP154" s="56">
        <f t="shared" si="93"/>
        <v>0</v>
      </c>
      <c r="AQ154" s="99" t="s">
        <v>122</v>
      </c>
      <c r="AR154" s="56">
        <f t="shared" si="94"/>
        <v>0</v>
      </c>
      <c r="AS154" s="56"/>
      <c r="AT154" s="99" t="s">
        <v>73</v>
      </c>
      <c r="AU154" s="56">
        <f t="shared" si="95"/>
        <v>0</v>
      </c>
      <c r="AV154" s="99" t="s">
        <v>132</v>
      </c>
      <c r="AW154" s="56">
        <f t="shared" si="96"/>
        <v>0</v>
      </c>
      <c r="AX154" s="99" t="s">
        <v>90</v>
      </c>
      <c r="AY154" s="56">
        <f t="shared" si="97"/>
        <v>0</v>
      </c>
      <c r="AZ154" s="99" t="s">
        <v>93</v>
      </c>
      <c r="BA154" s="56">
        <f t="shared" si="98"/>
        <v>0</v>
      </c>
      <c r="BB154" s="99" t="s">
        <v>99</v>
      </c>
      <c r="BC154" s="56">
        <f t="shared" si="99"/>
        <v>0</v>
      </c>
      <c r="BD154" s="99" t="s">
        <v>122</v>
      </c>
      <c r="BE154" s="56">
        <f t="shared" si="100"/>
        <v>0</v>
      </c>
      <c r="BF154" s="56"/>
      <c r="BG154" s="69" t="s">
        <v>73</v>
      </c>
      <c r="BH154" s="56">
        <f t="shared" si="101"/>
        <v>0</v>
      </c>
      <c r="BI154" s="100" t="s">
        <v>83</v>
      </c>
      <c r="BJ154" s="56">
        <f t="shared" si="102"/>
        <v>0</v>
      </c>
      <c r="BK154" s="99" t="s">
        <v>90</v>
      </c>
      <c r="BL154" s="56">
        <f t="shared" si="103"/>
        <v>0</v>
      </c>
      <c r="BM154" s="99" t="s">
        <v>93</v>
      </c>
      <c r="BN154" s="56">
        <f t="shared" si="104"/>
        <v>0</v>
      </c>
      <c r="BO154" s="99" t="s">
        <v>99</v>
      </c>
      <c r="BP154" s="56">
        <f t="shared" si="105"/>
        <v>0</v>
      </c>
      <c r="BQ154" s="99" t="s">
        <v>122</v>
      </c>
      <c r="BR154" s="56">
        <f t="shared" si="106"/>
        <v>0</v>
      </c>
      <c r="BS154" s="56"/>
      <c r="BT154" s="99" t="s">
        <v>77</v>
      </c>
      <c r="BU154" s="56">
        <f t="shared" si="107"/>
        <v>0</v>
      </c>
      <c r="BV154" s="100" t="s">
        <v>83</v>
      </c>
      <c r="BW154" s="56">
        <f t="shared" si="108"/>
        <v>0</v>
      </c>
      <c r="BX154" s="99" t="s">
        <v>90</v>
      </c>
      <c r="BY154" s="56">
        <f t="shared" si="109"/>
        <v>0</v>
      </c>
      <c r="BZ154" s="99" t="s">
        <v>95</v>
      </c>
      <c r="CA154" s="56">
        <f t="shared" si="110"/>
        <v>0</v>
      </c>
      <c r="CB154" s="99" t="s">
        <v>99</v>
      </c>
      <c r="CC154" s="56">
        <f t="shared" si="111"/>
        <v>0</v>
      </c>
      <c r="CD154" s="99" t="s">
        <v>102</v>
      </c>
      <c r="CE154" s="56">
        <f t="shared" si="112"/>
        <v>0</v>
      </c>
      <c r="CF154" s="56"/>
      <c r="CG154" s="99" t="s">
        <v>77</v>
      </c>
      <c r="CH154" s="56">
        <f t="shared" si="113"/>
        <v>0</v>
      </c>
      <c r="CI154" s="99" t="s">
        <v>83</v>
      </c>
      <c r="CJ154" s="56">
        <f t="shared" si="114"/>
        <v>0</v>
      </c>
      <c r="CK154" s="99" t="s">
        <v>90</v>
      </c>
      <c r="CL154" s="56">
        <f t="shared" si="115"/>
        <v>0</v>
      </c>
      <c r="CM154" s="99" t="s">
        <v>95</v>
      </c>
      <c r="CN154" s="56">
        <f t="shared" si="116"/>
        <v>0</v>
      </c>
      <c r="CO154" s="99" t="s">
        <v>99</v>
      </c>
      <c r="CP154" s="56">
        <f t="shared" si="117"/>
        <v>0</v>
      </c>
      <c r="CQ154" s="99" t="s">
        <v>102</v>
      </c>
      <c r="CR154" s="102">
        <f t="shared" si="118"/>
        <v>0</v>
      </c>
    </row>
    <row r="155" spans="1:96" x14ac:dyDescent="0.15">
      <c r="A155" s="80" t="s">
        <v>473</v>
      </c>
      <c r="B155" s="81" t="s">
        <v>474</v>
      </c>
      <c r="C155" s="82" t="s">
        <v>170</v>
      </c>
      <c r="D155" s="82" t="s">
        <v>51</v>
      </c>
      <c r="E155" s="56"/>
      <c r="F155" s="14"/>
      <c r="G155" s="80">
        <v>85</v>
      </c>
      <c r="H155" s="56">
        <v>81</v>
      </c>
      <c r="I155" s="56">
        <v>72</v>
      </c>
      <c r="J155" s="56">
        <v>42</v>
      </c>
      <c r="K155" s="56">
        <v>27</v>
      </c>
      <c r="L155" s="56">
        <v>56</v>
      </c>
      <c r="M155" s="94">
        <f t="shared" si="80"/>
        <v>363</v>
      </c>
      <c r="N155" s="80"/>
      <c r="O155" s="56">
        <f t="shared" si="119"/>
        <v>0</v>
      </c>
      <c r="P155" s="56"/>
      <c r="Q155" s="81">
        <f t="shared" si="81"/>
        <v>0</v>
      </c>
      <c r="R155" s="14">
        <f t="shared" si="82"/>
        <v>0</v>
      </c>
      <c r="S155" s="80"/>
      <c r="T155" s="99" t="s">
        <v>73</v>
      </c>
      <c r="U155" s="56">
        <f t="shared" si="83"/>
        <v>0</v>
      </c>
      <c r="V155" s="99" t="s">
        <v>80</v>
      </c>
      <c r="W155" s="56">
        <f t="shared" si="84"/>
        <v>0</v>
      </c>
      <c r="X155" s="99" t="s">
        <v>89</v>
      </c>
      <c r="Y155" s="56">
        <f t="shared" si="85"/>
        <v>0</v>
      </c>
      <c r="Z155" s="99" t="s">
        <v>95</v>
      </c>
      <c r="AA155" s="56">
        <f t="shared" si="86"/>
        <v>0</v>
      </c>
      <c r="AB155" s="99" t="s">
        <v>98</v>
      </c>
      <c r="AC155" s="56">
        <f t="shared" si="87"/>
        <v>0</v>
      </c>
      <c r="AD155" s="99" t="s">
        <v>121</v>
      </c>
      <c r="AE155" s="56">
        <f t="shared" si="88"/>
        <v>0</v>
      </c>
      <c r="AF155" s="56"/>
      <c r="AG155" s="99" t="s">
        <v>77</v>
      </c>
      <c r="AH155" s="56">
        <f t="shared" si="89"/>
        <v>0</v>
      </c>
      <c r="AI155" s="100" t="s">
        <v>83</v>
      </c>
      <c r="AJ155" s="56">
        <f t="shared" si="90"/>
        <v>0</v>
      </c>
      <c r="AK155" s="56" t="s">
        <v>86</v>
      </c>
      <c r="AL155" s="56">
        <f t="shared" si="91"/>
        <v>0</v>
      </c>
      <c r="AM155" s="99" t="s">
        <v>93</v>
      </c>
      <c r="AN155" s="56">
        <f t="shared" si="92"/>
        <v>0</v>
      </c>
      <c r="AO155" s="99" t="s">
        <v>99</v>
      </c>
      <c r="AP155" s="56">
        <f t="shared" si="93"/>
        <v>0</v>
      </c>
      <c r="AQ155" s="99" t="s">
        <v>121</v>
      </c>
      <c r="AR155" s="56">
        <f t="shared" si="94"/>
        <v>0</v>
      </c>
      <c r="AS155" s="56"/>
      <c r="AT155" s="99" t="s">
        <v>74</v>
      </c>
      <c r="AU155" s="56">
        <f t="shared" si="95"/>
        <v>0</v>
      </c>
      <c r="AV155" s="99" t="s">
        <v>80</v>
      </c>
      <c r="AW155" s="56">
        <f t="shared" si="96"/>
        <v>0</v>
      </c>
      <c r="AX155" s="99" t="s">
        <v>90</v>
      </c>
      <c r="AY155" s="56">
        <f t="shared" si="97"/>
        <v>0</v>
      </c>
      <c r="AZ155" s="99" t="s">
        <v>94</v>
      </c>
      <c r="BA155" s="56">
        <f t="shared" si="98"/>
        <v>0</v>
      </c>
      <c r="BB155" s="99" t="s">
        <v>96</v>
      </c>
      <c r="BC155" s="56">
        <f t="shared" si="99"/>
        <v>0</v>
      </c>
      <c r="BD155" s="99" t="s">
        <v>102</v>
      </c>
      <c r="BE155" s="56">
        <f t="shared" si="100"/>
        <v>0</v>
      </c>
      <c r="BF155" s="56"/>
      <c r="BG155" s="69" t="s">
        <v>74</v>
      </c>
      <c r="BH155" s="56">
        <f t="shared" si="101"/>
        <v>0</v>
      </c>
      <c r="BI155" s="100" t="s">
        <v>80</v>
      </c>
      <c r="BJ155" s="56">
        <f t="shared" si="102"/>
        <v>0</v>
      </c>
      <c r="BK155" s="99" t="s">
        <v>90</v>
      </c>
      <c r="BL155" s="56">
        <f t="shared" si="103"/>
        <v>0</v>
      </c>
      <c r="BM155" s="99" t="s">
        <v>94</v>
      </c>
      <c r="BN155" s="56">
        <f t="shared" si="104"/>
        <v>0</v>
      </c>
      <c r="BO155" s="99" t="s">
        <v>96</v>
      </c>
      <c r="BP155" s="56">
        <f t="shared" si="105"/>
        <v>0</v>
      </c>
      <c r="BQ155" s="99" t="s">
        <v>102</v>
      </c>
      <c r="BR155" s="56">
        <f t="shared" si="106"/>
        <v>0</v>
      </c>
      <c r="BS155" s="56"/>
      <c r="BT155" s="99" t="s">
        <v>77</v>
      </c>
      <c r="BU155" s="56">
        <f t="shared" si="107"/>
        <v>0</v>
      </c>
      <c r="BV155" s="100" t="s">
        <v>83</v>
      </c>
      <c r="BW155" s="56">
        <f t="shared" si="108"/>
        <v>0</v>
      </c>
      <c r="BX155" s="99" t="s">
        <v>90</v>
      </c>
      <c r="BY155" s="56">
        <f t="shared" si="109"/>
        <v>0</v>
      </c>
      <c r="BZ155" s="99" t="s">
        <v>95</v>
      </c>
      <c r="CA155" s="56">
        <f t="shared" si="110"/>
        <v>0</v>
      </c>
      <c r="CB155" s="99" t="s">
        <v>99</v>
      </c>
      <c r="CC155" s="56">
        <f t="shared" si="111"/>
        <v>0</v>
      </c>
      <c r="CD155" s="99" t="s">
        <v>102</v>
      </c>
      <c r="CE155" s="56">
        <f t="shared" si="112"/>
        <v>0</v>
      </c>
      <c r="CF155" s="56"/>
      <c r="CG155" s="99" t="s">
        <v>77</v>
      </c>
      <c r="CH155" s="56">
        <f t="shared" si="113"/>
        <v>0</v>
      </c>
      <c r="CI155" s="99" t="s">
        <v>83</v>
      </c>
      <c r="CJ155" s="56">
        <f t="shared" si="114"/>
        <v>0</v>
      </c>
      <c r="CK155" s="99" t="s">
        <v>90</v>
      </c>
      <c r="CL155" s="56">
        <f t="shared" si="115"/>
        <v>0</v>
      </c>
      <c r="CM155" s="99" t="s">
        <v>95</v>
      </c>
      <c r="CN155" s="56">
        <f t="shared" si="116"/>
        <v>0</v>
      </c>
      <c r="CO155" s="99" t="s">
        <v>99</v>
      </c>
      <c r="CP155" s="56">
        <f t="shared" si="117"/>
        <v>0</v>
      </c>
      <c r="CQ155" s="99" t="s">
        <v>102</v>
      </c>
      <c r="CR155" s="102">
        <f t="shared" si="118"/>
        <v>0</v>
      </c>
    </row>
    <row r="156" spans="1:96" x14ac:dyDescent="0.15">
      <c r="A156" s="80" t="s">
        <v>475</v>
      </c>
      <c r="B156" s="81" t="s">
        <v>476</v>
      </c>
      <c r="C156" s="82" t="s">
        <v>170</v>
      </c>
      <c r="D156" s="82" t="s">
        <v>51</v>
      </c>
      <c r="E156" s="56"/>
      <c r="F156" s="14"/>
      <c r="G156" s="80">
        <v>107</v>
      </c>
      <c r="H156" s="56">
        <v>66</v>
      </c>
      <c r="I156" s="56">
        <v>64</v>
      </c>
      <c r="J156" s="56">
        <v>34</v>
      </c>
      <c r="K156" s="56">
        <v>30</v>
      </c>
      <c r="L156" s="56">
        <v>61.5</v>
      </c>
      <c r="M156" s="94">
        <f t="shared" si="80"/>
        <v>362.5</v>
      </c>
      <c r="N156" s="80"/>
      <c r="O156" s="56">
        <f t="shared" si="119"/>
        <v>0</v>
      </c>
      <c r="P156" s="56"/>
      <c r="Q156" s="81">
        <f t="shared" si="81"/>
        <v>0</v>
      </c>
      <c r="R156" s="14">
        <f t="shared" si="82"/>
        <v>0</v>
      </c>
      <c r="S156" s="80"/>
      <c r="T156" s="99" t="s">
        <v>75</v>
      </c>
      <c r="U156" s="56">
        <f t="shared" si="83"/>
        <v>0</v>
      </c>
      <c r="V156" s="99" t="s">
        <v>80</v>
      </c>
      <c r="W156" s="56">
        <f t="shared" si="84"/>
        <v>0</v>
      </c>
      <c r="X156" s="99" t="s">
        <v>89</v>
      </c>
      <c r="Y156" s="56">
        <f t="shared" si="85"/>
        <v>0</v>
      </c>
      <c r="Z156" s="99" t="s">
        <v>93</v>
      </c>
      <c r="AA156" s="56">
        <f t="shared" si="86"/>
        <v>0</v>
      </c>
      <c r="AB156" s="99" t="s">
        <v>96</v>
      </c>
      <c r="AC156" s="56">
        <f t="shared" si="87"/>
        <v>0</v>
      </c>
      <c r="AD156" s="99" t="s">
        <v>102</v>
      </c>
      <c r="AE156" s="56">
        <f t="shared" si="88"/>
        <v>0</v>
      </c>
      <c r="AF156" s="56"/>
      <c r="AG156" s="99" t="s">
        <v>75</v>
      </c>
      <c r="AH156" s="56">
        <f t="shared" si="89"/>
        <v>0</v>
      </c>
      <c r="AI156" s="100" t="s">
        <v>82</v>
      </c>
      <c r="AJ156" s="56">
        <f t="shared" si="90"/>
        <v>0</v>
      </c>
      <c r="AK156" s="56" t="s">
        <v>88</v>
      </c>
      <c r="AL156" s="56">
        <f t="shared" si="91"/>
        <v>0</v>
      </c>
      <c r="AM156" s="99" t="s">
        <v>91</v>
      </c>
      <c r="AN156" s="56">
        <f t="shared" si="92"/>
        <v>0</v>
      </c>
      <c r="AO156" s="99" t="s">
        <v>99</v>
      </c>
      <c r="AP156" s="56">
        <f t="shared" si="93"/>
        <v>0</v>
      </c>
      <c r="AQ156" s="99" t="s">
        <v>122</v>
      </c>
      <c r="AR156" s="56">
        <f t="shared" si="94"/>
        <v>0</v>
      </c>
      <c r="AS156" s="56"/>
      <c r="AT156" s="99" t="s">
        <v>74</v>
      </c>
      <c r="AU156" s="56">
        <f t="shared" si="95"/>
        <v>0</v>
      </c>
      <c r="AV156" s="99" t="s">
        <v>79</v>
      </c>
      <c r="AW156" s="56">
        <f t="shared" si="96"/>
        <v>0</v>
      </c>
      <c r="AX156" s="99" t="s">
        <v>88</v>
      </c>
      <c r="AY156" s="56">
        <f t="shared" si="97"/>
        <v>0</v>
      </c>
      <c r="AZ156" s="99" t="s">
        <v>94</v>
      </c>
      <c r="BA156" s="56">
        <f t="shared" si="98"/>
        <v>0</v>
      </c>
      <c r="BB156" s="99" t="s">
        <v>96</v>
      </c>
      <c r="BC156" s="56">
        <f t="shared" si="99"/>
        <v>0</v>
      </c>
      <c r="BD156" s="99" t="s">
        <v>102</v>
      </c>
      <c r="BE156" s="56">
        <f t="shared" si="100"/>
        <v>0</v>
      </c>
      <c r="BF156" s="56"/>
      <c r="BG156" s="69" t="s">
        <v>74</v>
      </c>
      <c r="BH156" s="56">
        <f t="shared" si="101"/>
        <v>0</v>
      </c>
      <c r="BI156" s="100" t="s">
        <v>79</v>
      </c>
      <c r="BJ156" s="56">
        <f t="shared" si="102"/>
        <v>0</v>
      </c>
      <c r="BK156" s="99" t="s">
        <v>87</v>
      </c>
      <c r="BL156" s="56">
        <f t="shared" si="103"/>
        <v>0</v>
      </c>
      <c r="BM156" s="99" t="s">
        <v>94</v>
      </c>
      <c r="BN156" s="56">
        <f t="shared" si="104"/>
        <v>0</v>
      </c>
      <c r="BO156" s="99" t="s">
        <v>96</v>
      </c>
      <c r="BP156" s="56">
        <f t="shared" si="105"/>
        <v>0</v>
      </c>
      <c r="BQ156" s="99" t="s">
        <v>102</v>
      </c>
      <c r="BR156" s="56">
        <f t="shared" si="106"/>
        <v>0</v>
      </c>
      <c r="BS156" s="56"/>
      <c r="BT156" s="99" t="s">
        <v>77</v>
      </c>
      <c r="BU156" s="56">
        <f t="shared" si="107"/>
        <v>0</v>
      </c>
      <c r="BV156" s="100" t="s">
        <v>83</v>
      </c>
      <c r="BW156" s="56">
        <f t="shared" si="108"/>
        <v>0</v>
      </c>
      <c r="BX156" s="99" t="s">
        <v>90</v>
      </c>
      <c r="BY156" s="56">
        <f t="shared" si="109"/>
        <v>0</v>
      </c>
      <c r="BZ156" s="99" t="s">
        <v>95</v>
      </c>
      <c r="CA156" s="56">
        <f t="shared" si="110"/>
        <v>0</v>
      </c>
      <c r="CB156" s="99" t="s">
        <v>99</v>
      </c>
      <c r="CC156" s="56">
        <f t="shared" si="111"/>
        <v>0</v>
      </c>
      <c r="CD156" s="99" t="s">
        <v>102</v>
      </c>
      <c r="CE156" s="56">
        <f t="shared" si="112"/>
        <v>0</v>
      </c>
      <c r="CF156" s="56"/>
      <c r="CG156" s="99" t="s">
        <v>77</v>
      </c>
      <c r="CH156" s="56">
        <f t="shared" si="113"/>
        <v>0</v>
      </c>
      <c r="CI156" s="99" t="s">
        <v>83</v>
      </c>
      <c r="CJ156" s="56">
        <f t="shared" si="114"/>
        <v>0</v>
      </c>
      <c r="CK156" s="99" t="s">
        <v>90</v>
      </c>
      <c r="CL156" s="56">
        <f t="shared" si="115"/>
        <v>0</v>
      </c>
      <c r="CM156" s="99" t="s">
        <v>95</v>
      </c>
      <c r="CN156" s="56">
        <f t="shared" si="116"/>
        <v>0</v>
      </c>
      <c r="CO156" s="99" t="s">
        <v>99</v>
      </c>
      <c r="CP156" s="56">
        <f t="shared" si="117"/>
        <v>0</v>
      </c>
      <c r="CQ156" s="99" t="s">
        <v>102</v>
      </c>
      <c r="CR156" s="102">
        <f t="shared" si="118"/>
        <v>0</v>
      </c>
    </row>
    <row r="157" spans="1:96" x14ac:dyDescent="0.15">
      <c r="A157" s="80" t="s">
        <v>477</v>
      </c>
      <c r="B157" s="81" t="s">
        <v>478</v>
      </c>
      <c r="C157" s="82" t="s">
        <v>170</v>
      </c>
      <c r="D157" s="82" t="s">
        <v>51</v>
      </c>
      <c r="E157" s="56"/>
      <c r="F157" s="14"/>
      <c r="G157" s="80">
        <v>95</v>
      </c>
      <c r="H157" s="56">
        <v>56</v>
      </c>
      <c r="I157" s="56">
        <v>34</v>
      </c>
      <c r="J157" s="56">
        <v>60</v>
      </c>
      <c r="K157" s="56">
        <v>59</v>
      </c>
      <c r="L157" s="56">
        <v>57.5</v>
      </c>
      <c r="M157" s="94">
        <f t="shared" si="80"/>
        <v>361.5</v>
      </c>
      <c r="N157" s="80"/>
      <c r="O157" s="56">
        <f t="shared" si="119"/>
        <v>0</v>
      </c>
      <c r="P157" s="56"/>
      <c r="Q157" s="81">
        <f t="shared" si="81"/>
        <v>0</v>
      </c>
      <c r="R157" s="14">
        <f t="shared" si="82"/>
        <v>0</v>
      </c>
      <c r="S157" s="80"/>
      <c r="T157" s="99" t="s">
        <v>73</v>
      </c>
      <c r="U157" s="56">
        <f t="shared" si="83"/>
        <v>0</v>
      </c>
      <c r="V157" s="99" t="s">
        <v>80</v>
      </c>
      <c r="W157" s="56">
        <f t="shared" si="84"/>
        <v>0</v>
      </c>
      <c r="X157" s="99" t="s">
        <v>89</v>
      </c>
      <c r="Y157" s="56">
        <f t="shared" si="85"/>
        <v>0</v>
      </c>
      <c r="Z157" s="99" t="s">
        <v>95</v>
      </c>
      <c r="AA157" s="56">
        <f t="shared" si="86"/>
        <v>0</v>
      </c>
      <c r="AB157" s="99" t="s">
        <v>98</v>
      </c>
      <c r="AC157" s="56">
        <f t="shared" si="87"/>
        <v>0</v>
      </c>
      <c r="AD157" s="99" t="s">
        <v>121</v>
      </c>
      <c r="AE157" s="56">
        <f t="shared" si="88"/>
        <v>0</v>
      </c>
      <c r="AF157" s="56"/>
      <c r="AG157" s="99" t="s">
        <v>75</v>
      </c>
      <c r="AH157" s="56">
        <f t="shared" si="89"/>
        <v>0</v>
      </c>
      <c r="AI157" s="100" t="s">
        <v>82</v>
      </c>
      <c r="AJ157" s="56">
        <f t="shared" si="90"/>
        <v>0</v>
      </c>
      <c r="AK157" s="56" t="s">
        <v>88</v>
      </c>
      <c r="AL157" s="56">
        <f t="shared" si="91"/>
        <v>0</v>
      </c>
      <c r="AM157" s="99" t="s">
        <v>95</v>
      </c>
      <c r="AN157" s="56">
        <f t="shared" si="92"/>
        <v>0</v>
      </c>
      <c r="AO157" s="99" t="s">
        <v>96</v>
      </c>
      <c r="AP157" s="56">
        <f t="shared" si="93"/>
        <v>0</v>
      </c>
      <c r="AQ157" s="99" t="s">
        <v>122</v>
      </c>
      <c r="AR157" s="56">
        <f t="shared" si="94"/>
        <v>0</v>
      </c>
      <c r="AS157" s="56"/>
      <c r="AT157" s="99" t="s">
        <v>77</v>
      </c>
      <c r="AU157" s="56">
        <f t="shared" si="95"/>
        <v>0</v>
      </c>
      <c r="AV157" s="99" t="s">
        <v>80</v>
      </c>
      <c r="AW157" s="56">
        <f t="shared" si="96"/>
        <v>0</v>
      </c>
      <c r="AX157" s="99" t="s">
        <v>85</v>
      </c>
      <c r="AY157" s="56">
        <f t="shared" si="97"/>
        <v>0</v>
      </c>
      <c r="AZ157" s="99" t="s">
        <v>93</v>
      </c>
      <c r="BA157" s="56">
        <f t="shared" si="98"/>
        <v>0</v>
      </c>
      <c r="BB157" s="99" t="s">
        <v>96</v>
      </c>
      <c r="BC157" s="56">
        <f t="shared" si="99"/>
        <v>0</v>
      </c>
      <c r="BD157" s="99" t="s">
        <v>122</v>
      </c>
      <c r="BE157" s="56">
        <f t="shared" si="100"/>
        <v>0</v>
      </c>
      <c r="BF157" s="56"/>
      <c r="BG157" s="69" t="s">
        <v>77</v>
      </c>
      <c r="BH157" s="56">
        <f t="shared" si="101"/>
        <v>0</v>
      </c>
      <c r="BI157" s="100" t="s">
        <v>80</v>
      </c>
      <c r="BJ157" s="56">
        <f t="shared" si="102"/>
        <v>0</v>
      </c>
      <c r="BK157" s="99" t="s">
        <v>85</v>
      </c>
      <c r="BL157" s="56">
        <f t="shared" si="103"/>
        <v>0</v>
      </c>
      <c r="BM157" s="99" t="s">
        <v>93</v>
      </c>
      <c r="BN157" s="56">
        <f t="shared" si="104"/>
        <v>0</v>
      </c>
      <c r="BO157" s="99" t="s">
        <v>96</v>
      </c>
      <c r="BP157" s="56">
        <f t="shared" si="105"/>
        <v>0</v>
      </c>
      <c r="BQ157" s="99" t="s">
        <v>122</v>
      </c>
      <c r="BR157" s="56">
        <f t="shared" si="106"/>
        <v>0</v>
      </c>
      <c r="BS157" s="56"/>
      <c r="BT157" s="99" t="s">
        <v>74</v>
      </c>
      <c r="BU157" s="56">
        <f t="shared" si="107"/>
        <v>0</v>
      </c>
      <c r="BV157" s="100" t="s">
        <v>137</v>
      </c>
      <c r="BW157" s="56">
        <f t="shared" si="108"/>
        <v>0</v>
      </c>
      <c r="BX157" s="99" t="s">
        <v>85</v>
      </c>
      <c r="BY157" s="56">
        <f t="shared" si="109"/>
        <v>0</v>
      </c>
      <c r="BZ157" s="99" t="s">
        <v>93</v>
      </c>
      <c r="CA157" s="56">
        <f t="shared" si="110"/>
        <v>0</v>
      </c>
      <c r="CB157" s="99" t="s">
        <v>96</v>
      </c>
      <c r="CC157" s="56">
        <f t="shared" si="111"/>
        <v>0</v>
      </c>
      <c r="CD157" s="99" t="s">
        <v>102</v>
      </c>
      <c r="CE157" s="56">
        <f t="shared" si="112"/>
        <v>0</v>
      </c>
      <c r="CF157" s="56"/>
      <c r="CG157" s="99" t="s">
        <v>74</v>
      </c>
      <c r="CH157" s="56">
        <f t="shared" si="113"/>
        <v>0</v>
      </c>
      <c r="CI157" s="99" t="s">
        <v>137</v>
      </c>
      <c r="CJ157" s="56">
        <f t="shared" si="114"/>
        <v>0</v>
      </c>
      <c r="CK157" s="99" t="s">
        <v>85</v>
      </c>
      <c r="CL157" s="56">
        <f t="shared" si="115"/>
        <v>0</v>
      </c>
      <c r="CM157" s="99" t="s">
        <v>93</v>
      </c>
      <c r="CN157" s="56">
        <f t="shared" si="116"/>
        <v>0</v>
      </c>
      <c r="CO157" s="99" t="s">
        <v>96</v>
      </c>
      <c r="CP157" s="56">
        <f t="shared" si="117"/>
        <v>0</v>
      </c>
      <c r="CQ157" s="99" t="s">
        <v>102</v>
      </c>
      <c r="CR157" s="102">
        <f t="shared" si="118"/>
        <v>0</v>
      </c>
    </row>
    <row r="158" spans="1:96" x14ac:dyDescent="0.15">
      <c r="A158" s="80" t="s">
        <v>479</v>
      </c>
      <c r="B158" s="81" t="s">
        <v>480</v>
      </c>
      <c r="C158" s="82" t="s">
        <v>170</v>
      </c>
      <c r="D158" s="82" t="s">
        <v>51</v>
      </c>
      <c r="E158" s="56"/>
      <c r="F158" s="14"/>
      <c r="G158" s="80">
        <v>105</v>
      </c>
      <c r="H158" s="56">
        <v>52</v>
      </c>
      <c r="I158" s="56">
        <v>82</v>
      </c>
      <c r="J158" s="56">
        <v>41</v>
      </c>
      <c r="K158" s="56">
        <v>37</v>
      </c>
      <c r="L158" s="56">
        <v>43.5</v>
      </c>
      <c r="M158" s="94">
        <f t="shared" si="80"/>
        <v>360.5</v>
      </c>
      <c r="N158" s="80"/>
      <c r="O158" s="56">
        <f t="shared" si="119"/>
        <v>0</v>
      </c>
      <c r="P158" s="56"/>
      <c r="Q158" s="81">
        <f t="shared" si="81"/>
        <v>0</v>
      </c>
      <c r="R158" s="14">
        <f t="shared" si="82"/>
        <v>0</v>
      </c>
      <c r="S158" s="80"/>
      <c r="T158" s="99" t="s">
        <v>76</v>
      </c>
      <c r="U158" s="56">
        <f t="shared" si="83"/>
        <v>0</v>
      </c>
      <c r="V158" s="99" t="s">
        <v>83</v>
      </c>
      <c r="W158" s="56">
        <f t="shared" si="84"/>
        <v>0</v>
      </c>
      <c r="X158" s="99" t="s">
        <v>85</v>
      </c>
      <c r="Y158" s="56">
        <f t="shared" si="85"/>
        <v>0</v>
      </c>
      <c r="Z158" s="99" t="s">
        <v>91</v>
      </c>
      <c r="AA158" s="56">
        <f t="shared" si="86"/>
        <v>0</v>
      </c>
      <c r="AB158" s="99" t="s">
        <v>125</v>
      </c>
      <c r="AC158" s="56">
        <f t="shared" si="87"/>
        <v>0</v>
      </c>
      <c r="AD158" s="99" t="s">
        <v>125</v>
      </c>
      <c r="AE158" s="56">
        <f t="shared" si="88"/>
        <v>0</v>
      </c>
      <c r="AF158" s="56"/>
      <c r="AG158" s="99" t="s">
        <v>77</v>
      </c>
      <c r="AH158" s="56">
        <f t="shared" si="89"/>
        <v>0</v>
      </c>
      <c r="AI158" s="100" t="s">
        <v>83</v>
      </c>
      <c r="AJ158" s="56">
        <f t="shared" si="90"/>
        <v>0</v>
      </c>
      <c r="AK158" s="56" t="s">
        <v>89</v>
      </c>
      <c r="AL158" s="56">
        <f t="shared" si="91"/>
        <v>0</v>
      </c>
      <c r="AM158" s="99" t="s">
        <v>93</v>
      </c>
      <c r="AN158" s="56">
        <f t="shared" si="92"/>
        <v>0</v>
      </c>
      <c r="AO158" s="99" t="s">
        <v>99</v>
      </c>
      <c r="AP158" s="56">
        <f t="shared" si="93"/>
        <v>0</v>
      </c>
      <c r="AQ158" s="99" t="s">
        <v>121</v>
      </c>
      <c r="AR158" s="56">
        <f t="shared" si="94"/>
        <v>0</v>
      </c>
      <c r="AS158" s="56"/>
      <c r="AT158" s="99" t="s">
        <v>74</v>
      </c>
      <c r="AU158" s="56">
        <f t="shared" si="95"/>
        <v>0</v>
      </c>
      <c r="AV158" s="99" t="s">
        <v>79</v>
      </c>
      <c r="AW158" s="56">
        <f t="shared" si="96"/>
        <v>0</v>
      </c>
      <c r="AX158" s="99" t="s">
        <v>85</v>
      </c>
      <c r="AY158" s="56">
        <f t="shared" si="97"/>
        <v>0</v>
      </c>
      <c r="AZ158" s="99" t="s">
        <v>93</v>
      </c>
      <c r="BA158" s="56">
        <f t="shared" si="98"/>
        <v>0</v>
      </c>
      <c r="BB158" s="99" t="s">
        <v>96</v>
      </c>
      <c r="BC158" s="56">
        <f t="shared" si="99"/>
        <v>0</v>
      </c>
      <c r="BD158" s="99" t="s">
        <v>122</v>
      </c>
      <c r="BE158" s="56">
        <f t="shared" si="100"/>
        <v>0</v>
      </c>
      <c r="BF158" s="56"/>
      <c r="BG158" s="69" t="s">
        <v>74</v>
      </c>
      <c r="BH158" s="56">
        <f t="shared" si="101"/>
        <v>0</v>
      </c>
      <c r="BI158" s="100" t="s">
        <v>79</v>
      </c>
      <c r="BJ158" s="56">
        <f t="shared" si="102"/>
        <v>0</v>
      </c>
      <c r="BK158" s="99" t="s">
        <v>85</v>
      </c>
      <c r="BL158" s="56">
        <f t="shared" si="103"/>
        <v>0</v>
      </c>
      <c r="BM158" s="99" t="s">
        <v>93</v>
      </c>
      <c r="BN158" s="56">
        <f t="shared" si="104"/>
        <v>0</v>
      </c>
      <c r="BO158" s="99" t="s">
        <v>96</v>
      </c>
      <c r="BP158" s="56">
        <f t="shared" si="105"/>
        <v>0</v>
      </c>
      <c r="BQ158" s="99" t="s">
        <v>122</v>
      </c>
      <c r="BR158" s="56">
        <f t="shared" si="106"/>
        <v>0</v>
      </c>
      <c r="BS158" s="56"/>
      <c r="BT158" s="99" t="s">
        <v>74</v>
      </c>
      <c r="BU158" s="56">
        <f t="shared" si="107"/>
        <v>0</v>
      </c>
      <c r="BV158" s="100" t="s">
        <v>137</v>
      </c>
      <c r="BW158" s="56">
        <f t="shared" si="108"/>
        <v>0</v>
      </c>
      <c r="BX158" s="99" t="s">
        <v>85</v>
      </c>
      <c r="BY158" s="56">
        <f t="shared" si="109"/>
        <v>0</v>
      </c>
      <c r="BZ158" s="99" t="s">
        <v>94</v>
      </c>
      <c r="CA158" s="56">
        <f t="shared" si="110"/>
        <v>0</v>
      </c>
      <c r="CB158" s="99" t="s">
        <v>96</v>
      </c>
      <c r="CC158" s="56">
        <f t="shared" si="111"/>
        <v>0</v>
      </c>
      <c r="CD158" s="99" t="s">
        <v>122</v>
      </c>
      <c r="CE158" s="56">
        <f t="shared" si="112"/>
        <v>0</v>
      </c>
      <c r="CF158" s="56"/>
      <c r="CG158" s="99" t="s">
        <v>74</v>
      </c>
      <c r="CH158" s="56">
        <f t="shared" si="113"/>
        <v>0</v>
      </c>
      <c r="CI158" s="99" t="s">
        <v>137</v>
      </c>
      <c r="CJ158" s="56">
        <f t="shared" si="114"/>
        <v>0</v>
      </c>
      <c r="CK158" s="99" t="s">
        <v>85</v>
      </c>
      <c r="CL158" s="56">
        <f t="shared" si="115"/>
        <v>0</v>
      </c>
      <c r="CM158" s="99" t="s">
        <v>94</v>
      </c>
      <c r="CN158" s="56">
        <f t="shared" si="116"/>
        <v>0</v>
      </c>
      <c r="CO158" s="99" t="s">
        <v>96</v>
      </c>
      <c r="CP158" s="56">
        <f t="shared" si="117"/>
        <v>0</v>
      </c>
      <c r="CQ158" s="99" t="s">
        <v>122</v>
      </c>
      <c r="CR158" s="102">
        <f t="shared" si="118"/>
        <v>0</v>
      </c>
    </row>
    <row r="159" spans="1:96" x14ac:dyDescent="0.15">
      <c r="A159" s="80" t="s">
        <v>481</v>
      </c>
      <c r="B159" s="81" t="s">
        <v>482</v>
      </c>
      <c r="C159" s="82" t="s">
        <v>170</v>
      </c>
      <c r="D159" s="82" t="s">
        <v>51</v>
      </c>
      <c r="E159" s="56"/>
      <c r="F159" s="14"/>
      <c r="G159" s="80">
        <v>99</v>
      </c>
      <c r="H159" s="56">
        <v>75</v>
      </c>
      <c r="I159" s="56">
        <v>41</v>
      </c>
      <c r="J159" s="56">
        <v>34</v>
      </c>
      <c r="K159" s="56">
        <v>46</v>
      </c>
      <c r="L159" s="56">
        <v>65.5</v>
      </c>
      <c r="M159" s="94">
        <f t="shared" si="80"/>
        <v>360.5</v>
      </c>
      <c r="N159" s="80"/>
      <c r="O159" s="56">
        <f t="shared" si="119"/>
        <v>0</v>
      </c>
      <c r="P159" s="56"/>
      <c r="Q159" s="81">
        <f t="shared" si="81"/>
        <v>0</v>
      </c>
      <c r="R159" s="14">
        <f t="shared" si="82"/>
        <v>0</v>
      </c>
      <c r="S159" s="80"/>
      <c r="T159" s="99" t="s">
        <v>77</v>
      </c>
      <c r="U159" s="56">
        <f t="shared" si="83"/>
        <v>0</v>
      </c>
      <c r="V159" s="99" t="s">
        <v>81</v>
      </c>
      <c r="W159" s="56">
        <f t="shared" si="84"/>
        <v>0</v>
      </c>
      <c r="X159" s="99" t="s">
        <v>90</v>
      </c>
      <c r="Y159" s="56">
        <f t="shared" si="85"/>
        <v>0</v>
      </c>
      <c r="Z159" s="99" t="s">
        <v>93</v>
      </c>
      <c r="AA159" s="56">
        <f t="shared" si="86"/>
        <v>0</v>
      </c>
      <c r="AB159" s="99" t="s">
        <v>125</v>
      </c>
      <c r="AC159" s="56">
        <f t="shared" si="87"/>
        <v>0</v>
      </c>
      <c r="AD159" s="99" t="s">
        <v>102</v>
      </c>
      <c r="AE159" s="56">
        <f t="shared" si="88"/>
        <v>0</v>
      </c>
      <c r="AF159" s="56"/>
      <c r="AG159" s="99" t="s">
        <v>78</v>
      </c>
      <c r="AH159" s="56">
        <f t="shared" si="89"/>
        <v>0</v>
      </c>
      <c r="AI159" s="100" t="s">
        <v>83</v>
      </c>
      <c r="AJ159" s="56">
        <f t="shared" si="90"/>
        <v>0</v>
      </c>
      <c r="AK159" s="56" t="s">
        <v>86</v>
      </c>
      <c r="AL159" s="56">
        <f t="shared" si="91"/>
        <v>0</v>
      </c>
      <c r="AM159" s="99" t="s">
        <v>93</v>
      </c>
      <c r="AN159" s="56">
        <f t="shared" si="92"/>
        <v>0</v>
      </c>
      <c r="AO159" s="99" t="s">
        <v>99</v>
      </c>
      <c r="AP159" s="56">
        <f t="shared" si="93"/>
        <v>0</v>
      </c>
      <c r="AQ159" s="99" t="s">
        <v>121</v>
      </c>
      <c r="AR159" s="56">
        <f t="shared" si="94"/>
        <v>0</v>
      </c>
      <c r="AS159" s="56"/>
      <c r="AT159" s="99" t="s">
        <v>78</v>
      </c>
      <c r="AU159" s="56">
        <f t="shared" si="95"/>
        <v>0</v>
      </c>
      <c r="AV159" s="99" t="s">
        <v>80</v>
      </c>
      <c r="AW159" s="56">
        <f t="shared" si="96"/>
        <v>0</v>
      </c>
      <c r="AX159" s="99" t="s">
        <v>90</v>
      </c>
      <c r="AY159" s="56">
        <f t="shared" si="97"/>
        <v>0</v>
      </c>
      <c r="AZ159" s="99" t="s">
        <v>95</v>
      </c>
      <c r="BA159" s="56">
        <f t="shared" si="98"/>
        <v>0</v>
      </c>
      <c r="BB159" s="99" t="s">
        <v>99</v>
      </c>
      <c r="BC159" s="56">
        <f t="shared" si="99"/>
        <v>0</v>
      </c>
      <c r="BD159" s="99" t="s">
        <v>122</v>
      </c>
      <c r="BE159" s="56">
        <f t="shared" si="100"/>
        <v>0</v>
      </c>
      <c r="BF159" s="56"/>
      <c r="BG159" s="69" t="s">
        <v>78</v>
      </c>
      <c r="BH159" s="56">
        <f t="shared" si="101"/>
        <v>0</v>
      </c>
      <c r="BI159" s="100" t="s">
        <v>80</v>
      </c>
      <c r="BJ159" s="56">
        <f t="shared" si="102"/>
        <v>0</v>
      </c>
      <c r="BK159" s="99" t="s">
        <v>90</v>
      </c>
      <c r="BL159" s="56">
        <f t="shared" si="103"/>
        <v>0</v>
      </c>
      <c r="BM159" s="99" t="s">
        <v>95</v>
      </c>
      <c r="BN159" s="56">
        <f t="shared" si="104"/>
        <v>0</v>
      </c>
      <c r="BO159" s="99" t="s">
        <v>99</v>
      </c>
      <c r="BP159" s="56">
        <f t="shared" si="105"/>
        <v>0</v>
      </c>
      <c r="BQ159" s="99" t="s">
        <v>122</v>
      </c>
      <c r="BR159" s="56">
        <f t="shared" si="106"/>
        <v>0</v>
      </c>
      <c r="BS159" s="56"/>
      <c r="BT159" s="99" t="s">
        <v>77</v>
      </c>
      <c r="BU159" s="56">
        <f t="shared" si="107"/>
        <v>0</v>
      </c>
      <c r="BV159" s="100" t="s">
        <v>83</v>
      </c>
      <c r="BW159" s="56">
        <f t="shared" si="108"/>
        <v>0</v>
      </c>
      <c r="BX159" s="99" t="s">
        <v>90</v>
      </c>
      <c r="BY159" s="56">
        <f t="shared" si="109"/>
        <v>0</v>
      </c>
      <c r="BZ159" s="99" t="s">
        <v>95</v>
      </c>
      <c r="CA159" s="56">
        <f t="shared" si="110"/>
        <v>0</v>
      </c>
      <c r="CB159" s="99" t="s">
        <v>99</v>
      </c>
      <c r="CC159" s="56">
        <f t="shared" si="111"/>
        <v>0</v>
      </c>
      <c r="CD159" s="99" t="s">
        <v>102</v>
      </c>
      <c r="CE159" s="56">
        <f t="shared" si="112"/>
        <v>0</v>
      </c>
      <c r="CF159" s="56"/>
      <c r="CG159" s="99" t="s">
        <v>77</v>
      </c>
      <c r="CH159" s="56">
        <f t="shared" si="113"/>
        <v>0</v>
      </c>
      <c r="CI159" s="99" t="s">
        <v>83</v>
      </c>
      <c r="CJ159" s="56">
        <f t="shared" si="114"/>
        <v>0</v>
      </c>
      <c r="CK159" s="99" t="s">
        <v>90</v>
      </c>
      <c r="CL159" s="56">
        <f t="shared" si="115"/>
        <v>0</v>
      </c>
      <c r="CM159" s="99" t="s">
        <v>95</v>
      </c>
      <c r="CN159" s="56">
        <f t="shared" si="116"/>
        <v>0</v>
      </c>
      <c r="CO159" s="99" t="s">
        <v>99</v>
      </c>
      <c r="CP159" s="56">
        <f t="shared" si="117"/>
        <v>0</v>
      </c>
      <c r="CQ159" s="99" t="s">
        <v>102</v>
      </c>
      <c r="CR159" s="102">
        <f t="shared" si="118"/>
        <v>0</v>
      </c>
    </row>
    <row r="160" spans="1:96" x14ac:dyDescent="0.15">
      <c r="A160" s="80" t="s">
        <v>483</v>
      </c>
      <c r="B160" s="81" t="s">
        <v>484</v>
      </c>
      <c r="C160" s="82" t="s">
        <v>170</v>
      </c>
      <c r="D160" s="82" t="s">
        <v>51</v>
      </c>
      <c r="E160" s="56"/>
      <c r="F160" s="14"/>
      <c r="G160" s="80">
        <v>101</v>
      </c>
      <c r="H160" s="56">
        <v>64</v>
      </c>
      <c r="I160" s="56">
        <v>90</v>
      </c>
      <c r="J160" s="56">
        <v>23</v>
      </c>
      <c r="K160" s="56">
        <v>38</v>
      </c>
      <c r="L160" s="56">
        <v>44.5</v>
      </c>
      <c r="M160" s="94">
        <f t="shared" si="80"/>
        <v>360.5</v>
      </c>
      <c r="N160" s="80"/>
      <c r="O160" s="56">
        <f t="shared" si="119"/>
        <v>0</v>
      </c>
      <c r="P160" s="56"/>
      <c r="Q160" s="81">
        <f t="shared" si="81"/>
        <v>0</v>
      </c>
      <c r="R160" s="14">
        <f t="shared" si="82"/>
        <v>0</v>
      </c>
      <c r="S160" s="80"/>
      <c r="T160" s="99" t="s">
        <v>75</v>
      </c>
      <c r="U160" s="56">
        <f t="shared" si="83"/>
        <v>0</v>
      </c>
      <c r="V160" s="99" t="s">
        <v>81</v>
      </c>
      <c r="W160" s="56">
        <f t="shared" si="84"/>
        <v>0</v>
      </c>
      <c r="X160" s="99" t="s">
        <v>87</v>
      </c>
      <c r="Y160" s="56">
        <f t="shared" si="85"/>
        <v>0</v>
      </c>
      <c r="Z160" s="99" t="s">
        <v>95</v>
      </c>
      <c r="AA160" s="56">
        <f t="shared" si="86"/>
        <v>0</v>
      </c>
      <c r="AB160" s="99" t="s">
        <v>96</v>
      </c>
      <c r="AC160" s="56">
        <f t="shared" si="87"/>
        <v>0</v>
      </c>
      <c r="AD160" s="99" t="s">
        <v>121</v>
      </c>
      <c r="AE160" s="56">
        <f t="shared" si="88"/>
        <v>0</v>
      </c>
      <c r="AF160" s="56"/>
      <c r="AG160" s="99" t="s">
        <v>77</v>
      </c>
      <c r="AH160" s="56">
        <f t="shared" si="89"/>
        <v>0</v>
      </c>
      <c r="AI160" s="100" t="s">
        <v>83</v>
      </c>
      <c r="AJ160" s="56">
        <f t="shared" si="90"/>
        <v>0</v>
      </c>
      <c r="AK160" s="56" t="s">
        <v>86</v>
      </c>
      <c r="AL160" s="56">
        <f t="shared" si="91"/>
        <v>0</v>
      </c>
      <c r="AM160" s="99" t="s">
        <v>93</v>
      </c>
      <c r="AN160" s="56">
        <f t="shared" si="92"/>
        <v>0</v>
      </c>
      <c r="AO160" s="99" t="s">
        <v>99</v>
      </c>
      <c r="AP160" s="56">
        <f t="shared" si="93"/>
        <v>0</v>
      </c>
      <c r="AQ160" s="99" t="s">
        <v>102</v>
      </c>
      <c r="AR160" s="56">
        <f t="shared" si="94"/>
        <v>0</v>
      </c>
      <c r="AS160" s="56"/>
      <c r="AT160" s="99" t="s">
        <v>74</v>
      </c>
      <c r="AU160" s="56">
        <f t="shared" si="95"/>
        <v>0</v>
      </c>
      <c r="AV160" s="99" t="s">
        <v>80</v>
      </c>
      <c r="AW160" s="56">
        <f t="shared" si="96"/>
        <v>0</v>
      </c>
      <c r="AX160" s="99" t="s">
        <v>90</v>
      </c>
      <c r="AY160" s="56">
        <f t="shared" si="97"/>
        <v>0</v>
      </c>
      <c r="AZ160" s="99" t="s">
        <v>94</v>
      </c>
      <c r="BA160" s="56">
        <f t="shared" si="98"/>
        <v>0</v>
      </c>
      <c r="BB160" s="99" t="s">
        <v>96</v>
      </c>
      <c r="BC160" s="56">
        <f t="shared" si="99"/>
        <v>0</v>
      </c>
      <c r="BD160" s="99" t="s">
        <v>102</v>
      </c>
      <c r="BE160" s="56">
        <f t="shared" si="100"/>
        <v>0</v>
      </c>
      <c r="BF160" s="56"/>
      <c r="BG160" s="69" t="s">
        <v>74</v>
      </c>
      <c r="BH160" s="56">
        <f t="shared" si="101"/>
        <v>0</v>
      </c>
      <c r="BI160" s="100" t="s">
        <v>80</v>
      </c>
      <c r="BJ160" s="56">
        <f t="shared" si="102"/>
        <v>0</v>
      </c>
      <c r="BK160" s="99" t="s">
        <v>90</v>
      </c>
      <c r="BL160" s="56">
        <f t="shared" si="103"/>
        <v>0</v>
      </c>
      <c r="BM160" s="99" t="s">
        <v>94</v>
      </c>
      <c r="BN160" s="56">
        <f t="shared" si="104"/>
        <v>0</v>
      </c>
      <c r="BO160" s="99" t="s">
        <v>96</v>
      </c>
      <c r="BP160" s="56">
        <f t="shared" si="105"/>
        <v>0</v>
      </c>
      <c r="BQ160" s="99" t="s">
        <v>102</v>
      </c>
      <c r="BR160" s="56">
        <f t="shared" si="106"/>
        <v>0</v>
      </c>
      <c r="BS160" s="56"/>
      <c r="BT160" s="99" t="s">
        <v>75</v>
      </c>
      <c r="BU160" s="56">
        <f t="shared" si="107"/>
        <v>0</v>
      </c>
      <c r="BV160" s="100" t="s">
        <v>138</v>
      </c>
      <c r="BW160" s="56">
        <f t="shared" si="108"/>
        <v>0</v>
      </c>
      <c r="BX160" s="99" t="s">
        <v>88</v>
      </c>
      <c r="BY160" s="56">
        <f t="shared" si="109"/>
        <v>0</v>
      </c>
      <c r="BZ160" s="99" t="s">
        <v>93</v>
      </c>
      <c r="CA160" s="56">
        <f t="shared" si="110"/>
        <v>0</v>
      </c>
      <c r="CB160" s="99" t="s">
        <v>99</v>
      </c>
      <c r="CC160" s="56">
        <f t="shared" si="111"/>
        <v>0</v>
      </c>
      <c r="CD160" s="99" t="s">
        <v>102</v>
      </c>
      <c r="CE160" s="56">
        <f t="shared" si="112"/>
        <v>0</v>
      </c>
      <c r="CF160" s="56"/>
      <c r="CG160" s="99" t="s">
        <v>75</v>
      </c>
      <c r="CH160" s="56">
        <f t="shared" si="113"/>
        <v>0</v>
      </c>
      <c r="CI160" s="99" t="s">
        <v>138</v>
      </c>
      <c r="CJ160" s="56">
        <f t="shared" si="114"/>
        <v>0</v>
      </c>
      <c r="CK160" s="99" t="s">
        <v>88</v>
      </c>
      <c r="CL160" s="56">
        <f t="shared" si="115"/>
        <v>0</v>
      </c>
      <c r="CM160" s="99" t="s">
        <v>93</v>
      </c>
      <c r="CN160" s="56">
        <f t="shared" si="116"/>
        <v>0</v>
      </c>
      <c r="CO160" s="99" t="s">
        <v>99</v>
      </c>
      <c r="CP160" s="56">
        <f t="shared" si="117"/>
        <v>0</v>
      </c>
      <c r="CQ160" s="99" t="s">
        <v>102</v>
      </c>
      <c r="CR160" s="102">
        <f t="shared" si="118"/>
        <v>0</v>
      </c>
    </row>
    <row r="161" spans="1:96" x14ac:dyDescent="0.15">
      <c r="A161" s="80" t="s">
        <v>485</v>
      </c>
      <c r="B161" s="81" t="s">
        <v>486</v>
      </c>
      <c r="C161" s="82" t="s">
        <v>170</v>
      </c>
      <c r="D161" s="82" t="s">
        <v>51</v>
      </c>
      <c r="E161" s="56"/>
      <c r="F161" s="14"/>
      <c r="G161" s="80">
        <v>92</v>
      </c>
      <c r="H161" s="56">
        <v>76</v>
      </c>
      <c r="I161" s="56">
        <v>97</v>
      </c>
      <c r="J161" s="56">
        <v>22</v>
      </c>
      <c r="K161" s="56">
        <v>20</v>
      </c>
      <c r="L161" s="56">
        <v>52</v>
      </c>
      <c r="M161" s="94">
        <f t="shared" si="80"/>
        <v>359</v>
      </c>
      <c r="N161" s="80"/>
      <c r="O161" s="56">
        <f t="shared" si="119"/>
        <v>0</v>
      </c>
      <c r="P161" s="56"/>
      <c r="Q161" s="81">
        <f t="shared" si="81"/>
        <v>0</v>
      </c>
      <c r="R161" s="14">
        <f t="shared" si="82"/>
        <v>0</v>
      </c>
      <c r="S161" s="80"/>
      <c r="T161" s="99" t="s">
        <v>74</v>
      </c>
      <c r="U161" s="56">
        <f t="shared" si="83"/>
        <v>0</v>
      </c>
      <c r="V161" s="99" t="s">
        <v>84</v>
      </c>
      <c r="W161" s="56">
        <f t="shared" si="84"/>
        <v>0</v>
      </c>
      <c r="X161" s="99" t="s">
        <v>88</v>
      </c>
      <c r="Y161" s="56">
        <f t="shared" si="85"/>
        <v>0</v>
      </c>
      <c r="Z161" s="99" t="s">
        <v>93</v>
      </c>
      <c r="AA161" s="56">
        <f t="shared" si="86"/>
        <v>0</v>
      </c>
      <c r="AB161" s="99" t="s">
        <v>125</v>
      </c>
      <c r="AC161" s="56">
        <f t="shared" si="87"/>
        <v>0</v>
      </c>
      <c r="AD161" s="99" t="s">
        <v>100</v>
      </c>
      <c r="AE161" s="56">
        <f t="shared" si="88"/>
        <v>0</v>
      </c>
      <c r="AF161" s="56"/>
      <c r="AG161" s="99" t="s">
        <v>73</v>
      </c>
      <c r="AH161" s="56">
        <f t="shared" si="89"/>
        <v>0</v>
      </c>
      <c r="AI161" s="100" t="s">
        <v>81</v>
      </c>
      <c r="AJ161" s="56">
        <f t="shared" si="90"/>
        <v>0</v>
      </c>
      <c r="AK161" s="56" t="s">
        <v>89</v>
      </c>
      <c r="AL161" s="56">
        <f t="shared" si="91"/>
        <v>0</v>
      </c>
      <c r="AM161" s="99" t="s">
        <v>94</v>
      </c>
      <c r="AN161" s="56">
        <f t="shared" si="92"/>
        <v>0</v>
      </c>
      <c r="AO161" s="99" t="s">
        <v>96</v>
      </c>
      <c r="AP161" s="56">
        <f t="shared" si="93"/>
        <v>0</v>
      </c>
      <c r="AQ161" s="99" t="s">
        <v>102</v>
      </c>
      <c r="AR161" s="56">
        <f t="shared" si="94"/>
        <v>0</v>
      </c>
      <c r="AS161" s="56"/>
      <c r="AT161" s="99" t="s">
        <v>76</v>
      </c>
      <c r="AU161" s="56">
        <f t="shared" si="95"/>
        <v>0</v>
      </c>
      <c r="AV161" s="99" t="s">
        <v>81</v>
      </c>
      <c r="AW161" s="56">
        <f t="shared" si="96"/>
        <v>0</v>
      </c>
      <c r="AX161" s="99" t="s">
        <v>89</v>
      </c>
      <c r="AY161" s="56">
        <f t="shared" si="97"/>
        <v>0</v>
      </c>
      <c r="AZ161" s="99" t="s">
        <v>93</v>
      </c>
      <c r="BA161" s="56">
        <f t="shared" si="98"/>
        <v>0</v>
      </c>
      <c r="BB161" s="99" t="s">
        <v>96</v>
      </c>
      <c r="BC161" s="56">
        <f t="shared" si="99"/>
        <v>0</v>
      </c>
      <c r="BD161" s="99" t="s">
        <v>102</v>
      </c>
      <c r="BE161" s="56">
        <f t="shared" si="100"/>
        <v>0</v>
      </c>
      <c r="BF161" s="56"/>
      <c r="BG161" s="69" t="s">
        <v>76</v>
      </c>
      <c r="BH161" s="56">
        <f t="shared" si="101"/>
        <v>0</v>
      </c>
      <c r="BI161" s="100" t="s">
        <v>81</v>
      </c>
      <c r="BJ161" s="56">
        <f t="shared" si="102"/>
        <v>0</v>
      </c>
      <c r="BK161" s="99" t="s">
        <v>89</v>
      </c>
      <c r="BL161" s="56">
        <f t="shared" si="103"/>
        <v>0</v>
      </c>
      <c r="BM161" s="99" t="s">
        <v>93</v>
      </c>
      <c r="BN161" s="56">
        <f t="shared" si="104"/>
        <v>0</v>
      </c>
      <c r="BO161" s="99" t="s">
        <v>96</v>
      </c>
      <c r="BP161" s="56">
        <f t="shared" si="105"/>
        <v>0</v>
      </c>
      <c r="BQ161" s="99" t="s">
        <v>102</v>
      </c>
      <c r="BR161" s="56">
        <f t="shared" si="106"/>
        <v>0</v>
      </c>
      <c r="BS161" s="56"/>
      <c r="BT161" s="99" t="s">
        <v>136</v>
      </c>
      <c r="BU161" s="56">
        <f t="shared" si="107"/>
        <v>0</v>
      </c>
      <c r="BV161" s="100" t="s">
        <v>84</v>
      </c>
      <c r="BW161" s="56">
        <f t="shared" si="108"/>
        <v>0</v>
      </c>
      <c r="BX161" s="99" t="s">
        <v>88</v>
      </c>
      <c r="BY161" s="56">
        <f t="shared" si="109"/>
        <v>0</v>
      </c>
      <c r="BZ161" s="99" t="s">
        <v>91</v>
      </c>
      <c r="CA161" s="56">
        <f t="shared" si="110"/>
        <v>0</v>
      </c>
      <c r="CB161" s="99" t="s">
        <v>96</v>
      </c>
      <c r="CC161" s="56">
        <f t="shared" si="111"/>
        <v>0</v>
      </c>
      <c r="CD161" s="99" t="s">
        <v>122</v>
      </c>
      <c r="CE161" s="56">
        <f t="shared" si="112"/>
        <v>0</v>
      </c>
      <c r="CF161" s="56"/>
      <c r="CG161" s="99" t="s">
        <v>136</v>
      </c>
      <c r="CH161" s="56">
        <f t="shared" si="113"/>
        <v>0</v>
      </c>
      <c r="CI161" s="99" t="s">
        <v>84</v>
      </c>
      <c r="CJ161" s="56">
        <f t="shared" si="114"/>
        <v>0</v>
      </c>
      <c r="CK161" s="99" t="s">
        <v>88</v>
      </c>
      <c r="CL161" s="56">
        <f t="shared" si="115"/>
        <v>0</v>
      </c>
      <c r="CM161" s="99" t="s">
        <v>91</v>
      </c>
      <c r="CN161" s="56">
        <f t="shared" si="116"/>
        <v>0</v>
      </c>
      <c r="CO161" s="99" t="s">
        <v>96</v>
      </c>
      <c r="CP161" s="56">
        <f t="shared" si="117"/>
        <v>0</v>
      </c>
      <c r="CQ161" s="99" t="s">
        <v>122</v>
      </c>
      <c r="CR161" s="102">
        <f t="shared" si="118"/>
        <v>0</v>
      </c>
    </row>
    <row r="162" spans="1:96" x14ac:dyDescent="0.15">
      <c r="A162" s="80" t="s">
        <v>487</v>
      </c>
      <c r="B162" s="81" t="s">
        <v>488</v>
      </c>
      <c r="C162" s="82" t="s">
        <v>170</v>
      </c>
      <c r="D162" s="82" t="s">
        <v>51</v>
      </c>
      <c r="E162" s="56"/>
      <c r="F162" s="14"/>
      <c r="G162" s="80">
        <v>100</v>
      </c>
      <c r="H162" s="56">
        <v>56</v>
      </c>
      <c r="I162" s="56">
        <v>104</v>
      </c>
      <c r="J162" s="56">
        <v>39</v>
      </c>
      <c r="K162" s="56">
        <v>10</v>
      </c>
      <c r="L162" s="56">
        <v>47.5</v>
      </c>
      <c r="M162" s="94">
        <f t="shared" si="80"/>
        <v>356.5</v>
      </c>
      <c r="N162" s="80"/>
      <c r="O162" s="56">
        <f t="shared" si="119"/>
        <v>0</v>
      </c>
      <c r="P162" s="56"/>
      <c r="Q162" s="81">
        <f t="shared" si="81"/>
        <v>0</v>
      </c>
      <c r="R162" s="14">
        <f t="shared" si="82"/>
        <v>0</v>
      </c>
      <c r="S162" s="80"/>
      <c r="T162" s="99" t="s">
        <v>76</v>
      </c>
      <c r="U162" s="56">
        <f t="shared" si="83"/>
        <v>0</v>
      </c>
      <c r="V162" s="99" t="s">
        <v>83</v>
      </c>
      <c r="W162" s="56">
        <f t="shared" si="84"/>
        <v>0</v>
      </c>
      <c r="X162" s="99" t="s">
        <v>85</v>
      </c>
      <c r="Y162" s="56">
        <f t="shared" si="85"/>
        <v>0</v>
      </c>
      <c r="Z162" s="99" t="s">
        <v>91</v>
      </c>
      <c r="AA162" s="56">
        <f t="shared" si="86"/>
        <v>0</v>
      </c>
      <c r="AB162" s="99" t="s">
        <v>125</v>
      </c>
      <c r="AC162" s="56">
        <f t="shared" si="87"/>
        <v>0</v>
      </c>
      <c r="AD162" s="99" t="s">
        <v>125</v>
      </c>
      <c r="AE162" s="56">
        <f t="shared" si="88"/>
        <v>0</v>
      </c>
      <c r="AF162" s="56"/>
      <c r="AG162" s="99" t="s">
        <v>74</v>
      </c>
      <c r="AH162" s="56">
        <f t="shared" si="89"/>
        <v>0</v>
      </c>
      <c r="AI162" s="100" t="s">
        <v>82</v>
      </c>
      <c r="AJ162" s="56">
        <f t="shared" si="90"/>
        <v>0</v>
      </c>
      <c r="AK162" s="56" t="s">
        <v>85</v>
      </c>
      <c r="AL162" s="56">
        <f t="shared" si="91"/>
        <v>0</v>
      </c>
      <c r="AM162" s="99" t="s">
        <v>94</v>
      </c>
      <c r="AN162" s="56">
        <f t="shared" si="92"/>
        <v>0</v>
      </c>
      <c r="AO162" s="99" t="s">
        <v>96</v>
      </c>
      <c r="AP162" s="56">
        <f t="shared" si="93"/>
        <v>0</v>
      </c>
      <c r="AQ162" s="99" t="s">
        <v>102</v>
      </c>
      <c r="AR162" s="56">
        <f t="shared" si="94"/>
        <v>0</v>
      </c>
      <c r="AS162" s="56"/>
      <c r="AT162" s="99" t="s">
        <v>77</v>
      </c>
      <c r="AU162" s="56">
        <f t="shared" si="95"/>
        <v>0</v>
      </c>
      <c r="AV162" s="99" t="s">
        <v>132</v>
      </c>
      <c r="AW162" s="56">
        <f t="shared" si="96"/>
        <v>0</v>
      </c>
      <c r="AX162" s="99" t="s">
        <v>85</v>
      </c>
      <c r="AY162" s="56">
        <f t="shared" si="97"/>
        <v>0</v>
      </c>
      <c r="AZ162" s="99" t="s">
        <v>94</v>
      </c>
      <c r="BA162" s="56">
        <f t="shared" si="98"/>
        <v>0</v>
      </c>
      <c r="BB162" s="99" t="s">
        <v>99</v>
      </c>
      <c r="BC162" s="56">
        <f t="shared" si="99"/>
        <v>0</v>
      </c>
      <c r="BD162" s="99" t="s">
        <v>102</v>
      </c>
      <c r="BE162" s="56">
        <f t="shared" si="100"/>
        <v>0</v>
      </c>
      <c r="BF162" s="56"/>
      <c r="BG162" s="69" t="s">
        <v>77</v>
      </c>
      <c r="BH162" s="56">
        <f t="shared" si="101"/>
        <v>0</v>
      </c>
      <c r="BI162" s="100" t="s">
        <v>83</v>
      </c>
      <c r="BJ162" s="56">
        <f t="shared" si="102"/>
        <v>0</v>
      </c>
      <c r="BK162" s="99" t="s">
        <v>85</v>
      </c>
      <c r="BL162" s="56">
        <f t="shared" si="103"/>
        <v>0</v>
      </c>
      <c r="BM162" s="99" t="s">
        <v>94</v>
      </c>
      <c r="BN162" s="56">
        <f t="shared" si="104"/>
        <v>0</v>
      </c>
      <c r="BO162" s="99" t="s">
        <v>99</v>
      </c>
      <c r="BP162" s="56">
        <f t="shared" si="105"/>
        <v>0</v>
      </c>
      <c r="BQ162" s="99" t="s">
        <v>102</v>
      </c>
      <c r="BR162" s="56">
        <f t="shared" si="106"/>
        <v>0</v>
      </c>
      <c r="BS162" s="56"/>
      <c r="BT162" s="99" t="s">
        <v>75</v>
      </c>
      <c r="BU162" s="56">
        <f t="shared" si="107"/>
        <v>0</v>
      </c>
      <c r="BV162" s="100" t="s">
        <v>81</v>
      </c>
      <c r="BW162" s="56">
        <f t="shared" si="108"/>
        <v>0</v>
      </c>
      <c r="BX162" s="99" t="s">
        <v>89</v>
      </c>
      <c r="BY162" s="56">
        <f t="shared" si="109"/>
        <v>0</v>
      </c>
      <c r="BZ162" s="99" t="s">
        <v>93</v>
      </c>
      <c r="CA162" s="56">
        <f t="shared" si="110"/>
        <v>0</v>
      </c>
      <c r="CB162" s="99" t="s">
        <v>99</v>
      </c>
      <c r="CC162" s="56">
        <f t="shared" si="111"/>
        <v>0</v>
      </c>
      <c r="CD162" s="99" t="s">
        <v>102</v>
      </c>
      <c r="CE162" s="56">
        <f t="shared" si="112"/>
        <v>0</v>
      </c>
      <c r="CF162" s="56"/>
      <c r="CG162" s="99" t="s">
        <v>75</v>
      </c>
      <c r="CH162" s="56">
        <f t="shared" si="113"/>
        <v>0</v>
      </c>
      <c r="CI162" s="99" t="s">
        <v>81</v>
      </c>
      <c r="CJ162" s="56">
        <f t="shared" si="114"/>
        <v>0</v>
      </c>
      <c r="CK162" s="99" t="s">
        <v>89</v>
      </c>
      <c r="CL162" s="56">
        <f t="shared" si="115"/>
        <v>0</v>
      </c>
      <c r="CM162" s="99" t="s">
        <v>93</v>
      </c>
      <c r="CN162" s="56">
        <f t="shared" si="116"/>
        <v>0</v>
      </c>
      <c r="CO162" s="99" t="s">
        <v>99</v>
      </c>
      <c r="CP162" s="56">
        <f t="shared" si="117"/>
        <v>0</v>
      </c>
      <c r="CQ162" s="99" t="s">
        <v>102</v>
      </c>
      <c r="CR162" s="102">
        <f t="shared" si="118"/>
        <v>0</v>
      </c>
    </row>
    <row r="163" spans="1:96" x14ac:dyDescent="0.15">
      <c r="A163" s="80" t="s">
        <v>489</v>
      </c>
      <c r="B163" s="81" t="s">
        <v>490</v>
      </c>
      <c r="C163" s="82" t="s">
        <v>170</v>
      </c>
      <c r="D163" s="82" t="s">
        <v>51</v>
      </c>
      <c r="E163" s="56"/>
      <c r="F163" s="14"/>
      <c r="G163" s="80">
        <v>97</v>
      </c>
      <c r="H163" s="56">
        <v>69</v>
      </c>
      <c r="I163" s="56">
        <v>96</v>
      </c>
      <c r="J163" s="56">
        <v>27.5</v>
      </c>
      <c r="K163" s="56">
        <v>23.5</v>
      </c>
      <c r="L163" s="56">
        <v>42.5</v>
      </c>
      <c r="M163" s="94">
        <f t="shared" si="80"/>
        <v>355.5</v>
      </c>
      <c r="N163" s="80"/>
      <c r="O163" s="56">
        <f t="shared" si="119"/>
        <v>0</v>
      </c>
      <c r="P163" s="56"/>
      <c r="Q163" s="81">
        <f t="shared" si="81"/>
        <v>0</v>
      </c>
      <c r="R163" s="14">
        <f t="shared" si="82"/>
        <v>0</v>
      </c>
      <c r="S163" s="80"/>
      <c r="T163" s="99" t="s">
        <v>74</v>
      </c>
      <c r="U163" s="56">
        <f t="shared" si="83"/>
        <v>0</v>
      </c>
      <c r="V163" s="99" t="s">
        <v>79</v>
      </c>
      <c r="W163" s="56">
        <f t="shared" si="84"/>
        <v>0</v>
      </c>
      <c r="X163" s="99" t="s">
        <v>86</v>
      </c>
      <c r="Y163" s="56">
        <f t="shared" si="85"/>
        <v>0</v>
      </c>
      <c r="Z163" s="99" t="s">
        <v>91</v>
      </c>
      <c r="AA163" s="56">
        <f t="shared" si="86"/>
        <v>0</v>
      </c>
      <c r="AB163" s="99" t="s">
        <v>96</v>
      </c>
      <c r="AC163" s="56">
        <f t="shared" si="87"/>
        <v>0</v>
      </c>
      <c r="AD163" s="99" t="s">
        <v>102</v>
      </c>
      <c r="AE163" s="56">
        <f t="shared" si="88"/>
        <v>0</v>
      </c>
      <c r="AF163" s="56"/>
      <c r="AG163" s="99" t="s">
        <v>74</v>
      </c>
      <c r="AH163" s="56">
        <f t="shared" si="89"/>
        <v>0</v>
      </c>
      <c r="AI163" s="100" t="s">
        <v>79</v>
      </c>
      <c r="AJ163" s="56">
        <f t="shared" si="90"/>
        <v>0</v>
      </c>
      <c r="AK163" s="56" t="s">
        <v>90</v>
      </c>
      <c r="AL163" s="56">
        <f t="shared" si="91"/>
        <v>0</v>
      </c>
      <c r="AM163" s="99" t="s">
        <v>94</v>
      </c>
      <c r="AN163" s="56">
        <f t="shared" si="92"/>
        <v>0</v>
      </c>
      <c r="AO163" s="99" t="s">
        <v>96</v>
      </c>
      <c r="AP163" s="56">
        <f t="shared" si="93"/>
        <v>0</v>
      </c>
      <c r="AQ163" s="99" t="s">
        <v>102</v>
      </c>
      <c r="AR163" s="56">
        <f t="shared" si="94"/>
        <v>0</v>
      </c>
      <c r="AS163" s="56"/>
      <c r="AT163" s="99" t="s">
        <v>77</v>
      </c>
      <c r="AU163" s="56">
        <f t="shared" si="95"/>
        <v>0</v>
      </c>
      <c r="AV163" s="99" t="s">
        <v>132</v>
      </c>
      <c r="AW163" s="56">
        <f t="shared" si="96"/>
        <v>0</v>
      </c>
      <c r="AX163" s="99" t="s">
        <v>88</v>
      </c>
      <c r="AY163" s="56">
        <f t="shared" si="97"/>
        <v>0</v>
      </c>
      <c r="AZ163" s="99" t="s">
        <v>95</v>
      </c>
      <c r="BA163" s="56">
        <f t="shared" si="98"/>
        <v>0</v>
      </c>
      <c r="BB163" s="99" t="s">
        <v>96</v>
      </c>
      <c r="BC163" s="56">
        <f t="shared" si="99"/>
        <v>0</v>
      </c>
      <c r="BD163" s="99" t="s">
        <v>102</v>
      </c>
      <c r="BE163" s="56">
        <f t="shared" si="100"/>
        <v>0</v>
      </c>
      <c r="BF163" s="56"/>
      <c r="BG163" s="69" t="s">
        <v>77</v>
      </c>
      <c r="BH163" s="56">
        <f t="shared" si="101"/>
        <v>0</v>
      </c>
      <c r="BI163" s="100" t="s">
        <v>83</v>
      </c>
      <c r="BJ163" s="56">
        <f t="shared" si="102"/>
        <v>0</v>
      </c>
      <c r="BK163" s="99" t="s">
        <v>87</v>
      </c>
      <c r="BL163" s="56">
        <f t="shared" si="103"/>
        <v>0</v>
      </c>
      <c r="BM163" s="99" t="s">
        <v>95</v>
      </c>
      <c r="BN163" s="56">
        <f t="shared" si="104"/>
        <v>0</v>
      </c>
      <c r="BO163" s="99" t="s">
        <v>96</v>
      </c>
      <c r="BP163" s="56">
        <f t="shared" si="105"/>
        <v>0</v>
      </c>
      <c r="BQ163" s="99" t="s">
        <v>102</v>
      </c>
      <c r="BR163" s="56">
        <f t="shared" si="106"/>
        <v>0</v>
      </c>
      <c r="BS163" s="56"/>
      <c r="BT163" s="99" t="s">
        <v>74</v>
      </c>
      <c r="BU163" s="56">
        <f t="shared" si="107"/>
        <v>0</v>
      </c>
      <c r="BV163" s="100" t="s">
        <v>137</v>
      </c>
      <c r="BW163" s="56">
        <f t="shared" si="108"/>
        <v>0</v>
      </c>
      <c r="BX163" s="99" t="s">
        <v>85</v>
      </c>
      <c r="BY163" s="56">
        <f t="shared" si="109"/>
        <v>0</v>
      </c>
      <c r="BZ163" s="99" t="s">
        <v>94</v>
      </c>
      <c r="CA163" s="56">
        <f t="shared" si="110"/>
        <v>0</v>
      </c>
      <c r="CB163" s="99" t="s">
        <v>96</v>
      </c>
      <c r="CC163" s="56">
        <f t="shared" si="111"/>
        <v>0</v>
      </c>
      <c r="CD163" s="99" t="s">
        <v>122</v>
      </c>
      <c r="CE163" s="56">
        <f t="shared" si="112"/>
        <v>0</v>
      </c>
      <c r="CF163" s="56"/>
      <c r="CG163" s="99" t="s">
        <v>74</v>
      </c>
      <c r="CH163" s="56">
        <f t="shared" si="113"/>
        <v>0</v>
      </c>
      <c r="CI163" s="99" t="s">
        <v>137</v>
      </c>
      <c r="CJ163" s="56">
        <f t="shared" si="114"/>
        <v>0</v>
      </c>
      <c r="CK163" s="99" t="s">
        <v>85</v>
      </c>
      <c r="CL163" s="56">
        <f t="shared" si="115"/>
        <v>0</v>
      </c>
      <c r="CM163" s="99" t="s">
        <v>94</v>
      </c>
      <c r="CN163" s="56">
        <f t="shared" si="116"/>
        <v>0</v>
      </c>
      <c r="CO163" s="99" t="s">
        <v>96</v>
      </c>
      <c r="CP163" s="56">
        <f t="shared" si="117"/>
        <v>0</v>
      </c>
      <c r="CQ163" s="99" t="s">
        <v>122</v>
      </c>
      <c r="CR163" s="102">
        <f t="shared" si="118"/>
        <v>0</v>
      </c>
    </row>
    <row r="164" spans="1:96" x14ac:dyDescent="0.15">
      <c r="A164" s="80" t="s">
        <v>491</v>
      </c>
      <c r="B164" s="81" t="s">
        <v>492</v>
      </c>
      <c r="C164" s="82" t="s">
        <v>170</v>
      </c>
      <c r="D164" s="82" t="s">
        <v>51</v>
      </c>
      <c r="E164" s="56"/>
      <c r="F164" s="14"/>
      <c r="G164" s="80">
        <v>93</v>
      </c>
      <c r="H164" s="56">
        <v>68</v>
      </c>
      <c r="I164" s="56">
        <v>88</v>
      </c>
      <c r="J164" s="56">
        <v>23</v>
      </c>
      <c r="K164" s="56">
        <v>37.5</v>
      </c>
      <c r="L164" s="56">
        <v>45</v>
      </c>
      <c r="M164" s="94">
        <f t="shared" si="80"/>
        <v>354.5</v>
      </c>
      <c r="N164" s="80"/>
      <c r="O164" s="56">
        <f t="shared" si="119"/>
        <v>0</v>
      </c>
      <c r="P164" s="56"/>
      <c r="Q164" s="81">
        <f t="shared" si="81"/>
        <v>0</v>
      </c>
      <c r="R164" s="14">
        <f t="shared" si="82"/>
        <v>0</v>
      </c>
      <c r="S164" s="80"/>
      <c r="T164" s="99" t="s">
        <v>78</v>
      </c>
      <c r="U164" s="56">
        <f t="shared" si="83"/>
        <v>0</v>
      </c>
      <c r="V164" s="99" t="s">
        <v>79</v>
      </c>
      <c r="W164" s="56">
        <f t="shared" si="84"/>
        <v>0</v>
      </c>
      <c r="X164" s="99" t="s">
        <v>86</v>
      </c>
      <c r="Y164" s="56">
        <f t="shared" si="85"/>
        <v>0</v>
      </c>
      <c r="Z164" s="99" t="s">
        <v>94</v>
      </c>
      <c r="AA164" s="56">
        <f t="shared" si="86"/>
        <v>0</v>
      </c>
      <c r="AB164" s="99" t="s">
        <v>99</v>
      </c>
      <c r="AC164" s="56">
        <f t="shared" si="87"/>
        <v>0</v>
      </c>
      <c r="AD164" s="99" t="s">
        <v>102</v>
      </c>
      <c r="AE164" s="56">
        <f t="shared" si="88"/>
        <v>0</v>
      </c>
      <c r="AF164" s="56"/>
      <c r="AG164" s="99" t="s">
        <v>78</v>
      </c>
      <c r="AH164" s="56">
        <f t="shared" si="89"/>
        <v>0</v>
      </c>
      <c r="AI164" s="100" t="s">
        <v>82</v>
      </c>
      <c r="AJ164" s="56">
        <f t="shared" si="90"/>
        <v>0</v>
      </c>
      <c r="AK164" s="56" t="s">
        <v>85</v>
      </c>
      <c r="AL164" s="56">
        <f t="shared" si="91"/>
        <v>0</v>
      </c>
      <c r="AM164" s="99" t="s">
        <v>93</v>
      </c>
      <c r="AN164" s="56">
        <f t="shared" si="92"/>
        <v>0</v>
      </c>
      <c r="AO164" s="99" t="s">
        <v>96</v>
      </c>
      <c r="AP164" s="56">
        <f t="shared" si="93"/>
        <v>0</v>
      </c>
      <c r="AQ164" s="99" t="s">
        <v>102</v>
      </c>
      <c r="AR164" s="56">
        <f t="shared" si="94"/>
        <v>0</v>
      </c>
      <c r="AS164" s="56"/>
      <c r="AT164" s="99" t="s">
        <v>78</v>
      </c>
      <c r="AU164" s="56">
        <f t="shared" si="95"/>
        <v>0</v>
      </c>
      <c r="AV164" s="99" t="s">
        <v>79</v>
      </c>
      <c r="AW164" s="56">
        <f t="shared" si="96"/>
        <v>0</v>
      </c>
      <c r="AX164" s="99" t="s">
        <v>89</v>
      </c>
      <c r="AY164" s="56">
        <f t="shared" si="97"/>
        <v>0</v>
      </c>
      <c r="AZ164" s="99" t="s">
        <v>93</v>
      </c>
      <c r="BA164" s="56">
        <f t="shared" si="98"/>
        <v>0</v>
      </c>
      <c r="BB164" s="99" t="s">
        <v>96</v>
      </c>
      <c r="BC164" s="56">
        <f t="shared" si="99"/>
        <v>0</v>
      </c>
      <c r="BD164" s="99" t="s">
        <v>122</v>
      </c>
      <c r="BE164" s="56">
        <f t="shared" si="100"/>
        <v>0</v>
      </c>
      <c r="BF164" s="56"/>
      <c r="BG164" s="69" t="s">
        <v>78</v>
      </c>
      <c r="BH164" s="56">
        <f t="shared" si="101"/>
        <v>0</v>
      </c>
      <c r="BI164" s="100" t="s">
        <v>79</v>
      </c>
      <c r="BJ164" s="56">
        <f t="shared" si="102"/>
        <v>0</v>
      </c>
      <c r="BK164" s="99" t="s">
        <v>89</v>
      </c>
      <c r="BL164" s="56">
        <f t="shared" si="103"/>
        <v>0</v>
      </c>
      <c r="BM164" s="99" t="s">
        <v>93</v>
      </c>
      <c r="BN164" s="56">
        <f t="shared" si="104"/>
        <v>0</v>
      </c>
      <c r="BO164" s="99" t="s">
        <v>96</v>
      </c>
      <c r="BP164" s="56">
        <f t="shared" si="105"/>
        <v>0</v>
      </c>
      <c r="BQ164" s="99" t="s">
        <v>122</v>
      </c>
      <c r="BR164" s="56">
        <f t="shared" si="106"/>
        <v>0</v>
      </c>
      <c r="BS164" s="56"/>
      <c r="BT164" s="99" t="s">
        <v>77</v>
      </c>
      <c r="BU164" s="56">
        <f t="shared" si="107"/>
        <v>0</v>
      </c>
      <c r="BV164" s="100" t="s">
        <v>83</v>
      </c>
      <c r="BW164" s="56">
        <f t="shared" si="108"/>
        <v>0</v>
      </c>
      <c r="BX164" s="99" t="s">
        <v>90</v>
      </c>
      <c r="BY164" s="56">
        <f t="shared" si="109"/>
        <v>0</v>
      </c>
      <c r="BZ164" s="99" t="s">
        <v>95</v>
      </c>
      <c r="CA164" s="56">
        <f t="shared" si="110"/>
        <v>0</v>
      </c>
      <c r="CB164" s="99" t="s">
        <v>99</v>
      </c>
      <c r="CC164" s="56">
        <f t="shared" si="111"/>
        <v>0</v>
      </c>
      <c r="CD164" s="99" t="s">
        <v>102</v>
      </c>
      <c r="CE164" s="56">
        <f t="shared" si="112"/>
        <v>0</v>
      </c>
      <c r="CF164" s="56"/>
      <c r="CG164" s="99" t="s">
        <v>77</v>
      </c>
      <c r="CH164" s="56">
        <f t="shared" si="113"/>
        <v>0</v>
      </c>
      <c r="CI164" s="99" t="s">
        <v>83</v>
      </c>
      <c r="CJ164" s="56">
        <f t="shared" si="114"/>
        <v>0</v>
      </c>
      <c r="CK164" s="99" t="s">
        <v>90</v>
      </c>
      <c r="CL164" s="56">
        <f t="shared" si="115"/>
        <v>0</v>
      </c>
      <c r="CM164" s="99" t="s">
        <v>95</v>
      </c>
      <c r="CN164" s="56">
        <f t="shared" si="116"/>
        <v>0</v>
      </c>
      <c r="CO164" s="99" t="s">
        <v>99</v>
      </c>
      <c r="CP164" s="56">
        <f t="shared" si="117"/>
        <v>0</v>
      </c>
      <c r="CQ164" s="99" t="s">
        <v>102</v>
      </c>
      <c r="CR164" s="102">
        <f t="shared" si="118"/>
        <v>0</v>
      </c>
    </row>
    <row r="165" spans="1:96" x14ac:dyDescent="0.15">
      <c r="A165" s="80" t="s">
        <v>493</v>
      </c>
      <c r="B165" s="81" t="s">
        <v>494</v>
      </c>
      <c r="C165" s="82" t="s">
        <v>170</v>
      </c>
      <c r="D165" s="82" t="s">
        <v>51</v>
      </c>
      <c r="E165" s="56"/>
      <c r="F165" s="14"/>
      <c r="G165" s="80">
        <v>104</v>
      </c>
      <c r="H165" s="56">
        <v>68</v>
      </c>
      <c r="I165" s="56">
        <v>65</v>
      </c>
      <c r="J165" s="56">
        <v>45</v>
      </c>
      <c r="K165" s="56">
        <v>42</v>
      </c>
      <c r="L165" s="56">
        <v>30</v>
      </c>
      <c r="M165" s="94">
        <f t="shared" si="80"/>
        <v>354</v>
      </c>
      <c r="N165" s="80"/>
      <c r="O165" s="56">
        <f t="shared" si="119"/>
        <v>0</v>
      </c>
      <c r="P165" s="56"/>
      <c r="Q165" s="81">
        <f t="shared" si="81"/>
        <v>0</v>
      </c>
      <c r="R165" s="14">
        <f t="shared" si="82"/>
        <v>0</v>
      </c>
      <c r="S165" s="80"/>
      <c r="T165" s="99" t="s">
        <v>76</v>
      </c>
      <c r="U165" s="56">
        <f t="shared" si="83"/>
        <v>0</v>
      </c>
      <c r="V165" s="99" t="s">
        <v>83</v>
      </c>
      <c r="W165" s="56">
        <f t="shared" si="84"/>
        <v>0</v>
      </c>
      <c r="X165" s="99" t="s">
        <v>85</v>
      </c>
      <c r="Y165" s="56">
        <f t="shared" si="85"/>
        <v>0</v>
      </c>
      <c r="Z165" s="99" t="s">
        <v>91</v>
      </c>
      <c r="AA165" s="56">
        <f t="shared" si="86"/>
        <v>0</v>
      </c>
      <c r="AB165" s="99" t="s">
        <v>125</v>
      </c>
      <c r="AC165" s="56">
        <f t="shared" si="87"/>
        <v>0</v>
      </c>
      <c r="AD165" s="99" t="s">
        <v>125</v>
      </c>
      <c r="AE165" s="56">
        <f t="shared" si="88"/>
        <v>0</v>
      </c>
      <c r="AF165" s="56"/>
      <c r="AG165" s="99" t="s">
        <v>78</v>
      </c>
      <c r="AH165" s="56">
        <f t="shared" si="89"/>
        <v>0</v>
      </c>
      <c r="AI165" s="100" t="s">
        <v>82</v>
      </c>
      <c r="AJ165" s="56">
        <f t="shared" si="90"/>
        <v>0</v>
      </c>
      <c r="AK165" s="56" t="s">
        <v>88</v>
      </c>
      <c r="AL165" s="56">
        <f t="shared" si="91"/>
        <v>0</v>
      </c>
      <c r="AM165" s="99" t="s">
        <v>91</v>
      </c>
      <c r="AN165" s="56">
        <f t="shared" si="92"/>
        <v>0</v>
      </c>
      <c r="AO165" s="99" t="s">
        <v>99</v>
      </c>
      <c r="AP165" s="56">
        <f t="shared" si="93"/>
        <v>0</v>
      </c>
      <c r="AQ165" s="99" t="s">
        <v>122</v>
      </c>
      <c r="AR165" s="56">
        <f t="shared" si="94"/>
        <v>0</v>
      </c>
      <c r="AS165" s="56"/>
      <c r="AT165" s="99" t="s">
        <v>78</v>
      </c>
      <c r="AU165" s="56">
        <f t="shared" si="95"/>
        <v>0</v>
      </c>
      <c r="AV165" s="99" t="s">
        <v>80</v>
      </c>
      <c r="AW165" s="56">
        <f t="shared" si="96"/>
        <v>0</v>
      </c>
      <c r="AX165" s="99" t="s">
        <v>90</v>
      </c>
      <c r="AY165" s="56">
        <f t="shared" si="97"/>
        <v>0</v>
      </c>
      <c r="AZ165" s="99" t="s">
        <v>91</v>
      </c>
      <c r="BA165" s="56">
        <f t="shared" si="98"/>
        <v>0</v>
      </c>
      <c r="BB165" s="99" t="s">
        <v>99</v>
      </c>
      <c r="BC165" s="56">
        <f t="shared" si="99"/>
        <v>0</v>
      </c>
      <c r="BD165" s="99" t="s">
        <v>122</v>
      </c>
      <c r="BE165" s="56">
        <f t="shared" si="100"/>
        <v>0</v>
      </c>
      <c r="BF165" s="56"/>
      <c r="BG165" s="69" t="s">
        <v>78</v>
      </c>
      <c r="BH165" s="56">
        <f t="shared" si="101"/>
        <v>0</v>
      </c>
      <c r="BI165" s="100" t="s">
        <v>80</v>
      </c>
      <c r="BJ165" s="56">
        <f t="shared" si="102"/>
        <v>0</v>
      </c>
      <c r="BK165" s="99" t="s">
        <v>90</v>
      </c>
      <c r="BL165" s="56">
        <f t="shared" si="103"/>
        <v>0</v>
      </c>
      <c r="BM165" s="99" t="s">
        <v>91</v>
      </c>
      <c r="BN165" s="56">
        <f t="shared" si="104"/>
        <v>0</v>
      </c>
      <c r="BO165" s="99" t="s">
        <v>99</v>
      </c>
      <c r="BP165" s="56">
        <f t="shared" si="105"/>
        <v>0</v>
      </c>
      <c r="BQ165" s="99" t="s">
        <v>122</v>
      </c>
      <c r="BR165" s="56">
        <f t="shared" si="106"/>
        <v>0</v>
      </c>
      <c r="BS165" s="56"/>
      <c r="BT165" s="99" t="s">
        <v>75</v>
      </c>
      <c r="BU165" s="56">
        <f t="shared" si="107"/>
        <v>0</v>
      </c>
      <c r="BV165" s="100" t="s">
        <v>138</v>
      </c>
      <c r="BW165" s="56">
        <f t="shared" si="108"/>
        <v>0</v>
      </c>
      <c r="BX165" s="99" t="s">
        <v>88</v>
      </c>
      <c r="BY165" s="56">
        <f t="shared" si="109"/>
        <v>0</v>
      </c>
      <c r="BZ165" s="99" t="s">
        <v>93</v>
      </c>
      <c r="CA165" s="56">
        <f t="shared" si="110"/>
        <v>0</v>
      </c>
      <c r="CB165" s="99" t="s">
        <v>99</v>
      </c>
      <c r="CC165" s="56">
        <f t="shared" si="111"/>
        <v>0</v>
      </c>
      <c r="CD165" s="99" t="s">
        <v>102</v>
      </c>
      <c r="CE165" s="56">
        <f t="shared" si="112"/>
        <v>0</v>
      </c>
      <c r="CF165" s="56"/>
      <c r="CG165" s="99" t="s">
        <v>75</v>
      </c>
      <c r="CH165" s="56">
        <f t="shared" si="113"/>
        <v>0</v>
      </c>
      <c r="CI165" s="99" t="s">
        <v>138</v>
      </c>
      <c r="CJ165" s="56">
        <f t="shared" si="114"/>
        <v>0</v>
      </c>
      <c r="CK165" s="99" t="s">
        <v>88</v>
      </c>
      <c r="CL165" s="56">
        <f t="shared" si="115"/>
        <v>0</v>
      </c>
      <c r="CM165" s="99" t="s">
        <v>93</v>
      </c>
      <c r="CN165" s="56">
        <f t="shared" si="116"/>
        <v>0</v>
      </c>
      <c r="CO165" s="99" t="s">
        <v>99</v>
      </c>
      <c r="CP165" s="56">
        <f t="shared" si="117"/>
        <v>0</v>
      </c>
      <c r="CQ165" s="99" t="s">
        <v>102</v>
      </c>
      <c r="CR165" s="102">
        <f t="shared" si="118"/>
        <v>0</v>
      </c>
    </row>
    <row r="166" spans="1:96" x14ac:dyDescent="0.15">
      <c r="A166" s="80" t="s">
        <v>495</v>
      </c>
      <c r="B166" s="81" t="s">
        <v>496</v>
      </c>
      <c r="C166" s="82" t="s">
        <v>170</v>
      </c>
      <c r="D166" s="82" t="s">
        <v>51</v>
      </c>
      <c r="E166" s="56"/>
      <c r="F166" s="14"/>
      <c r="G166" s="80">
        <v>99</v>
      </c>
      <c r="H166" s="56">
        <v>77</v>
      </c>
      <c r="I166" s="56">
        <v>55</v>
      </c>
      <c r="J166" s="56">
        <v>20</v>
      </c>
      <c r="K166" s="56">
        <v>40.5</v>
      </c>
      <c r="L166" s="56">
        <v>61.5</v>
      </c>
      <c r="M166" s="94">
        <f t="shared" si="80"/>
        <v>353</v>
      </c>
      <c r="N166" s="80"/>
      <c r="O166" s="56">
        <f t="shared" si="119"/>
        <v>0</v>
      </c>
      <c r="P166" s="56"/>
      <c r="Q166" s="81">
        <f t="shared" si="81"/>
        <v>0</v>
      </c>
      <c r="R166" s="14">
        <f t="shared" si="82"/>
        <v>0</v>
      </c>
      <c r="S166" s="80"/>
      <c r="T166" s="99" t="s">
        <v>73</v>
      </c>
      <c r="U166" s="56">
        <f t="shared" si="83"/>
        <v>0</v>
      </c>
      <c r="V166" s="99" t="s">
        <v>80</v>
      </c>
      <c r="W166" s="56">
        <f t="shared" si="84"/>
        <v>0</v>
      </c>
      <c r="X166" s="99" t="s">
        <v>89</v>
      </c>
      <c r="Y166" s="56">
        <f t="shared" si="85"/>
        <v>0</v>
      </c>
      <c r="Z166" s="99" t="s">
        <v>95</v>
      </c>
      <c r="AA166" s="56">
        <f t="shared" si="86"/>
        <v>0</v>
      </c>
      <c r="AB166" s="99" t="s">
        <v>98</v>
      </c>
      <c r="AC166" s="56">
        <f t="shared" si="87"/>
        <v>0</v>
      </c>
      <c r="AD166" s="99" t="s">
        <v>121</v>
      </c>
      <c r="AE166" s="56">
        <f t="shared" si="88"/>
        <v>0</v>
      </c>
      <c r="AF166" s="56"/>
      <c r="AG166" s="99" t="s">
        <v>78</v>
      </c>
      <c r="AH166" s="56">
        <f t="shared" si="89"/>
        <v>0</v>
      </c>
      <c r="AI166" s="100" t="s">
        <v>83</v>
      </c>
      <c r="AJ166" s="56">
        <f t="shared" si="90"/>
        <v>0</v>
      </c>
      <c r="AK166" s="56" t="s">
        <v>86</v>
      </c>
      <c r="AL166" s="56">
        <f t="shared" si="91"/>
        <v>0</v>
      </c>
      <c r="AM166" s="99" t="s">
        <v>94</v>
      </c>
      <c r="AN166" s="56">
        <f t="shared" si="92"/>
        <v>0</v>
      </c>
      <c r="AO166" s="99" t="s">
        <v>99</v>
      </c>
      <c r="AP166" s="56">
        <f t="shared" si="93"/>
        <v>0</v>
      </c>
      <c r="AQ166" s="99" t="s">
        <v>122</v>
      </c>
      <c r="AR166" s="56">
        <f t="shared" si="94"/>
        <v>0</v>
      </c>
      <c r="AS166" s="56"/>
      <c r="AT166" s="99" t="s">
        <v>78</v>
      </c>
      <c r="AU166" s="56">
        <f t="shared" si="95"/>
        <v>0</v>
      </c>
      <c r="AV166" s="99" t="s">
        <v>80</v>
      </c>
      <c r="AW166" s="56">
        <f t="shared" si="96"/>
        <v>0</v>
      </c>
      <c r="AX166" s="99" t="s">
        <v>90</v>
      </c>
      <c r="AY166" s="56">
        <f t="shared" si="97"/>
        <v>0</v>
      </c>
      <c r="AZ166" s="99" t="s">
        <v>93</v>
      </c>
      <c r="BA166" s="56">
        <f t="shared" si="98"/>
        <v>0</v>
      </c>
      <c r="BB166" s="99" t="s">
        <v>96</v>
      </c>
      <c r="BC166" s="56">
        <f t="shared" si="99"/>
        <v>0</v>
      </c>
      <c r="BD166" s="99" t="s">
        <v>122</v>
      </c>
      <c r="BE166" s="56">
        <f t="shared" si="100"/>
        <v>0</v>
      </c>
      <c r="BF166" s="56"/>
      <c r="BG166" s="69" t="s">
        <v>78</v>
      </c>
      <c r="BH166" s="56">
        <f t="shared" si="101"/>
        <v>0</v>
      </c>
      <c r="BI166" s="100" t="s">
        <v>80</v>
      </c>
      <c r="BJ166" s="56">
        <f t="shared" si="102"/>
        <v>0</v>
      </c>
      <c r="BK166" s="99" t="s">
        <v>90</v>
      </c>
      <c r="BL166" s="56">
        <f t="shared" si="103"/>
        <v>0</v>
      </c>
      <c r="BM166" s="99" t="s">
        <v>93</v>
      </c>
      <c r="BN166" s="56">
        <f t="shared" si="104"/>
        <v>0</v>
      </c>
      <c r="BO166" s="99" t="s">
        <v>96</v>
      </c>
      <c r="BP166" s="56">
        <f t="shared" si="105"/>
        <v>0</v>
      </c>
      <c r="BQ166" s="99" t="s">
        <v>122</v>
      </c>
      <c r="BR166" s="56">
        <f t="shared" si="106"/>
        <v>0</v>
      </c>
      <c r="BS166" s="56"/>
      <c r="BT166" s="99" t="s">
        <v>77</v>
      </c>
      <c r="BU166" s="56">
        <f t="shared" si="107"/>
        <v>0</v>
      </c>
      <c r="BV166" s="100" t="s">
        <v>83</v>
      </c>
      <c r="BW166" s="56">
        <f t="shared" si="108"/>
        <v>0</v>
      </c>
      <c r="BX166" s="99" t="s">
        <v>90</v>
      </c>
      <c r="BY166" s="56">
        <f t="shared" si="109"/>
        <v>0</v>
      </c>
      <c r="BZ166" s="99" t="s">
        <v>94</v>
      </c>
      <c r="CA166" s="56">
        <f t="shared" si="110"/>
        <v>0</v>
      </c>
      <c r="CB166" s="99" t="s">
        <v>96</v>
      </c>
      <c r="CC166" s="56">
        <f t="shared" si="111"/>
        <v>0</v>
      </c>
      <c r="CD166" s="99" t="s">
        <v>122</v>
      </c>
      <c r="CE166" s="56">
        <f t="shared" si="112"/>
        <v>0</v>
      </c>
      <c r="CF166" s="56"/>
      <c r="CG166" s="99" t="s">
        <v>77</v>
      </c>
      <c r="CH166" s="56">
        <f t="shared" si="113"/>
        <v>0</v>
      </c>
      <c r="CI166" s="99" t="s">
        <v>83</v>
      </c>
      <c r="CJ166" s="56">
        <f t="shared" si="114"/>
        <v>0</v>
      </c>
      <c r="CK166" s="99" t="s">
        <v>90</v>
      </c>
      <c r="CL166" s="56">
        <f t="shared" si="115"/>
        <v>0</v>
      </c>
      <c r="CM166" s="99" t="s">
        <v>94</v>
      </c>
      <c r="CN166" s="56">
        <f t="shared" si="116"/>
        <v>0</v>
      </c>
      <c r="CO166" s="99" t="s">
        <v>96</v>
      </c>
      <c r="CP166" s="56">
        <f t="shared" si="117"/>
        <v>0</v>
      </c>
      <c r="CQ166" s="99" t="s">
        <v>122</v>
      </c>
      <c r="CR166" s="102">
        <f t="shared" si="118"/>
        <v>0</v>
      </c>
    </row>
    <row r="167" spans="1:96" x14ac:dyDescent="0.15">
      <c r="A167" s="80" t="s">
        <v>497</v>
      </c>
      <c r="B167" s="81" t="s">
        <v>498</v>
      </c>
      <c r="C167" s="82" t="s">
        <v>170</v>
      </c>
      <c r="D167" s="82" t="s">
        <v>51</v>
      </c>
      <c r="E167" s="56"/>
      <c r="F167" s="14"/>
      <c r="G167" s="80">
        <v>90</v>
      </c>
      <c r="H167" s="56">
        <v>87</v>
      </c>
      <c r="I167" s="56">
        <v>78</v>
      </c>
      <c r="J167" s="56">
        <v>39</v>
      </c>
      <c r="K167" s="56">
        <v>27</v>
      </c>
      <c r="L167" s="56">
        <v>29</v>
      </c>
      <c r="M167" s="94">
        <f t="shared" si="80"/>
        <v>350</v>
      </c>
      <c r="N167" s="80"/>
      <c r="O167" s="56">
        <f t="shared" si="119"/>
        <v>0</v>
      </c>
      <c r="P167" s="56"/>
      <c r="Q167" s="81">
        <f t="shared" si="81"/>
        <v>0</v>
      </c>
      <c r="R167" s="14">
        <f t="shared" si="82"/>
        <v>0</v>
      </c>
      <c r="S167" s="80"/>
      <c r="T167" s="99" t="s">
        <v>76</v>
      </c>
      <c r="U167" s="56">
        <f t="shared" si="83"/>
        <v>0</v>
      </c>
      <c r="V167" s="99" t="s">
        <v>83</v>
      </c>
      <c r="W167" s="56">
        <f t="shared" si="84"/>
        <v>0</v>
      </c>
      <c r="X167" s="99" t="s">
        <v>85</v>
      </c>
      <c r="Y167" s="56">
        <f t="shared" si="85"/>
        <v>0</v>
      </c>
      <c r="Z167" s="99" t="s">
        <v>91</v>
      </c>
      <c r="AA167" s="56">
        <f t="shared" si="86"/>
        <v>0</v>
      </c>
      <c r="AB167" s="99" t="s">
        <v>125</v>
      </c>
      <c r="AC167" s="56">
        <f t="shared" si="87"/>
        <v>0</v>
      </c>
      <c r="AD167" s="99" t="s">
        <v>125</v>
      </c>
      <c r="AE167" s="56">
        <f t="shared" si="88"/>
        <v>0</v>
      </c>
      <c r="AF167" s="56"/>
      <c r="AG167" s="99" t="s">
        <v>75</v>
      </c>
      <c r="AH167" s="56">
        <f t="shared" si="89"/>
        <v>0</v>
      </c>
      <c r="AI167" s="100" t="s">
        <v>82</v>
      </c>
      <c r="AJ167" s="56">
        <f t="shared" si="90"/>
        <v>0</v>
      </c>
      <c r="AK167" s="56" t="s">
        <v>88</v>
      </c>
      <c r="AL167" s="56">
        <f t="shared" si="91"/>
        <v>0</v>
      </c>
      <c r="AM167" s="99" t="s">
        <v>91</v>
      </c>
      <c r="AN167" s="56">
        <f t="shared" si="92"/>
        <v>0</v>
      </c>
      <c r="AO167" s="99" t="s">
        <v>96</v>
      </c>
      <c r="AP167" s="56">
        <f t="shared" si="93"/>
        <v>0</v>
      </c>
      <c r="AQ167" s="99" t="s">
        <v>102</v>
      </c>
      <c r="AR167" s="56">
        <f t="shared" si="94"/>
        <v>0</v>
      </c>
      <c r="AS167" s="56"/>
      <c r="AT167" s="99" t="s">
        <v>75</v>
      </c>
      <c r="AU167" s="56">
        <f t="shared" si="95"/>
        <v>0</v>
      </c>
      <c r="AV167" s="99" t="s">
        <v>79</v>
      </c>
      <c r="AW167" s="56">
        <f t="shared" si="96"/>
        <v>0</v>
      </c>
      <c r="AX167" s="99" t="s">
        <v>85</v>
      </c>
      <c r="AY167" s="56">
        <f t="shared" si="97"/>
        <v>0</v>
      </c>
      <c r="AZ167" s="99" t="s">
        <v>91</v>
      </c>
      <c r="BA167" s="56">
        <f t="shared" si="98"/>
        <v>0</v>
      </c>
      <c r="BB167" s="99" t="s">
        <v>96</v>
      </c>
      <c r="BC167" s="56">
        <f t="shared" si="99"/>
        <v>0</v>
      </c>
      <c r="BD167" s="99" t="s">
        <v>102</v>
      </c>
      <c r="BE167" s="56">
        <f t="shared" si="100"/>
        <v>0</v>
      </c>
      <c r="BF167" s="56"/>
      <c r="BG167" s="69" t="s">
        <v>75</v>
      </c>
      <c r="BH167" s="56">
        <f t="shared" si="101"/>
        <v>0</v>
      </c>
      <c r="BI167" s="100" t="s">
        <v>79</v>
      </c>
      <c r="BJ167" s="56">
        <f t="shared" si="102"/>
        <v>0</v>
      </c>
      <c r="BK167" s="99" t="s">
        <v>85</v>
      </c>
      <c r="BL167" s="56">
        <f t="shared" si="103"/>
        <v>0</v>
      </c>
      <c r="BM167" s="99" t="s">
        <v>91</v>
      </c>
      <c r="BN167" s="56">
        <f t="shared" si="104"/>
        <v>0</v>
      </c>
      <c r="BO167" s="99" t="s">
        <v>96</v>
      </c>
      <c r="BP167" s="56">
        <f t="shared" si="105"/>
        <v>0</v>
      </c>
      <c r="BQ167" s="99" t="s">
        <v>102</v>
      </c>
      <c r="BR167" s="56">
        <f t="shared" si="106"/>
        <v>0</v>
      </c>
      <c r="BS167" s="56"/>
      <c r="BT167" s="99" t="s">
        <v>75</v>
      </c>
      <c r="BU167" s="56">
        <f t="shared" si="107"/>
        <v>0</v>
      </c>
      <c r="BV167" s="100" t="s">
        <v>138</v>
      </c>
      <c r="BW167" s="56">
        <f t="shared" si="108"/>
        <v>0</v>
      </c>
      <c r="BX167" s="99" t="s">
        <v>88</v>
      </c>
      <c r="BY167" s="56">
        <f t="shared" si="109"/>
        <v>0</v>
      </c>
      <c r="BZ167" s="99" t="s">
        <v>93</v>
      </c>
      <c r="CA167" s="56">
        <f t="shared" si="110"/>
        <v>0</v>
      </c>
      <c r="CB167" s="99" t="s">
        <v>99</v>
      </c>
      <c r="CC167" s="56">
        <f t="shared" si="111"/>
        <v>0</v>
      </c>
      <c r="CD167" s="99" t="s">
        <v>102</v>
      </c>
      <c r="CE167" s="56">
        <f t="shared" si="112"/>
        <v>0</v>
      </c>
      <c r="CF167" s="56"/>
      <c r="CG167" s="99" t="s">
        <v>75</v>
      </c>
      <c r="CH167" s="56">
        <f t="shared" si="113"/>
        <v>0</v>
      </c>
      <c r="CI167" s="99" t="s">
        <v>138</v>
      </c>
      <c r="CJ167" s="56">
        <f t="shared" si="114"/>
        <v>0</v>
      </c>
      <c r="CK167" s="99" t="s">
        <v>88</v>
      </c>
      <c r="CL167" s="56">
        <f t="shared" si="115"/>
        <v>0</v>
      </c>
      <c r="CM167" s="99" t="s">
        <v>93</v>
      </c>
      <c r="CN167" s="56">
        <f t="shared" si="116"/>
        <v>0</v>
      </c>
      <c r="CO167" s="99" t="s">
        <v>99</v>
      </c>
      <c r="CP167" s="56">
        <f t="shared" si="117"/>
        <v>0</v>
      </c>
      <c r="CQ167" s="99" t="s">
        <v>102</v>
      </c>
      <c r="CR167" s="102">
        <f t="shared" si="118"/>
        <v>0</v>
      </c>
    </row>
    <row r="168" spans="1:96" x14ac:dyDescent="0.15">
      <c r="A168" s="80" t="s">
        <v>499</v>
      </c>
      <c r="B168" s="81" t="s">
        <v>500</v>
      </c>
      <c r="C168" s="82" t="s">
        <v>170</v>
      </c>
      <c r="D168" s="82" t="s">
        <v>51</v>
      </c>
      <c r="E168" s="56"/>
      <c r="F168" s="14"/>
      <c r="G168" s="80">
        <v>81</v>
      </c>
      <c r="H168" s="56">
        <v>64</v>
      </c>
      <c r="I168" s="56">
        <v>72</v>
      </c>
      <c r="J168" s="56">
        <v>50</v>
      </c>
      <c r="K168" s="56">
        <v>35</v>
      </c>
      <c r="L168" s="56">
        <v>46.5</v>
      </c>
      <c r="M168" s="94">
        <f t="shared" si="80"/>
        <v>348.5</v>
      </c>
      <c r="N168" s="80"/>
      <c r="O168" s="56">
        <f t="shared" si="119"/>
        <v>0</v>
      </c>
      <c r="P168" s="56"/>
      <c r="Q168" s="81">
        <f t="shared" si="81"/>
        <v>0</v>
      </c>
      <c r="R168" s="14">
        <f t="shared" si="82"/>
        <v>0</v>
      </c>
      <c r="S168" s="80"/>
      <c r="T168" s="99" t="s">
        <v>77</v>
      </c>
      <c r="U168" s="56">
        <f t="shared" si="83"/>
        <v>0</v>
      </c>
      <c r="V168" s="99" t="s">
        <v>81</v>
      </c>
      <c r="W168" s="56">
        <f t="shared" si="84"/>
        <v>0</v>
      </c>
      <c r="X168" s="99" t="s">
        <v>90</v>
      </c>
      <c r="Y168" s="56">
        <f t="shared" si="85"/>
        <v>0</v>
      </c>
      <c r="Z168" s="99" t="s">
        <v>93</v>
      </c>
      <c r="AA168" s="56">
        <f t="shared" si="86"/>
        <v>0</v>
      </c>
      <c r="AB168" s="99" t="s">
        <v>125</v>
      </c>
      <c r="AC168" s="56">
        <f t="shared" si="87"/>
        <v>0</v>
      </c>
      <c r="AD168" s="99" t="s">
        <v>102</v>
      </c>
      <c r="AE168" s="56">
        <f t="shared" si="88"/>
        <v>0</v>
      </c>
      <c r="AF168" s="56"/>
      <c r="AG168" s="99" t="s">
        <v>74</v>
      </c>
      <c r="AH168" s="56">
        <f t="shared" si="89"/>
        <v>0</v>
      </c>
      <c r="AI168" s="100" t="s">
        <v>79</v>
      </c>
      <c r="AJ168" s="56">
        <f t="shared" si="90"/>
        <v>0</v>
      </c>
      <c r="AK168" s="56" t="s">
        <v>89</v>
      </c>
      <c r="AL168" s="56">
        <f t="shared" si="91"/>
        <v>0</v>
      </c>
      <c r="AM168" s="99" t="s">
        <v>95</v>
      </c>
      <c r="AN168" s="56">
        <f t="shared" si="92"/>
        <v>0</v>
      </c>
      <c r="AO168" s="99" t="s">
        <v>96</v>
      </c>
      <c r="AP168" s="56">
        <f t="shared" si="93"/>
        <v>0</v>
      </c>
      <c r="AQ168" s="99" t="s">
        <v>102</v>
      </c>
      <c r="AR168" s="56">
        <f t="shared" si="94"/>
        <v>0</v>
      </c>
      <c r="AS168" s="56"/>
      <c r="AT168" s="99" t="s">
        <v>74</v>
      </c>
      <c r="AU168" s="56">
        <f t="shared" si="95"/>
        <v>0</v>
      </c>
      <c r="AV168" s="99" t="s">
        <v>79</v>
      </c>
      <c r="AW168" s="56">
        <f t="shared" si="96"/>
        <v>0</v>
      </c>
      <c r="AX168" s="99" t="s">
        <v>89</v>
      </c>
      <c r="AY168" s="56">
        <f t="shared" si="97"/>
        <v>0</v>
      </c>
      <c r="AZ168" s="99" t="s">
        <v>94</v>
      </c>
      <c r="BA168" s="56">
        <f t="shared" si="98"/>
        <v>0</v>
      </c>
      <c r="BB168" s="99" t="s">
        <v>99</v>
      </c>
      <c r="BC168" s="56">
        <f t="shared" si="99"/>
        <v>0</v>
      </c>
      <c r="BD168" s="99" t="s">
        <v>102</v>
      </c>
      <c r="BE168" s="56">
        <f t="shared" si="100"/>
        <v>0</v>
      </c>
      <c r="BF168" s="56"/>
      <c r="BG168" s="69" t="s">
        <v>74</v>
      </c>
      <c r="BH168" s="56">
        <f t="shared" si="101"/>
        <v>0</v>
      </c>
      <c r="BI168" s="100" t="s">
        <v>79</v>
      </c>
      <c r="BJ168" s="56">
        <f t="shared" si="102"/>
        <v>0</v>
      </c>
      <c r="BK168" s="99" t="s">
        <v>89</v>
      </c>
      <c r="BL168" s="56">
        <f t="shared" si="103"/>
        <v>0</v>
      </c>
      <c r="BM168" s="99" t="s">
        <v>94</v>
      </c>
      <c r="BN168" s="56">
        <f t="shared" si="104"/>
        <v>0</v>
      </c>
      <c r="BO168" s="99" t="s">
        <v>99</v>
      </c>
      <c r="BP168" s="56">
        <f t="shared" si="105"/>
        <v>0</v>
      </c>
      <c r="BQ168" s="99" t="s">
        <v>102</v>
      </c>
      <c r="BR168" s="56">
        <f t="shared" si="106"/>
        <v>0</v>
      </c>
      <c r="BS168" s="56"/>
      <c r="BT168" s="99" t="s">
        <v>75</v>
      </c>
      <c r="BU168" s="56">
        <f t="shared" si="107"/>
        <v>0</v>
      </c>
      <c r="BV168" s="100" t="s">
        <v>138</v>
      </c>
      <c r="BW168" s="56">
        <f t="shared" si="108"/>
        <v>0</v>
      </c>
      <c r="BX168" s="99" t="s">
        <v>88</v>
      </c>
      <c r="BY168" s="56">
        <f t="shared" si="109"/>
        <v>0</v>
      </c>
      <c r="BZ168" s="99" t="s">
        <v>93</v>
      </c>
      <c r="CA168" s="56">
        <f t="shared" si="110"/>
        <v>0</v>
      </c>
      <c r="CB168" s="99" t="s">
        <v>99</v>
      </c>
      <c r="CC168" s="56">
        <f t="shared" si="111"/>
        <v>0</v>
      </c>
      <c r="CD168" s="99" t="s">
        <v>102</v>
      </c>
      <c r="CE168" s="56">
        <f t="shared" si="112"/>
        <v>0</v>
      </c>
      <c r="CF168" s="56"/>
      <c r="CG168" s="99" t="s">
        <v>75</v>
      </c>
      <c r="CH168" s="56">
        <f t="shared" si="113"/>
        <v>0</v>
      </c>
      <c r="CI168" s="99" t="s">
        <v>138</v>
      </c>
      <c r="CJ168" s="56">
        <f t="shared" si="114"/>
        <v>0</v>
      </c>
      <c r="CK168" s="99" t="s">
        <v>88</v>
      </c>
      <c r="CL168" s="56">
        <f t="shared" si="115"/>
        <v>0</v>
      </c>
      <c r="CM168" s="99" t="s">
        <v>93</v>
      </c>
      <c r="CN168" s="56">
        <f t="shared" si="116"/>
        <v>0</v>
      </c>
      <c r="CO168" s="99" t="s">
        <v>99</v>
      </c>
      <c r="CP168" s="56">
        <f t="shared" si="117"/>
        <v>0</v>
      </c>
      <c r="CQ168" s="99" t="s">
        <v>102</v>
      </c>
      <c r="CR168" s="102">
        <f t="shared" si="118"/>
        <v>0</v>
      </c>
    </row>
    <row r="169" spans="1:96" x14ac:dyDescent="0.15">
      <c r="A169" s="80" t="s">
        <v>501</v>
      </c>
      <c r="B169" s="81" t="s">
        <v>502</v>
      </c>
      <c r="C169" s="82" t="s">
        <v>170</v>
      </c>
      <c r="D169" s="82" t="s">
        <v>51</v>
      </c>
      <c r="E169" s="56"/>
      <c r="F169" s="14"/>
      <c r="G169" s="80">
        <v>88</v>
      </c>
      <c r="H169" s="56">
        <v>59</v>
      </c>
      <c r="I169" s="56">
        <v>91</v>
      </c>
      <c r="J169" s="56">
        <v>26</v>
      </c>
      <c r="K169" s="56">
        <v>40.5</v>
      </c>
      <c r="L169" s="56">
        <v>43.5</v>
      </c>
      <c r="M169" s="94">
        <f t="shared" si="80"/>
        <v>348</v>
      </c>
      <c r="N169" s="80"/>
      <c r="O169" s="56">
        <f t="shared" si="119"/>
        <v>0</v>
      </c>
      <c r="P169" s="56"/>
      <c r="Q169" s="81">
        <f t="shared" si="81"/>
        <v>0</v>
      </c>
      <c r="R169" s="14">
        <f t="shared" si="82"/>
        <v>0</v>
      </c>
      <c r="S169" s="80"/>
      <c r="T169" s="99" t="s">
        <v>78</v>
      </c>
      <c r="U169" s="56">
        <f t="shared" si="83"/>
        <v>0</v>
      </c>
      <c r="V169" s="99" t="s">
        <v>79</v>
      </c>
      <c r="W169" s="56">
        <f t="shared" si="84"/>
        <v>0</v>
      </c>
      <c r="X169" s="99" t="s">
        <v>86</v>
      </c>
      <c r="Y169" s="56">
        <f t="shared" si="85"/>
        <v>0</v>
      </c>
      <c r="Z169" s="99" t="s">
        <v>94</v>
      </c>
      <c r="AA169" s="56">
        <f t="shared" si="86"/>
        <v>0</v>
      </c>
      <c r="AB169" s="99" t="s">
        <v>99</v>
      </c>
      <c r="AC169" s="56">
        <f t="shared" si="87"/>
        <v>0</v>
      </c>
      <c r="AD169" s="99" t="s">
        <v>102</v>
      </c>
      <c r="AE169" s="56">
        <f t="shared" si="88"/>
        <v>0</v>
      </c>
      <c r="AF169" s="56"/>
      <c r="AG169" s="99" t="s">
        <v>77</v>
      </c>
      <c r="AH169" s="56">
        <f t="shared" si="89"/>
        <v>0</v>
      </c>
      <c r="AI169" s="100" t="s">
        <v>83</v>
      </c>
      <c r="AJ169" s="56">
        <f t="shared" si="90"/>
        <v>0</v>
      </c>
      <c r="AK169" s="56" t="s">
        <v>89</v>
      </c>
      <c r="AL169" s="56">
        <f t="shared" si="91"/>
        <v>0</v>
      </c>
      <c r="AM169" s="99" t="s">
        <v>93</v>
      </c>
      <c r="AN169" s="56">
        <f t="shared" si="92"/>
        <v>0</v>
      </c>
      <c r="AO169" s="99" t="s">
        <v>96</v>
      </c>
      <c r="AP169" s="56">
        <f t="shared" si="93"/>
        <v>0</v>
      </c>
      <c r="AQ169" s="99" t="s">
        <v>102</v>
      </c>
      <c r="AR169" s="56">
        <f t="shared" si="94"/>
        <v>0</v>
      </c>
      <c r="AS169" s="56"/>
      <c r="AT169" s="99" t="s">
        <v>77</v>
      </c>
      <c r="AU169" s="56">
        <f t="shared" si="95"/>
        <v>0</v>
      </c>
      <c r="AV169" s="99" t="s">
        <v>132</v>
      </c>
      <c r="AW169" s="56">
        <f t="shared" si="96"/>
        <v>0</v>
      </c>
      <c r="AX169" s="99" t="s">
        <v>89</v>
      </c>
      <c r="AY169" s="56">
        <f t="shared" si="97"/>
        <v>0</v>
      </c>
      <c r="AZ169" s="99" t="s">
        <v>93</v>
      </c>
      <c r="BA169" s="56">
        <f t="shared" si="98"/>
        <v>0</v>
      </c>
      <c r="BB169" s="99" t="s">
        <v>96</v>
      </c>
      <c r="BC169" s="56">
        <f t="shared" si="99"/>
        <v>0</v>
      </c>
      <c r="BD169" s="99" t="s">
        <v>122</v>
      </c>
      <c r="BE169" s="56">
        <f t="shared" si="100"/>
        <v>0</v>
      </c>
      <c r="BF169" s="56"/>
      <c r="BG169" s="69" t="s">
        <v>77</v>
      </c>
      <c r="BH169" s="56">
        <f t="shared" si="101"/>
        <v>0</v>
      </c>
      <c r="BI169" s="100" t="s">
        <v>83</v>
      </c>
      <c r="BJ169" s="56">
        <f t="shared" si="102"/>
        <v>0</v>
      </c>
      <c r="BK169" s="99" t="s">
        <v>89</v>
      </c>
      <c r="BL169" s="56">
        <f t="shared" si="103"/>
        <v>0</v>
      </c>
      <c r="BM169" s="99" t="s">
        <v>93</v>
      </c>
      <c r="BN169" s="56">
        <f t="shared" si="104"/>
        <v>0</v>
      </c>
      <c r="BO169" s="99" t="s">
        <v>96</v>
      </c>
      <c r="BP169" s="56">
        <f t="shared" si="105"/>
        <v>0</v>
      </c>
      <c r="BQ169" s="99" t="s">
        <v>122</v>
      </c>
      <c r="BR169" s="56">
        <f t="shared" si="106"/>
        <v>0</v>
      </c>
      <c r="BS169" s="56"/>
      <c r="BT169" s="99" t="s">
        <v>75</v>
      </c>
      <c r="BU169" s="56">
        <f t="shared" si="107"/>
        <v>0</v>
      </c>
      <c r="BV169" s="100" t="s">
        <v>81</v>
      </c>
      <c r="BW169" s="56">
        <f t="shared" si="108"/>
        <v>0</v>
      </c>
      <c r="BX169" s="99" t="s">
        <v>89</v>
      </c>
      <c r="BY169" s="56">
        <f t="shared" si="109"/>
        <v>0</v>
      </c>
      <c r="BZ169" s="99" t="s">
        <v>94</v>
      </c>
      <c r="CA169" s="56">
        <f t="shared" si="110"/>
        <v>0</v>
      </c>
      <c r="CB169" s="99" t="s">
        <v>96</v>
      </c>
      <c r="CC169" s="56">
        <f t="shared" si="111"/>
        <v>0</v>
      </c>
      <c r="CD169" s="99" t="s">
        <v>122</v>
      </c>
      <c r="CE169" s="56">
        <f t="shared" si="112"/>
        <v>0</v>
      </c>
      <c r="CF169" s="56"/>
      <c r="CG169" s="99" t="s">
        <v>75</v>
      </c>
      <c r="CH169" s="56">
        <f t="shared" si="113"/>
        <v>0</v>
      </c>
      <c r="CI169" s="99" t="s">
        <v>81</v>
      </c>
      <c r="CJ169" s="56">
        <f t="shared" si="114"/>
        <v>0</v>
      </c>
      <c r="CK169" s="99" t="s">
        <v>89</v>
      </c>
      <c r="CL169" s="56">
        <f t="shared" si="115"/>
        <v>0</v>
      </c>
      <c r="CM169" s="99" t="s">
        <v>94</v>
      </c>
      <c r="CN169" s="56">
        <f t="shared" si="116"/>
        <v>0</v>
      </c>
      <c r="CO169" s="99" t="s">
        <v>96</v>
      </c>
      <c r="CP169" s="56">
        <f t="shared" si="117"/>
        <v>0</v>
      </c>
      <c r="CQ169" s="99" t="s">
        <v>122</v>
      </c>
      <c r="CR169" s="102">
        <f t="shared" si="118"/>
        <v>0</v>
      </c>
    </row>
    <row r="170" spans="1:96" x14ac:dyDescent="0.15">
      <c r="A170" s="80" t="s">
        <v>503</v>
      </c>
      <c r="B170" s="81" t="s">
        <v>504</v>
      </c>
      <c r="C170" s="82" t="s">
        <v>170</v>
      </c>
      <c r="D170" s="82" t="s">
        <v>51</v>
      </c>
      <c r="E170" s="56"/>
      <c r="F170" s="14"/>
      <c r="G170" s="80">
        <v>79</v>
      </c>
      <c r="H170" s="56">
        <v>70</v>
      </c>
      <c r="I170" s="56">
        <v>75</v>
      </c>
      <c r="J170" s="56">
        <v>45.5</v>
      </c>
      <c r="K170" s="56">
        <v>26.5</v>
      </c>
      <c r="L170" s="56">
        <v>50.5</v>
      </c>
      <c r="M170" s="94">
        <f t="shared" si="80"/>
        <v>346.5</v>
      </c>
      <c r="N170" s="80"/>
      <c r="O170" s="56">
        <f t="shared" si="119"/>
        <v>0</v>
      </c>
      <c r="P170" s="56"/>
      <c r="Q170" s="81">
        <f t="shared" si="81"/>
        <v>0</v>
      </c>
      <c r="R170" s="14">
        <f t="shared" si="82"/>
        <v>0</v>
      </c>
      <c r="S170" s="80"/>
      <c r="T170" s="99" t="s">
        <v>77</v>
      </c>
      <c r="U170" s="56">
        <f t="shared" si="83"/>
        <v>0</v>
      </c>
      <c r="V170" s="99" t="s">
        <v>81</v>
      </c>
      <c r="W170" s="56">
        <f t="shared" si="84"/>
        <v>0</v>
      </c>
      <c r="X170" s="99" t="s">
        <v>90</v>
      </c>
      <c r="Y170" s="56">
        <f t="shared" si="85"/>
        <v>0</v>
      </c>
      <c r="Z170" s="99" t="s">
        <v>93</v>
      </c>
      <c r="AA170" s="56">
        <f t="shared" si="86"/>
        <v>0</v>
      </c>
      <c r="AB170" s="99" t="s">
        <v>125</v>
      </c>
      <c r="AC170" s="56">
        <f t="shared" si="87"/>
        <v>0</v>
      </c>
      <c r="AD170" s="99" t="s">
        <v>102</v>
      </c>
      <c r="AE170" s="56">
        <f t="shared" si="88"/>
        <v>0</v>
      </c>
      <c r="AF170" s="56"/>
      <c r="AG170" s="99" t="s">
        <v>77</v>
      </c>
      <c r="AH170" s="56">
        <f t="shared" si="89"/>
        <v>0</v>
      </c>
      <c r="AI170" s="100" t="s">
        <v>83</v>
      </c>
      <c r="AJ170" s="56">
        <f t="shared" si="90"/>
        <v>0</v>
      </c>
      <c r="AK170" s="56" t="s">
        <v>89</v>
      </c>
      <c r="AL170" s="56">
        <f t="shared" si="91"/>
        <v>0</v>
      </c>
      <c r="AM170" s="99" t="s">
        <v>93</v>
      </c>
      <c r="AN170" s="56">
        <f t="shared" si="92"/>
        <v>0</v>
      </c>
      <c r="AO170" s="99" t="s">
        <v>99</v>
      </c>
      <c r="AP170" s="56">
        <f t="shared" si="93"/>
        <v>0</v>
      </c>
      <c r="AQ170" s="99" t="s">
        <v>121</v>
      </c>
      <c r="AR170" s="56">
        <f t="shared" si="94"/>
        <v>0</v>
      </c>
      <c r="AS170" s="56"/>
      <c r="AT170" s="99" t="s">
        <v>74</v>
      </c>
      <c r="AU170" s="56">
        <f t="shared" si="95"/>
        <v>0</v>
      </c>
      <c r="AV170" s="99" t="s">
        <v>79</v>
      </c>
      <c r="AW170" s="56">
        <f t="shared" si="96"/>
        <v>0</v>
      </c>
      <c r="AX170" s="99" t="s">
        <v>89</v>
      </c>
      <c r="AY170" s="56">
        <f t="shared" si="97"/>
        <v>0</v>
      </c>
      <c r="AZ170" s="99" t="s">
        <v>94</v>
      </c>
      <c r="BA170" s="56">
        <f t="shared" si="98"/>
        <v>0</v>
      </c>
      <c r="BB170" s="99" t="s">
        <v>99</v>
      </c>
      <c r="BC170" s="56">
        <f t="shared" si="99"/>
        <v>0</v>
      </c>
      <c r="BD170" s="99" t="s">
        <v>102</v>
      </c>
      <c r="BE170" s="56">
        <f t="shared" si="100"/>
        <v>0</v>
      </c>
      <c r="BF170" s="56"/>
      <c r="BG170" s="69" t="s">
        <v>74</v>
      </c>
      <c r="BH170" s="56">
        <f t="shared" si="101"/>
        <v>0</v>
      </c>
      <c r="BI170" s="100" t="s">
        <v>79</v>
      </c>
      <c r="BJ170" s="56">
        <f t="shared" si="102"/>
        <v>0</v>
      </c>
      <c r="BK170" s="99" t="s">
        <v>89</v>
      </c>
      <c r="BL170" s="56">
        <f t="shared" si="103"/>
        <v>0</v>
      </c>
      <c r="BM170" s="99" t="s">
        <v>94</v>
      </c>
      <c r="BN170" s="56">
        <f t="shared" si="104"/>
        <v>0</v>
      </c>
      <c r="BO170" s="99" t="s">
        <v>99</v>
      </c>
      <c r="BP170" s="56">
        <f t="shared" si="105"/>
        <v>0</v>
      </c>
      <c r="BQ170" s="99" t="s">
        <v>102</v>
      </c>
      <c r="BR170" s="56">
        <f t="shared" si="106"/>
        <v>0</v>
      </c>
      <c r="BS170" s="56"/>
      <c r="BT170" s="99" t="s">
        <v>75</v>
      </c>
      <c r="BU170" s="56">
        <f t="shared" si="107"/>
        <v>0</v>
      </c>
      <c r="BV170" s="100" t="s">
        <v>138</v>
      </c>
      <c r="BW170" s="56">
        <f t="shared" si="108"/>
        <v>0</v>
      </c>
      <c r="BX170" s="99" t="s">
        <v>88</v>
      </c>
      <c r="BY170" s="56">
        <f t="shared" si="109"/>
        <v>0</v>
      </c>
      <c r="BZ170" s="99" t="s">
        <v>93</v>
      </c>
      <c r="CA170" s="56">
        <f t="shared" si="110"/>
        <v>0</v>
      </c>
      <c r="CB170" s="99" t="s">
        <v>99</v>
      </c>
      <c r="CC170" s="56">
        <f t="shared" si="111"/>
        <v>0</v>
      </c>
      <c r="CD170" s="99" t="s">
        <v>102</v>
      </c>
      <c r="CE170" s="56">
        <f t="shared" si="112"/>
        <v>0</v>
      </c>
      <c r="CF170" s="56"/>
      <c r="CG170" s="99" t="s">
        <v>75</v>
      </c>
      <c r="CH170" s="56">
        <f t="shared" si="113"/>
        <v>0</v>
      </c>
      <c r="CI170" s="99" t="s">
        <v>138</v>
      </c>
      <c r="CJ170" s="56">
        <f t="shared" si="114"/>
        <v>0</v>
      </c>
      <c r="CK170" s="99" t="s">
        <v>88</v>
      </c>
      <c r="CL170" s="56">
        <f t="shared" si="115"/>
        <v>0</v>
      </c>
      <c r="CM170" s="99" t="s">
        <v>93</v>
      </c>
      <c r="CN170" s="56">
        <f t="shared" si="116"/>
        <v>0</v>
      </c>
      <c r="CO170" s="99" t="s">
        <v>99</v>
      </c>
      <c r="CP170" s="56">
        <f t="shared" si="117"/>
        <v>0</v>
      </c>
      <c r="CQ170" s="99" t="s">
        <v>102</v>
      </c>
      <c r="CR170" s="102">
        <f t="shared" si="118"/>
        <v>0</v>
      </c>
    </row>
    <row r="171" spans="1:96" x14ac:dyDescent="0.15">
      <c r="A171" s="80" t="s">
        <v>505</v>
      </c>
      <c r="B171" s="81" t="s">
        <v>506</v>
      </c>
      <c r="C171" s="82" t="s">
        <v>170</v>
      </c>
      <c r="D171" s="82" t="s">
        <v>51</v>
      </c>
      <c r="E171" s="56"/>
      <c r="F171" s="14"/>
      <c r="G171" s="80">
        <v>89</v>
      </c>
      <c r="H171" s="56">
        <v>53</v>
      </c>
      <c r="I171" s="56">
        <v>82</v>
      </c>
      <c r="J171" s="56">
        <v>41</v>
      </c>
      <c r="K171" s="56">
        <v>17</v>
      </c>
      <c r="L171" s="56">
        <v>60</v>
      </c>
      <c r="M171" s="94">
        <f t="shared" si="80"/>
        <v>342</v>
      </c>
      <c r="N171" s="80"/>
      <c r="O171" s="56">
        <f t="shared" si="119"/>
        <v>0</v>
      </c>
      <c r="P171" s="56"/>
      <c r="Q171" s="81">
        <f t="shared" si="81"/>
        <v>0</v>
      </c>
      <c r="R171" s="14">
        <f t="shared" si="82"/>
        <v>0</v>
      </c>
      <c r="S171" s="80"/>
      <c r="T171" s="99" t="s">
        <v>75</v>
      </c>
      <c r="U171" s="56">
        <f t="shared" si="83"/>
        <v>0</v>
      </c>
      <c r="V171" s="99" t="s">
        <v>80</v>
      </c>
      <c r="W171" s="56">
        <f t="shared" si="84"/>
        <v>0</v>
      </c>
      <c r="X171" s="99" t="s">
        <v>89</v>
      </c>
      <c r="Y171" s="56">
        <f t="shared" si="85"/>
        <v>0</v>
      </c>
      <c r="Z171" s="99" t="s">
        <v>93</v>
      </c>
      <c r="AA171" s="56">
        <f t="shared" si="86"/>
        <v>0</v>
      </c>
      <c r="AB171" s="99" t="s">
        <v>96</v>
      </c>
      <c r="AC171" s="56">
        <f t="shared" si="87"/>
        <v>0</v>
      </c>
      <c r="AD171" s="99" t="s">
        <v>102</v>
      </c>
      <c r="AE171" s="56">
        <f t="shared" si="88"/>
        <v>0</v>
      </c>
      <c r="AF171" s="56"/>
      <c r="AG171" s="99" t="s">
        <v>78</v>
      </c>
      <c r="AH171" s="56">
        <f t="shared" si="89"/>
        <v>0</v>
      </c>
      <c r="AI171" s="100" t="s">
        <v>83</v>
      </c>
      <c r="AJ171" s="56">
        <f t="shared" si="90"/>
        <v>0</v>
      </c>
      <c r="AK171" s="56" t="s">
        <v>86</v>
      </c>
      <c r="AL171" s="56">
        <f t="shared" si="91"/>
        <v>0</v>
      </c>
      <c r="AM171" s="99" t="s">
        <v>93</v>
      </c>
      <c r="AN171" s="56">
        <f t="shared" si="92"/>
        <v>0</v>
      </c>
      <c r="AO171" s="99" t="s">
        <v>99</v>
      </c>
      <c r="AP171" s="56">
        <f t="shared" si="93"/>
        <v>0</v>
      </c>
      <c r="AQ171" s="99" t="s">
        <v>121</v>
      </c>
      <c r="AR171" s="56">
        <f t="shared" si="94"/>
        <v>0</v>
      </c>
      <c r="AS171" s="56"/>
      <c r="AT171" s="99" t="s">
        <v>78</v>
      </c>
      <c r="AU171" s="56">
        <f t="shared" si="95"/>
        <v>0</v>
      </c>
      <c r="AV171" s="99" t="s">
        <v>79</v>
      </c>
      <c r="AW171" s="56">
        <f t="shared" si="96"/>
        <v>0</v>
      </c>
      <c r="AX171" s="99" t="s">
        <v>88</v>
      </c>
      <c r="AY171" s="56">
        <f t="shared" si="97"/>
        <v>0</v>
      </c>
      <c r="AZ171" s="99" t="s">
        <v>94</v>
      </c>
      <c r="BA171" s="56">
        <f t="shared" si="98"/>
        <v>0</v>
      </c>
      <c r="BB171" s="99" t="s">
        <v>99</v>
      </c>
      <c r="BC171" s="56">
        <f t="shared" si="99"/>
        <v>0</v>
      </c>
      <c r="BD171" s="99" t="s">
        <v>102</v>
      </c>
      <c r="BE171" s="56">
        <f t="shared" si="100"/>
        <v>0</v>
      </c>
      <c r="BF171" s="56"/>
      <c r="BG171" s="69" t="s">
        <v>78</v>
      </c>
      <c r="BH171" s="56">
        <f t="shared" si="101"/>
        <v>0</v>
      </c>
      <c r="BI171" s="100" t="s">
        <v>79</v>
      </c>
      <c r="BJ171" s="56">
        <f t="shared" si="102"/>
        <v>0</v>
      </c>
      <c r="BK171" s="99" t="s">
        <v>87</v>
      </c>
      <c r="BL171" s="56">
        <f t="shared" si="103"/>
        <v>0</v>
      </c>
      <c r="BM171" s="99" t="s">
        <v>94</v>
      </c>
      <c r="BN171" s="56">
        <f t="shared" si="104"/>
        <v>0</v>
      </c>
      <c r="BO171" s="99" t="s">
        <v>99</v>
      </c>
      <c r="BP171" s="56">
        <f t="shared" si="105"/>
        <v>0</v>
      </c>
      <c r="BQ171" s="99" t="s">
        <v>102</v>
      </c>
      <c r="BR171" s="56">
        <f t="shared" si="106"/>
        <v>0</v>
      </c>
      <c r="BS171" s="56"/>
      <c r="BT171" s="99" t="s">
        <v>74</v>
      </c>
      <c r="BU171" s="56">
        <f t="shared" si="107"/>
        <v>0</v>
      </c>
      <c r="BV171" s="100" t="s">
        <v>137</v>
      </c>
      <c r="BW171" s="56">
        <f t="shared" si="108"/>
        <v>0</v>
      </c>
      <c r="BX171" s="99" t="s">
        <v>85</v>
      </c>
      <c r="BY171" s="56">
        <f t="shared" si="109"/>
        <v>0</v>
      </c>
      <c r="BZ171" s="99" t="s">
        <v>94</v>
      </c>
      <c r="CA171" s="56">
        <f t="shared" si="110"/>
        <v>0</v>
      </c>
      <c r="CB171" s="99" t="s">
        <v>96</v>
      </c>
      <c r="CC171" s="56">
        <f t="shared" si="111"/>
        <v>0</v>
      </c>
      <c r="CD171" s="99" t="s">
        <v>122</v>
      </c>
      <c r="CE171" s="56">
        <f t="shared" si="112"/>
        <v>0</v>
      </c>
      <c r="CF171" s="56"/>
      <c r="CG171" s="99" t="s">
        <v>74</v>
      </c>
      <c r="CH171" s="56">
        <f t="shared" si="113"/>
        <v>0</v>
      </c>
      <c r="CI171" s="99" t="s">
        <v>137</v>
      </c>
      <c r="CJ171" s="56">
        <f t="shared" si="114"/>
        <v>0</v>
      </c>
      <c r="CK171" s="99" t="s">
        <v>85</v>
      </c>
      <c r="CL171" s="56">
        <f t="shared" si="115"/>
        <v>0</v>
      </c>
      <c r="CM171" s="99" t="s">
        <v>94</v>
      </c>
      <c r="CN171" s="56">
        <f t="shared" si="116"/>
        <v>0</v>
      </c>
      <c r="CO171" s="99" t="s">
        <v>96</v>
      </c>
      <c r="CP171" s="56">
        <f t="shared" si="117"/>
        <v>0</v>
      </c>
      <c r="CQ171" s="99" t="s">
        <v>122</v>
      </c>
      <c r="CR171" s="102">
        <f t="shared" si="118"/>
        <v>0</v>
      </c>
    </row>
    <row r="172" spans="1:96" x14ac:dyDescent="0.15">
      <c r="A172" s="80" t="s">
        <v>507</v>
      </c>
      <c r="B172" s="81" t="s">
        <v>508</v>
      </c>
      <c r="C172" s="82" t="s">
        <v>170</v>
      </c>
      <c r="D172" s="82" t="s">
        <v>51</v>
      </c>
      <c r="E172" s="56"/>
      <c r="F172" s="14"/>
      <c r="G172" s="80">
        <v>108</v>
      </c>
      <c r="H172" s="56">
        <v>57</v>
      </c>
      <c r="I172" s="56">
        <v>78</v>
      </c>
      <c r="J172" s="56">
        <v>17</v>
      </c>
      <c r="K172" s="56">
        <v>37</v>
      </c>
      <c r="L172" s="56">
        <v>44.5</v>
      </c>
      <c r="M172" s="94">
        <f t="shared" si="80"/>
        <v>341.5</v>
      </c>
      <c r="N172" s="80"/>
      <c r="O172" s="56">
        <f t="shared" si="119"/>
        <v>0</v>
      </c>
      <c r="P172" s="56"/>
      <c r="Q172" s="81">
        <f t="shared" si="81"/>
        <v>0</v>
      </c>
      <c r="R172" s="14">
        <f t="shared" si="82"/>
        <v>0</v>
      </c>
      <c r="S172" s="80"/>
      <c r="T172" s="99" t="s">
        <v>77</v>
      </c>
      <c r="U172" s="56">
        <f t="shared" si="83"/>
        <v>0</v>
      </c>
      <c r="V172" s="99" t="s">
        <v>81</v>
      </c>
      <c r="W172" s="56">
        <f t="shared" si="84"/>
        <v>0</v>
      </c>
      <c r="X172" s="99" t="s">
        <v>90</v>
      </c>
      <c r="Y172" s="56">
        <f t="shared" si="85"/>
        <v>0</v>
      </c>
      <c r="Z172" s="99" t="s">
        <v>93</v>
      </c>
      <c r="AA172" s="56">
        <f t="shared" si="86"/>
        <v>0</v>
      </c>
      <c r="AB172" s="99" t="s">
        <v>125</v>
      </c>
      <c r="AC172" s="56">
        <f t="shared" si="87"/>
        <v>0</v>
      </c>
      <c r="AD172" s="99" t="s">
        <v>102</v>
      </c>
      <c r="AE172" s="56">
        <f t="shared" si="88"/>
        <v>0</v>
      </c>
      <c r="AF172" s="56"/>
      <c r="AG172" s="99" t="s">
        <v>74</v>
      </c>
      <c r="AH172" s="56">
        <f t="shared" si="89"/>
        <v>0</v>
      </c>
      <c r="AI172" s="100" t="s">
        <v>82</v>
      </c>
      <c r="AJ172" s="56">
        <f t="shared" si="90"/>
        <v>0</v>
      </c>
      <c r="AK172" s="56" t="s">
        <v>88</v>
      </c>
      <c r="AL172" s="56">
        <f t="shared" si="91"/>
        <v>0</v>
      </c>
      <c r="AM172" s="99" t="s">
        <v>95</v>
      </c>
      <c r="AN172" s="56">
        <f t="shared" si="92"/>
        <v>0</v>
      </c>
      <c r="AO172" s="99" t="s">
        <v>96</v>
      </c>
      <c r="AP172" s="56">
        <f t="shared" si="93"/>
        <v>0</v>
      </c>
      <c r="AQ172" s="99" t="s">
        <v>102</v>
      </c>
      <c r="AR172" s="56">
        <f t="shared" si="94"/>
        <v>0</v>
      </c>
      <c r="AS172" s="56"/>
      <c r="AT172" s="99" t="s">
        <v>75</v>
      </c>
      <c r="AU172" s="56">
        <f t="shared" si="95"/>
        <v>0</v>
      </c>
      <c r="AV172" s="99" t="s">
        <v>132</v>
      </c>
      <c r="AW172" s="56">
        <f t="shared" si="96"/>
        <v>0</v>
      </c>
      <c r="AX172" s="99" t="s">
        <v>90</v>
      </c>
      <c r="AY172" s="56">
        <f t="shared" si="97"/>
        <v>0</v>
      </c>
      <c r="AZ172" s="99" t="s">
        <v>93</v>
      </c>
      <c r="BA172" s="56">
        <f t="shared" si="98"/>
        <v>0</v>
      </c>
      <c r="BB172" s="99" t="s">
        <v>99</v>
      </c>
      <c r="BC172" s="56">
        <f t="shared" si="99"/>
        <v>0</v>
      </c>
      <c r="BD172" s="99" t="s">
        <v>102</v>
      </c>
      <c r="BE172" s="56">
        <f t="shared" si="100"/>
        <v>0</v>
      </c>
      <c r="BF172" s="56"/>
      <c r="BG172" s="69" t="s">
        <v>75</v>
      </c>
      <c r="BH172" s="56">
        <f t="shared" si="101"/>
        <v>0</v>
      </c>
      <c r="BI172" s="100" t="s">
        <v>83</v>
      </c>
      <c r="BJ172" s="56">
        <f t="shared" si="102"/>
        <v>0</v>
      </c>
      <c r="BK172" s="99" t="s">
        <v>90</v>
      </c>
      <c r="BL172" s="56">
        <f t="shared" si="103"/>
        <v>0</v>
      </c>
      <c r="BM172" s="99" t="s">
        <v>93</v>
      </c>
      <c r="BN172" s="56">
        <f t="shared" si="104"/>
        <v>0</v>
      </c>
      <c r="BO172" s="99" t="s">
        <v>99</v>
      </c>
      <c r="BP172" s="56">
        <f t="shared" si="105"/>
        <v>0</v>
      </c>
      <c r="BQ172" s="99" t="s">
        <v>102</v>
      </c>
      <c r="BR172" s="56">
        <f t="shared" si="106"/>
        <v>0</v>
      </c>
      <c r="BS172" s="56"/>
      <c r="BT172" s="99" t="s">
        <v>77</v>
      </c>
      <c r="BU172" s="56">
        <f t="shared" si="107"/>
        <v>0</v>
      </c>
      <c r="BV172" s="100" t="s">
        <v>83</v>
      </c>
      <c r="BW172" s="56">
        <f t="shared" si="108"/>
        <v>0</v>
      </c>
      <c r="BX172" s="99" t="s">
        <v>90</v>
      </c>
      <c r="BY172" s="56">
        <f t="shared" si="109"/>
        <v>0</v>
      </c>
      <c r="BZ172" s="99" t="s">
        <v>95</v>
      </c>
      <c r="CA172" s="56">
        <f t="shared" si="110"/>
        <v>0</v>
      </c>
      <c r="CB172" s="99" t="s">
        <v>99</v>
      </c>
      <c r="CC172" s="56">
        <f t="shared" si="111"/>
        <v>0</v>
      </c>
      <c r="CD172" s="99" t="s">
        <v>102</v>
      </c>
      <c r="CE172" s="56">
        <f t="shared" si="112"/>
        <v>0</v>
      </c>
      <c r="CF172" s="56"/>
      <c r="CG172" s="99" t="s">
        <v>77</v>
      </c>
      <c r="CH172" s="56">
        <f t="shared" si="113"/>
        <v>0</v>
      </c>
      <c r="CI172" s="99" t="s">
        <v>83</v>
      </c>
      <c r="CJ172" s="56">
        <f t="shared" si="114"/>
        <v>0</v>
      </c>
      <c r="CK172" s="99" t="s">
        <v>90</v>
      </c>
      <c r="CL172" s="56">
        <f t="shared" si="115"/>
        <v>0</v>
      </c>
      <c r="CM172" s="99" t="s">
        <v>95</v>
      </c>
      <c r="CN172" s="56">
        <f t="shared" si="116"/>
        <v>0</v>
      </c>
      <c r="CO172" s="99" t="s">
        <v>99</v>
      </c>
      <c r="CP172" s="56">
        <f t="shared" si="117"/>
        <v>0</v>
      </c>
      <c r="CQ172" s="99" t="s">
        <v>102</v>
      </c>
      <c r="CR172" s="102">
        <f t="shared" si="118"/>
        <v>0</v>
      </c>
    </row>
    <row r="173" spans="1:96" x14ac:dyDescent="0.15">
      <c r="A173" s="80" t="s">
        <v>509</v>
      </c>
      <c r="B173" s="81" t="s">
        <v>510</v>
      </c>
      <c r="C173" s="82" t="s">
        <v>170</v>
      </c>
      <c r="D173" s="82" t="s">
        <v>51</v>
      </c>
      <c r="E173" s="56"/>
      <c r="F173" s="14"/>
      <c r="G173" s="80">
        <v>76</v>
      </c>
      <c r="H173" s="56">
        <v>91</v>
      </c>
      <c r="I173" s="56">
        <v>63</v>
      </c>
      <c r="J173" s="56">
        <v>27</v>
      </c>
      <c r="K173" s="56">
        <v>33</v>
      </c>
      <c r="L173" s="56">
        <v>50.5</v>
      </c>
      <c r="M173" s="94">
        <f t="shared" si="80"/>
        <v>340.5</v>
      </c>
      <c r="N173" s="80"/>
      <c r="O173" s="56">
        <f t="shared" si="119"/>
        <v>0</v>
      </c>
      <c r="P173" s="56"/>
      <c r="Q173" s="81">
        <f t="shared" si="81"/>
        <v>0</v>
      </c>
      <c r="R173" s="14">
        <f t="shared" si="82"/>
        <v>0</v>
      </c>
      <c r="S173" s="80"/>
      <c r="T173" s="99" t="s">
        <v>77</v>
      </c>
      <c r="U173" s="56">
        <f t="shared" si="83"/>
        <v>0</v>
      </c>
      <c r="V173" s="99" t="s">
        <v>81</v>
      </c>
      <c r="W173" s="56">
        <f t="shared" si="84"/>
        <v>0</v>
      </c>
      <c r="X173" s="99" t="s">
        <v>90</v>
      </c>
      <c r="Y173" s="56">
        <f t="shared" si="85"/>
        <v>0</v>
      </c>
      <c r="Z173" s="99" t="s">
        <v>93</v>
      </c>
      <c r="AA173" s="56">
        <f t="shared" si="86"/>
        <v>0</v>
      </c>
      <c r="AB173" s="99" t="s">
        <v>125</v>
      </c>
      <c r="AC173" s="56">
        <f t="shared" si="87"/>
        <v>0</v>
      </c>
      <c r="AD173" s="99" t="s">
        <v>102</v>
      </c>
      <c r="AE173" s="56">
        <f t="shared" si="88"/>
        <v>0</v>
      </c>
      <c r="AF173" s="56"/>
      <c r="AG173" s="99" t="s">
        <v>74</v>
      </c>
      <c r="AH173" s="56">
        <f t="shared" si="89"/>
        <v>0</v>
      </c>
      <c r="AI173" s="100" t="s">
        <v>79</v>
      </c>
      <c r="AJ173" s="56">
        <f t="shared" si="90"/>
        <v>0</v>
      </c>
      <c r="AK173" s="56" t="s">
        <v>90</v>
      </c>
      <c r="AL173" s="56">
        <f t="shared" si="91"/>
        <v>0</v>
      </c>
      <c r="AM173" s="99" t="s">
        <v>95</v>
      </c>
      <c r="AN173" s="56">
        <f t="shared" si="92"/>
        <v>0</v>
      </c>
      <c r="AO173" s="99" t="s">
        <v>96</v>
      </c>
      <c r="AP173" s="56">
        <f t="shared" si="93"/>
        <v>0</v>
      </c>
      <c r="AQ173" s="99" t="s">
        <v>102</v>
      </c>
      <c r="AR173" s="56">
        <f t="shared" si="94"/>
        <v>0</v>
      </c>
      <c r="AS173" s="56"/>
      <c r="AT173" s="99" t="s">
        <v>77</v>
      </c>
      <c r="AU173" s="56">
        <f t="shared" si="95"/>
        <v>0</v>
      </c>
      <c r="AV173" s="99" t="s">
        <v>132</v>
      </c>
      <c r="AW173" s="56">
        <f t="shared" si="96"/>
        <v>0</v>
      </c>
      <c r="AX173" s="99" t="s">
        <v>88</v>
      </c>
      <c r="AY173" s="56">
        <f t="shared" si="97"/>
        <v>0</v>
      </c>
      <c r="AZ173" s="99" t="s">
        <v>94</v>
      </c>
      <c r="BA173" s="56">
        <f t="shared" si="98"/>
        <v>0</v>
      </c>
      <c r="BB173" s="99" t="s">
        <v>96</v>
      </c>
      <c r="BC173" s="56">
        <f t="shared" si="99"/>
        <v>0</v>
      </c>
      <c r="BD173" s="99" t="s">
        <v>102</v>
      </c>
      <c r="BE173" s="56">
        <f t="shared" si="100"/>
        <v>0</v>
      </c>
      <c r="BF173" s="56"/>
      <c r="BG173" s="69" t="s">
        <v>77</v>
      </c>
      <c r="BH173" s="56">
        <f t="shared" si="101"/>
        <v>0</v>
      </c>
      <c r="BI173" s="100" t="s">
        <v>83</v>
      </c>
      <c r="BJ173" s="56">
        <f t="shared" si="102"/>
        <v>0</v>
      </c>
      <c r="BK173" s="99" t="s">
        <v>87</v>
      </c>
      <c r="BL173" s="56">
        <f t="shared" si="103"/>
        <v>0</v>
      </c>
      <c r="BM173" s="99" t="s">
        <v>94</v>
      </c>
      <c r="BN173" s="56">
        <f t="shared" si="104"/>
        <v>0</v>
      </c>
      <c r="BO173" s="99" t="s">
        <v>96</v>
      </c>
      <c r="BP173" s="56">
        <f t="shared" si="105"/>
        <v>0</v>
      </c>
      <c r="BQ173" s="99" t="s">
        <v>102</v>
      </c>
      <c r="BR173" s="56">
        <f t="shared" si="106"/>
        <v>0</v>
      </c>
      <c r="BS173" s="56"/>
      <c r="BT173" s="99" t="s">
        <v>77</v>
      </c>
      <c r="BU173" s="56">
        <f t="shared" si="107"/>
        <v>0</v>
      </c>
      <c r="BV173" s="100" t="s">
        <v>83</v>
      </c>
      <c r="BW173" s="56">
        <f t="shared" si="108"/>
        <v>0</v>
      </c>
      <c r="BX173" s="99" t="s">
        <v>90</v>
      </c>
      <c r="BY173" s="56">
        <f t="shared" si="109"/>
        <v>0</v>
      </c>
      <c r="BZ173" s="99" t="s">
        <v>95</v>
      </c>
      <c r="CA173" s="56">
        <f t="shared" si="110"/>
        <v>0</v>
      </c>
      <c r="CB173" s="99" t="s">
        <v>99</v>
      </c>
      <c r="CC173" s="56">
        <f t="shared" si="111"/>
        <v>0</v>
      </c>
      <c r="CD173" s="99" t="s">
        <v>102</v>
      </c>
      <c r="CE173" s="56">
        <f t="shared" si="112"/>
        <v>0</v>
      </c>
      <c r="CF173" s="56"/>
      <c r="CG173" s="99" t="s">
        <v>77</v>
      </c>
      <c r="CH173" s="56">
        <f t="shared" si="113"/>
        <v>0</v>
      </c>
      <c r="CI173" s="99" t="s">
        <v>83</v>
      </c>
      <c r="CJ173" s="56">
        <f t="shared" si="114"/>
        <v>0</v>
      </c>
      <c r="CK173" s="99" t="s">
        <v>90</v>
      </c>
      <c r="CL173" s="56">
        <f t="shared" si="115"/>
        <v>0</v>
      </c>
      <c r="CM173" s="99" t="s">
        <v>95</v>
      </c>
      <c r="CN173" s="56">
        <f t="shared" si="116"/>
        <v>0</v>
      </c>
      <c r="CO173" s="99" t="s">
        <v>99</v>
      </c>
      <c r="CP173" s="56">
        <f t="shared" si="117"/>
        <v>0</v>
      </c>
      <c r="CQ173" s="99" t="s">
        <v>102</v>
      </c>
      <c r="CR173" s="102">
        <f t="shared" si="118"/>
        <v>0</v>
      </c>
    </row>
    <row r="174" spans="1:96" x14ac:dyDescent="0.15">
      <c r="A174" s="80" t="s">
        <v>511</v>
      </c>
      <c r="B174" s="81" t="s">
        <v>512</v>
      </c>
      <c r="C174" s="82" t="s">
        <v>170</v>
      </c>
      <c r="D174" s="82" t="s">
        <v>51</v>
      </c>
      <c r="E174" s="56"/>
      <c r="F174" s="14"/>
      <c r="G174" s="80">
        <v>87</v>
      </c>
      <c r="H174" s="56">
        <v>66</v>
      </c>
      <c r="I174" s="56">
        <v>78</v>
      </c>
      <c r="J174" s="56">
        <v>21</v>
      </c>
      <c r="K174" s="56">
        <v>48.5</v>
      </c>
      <c r="L174" s="56">
        <v>38.5</v>
      </c>
      <c r="M174" s="94">
        <f t="shared" si="80"/>
        <v>339</v>
      </c>
      <c r="N174" s="80"/>
      <c r="O174" s="56">
        <f t="shared" si="119"/>
        <v>0</v>
      </c>
      <c r="P174" s="56"/>
      <c r="Q174" s="81">
        <f t="shared" si="81"/>
        <v>0</v>
      </c>
      <c r="R174" s="14">
        <f t="shared" si="82"/>
        <v>0</v>
      </c>
      <c r="S174" s="80"/>
      <c r="T174" s="99" t="s">
        <v>77</v>
      </c>
      <c r="U174" s="56">
        <f t="shared" si="83"/>
        <v>0</v>
      </c>
      <c r="V174" s="99" t="s">
        <v>82</v>
      </c>
      <c r="W174" s="56">
        <f t="shared" si="84"/>
        <v>0</v>
      </c>
      <c r="X174" s="99" t="s">
        <v>90</v>
      </c>
      <c r="Y174" s="56">
        <f t="shared" si="85"/>
        <v>0</v>
      </c>
      <c r="Z174" s="99" t="s">
        <v>94</v>
      </c>
      <c r="AA174" s="56">
        <f t="shared" si="86"/>
        <v>0</v>
      </c>
      <c r="AB174" s="99" t="s">
        <v>96</v>
      </c>
      <c r="AC174" s="56">
        <f t="shared" si="87"/>
        <v>0</v>
      </c>
      <c r="AD174" s="99" t="s">
        <v>102</v>
      </c>
      <c r="AE174" s="56">
        <f t="shared" si="88"/>
        <v>0</v>
      </c>
      <c r="AF174" s="56"/>
      <c r="AG174" s="99" t="s">
        <v>75</v>
      </c>
      <c r="AH174" s="56">
        <f t="shared" si="89"/>
        <v>0</v>
      </c>
      <c r="AI174" s="100" t="s">
        <v>79</v>
      </c>
      <c r="AJ174" s="56">
        <f t="shared" si="90"/>
        <v>0</v>
      </c>
      <c r="AK174" s="56" t="s">
        <v>89</v>
      </c>
      <c r="AL174" s="56">
        <f t="shared" si="91"/>
        <v>0</v>
      </c>
      <c r="AM174" s="99" t="s">
        <v>95</v>
      </c>
      <c r="AN174" s="56">
        <f t="shared" si="92"/>
        <v>0</v>
      </c>
      <c r="AO174" s="99" t="s">
        <v>99</v>
      </c>
      <c r="AP174" s="56">
        <f t="shared" si="93"/>
        <v>0</v>
      </c>
      <c r="AQ174" s="99" t="s">
        <v>122</v>
      </c>
      <c r="AR174" s="56">
        <f t="shared" si="94"/>
        <v>0</v>
      </c>
      <c r="AS174" s="56"/>
      <c r="AT174" s="99" t="s">
        <v>77</v>
      </c>
      <c r="AU174" s="56">
        <f t="shared" si="95"/>
        <v>0</v>
      </c>
      <c r="AV174" s="99" t="s">
        <v>132</v>
      </c>
      <c r="AW174" s="56">
        <f t="shared" si="96"/>
        <v>0</v>
      </c>
      <c r="AX174" s="99" t="s">
        <v>89</v>
      </c>
      <c r="AY174" s="56">
        <f t="shared" si="97"/>
        <v>0</v>
      </c>
      <c r="AZ174" s="99" t="s">
        <v>94</v>
      </c>
      <c r="BA174" s="56">
        <f t="shared" si="98"/>
        <v>0</v>
      </c>
      <c r="BB174" s="99" t="s">
        <v>99</v>
      </c>
      <c r="BC174" s="56">
        <f t="shared" si="99"/>
        <v>0</v>
      </c>
      <c r="BD174" s="99" t="s">
        <v>102</v>
      </c>
      <c r="BE174" s="56">
        <f t="shared" si="100"/>
        <v>0</v>
      </c>
      <c r="BF174" s="56"/>
      <c r="BG174" s="69" t="s">
        <v>77</v>
      </c>
      <c r="BH174" s="56">
        <f t="shared" si="101"/>
        <v>0</v>
      </c>
      <c r="BI174" s="100" t="s">
        <v>83</v>
      </c>
      <c r="BJ174" s="56">
        <f t="shared" si="102"/>
        <v>0</v>
      </c>
      <c r="BK174" s="99" t="s">
        <v>89</v>
      </c>
      <c r="BL174" s="56">
        <f t="shared" si="103"/>
        <v>0</v>
      </c>
      <c r="BM174" s="99" t="s">
        <v>94</v>
      </c>
      <c r="BN174" s="56">
        <f t="shared" si="104"/>
        <v>0</v>
      </c>
      <c r="BO174" s="99" t="s">
        <v>99</v>
      </c>
      <c r="BP174" s="56">
        <f t="shared" si="105"/>
        <v>0</v>
      </c>
      <c r="BQ174" s="99" t="s">
        <v>102</v>
      </c>
      <c r="BR174" s="56">
        <f t="shared" si="106"/>
        <v>0</v>
      </c>
      <c r="BS174" s="56"/>
      <c r="BT174" s="99" t="s">
        <v>77</v>
      </c>
      <c r="BU174" s="56">
        <f t="shared" si="107"/>
        <v>0</v>
      </c>
      <c r="BV174" s="100" t="s">
        <v>83</v>
      </c>
      <c r="BW174" s="56">
        <f t="shared" si="108"/>
        <v>0</v>
      </c>
      <c r="BX174" s="99" t="s">
        <v>90</v>
      </c>
      <c r="BY174" s="56">
        <f t="shared" si="109"/>
        <v>0</v>
      </c>
      <c r="BZ174" s="99" t="s">
        <v>95</v>
      </c>
      <c r="CA174" s="56">
        <f t="shared" si="110"/>
        <v>0</v>
      </c>
      <c r="CB174" s="99" t="s">
        <v>99</v>
      </c>
      <c r="CC174" s="56">
        <f t="shared" si="111"/>
        <v>0</v>
      </c>
      <c r="CD174" s="99" t="s">
        <v>102</v>
      </c>
      <c r="CE174" s="56">
        <f t="shared" si="112"/>
        <v>0</v>
      </c>
      <c r="CF174" s="56"/>
      <c r="CG174" s="99" t="s">
        <v>77</v>
      </c>
      <c r="CH174" s="56">
        <f t="shared" si="113"/>
        <v>0</v>
      </c>
      <c r="CI174" s="99" t="s">
        <v>83</v>
      </c>
      <c r="CJ174" s="56">
        <f t="shared" si="114"/>
        <v>0</v>
      </c>
      <c r="CK174" s="99" t="s">
        <v>90</v>
      </c>
      <c r="CL174" s="56">
        <f t="shared" si="115"/>
        <v>0</v>
      </c>
      <c r="CM174" s="99" t="s">
        <v>95</v>
      </c>
      <c r="CN174" s="56">
        <f t="shared" si="116"/>
        <v>0</v>
      </c>
      <c r="CO174" s="99" t="s">
        <v>99</v>
      </c>
      <c r="CP174" s="56">
        <f t="shared" si="117"/>
        <v>0</v>
      </c>
      <c r="CQ174" s="99" t="s">
        <v>102</v>
      </c>
      <c r="CR174" s="102">
        <f t="shared" si="118"/>
        <v>0</v>
      </c>
    </row>
    <row r="175" spans="1:96" x14ac:dyDescent="0.15">
      <c r="A175" s="80" t="s">
        <v>513</v>
      </c>
      <c r="B175" s="81" t="s">
        <v>514</v>
      </c>
      <c r="C175" s="82" t="s">
        <v>170</v>
      </c>
      <c r="D175" s="82" t="s">
        <v>51</v>
      </c>
      <c r="E175" s="56"/>
      <c r="F175" s="14"/>
      <c r="G175" s="80">
        <v>106</v>
      </c>
      <c r="H175" s="56">
        <v>65</v>
      </c>
      <c r="I175" s="56">
        <v>76</v>
      </c>
      <c r="J175" s="56">
        <v>24</v>
      </c>
      <c r="K175" s="56">
        <v>17.5</v>
      </c>
      <c r="L175" s="56">
        <v>50</v>
      </c>
      <c r="M175" s="94">
        <f t="shared" si="80"/>
        <v>338.5</v>
      </c>
      <c r="N175" s="80"/>
      <c r="O175" s="56">
        <f t="shared" si="119"/>
        <v>0</v>
      </c>
      <c r="P175" s="56"/>
      <c r="Q175" s="81">
        <f t="shared" si="81"/>
        <v>0</v>
      </c>
      <c r="R175" s="14">
        <f t="shared" si="82"/>
        <v>0</v>
      </c>
      <c r="S175" s="80"/>
      <c r="T175" s="99" t="s">
        <v>75</v>
      </c>
      <c r="U175" s="56">
        <f t="shared" si="83"/>
        <v>0</v>
      </c>
      <c r="V175" s="99" t="s">
        <v>80</v>
      </c>
      <c r="W175" s="56">
        <f t="shared" si="84"/>
        <v>0</v>
      </c>
      <c r="X175" s="99" t="s">
        <v>89</v>
      </c>
      <c r="Y175" s="56">
        <f t="shared" si="85"/>
        <v>0</v>
      </c>
      <c r="Z175" s="99" t="s">
        <v>93</v>
      </c>
      <c r="AA175" s="56">
        <f t="shared" si="86"/>
        <v>0</v>
      </c>
      <c r="AB175" s="99" t="s">
        <v>96</v>
      </c>
      <c r="AC175" s="56">
        <f t="shared" si="87"/>
        <v>0</v>
      </c>
      <c r="AD175" s="99" t="s">
        <v>102</v>
      </c>
      <c r="AE175" s="56">
        <f t="shared" si="88"/>
        <v>0</v>
      </c>
      <c r="AF175" s="56"/>
      <c r="AG175" s="99" t="s">
        <v>73</v>
      </c>
      <c r="AH175" s="56">
        <f t="shared" si="89"/>
        <v>0</v>
      </c>
      <c r="AI175" s="100" t="s">
        <v>79</v>
      </c>
      <c r="AJ175" s="56">
        <f t="shared" si="90"/>
        <v>0</v>
      </c>
      <c r="AK175" s="56" t="s">
        <v>90</v>
      </c>
      <c r="AL175" s="56">
        <f t="shared" si="91"/>
        <v>0</v>
      </c>
      <c r="AM175" s="99" t="s">
        <v>91</v>
      </c>
      <c r="AN175" s="56">
        <f t="shared" si="92"/>
        <v>0</v>
      </c>
      <c r="AO175" s="99" t="s">
        <v>99</v>
      </c>
      <c r="AP175" s="56">
        <f t="shared" si="93"/>
        <v>0</v>
      </c>
      <c r="AQ175" s="99" t="s">
        <v>122</v>
      </c>
      <c r="AR175" s="56">
        <f t="shared" si="94"/>
        <v>0</v>
      </c>
      <c r="AS175" s="56"/>
      <c r="AT175" s="99" t="s">
        <v>75</v>
      </c>
      <c r="AU175" s="56">
        <f t="shared" si="95"/>
        <v>0</v>
      </c>
      <c r="AV175" s="99" t="s">
        <v>79</v>
      </c>
      <c r="AW175" s="56">
        <f t="shared" si="96"/>
        <v>0</v>
      </c>
      <c r="AX175" s="99" t="s">
        <v>85</v>
      </c>
      <c r="AY175" s="56">
        <f t="shared" si="97"/>
        <v>0</v>
      </c>
      <c r="AZ175" s="99" t="s">
        <v>95</v>
      </c>
      <c r="BA175" s="56">
        <f t="shared" si="98"/>
        <v>0</v>
      </c>
      <c r="BB175" s="99" t="s">
        <v>99</v>
      </c>
      <c r="BC175" s="56">
        <f t="shared" si="99"/>
        <v>0</v>
      </c>
      <c r="BD175" s="99" t="s">
        <v>102</v>
      </c>
      <c r="BE175" s="56">
        <f t="shared" si="100"/>
        <v>0</v>
      </c>
      <c r="BF175" s="56"/>
      <c r="BG175" s="69" t="s">
        <v>75</v>
      </c>
      <c r="BH175" s="56">
        <f t="shared" si="101"/>
        <v>0</v>
      </c>
      <c r="BI175" s="100" t="s">
        <v>79</v>
      </c>
      <c r="BJ175" s="56">
        <f t="shared" si="102"/>
        <v>0</v>
      </c>
      <c r="BK175" s="99" t="s">
        <v>85</v>
      </c>
      <c r="BL175" s="56">
        <f t="shared" si="103"/>
        <v>0</v>
      </c>
      <c r="BM175" s="99" t="s">
        <v>95</v>
      </c>
      <c r="BN175" s="56">
        <f t="shared" si="104"/>
        <v>0</v>
      </c>
      <c r="BO175" s="99" t="s">
        <v>99</v>
      </c>
      <c r="BP175" s="56">
        <f t="shared" si="105"/>
        <v>0</v>
      </c>
      <c r="BQ175" s="99" t="s">
        <v>102</v>
      </c>
      <c r="BR175" s="56">
        <f t="shared" si="106"/>
        <v>0</v>
      </c>
      <c r="BS175" s="56"/>
      <c r="BT175" s="99" t="s">
        <v>77</v>
      </c>
      <c r="BU175" s="56">
        <f t="shared" si="107"/>
        <v>0</v>
      </c>
      <c r="BV175" s="100" t="s">
        <v>83</v>
      </c>
      <c r="BW175" s="56">
        <f t="shared" si="108"/>
        <v>0</v>
      </c>
      <c r="BX175" s="99" t="s">
        <v>90</v>
      </c>
      <c r="BY175" s="56">
        <f t="shared" si="109"/>
        <v>0</v>
      </c>
      <c r="BZ175" s="99" t="s">
        <v>95</v>
      </c>
      <c r="CA175" s="56">
        <f t="shared" si="110"/>
        <v>0</v>
      </c>
      <c r="CB175" s="99" t="s">
        <v>99</v>
      </c>
      <c r="CC175" s="56">
        <f t="shared" si="111"/>
        <v>0</v>
      </c>
      <c r="CD175" s="99" t="s">
        <v>102</v>
      </c>
      <c r="CE175" s="56">
        <f t="shared" si="112"/>
        <v>0</v>
      </c>
      <c r="CF175" s="56"/>
      <c r="CG175" s="99" t="s">
        <v>77</v>
      </c>
      <c r="CH175" s="56">
        <f t="shared" si="113"/>
        <v>0</v>
      </c>
      <c r="CI175" s="99" t="s">
        <v>83</v>
      </c>
      <c r="CJ175" s="56">
        <f t="shared" si="114"/>
        <v>0</v>
      </c>
      <c r="CK175" s="99" t="s">
        <v>90</v>
      </c>
      <c r="CL175" s="56">
        <f t="shared" si="115"/>
        <v>0</v>
      </c>
      <c r="CM175" s="99" t="s">
        <v>95</v>
      </c>
      <c r="CN175" s="56">
        <f t="shared" si="116"/>
        <v>0</v>
      </c>
      <c r="CO175" s="99" t="s">
        <v>99</v>
      </c>
      <c r="CP175" s="56">
        <f t="shared" si="117"/>
        <v>0</v>
      </c>
      <c r="CQ175" s="99" t="s">
        <v>102</v>
      </c>
      <c r="CR175" s="102">
        <f t="shared" si="118"/>
        <v>0</v>
      </c>
    </row>
    <row r="176" spans="1:96" x14ac:dyDescent="0.15">
      <c r="A176" s="80" t="s">
        <v>515</v>
      </c>
      <c r="B176" s="81" t="s">
        <v>516</v>
      </c>
      <c r="C176" s="82" t="s">
        <v>170</v>
      </c>
      <c r="D176" s="82" t="s">
        <v>51</v>
      </c>
      <c r="E176" s="56"/>
      <c r="F176" s="14"/>
      <c r="G176" s="80">
        <v>100</v>
      </c>
      <c r="H176" s="56">
        <v>31</v>
      </c>
      <c r="I176" s="56">
        <v>94</v>
      </c>
      <c r="J176" s="56">
        <v>43.5</v>
      </c>
      <c r="K176" s="56">
        <v>30</v>
      </c>
      <c r="L176" s="56">
        <v>39.5</v>
      </c>
      <c r="M176" s="94">
        <f t="shared" si="80"/>
        <v>338</v>
      </c>
      <c r="N176" s="80"/>
      <c r="O176" s="56">
        <f t="shared" si="119"/>
        <v>0</v>
      </c>
      <c r="P176" s="56"/>
      <c r="Q176" s="81">
        <f t="shared" si="81"/>
        <v>0</v>
      </c>
      <c r="R176" s="14">
        <f t="shared" si="82"/>
        <v>0</v>
      </c>
      <c r="S176" s="80"/>
      <c r="T176" s="99" t="s">
        <v>77</v>
      </c>
      <c r="U176" s="56">
        <f t="shared" si="83"/>
        <v>0</v>
      </c>
      <c r="V176" s="99" t="s">
        <v>81</v>
      </c>
      <c r="W176" s="56">
        <f t="shared" si="84"/>
        <v>0</v>
      </c>
      <c r="X176" s="99" t="s">
        <v>90</v>
      </c>
      <c r="Y176" s="56">
        <f t="shared" si="85"/>
        <v>0</v>
      </c>
      <c r="Z176" s="99" t="s">
        <v>93</v>
      </c>
      <c r="AA176" s="56">
        <f t="shared" si="86"/>
        <v>0</v>
      </c>
      <c r="AB176" s="99" t="s">
        <v>125</v>
      </c>
      <c r="AC176" s="56">
        <f t="shared" si="87"/>
        <v>0</v>
      </c>
      <c r="AD176" s="99" t="s">
        <v>102</v>
      </c>
      <c r="AE176" s="56">
        <f t="shared" si="88"/>
        <v>0</v>
      </c>
      <c r="AF176" s="56"/>
      <c r="AG176" s="99" t="s">
        <v>78</v>
      </c>
      <c r="AH176" s="56">
        <f t="shared" si="89"/>
        <v>0</v>
      </c>
      <c r="AI176" s="100" t="s">
        <v>83</v>
      </c>
      <c r="AJ176" s="56">
        <f t="shared" si="90"/>
        <v>0</v>
      </c>
      <c r="AK176" s="56" t="s">
        <v>89</v>
      </c>
      <c r="AL176" s="56">
        <f t="shared" si="91"/>
        <v>0</v>
      </c>
      <c r="AM176" s="99" t="s">
        <v>93</v>
      </c>
      <c r="AN176" s="56">
        <f t="shared" si="92"/>
        <v>0</v>
      </c>
      <c r="AO176" s="99" t="s">
        <v>99</v>
      </c>
      <c r="AP176" s="56">
        <f t="shared" si="93"/>
        <v>0</v>
      </c>
      <c r="AQ176" s="99" t="s">
        <v>121</v>
      </c>
      <c r="AR176" s="56">
        <f t="shared" si="94"/>
        <v>0</v>
      </c>
      <c r="AS176" s="56"/>
      <c r="AT176" s="99" t="s">
        <v>78</v>
      </c>
      <c r="AU176" s="56">
        <f t="shared" si="95"/>
        <v>0</v>
      </c>
      <c r="AV176" s="99" t="s">
        <v>79</v>
      </c>
      <c r="AW176" s="56">
        <f t="shared" si="96"/>
        <v>0</v>
      </c>
      <c r="AX176" s="99" t="s">
        <v>89</v>
      </c>
      <c r="AY176" s="56">
        <f t="shared" si="97"/>
        <v>0</v>
      </c>
      <c r="AZ176" s="99" t="s">
        <v>93</v>
      </c>
      <c r="BA176" s="56">
        <f t="shared" si="98"/>
        <v>0</v>
      </c>
      <c r="BB176" s="99" t="s">
        <v>96</v>
      </c>
      <c r="BC176" s="56">
        <f t="shared" si="99"/>
        <v>0</v>
      </c>
      <c r="BD176" s="99" t="s">
        <v>122</v>
      </c>
      <c r="BE176" s="56">
        <f t="shared" si="100"/>
        <v>0</v>
      </c>
      <c r="BF176" s="56"/>
      <c r="BG176" s="69" t="s">
        <v>78</v>
      </c>
      <c r="BH176" s="56">
        <f t="shared" si="101"/>
        <v>0</v>
      </c>
      <c r="BI176" s="100" t="s">
        <v>79</v>
      </c>
      <c r="BJ176" s="56">
        <f t="shared" si="102"/>
        <v>0</v>
      </c>
      <c r="BK176" s="99" t="s">
        <v>89</v>
      </c>
      <c r="BL176" s="56">
        <f t="shared" si="103"/>
        <v>0</v>
      </c>
      <c r="BM176" s="99" t="s">
        <v>93</v>
      </c>
      <c r="BN176" s="56">
        <f t="shared" si="104"/>
        <v>0</v>
      </c>
      <c r="BO176" s="99" t="s">
        <v>96</v>
      </c>
      <c r="BP176" s="56">
        <f t="shared" si="105"/>
        <v>0</v>
      </c>
      <c r="BQ176" s="99" t="s">
        <v>122</v>
      </c>
      <c r="BR176" s="56">
        <f t="shared" si="106"/>
        <v>0</v>
      </c>
      <c r="BS176" s="56"/>
      <c r="BT176" s="99" t="s">
        <v>75</v>
      </c>
      <c r="BU176" s="56">
        <f t="shared" si="107"/>
        <v>0</v>
      </c>
      <c r="BV176" s="100" t="s">
        <v>138</v>
      </c>
      <c r="BW176" s="56">
        <f t="shared" si="108"/>
        <v>0</v>
      </c>
      <c r="BX176" s="99" t="s">
        <v>88</v>
      </c>
      <c r="BY176" s="56">
        <f t="shared" si="109"/>
        <v>0</v>
      </c>
      <c r="BZ176" s="99" t="s">
        <v>93</v>
      </c>
      <c r="CA176" s="56">
        <f t="shared" si="110"/>
        <v>0</v>
      </c>
      <c r="CB176" s="99" t="s">
        <v>99</v>
      </c>
      <c r="CC176" s="56">
        <f t="shared" si="111"/>
        <v>0</v>
      </c>
      <c r="CD176" s="99" t="s">
        <v>102</v>
      </c>
      <c r="CE176" s="56">
        <f t="shared" si="112"/>
        <v>0</v>
      </c>
      <c r="CF176" s="56"/>
      <c r="CG176" s="99" t="s">
        <v>75</v>
      </c>
      <c r="CH176" s="56">
        <f t="shared" si="113"/>
        <v>0</v>
      </c>
      <c r="CI176" s="99" t="s">
        <v>138</v>
      </c>
      <c r="CJ176" s="56">
        <f t="shared" si="114"/>
        <v>0</v>
      </c>
      <c r="CK176" s="99" t="s">
        <v>88</v>
      </c>
      <c r="CL176" s="56">
        <f t="shared" si="115"/>
        <v>0</v>
      </c>
      <c r="CM176" s="99" t="s">
        <v>93</v>
      </c>
      <c r="CN176" s="56">
        <f t="shared" si="116"/>
        <v>0</v>
      </c>
      <c r="CO176" s="99" t="s">
        <v>99</v>
      </c>
      <c r="CP176" s="56">
        <f t="shared" si="117"/>
        <v>0</v>
      </c>
      <c r="CQ176" s="99" t="s">
        <v>102</v>
      </c>
      <c r="CR176" s="102">
        <f t="shared" si="118"/>
        <v>0</v>
      </c>
    </row>
    <row r="177" spans="1:96" x14ac:dyDescent="0.15">
      <c r="A177" s="80" t="s">
        <v>517</v>
      </c>
      <c r="B177" s="81" t="s">
        <v>518</v>
      </c>
      <c r="C177" s="82" t="s">
        <v>170</v>
      </c>
      <c r="D177" s="82" t="s">
        <v>51</v>
      </c>
      <c r="E177" s="56"/>
      <c r="F177" s="14"/>
      <c r="G177" s="80">
        <v>100</v>
      </c>
      <c r="H177" s="56">
        <v>52</v>
      </c>
      <c r="I177" s="56">
        <v>112</v>
      </c>
      <c r="J177" s="56">
        <v>22</v>
      </c>
      <c r="K177" s="56">
        <v>22</v>
      </c>
      <c r="L177" s="56">
        <v>28.5</v>
      </c>
      <c r="M177" s="94">
        <f t="shared" si="80"/>
        <v>336.5</v>
      </c>
      <c r="N177" s="80"/>
      <c r="O177" s="56">
        <f t="shared" si="119"/>
        <v>0</v>
      </c>
      <c r="P177" s="56"/>
      <c r="Q177" s="81">
        <f t="shared" si="81"/>
        <v>0</v>
      </c>
      <c r="R177" s="14">
        <f t="shared" si="82"/>
        <v>0</v>
      </c>
      <c r="S177" s="80"/>
      <c r="T177" s="99" t="s">
        <v>77</v>
      </c>
      <c r="U177" s="56">
        <f t="shared" si="83"/>
        <v>0</v>
      </c>
      <c r="V177" s="99" t="s">
        <v>81</v>
      </c>
      <c r="W177" s="56">
        <f t="shared" si="84"/>
        <v>0</v>
      </c>
      <c r="X177" s="99" t="s">
        <v>90</v>
      </c>
      <c r="Y177" s="56">
        <f t="shared" si="85"/>
        <v>0</v>
      </c>
      <c r="Z177" s="99" t="s">
        <v>93</v>
      </c>
      <c r="AA177" s="56">
        <f t="shared" si="86"/>
        <v>0</v>
      </c>
      <c r="AB177" s="99" t="s">
        <v>125</v>
      </c>
      <c r="AC177" s="56">
        <f t="shared" si="87"/>
        <v>0</v>
      </c>
      <c r="AD177" s="99" t="s">
        <v>102</v>
      </c>
      <c r="AE177" s="56">
        <f t="shared" si="88"/>
        <v>0</v>
      </c>
      <c r="AF177" s="56"/>
      <c r="AG177" s="99" t="s">
        <v>73</v>
      </c>
      <c r="AH177" s="56">
        <f t="shared" si="89"/>
        <v>0</v>
      </c>
      <c r="AI177" s="100" t="s">
        <v>82</v>
      </c>
      <c r="AJ177" s="56">
        <f t="shared" si="90"/>
        <v>0</v>
      </c>
      <c r="AK177" s="56" t="s">
        <v>85</v>
      </c>
      <c r="AL177" s="56">
        <f t="shared" si="91"/>
        <v>0</v>
      </c>
      <c r="AM177" s="99" t="s">
        <v>93</v>
      </c>
      <c r="AN177" s="56">
        <f t="shared" si="92"/>
        <v>0</v>
      </c>
      <c r="AO177" s="99" t="s">
        <v>99</v>
      </c>
      <c r="AP177" s="56">
        <f t="shared" si="93"/>
        <v>0</v>
      </c>
      <c r="AQ177" s="99" t="s">
        <v>121</v>
      </c>
      <c r="AR177" s="56">
        <f t="shared" si="94"/>
        <v>0</v>
      </c>
      <c r="AS177" s="56"/>
      <c r="AT177" s="99" t="s">
        <v>76</v>
      </c>
      <c r="AU177" s="56">
        <f t="shared" si="95"/>
        <v>0</v>
      </c>
      <c r="AV177" s="99" t="s">
        <v>79</v>
      </c>
      <c r="AW177" s="56">
        <f t="shared" si="96"/>
        <v>0</v>
      </c>
      <c r="AX177" s="99" t="s">
        <v>85</v>
      </c>
      <c r="AY177" s="56">
        <f t="shared" si="97"/>
        <v>0</v>
      </c>
      <c r="AZ177" s="99" t="s">
        <v>94</v>
      </c>
      <c r="BA177" s="56">
        <f t="shared" si="98"/>
        <v>0</v>
      </c>
      <c r="BB177" s="99" t="s">
        <v>96</v>
      </c>
      <c r="BC177" s="56">
        <f t="shared" si="99"/>
        <v>0</v>
      </c>
      <c r="BD177" s="99" t="s">
        <v>102</v>
      </c>
      <c r="BE177" s="56">
        <f t="shared" si="100"/>
        <v>0</v>
      </c>
      <c r="BF177" s="56"/>
      <c r="BG177" s="69" t="s">
        <v>76</v>
      </c>
      <c r="BH177" s="56">
        <f t="shared" si="101"/>
        <v>0</v>
      </c>
      <c r="BI177" s="100" t="s">
        <v>79</v>
      </c>
      <c r="BJ177" s="56">
        <f t="shared" si="102"/>
        <v>0</v>
      </c>
      <c r="BK177" s="99" t="s">
        <v>85</v>
      </c>
      <c r="BL177" s="56">
        <f t="shared" si="103"/>
        <v>0</v>
      </c>
      <c r="BM177" s="99" t="s">
        <v>94</v>
      </c>
      <c r="BN177" s="56">
        <f t="shared" si="104"/>
        <v>0</v>
      </c>
      <c r="BO177" s="99" t="s">
        <v>96</v>
      </c>
      <c r="BP177" s="56">
        <f t="shared" si="105"/>
        <v>0</v>
      </c>
      <c r="BQ177" s="99" t="s">
        <v>102</v>
      </c>
      <c r="BR177" s="56">
        <f t="shared" si="106"/>
        <v>0</v>
      </c>
      <c r="BS177" s="56"/>
      <c r="BT177" s="99" t="s">
        <v>77</v>
      </c>
      <c r="BU177" s="56">
        <f t="shared" si="107"/>
        <v>0</v>
      </c>
      <c r="BV177" s="100" t="s">
        <v>83</v>
      </c>
      <c r="BW177" s="56">
        <f t="shared" si="108"/>
        <v>0</v>
      </c>
      <c r="BX177" s="99" t="s">
        <v>90</v>
      </c>
      <c r="BY177" s="56">
        <f t="shared" si="109"/>
        <v>0</v>
      </c>
      <c r="BZ177" s="99" t="s">
        <v>95</v>
      </c>
      <c r="CA177" s="56">
        <f t="shared" si="110"/>
        <v>0</v>
      </c>
      <c r="CB177" s="99" t="s">
        <v>99</v>
      </c>
      <c r="CC177" s="56">
        <f t="shared" si="111"/>
        <v>0</v>
      </c>
      <c r="CD177" s="99" t="s">
        <v>102</v>
      </c>
      <c r="CE177" s="56">
        <f t="shared" si="112"/>
        <v>0</v>
      </c>
      <c r="CF177" s="56"/>
      <c r="CG177" s="99" t="s">
        <v>77</v>
      </c>
      <c r="CH177" s="56">
        <f t="shared" si="113"/>
        <v>0</v>
      </c>
      <c r="CI177" s="99" t="s">
        <v>83</v>
      </c>
      <c r="CJ177" s="56">
        <f t="shared" si="114"/>
        <v>0</v>
      </c>
      <c r="CK177" s="99" t="s">
        <v>90</v>
      </c>
      <c r="CL177" s="56">
        <f t="shared" si="115"/>
        <v>0</v>
      </c>
      <c r="CM177" s="99" t="s">
        <v>95</v>
      </c>
      <c r="CN177" s="56">
        <f t="shared" si="116"/>
        <v>0</v>
      </c>
      <c r="CO177" s="99" t="s">
        <v>99</v>
      </c>
      <c r="CP177" s="56">
        <f t="shared" si="117"/>
        <v>0</v>
      </c>
      <c r="CQ177" s="99" t="s">
        <v>102</v>
      </c>
      <c r="CR177" s="102">
        <f t="shared" si="118"/>
        <v>0</v>
      </c>
    </row>
    <row r="178" spans="1:96" x14ac:dyDescent="0.15">
      <c r="A178" s="80" t="s">
        <v>519</v>
      </c>
      <c r="B178" s="81" t="s">
        <v>520</v>
      </c>
      <c r="C178" s="82" t="s">
        <v>170</v>
      </c>
      <c r="D178" s="82" t="s">
        <v>51</v>
      </c>
      <c r="E178" s="56"/>
      <c r="F178" s="14"/>
      <c r="G178" s="80">
        <v>107</v>
      </c>
      <c r="H178" s="56">
        <v>80</v>
      </c>
      <c r="I178" s="56">
        <v>32</v>
      </c>
      <c r="J178" s="56">
        <v>27</v>
      </c>
      <c r="K178" s="56">
        <v>29</v>
      </c>
      <c r="L178" s="56">
        <v>61.5</v>
      </c>
      <c r="M178" s="94">
        <f t="shared" si="80"/>
        <v>336.5</v>
      </c>
      <c r="N178" s="80"/>
      <c r="O178" s="56">
        <f t="shared" si="119"/>
        <v>0</v>
      </c>
      <c r="P178" s="56"/>
      <c r="Q178" s="81">
        <f t="shared" si="81"/>
        <v>0</v>
      </c>
      <c r="R178" s="14">
        <f t="shared" si="82"/>
        <v>0</v>
      </c>
      <c r="S178" s="80"/>
      <c r="T178" s="99" t="s">
        <v>77</v>
      </c>
      <c r="U178" s="56">
        <f t="shared" si="83"/>
        <v>0</v>
      </c>
      <c r="V178" s="99" t="s">
        <v>82</v>
      </c>
      <c r="W178" s="56">
        <f t="shared" si="84"/>
        <v>0</v>
      </c>
      <c r="X178" s="99" t="s">
        <v>90</v>
      </c>
      <c r="Y178" s="56">
        <f t="shared" si="85"/>
        <v>0</v>
      </c>
      <c r="Z178" s="99" t="s">
        <v>94</v>
      </c>
      <c r="AA178" s="56">
        <f t="shared" si="86"/>
        <v>0</v>
      </c>
      <c r="AB178" s="99" t="s">
        <v>96</v>
      </c>
      <c r="AC178" s="56">
        <f t="shared" si="87"/>
        <v>0</v>
      </c>
      <c r="AD178" s="99" t="s">
        <v>102</v>
      </c>
      <c r="AE178" s="56">
        <f t="shared" si="88"/>
        <v>0</v>
      </c>
      <c r="AF178" s="56"/>
      <c r="AG178" s="99" t="s">
        <v>78</v>
      </c>
      <c r="AH178" s="56">
        <f t="shared" si="89"/>
        <v>0</v>
      </c>
      <c r="AI178" s="100" t="s">
        <v>82</v>
      </c>
      <c r="AJ178" s="56">
        <f t="shared" si="90"/>
        <v>0</v>
      </c>
      <c r="AK178" s="56" t="s">
        <v>88</v>
      </c>
      <c r="AL178" s="56">
        <f t="shared" si="91"/>
        <v>0</v>
      </c>
      <c r="AM178" s="99" t="s">
        <v>95</v>
      </c>
      <c r="AN178" s="56">
        <f t="shared" si="92"/>
        <v>0</v>
      </c>
      <c r="AO178" s="99" t="s">
        <v>96</v>
      </c>
      <c r="AP178" s="56">
        <f t="shared" si="93"/>
        <v>0</v>
      </c>
      <c r="AQ178" s="99" t="s">
        <v>122</v>
      </c>
      <c r="AR178" s="56">
        <f t="shared" si="94"/>
        <v>0</v>
      </c>
      <c r="AS178" s="56"/>
      <c r="AT178" s="99" t="s">
        <v>74</v>
      </c>
      <c r="AU178" s="56">
        <f t="shared" si="95"/>
        <v>0</v>
      </c>
      <c r="AV178" s="99" t="s">
        <v>80</v>
      </c>
      <c r="AW178" s="56">
        <f t="shared" si="96"/>
        <v>0</v>
      </c>
      <c r="AX178" s="99" t="s">
        <v>90</v>
      </c>
      <c r="AY178" s="56">
        <f t="shared" si="97"/>
        <v>0</v>
      </c>
      <c r="AZ178" s="99" t="s">
        <v>93</v>
      </c>
      <c r="BA178" s="56">
        <f t="shared" si="98"/>
        <v>0</v>
      </c>
      <c r="BB178" s="99" t="s">
        <v>96</v>
      </c>
      <c r="BC178" s="56">
        <f t="shared" si="99"/>
        <v>0</v>
      </c>
      <c r="BD178" s="99" t="s">
        <v>122</v>
      </c>
      <c r="BE178" s="56">
        <f t="shared" si="100"/>
        <v>0</v>
      </c>
      <c r="BF178" s="56"/>
      <c r="BG178" s="69" t="s">
        <v>74</v>
      </c>
      <c r="BH178" s="56">
        <f t="shared" si="101"/>
        <v>0</v>
      </c>
      <c r="BI178" s="100" t="s">
        <v>80</v>
      </c>
      <c r="BJ178" s="56">
        <f t="shared" si="102"/>
        <v>0</v>
      </c>
      <c r="BK178" s="99" t="s">
        <v>90</v>
      </c>
      <c r="BL178" s="56">
        <f t="shared" si="103"/>
        <v>0</v>
      </c>
      <c r="BM178" s="99" t="s">
        <v>93</v>
      </c>
      <c r="BN178" s="56">
        <f t="shared" si="104"/>
        <v>0</v>
      </c>
      <c r="BO178" s="99" t="s">
        <v>96</v>
      </c>
      <c r="BP178" s="56">
        <f t="shared" si="105"/>
        <v>0</v>
      </c>
      <c r="BQ178" s="99" t="s">
        <v>122</v>
      </c>
      <c r="BR178" s="56">
        <f t="shared" si="106"/>
        <v>0</v>
      </c>
      <c r="BS178" s="56"/>
      <c r="BT178" s="99" t="s">
        <v>75</v>
      </c>
      <c r="BU178" s="56">
        <f t="shared" si="107"/>
        <v>0</v>
      </c>
      <c r="BV178" s="100" t="s">
        <v>81</v>
      </c>
      <c r="BW178" s="56">
        <f t="shared" si="108"/>
        <v>0</v>
      </c>
      <c r="BX178" s="99" t="s">
        <v>89</v>
      </c>
      <c r="BY178" s="56">
        <f t="shared" si="109"/>
        <v>0</v>
      </c>
      <c r="BZ178" s="99" t="s">
        <v>93</v>
      </c>
      <c r="CA178" s="56">
        <f t="shared" si="110"/>
        <v>0</v>
      </c>
      <c r="CB178" s="99" t="s">
        <v>96</v>
      </c>
      <c r="CC178" s="56">
        <f t="shared" si="111"/>
        <v>0</v>
      </c>
      <c r="CD178" s="99" t="s">
        <v>102</v>
      </c>
      <c r="CE178" s="56">
        <f t="shared" si="112"/>
        <v>0</v>
      </c>
      <c r="CF178" s="56"/>
      <c r="CG178" s="99" t="s">
        <v>75</v>
      </c>
      <c r="CH178" s="56">
        <f t="shared" si="113"/>
        <v>0</v>
      </c>
      <c r="CI178" s="99" t="s">
        <v>81</v>
      </c>
      <c r="CJ178" s="56">
        <f t="shared" si="114"/>
        <v>0</v>
      </c>
      <c r="CK178" s="99" t="s">
        <v>89</v>
      </c>
      <c r="CL178" s="56">
        <f t="shared" si="115"/>
        <v>0</v>
      </c>
      <c r="CM178" s="99" t="s">
        <v>93</v>
      </c>
      <c r="CN178" s="56">
        <f t="shared" si="116"/>
        <v>0</v>
      </c>
      <c r="CO178" s="99" t="s">
        <v>96</v>
      </c>
      <c r="CP178" s="56">
        <f t="shared" si="117"/>
        <v>0</v>
      </c>
      <c r="CQ178" s="99" t="s">
        <v>102</v>
      </c>
      <c r="CR178" s="102">
        <f t="shared" si="118"/>
        <v>0</v>
      </c>
    </row>
    <row r="179" spans="1:96" x14ac:dyDescent="0.15">
      <c r="A179" s="80" t="s">
        <v>521</v>
      </c>
      <c r="B179" s="81" t="s">
        <v>522</v>
      </c>
      <c r="C179" s="82" t="s">
        <v>170</v>
      </c>
      <c r="D179" s="82" t="s">
        <v>51</v>
      </c>
      <c r="E179" s="56"/>
      <c r="F179" s="14"/>
      <c r="G179" s="80">
        <v>99</v>
      </c>
      <c r="H179" s="56">
        <v>51</v>
      </c>
      <c r="I179" s="56">
        <v>63</v>
      </c>
      <c r="J179" s="56">
        <v>51.5</v>
      </c>
      <c r="K179" s="56">
        <v>33.5</v>
      </c>
      <c r="L179" s="56">
        <v>37.5</v>
      </c>
      <c r="M179" s="94">
        <f t="shared" si="80"/>
        <v>335.5</v>
      </c>
      <c r="N179" s="80"/>
      <c r="O179" s="56">
        <f t="shared" si="119"/>
        <v>0</v>
      </c>
      <c r="P179" s="56"/>
      <c r="Q179" s="81">
        <f t="shared" si="81"/>
        <v>0</v>
      </c>
      <c r="R179" s="14">
        <f t="shared" si="82"/>
        <v>0</v>
      </c>
      <c r="S179" s="80"/>
      <c r="T179" s="99" t="s">
        <v>75</v>
      </c>
      <c r="U179" s="56">
        <f t="shared" si="83"/>
        <v>0</v>
      </c>
      <c r="V179" s="99" t="s">
        <v>81</v>
      </c>
      <c r="W179" s="56">
        <f t="shared" si="84"/>
        <v>0</v>
      </c>
      <c r="X179" s="99" t="s">
        <v>87</v>
      </c>
      <c r="Y179" s="56">
        <f t="shared" si="85"/>
        <v>0</v>
      </c>
      <c r="Z179" s="99" t="s">
        <v>95</v>
      </c>
      <c r="AA179" s="56">
        <f t="shared" si="86"/>
        <v>0</v>
      </c>
      <c r="AB179" s="99" t="s">
        <v>96</v>
      </c>
      <c r="AC179" s="56">
        <f t="shared" si="87"/>
        <v>0</v>
      </c>
      <c r="AD179" s="99" t="s">
        <v>121</v>
      </c>
      <c r="AE179" s="56">
        <f t="shared" si="88"/>
        <v>0</v>
      </c>
      <c r="AF179" s="56"/>
      <c r="AG179" s="99" t="s">
        <v>75</v>
      </c>
      <c r="AH179" s="56">
        <f t="shared" si="89"/>
        <v>0</v>
      </c>
      <c r="AI179" s="100" t="s">
        <v>82</v>
      </c>
      <c r="AJ179" s="56">
        <f t="shared" si="90"/>
        <v>0</v>
      </c>
      <c r="AK179" s="56" t="s">
        <v>88</v>
      </c>
      <c r="AL179" s="56">
        <f t="shared" si="91"/>
        <v>0</v>
      </c>
      <c r="AM179" s="99" t="s">
        <v>95</v>
      </c>
      <c r="AN179" s="56">
        <f t="shared" si="92"/>
        <v>0</v>
      </c>
      <c r="AO179" s="99" t="s">
        <v>96</v>
      </c>
      <c r="AP179" s="56">
        <f t="shared" si="93"/>
        <v>0</v>
      </c>
      <c r="AQ179" s="99" t="s">
        <v>122</v>
      </c>
      <c r="AR179" s="56">
        <f t="shared" si="94"/>
        <v>0</v>
      </c>
      <c r="AS179" s="56"/>
      <c r="AT179" s="99" t="s">
        <v>74</v>
      </c>
      <c r="AU179" s="56">
        <f t="shared" si="95"/>
        <v>0</v>
      </c>
      <c r="AV179" s="99" t="s">
        <v>80</v>
      </c>
      <c r="AW179" s="56">
        <f t="shared" si="96"/>
        <v>0</v>
      </c>
      <c r="AX179" s="99" t="s">
        <v>90</v>
      </c>
      <c r="AY179" s="56">
        <f t="shared" si="97"/>
        <v>0</v>
      </c>
      <c r="AZ179" s="99" t="s">
        <v>93</v>
      </c>
      <c r="BA179" s="56">
        <f t="shared" si="98"/>
        <v>0</v>
      </c>
      <c r="BB179" s="99" t="s">
        <v>96</v>
      </c>
      <c r="BC179" s="56">
        <f t="shared" si="99"/>
        <v>0</v>
      </c>
      <c r="BD179" s="99" t="s">
        <v>122</v>
      </c>
      <c r="BE179" s="56">
        <f t="shared" si="100"/>
        <v>0</v>
      </c>
      <c r="BF179" s="56"/>
      <c r="BG179" s="69" t="s">
        <v>74</v>
      </c>
      <c r="BH179" s="56">
        <f t="shared" si="101"/>
        <v>0</v>
      </c>
      <c r="BI179" s="100" t="s">
        <v>80</v>
      </c>
      <c r="BJ179" s="56">
        <f t="shared" si="102"/>
        <v>0</v>
      </c>
      <c r="BK179" s="99" t="s">
        <v>90</v>
      </c>
      <c r="BL179" s="56">
        <f t="shared" si="103"/>
        <v>0</v>
      </c>
      <c r="BM179" s="99" t="s">
        <v>93</v>
      </c>
      <c r="BN179" s="56">
        <f t="shared" si="104"/>
        <v>0</v>
      </c>
      <c r="BO179" s="99" t="s">
        <v>96</v>
      </c>
      <c r="BP179" s="56">
        <f t="shared" si="105"/>
        <v>0</v>
      </c>
      <c r="BQ179" s="99" t="s">
        <v>122</v>
      </c>
      <c r="BR179" s="56">
        <f t="shared" si="106"/>
        <v>0</v>
      </c>
      <c r="BS179" s="56"/>
      <c r="BT179" s="99" t="s">
        <v>75</v>
      </c>
      <c r="BU179" s="56">
        <f t="shared" si="107"/>
        <v>0</v>
      </c>
      <c r="BV179" s="100" t="s">
        <v>138</v>
      </c>
      <c r="BW179" s="56">
        <f t="shared" si="108"/>
        <v>0</v>
      </c>
      <c r="BX179" s="99" t="s">
        <v>88</v>
      </c>
      <c r="BY179" s="56">
        <f t="shared" si="109"/>
        <v>0</v>
      </c>
      <c r="BZ179" s="99" t="s">
        <v>93</v>
      </c>
      <c r="CA179" s="56">
        <f t="shared" si="110"/>
        <v>0</v>
      </c>
      <c r="CB179" s="99" t="s">
        <v>99</v>
      </c>
      <c r="CC179" s="56">
        <f t="shared" si="111"/>
        <v>0</v>
      </c>
      <c r="CD179" s="99" t="s">
        <v>102</v>
      </c>
      <c r="CE179" s="56">
        <f t="shared" si="112"/>
        <v>0</v>
      </c>
      <c r="CF179" s="56"/>
      <c r="CG179" s="99" t="s">
        <v>75</v>
      </c>
      <c r="CH179" s="56">
        <f t="shared" si="113"/>
        <v>0</v>
      </c>
      <c r="CI179" s="99" t="s">
        <v>138</v>
      </c>
      <c r="CJ179" s="56">
        <f t="shared" si="114"/>
        <v>0</v>
      </c>
      <c r="CK179" s="99" t="s">
        <v>88</v>
      </c>
      <c r="CL179" s="56">
        <f t="shared" si="115"/>
        <v>0</v>
      </c>
      <c r="CM179" s="99" t="s">
        <v>93</v>
      </c>
      <c r="CN179" s="56">
        <f t="shared" si="116"/>
        <v>0</v>
      </c>
      <c r="CO179" s="99" t="s">
        <v>99</v>
      </c>
      <c r="CP179" s="56">
        <f t="shared" si="117"/>
        <v>0</v>
      </c>
      <c r="CQ179" s="99" t="s">
        <v>102</v>
      </c>
      <c r="CR179" s="102">
        <f t="shared" si="118"/>
        <v>0</v>
      </c>
    </row>
    <row r="180" spans="1:96" x14ac:dyDescent="0.15">
      <c r="A180" s="80" t="s">
        <v>523</v>
      </c>
      <c r="B180" s="81" t="s">
        <v>524</v>
      </c>
      <c r="C180" s="82" t="s">
        <v>170</v>
      </c>
      <c r="D180" s="82" t="s">
        <v>51</v>
      </c>
      <c r="E180" s="56"/>
      <c r="F180" s="14"/>
      <c r="G180" s="80">
        <v>86</v>
      </c>
      <c r="H180" s="56">
        <v>76</v>
      </c>
      <c r="I180" s="56">
        <v>70</v>
      </c>
      <c r="J180" s="56">
        <v>19</v>
      </c>
      <c r="K180" s="56">
        <v>37</v>
      </c>
      <c r="L180" s="56">
        <v>47</v>
      </c>
      <c r="M180" s="94">
        <f t="shared" si="80"/>
        <v>335</v>
      </c>
      <c r="N180" s="80"/>
      <c r="O180" s="56">
        <f t="shared" si="119"/>
        <v>0</v>
      </c>
      <c r="P180" s="56"/>
      <c r="Q180" s="81">
        <f t="shared" si="81"/>
        <v>0</v>
      </c>
      <c r="R180" s="14">
        <f t="shared" si="82"/>
        <v>0</v>
      </c>
      <c r="S180" s="80"/>
      <c r="T180" s="99" t="s">
        <v>77</v>
      </c>
      <c r="U180" s="56">
        <f t="shared" si="83"/>
        <v>0</v>
      </c>
      <c r="V180" s="99" t="s">
        <v>82</v>
      </c>
      <c r="W180" s="56">
        <f t="shared" si="84"/>
        <v>0</v>
      </c>
      <c r="X180" s="99" t="s">
        <v>90</v>
      </c>
      <c r="Y180" s="56">
        <f t="shared" si="85"/>
        <v>0</v>
      </c>
      <c r="Z180" s="99" t="s">
        <v>94</v>
      </c>
      <c r="AA180" s="56">
        <f t="shared" si="86"/>
        <v>0</v>
      </c>
      <c r="AB180" s="99" t="s">
        <v>96</v>
      </c>
      <c r="AC180" s="56">
        <f t="shared" si="87"/>
        <v>0</v>
      </c>
      <c r="AD180" s="99" t="s">
        <v>102</v>
      </c>
      <c r="AE180" s="56">
        <f t="shared" si="88"/>
        <v>0</v>
      </c>
      <c r="AF180" s="56"/>
      <c r="AG180" s="99" t="s">
        <v>75</v>
      </c>
      <c r="AH180" s="56">
        <f t="shared" si="89"/>
        <v>0</v>
      </c>
      <c r="AI180" s="100" t="s">
        <v>79</v>
      </c>
      <c r="AJ180" s="56">
        <f t="shared" si="90"/>
        <v>0</v>
      </c>
      <c r="AK180" s="56" t="s">
        <v>89</v>
      </c>
      <c r="AL180" s="56">
        <f t="shared" si="91"/>
        <v>0</v>
      </c>
      <c r="AM180" s="99" t="s">
        <v>95</v>
      </c>
      <c r="AN180" s="56">
        <f t="shared" si="92"/>
        <v>0</v>
      </c>
      <c r="AO180" s="99" t="s">
        <v>96</v>
      </c>
      <c r="AP180" s="56">
        <f t="shared" si="93"/>
        <v>0</v>
      </c>
      <c r="AQ180" s="99" t="s">
        <v>102</v>
      </c>
      <c r="AR180" s="56">
        <f t="shared" si="94"/>
        <v>0</v>
      </c>
      <c r="AS180" s="56"/>
      <c r="AT180" s="99" t="s">
        <v>77</v>
      </c>
      <c r="AU180" s="56">
        <f t="shared" si="95"/>
        <v>0</v>
      </c>
      <c r="AV180" s="99" t="s">
        <v>132</v>
      </c>
      <c r="AW180" s="56">
        <f t="shared" si="96"/>
        <v>0</v>
      </c>
      <c r="AX180" s="99" t="s">
        <v>89</v>
      </c>
      <c r="AY180" s="56">
        <f t="shared" si="97"/>
        <v>0</v>
      </c>
      <c r="AZ180" s="99" t="s">
        <v>95</v>
      </c>
      <c r="BA180" s="56">
        <f t="shared" si="98"/>
        <v>0</v>
      </c>
      <c r="BB180" s="99" t="s">
        <v>99</v>
      </c>
      <c r="BC180" s="56">
        <f t="shared" si="99"/>
        <v>0</v>
      </c>
      <c r="BD180" s="99" t="s">
        <v>102</v>
      </c>
      <c r="BE180" s="56">
        <f t="shared" si="100"/>
        <v>0</v>
      </c>
      <c r="BF180" s="56"/>
      <c r="BG180" s="69" t="s">
        <v>77</v>
      </c>
      <c r="BH180" s="56">
        <f t="shared" si="101"/>
        <v>0</v>
      </c>
      <c r="BI180" s="100" t="s">
        <v>83</v>
      </c>
      <c r="BJ180" s="56">
        <f t="shared" si="102"/>
        <v>0</v>
      </c>
      <c r="BK180" s="99" t="s">
        <v>89</v>
      </c>
      <c r="BL180" s="56">
        <f t="shared" si="103"/>
        <v>0</v>
      </c>
      <c r="BM180" s="99" t="s">
        <v>95</v>
      </c>
      <c r="BN180" s="56">
        <f t="shared" si="104"/>
        <v>0</v>
      </c>
      <c r="BO180" s="99" t="s">
        <v>99</v>
      </c>
      <c r="BP180" s="56">
        <f t="shared" si="105"/>
        <v>0</v>
      </c>
      <c r="BQ180" s="99" t="s">
        <v>102</v>
      </c>
      <c r="BR180" s="56">
        <f t="shared" si="106"/>
        <v>0</v>
      </c>
      <c r="BS180" s="56"/>
      <c r="BT180" s="99" t="s">
        <v>77</v>
      </c>
      <c r="BU180" s="56">
        <f t="shared" si="107"/>
        <v>0</v>
      </c>
      <c r="BV180" s="100" t="s">
        <v>83</v>
      </c>
      <c r="BW180" s="56">
        <f t="shared" si="108"/>
        <v>0</v>
      </c>
      <c r="BX180" s="99" t="s">
        <v>90</v>
      </c>
      <c r="BY180" s="56">
        <f t="shared" si="109"/>
        <v>0</v>
      </c>
      <c r="BZ180" s="99" t="s">
        <v>95</v>
      </c>
      <c r="CA180" s="56">
        <f t="shared" si="110"/>
        <v>0</v>
      </c>
      <c r="CB180" s="99" t="s">
        <v>99</v>
      </c>
      <c r="CC180" s="56">
        <f t="shared" si="111"/>
        <v>0</v>
      </c>
      <c r="CD180" s="99" t="s">
        <v>102</v>
      </c>
      <c r="CE180" s="56">
        <f t="shared" si="112"/>
        <v>0</v>
      </c>
      <c r="CF180" s="56"/>
      <c r="CG180" s="99" t="s">
        <v>77</v>
      </c>
      <c r="CH180" s="56">
        <f t="shared" si="113"/>
        <v>0</v>
      </c>
      <c r="CI180" s="99" t="s">
        <v>83</v>
      </c>
      <c r="CJ180" s="56">
        <f t="shared" si="114"/>
        <v>0</v>
      </c>
      <c r="CK180" s="99" t="s">
        <v>90</v>
      </c>
      <c r="CL180" s="56">
        <f t="shared" si="115"/>
        <v>0</v>
      </c>
      <c r="CM180" s="99" t="s">
        <v>95</v>
      </c>
      <c r="CN180" s="56">
        <f t="shared" si="116"/>
        <v>0</v>
      </c>
      <c r="CO180" s="99" t="s">
        <v>99</v>
      </c>
      <c r="CP180" s="56">
        <f t="shared" si="117"/>
        <v>0</v>
      </c>
      <c r="CQ180" s="99" t="s">
        <v>102</v>
      </c>
      <c r="CR180" s="102">
        <f t="shared" si="118"/>
        <v>0</v>
      </c>
    </row>
    <row r="181" spans="1:96" x14ac:dyDescent="0.15">
      <c r="A181" s="80" t="s">
        <v>525</v>
      </c>
      <c r="B181" s="81" t="s">
        <v>526</v>
      </c>
      <c r="C181" s="82" t="s">
        <v>170</v>
      </c>
      <c r="D181" s="82" t="s">
        <v>51</v>
      </c>
      <c r="E181" s="56"/>
      <c r="F181" s="14"/>
      <c r="G181" s="80">
        <v>70</v>
      </c>
      <c r="H181" s="56">
        <v>71</v>
      </c>
      <c r="I181" s="56">
        <v>41</v>
      </c>
      <c r="J181" s="56">
        <v>55</v>
      </c>
      <c r="K181" s="56">
        <v>51</v>
      </c>
      <c r="L181" s="56">
        <v>47</v>
      </c>
      <c r="M181" s="94">
        <f t="shared" si="80"/>
        <v>335</v>
      </c>
      <c r="N181" s="80"/>
      <c r="O181" s="56">
        <f t="shared" si="119"/>
        <v>0</v>
      </c>
      <c r="P181" s="56"/>
      <c r="Q181" s="81">
        <f t="shared" si="81"/>
        <v>0</v>
      </c>
      <c r="R181" s="14">
        <f t="shared" si="82"/>
        <v>0</v>
      </c>
      <c r="S181" s="80"/>
      <c r="T181" s="99" t="s">
        <v>78</v>
      </c>
      <c r="U181" s="56">
        <f t="shared" si="83"/>
        <v>0</v>
      </c>
      <c r="V181" s="99" t="s">
        <v>79</v>
      </c>
      <c r="W181" s="56">
        <f t="shared" si="84"/>
        <v>0</v>
      </c>
      <c r="X181" s="99" t="s">
        <v>86</v>
      </c>
      <c r="Y181" s="56">
        <f t="shared" si="85"/>
        <v>0</v>
      </c>
      <c r="Z181" s="99" t="s">
        <v>94</v>
      </c>
      <c r="AA181" s="56">
        <f t="shared" si="86"/>
        <v>0</v>
      </c>
      <c r="AB181" s="99" t="s">
        <v>99</v>
      </c>
      <c r="AC181" s="56">
        <f t="shared" si="87"/>
        <v>0</v>
      </c>
      <c r="AD181" s="99" t="s">
        <v>102</v>
      </c>
      <c r="AE181" s="56">
        <f t="shared" si="88"/>
        <v>0</v>
      </c>
      <c r="AF181" s="56"/>
      <c r="AG181" s="99" t="s">
        <v>77</v>
      </c>
      <c r="AH181" s="56">
        <f t="shared" si="89"/>
        <v>0</v>
      </c>
      <c r="AI181" s="100" t="s">
        <v>83</v>
      </c>
      <c r="AJ181" s="56">
        <f t="shared" si="90"/>
        <v>0</v>
      </c>
      <c r="AK181" s="56" t="s">
        <v>86</v>
      </c>
      <c r="AL181" s="56">
        <f t="shared" si="91"/>
        <v>0</v>
      </c>
      <c r="AM181" s="99" t="s">
        <v>93</v>
      </c>
      <c r="AN181" s="56">
        <f t="shared" si="92"/>
        <v>0</v>
      </c>
      <c r="AO181" s="99" t="s">
        <v>96</v>
      </c>
      <c r="AP181" s="56">
        <f t="shared" si="93"/>
        <v>0</v>
      </c>
      <c r="AQ181" s="99" t="s">
        <v>102</v>
      </c>
      <c r="AR181" s="56">
        <f t="shared" si="94"/>
        <v>0</v>
      </c>
      <c r="AS181" s="56"/>
      <c r="AT181" s="99" t="s">
        <v>74</v>
      </c>
      <c r="AU181" s="56">
        <f t="shared" si="95"/>
        <v>0</v>
      </c>
      <c r="AV181" s="99" t="s">
        <v>80</v>
      </c>
      <c r="AW181" s="56">
        <f t="shared" si="96"/>
        <v>0</v>
      </c>
      <c r="AX181" s="99" t="s">
        <v>90</v>
      </c>
      <c r="AY181" s="56">
        <f t="shared" si="97"/>
        <v>0</v>
      </c>
      <c r="AZ181" s="99" t="s">
        <v>95</v>
      </c>
      <c r="BA181" s="56">
        <f t="shared" si="98"/>
        <v>0</v>
      </c>
      <c r="BB181" s="99" t="s">
        <v>99</v>
      </c>
      <c r="BC181" s="56">
        <f t="shared" si="99"/>
        <v>0</v>
      </c>
      <c r="BD181" s="99" t="s">
        <v>102</v>
      </c>
      <c r="BE181" s="56">
        <f t="shared" si="100"/>
        <v>0</v>
      </c>
      <c r="BF181" s="56"/>
      <c r="BG181" s="69" t="s">
        <v>74</v>
      </c>
      <c r="BH181" s="56">
        <f t="shared" si="101"/>
        <v>0</v>
      </c>
      <c r="BI181" s="100" t="s">
        <v>80</v>
      </c>
      <c r="BJ181" s="56">
        <f t="shared" si="102"/>
        <v>0</v>
      </c>
      <c r="BK181" s="99" t="s">
        <v>90</v>
      </c>
      <c r="BL181" s="56">
        <f t="shared" si="103"/>
        <v>0</v>
      </c>
      <c r="BM181" s="99" t="s">
        <v>95</v>
      </c>
      <c r="BN181" s="56">
        <f t="shared" si="104"/>
        <v>0</v>
      </c>
      <c r="BO181" s="99" t="s">
        <v>99</v>
      </c>
      <c r="BP181" s="56">
        <f t="shared" si="105"/>
        <v>0</v>
      </c>
      <c r="BQ181" s="99" t="s">
        <v>102</v>
      </c>
      <c r="BR181" s="56">
        <f t="shared" si="106"/>
        <v>0</v>
      </c>
      <c r="BS181" s="56"/>
      <c r="BT181" s="99" t="s">
        <v>75</v>
      </c>
      <c r="BU181" s="56">
        <f t="shared" si="107"/>
        <v>0</v>
      </c>
      <c r="BV181" s="100" t="s">
        <v>138</v>
      </c>
      <c r="BW181" s="56">
        <f t="shared" si="108"/>
        <v>0</v>
      </c>
      <c r="BX181" s="99" t="s">
        <v>88</v>
      </c>
      <c r="BY181" s="56">
        <f t="shared" si="109"/>
        <v>0</v>
      </c>
      <c r="BZ181" s="99" t="s">
        <v>91</v>
      </c>
      <c r="CA181" s="56">
        <f t="shared" si="110"/>
        <v>0</v>
      </c>
      <c r="CB181" s="99" t="s">
        <v>96</v>
      </c>
      <c r="CC181" s="56">
        <f t="shared" si="111"/>
        <v>0</v>
      </c>
      <c r="CD181" s="99" t="s">
        <v>122</v>
      </c>
      <c r="CE181" s="56">
        <f t="shared" si="112"/>
        <v>0</v>
      </c>
      <c r="CF181" s="56"/>
      <c r="CG181" s="99" t="s">
        <v>75</v>
      </c>
      <c r="CH181" s="56">
        <f t="shared" si="113"/>
        <v>0</v>
      </c>
      <c r="CI181" s="99" t="s">
        <v>138</v>
      </c>
      <c r="CJ181" s="56">
        <f t="shared" si="114"/>
        <v>0</v>
      </c>
      <c r="CK181" s="99" t="s">
        <v>88</v>
      </c>
      <c r="CL181" s="56">
        <f t="shared" si="115"/>
        <v>0</v>
      </c>
      <c r="CM181" s="99" t="s">
        <v>91</v>
      </c>
      <c r="CN181" s="56">
        <f t="shared" si="116"/>
        <v>0</v>
      </c>
      <c r="CO181" s="99" t="s">
        <v>96</v>
      </c>
      <c r="CP181" s="56">
        <f t="shared" si="117"/>
        <v>0</v>
      </c>
      <c r="CQ181" s="99" t="s">
        <v>122</v>
      </c>
      <c r="CR181" s="102">
        <f t="shared" si="118"/>
        <v>0</v>
      </c>
    </row>
    <row r="182" spans="1:96" x14ac:dyDescent="0.15">
      <c r="A182" s="80" t="s">
        <v>527</v>
      </c>
      <c r="B182" s="81" t="s">
        <v>528</v>
      </c>
      <c r="C182" s="82" t="s">
        <v>170</v>
      </c>
      <c r="D182" s="82" t="s">
        <v>51</v>
      </c>
      <c r="E182" s="56"/>
      <c r="F182" s="14"/>
      <c r="G182" s="80">
        <v>92</v>
      </c>
      <c r="H182" s="56">
        <v>72</v>
      </c>
      <c r="I182" s="56">
        <v>81</v>
      </c>
      <c r="J182" s="56">
        <v>37</v>
      </c>
      <c r="K182" s="56">
        <v>23</v>
      </c>
      <c r="L182" s="56">
        <v>29.5</v>
      </c>
      <c r="M182" s="94">
        <f t="shared" si="80"/>
        <v>334.5</v>
      </c>
      <c r="N182" s="80"/>
      <c r="O182" s="56">
        <f t="shared" si="119"/>
        <v>0</v>
      </c>
      <c r="P182" s="56"/>
      <c r="Q182" s="81">
        <f t="shared" si="81"/>
        <v>0</v>
      </c>
      <c r="R182" s="14">
        <f t="shared" si="82"/>
        <v>0</v>
      </c>
      <c r="S182" s="80"/>
      <c r="T182" s="99" t="s">
        <v>78</v>
      </c>
      <c r="U182" s="56">
        <f t="shared" si="83"/>
        <v>0</v>
      </c>
      <c r="V182" s="99" t="s">
        <v>79</v>
      </c>
      <c r="W182" s="56">
        <f t="shared" si="84"/>
        <v>0</v>
      </c>
      <c r="X182" s="99" t="s">
        <v>86</v>
      </c>
      <c r="Y182" s="56">
        <f t="shared" si="85"/>
        <v>0</v>
      </c>
      <c r="Z182" s="99" t="s">
        <v>94</v>
      </c>
      <c r="AA182" s="56">
        <f t="shared" si="86"/>
        <v>0</v>
      </c>
      <c r="AB182" s="99" t="s">
        <v>99</v>
      </c>
      <c r="AC182" s="56">
        <f t="shared" si="87"/>
        <v>0</v>
      </c>
      <c r="AD182" s="99" t="s">
        <v>102</v>
      </c>
      <c r="AE182" s="56">
        <f t="shared" si="88"/>
        <v>0</v>
      </c>
      <c r="AF182" s="56"/>
      <c r="AG182" s="99" t="s">
        <v>74</v>
      </c>
      <c r="AH182" s="56">
        <f t="shared" si="89"/>
        <v>0</v>
      </c>
      <c r="AI182" s="100" t="s">
        <v>79</v>
      </c>
      <c r="AJ182" s="56">
        <f t="shared" si="90"/>
        <v>0</v>
      </c>
      <c r="AK182" s="56" t="s">
        <v>90</v>
      </c>
      <c r="AL182" s="56">
        <f t="shared" si="91"/>
        <v>0</v>
      </c>
      <c r="AM182" s="99" t="s">
        <v>91</v>
      </c>
      <c r="AN182" s="56">
        <f t="shared" si="92"/>
        <v>0</v>
      </c>
      <c r="AO182" s="99" t="s">
        <v>96</v>
      </c>
      <c r="AP182" s="56">
        <f t="shared" si="93"/>
        <v>0</v>
      </c>
      <c r="AQ182" s="99" t="s">
        <v>102</v>
      </c>
      <c r="AR182" s="56">
        <f t="shared" si="94"/>
        <v>0</v>
      </c>
      <c r="AS182" s="56"/>
      <c r="AT182" s="99" t="s">
        <v>77</v>
      </c>
      <c r="AU182" s="56">
        <f t="shared" si="95"/>
        <v>0</v>
      </c>
      <c r="AV182" s="99" t="s">
        <v>132</v>
      </c>
      <c r="AW182" s="56">
        <f t="shared" si="96"/>
        <v>0</v>
      </c>
      <c r="AX182" s="99" t="s">
        <v>88</v>
      </c>
      <c r="AY182" s="56">
        <f t="shared" si="97"/>
        <v>0</v>
      </c>
      <c r="AZ182" s="99" t="s">
        <v>91</v>
      </c>
      <c r="BA182" s="56">
        <f t="shared" si="98"/>
        <v>0</v>
      </c>
      <c r="BB182" s="99" t="s">
        <v>96</v>
      </c>
      <c r="BC182" s="56">
        <f t="shared" si="99"/>
        <v>0</v>
      </c>
      <c r="BD182" s="99" t="s">
        <v>102</v>
      </c>
      <c r="BE182" s="56">
        <f t="shared" si="100"/>
        <v>0</v>
      </c>
      <c r="BF182" s="56"/>
      <c r="BG182" s="69" t="s">
        <v>77</v>
      </c>
      <c r="BH182" s="56">
        <f t="shared" si="101"/>
        <v>0</v>
      </c>
      <c r="BI182" s="100" t="s">
        <v>83</v>
      </c>
      <c r="BJ182" s="56">
        <f t="shared" si="102"/>
        <v>0</v>
      </c>
      <c r="BK182" s="99" t="s">
        <v>87</v>
      </c>
      <c r="BL182" s="56">
        <f t="shared" si="103"/>
        <v>0</v>
      </c>
      <c r="BM182" s="99" t="s">
        <v>91</v>
      </c>
      <c r="BN182" s="56">
        <f t="shared" si="104"/>
        <v>0</v>
      </c>
      <c r="BO182" s="99" t="s">
        <v>96</v>
      </c>
      <c r="BP182" s="56">
        <f t="shared" si="105"/>
        <v>0</v>
      </c>
      <c r="BQ182" s="99" t="s">
        <v>102</v>
      </c>
      <c r="BR182" s="56">
        <f t="shared" si="106"/>
        <v>0</v>
      </c>
      <c r="BS182" s="56"/>
      <c r="BT182" s="99" t="s">
        <v>74</v>
      </c>
      <c r="BU182" s="56">
        <f t="shared" si="107"/>
        <v>0</v>
      </c>
      <c r="BV182" s="100" t="s">
        <v>137</v>
      </c>
      <c r="BW182" s="56">
        <f t="shared" si="108"/>
        <v>0</v>
      </c>
      <c r="BX182" s="99" t="s">
        <v>85</v>
      </c>
      <c r="BY182" s="56">
        <f t="shared" si="109"/>
        <v>0</v>
      </c>
      <c r="BZ182" s="99" t="s">
        <v>94</v>
      </c>
      <c r="CA182" s="56">
        <f t="shared" si="110"/>
        <v>0</v>
      </c>
      <c r="CB182" s="99" t="s">
        <v>96</v>
      </c>
      <c r="CC182" s="56">
        <f t="shared" si="111"/>
        <v>0</v>
      </c>
      <c r="CD182" s="99" t="s">
        <v>122</v>
      </c>
      <c r="CE182" s="56">
        <f t="shared" si="112"/>
        <v>0</v>
      </c>
      <c r="CF182" s="56"/>
      <c r="CG182" s="99" t="s">
        <v>74</v>
      </c>
      <c r="CH182" s="56">
        <f t="shared" si="113"/>
        <v>0</v>
      </c>
      <c r="CI182" s="99" t="s">
        <v>137</v>
      </c>
      <c r="CJ182" s="56">
        <f t="shared" si="114"/>
        <v>0</v>
      </c>
      <c r="CK182" s="99" t="s">
        <v>85</v>
      </c>
      <c r="CL182" s="56">
        <f t="shared" si="115"/>
        <v>0</v>
      </c>
      <c r="CM182" s="99" t="s">
        <v>94</v>
      </c>
      <c r="CN182" s="56">
        <f t="shared" si="116"/>
        <v>0</v>
      </c>
      <c r="CO182" s="99" t="s">
        <v>96</v>
      </c>
      <c r="CP182" s="56">
        <f t="shared" si="117"/>
        <v>0</v>
      </c>
      <c r="CQ182" s="99" t="s">
        <v>122</v>
      </c>
      <c r="CR182" s="102">
        <f t="shared" si="118"/>
        <v>0</v>
      </c>
    </row>
    <row r="183" spans="1:96" x14ac:dyDescent="0.15">
      <c r="A183" s="80" t="s">
        <v>529</v>
      </c>
      <c r="B183" s="81" t="s">
        <v>530</v>
      </c>
      <c r="C183" s="82" t="s">
        <v>170</v>
      </c>
      <c r="D183" s="82" t="s">
        <v>51</v>
      </c>
      <c r="E183" s="56"/>
      <c r="F183" s="14"/>
      <c r="G183" s="80">
        <v>78</v>
      </c>
      <c r="H183" s="56">
        <v>79</v>
      </c>
      <c r="I183" s="56">
        <v>73</v>
      </c>
      <c r="J183" s="56">
        <v>33</v>
      </c>
      <c r="K183" s="56">
        <v>44</v>
      </c>
      <c r="L183" s="56">
        <v>27.5</v>
      </c>
      <c r="M183" s="94">
        <f t="shared" si="80"/>
        <v>334.5</v>
      </c>
      <c r="N183" s="80"/>
      <c r="O183" s="56">
        <f t="shared" si="119"/>
        <v>0</v>
      </c>
      <c r="P183" s="56"/>
      <c r="Q183" s="81">
        <f t="shared" si="81"/>
        <v>0</v>
      </c>
      <c r="R183" s="14">
        <f t="shared" si="82"/>
        <v>0</v>
      </c>
      <c r="S183" s="80"/>
      <c r="T183" s="99" t="s">
        <v>77</v>
      </c>
      <c r="U183" s="56">
        <f t="shared" si="83"/>
        <v>0</v>
      </c>
      <c r="V183" s="99" t="s">
        <v>81</v>
      </c>
      <c r="W183" s="56">
        <f t="shared" si="84"/>
        <v>0</v>
      </c>
      <c r="X183" s="99" t="s">
        <v>90</v>
      </c>
      <c r="Y183" s="56">
        <f t="shared" si="85"/>
        <v>0</v>
      </c>
      <c r="Z183" s="99" t="s">
        <v>93</v>
      </c>
      <c r="AA183" s="56">
        <f t="shared" si="86"/>
        <v>0</v>
      </c>
      <c r="AB183" s="99" t="s">
        <v>125</v>
      </c>
      <c r="AC183" s="56">
        <f t="shared" si="87"/>
        <v>0</v>
      </c>
      <c r="AD183" s="99" t="s">
        <v>102</v>
      </c>
      <c r="AE183" s="56">
        <f t="shared" si="88"/>
        <v>0</v>
      </c>
      <c r="AF183" s="56"/>
      <c r="AG183" s="99" t="s">
        <v>74</v>
      </c>
      <c r="AH183" s="56">
        <f t="shared" si="89"/>
        <v>0</v>
      </c>
      <c r="AI183" s="100" t="s">
        <v>82</v>
      </c>
      <c r="AJ183" s="56">
        <f t="shared" si="90"/>
        <v>0</v>
      </c>
      <c r="AK183" s="56" t="s">
        <v>88</v>
      </c>
      <c r="AL183" s="56">
        <f t="shared" si="91"/>
        <v>0</v>
      </c>
      <c r="AM183" s="99" t="s">
        <v>95</v>
      </c>
      <c r="AN183" s="56">
        <f t="shared" si="92"/>
        <v>0</v>
      </c>
      <c r="AO183" s="99" t="s">
        <v>96</v>
      </c>
      <c r="AP183" s="56">
        <f t="shared" si="93"/>
        <v>0</v>
      </c>
      <c r="AQ183" s="99" t="s">
        <v>102</v>
      </c>
      <c r="AR183" s="56">
        <f t="shared" si="94"/>
        <v>0</v>
      </c>
      <c r="AS183" s="56"/>
      <c r="AT183" s="99" t="s">
        <v>77</v>
      </c>
      <c r="AU183" s="56">
        <f t="shared" si="95"/>
        <v>0</v>
      </c>
      <c r="AV183" s="99" t="s">
        <v>132</v>
      </c>
      <c r="AW183" s="56">
        <f t="shared" si="96"/>
        <v>0</v>
      </c>
      <c r="AX183" s="99" t="s">
        <v>88</v>
      </c>
      <c r="AY183" s="56">
        <f t="shared" si="97"/>
        <v>0</v>
      </c>
      <c r="AZ183" s="99" t="s">
        <v>95</v>
      </c>
      <c r="BA183" s="56">
        <f t="shared" si="98"/>
        <v>0</v>
      </c>
      <c r="BB183" s="99" t="s">
        <v>99</v>
      </c>
      <c r="BC183" s="56">
        <f t="shared" si="99"/>
        <v>0</v>
      </c>
      <c r="BD183" s="99" t="s">
        <v>102</v>
      </c>
      <c r="BE183" s="56">
        <f t="shared" si="100"/>
        <v>0</v>
      </c>
      <c r="BF183" s="56"/>
      <c r="BG183" s="69" t="s">
        <v>77</v>
      </c>
      <c r="BH183" s="56">
        <f t="shared" si="101"/>
        <v>0</v>
      </c>
      <c r="BI183" s="100" t="s">
        <v>83</v>
      </c>
      <c r="BJ183" s="56">
        <f t="shared" si="102"/>
        <v>0</v>
      </c>
      <c r="BK183" s="99" t="s">
        <v>87</v>
      </c>
      <c r="BL183" s="56">
        <f t="shared" si="103"/>
        <v>0</v>
      </c>
      <c r="BM183" s="99" t="s">
        <v>95</v>
      </c>
      <c r="BN183" s="56">
        <f t="shared" si="104"/>
        <v>0</v>
      </c>
      <c r="BO183" s="99" t="s">
        <v>99</v>
      </c>
      <c r="BP183" s="56">
        <f t="shared" si="105"/>
        <v>0</v>
      </c>
      <c r="BQ183" s="99" t="s">
        <v>102</v>
      </c>
      <c r="BR183" s="56">
        <f t="shared" si="106"/>
        <v>0</v>
      </c>
      <c r="BS183" s="56"/>
      <c r="BT183" s="99" t="s">
        <v>77</v>
      </c>
      <c r="BU183" s="56">
        <f t="shared" si="107"/>
        <v>0</v>
      </c>
      <c r="BV183" s="100" t="s">
        <v>83</v>
      </c>
      <c r="BW183" s="56">
        <f t="shared" si="108"/>
        <v>0</v>
      </c>
      <c r="BX183" s="99" t="s">
        <v>90</v>
      </c>
      <c r="BY183" s="56">
        <f t="shared" si="109"/>
        <v>0</v>
      </c>
      <c r="BZ183" s="99" t="s">
        <v>95</v>
      </c>
      <c r="CA183" s="56">
        <f t="shared" si="110"/>
        <v>0</v>
      </c>
      <c r="CB183" s="99" t="s">
        <v>99</v>
      </c>
      <c r="CC183" s="56">
        <f t="shared" si="111"/>
        <v>0</v>
      </c>
      <c r="CD183" s="99" t="s">
        <v>102</v>
      </c>
      <c r="CE183" s="56">
        <f t="shared" si="112"/>
        <v>0</v>
      </c>
      <c r="CF183" s="56"/>
      <c r="CG183" s="99" t="s">
        <v>77</v>
      </c>
      <c r="CH183" s="56">
        <f t="shared" si="113"/>
        <v>0</v>
      </c>
      <c r="CI183" s="99" t="s">
        <v>83</v>
      </c>
      <c r="CJ183" s="56">
        <f t="shared" si="114"/>
        <v>0</v>
      </c>
      <c r="CK183" s="99" t="s">
        <v>90</v>
      </c>
      <c r="CL183" s="56">
        <f t="shared" si="115"/>
        <v>0</v>
      </c>
      <c r="CM183" s="99" t="s">
        <v>95</v>
      </c>
      <c r="CN183" s="56">
        <f t="shared" si="116"/>
        <v>0</v>
      </c>
      <c r="CO183" s="99" t="s">
        <v>99</v>
      </c>
      <c r="CP183" s="56">
        <f t="shared" si="117"/>
        <v>0</v>
      </c>
      <c r="CQ183" s="99" t="s">
        <v>102</v>
      </c>
      <c r="CR183" s="102">
        <f t="shared" si="118"/>
        <v>0</v>
      </c>
    </row>
    <row r="184" spans="1:96" x14ac:dyDescent="0.15">
      <c r="A184" s="80" t="s">
        <v>531</v>
      </c>
      <c r="B184" s="81" t="s">
        <v>532</v>
      </c>
      <c r="C184" s="82" t="s">
        <v>170</v>
      </c>
      <c r="D184" s="82" t="s">
        <v>51</v>
      </c>
      <c r="E184" s="56"/>
      <c r="F184" s="14"/>
      <c r="G184" s="80">
        <v>96</v>
      </c>
      <c r="H184" s="56">
        <v>48</v>
      </c>
      <c r="I184" s="56">
        <v>63</v>
      </c>
      <c r="J184" s="56">
        <v>20</v>
      </c>
      <c r="K184" s="56">
        <v>41</v>
      </c>
      <c r="L184" s="56">
        <v>65</v>
      </c>
      <c r="M184" s="94">
        <f t="shared" si="80"/>
        <v>333</v>
      </c>
      <c r="N184" s="80"/>
      <c r="O184" s="56">
        <f t="shared" si="119"/>
        <v>0</v>
      </c>
      <c r="P184" s="56"/>
      <c r="Q184" s="81">
        <f t="shared" si="81"/>
        <v>0</v>
      </c>
      <c r="R184" s="14">
        <f t="shared" si="82"/>
        <v>0</v>
      </c>
      <c r="S184" s="80"/>
      <c r="T184" s="99" t="s">
        <v>74</v>
      </c>
      <c r="U184" s="56">
        <f t="shared" si="83"/>
        <v>0</v>
      </c>
      <c r="V184" s="99" t="s">
        <v>79</v>
      </c>
      <c r="W184" s="56">
        <f t="shared" si="84"/>
        <v>0</v>
      </c>
      <c r="X184" s="99" t="s">
        <v>86</v>
      </c>
      <c r="Y184" s="56">
        <f t="shared" si="85"/>
        <v>0</v>
      </c>
      <c r="Z184" s="99" t="s">
        <v>91</v>
      </c>
      <c r="AA184" s="56">
        <f t="shared" si="86"/>
        <v>0</v>
      </c>
      <c r="AB184" s="99" t="s">
        <v>96</v>
      </c>
      <c r="AC184" s="56">
        <f t="shared" si="87"/>
        <v>0</v>
      </c>
      <c r="AD184" s="99" t="s">
        <v>102</v>
      </c>
      <c r="AE184" s="56">
        <f t="shared" si="88"/>
        <v>0</v>
      </c>
      <c r="AF184" s="56"/>
      <c r="AG184" s="99" t="s">
        <v>75</v>
      </c>
      <c r="AH184" s="56">
        <f t="shared" si="89"/>
        <v>0</v>
      </c>
      <c r="AI184" s="100" t="s">
        <v>82</v>
      </c>
      <c r="AJ184" s="56">
        <f t="shared" si="90"/>
        <v>0</v>
      </c>
      <c r="AK184" s="56" t="s">
        <v>88</v>
      </c>
      <c r="AL184" s="56">
        <f t="shared" si="91"/>
        <v>0</v>
      </c>
      <c r="AM184" s="99" t="s">
        <v>95</v>
      </c>
      <c r="AN184" s="56">
        <f t="shared" si="92"/>
        <v>0</v>
      </c>
      <c r="AO184" s="99" t="s">
        <v>99</v>
      </c>
      <c r="AP184" s="56">
        <f t="shared" si="93"/>
        <v>0</v>
      </c>
      <c r="AQ184" s="99" t="s">
        <v>102</v>
      </c>
      <c r="AR184" s="56">
        <f t="shared" si="94"/>
        <v>0</v>
      </c>
      <c r="AS184" s="56"/>
      <c r="AT184" s="99" t="s">
        <v>75</v>
      </c>
      <c r="AU184" s="56">
        <f t="shared" si="95"/>
        <v>0</v>
      </c>
      <c r="AV184" s="99" t="s">
        <v>132</v>
      </c>
      <c r="AW184" s="56">
        <f t="shared" si="96"/>
        <v>0</v>
      </c>
      <c r="AX184" s="99" t="s">
        <v>90</v>
      </c>
      <c r="AY184" s="56">
        <f t="shared" si="97"/>
        <v>0</v>
      </c>
      <c r="AZ184" s="99" t="s">
        <v>93</v>
      </c>
      <c r="BA184" s="56">
        <f t="shared" si="98"/>
        <v>0</v>
      </c>
      <c r="BB184" s="99" t="s">
        <v>96</v>
      </c>
      <c r="BC184" s="56">
        <f t="shared" si="99"/>
        <v>0</v>
      </c>
      <c r="BD184" s="99" t="s">
        <v>102</v>
      </c>
      <c r="BE184" s="56">
        <f t="shared" si="100"/>
        <v>0</v>
      </c>
      <c r="BF184" s="56"/>
      <c r="BG184" s="69" t="s">
        <v>75</v>
      </c>
      <c r="BH184" s="56">
        <f t="shared" si="101"/>
        <v>0</v>
      </c>
      <c r="BI184" s="100" t="s">
        <v>83</v>
      </c>
      <c r="BJ184" s="56">
        <f t="shared" si="102"/>
        <v>0</v>
      </c>
      <c r="BK184" s="99" t="s">
        <v>90</v>
      </c>
      <c r="BL184" s="56">
        <f t="shared" si="103"/>
        <v>0</v>
      </c>
      <c r="BM184" s="99" t="s">
        <v>93</v>
      </c>
      <c r="BN184" s="56">
        <f t="shared" si="104"/>
        <v>0</v>
      </c>
      <c r="BO184" s="99" t="s">
        <v>96</v>
      </c>
      <c r="BP184" s="56">
        <f t="shared" si="105"/>
        <v>0</v>
      </c>
      <c r="BQ184" s="99" t="s">
        <v>102</v>
      </c>
      <c r="BR184" s="56">
        <f t="shared" si="106"/>
        <v>0</v>
      </c>
      <c r="BS184" s="56"/>
      <c r="BT184" s="99" t="s">
        <v>77</v>
      </c>
      <c r="BU184" s="56">
        <f t="shared" si="107"/>
        <v>0</v>
      </c>
      <c r="BV184" s="100" t="s">
        <v>83</v>
      </c>
      <c r="BW184" s="56">
        <f t="shared" si="108"/>
        <v>0</v>
      </c>
      <c r="BX184" s="99" t="s">
        <v>90</v>
      </c>
      <c r="BY184" s="56">
        <f t="shared" si="109"/>
        <v>0</v>
      </c>
      <c r="BZ184" s="99" t="s">
        <v>95</v>
      </c>
      <c r="CA184" s="56">
        <f t="shared" si="110"/>
        <v>0</v>
      </c>
      <c r="CB184" s="99" t="s">
        <v>99</v>
      </c>
      <c r="CC184" s="56">
        <f t="shared" si="111"/>
        <v>0</v>
      </c>
      <c r="CD184" s="99" t="s">
        <v>102</v>
      </c>
      <c r="CE184" s="56">
        <f t="shared" si="112"/>
        <v>0</v>
      </c>
      <c r="CF184" s="56"/>
      <c r="CG184" s="99" t="s">
        <v>77</v>
      </c>
      <c r="CH184" s="56">
        <f t="shared" si="113"/>
        <v>0</v>
      </c>
      <c r="CI184" s="99" t="s">
        <v>83</v>
      </c>
      <c r="CJ184" s="56">
        <f t="shared" si="114"/>
        <v>0</v>
      </c>
      <c r="CK184" s="99" t="s">
        <v>90</v>
      </c>
      <c r="CL184" s="56">
        <f t="shared" si="115"/>
        <v>0</v>
      </c>
      <c r="CM184" s="99" t="s">
        <v>95</v>
      </c>
      <c r="CN184" s="56">
        <f t="shared" si="116"/>
        <v>0</v>
      </c>
      <c r="CO184" s="99" t="s">
        <v>99</v>
      </c>
      <c r="CP184" s="56">
        <f t="shared" si="117"/>
        <v>0</v>
      </c>
      <c r="CQ184" s="99" t="s">
        <v>102</v>
      </c>
      <c r="CR184" s="102">
        <f t="shared" si="118"/>
        <v>0</v>
      </c>
    </row>
    <row r="185" spans="1:96" x14ac:dyDescent="0.15">
      <c r="A185" s="80" t="s">
        <v>533</v>
      </c>
      <c r="B185" s="81" t="s">
        <v>534</v>
      </c>
      <c r="C185" s="82" t="s">
        <v>170</v>
      </c>
      <c r="D185" s="82" t="s">
        <v>51</v>
      </c>
      <c r="E185" s="56"/>
      <c r="F185" s="14"/>
      <c r="G185" s="80">
        <v>99</v>
      </c>
      <c r="H185" s="56">
        <v>45</v>
      </c>
      <c r="I185" s="56">
        <v>111</v>
      </c>
      <c r="J185" s="56">
        <v>21.5</v>
      </c>
      <c r="K185" s="56">
        <v>25</v>
      </c>
      <c r="L185" s="56">
        <v>31</v>
      </c>
      <c r="M185" s="94">
        <f t="shared" si="80"/>
        <v>332.5</v>
      </c>
      <c r="N185" s="80"/>
      <c r="O185" s="56">
        <f t="shared" si="119"/>
        <v>0</v>
      </c>
      <c r="P185" s="56"/>
      <c r="Q185" s="81">
        <f t="shared" si="81"/>
        <v>0</v>
      </c>
      <c r="R185" s="14">
        <f t="shared" si="82"/>
        <v>0</v>
      </c>
      <c r="S185" s="80"/>
      <c r="T185" s="99" t="s">
        <v>76</v>
      </c>
      <c r="U185" s="56">
        <f t="shared" si="83"/>
        <v>0</v>
      </c>
      <c r="V185" s="99" t="s">
        <v>83</v>
      </c>
      <c r="W185" s="56">
        <f t="shared" si="84"/>
        <v>0</v>
      </c>
      <c r="X185" s="99" t="s">
        <v>85</v>
      </c>
      <c r="Y185" s="56">
        <f t="shared" si="85"/>
        <v>0</v>
      </c>
      <c r="Z185" s="99" t="s">
        <v>91</v>
      </c>
      <c r="AA185" s="56">
        <f t="shared" si="86"/>
        <v>0</v>
      </c>
      <c r="AB185" s="99" t="s">
        <v>125</v>
      </c>
      <c r="AC185" s="56">
        <f t="shared" si="87"/>
        <v>0</v>
      </c>
      <c r="AD185" s="99" t="s">
        <v>125</v>
      </c>
      <c r="AE185" s="56">
        <f t="shared" si="88"/>
        <v>0</v>
      </c>
      <c r="AF185" s="56"/>
      <c r="AG185" s="99" t="s">
        <v>77</v>
      </c>
      <c r="AH185" s="56">
        <f t="shared" si="89"/>
        <v>0</v>
      </c>
      <c r="AI185" s="100" t="s">
        <v>82</v>
      </c>
      <c r="AJ185" s="56">
        <f t="shared" si="90"/>
        <v>0</v>
      </c>
      <c r="AK185" s="56" t="s">
        <v>85</v>
      </c>
      <c r="AL185" s="56">
        <f t="shared" si="91"/>
        <v>0</v>
      </c>
      <c r="AM185" s="99" t="s">
        <v>94</v>
      </c>
      <c r="AN185" s="56">
        <f t="shared" si="92"/>
        <v>0</v>
      </c>
      <c r="AO185" s="99" t="s">
        <v>99</v>
      </c>
      <c r="AP185" s="56">
        <f t="shared" si="93"/>
        <v>0</v>
      </c>
      <c r="AQ185" s="99" t="s">
        <v>122</v>
      </c>
      <c r="AR185" s="56">
        <f t="shared" si="94"/>
        <v>0</v>
      </c>
      <c r="AS185" s="56"/>
      <c r="AT185" s="99" t="s">
        <v>74</v>
      </c>
      <c r="AU185" s="56">
        <f t="shared" si="95"/>
        <v>0</v>
      </c>
      <c r="AV185" s="99" t="s">
        <v>80</v>
      </c>
      <c r="AW185" s="56">
        <f t="shared" si="96"/>
        <v>0</v>
      </c>
      <c r="AX185" s="99" t="s">
        <v>88</v>
      </c>
      <c r="AY185" s="56">
        <f t="shared" si="97"/>
        <v>0</v>
      </c>
      <c r="AZ185" s="99" t="s">
        <v>93</v>
      </c>
      <c r="BA185" s="56">
        <f t="shared" si="98"/>
        <v>0</v>
      </c>
      <c r="BB185" s="99" t="s">
        <v>99</v>
      </c>
      <c r="BC185" s="56">
        <f t="shared" si="99"/>
        <v>0</v>
      </c>
      <c r="BD185" s="99" t="s">
        <v>102</v>
      </c>
      <c r="BE185" s="56">
        <f t="shared" si="100"/>
        <v>0</v>
      </c>
      <c r="BF185" s="56"/>
      <c r="BG185" s="69" t="s">
        <v>74</v>
      </c>
      <c r="BH185" s="56">
        <f t="shared" si="101"/>
        <v>0</v>
      </c>
      <c r="BI185" s="100" t="s">
        <v>80</v>
      </c>
      <c r="BJ185" s="56">
        <f t="shared" si="102"/>
        <v>0</v>
      </c>
      <c r="BK185" s="99" t="s">
        <v>135</v>
      </c>
      <c r="BL185" s="56">
        <f t="shared" si="103"/>
        <v>0</v>
      </c>
      <c r="BM185" s="99" t="s">
        <v>93</v>
      </c>
      <c r="BN185" s="56">
        <f t="shared" si="104"/>
        <v>0</v>
      </c>
      <c r="BO185" s="99" t="s">
        <v>99</v>
      </c>
      <c r="BP185" s="56">
        <f t="shared" si="105"/>
        <v>0</v>
      </c>
      <c r="BQ185" s="99" t="s">
        <v>102</v>
      </c>
      <c r="BR185" s="56">
        <f t="shared" si="106"/>
        <v>0</v>
      </c>
      <c r="BS185" s="56"/>
      <c r="BT185" s="99" t="s">
        <v>74</v>
      </c>
      <c r="BU185" s="56">
        <f t="shared" si="107"/>
        <v>0</v>
      </c>
      <c r="BV185" s="100" t="s">
        <v>137</v>
      </c>
      <c r="BW185" s="56">
        <f t="shared" si="108"/>
        <v>0</v>
      </c>
      <c r="BX185" s="99" t="s">
        <v>85</v>
      </c>
      <c r="BY185" s="56">
        <f t="shared" si="109"/>
        <v>0</v>
      </c>
      <c r="BZ185" s="99" t="s">
        <v>94</v>
      </c>
      <c r="CA185" s="56">
        <f t="shared" si="110"/>
        <v>0</v>
      </c>
      <c r="CB185" s="99" t="s">
        <v>96</v>
      </c>
      <c r="CC185" s="56">
        <f t="shared" si="111"/>
        <v>0</v>
      </c>
      <c r="CD185" s="99" t="s">
        <v>122</v>
      </c>
      <c r="CE185" s="56">
        <f t="shared" si="112"/>
        <v>0</v>
      </c>
      <c r="CF185" s="56"/>
      <c r="CG185" s="99" t="s">
        <v>74</v>
      </c>
      <c r="CH185" s="56">
        <f t="shared" si="113"/>
        <v>0</v>
      </c>
      <c r="CI185" s="99" t="s">
        <v>137</v>
      </c>
      <c r="CJ185" s="56">
        <f t="shared" si="114"/>
        <v>0</v>
      </c>
      <c r="CK185" s="99" t="s">
        <v>85</v>
      </c>
      <c r="CL185" s="56">
        <f t="shared" si="115"/>
        <v>0</v>
      </c>
      <c r="CM185" s="99" t="s">
        <v>94</v>
      </c>
      <c r="CN185" s="56">
        <f t="shared" si="116"/>
        <v>0</v>
      </c>
      <c r="CO185" s="99" t="s">
        <v>96</v>
      </c>
      <c r="CP185" s="56">
        <f t="shared" si="117"/>
        <v>0</v>
      </c>
      <c r="CQ185" s="99" t="s">
        <v>122</v>
      </c>
      <c r="CR185" s="102">
        <f t="shared" si="118"/>
        <v>0</v>
      </c>
    </row>
    <row r="186" spans="1:96" x14ac:dyDescent="0.15">
      <c r="A186" s="80" t="s">
        <v>535</v>
      </c>
      <c r="B186" s="81" t="s">
        <v>536</v>
      </c>
      <c r="C186" s="82" t="s">
        <v>170</v>
      </c>
      <c r="D186" s="82" t="s">
        <v>51</v>
      </c>
      <c r="E186" s="56"/>
      <c r="F186" s="14"/>
      <c r="G186" s="80">
        <v>88</v>
      </c>
      <c r="H186" s="56">
        <v>54</v>
      </c>
      <c r="I186" s="56">
        <v>89</v>
      </c>
      <c r="J186" s="56">
        <v>19</v>
      </c>
      <c r="K186" s="56">
        <v>42</v>
      </c>
      <c r="L186" s="56">
        <v>39</v>
      </c>
      <c r="M186" s="94">
        <f t="shared" ref="M186:M249" si="120">SUM(G186:L186)</f>
        <v>331</v>
      </c>
      <c r="N186" s="80"/>
      <c r="O186" s="56">
        <f t="shared" si="119"/>
        <v>0</v>
      </c>
      <c r="P186" s="56"/>
      <c r="Q186" s="81">
        <f t="shared" si="81"/>
        <v>0</v>
      </c>
      <c r="R186" s="14">
        <f t="shared" si="82"/>
        <v>0</v>
      </c>
      <c r="S186" s="80"/>
      <c r="T186" s="99" t="s">
        <v>75</v>
      </c>
      <c r="U186" s="56">
        <f t="shared" si="83"/>
        <v>0</v>
      </c>
      <c r="V186" s="99" t="s">
        <v>80</v>
      </c>
      <c r="W186" s="56">
        <f t="shared" si="84"/>
        <v>0</v>
      </c>
      <c r="X186" s="99" t="s">
        <v>89</v>
      </c>
      <c r="Y186" s="56">
        <f t="shared" si="85"/>
        <v>0</v>
      </c>
      <c r="Z186" s="99" t="s">
        <v>93</v>
      </c>
      <c r="AA186" s="56">
        <f t="shared" si="86"/>
        <v>0</v>
      </c>
      <c r="AB186" s="99" t="s">
        <v>96</v>
      </c>
      <c r="AC186" s="56">
        <f t="shared" si="87"/>
        <v>0</v>
      </c>
      <c r="AD186" s="99" t="s">
        <v>102</v>
      </c>
      <c r="AE186" s="56">
        <f t="shared" si="88"/>
        <v>0</v>
      </c>
      <c r="AF186" s="56"/>
      <c r="AG186" s="99" t="s">
        <v>74</v>
      </c>
      <c r="AH186" s="56">
        <f t="shared" si="89"/>
        <v>0</v>
      </c>
      <c r="AI186" s="100" t="s">
        <v>79</v>
      </c>
      <c r="AJ186" s="56">
        <f t="shared" si="90"/>
        <v>0</v>
      </c>
      <c r="AK186" s="56" t="s">
        <v>89</v>
      </c>
      <c r="AL186" s="56">
        <f t="shared" si="91"/>
        <v>0</v>
      </c>
      <c r="AM186" s="99" t="s">
        <v>94</v>
      </c>
      <c r="AN186" s="56">
        <f t="shared" si="92"/>
        <v>0</v>
      </c>
      <c r="AO186" s="99" t="s">
        <v>99</v>
      </c>
      <c r="AP186" s="56">
        <f t="shared" si="93"/>
        <v>0</v>
      </c>
      <c r="AQ186" s="99" t="s">
        <v>122</v>
      </c>
      <c r="AR186" s="56">
        <f t="shared" si="94"/>
        <v>0</v>
      </c>
      <c r="AS186" s="56"/>
      <c r="AT186" s="99" t="s">
        <v>77</v>
      </c>
      <c r="AU186" s="56">
        <f t="shared" si="95"/>
        <v>0</v>
      </c>
      <c r="AV186" s="99" t="s">
        <v>132</v>
      </c>
      <c r="AW186" s="56">
        <f t="shared" si="96"/>
        <v>0</v>
      </c>
      <c r="AX186" s="99" t="s">
        <v>88</v>
      </c>
      <c r="AY186" s="56">
        <f t="shared" si="97"/>
        <v>0</v>
      </c>
      <c r="AZ186" s="99" t="s">
        <v>94</v>
      </c>
      <c r="BA186" s="56">
        <f t="shared" si="98"/>
        <v>0</v>
      </c>
      <c r="BB186" s="99" t="s">
        <v>96</v>
      </c>
      <c r="BC186" s="56">
        <f t="shared" si="99"/>
        <v>0</v>
      </c>
      <c r="BD186" s="99" t="s">
        <v>102</v>
      </c>
      <c r="BE186" s="56">
        <f t="shared" si="100"/>
        <v>0</v>
      </c>
      <c r="BF186" s="56"/>
      <c r="BG186" s="69" t="s">
        <v>77</v>
      </c>
      <c r="BH186" s="56">
        <f t="shared" si="101"/>
        <v>0</v>
      </c>
      <c r="BI186" s="100" t="s">
        <v>83</v>
      </c>
      <c r="BJ186" s="56">
        <f t="shared" si="102"/>
        <v>0</v>
      </c>
      <c r="BK186" s="99" t="s">
        <v>87</v>
      </c>
      <c r="BL186" s="56">
        <f t="shared" si="103"/>
        <v>0</v>
      </c>
      <c r="BM186" s="99" t="s">
        <v>94</v>
      </c>
      <c r="BN186" s="56">
        <f t="shared" si="104"/>
        <v>0</v>
      </c>
      <c r="BO186" s="99" t="s">
        <v>96</v>
      </c>
      <c r="BP186" s="56">
        <f t="shared" si="105"/>
        <v>0</v>
      </c>
      <c r="BQ186" s="99" t="s">
        <v>102</v>
      </c>
      <c r="BR186" s="56">
        <f t="shared" si="106"/>
        <v>0</v>
      </c>
      <c r="BS186" s="56"/>
      <c r="BT186" s="99" t="s">
        <v>77</v>
      </c>
      <c r="BU186" s="56">
        <f t="shared" si="107"/>
        <v>0</v>
      </c>
      <c r="BV186" s="100" t="s">
        <v>83</v>
      </c>
      <c r="BW186" s="56">
        <f t="shared" si="108"/>
        <v>0</v>
      </c>
      <c r="BX186" s="99" t="s">
        <v>90</v>
      </c>
      <c r="BY186" s="56">
        <f t="shared" si="109"/>
        <v>0</v>
      </c>
      <c r="BZ186" s="99" t="s">
        <v>95</v>
      </c>
      <c r="CA186" s="56">
        <f t="shared" si="110"/>
        <v>0</v>
      </c>
      <c r="CB186" s="99" t="s">
        <v>99</v>
      </c>
      <c r="CC186" s="56">
        <f t="shared" si="111"/>
        <v>0</v>
      </c>
      <c r="CD186" s="99" t="s">
        <v>102</v>
      </c>
      <c r="CE186" s="56">
        <f t="shared" si="112"/>
        <v>0</v>
      </c>
      <c r="CF186" s="56"/>
      <c r="CG186" s="99" t="s">
        <v>77</v>
      </c>
      <c r="CH186" s="56">
        <f t="shared" si="113"/>
        <v>0</v>
      </c>
      <c r="CI186" s="99" t="s">
        <v>83</v>
      </c>
      <c r="CJ186" s="56">
        <f t="shared" si="114"/>
        <v>0</v>
      </c>
      <c r="CK186" s="99" t="s">
        <v>90</v>
      </c>
      <c r="CL186" s="56">
        <f t="shared" si="115"/>
        <v>0</v>
      </c>
      <c r="CM186" s="99" t="s">
        <v>95</v>
      </c>
      <c r="CN186" s="56">
        <f t="shared" si="116"/>
        <v>0</v>
      </c>
      <c r="CO186" s="99" t="s">
        <v>99</v>
      </c>
      <c r="CP186" s="56">
        <f t="shared" si="117"/>
        <v>0</v>
      </c>
      <c r="CQ186" s="99" t="s">
        <v>102</v>
      </c>
      <c r="CR186" s="102">
        <f t="shared" si="118"/>
        <v>0</v>
      </c>
    </row>
    <row r="187" spans="1:96" x14ac:dyDescent="0.15">
      <c r="A187" s="80" t="s">
        <v>537</v>
      </c>
      <c r="B187" s="81" t="s">
        <v>538</v>
      </c>
      <c r="C187" s="82" t="s">
        <v>170</v>
      </c>
      <c r="D187" s="82" t="s">
        <v>51</v>
      </c>
      <c r="E187" s="56"/>
      <c r="F187" s="14"/>
      <c r="G187" s="80">
        <v>82</v>
      </c>
      <c r="H187" s="56">
        <v>77</v>
      </c>
      <c r="I187" s="56">
        <v>63</v>
      </c>
      <c r="J187" s="56">
        <v>39</v>
      </c>
      <c r="K187" s="56">
        <v>40</v>
      </c>
      <c r="L187" s="56">
        <v>30</v>
      </c>
      <c r="M187" s="94">
        <f t="shared" si="120"/>
        <v>331</v>
      </c>
      <c r="N187" s="80"/>
      <c r="O187" s="56">
        <f t="shared" si="119"/>
        <v>0</v>
      </c>
      <c r="P187" s="56"/>
      <c r="Q187" s="81">
        <f t="shared" ref="Q187:Q250" si="121">IF(F187&gt;0,IF(P187="重本",(2-F187)*72,-(F187)*72),IF(P187="重本",2*72,0))</f>
        <v>0</v>
      </c>
      <c r="R187" s="14">
        <f t="shared" ref="R187:R250" si="122">O187+Q187</f>
        <v>0</v>
      </c>
      <c r="S187" s="80"/>
      <c r="T187" s="99" t="s">
        <v>78</v>
      </c>
      <c r="U187" s="56">
        <f t="shared" ref="U187:U250" si="123">($R187*2/10)*0.5/6</f>
        <v>0</v>
      </c>
      <c r="V187" s="99" t="s">
        <v>79</v>
      </c>
      <c r="W187" s="56">
        <f t="shared" ref="W187:W250" si="124">($R187*2/10)*0.5/6</f>
        <v>0</v>
      </c>
      <c r="X187" s="99" t="s">
        <v>86</v>
      </c>
      <c r="Y187" s="56">
        <f t="shared" ref="Y187:Y250" si="125">($R187*2/10)*0.5/6</f>
        <v>0</v>
      </c>
      <c r="Z187" s="99" t="s">
        <v>94</v>
      </c>
      <c r="AA187" s="56">
        <f t="shared" ref="AA187:AA250" si="126">($R187*2/10)*0.5/6</f>
        <v>0</v>
      </c>
      <c r="AB187" s="99" t="s">
        <v>99</v>
      </c>
      <c r="AC187" s="56">
        <f t="shared" ref="AC187:AC250" si="127">($R187*2/10)*0.5/6</f>
        <v>0</v>
      </c>
      <c r="AD187" s="99" t="s">
        <v>102</v>
      </c>
      <c r="AE187" s="56">
        <f t="shared" ref="AE187:AE250" si="128">($R187*2/10)*0.5/6</f>
        <v>0</v>
      </c>
      <c r="AF187" s="56"/>
      <c r="AG187" s="99" t="s">
        <v>74</v>
      </c>
      <c r="AH187" s="56">
        <f t="shared" ref="AH187:AH250" si="129">($R187*2/10)*0.5/6</f>
        <v>0</v>
      </c>
      <c r="AI187" s="100" t="s">
        <v>79</v>
      </c>
      <c r="AJ187" s="56">
        <f t="shared" ref="AJ187:AJ250" si="130">($R187*2/10)*0.5/6</f>
        <v>0</v>
      </c>
      <c r="AK187" s="56" t="s">
        <v>89</v>
      </c>
      <c r="AL187" s="56">
        <f t="shared" ref="AL187:AL250" si="131">($R187*2/10)*0.5/6</f>
        <v>0</v>
      </c>
      <c r="AM187" s="99" t="s">
        <v>94</v>
      </c>
      <c r="AN187" s="56">
        <f t="shared" ref="AN187:AN250" si="132">($R187*2/10)*0.5/6</f>
        <v>0</v>
      </c>
      <c r="AO187" s="99" t="s">
        <v>96</v>
      </c>
      <c r="AP187" s="56">
        <f t="shared" ref="AP187:AP250" si="133">($R187*2/10)*0.5/6</f>
        <v>0</v>
      </c>
      <c r="AQ187" s="99" t="s">
        <v>102</v>
      </c>
      <c r="AR187" s="56">
        <f t="shared" ref="AR187:AR250" si="134">($R187*2/10)*0.5/6</f>
        <v>0</v>
      </c>
      <c r="AS187" s="56"/>
      <c r="AT187" s="99" t="s">
        <v>77</v>
      </c>
      <c r="AU187" s="56">
        <f t="shared" ref="AU187:AU250" si="135">($R187*3/10)*0.5/6</f>
        <v>0</v>
      </c>
      <c r="AV187" s="99" t="s">
        <v>132</v>
      </c>
      <c r="AW187" s="56">
        <f t="shared" ref="AW187:AW250" si="136">($R187*3/10)*0.5/6</f>
        <v>0</v>
      </c>
      <c r="AX187" s="99" t="s">
        <v>89</v>
      </c>
      <c r="AY187" s="56">
        <f t="shared" ref="AY187:AY250" si="137">($R187*3/10)*0.5/6</f>
        <v>0</v>
      </c>
      <c r="AZ187" s="99" t="s">
        <v>95</v>
      </c>
      <c r="BA187" s="56">
        <f t="shared" ref="BA187:BA250" si="138">($R187*3/10)*0.5/6</f>
        <v>0</v>
      </c>
      <c r="BB187" s="99" t="s">
        <v>99</v>
      </c>
      <c r="BC187" s="56">
        <f t="shared" ref="BC187:BC250" si="139">($R187*3/10)*0.5/6</f>
        <v>0</v>
      </c>
      <c r="BD187" s="99" t="s">
        <v>122</v>
      </c>
      <c r="BE187" s="56">
        <f t="shared" ref="BE187:BE250" si="140">($R187*3/10)*0.5/6</f>
        <v>0</v>
      </c>
      <c r="BF187" s="56"/>
      <c r="BG187" s="69" t="s">
        <v>77</v>
      </c>
      <c r="BH187" s="56">
        <f t="shared" ref="BH187:BH250" si="141">($R187*3/10)*0.5/6</f>
        <v>0</v>
      </c>
      <c r="BI187" s="100" t="s">
        <v>83</v>
      </c>
      <c r="BJ187" s="56">
        <f t="shared" ref="BJ187:BJ250" si="142">($R187*3/10)*0.5/6</f>
        <v>0</v>
      </c>
      <c r="BK187" s="99" t="s">
        <v>89</v>
      </c>
      <c r="BL187" s="56">
        <f t="shared" ref="BL187:BL250" si="143">($R187*3/10)*0.5/6</f>
        <v>0</v>
      </c>
      <c r="BM187" s="99" t="s">
        <v>95</v>
      </c>
      <c r="BN187" s="56">
        <f t="shared" ref="BN187:BN250" si="144">($R187*3/10)*0.5/6</f>
        <v>0</v>
      </c>
      <c r="BO187" s="99" t="s">
        <v>99</v>
      </c>
      <c r="BP187" s="56">
        <f t="shared" ref="BP187:BP250" si="145">($R187*3/10)*0.5/6</f>
        <v>0</v>
      </c>
      <c r="BQ187" s="99" t="s">
        <v>122</v>
      </c>
      <c r="BR187" s="56">
        <f t="shared" ref="BR187:BR250" si="146">($R187*3/10)*0.5/6</f>
        <v>0</v>
      </c>
      <c r="BS187" s="56"/>
      <c r="BT187" s="99" t="s">
        <v>74</v>
      </c>
      <c r="BU187" s="56">
        <f t="shared" ref="BU187:BU250" si="147">($R187*5/10)*0.5/6</f>
        <v>0</v>
      </c>
      <c r="BV187" s="100" t="s">
        <v>137</v>
      </c>
      <c r="BW187" s="56">
        <f t="shared" ref="BW187:BW250" si="148">($R187*5/10)*0.5/6</f>
        <v>0</v>
      </c>
      <c r="BX187" s="99" t="s">
        <v>85</v>
      </c>
      <c r="BY187" s="56">
        <f t="shared" ref="BY187:BY250" si="149">($R187*5/10)*0.5/6</f>
        <v>0</v>
      </c>
      <c r="BZ187" s="99" t="s">
        <v>94</v>
      </c>
      <c r="CA187" s="56">
        <f t="shared" ref="CA187:CA250" si="150">($R187*5/10)*0.5/6</f>
        <v>0</v>
      </c>
      <c r="CB187" s="99" t="s">
        <v>96</v>
      </c>
      <c r="CC187" s="56">
        <f t="shared" ref="CC187:CC250" si="151">($R187*5/10)*0.5/6</f>
        <v>0</v>
      </c>
      <c r="CD187" s="99" t="s">
        <v>122</v>
      </c>
      <c r="CE187" s="56">
        <f t="shared" ref="CE187:CE250" si="152">($R187*5/10)*0.5/6</f>
        <v>0</v>
      </c>
      <c r="CF187" s="56"/>
      <c r="CG187" s="99" t="s">
        <v>74</v>
      </c>
      <c r="CH187" s="56">
        <f t="shared" ref="CH187:CH250" si="153">($R187*5/10)*0.5/6</f>
        <v>0</v>
      </c>
      <c r="CI187" s="99" t="s">
        <v>137</v>
      </c>
      <c r="CJ187" s="56">
        <f t="shared" ref="CJ187:CJ250" si="154">($R187*5/10)*0.5/6</f>
        <v>0</v>
      </c>
      <c r="CK187" s="99" t="s">
        <v>85</v>
      </c>
      <c r="CL187" s="56">
        <f t="shared" ref="CL187:CL250" si="155">($R187*5/10)*0.5/6</f>
        <v>0</v>
      </c>
      <c r="CM187" s="99" t="s">
        <v>94</v>
      </c>
      <c r="CN187" s="56">
        <f t="shared" ref="CN187:CN250" si="156">($R187*5/10)*0.5/6</f>
        <v>0</v>
      </c>
      <c r="CO187" s="99" t="s">
        <v>96</v>
      </c>
      <c r="CP187" s="56">
        <f t="shared" ref="CP187:CP250" si="157">($R187*5/10)*0.5/6</f>
        <v>0</v>
      </c>
      <c r="CQ187" s="99" t="s">
        <v>122</v>
      </c>
      <c r="CR187" s="102">
        <f t="shared" ref="CR187:CR250" si="158">($R187*5/10)*0.5/6</f>
        <v>0</v>
      </c>
    </row>
    <row r="188" spans="1:96" x14ac:dyDescent="0.15">
      <c r="A188" s="80" t="s">
        <v>539</v>
      </c>
      <c r="B188" s="81" t="s">
        <v>540</v>
      </c>
      <c r="C188" s="82" t="s">
        <v>170</v>
      </c>
      <c r="D188" s="82" t="s">
        <v>51</v>
      </c>
      <c r="E188" s="56"/>
      <c r="F188" s="14"/>
      <c r="G188" s="80">
        <v>85</v>
      </c>
      <c r="H188" s="56">
        <v>58</v>
      </c>
      <c r="I188" s="56">
        <v>85</v>
      </c>
      <c r="J188" s="56">
        <v>21.5</v>
      </c>
      <c r="K188" s="56">
        <v>33</v>
      </c>
      <c r="L188" s="56">
        <v>48</v>
      </c>
      <c r="M188" s="94">
        <f t="shared" si="120"/>
        <v>330.5</v>
      </c>
      <c r="N188" s="80"/>
      <c r="O188" s="56">
        <f t="shared" ref="O188:O251" si="159">IF(E188&gt;0,IF(N188="本科",(2-E188)*36,-(E188)*36),IF(N188="本科",2*36,0))</f>
        <v>0</v>
      </c>
      <c r="P188" s="56"/>
      <c r="Q188" s="81">
        <f t="shared" si="121"/>
        <v>0</v>
      </c>
      <c r="R188" s="14">
        <f t="shared" si="122"/>
        <v>0</v>
      </c>
      <c r="S188" s="80"/>
      <c r="T188" s="99" t="s">
        <v>74</v>
      </c>
      <c r="U188" s="56">
        <f t="shared" si="123"/>
        <v>0</v>
      </c>
      <c r="V188" s="99" t="s">
        <v>79</v>
      </c>
      <c r="W188" s="56">
        <f t="shared" si="124"/>
        <v>0</v>
      </c>
      <c r="X188" s="99" t="s">
        <v>86</v>
      </c>
      <c r="Y188" s="56">
        <f t="shared" si="125"/>
        <v>0</v>
      </c>
      <c r="Z188" s="99" t="s">
        <v>91</v>
      </c>
      <c r="AA188" s="56">
        <f t="shared" si="126"/>
        <v>0</v>
      </c>
      <c r="AB188" s="99" t="s">
        <v>96</v>
      </c>
      <c r="AC188" s="56">
        <f t="shared" si="127"/>
        <v>0</v>
      </c>
      <c r="AD188" s="99" t="s">
        <v>102</v>
      </c>
      <c r="AE188" s="56">
        <f t="shared" si="128"/>
        <v>0</v>
      </c>
      <c r="AF188" s="56"/>
      <c r="AG188" s="99" t="s">
        <v>74</v>
      </c>
      <c r="AH188" s="56">
        <f t="shared" si="129"/>
        <v>0</v>
      </c>
      <c r="AI188" s="100" t="s">
        <v>83</v>
      </c>
      <c r="AJ188" s="56">
        <f t="shared" si="130"/>
        <v>0</v>
      </c>
      <c r="AK188" s="56" t="s">
        <v>86</v>
      </c>
      <c r="AL188" s="56">
        <f t="shared" si="131"/>
        <v>0</v>
      </c>
      <c r="AM188" s="99" t="s">
        <v>94</v>
      </c>
      <c r="AN188" s="56">
        <f t="shared" si="132"/>
        <v>0</v>
      </c>
      <c r="AO188" s="99" t="s">
        <v>99</v>
      </c>
      <c r="AP188" s="56">
        <f t="shared" si="133"/>
        <v>0</v>
      </c>
      <c r="AQ188" s="99" t="s">
        <v>122</v>
      </c>
      <c r="AR188" s="56">
        <f t="shared" si="134"/>
        <v>0</v>
      </c>
      <c r="AS188" s="56"/>
      <c r="AT188" s="99" t="s">
        <v>75</v>
      </c>
      <c r="AU188" s="56">
        <f t="shared" si="135"/>
        <v>0</v>
      </c>
      <c r="AV188" s="99" t="s">
        <v>79</v>
      </c>
      <c r="AW188" s="56">
        <f t="shared" si="136"/>
        <v>0</v>
      </c>
      <c r="AX188" s="99" t="s">
        <v>85</v>
      </c>
      <c r="AY188" s="56">
        <f t="shared" si="137"/>
        <v>0</v>
      </c>
      <c r="AZ188" s="99" t="s">
        <v>93</v>
      </c>
      <c r="BA188" s="56">
        <f t="shared" si="138"/>
        <v>0</v>
      </c>
      <c r="BB188" s="99" t="s">
        <v>99</v>
      </c>
      <c r="BC188" s="56">
        <f t="shared" si="139"/>
        <v>0</v>
      </c>
      <c r="BD188" s="99" t="s">
        <v>102</v>
      </c>
      <c r="BE188" s="56">
        <f t="shared" si="140"/>
        <v>0</v>
      </c>
      <c r="BF188" s="56"/>
      <c r="BG188" s="69" t="s">
        <v>75</v>
      </c>
      <c r="BH188" s="56">
        <f t="shared" si="141"/>
        <v>0</v>
      </c>
      <c r="BI188" s="100" t="s">
        <v>79</v>
      </c>
      <c r="BJ188" s="56">
        <f t="shared" si="142"/>
        <v>0</v>
      </c>
      <c r="BK188" s="99" t="s">
        <v>85</v>
      </c>
      <c r="BL188" s="56">
        <f t="shared" si="143"/>
        <v>0</v>
      </c>
      <c r="BM188" s="99" t="s">
        <v>93</v>
      </c>
      <c r="BN188" s="56">
        <f t="shared" si="144"/>
        <v>0</v>
      </c>
      <c r="BO188" s="99" t="s">
        <v>99</v>
      </c>
      <c r="BP188" s="56">
        <f t="shared" si="145"/>
        <v>0</v>
      </c>
      <c r="BQ188" s="99" t="s">
        <v>102</v>
      </c>
      <c r="BR188" s="56">
        <f t="shared" si="146"/>
        <v>0</v>
      </c>
      <c r="BS188" s="56"/>
      <c r="BT188" s="99" t="s">
        <v>74</v>
      </c>
      <c r="BU188" s="56">
        <f t="shared" si="147"/>
        <v>0</v>
      </c>
      <c r="BV188" s="100" t="s">
        <v>137</v>
      </c>
      <c r="BW188" s="56">
        <f t="shared" si="148"/>
        <v>0</v>
      </c>
      <c r="BX188" s="99" t="s">
        <v>85</v>
      </c>
      <c r="BY188" s="56">
        <f t="shared" si="149"/>
        <v>0</v>
      </c>
      <c r="BZ188" s="99" t="s">
        <v>94</v>
      </c>
      <c r="CA188" s="56">
        <f t="shared" si="150"/>
        <v>0</v>
      </c>
      <c r="CB188" s="99" t="s">
        <v>96</v>
      </c>
      <c r="CC188" s="56">
        <f t="shared" si="151"/>
        <v>0</v>
      </c>
      <c r="CD188" s="99" t="s">
        <v>122</v>
      </c>
      <c r="CE188" s="56">
        <f t="shared" si="152"/>
        <v>0</v>
      </c>
      <c r="CF188" s="56"/>
      <c r="CG188" s="99" t="s">
        <v>74</v>
      </c>
      <c r="CH188" s="56">
        <f t="shared" si="153"/>
        <v>0</v>
      </c>
      <c r="CI188" s="99" t="s">
        <v>137</v>
      </c>
      <c r="CJ188" s="56">
        <f t="shared" si="154"/>
        <v>0</v>
      </c>
      <c r="CK188" s="99" t="s">
        <v>85</v>
      </c>
      <c r="CL188" s="56">
        <f t="shared" si="155"/>
        <v>0</v>
      </c>
      <c r="CM188" s="99" t="s">
        <v>94</v>
      </c>
      <c r="CN188" s="56">
        <f t="shared" si="156"/>
        <v>0</v>
      </c>
      <c r="CO188" s="99" t="s">
        <v>96</v>
      </c>
      <c r="CP188" s="56">
        <f t="shared" si="157"/>
        <v>0</v>
      </c>
      <c r="CQ188" s="99" t="s">
        <v>122</v>
      </c>
      <c r="CR188" s="102">
        <f t="shared" si="158"/>
        <v>0</v>
      </c>
    </row>
    <row r="189" spans="1:96" x14ac:dyDescent="0.15">
      <c r="A189" s="80" t="s">
        <v>238</v>
      </c>
      <c r="B189" s="81" t="s">
        <v>541</v>
      </c>
      <c r="C189" s="82" t="s">
        <v>170</v>
      </c>
      <c r="D189" s="82" t="s">
        <v>51</v>
      </c>
      <c r="E189" s="56"/>
      <c r="F189" s="14"/>
      <c r="G189" s="80">
        <v>85</v>
      </c>
      <c r="H189" s="56">
        <v>58</v>
      </c>
      <c r="I189" s="56">
        <v>85</v>
      </c>
      <c r="J189" s="56">
        <v>21.5</v>
      </c>
      <c r="K189" s="56">
        <v>33</v>
      </c>
      <c r="L189" s="56">
        <v>48</v>
      </c>
      <c r="M189" s="94">
        <f t="shared" si="120"/>
        <v>330.5</v>
      </c>
      <c r="N189" s="80"/>
      <c r="O189" s="56">
        <f t="shared" si="159"/>
        <v>0</v>
      </c>
      <c r="P189" s="56"/>
      <c r="Q189" s="81">
        <f t="shared" si="121"/>
        <v>0</v>
      </c>
      <c r="R189" s="14">
        <f t="shared" si="122"/>
        <v>0</v>
      </c>
      <c r="S189" s="80"/>
      <c r="T189" s="99" t="s">
        <v>75</v>
      </c>
      <c r="U189" s="56">
        <f t="shared" si="123"/>
        <v>0</v>
      </c>
      <c r="V189" s="99" t="s">
        <v>80</v>
      </c>
      <c r="W189" s="56">
        <f t="shared" si="124"/>
        <v>0</v>
      </c>
      <c r="X189" s="99" t="s">
        <v>89</v>
      </c>
      <c r="Y189" s="56">
        <f t="shared" si="125"/>
        <v>0</v>
      </c>
      <c r="Z189" s="99" t="s">
        <v>93</v>
      </c>
      <c r="AA189" s="56">
        <f t="shared" si="126"/>
        <v>0</v>
      </c>
      <c r="AB189" s="99" t="s">
        <v>96</v>
      </c>
      <c r="AC189" s="56">
        <f t="shared" si="127"/>
        <v>0</v>
      </c>
      <c r="AD189" s="99" t="s">
        <v>102</v>
      </c>
      <c r="AE189" s="56">
        <f t="shared" si="128"/>
        <v>0</v>
      </c>
      <c r="AF189" s="56"/>
      <c r="AG189" s="99" t="s">
        <v>74</v>
      </c>
      <c r="AH189" s="56">
        <f t="shared" si="129"/>
        <v>0</v>
      </c>
      <c r="AI189" s="100" t="s">
        <v>83</v>
      </c>
      <c r="AJ189" s="56">
        <f t="shared" si="130"/>
        <v>0</v>
      </c>
      <c r="AK189" s="56" t="s">
        <v>86</v>
      </c>
      <c r="AL189" s="56">
        <f t="shared" si="131"/>
        <v>0</v>
      </c>
      <c r="AM189" s="99" t="s">
        <v>94</v>
      </c>
      <c r="AN189" s="56">
        <f t="shared" si="132"/>
        <v>0</v>
      </c>
      <c r="AO189" s="99" t="s">
        <v>99</v>
      </c>
      <c r="AP189" s="56">
        <f t="shared" si="133"/>
        <v>0</v>
      </c>
      <c r="AQ189" s="99" t="s">
        <v>122</v>
      </c>
      <c r="AR189" s="56">
        <f t="shared" si="134"/>
        <v>0</v>
      </c>
      <c r="AS189" s="56"/>
      <c r="AT189" s="99" t="s">
        <v>77</v>
      </c>
      <c r="AU189" s="56">
        <f t="shared" si="135"/>
        <v>0</v>
      </c>
      <c r="AV189" s="99" t="s">
        <v>80</v>
      </c>
      <c r="AW189" s="56">
        <f t="shared" si="136"/>
        <v>0</v>
      </c>
      <c r="AX189" s="99" t="s">
        <v>85</v>
      </c>
      <c r="AY189" s="56">
        <f t="shared" si="137"/>
        <v>0</v>
      </c>
      <c r="AZ189" s="99" t="s">
        <v>95</v>
      </c>
      <c r="BA189" s="56">
        <f t="shared" si="138"/>
        <v>0</v>
      </c>
      <c r="BB189" s="99" t="s">
        <v>99</v>
      </c>
      <c r="BC189" s="56">
        <f t="shared" si="139"/>
        <v>0</v>
      </c>
      <c r="BD189" s="99" t="s">
        <v>122</v>
      </c>
      <c r="BE189" s="56">
        <f t="shared" si="140"/>
        <v>0</v>
      </c>
      <c r="BF189" s="56"/>
      <c r="BG189" s="69" t="s">
        <v>77</v>
      </c>
      <c r="BH189" s="56">
        <f t="shared" si="141"/>
        <v>0</v>
      </c>
      <c r="BI189" s="100" t="s">
        <v>80</v>
      </c>
      <c r="BJ189" s="56">
        <f t="shared" si="142"/>
        <v>0</v>
      </c>
      <c r="BK189" s="99" t="s">
        <v>85</v>
      </c>
      <c r="BL189" s="56">
        <f t="shared" si="143"/>
        <v>0</v>
      </c>
      <c r="BM189" s="99" t="s">
        <v>95</v>
      </c>
      <c r="BN189" s="56">
        <f t="shared" si="144"/>
        <v>0</v>
      </c>
      <c r="BO189" s="99" t="s">
        <v>99</v>
      </c>
      <c r="BP189" s="56">
        <f t="shared" si="145"/>
        <v>0</v>
      </c>
      <c r="BQ189" s="99" t="s">
        <v>122</v>
      </c>
      <c r="BR189" s="56">
        <f t="shared" si="146"/>
        <v>0</v>
      </c>
      <c r="BS189" s="56"/>
      <c r="BT189" s="99" t="s">
        <v>74</v>
      </c>
      <c r="BU189" s="56">
        <f t="shared" si="147"/>
        <v>0</v>
      </c>
      <c r="BV189" s="100" t="s">
        <v>137</v>
      </c>
      <c r="BW189" s="56">
        <f t="shared" si="148"/>
        <v>0</v>
      </c>
      <c r="BX189" s="99" t="s">
        <v>85</v>
      </c>
      <c r="BY189" s="56">
        <f t="shared" si="149"/>
        <v>0</v>
      </c>
      <c r="BZ189" s="99" t="s">
        <v>94</v>
      </c>
      <c r="CA189" s="56">
        <f t="shared" si="150"/>
        <v>0</v>
      </c>
      <c r="CB189" s="99" t="s">
        <v>96</v>
      </c>
      <c r="CC189" s="56">
        <f t="shared" si="151"/>
        <v>0</v>
      </c>
      <c r="CD189" s="99" t="s">
        <v>122</v>
      </c>
      <c r="CE189" s="56">
        <f t="shared" si="152"/>
        <v>0</v>
      </c>
      <c r="CF189" s="56"/>
      <c r="CG189" s="99" t="s">
        <v>74</v>
      </c>
      <c r="CH189" s="56">
        <f t="shared" si="153"/>
        <v>0</v>
      </c>
      <c r="CI189" s="99" t="s">
        <v>137</v>
      </c>
      <c r="CJ189" s="56">
        <f t="shared" si="154"/>
        <v>0</v>
      </c>
      <c r="CK189" s="99" t="s">
        <v>85</v>
      </c>
      <c r="CL189" s="56">
        <f t="shared" si="155"/>
        <v>0</v>
      </c>
      <c r="CM189" s="99" t="s">
        <v>94</v>
      </c>
      <c r="CN189" s="56">
        <f t="shared" si="156"/>
        <v>0</v>
      </c>
      <c r="CO189" s="99" t="s">
        <v>96</v>
      </c>
      <c r="CP189" s="56">
        <f t="shared" si="157"/>
        <v>0</v>
      </c>
      <c r="CQ189" s="99" t="s">
        <v>122</v>
      </c>
      <c r="CR189" s="102">
        <f t="shared" si="158"/>
        <v>0</v>
      </c>
    </row>
    <row r="190" spans="1:96" x14ac:dyDescent="0.15">
      <c r="A190" s="80" t="s">
        <v>542</v>
      </c>
      <c r="B190" s="81" t="s">
        <v>543</v>
      </c>
      <c r="C190" s="82" t="s">
        <v>170</v>
      </c>
      <c r="D190" s="82" t="s">
        <v>51</v>
      </c>
      <c r="E190" s="56"/>
      <c r="F190" s="14"/>
      <c r="G190" s="80">
        <v>88</v>
      </c>
      <c r="H190" s="56">
        <v>58</v>
      </c>
      <c r="I190" s="56">
        <v>75</v>
      </c>
      <c r="J190" s="56">
        <v>27.5</v>
      </c>
      <c r="K190" s="56">
        <v>41</v>
      </c>
      <c r="L190" s="56">
        <v>41</v>
      </c>
      <c r="M190" s="94">
        <f t="shared" si="120"/>
        <v>330.5</v>
      </c>
      <c r="N190" s="80"/>
      <c r="O190" s="56">
        <f t="shared" si="159"/>
        <v>0</v>
      </c>
      <c r="P190" s="56"/>
      <c r="Q190" s="81">
        <f t="shared" si="121"/>
        <v>0</v>
      </c>
      <c r="R190" s="14">
        <f t="shared" si="122"/>
        <v>0</v>
      </c>
      <c r="S190" s="80"/>
      <c r="T190" s="99" t="s">
        <v>73</v>
      </c>
      <c r="U190" s="56">
        <f t="shared" si="123"/>
        <v>0</v>
      </c>
      <c r="V190" s="99" t="s">
        <v>80</v>
      </c>
      <c r="W190" s="56">
        <f t="shared" si="124"/>
        <v>0</v>
      </c>
      <c r="X190" s="99" t="s">
        <v>89</v>
      </c>
      <c r="Y190" s="56">
        <f t="shared" si="125"/>
        <v>0</v>
      </c>
      <c r="Z190" s="99" t="s">
        <v>95</v>
      </c>
      <c r="AA190" s="56">
        <f t="shared" si="126"/>
        <v>0</v>
      </c>
      <c r="AB190" s="99" t="s">
        <v>98</v>
      </c>
      <c r="AC190" s="56">
        <f t="shared" si="127"/>
        <v>0</v>
      </c>
      <c r="AD190" s="99" t="s">
        <v>121</v>
      </c>
      <c r="AE190" s="56">
        <f t="shared" si="128"/>
        <v>0</v>
      </c>
      <c r="AF190" s="56"/>
      <c r="AG190" s="99" t="s">
        <v>74</v>
      </c>
      <c r="AH190" s="56">
        <f t="shared" si="129"/>
        <v>0</v>
      </c>
      <c r="AI190" s="100" t="s">
        <v>79</v>
      </c>
      <c r="AJ190" s="56">
        <f t="shared" si="130"/>
        <v>0</v>
      </c>
      <c r="AK190" s="56" t="s">
        <v>90</v>
      </c>
      <c r="AL190" s="56">
        <f t="shared" si="131"/>
        <v>0</v>
      </c>
      <c r="AM190" s="99" t="s">
        <v>94</v>
      </c>
      <c r="AN190" s="56">
        <f t="shared" si="132"/>
        <v>0</v>
      </c>
      <c r="AO190" s="99" t="s">
        <v>99</v>
      </c>
      <c r="AP190" s="56">
        <f t="shared" si="133"/>
        <v>0</v>
      </c>
      <c r="AQ190" s="99" t="s">
        <v>122</v>
      </c>
      <c r="AR190" s="56">
        <f t="shared" si="134"/>
        <v>0</v>
      </c>
      <c r="AS190" s="56"/>
      <c r="AT190" s="99" t="s">
        <v>77</v>
      </c>
      <c r="AU190" s="56">
        <f t="shared" si="135"/>
        <v>0</v>
      </c>
      <c r="AV190" s="99" t="s">
        <v>80</v>
      </c>
      <c r="AW190" s="56">
        <f t="shared" si="136"/>
        <v>0</v>
      </c>
      <c r="AX190" s="99" t="s">
        <v>85</v>
      </c>
      <c r="AY190" s="56">
        <f t="shared" si="137"/>
        <v>0</v>
      </c>
      <c r="AZ190" s="99" t="s">
        <v>94</v>
      </c>
      <c r="BA190" s="56">
        <f t="shared" si="138"/>
        <v>0</v>
      </c>
      <c r="BB190" s="99" t="s">
        <v>99</v>
      </c>
      <c r="BC190" s="56">
        <f t="shared" si="139"/>
        <v>0</v>
      </c>
      <c r="BD190" s="99" t="s">
        <v>102</v>
      </c>
      <c r="BE190" s="56">
        <f t="shared" si="140"/>
        <v>0</v>
      </c>
      <c r="BF190" s="56"/>
      <c r="BG190" s="69" t="s">
        <v>77</v>
      </c>
      <c r="BH190" s="56">
        <f t="shared" si="141"/>
        <v>0</v>
      </c>
      <c r="BI190" s="100" t="s">
        <v>80</v>
      </c>
      <c r="BJ190" s="56">
        <f t="shared" si="142"/>
        <v>0</v>
      </c>
      <c r="BK190" s="99" t="s">
        <v>85</v>
      </c>
      <c r="BL190" s="56">
        <f t="shared" si="143"/>
        <v>0</v>
      </c>
      <c r="BM190" s="99" t="s">
        <v>94</v>
      </c>
      <c r="BN190" s="56">
        <f t="shared" si="144"/>
        <v>0</v>
      </c>
      <c r="BO190" s="99" t="s">
        <v>99</v>
      </c>
      <c r="BP190" s="56">
        <f t="shared" si="145"/>
        <v>0</v>
      </c>
      <c r="BQ190" s="99" t="s">
        <v>102</v>
      </c>
      <c r="BR190" s="56">
        <f t="shared" si="146"/>
        <v>0</v>
      </c>
      <c r="BS190" s="56"/>
      <c r="BT190" s="99" t="s">
        <v>77</v>
      </c>
      <c r="BU190" s="56">
        <f t="shared" si="147"/>
        <v>0</v>
      </c>
      <c r="BV190" s="100" t="s">
        <v>83</v>
      </c>
      <c r="BW190" s="56">
        <f t="shared" si="148"/>
        <v>0</v>
      </c>
      <c r="BX190" s="99" t="s">
        <v>90</v>
      </c>
      <c r="BY190" s="56">
        <f t="shared" si="149"/>
        <v>0</v>
      </c>
      <c r="BZ190" s="99" t="s">
        <v>95</v>
      </c>
      <c r="CA190" s="56">
        <f t="shared" si="150"/>
        <v>0</v>
      </c>
      <c r="CB190" s="99" t="s">
        <v>99</v>
      </c>
      <c r="CC190" s="56">
        <f t="shared" si="151"/>
        <v>0</v>
      </c>
      <c r="CD190" s="99" t="s">
        <v>102</v>
      </c>
      <c r="CE190" s="56">
        <f t="shared" si="152"/>
        <v>0</v>
      </c>
      <c r="CF190" s="56"/>
      <c r="CG190" s="99" t="s">
        <v>77</v>
      </c>
      <c r="CH190" s="56">
        <f t="shared" si="153"/>
        <v>0</v>
      </c>
      <c r="CI190" s="99" t="s">
        <v>83</v>
      </c>
      <c r="CJ190" s="56">
        <f t="shared" si="154"/>
        <v>0</v>
      </c>
      <c r="CK190" s="99" t="s">
        <v>90</v>
      </c>
      <c r="CL190" s="56">
        <f t="shared" si="155"/>
        <v>0</v>
      </c>
      <c r="CM190" s="99" t="s">
        <v>95</v>
      </c>
      <c r="CN190" s="56">
        <f t="shared" si="156"/>
        <v>0</v>
      </c>
      <c r="CO190" s="99" t="s">
        <v>99</v>
      </c>
      <c r="CP190" s="56">
        <f t="shared" si="157"/>
        <v>0</v>
      </c>
      <c r="CQ190" s="99" t="s">
        <v>102</v>
      </c>
      <c r="CR190" s="102">
        <f t="shared" si="158"/>
        <v>0</v>
      </c>
    </row>
    <row r="191" spans="1:96" x14ac:dyDescent="0.15">
      <c r="A191" s="80" t="s">
        <v>544</v>
      </c>
      <c r="B191" s="81" t="s">
        <v>545</v>
      </c>
      <c r="C191" s="82" t="s">
        <v>170</v>
      </c>
      <c r="D191" s="82" t="s">
        <v>51</v>
      </c>
      <c r="E191" s="56"/>
      <c r="F191" s="14"/>
      <c r="G191" s="80">
        <v>83</v>
      </c>
      <c r="H191" s="56">
        <v>52</v>
      </c>
      <c r="I191" s="56">
        <v>80</v>
      </c>
      <c r="J191" s="56">
        <v>23</v>
      </c>
      <c r="K191" s="56">
        <v>31</v>
      </c>
      <c r="L191" s="56">
        <v>60.5</v>
      </c>
      <c r="M191" s="94">
        <f t="shared" si="120"/>
        <v>329.5</v>
      </c>
      <c r="N191" s="80"/>
      <c r="O191" s="56">
        <f t="shared" si="159"/>
        <v>0</v>
      </c>
      <c r="P191" s="56"/>
      <c r="Q191" s="81">
        <f t="shared" si="121"/>
        <v>0</v>
      </c>
      <c r="R191" s="14">
        <f t="shared" si="122"/>
        <v>0</v>
      </c>
      <c r="S191" s="80"/>
      <c r="T191" s="99" t="s">
        <v>77</v>
      </c>
      <c r="U191" s="56">
        <f t="shared" si="123"/>
        <v>0</v>
      </c>
      <c r="V191" s="99" t="s">
        <v>82</v>
      </c>
      <c r="W191" s="56">
        <f t="shared" si="124"/>
        <v>0</v>
      </c>
      <c r="X191" s="99" t="s">
        <v>90</v>
      </c>
      <c r="Y191" s="56">
        <f t="shared" si="125"/>
        <v>0</v>
      </c>
      <c r="Z191" s="99" t="s">
        <v>94</v>
      </c>
      <c r="AA191" s="56">
        <f t="shared" si="126"/>
        <v>0</v>
      </c>
      <c r="AB191" s="99" t="s">
        <v>96</v>
      </c>
      <c r="AC191" s="56">
        <f t="shared" si="127"/>
        <v>0</v>
      </c>
      <c r="AD191" s="99" t="s">
        <v>102</v>
      </c>
      <c r="AE191" s="56">
        <f t="shared" si="128"/>
        <v>0</v>
      </c>
      <c r="AF191" s="56"/>
      <c r="AG191" s="99" t="s">
        <v>78</v>
      </c>
      <c r="AH191" s="56">
        <f t="shared" si="129"/>
        <v>0</v>
      </c>
      <c r="AI191" s="100" t="s">
        <v>82</v>
      </c>
      <c r="AJ191" s="56">
        <f t="shared" si="130"/>
        <v>0</v>
      </c>
      <c r="AK191" s="56" t="s">
        <v>88</v>
      </c>
      <c r="AL191" s="56">
        <f t="shared" si="131"/>
        <v>0</v>
      </c>
      <c r="AM191" s="99" t="s">
        <v>91</v>
      </c>
      <c r="AN191" s="56">
        <f t="shared" si="132"/>
        <v>0</v>
      </c>
      <c r="AO191" s="99" t="s">
        <v>99</v>
      </c>
      <c r="AP191" s="56">
        <f t="shared" si="133"/>
        <v>0</v>
      </c>
      <c r="AQ191" s="99" t="s">
        <v>122</v>
      </c>
      <c r="AR191" s="56">
        <f t="shared" si="134"/>
        <v>0</v>
      </c>
      <c r="AS191" s="56"/>
      <c r="AT191" s="99" t="s">
        <v>78</v>
      </c>
      <c r="AU191" s="56">
        <f t="shared" si="135"/>
        <v>0</v>
      </c>
      <c r="AV191" s="99" t="s">
        <v>80</v>
      </c>
      <c r="AW191" s="56">
        <f t="shared" si="136"/>
        <v>0</v>
      </c>
      <c r="AX191" s="99" t="s">
        <v>90</v>
      </c>
      <c r="AY191" s="56">
        <f t="shared" si="137"/>
        <v>0</v>
      </c>
      <c r="AZ191" s="99" t="s">
        <v>95</v>
      </c>
      <c r="BA191" s="56">
        <f t="shared" si="138"/>
        <v>0</v>
      </c>
      <c r="BB191" s="99" t="s">
        <v>99</v>
      </c>
      <c r="BC191" s="56">
        <f t="shared" si="139"/>
        <v>0</v>
      </c>
      <c r="BD191" s="99" t="s">
        <v>102</v>
      </c>
      <c r="BE191" s="56">
        <f t="shared" si="140"/>
        <v>0</v>
      </c>
      <c r="BF191" s="56"/>
      <c r="BG191" s="69" t="s">
        <v>78</v>
      </c>
      <c r="BH191" s="56">
        <f t="shared" si="141"/>
        <v>0</v>
      </c>
      <c r="BI191" s="100" t="s">
        <v>80</v>
      </c>
      <c r="BJ191" s="56">
        <f t="shared" si="142"/>
        <v>0</v>
      </c>
      <c r="BK191" s="99" t="s">
        <v>90</v>
      </c>
      <c r="BL191" s="56">
        <f t="shared" si="143"/>
        <v>0</v>
      </c>
      <c r="BM191" s="99" t="s">
        <v>95</v>
      </c>
      <c r="BN191" s="56">
        <f t="shared" si="144"/>
        <v>0</v>
      </c>
      <c r="BO191" s="99" t="s">
        <v>99</v>
      </c>
      <c r="BP191" s="56">
        <f t="shared" si="145"/>
        <v>0</v>
      </c>
      <c r="BQ191" s="99" t="s">
        <v>102</v>
      </c>
      <c r="BR191" s="56">
        <f t="shared" si="146"/>
        <v>0</v>
      </c>
      <c r="BS191" s="56"/>
      <c r="BT191" s="99" t="s">
        <v>77</v>
      </c>
      <c r="BU191" s="56">
        <f t="shared" si="147"/>
        <v>0</v>
      </c>
      <c r="BV191" s="100" t="s">
        <v>83</v>
      </c>
      <c r="BW191" s="56">
        <f t="shared" si="148"/>
        <v>0</v>
      </c>
      <c r="BX191" s="99" t="s">
        <v>90</v>
      </c>
      <c r="BY191" s="56">
        <f t="shared" si="149"/>
        <v>0</v>
      </c>
      <c r="BZ191" s="99" t="s">
        <v>95</v>
      </c>
      <c r="CA191" s="56">
        <f t="shared" si="150"/>
        <v>0</v>
      </c>
      <c r="CB191" s="99" t="s">
        <v>99</v>
      </c>
      <c r="CC191" s="56">
        <f t="shared" si="151"/>
        <v>0</v>
      </c>
      <c r="CD191" s="99" t="s">
        <v>102</v>
      </c>
      <c r="CE191" s="56">
        <f t="shared" si="152"/>
        <v>0</v>
      </c>
      <c r="CF191" s="56"/>
      <c r="CG191" s="99" t="s">
        <v>77</v>
      </c>
      <c r="CH191" s="56">
        <f t="shared" si="153"/>
        <v>0</v>
      </c>
      <c r="CI191" s="99" t="s">
        <v>83</v>
      </c>
      <c r="CJ191" s="56">
        <f t="shared" si="154"/>
        <v>0</v>
      </c>
      <c r="CK191" s="99" t="s">
        <v>90</v>
      </c>
      <c r="CL191" s="56">
        <f t="shared" si="155"/>
        <v>0</v>
      </c>
      <c r="CM191" s="99" t="s">
        <v>95</v>
      </c>
      <c r="CN191" s="56">
        <f t="shared" si="156"/>
        <v>0</v>
      </c>
      <c r="CO191" s="99" t="s">
        <v>99</v>
      </c>
      <c r="CP191" s="56">
        <f t="shared" si="157"/>
        <v>0</v>
      </c>
      <c r="CQ191" s="99" t="s">
        <v>102</v>
      </c>
      <c r="CR191" s="102">
        <f t="shared" si="158"/>
        <v>0</v>
      </c>
    </row>
    <row r="192" spans="1:96" x14ac:dyDescent="0.15">
      <c r="A192" s="80" t="s">
        <v>546</v>
      </c>
      <c r="B192" s="81" t="s">
        <v>547</v>
      </c>
      <c r="C192" s="82" t="s">
        <v>170</v>
      </c>
      <c r="D192" s="82" t="s">
        <v>51</v>
      </c>
      <c r="E192" s="56"/>
      <c r="F192" s="14"/>
      <c r="G192" s="80">
        <v>95</v>
      </c>
      <c r="H192" s="56">
        <v>62</v>
      </c>
      <c r="I192" s="56">
        <v>86</v>
      </c>
      <c r="J192" s="56">
        <v>13</v>
      </c>
      <c r="K192" s="56">
        <v>32</v>
      </c>
      <c r="L192" s="56">
        <v>41</v>
      </c>
      <c r="M192" s="94">
        <f t="shared" si="120"/>
        <v>329</v>
      </c>
      <c r="N192" s="80"/>
      <c r="O192" s="56">
        <f t="shared" si="159"/>
        <v>0</v>
      </c>
      <c r="P192" s="56"/>
      <c r="Q192" s="81">
        <f t="shared" si="121"/>
        <v>0</v>
      </c>
      <c r="R192" s="14">
        <f t="shared" si="122"/>
        <v>0</v>
      </c>
      <c r="S192" s="80"/>
      <c r="T192" s="99" t="s">
        <v>75</v>
      </c>
      <c r="U192" s="56">
        <f t="shared" si="123"/>
        <v>0</v>
      </c>
      <c r="V192" s="99" t="s">
        <v>81</v>
      </c>
      <c r="W192" s="56">
        <f t="shared" si="124"/>
        <v>0</v>
      </c>
      <c r="X192" s="99" t="s">
        <v>87</v>
      </c>
      <c r="Y192" s="56">
        <f t="shared" si="125"/>
        <v>0</v>
      </c>
      <c r="Z192" s="99" t="s">
        <v>95</v>
      </c>
      <c r="AA192" s="56">
        <f t="shared" si="126"/>
        <v>0</v>
      </c>
      <c r="AB192" s="99" t="s">
        <v>96</v>
      </c>
      <c r="AC192" s="56">
        <f t="shared" si="127"/>
        <v>0</v>
      </c>
      <c r="AD192" s="99" t="s">
        <v>121</v>
      </c>
      <c r="AE192" s="56">
        <f t="shared" si="128"/>
        <v>0</v>
      </c>
      <c r="AF192" s="56"/>
      <c r="AG192" s="99" t="s">
        <v>78</v>
      </c>
      <c r="AH192" s="56">
        <f t="shared" si="129"/>
        <v>0</v>
      </c>
      <c r="AI192" s="100" t="s">
        <v>83</v>
      </c>
      <c r="AJ192" s="56">
        <f t="shared" si="130"/>
        <v>0</v>
      </c>
      <c r="AK192" s="56" t="s">
        <v>86</v>
      </c>
      <c r="AL192" s="56">
        <f t="shared" si="131"/>
        <v>0</v>
      </c>
      <c r="AM192" s="99" t="s">
        <v>93</v>
      </c>
      <c r="AN192" s="56">
        <f t="shared" si="132"/>
        <v>0</v>
      </c>
      <c r="AO192" s="99" t="s">
        <v>99</v>
      </c>
      <c r="AP192" s="56">
        <f t="shared" si="133"/>
        <v>0</v>
      </c>
      <c r="AQ192" s="99" t="s">
        <v>102</v>
      </c>
      <c r="AR192" s="56">
        <f t="shared" si="134"/>
        <v>0</v>
      </c>
      <c r="AS192" s="56"/>
      <c r="AT192" s="99" t="s">
        <v>78</v>
      </c>
      <c r="AU192" s="56">
        <f t="shared" si="135"/>
        <v>0</v>
      </c>
      <c r="AV192" s="99" t="s">
        <v>80</v>
      </c>
      <c r="AW192" s="56">
        <f t="shared" si="136"/>
        <v>0</v>
      </c>
      <c r="AX192" s="99" t="s">
        <v>90</v>
      </c>
      <c r="AY192" s="56">
        <f t="shared" si="137"/>
        <v>0</v>
      </c>
      <c r="AZ192" s="99" t="s">
        <v>93</v>
      </c>
      <c r="BA192" s="56">
        <f t="shared" si="138"/>
        <v>0</v>
      </c>
      <c r="BB192" s="99" t="s">
        <v>96</v>
      </c>
      <c r="BC192" s="56">
        <f t="shared" si="139"/>
        <v>0</v>
      </c>
      <c r="BD192" s="99" t="s">
        <v>122</v>
      </c>
      <c r="BE192" s="56">
        <f t="shared" si="140"/>
        <v>0</v>
      </c>
      <c r="BF192" s="56"/>
      <c r="BG192" s="69" t="s">
        <v>78</v>
      </c>
      <c r="BH192" s="56">
        <f t="shared" si="141"/>
        <v>0</v>
      </c>
      <c r="BI192" s="100" t="s">
        <v>80</v>
      </c>
      <c r="BJ192" s="56">
        <f t="shared" si="142"/>
        <v>0</v>
      </c>
      <c r="BK192" s="99" t="s">
        <v>90</v>
      </c>
      <c r="BL192" s="56">
        <f t="shared" si="143"/>
        <v>0</v>
      </c>
      <c r="BM192" s="99" t="s">
        <v>93</v>
      </c>
      <c r="BN192" s="56">
        <f t="shared" si="144"/>
        <v>0</v>
      </c>
      <c r="BO192" s="99" t="s">
        <v>96</v>
      </c>
      <c r="BP192" s="56">
        <f t="shared" si="145"/>
        <v>0</v>
      </c>
      <c r="BQ192" s="99" t="s">
        <v>122</v>
      </c>
      <c r="BR192" s="56">
        <f t="shared" si="146"/>
        <v>0</v>
      </c>
      <c r="BS192" s="56"/>
      <c r="BT192" s="99" t="s">
        <v>75</v>
      </c>
      <c r="BU192" s="56">
        <f t="shared" si="147"/>
        <v>0</v>
      </c>
      <c r="BV192" s="100" t="s">
        <v>138</v>
      </c>
      <c r="BW192" s="56">
        <f t="shared" si="148"/>
        <v>0</v>
      </c>
      <c r="BX192" s="99" t="s">
        <v>88</v>
      </c>
      <c r="BY192" s="56">
        <f t="shared" si="149"/>
        <v>0</v>
      </c>
      <c r="BZ192" s="99" t="s">
        <v>93</v>
      </c>
      <c r="CA192" s="56">
        <f t="shared" si="150"/>
        <v>0</v>
      </c>
      <c r="CB192" s="99" t="s">
        <v>99</v>
      </c>
      <c r="CC192" s="56">
        <f t="shared" si="151"/>
        <v>0</v>
      </c>
      <c r="CD192" s="99" t="s">
        <v>102</v>
      </c>
      <c r="CE192" s="56">
        <f t="shared" si="152"/>
        <v>0</v>
      </c>
      <c r="CF192" s="56"/>
      <c r="CG192" s="99" t="s">
        <v>75</v>
      </c>
      <c r="CH192" s="56">
        <f t="shared" si="153"/>
        <v>0</v>
      </c>
      <c r="CI192" s="99" t="s">
        <v>138</v>
      </c>
      <c r="CJ192" s="56">
        <f t="shared" si="154"/>
        <v>0</v>
      </c>
      <c r="CK192" s="99" t="s">
        <v>88</v>
      </c>
      <c r="CL192" s="56">
        <f t="shared" si="155"/>
        <v>0</v>
      </c>
      <c r="CM192" s="99" t="s">
        <v>93</v>
      </c>
      <c r="CN192" s="56">
        <f t="shared" si="156"/>
        <v>0</v>
      </c>
      <c r="CO192" s="99" t="s">
        <v>99</v>
      </c>
      <c r="CP192" s="56">
        <f t="shared" si="157"/>
        <v>0</v>
      </c>
      <c r="CQ192" s="99" t="s">
        <v>102</v>
      </c>
      <c r="CR192" s="102">
        <f t="shared" si="158"/>
        <v>0</v>
      </c>
    </row>
    <row r="193" spans="1:96" x14ac:dyDescent="0.15">
      <c r="A193" s="80" t="s">
        <v>548</v>
      </c>
      <c r="B193" s="81" t="s">
        <v>549</v>
      </c>
      <c r="C193" s="82" t="s">
        <v>170</v>
      </c>
      <c r="D193" s="82" t="s">
        <v>51</v>
      </c>
      <c r="E193" s="56">
        <v>0.5</v>
      </c>
      <c r="F193" s="14"/>
      <c r="G193" s="80">
        <v>103</v>
      </c>
      <c r="H193" s="56">
        <v>69</v>
      </c>
      <c r="I193" s="56">
        <v>65</v>
      </c>
      <c r="J193" s="56">
        <v>25</v>
      </c>
      <c r="K193" s="56">
        <v>28</v>
      </c>
      <c r="L193" s="56">
        <v>37.5</v>
      </c>
      <c r="M193" s="94">
        <f t="shared" si="120"/>
        <v>327.5</v>
      </c>
      <c r="N193" s="80"/>
      <c r="O193" s="56">
        <f t="shared" si="159"/>
        <v>-18</v>
      </c>
      <c r="P193" s="56"/>
      <c r="Q193" s="81">
        <f t="shared" si="121"/>
        <v>0</v>
      </c>
      <c r="R193" s="14">
        <f t="shared" si="122"/>
        <v>-18</v>
      </c>
      <c r="S193" s="80"/>
      <c r="T193" s="99" t="s">
        <v>74</v>
      </c>
      <c r="U193" s="56">
        <f t="shared" si="123"/>
        <v>-0.3</v>
      </c>
      <c r="V193" s="99" t="s">
        <v>84</v>
      </c>
      <c r="W193" s="56">
        <f t="shared" si="124"/>
        <v>-0.3</v>
      </c>
      <c r="X193" s="99" t="s">
        <v>88</v>
      </c>
      <c r="Y193" s="56">
        <f t="shared" si="125"/>
        <v>-0.3</v>
      </c>
      <c r="Z193" s="99" t="s">
        <v>93</v>
      </c>
      <c r="AA193" s="56">
        <f t="shared" si="126"/>
        <v>-0.3</v>
      </c>
      <c r="AB193" s="99" t="s">
        <v>125</v>
      </c>
      <c r="AC193" s="56">
        <f t="shared" si="127"/>
        <v>-0.3</v>
      </c>
      <c r="AD193" s="99" t="s">
        <v>100</v>
      </c>
      <c r="AE193" s="56">
        <f t="shared" si="128"/>
        <v>-0.3</v>
      </c>
      <c r="AF193" s="56"/>
      <c r="AG193" s="99" t="s">
        <v>78</v>
      </c>
      <c r="AH193" s="56">
        <f t="shared" si="129"/>
        <v>-0.3</v>
      </c>
      <c r="AI193" s="100" t="s">
        <v>81</v>
      </c>
      <c r="AJ193" s="56">
        <f t="shared" si="130"/>
        <v>-0.3</v>
      </c>
      <c r="AK193" s="56" t="s">
        <v>89</v>
      </c>
      <c r="AL193" s="56">
        <f t="shared" si="131"/>
        <v>-0.3</v>
      </c>
      <c r="AM193" s="99" t="s">
        <v>93</v>
      </c>
      <c r="AN193" s="56">
        <f t="shared" si="132"/>
        <v>-0.3</v>
      </c>
      <c r="AO193" s="99" t="s">
        <v>99</v>
      </c>
      <c r="AP193" s="56">
        <f t="shared" si="133"/>
        <v>-0.3</v>
      </c>
      <c r="AQ193" s="99" t="s">
        <v>102</v>
      </c>
      <c r="AR193" s="56">
        <f t="shared" si="134"/>
        <v>-0.3</v>
      </c>
      <c r="AS193" s="56"/>
      <c r="AT193" s="99" t="s">
        <v>78</v>
      </c>
      <c r="AU193" s="56">
        <f t="shared" si="135"/>
        <v>-0.45</v>
      </c>
      <c r="AV193" s="99" t="s">
        <v>81</v>
      </c>
      <c r="AW193" s="56">
        <f t="shared" si="136"/>
        <v>-0.45</v>
      </c>
      <c r="AX193" s="99" t="s">
        <v>88</v>
      </c>
      <c r="AY193" s="56">
        <f t="shared" si="137"/>
        <v>-0.45</v>
      </c>
      <c r="AZ193" s="99" t="s">
        <v>93</v>
      </c>
      <c r="BA193" s="56">
        <f t="shared" si="138"/>
        <v>-0.45</v>
      </c>
      <c r="BB193" s="99" t="s">
        <v>99</v>
      </c>
      <c r="BC193" s="56">
        <f t="shared" si="139"/>
        <v>-0.45</v>
      </c>
      <c r="BD193" s="99" t="s">
        <v>102</v>
      </c>
      <c r="BE193" s="56">
        <f t="shared" si="140"/>
        <v>-0.45</v>
      </c>
      <c r="BF193" s="56"/>
      <c r="BG193" s="69" t="s">
        <v>78</v>
      </c>
      <c r="BH193" s="56">
        <f t="shared" si="141"/>
        <v>-0.45</v>
      </c>
      <c r="BI193" s="100" t="s">
        <v>81</v>
      </c>
      <c r="BJ193" s="56">
        <f t="shared" si="142"/>
        <v>-0.45</v>
      </c>
      <c r="BK193" s="99" t="s">
        <v>87</v>
      </c>
      <c r="BL193" s="56">
        <f t="shared" si="143"/>
        <v>-0.45</v>
      </c>
      <c r="BM193" s="99" t="s">
        <v>93</v>
      </c>
      <c r="BN193" s="56">
        <f t="shared" si="144"/>
        <v>-0.45</v>
      </c>
      <c r="BO193" s="99" t="s">
        <v>99</v>
      </c>
      <c r="BP193" s="56">
        <f t="shared" si="145"/>
        <v>-0.45</v>
      </c>
      <c r="BQ193" s="99" t="s">
        <v>102</v>
      </c>
      <c r="BR193" s="56">
        <f t="shared" si="146"/>
        <v>-0.45</v>
      </c>
      <c r="BS193" s="56"/>
      <c r="BT193" s="99" t="s">
        <v>75</v>
      </c>
      <c r="BU193" s="56">
        <f t="shared" si="147"/>
        <v>-0.75</v>
      </c>
      <c r="BV193" s="100" t="s">
        <v>81</v>
      </c>
      <c r="BW193" s="56">
        <f t="shared" si="148"/>
        <v>-0.75</v>
      </c>
      <c r="BX193" s="99" t="s">
        <v>89</v>
      </c>
      <c r="BY193" s="56">
        <f t="shared" si="149"/>
        <v>-0.75</v>
      </c>
      <c r="BZ193" s="99" t="s">
        <v>93</v>
      </c>
      <c r="CA193" s="56">
        <f t="shared" si="150"/>
        <v>-0.75</v>
      </c>
      <c r="CB193" s="99" t="s">
        <v>99</v>
      </c>
      <c r="CC193" s="56">
        <f t="shared" si="151"/>
        <v>-0.75</v>
      </c>
      <c r="CD193" s="99" t="s">
        <v>102</v>
      </c>
      <c r="CE193" s="56">
        <f t="shared" si="152"/>
        <v>-0.75</v>
      </c>
      <c r="CF193" s="56"/>
      <c r="CG193" s="99" t="s">
        <v>75</v>
      </c>
      <c r="CH193" s="56">
        <f t="shared" si="153"/>
        <v>-0.75</v>
      </c>
      <c r="CI193" s="99" t="s">
        <v>81</v>
      </c>
      <c r="CJ193" s="56">
        <f t="shared" si="154"/>
        <v>-0.75</v>
      </c>
      <c r="CK193" s="99" t="s">
        <v>89</v>
      </c>
      <c r="CL193" s="56">
        <f t="shared" si="155"/>
        <v>-0.75</v>
      </c>
      <c r="CM193" s="99" t="s">
        <v>93</v>
      </c>
      <c r="CN193" s="56">
        <f t="shared" si="156"/>
        <v>-0.75</v>
      </c>
      <c r="CO193" s="99" t="s">
        <v>99</v>
      </c>
      <c r="CP193" s="56">
        <f t="shared" si="157"/>
        <v>-0.75</v>
      </c>
      <c r="CQ193" s="99" t="s">
        <v>102</v>
      </c>
      <c r="CR193" s="102">
        <f t="shared" si="158"/>
        <v>-0.75</v>
      </c>
    </row>
    <row r="194" spans="1:96" x14ac:dyDescent="0.15">
      <c r="A194" s="80" t="s">
        <v>276</v>
      </c>
      <c r="B194" s="81" t="s">
        <v>550</v>
      </c>
      <c r="C194" s="82" t="s">
        <v>170</v>
      </c>
      <c r="D194" s="82" t="s">
        <v>51</v>
      </c>
      <c r="E194" s="56"/>
      <c r="F194" s="14"/>
      <c r="G194" s="80">
        <v>89</v>
      </c>
      <c r="H194" s="56">
        <v>76</v>
      </c>
      <c r="I194" s="56">
        <v>34</v>
      </c>
      <c r="J194" s="56">
        <v>39</v>
      </c>
      <c r="K194" s="56">
        <v>36.5</v>
      </c>
      <c r="L194" s="56">
        <v>52.5</v>
      </c>
      <c r="M194" s="94">
        <f t="shared" si="120"/>
        <v>327</v>
      </c>
      <c r="N194" s="80"/>
      <c r="O194" s="56">
        <f t="shared" si="159"/>
        <v>0</v>
      </c>
      <c r="P194" s="56"/>
      <c r="Q194" s="81">
        <f t="shared" si="121"/>
        <v>0</v>
      </c>
      <c r="R194" s="14">
        <f t="shared" si="122"/>
        <v>0</v>
      </c>
      <c r="S194" s="80"/>
      <c r="T194" s="99" t="s">
        <v>73</v>
      </c>
      <c r="U194" s="56">
        <f t="shared" si="123"/>
        <v>0</v>
      </c>
      <c r="V194" s="99" t="s">
        <v>80</v>
      </c>
      <c r="W194" s="56">
        <f t="shared" si="124"/>
        <v>0</v>
      </c>
      <c r="X194" s="99" t="s">
        <v>89</v>
      </c>
      <c r="Y194" s="56">
        <f t="shared" si="125"/>
        <v>0</v>
      </c>
      <c r="Z194" s="99" t="s">
        <v>95</v>
      </c>
      <c r="AA194" s="56">
        <f t="shared" si="126"/>
        <v>0</v>
      </c>
      <c r="AB194" s="99" t="s">
        <v>98</v>
      </c>
      <c r="AC194" s="56">
        <f t="shared" si="127"/>
        <v>0</v>
      </c>
      <c r="AD194" s="99" t="s">
        <v>121</v>
      </c>
      <c r="AE194" s="56">
        <f t="shared" si="128"/>
        <v>0</v>
      </c>
      <c r="AF194" s="56"/>
      <c r="AG194" s="99" t="s">
        <v>77</v>
      </c>
      <c r="AH194" s="56">
        <f t="shared" si="129"/>
        <v>0</v>
      </c>
      <c r="AI194" s="100" t="s">
        <v>83</v>
      </c>
      <c r="AJ194" s="56">
        <f t="shared" si="130"/>
        <v>0</v>
      </c>
      <c r="AK194" s="56" t="s">
        <v>86</v>
      </c>
      <c r="AL194" s="56">
        <f t="shared" si="131"/>
        <v>0</v>
      </c>
      <c r="AM194" s="99" t="s">
        <v>93</v>
      </c>
      <c r="AN194" s="56">
        <f t="shared" si="132"/>
        <v>0</v>
      </c>
      <c r="AO194" s="99" t="s">
        <v>99</v>
      </c>
      <c r="AP194" s="56">
        <f t="shared" si="133"/>
        <v>0</v>
      </c>
      <c r="AQ194" s="99" t="s">
        <v>102</v>
      </c>
      <c r="AR194" s="56">
        <f t="shared" si="134"/>
        <v>0</v>
      </c>
      <c r="AS194" s="56"/>
      <c r="AT194" s="99" t="s">
        <v>77</v>
      </c>
      <c r="AU194" s="56">
        <f t="shared" si="135"/>
        <v>0</v>
      </c>
      <c r="AV194" s="99" t="s">
        <v>80</v>
      </c>
      <c r="AW194" s="56">
        <f t="shared" si="136"/>
        <v>0</v>
      </c>
      <c r="AX194" s="99" t="s">
        <v>85</v>
      </c>
      <c r="AY194" s="56">
        <f t="shared" si="137"/>
        <v>0</v>
      </c>
      <c r="AZ194" s="99" t="s">
        <v>95</v>
      </c>
      <c r="BA194" s="56">
        <f t="shared" si="138"/>
        <v>0</v>
      </c>
      <c r="BB194" s="99" t="s">
        <v>99</v>
      </c>
      <c r="BC194" s="56">
        <f t="shared" si="139"/>
        <v>0</v>
      </c>
      <c r="BD194" s="99" t="s">
        <v>102</v>
      </c>
      <c r="BE194" s="56">
        <f t="shared" si="140"/>
        <v>0</v>
      </c>
      <c r="BF194" s="56"/>
      <c r="BG194" s="69" t="s">
        <v>77</v>
      </c>
      <c r="BH194" s="56">
        <f t="shared" si="141"/>
        <v>0</v>
      </c>
      <c r="BI194" s="100" t="s">
        <v>80</v>
      </c>
      <c r="BJ194" s="56">
        <f t="shared" si="142"/>
        <v>0</v>
      </c>
      <c r="BK194" s="99" t="s">
        <v>85</v>
      </c>
      <c r="BL194" s="56">
        <f t="shared" si="143"/>
        <v>0</v>
      </c>
      <c r="BM194" s="99" t="s">
        <v>95</v>
      </c>
      <c r="BN194" s="56">
        <f t="shared" si="144"/>
        <v>0</v>
      </c>
      <c r="BO194" s="99" t="s">
        <v>99</v>
      </c>
      <c r="BP194" s="56">
        <f t="shared" si="145"/>
        <v>0</v>
      </c>
      <c r="BQ194" s="99" t="s">
        <v>102</v>
      </c>
      <c r="BR194" s="56">
        <f t="shared" si="146"/>
        <v>0</v>
      </c>
      <c r="BS194" s="56"/>
      <c r="BT194" s="99" t="s">
        <v>75</v>
      </c>
      <c r="BU194" s="56">
        <f t="shared" si="147"/>
        <v>0</v>
      </c>
      <c r="BV194" s="100" t="s">
        <v>138</v>
      </c>
      <c r="BW194" s="56">
        <f t="shared" si="148"/>
        <v>0</v>
      </c>
      <c r="BX194" s="99" t="s">
        <v>88</v>
      </c>
      <c r="BY194" s="56">
        <f t="shared" si="149"/>
        <v>0</v>
      </c>
      <c r="BZ194" s="99" t="s">
        <v>93</v>
      </c>
      <c r="CA194" s="56">
        <f t="shared" si="150"/>
        <v>0</v>
      </c>
      <c r="CB194" s="99" t="s">
        <v>99</v>
      </c>
      <c r="CC194" s="56">
        <f t="shared" si="151"/>
        <v>0</v>
      </c>
      <c r="CD194" s="99" t="s">
        <v>102</v>
      </c>
      <c r="CE194" s="56">
        <f t="shared" si="152"/>
        <v>0</v>
      </c>
      <c r="CF194" s="56"/>
      <c r="CG194" s="99" t="s">
        <v>75</v>
      </c>
      <c r="CH194" s="56">
        <f t="shared" si="153"/>
        <v>0</v>
      </c>
      <c r="CI194" s="99" t="s">
        <v>138</v>
      </c>
      <c r="CJ194" s="56">
        <f t="shared" si="154"/>
        <v>0</v>
      </c>
      <c r="CK194" s="99" t="s">
        <v>88</v>
      </c>
      <c r="CL194" s="56">
        <f t="shared" si="155"/>
        <v>0</v>
      </c>
      <c r="CM194" s="99" t="s">
        <v>93</v>
      </c>
      <c r="CN194" s="56">
        <f t="shared" si="156"/>
        <v>0</v>
      </c>
      <c r="CO194" s="99" t="s">
        <v>99</v>
      </c>
      <c r="CP194" s="56">
        <f t="shared" si="157"/>
        <v>0</v>
      </c>
      <c r="CQ194" s="99" t="s">
        <v>102</v>
      </c>
      <c r="CR194" s="102">
        <f t="shared" si="158"/>
        <v>0</v>
      </c>
    </row>
    <row r="195" spans="1:96" x14ac:dyDescent="0.15">
      <c r="A195" s="80" t="s">
        <v>551</v>
      </c>
      <c r="B195" s="81" t="s">
        <v>552</v>
      </c>
      <c r="C195" s="82" t="s">
        <v>170</v>
      </c>
      <c r="D195" s="82" t="s">
        <v>51</v>
      </c>
      <c r="E195" s="56"/>
      <c r="F195" s="14"/>
      <c r="G195" s="80">
        <v>88</v>
      </c>
      <c r="H195" s="56">
        <v>51</v>
      </c>
      <c r="I195" s="56">
        <v>74</v>
      </c>
      <c r="J195" s="56">
        <v>40.5</v>
      </c>
      <c r="K195" s="56">
        <v>33</v>
      </c>
      <c r="L195" s="56">
        <v>40</v>
      </c>
      <c r="M195" s="94">
        <f t="shared" si="120"/>
        <v>326.5</v>
      </c>
      <c r="N195" s="80"/>
      <c r="O195" s="56">
        <f t="shared" si="159"/>
        <v>0</v>
      </c>
      <c r="P195" s="56"/>
      <c r="Q195" s="81">
        <f t="shared" si="121"/>
        <v>0</v>
      </c>
      <c r="R195" s="14">
        <f t="shared" si="122"/>
        <v>0</v>
      </c>
      <c r="S195" s="80"/>
      <c r="T195" s="99" t="s">
        <v>75</v>
      </c>
      <c r="U195" s="56">
        <f t="shared" si="123"/>
        <v>0</v>
      </c>
      <c r="V195" s="99" t="s">
        <v>81</v>
      </c>
      <c r="W195" s="56">
        <f t="shared" si="124"/>
        <v>0</v>
      </c>
      <c r="X195" s="99" t="s">
        <v>87</v>
      </c>
      <c r="Y195" s="56">
        <f t="shared" si="125"/>
        <v>0</v>
      </c>
      <c r="Z195" s="99" t="s">
        <v>95</v>
      </c>
      <c r="AA195" s="56">
        <f t="shared" si="126"/>
        <v>0</v>
      </c>
      <c r="AB195" s="99" t="s">
        <v>96</v>
      </c>
      <c r="AC195" s="56">
        <f t="shared" si="127"/>
        <v>0</v>
      </c>
      <c r="AD195" s="99" t="s">
        <v>121</v>
      </c>
      <c r="AE195" s="56">
        <f t="shared" si="128"/>
        <v>0</v>
      </c>
      <c r="AF195" s="56"/>
      <c r="AG195" s="99" t="s">
        <v>77</v>
      </c>
      <c r="AH195" s="56">
        <f t="shared" si="129"/>
        <v>0</v>
      </c>
      <c r="AI195" s="100" t="s">
        <v>83</v>
      </c>
      <c r="AJ195" s="56">
        <f t="shared" si="130"/>
        <v>0</v>
      </c>
      <c r="AK195" s="56" t="s">
        <v>86</v>
      </c>
      <c r="AL195" s="56">
        <f t="shared" si="131"/>
        <v>0</v>
      </c>
      <c r="AM195" s="99" t="s">
        <v>93</v>
      </c>
      <c r="AN195" s="56">
        <f t="shared" si="132"/>
        <v>0</v>
      </c>
      <c r="AO195" s="99" t="s">
        <v>99</v>
      </c>
      <c r="AP195" s="56">
        <f t="shared" si="133"/>
        <v>0</v>
      </c>
      <c r="AQ195" s="99" t="s">
        <v>102</v>
      </c>
      <c r="AR195" s="56">
        <f t="shared" si="134"/>
        <v>0</v>
      </c>
      <c r="AS195" s="56"/>
      <c r="AT195" s="99" t="s">
        <v>74</v>
      </c>
      <c r="AU195" s="56">
        <f t="shared" si="135"/>
        <v>0</v>
      </c>
      <c r="AV195" s="99" t="s">
        <v>79</v>
      </c>
      <c r="AW195" s="56">
        <f t="shared" si="136"/>
        <v>0</v>
      </c>
      <c r="AX195" s="99" t="s">
        <v>88</v>
      </c>
      <c r="AY195" s="56">
        <f t="shared" si="137"/>
        <v>0</v>
      </c>
      <c r="AZ195" s="99" t="s">
        <v>94</v>
      </c>
      <c r="BA195" s="56">
        <f t="shared" si="138"/>
        <v>0</v>
      </c>
      <c r="BB195" s="99" t="s">
        <v>99</v>
      </c>
      <c r="BC195" s="56">
        <f t="shared" si="139"/>
        <v>0</v>
      </c>
      <c r="BD195" s="99" t="s">
        <v>102</v>
      </c>
      <c r="BE195" s="56">
        <f t="shared" si="140"/>
        <v>0</v>
      </c>
      <c r="BF195" s="56"/>
      <c r="BG195" s="69" t="s">
        <v>74</v>
      </c>
      <c r="BH195" s="56">
        <f t="shared" si="141"/>
        <v>0</v>
      </c>
      <c r="BI195" s="100" t="s">
        <v>79</v>
      </c>
      <c r="BJ195" s="56">
        <f t="shared" si="142"/>
        <v>0</v>
      </c>
      <c r="BK195" s="99" t="s">
        <v>87</v>
      </c>
      <c r="BL195" s="56">
        <f t="shared" si="143"/>
        <v>0</v>
      </c>
      <c r="BM195" s="99" t="s">
        <v>94</v>
      </c>
      <c r="BN195" s="56">
        <f t="shared" si="144"/>
        <v>0</v>
      </c>
      <c r="BO195" s="99" t="s">
        <v>99</v>
      </c>
      <c r="BP195" s="56">
        <f t="shared" si="145"/>
        <v>0</v>
      </c>
      <c r="BQ195" s="99" t="s">
        <v>102</v>
      </c>
      <c r="BR195" s="56">
        <f t="shared" si="146"/>
        <v>0</v>
      </c>
      <c r="BS195" s="56"/>
      <c r="BT195" s="99" t="s">
        <v>75</v>
      </c>
      <c r="BU195" s="56">
        <f t="shared" si="147"/>
        <v>0</v>
      </c>
      <c r="BV195" s="100" t="s">
        <v>138</v>
      </c>
      <c r="BW195" s="56">
        <f t="shared" si="148"/>
        <v>0</v>
      </c>
      <c r="BX195" s="99" t="s">
        <v>88</v>
      </c>
      <c r="BY195" s="56">
        <f t="shared" si="149"/>
        <v>0</v>
      </c>
      <c r="BZ195" s="99" t="s">
        <v>93</v>
      </c>
      <c r="CA195" s="56">
        <f t="shared" si="150"/>
        <v>0</v>
      </c>
      <c r="CB195" s="99" t="s">
        <v>99</v>
      </c>
      <c r="CC195" s="56">
        <f t="shared" si="151"/>
        <v>0</v>
      </c>
      <c r="CD195" s="99" t="s">
        <v>102</v>
      </c>
      <c r="CE195" s="56">
        <f t="shared" si="152"/>
        <v>0</v>
      </c>
      <c r="CF195" s="56"/>
      <c r="CG195" s="99" t="s">
        <v>75</v>
      </c>
      <c r="CH195" s="56">
        <f t="shared" si="153"/>
        <v>0</v>
      </c>
      <c r="CI195" s="99" t="s">
        <v>138</v>
      </c>
      <c r="CJ195" s="56">
        <f t="shared" si="154"/>
        <v>0</v>
      </c>
      <c r="CK195" s="99" t="s">
        <v>88</v>
      </c>
      <c r="CL195" s="56">
        <f t="shared" si="155"/>
        <v>0</v>
      </c>
      <c r="CM195" s="99" t="s">
        <v>93</v>
      </c>
      <c r="CN195" s="56">
        <f t="shared" si="156"/>
        <v>0</v>
      </c>
      <c r="CO195" s="99" t="s">
        <v>99</v>
      </c>
      <c r="CP195" s="56">
        <f t="shared" si="157"/>
        <v>0</v>
      </c>
      <c r="CQ195" s="99" t="s">
        <v>102</v>
      </c>
      <c r="CR195" s="102">
        <f t="shared" si="158"/>
        <v>0</v>
      </c>
    </row>
    <row r="196" spans="1:96" x14ac:dyDescent="0.15">
      <c r="A196" s="80" t="s">
        <v>553</v>
      </c>
      <c r="B196" s="81" t="s">
        <v>554</v>
      </c>
      <c r="C196" s="82" t="s">
        <v>170</v>
      </c>
      <c r="D196" s="82" t="s">
        <v>51</v>
      </c>
      <c r="E196" s="56"/>
      <c r="F196" s="14"/>
      <c r="G196" s="80">
        <v>79</v>
      </c>
      <c r="H196" s="56">
        <v>58</v>
      </c>
      <c r="I196" s="56">
        <v>72</v>
      </c>
      <c r="J196" s="56">
        <v>36.5</v>
      </c>
      <c r="K196" s="56">
        <v>27</v>
      </c>
      <c r="L196" s="56">
        <v>54</v>
      </c>
      <c r="M196" s="94">
        <f t="shared" si="120"/>
        <v>326.5</v>
      </c>
      <c r="N196" s="80"/>
      <c r="O196" s="56">
        <f t="shared" si="159"/>
        <v>0</v>
      </c>
      <c r="P196" s="56"/>
      <c r="Q196" s="81">
        <f t="shared" si="121"/>
        <v>0</v>
      </c>
      <c r="R196" s="14">
        <f t="shared" si="122"/>
        <v>0</v>
      </c>
      <c r="S196" s="80"/>
      <c r="T196" s="99" t="s">
        <v>75</v>
      </c>
      <c r="U196" s="56">
        <f t="shared" si="123"/>
        <v>0</v>
      </c>
      <c r="V196" s="99" t="s">
        <v>81</v>
      </c>
      <c r="W196" s="56">
        <f t="shared" si="124"/>
        <v>0</v>
      </c>
      <c r="X196" s="99" t="s">
        <v>87</v>
      </c>
      <c r="Y196" s="56">
        <f t="shared" si="125"/>
        <v>0</v>
      </c>
      <c r="Z196" s="99" t="s">
        <v>95</v>
      </c>
      <c r="AA196" s="56">
        <f t="shared" si="126"/>
        <v>0</v>
      </c>
      <c r="AB196" s="99" t="s">
        <v>96</v>
      </c>
      <c r="AC196" s="56">
        <f t="shared" si="127"/>
        <v>0</v>
      </c>
      <c r="AD196" s="99" t="s">
        <v>121</v>
      </c>
      <c r="AE196" s="56">
        <f t="shared" si="128"/>
        <v>0</v>
      </c>
      <c r="AF196" s="56"/>
      <c r="AG196" s="99" t="s">
        <v>75</v>
      </c>
      <c r="AH196" s="56">
        <f t="shared" si="129"/>
        <v>0</v>
      </c>
      <c r="AI196" s="100" t="s">
        <v>82</v>
      </c>
      <c r="AJ196" s="56">
        <f t="shared" si="130"/>
        <v>0</v>
      </c>
      <c r="AK196" s="56" t="s">
        <v>88</v>
      </c>
      <c r="AL196" s="56">
        <f t="shared" si="131"/>
        <v>0</v>
      </c>
      <c r="AM196" s="99" t="s">
        <v>95</v>
      </c>
      <c r="AN196" s="56">
        <f t="shared" si="132"/>
        <v>0</v>
      </c>
      <c r="AO196" s="99" t="s">
        <v>96</v>
      </c>
      <c r="AP196" s="56">
        <f t="shared" si="133"/>
        <v>0</v>
      </c>
      <c r="AQ196" s="99" t="s">
        <v>102</v>
      </c>
      <c r="AR196" s="56">
        <f t="shared" si="134"/>
        <v>0</v>
      </c>
      <c r="AS196" s="56"/>
      <c r="AT196" s="99" t="s">
        <v>77</v>
      </c>
      <c r="AU196" s="56">
        <f t="shared" si="135"/>
        <v>0</v>
      </c>
      <c r="AV196" s="99" t="s">
        <v>132</v>
      </c>
      <c r="AW196" s="56">
        <f t="shared" si="136"/>
        <v>0</v>
      </c>
      <c r="AX196" s="99" t="s">
        <v>88</v>
      </c>
      <c r="AY196" s="56">
        <f t="shared" si="137"/>
        <v>0</v>
      </c>
      <c r="AZ196" s="99" t="s">
        <v>95</v>
      </c>
      <c r="BA196" s="56">
        <f t="shared" si="138"/>
        <v>0</v>
      </c>
      <c r="BB196" s="99" t="s">
        <v>99</v>
      </c>
      <c r="BC196" s="56">
        <f t="shared" si="139"/>
        <v>0</v>
      </c>
      <c r="BD196" s="99" t="s">
        <v>122</v>
      </c>
      <c r="BE196" s="56">
        <f t="shared" si="140"/>
        <v>0</v>
      </c>
      <c r="BF196" s="56"/>
      <c r="BG196" s="69" t="s">
        <v>77</v>
      </c>
      <c r="BH196" s="56">
        <f t="shared" si="141"/>
        <v>0</v>
      </c>
      <c r="BI196" s="100" t="s">
        <v>83</v>
      </c>
      <c r="BJ196" s="56">
        <f t="shared" si="142"/>
        <v>0</v>
      </c>
      <c r="BK196" s="99" t="s">
        <v>87</v>
      </c>
      <c r="BL196" s="56">
        <f t="shared" si="143"/>
        <v>0</v>
      </c>
      <c r="BM196" s="99" t="s">
        <v>95</v>
      </c>
      <c r="BN196" s="56">
        <f t="shared" si="144"/>
        <v>0</v>
      </c>
      <c r="BO196" s="99" t="s">
        <v>99</v>
      </c>
      <c r="BP196" s="56">
        <f t="shared" si="145"/>
        <v>0</v>
      </c>
      <c r="BQ196" s="99" t="s">
        <v>122</v>
      </c>
      <c r="BR196" s="56">
        <f t="shared" si="146"/>
        <v>0</v>
      </c>
      <c r="BS196" s="56"/>
      <c r="BT196" s="99" t="s">
        <v>75</v>
      </c>
      <c r="BU196" s="56">
        <f t="shared" si="147"/>
        <v>0</v>
      </c>
      <c r="BV196" s="100" t="s">
        <v>138</v>
      </c>
      <c r="BW196" s="56">
        <f t="shared" si="148"/>
        <v>0</v>
      </c>
      <c r="BX196" s="99" t="s">
        <v>88</v>
      </c>
      <c r="BY196" s="56">
        <f t="shared" si="149"/>
        <v>0</v>
      </c>
      <c r="BZ196" s="99" t="s">
        <v>93</v>
      </c>
      <c r="CA196" s="56">
        <f t="shared" si="150"/>
        <v>0</v>
      </c>
      <c r="CB196" s="99" t="s">
        <v>99</v>
      </c>
      <c r="CC196" s="56">
        <f t="shared" si="151"/>
        <v>0</v>
      </c>
      <c r="CD196" s="99" t="s">
        <v>102</v>
      </c>
      <c r="CE196" s="56">
        <f t="shared" si="152"/>
        <v>0</v>
      </c>
      <c r="CF196" s="56"/>
      <c r="CG196" s="99" t="s">
        <v>75</v>
      </c>
      <c r="CH196" s="56">
        <f t="shared" si="153"/>
        <v>0</v>
      </c>
      <c r="CI196" s="99" t="s">
        <v>138</v>
      </c>
      <c r="CJ196" s="56">
        <f t="shared" si="154"/>
        <v>0</v>
      </c>
      <c r="CK196" s="99" t="s">
        <v>88</v>
      </c>
      <c r="CL196" s="56">
        <f t="shared" si="155"/>
        <v>0</v>
      </c>
      <c r="CM196" s="99" t="s">
        <v>93</v>
      </c>
      <c r="CN196" s="56">
        <f t="shared" si="156"/>
        <v>0</v>
      </c>
      <c r="CO196" s="99" t="s">
        <v>99</v>
      </c>
      <c r="CP196" s="56">
        <f t="shared" si="157"/>
        <v>0</v>
      </c>
      <c r="CQ196" s="99" t="s">
        <v>102</v>
      </c>
      <c r="CR196" s="102">
        <f t="shared" si="158"/>
        <v>0</v>
      </c>
    </row>
    <row r="197" spans="1:96" x14ac:dyDescent="0.15">
      <c r="A197" s="80" t="s">
        <v>555</v>
      </c>
      <c r="B197" s="81" t="s">
        <v>556</v>
      </c>
      <c r="C197" s="82" t="s">
        <v>170</v>
      </c>
      <c r="D197" s="82" t="s">
        <v>51</v>
      </c>
      <c r="E197" s="56"/>
      <c r="F197" s="14"/>
      <c r="G197" s="80">
        <v>104</v>
      </c>
      <c r="H197" s="56">
        <v>60</v>
      </c>
      <c r="I197" s="56">
        <v>46</v>
      </c>
      <c r="J197" s="56">
        <v>25</v>
      </c>
      <c r="K197" s="56">
        <v>34</v>
      </c>
      <c r="L197" s="56">
        <v>57</v>
      </c>
      <c r="M197" s="94">
        <f t="shared" si="120"/>
        <v>326</v>
      </c>
      <c r="N197" s="80"/>
      <c r="O197" s="56">
        <f t="shared" si="159"/>
        <v>0</v>
      </c>
      <c r="P197" s="56"/>
      <c r="Q197" s="81">
        <f t="shared" si="121"/>
        <v>0</v>
      </c>
      <c r="R197" s="14">
        <f t="shared" si="122"/>
        <v>0</v>
      </c>
      <c r="S197" s="80"/>
      <c r="T197" s="99" t="s">
        <v>77</v>
      </c>
      <c r="U197" s="56">
        <f t="shared" si="123"/>
        <v>0</v>
      </c>
      <c r="V197" s="99" t="s">
        <v>82</v>
      </c>
      <c r="W197" s="56">
        <f t="shared" si="124"/>
        <v>0</v>
      </c>
      <c r="X197" s="99" t="s">
        <v>90</v>
      </c>
      <c r="Y197" s="56">
        <f t="shared" si="125"/>
        <v>0</v>
      </c>
      <c r="Z197" s="99" t="s">
        <v>94</v>
      </c>
      <c r="AA197" s="56">
        <f t="shared" si="126"/>
        <v>0</v>
      </c>
      <c r="AB197" s="99" t="s">
        <v>96</v>
      </c>
      <c r="AC197" s="56">
        <f t="shared" si="127"/>
        <v>0</v>
      </c>
      <c r="AD197" s="99" t="s">
        <v>102</v>
      </c>
      <c r="AE197" s="56">
        <f t="shared" si="128"/>
        <v>0</v>
      </c>
      <c r="AF197" s="56"/>
      <c r="AG197" s="99" t="s">
        <v>75</v>
      </c>
      <c r="AH197" s="56">
        <f t="shared" si="129"/>
        <v>0</v>
      </c>
      <c r="AI197" s="100" t="s">
        <v>82</v>
      </c>
      <c r="AJ197" s="56">
        <f t="shared" si="130"/>
        <v>0</v>
      </c>
      <c r="AK197" s="56" t="s">
        <v>88</v>
      </c>
      <c r="AL197" s="56">
        <f t="shared" si="131"/>
        <v>0</v>
      </c>
      <c r="AM197" s="99" t="s">
        <v>95</v>
      </c>
      <c r="AN197" s="56">
        <f t="shared" si="132"/>
        <v>0</v>
      </c>
      <c r="AO197" s="99" t="s">
        <v>99</v>
      </c>
      <c r="AP197" s="56">
        <f t="shared" si="133"/>
        <v>0</v>
      </c>
      <c r="AQ197" s="99" t="s">
        <v>122</v>
      </c>
      <c r="AR197" s="56">
        <f t="shared" si="134"/>
        <v>0</v>
      </c>
      <c r="AS197" s="56"/>
      <c r="AT197" s="99" t="s">
        <v>75</v>
      </c>
      <c r="AU197" s="56">
        <f t="shared" si="135"/>
        <v>0</v>
      </c>
      <c r="AV197" s="99" t="s">
        <v>132</v>
      </c>
      <c r="AW197" s="56">
        <f t="shared" si="136"/>
        <v>0</v>
      </c>
      <c r="AX197" s="99" t="s">
        <v>90</v>
      </c>
      <c r="AY197" s="56">
        <f t="shared" si="137"/>
        <v>0</v>
      </c>
      <c r="AZ197" s="99" t="s">
        <v>93</v>
      </c>
      <c r="BA197" s="56">
        <f t="shared" si="138"/>
        <v>0</v>
      </c>
      <c r="BB197" s="99" t="s">
        <v>99</v>
      </c>
      <c r="BC197" s="56">
        <f t="shared" si="139"/>
        <v>0</v>
      </c>
      <c r="BD197" s="99" t="s">
        <v>122</v>
      </c>
      <c r="BE197" s="56">
        <f t="shared" si="140"/>
        <v>0</v>
      </c>
      <c r="BF197" s="56"/>
      <c r="BG197" s="69" t="s">
        <v>75</v>
      </c>
      <c r="BH197" s="56">
        <f t="shared" si="141"/>
        <v>0</v>
      </c>
      <c r="BI197" s="100" t="s">
        <v>83</v>
      </c>
      <c r="BJ197" s="56">
        <f t="shared" si="142"/>
        <v>0</v>
      </c>
      <c r="BK197" s="99" t="s">
        <v>90</v>
      </c>
      <c r="BL197" s="56">
        <f t="shared" si="143"/>
        <v>0</v>
      </c>
      <c r="BM197" s="99" t="s">
        <v>93</v>
      </c>
      <c r="BN197" s="56">
        <f t="shared" si="144"/>
        <v>0</v>
      </c>
      <c r="BO197" s="99" t="s">
        <v>99</v>
      </c>
      <c r="BP197" s="56">
        <f t="shared" si="145"/>
        <v>0</v>
      </c>
      <c r="BQ197" s="99" t="s">
        <v>122</v>
      </c>
      <c r="BR197" s="56">
        <f t="shared" si="146"/>
        <v>0</v>
      </c>
      <c r="BS197" s="56"/>
      <c r="BT197" s="99" t="s">
        <v>77</v>
      </c>
      <c r="BU197" s="56">
        <f t="shared" si="147"/>
        <v>0</v>
      </c>
      <c r="BV197" s="100" t="s">
        <v>83</v>
      </c>
      <c r="BW197" s="56">
        <f t="shared" si="148"/>
        <v>0</v>
      </c>
      <c r="BX197" s="99" t="s">
        <v>90</v>
      </c>
      <c r="BY197" s="56">
        <f t="shared" si="149"/>
        <v>0</v>
      </c>
      <c r="BZ197" s="99" t="s">
        <v>95</v>
      </c>
      <c r="CA197" s="56">
        <f t="shared" si="150"/>
        <v>0</v>
      </c>
      <c r="CB197" s="99" t="s">
        <v>99</v>
      </c>
      <c r="CC197" s="56">
        <f t="shared" si="151"/>
        <v>0</v>
      </c>
      <c r="CD197" s="99" t="s">
        <v>102</v>
      </c>
      <c r="CE197" s="56">
        <f t="shared" si="152"/>
        <v>0</v>
      </c>
      <c r="CF197" s="56"/>
      <c r="CG197" s="99" t="s">
        <v>77</v>
      </c>
      <c r="CH197" s="56">
        <f t="shared" si="153"/>
        <v>0</v>
      </c>
      <c r="CI197" s="99" t="s">
        <v>83</v>
      </c>
      <c r="CJ197" s="56">
        <f t="shared" si="154"/>
        <v>0</v>
      </c>
      <c r="CK197" s="99" t="s">
        <v>90</v>
      </c>
      <c r="CL197" s="56">
        <f t="shared" si="155"/>
        <v>0</v>
      </c>
      <c r="CM197" s="99" t="s">
        <v>95</v>
      </c>
      <c r="CN197" s="56">
        <f t="shared" si="156"/>
        <v>0</v>
      </c>
      <c r="CO197" s="99" t="s">
        <v>99</v>
      </c>
      <c r="CP197" s="56">
        <f t="shared" si="157"/>
        <v>0</v>
      </c>
      <c r="CQ197" s="99" t="s">
        <v>102</v>
      </c>
      <c r="CR197" s="102">
        <f t="shared" si="158"/>
        <v>0</v>
      </c>
    </row>
    <row r="198" spans="1:96" x14ac:dyDescent="0.15">
      <c r="A198" s="80" t="s">
        <v>557</v>
      </c>
      <c r="B198" s="81" t="s">
        <v>558</v>
      </c>
      <c r="C198" s="82" t="s">
        <v>170</v>
      </c>
      <c r="D198" s="82" t="s">
        <v>51</v>
      </c>
      <c r="E198" s="56"/>
      <c r="F198" s="14"/>
      <c r="G198" s="80">
        <v>80</v>
      </c>
      <c r="H198" s="56">
        <v>80</v>
      </c>
      <c r="I198" s="56">
        <v>65</v>
      </c>
      <c r="J198" s="56">
        <v>33</v>
      </c>
      <c r="K198" s="56">
        <v>30.5</v>
      </c>
      <c r="L198" s="56">
        <v>37</v>
      </c>
      <c r="M198" s="94">
        <f t="shared" si="120"/>
        <v>325.5</v>
      </c>
      <c r="N198" s="80"/>
      <c r="O198" s="56">
        <f t="shared" si="159"/>
        <v>0</v>
      </c>
      <c r="P198" s="56"/>
      <c r="Q198" s="81">
        <f t="shared" si="121"/>
        <v>0</v>
      </c>
      <c r="R198" s="14">
        <f t="shared" si="122"/>
        <v>0</v>
      </c>
      <c r="S198" s="80"/>
      <c r="T198" s="99" t="s">
        <v>75</v>
      </c>
      <c r="U198" s="56">
        <f t="shared" si="123"/>
        <v>0</v>
      </c>
      <c r="V198" s="99" t="s">
        <v>80</v>
      </c>
      <c r="W198" s="56">
        <f t="shared" si="124"/>
        <v>0</v>
      </c>
      <c r="X198" s="99" t="s">
        <v>89</v>
      </c>
      <c r="Y198" s="56">
        <f t="shared" si="125"/>
        <v>0</v>
      </c>
      <c r="Z198" s="99" t="s">
        <v>93</v>
      </c>
      <c r="AA198" s="56">
        <f t="shared" si="126"/>
        <v>0</v>
      </c>
      <c r="AB198" s="99" t="s">
        <v>96</v>
      </c>
      <c r="AC198" s="56">
        <f t="shared" si="127"/>
        <v>0</v>
      </c>
      <c r="AD198" s="99" t="s">
        <v>102</v>
      </c>
      <c r="AE198" s="56">
        <f t="shared" si="128"/>
        <v>0</v>
      </c>
      <c r="AF198" s="56"/>
      <c r="AG198" s="99" t="s">
        <v>78</v>
      </c>
      <c r="AH198" s="56">
        <f t="shared" si="129"/>
        <v>0</v>
      </c>
      <c r="AI198" s="100" t="s">
        <v>83</v>
      </c>
      <c r="AJ198" s="56">
        <f t="shared" si="130"/>
        <v>0</v>
      </c>
      <c r="AK198" s="56" t="s">
        <v>88</v>
      </c>
      <c r="AL198" s="56">
        <f t="shared" si="131"/>
        <v>0</v>
      </c>
      <c r="AM198" s="99" t="s">
        <v>91</v>
      </c>
      <c r="AN198" s="56">
        <f t="shared" si="132"/>
        <v>0</v>
      </c>
      <c r="AO198" s="99" t="s">
        <v>96</v>
      </c>
      <c r="AP198" s="56">
        <f t="shared" si="133"/>
        <v>0</v>
      </c>
      <c r="AQ198" s="99" t="s">
        <v>122</v>
      </c>
      <c r="AR198" s="56">
        <f t="shared" si="134"/>
        <v>0</v>
      </c>
      <c r="AS198" s="56"/>
      <c r="AT198" s="99" t="s">
        <v>78</v>
      </c>
      <c r="AU198" s="56">
        <f t="shared" si="135"/>
        <v>0</v>
      </c>
      <c r="AV198" s="99" t="s">
        <v>129</v>
      </c>
      <c r="AW198" s="56">
        <f t="shared" si="136"/>
        <v>0</v>
      </c>
      <c r="AX198" s="99" t="s">
        <v>88</v>
      </c>
      <c r="AY198" s="56">
        <f t="shared" si="137"/>
        <v>0</v>
      </c>
      <c r="AZ198" s="99" t="s">
        <v>91</v>
      </c>
      <c r="BA198" s="56">
        <f t="shared" si="138"/>
        <v>0</v>
      </c>
      <c r="BB198" s="99" t="s">
        <v>96</v>
      </c>
      <c r="BC198" s="56">
        <f t="shared" si="139"/>
        <v>0</v>
      </c>
      <c r="BD198" s="99" t="s">
        <v>122</v>
      </c>
      <c r="BE198" s="56">
        <f t="shared" si="140"/>
        <v>0</v>
      </c>
      <c r="BF198" s="56"/>
      <c r="BG198" s="69" t="s">
        <v>78</v>
      </c>
      <c r="BH198" s="56">
        <f t="shared" si="141"/>
        <v>0</v>
      </c>
      <c r="BI198" s="100" t="s">
        <v>83</v>
      </c>
      <c r="BJ198" s="56">
        <f t="shared" si="142"/>
        <v>0</v>
      </c>
      <c r="BK198" s="99" t="s">
        <v>87</v>
      </c>
      <c r="BL198" s="56">
        <f t="shared" si="143"/>
        <v>0</v>
      </c>
      <c r="BM198" s="99" t="s">
        <v>91</v>
      </c>
      <c r="BN198" s="56">
        <f t="shared" si="144"/>
        <v>0</v>
      </c>
      <c r="BO198" s="99" t="s">
        <v>96</v>
      </c>
      <c r="BP198" s="56">
        <f t="shared" si="145"/>
        <v>0</v>
      </c>
      <c r="BQ198" s="99" t="s">
        <v>122</v>
      </c>
      <c r="BR198" s="56">
        <f t="shared" si="146"/>
        <v>0</v>
      </c>
      <c r="BS198" s="56"/>
      <c r="BT198" s="99" t="s">
        <v>75</v>
      </c>
      <c r="BU198" s="56">
        <f t="shared" si="147"/>
        <v>0</v>
      </c>
      <c r="BV198" s="100" t="s">
        <v>81</v>
      </c>
      <c r="BW198" s="56">
        <f t="shared" si="148"/>
        <v>0</v>
      </c>
      <c r="BX198" s="99" t="s">
        <v>89</v>
      </c>
      <c r="BY198" s="56">
        <f t="shared" si="149"/>
        <v>0</v>
      </c>
      <c r="BZ198" s="99" t="s">
        <v>91</v>
      </c>
      <c r="CA198" s="56">
        <f t="shared" si="150"/>
        <v>0</v>
      </c>
      <c r="CB198" s="99" t="s">
        <v>96</v>
      </c>
      <c r="CC198" s="56">
        <f t="shared" si="151"/>
        <v>0</v>
      </c>
      <c r="CD198" s="99" t="s">
        <v>122</v>
      </c>
      <c r="CE198" s="56">
        <f t="shared" si="152"/>
        <v>0</v>
      </c>
      <c r="CF198" s="56"/>
      <c r="CG198" s="99" t="s">
        <v>75</v>
      </c>
      <c r="CH198" s="56">
        <f t="shared" si="153"/>
        <v>0</v>
      </c>
      <c r="CI198" s="99" t="s">
        <v>81</v>
      </c>
      <c r="CJ198" s="56">
        <f t="shared" si="154"/>
        <v>0</v>
      </c>
      <c r="CK198" s="99" t="s">
        <v>89</v>
      </c>
      <c r="CL198" s="56">
        <f t="shared" si="155"/>
        <v>0</v>
      </c>
      <c r="CM198" s="99" t="s">
        <v>91</v>
      </c>
      <c r="CN198" s="56">
        <f t="shared" si="156"/>
        <v>0</v>
      </c>
      <c r="CO198" s="99" t="s">
        <v>96</v>
      </c>
      <c r="CP198" s="56">
        <f t="shared" si="157"/>
        <v>0</v>
      </c>
      <c r="CQ198" s="99" t="s">
        <v>122</v>
      </c>
      <c r="CR198" s="102">
        <f t="shared" si="158"/>
        <v>0</v>
      </c>
    </row>
    <row r="199" spans="1:96" x14ac:dyDescent="0.15">
      <c r="A199" s="80" t="s">
        <v>559</v>
      </c>
      <c r="B199" s="81" t="s">
        <v>560</v>
      </c>
      <c r="C199" s="82" t="s">
        <v>170</v>
      </c>
      <c r="D199" s="82" t="s">
        <v>51</v>
      </c>
      <c r="E199" s="56"/>
      <c r="F199" s="14"/>
      <c r="G199" s="80">
        <v>89</v>
      </c>
      <c r="H199" s="56">
        <v>53</v>
      </c>
      <c r="I199" s="56">
        <v>93</v>
      </c>
      <c r="J199" s="56">
        <v>30</v>
      </c>
      <c r="K199" s="56">
        <v>30</v>
      </c>
      <c r="L199" s="56">
        <v>30.5</v>
      </c>
      <c r="M199" s="94">
        <f t="shared" si="120"/>
        <v>325.5</v>
      </c>
      <c r="N199" s="80"/>
      <c r="O199" s="56">
        <f t="shared" si="159"/>
        <v>0</v>
      </c>
      <c r="P199" s="56"/>
      <c r="Q199" s="81">
        <f t="shared" si="121"/>
        <v>0</v>
      </c>
      <c r="R199" s="14">
        <f t="shared" si="122"/>
        <v>0</v>
      </c>
      <c r="S199" s="80"/>
      <c r="T199" s="99" t="s">
        <v>75</v>
      </c>
      <c r="U199" s="56">
        <f t="shared" si="123"/>
        <v>0</v>
      </c>
      <c r="V199" s="99" t="s">
        <v>81</v>
      </c>
      <c r="W199" s="56">
        <f t="shared" si="124"/>
        <v>0</v>
      </c>
      <c r="X199" s="99" t="s">
        <v>87</v>
      </c>
      <c r="Y199" s="56">
        <f t="shared" si="125"/>
        <v>0</v>
      </c>
      <c r="Z199" s="99" t="s">
        <v>95</v>
      </c>
      <c r="AA199" s="56">
        <f t="shared" si="126"/>
        <v>0</v>
      </c>
      <c r="AB199" s="99" t="s">
        <v>96</v>
      </c>
      <c r="AC199" s="56">
        <f t="shared" si="127"/>
        <v>0</v>
      </c>
      <c r="AD199" s="99" t="s">
        <v>121</v>
      </c>
      <c r="AE199" s="56">
        <f t="shared" si="128"/>
        <v>0</v>
      </c>
      <c r="AF199" s="56"/>
      <c r="AG199" s="99" t="s">
        <v>77</v>
      </c>
      <c r="AH199" s="56">
        <f t="shared" si="129"/>
        <v>0</v>
      </c>
      <c r="AI199" s="100" t="s">
        <v>83</v>
      </c>
      <c r="AJ199" s="56">
        <f t="shared" si="130"/>
        <v>0</v>
      </c>
      <c r="AK199" s="56" t="s">
        <v>89</v>
      </c>
      <c r="AL199" s="56">
        <f t="shared" si="131"/>
        <v>0</v>
      </c>
      <c r="AM199" s="99" t="s">
        <v>93</v>
      </c>
      <c r="AN199" s="56">
        <f t="shared" si="132"/>
        <v>0</v>
      </c>
      <c r="AO199" s="99" t="s">
        <v>99</v>
      </c>
      <c r="AP199" s="56">
        <f t="shared" si="133"/>
        <v>0</v>
      </c>
      <c r="AQ199" s="99" t="s">
        <v>102</v>
      </c>
      <c r="AR199" s="56">
        <f t="shared" si="134"/>
        <v>0</v>
      </c>
      <c r="AS199" s="56"/>
      <c r="AT199" s="99" t="s">
        <v>77</v>
      </c>
      <c r="AU199" s="56">
        <f t="shared" si="135"/>
        <v>0</v>
      </c>
      <c r="AV199" s="99" t="s">
        <v>132</v>
      </c>
      <c r="AW199" s="56">
        <f t="shared" si="136"/>
        <v>0</v>
      </c>
      <c r="AX199" s="99" t="s">
        <v>89</v>
      </c>
      <c r="AY199" s="56">
        <f t="shared" si="137"/>
        <v>0</v>
      </c>
      <c r="AZ199" s="99" t="s">
        <v>93</v>
      </c>
      <c r="BA199" s="56">
        <f t="shared" si="138"/>
        <v>0</v>
      </c>
      <c r="BB199" s="99" t="s">
        <v>96</v>
      </c>
      <c r="BC199" s="56">
        <f t="shared" si="139"/>
        <v>0</v>
      </c>
      <c r="BD199" s="99" t="s">
        <v>122</v>
      </c>
      <c r="BE199" s="56">
        <f t="shared" si="140"/>
        <v>0</v>
      </c>
      <c r="BF199" s="56"/>
      <c r="BG199" s="69" t="s">
        <v>77</v>
      </c>
      <c r="BH199" s="56">
        <f t="shared" si="141"/>
        <v>0</v>
      </c>
      <c r="BI199" s="100" t="s">
        <v>83</v>
      </c>
      <c r="BJ199" s="56">
        <f t="shared" si="142"/>
        <v>0</v>
      </c>
      <c r="BK199" s="99" t="s">
        <v>89</v>
      </c>
      <c r="BL199" s="56">
        <f t="shared" si="143"/>
        <v>0</v>
      </c>
      <c r="BM199" s="99" t="s">
        <v>93</v>
      </c>
      <c r="BN199" s="56">
        <f t="shared" si="144"/>
        <v>0</v>
      </c>
      <c r="BO199" s="99" t="s">
        <v>96</v>
      </c>
      <c r="BP199" s="56">
        <f t="shared" si="145"/>
        <v>0</v>
      </c>
      <c r="BQ199" s="99" t="s">
        <v>122</v>
      </c>
      <c r="BR199" s="56">
        <f t="shared" si="146"/>
        <v>0</v>
      </c>
      <c r="BS199" s="56"/>
      <c r="BT199" s="99" t="s">
        <v>75</v>
      </c>
      <c r="BU199" s="56">
        <f t="shared" si="147"/>
        <v>0</v>
      </c>
      <c r="BV199" s="100" t="s">
        <v>138</v>
      </c>
      <c r="BW199" s="56">
        <f t="shared" si="148"/>
        <v>0</v>
      </c>
      <c r="BX199" s="99" t="s">
        <v>88</v>
      </c>
      <c r="BY199" s="56">
        <f t="shared" si="149"/>
        <v>0</v>
      </c>
      <c r="BZ199" s="99" t="s">
        <v>93</v>
      </c>
      <c r="CA199" s="56">
        <f t="shared" si="150"/>
        <v>0</v>
      </c>
      <c r="CB199" s="99" t="s">
        <v>99</v>
      </c>
      <c r="CC199" s="56">
        <f t="shared" si="151"/>
        <v>0</v>
      </c>
      <c r="CD199" s="99" t="s">
        <v>102</v>
      </c>
      <c r="CE199" s="56">
        <f t="shared" si="152"/>
        <v>0</v>
      </c>
      <c r="CF199" s="56"/>
      <c r="CG199" s="99" t="s">
        <v>75</v>
      </c>
      <c r="CH199" s="56">
        <f t="shared" si="153"/>
        <v>0</v>
      </c>
      <c r="CI199" s="99" t="s">
        <v>138</v>
      </c>
      <c r="CJ199" s="56">
        <f t="shared" si="154"/>
        <v>0</v>
      </c>
      <c r="CK199" s="99" t="s">
        <v>88</v>
      </c>
      <c r="CL199" s="56">
        <f t="shared" si="155"/>
        <v>0</v>
      </c>
      <c r="CM199" s="99" t="s">
        <v>93</v>
      </c>
      <c r="CN199" s="56">
        <f t="shared" si="156"/>
        <v>0</v>
      </c>
      <c r="CO199" s="99" t="s">
        <v>99</v>
      </c>
      <c r="CP199" s="56">
        <f t="shared" si="157"/>
        <v>0</v>
      </c>
      <c r="CQ199" s="99" t="s">
        <v>102</v>
      </c>
      <c r="CR199" s="102">
        <f t="shared" si="158"/>
        <v>0</v>
      </c>
    </row>
    <row r="200" spans="1:96" x14ac:dyDescent="0.15">
      <c r="A200" s="80" t="s">
        <v>561</v>
      </c>
      <c r="B200" s="81" t="s">
        <v>562</v>
      </c>
      <c r="C200" s="82" t="s">
        <v>170</v>
      </c>
      <c r="D200" s="82" t="s">
        <v>51</v>
      </c>
      <c r="E200" s="56"/>
      <c r="F200" s="14"/>
      <c r="G200" s="80">
        <v>86</v>
      </c>
      <c r="H200" s="56">
        <v>64</v>
      </c>
      <c r="I200" s="56">
        <v>49</v>
      </c>
      <c r="J200" s="56">
        <v>32</v>
      </c>
      <c r="K200" s="56">
        <v>48.5</v>
      </c>
      <c r="L200" s="56">
        <v>45.5</v>
      </c>
      <c r="M200" s="94">
        <f t="shared" si="120"/>
        <v>325</v>
      </c>
      <c r="N200" s="80"/>
      <c r="O200" s="56">
        <f t="shared" si="159"/>
        <v>0</v>
      </c>
      <c r="P200" s="56"/>
      <c r="Q200" s="81">
        <f t="shared" si="121"/>
        <v>0</v>
      </c>
      <c r="R200" s="14">
        <f t="shared" si="122"/>
        <v>0</v>
      </c>
      <c r="S200" s="80"/>
      <c r="T200" s="99" t="s">
        <v>78</v>
      </c>
      <c r="U200" s="56">
        <f t="shared" si="123"/>
        <v>0</v>
      </c>
      <c r="V200" s="99" t="s">
        <v>79</v>
      </c>
      <c r="W200" s="56">
        <f t="shared" si="124"/>
        <v>0</v>
      </c>
      <c r="X200" s="99" t="s">
        <v>86</v>
      </c>
      <c r="Y200" s="56">
        <f t="shared" si="125"/>
        <v>0</v>
      </c>
      <c r="Z200" s="99" t="s">
        <v>94</v>
      </c>
      <c r="AA200" s="56">
        <f t="shared" si="126"/>
        <v>0</v>
      </c>
      <c r="AB200" s="99" t="s">
        <v>99</v>
      </c>
      <c r="AC200" s="56">
        <f t="shared" si="127"/>
        <v>0</v>
      </c>
      <c r="AD200" s="99" t="s">
        <v>102</v>
      </c>
      <c r="AE200" s="56">
        <f t="shared" si="128"/>
        <v>0</v>
      </c>
      <c r="AF200" s="56"/>
      <c r="AG200" s="99" t="s">
        <v>75</v>
      </c>
      <c r="AH200" s="56">
        <f t="shared" si="129"/>
        <v>0</v>
      </c>
      <c r="AI200" s="100" t="s">
        <v>82</v>
      </c>
      <c r="AJ200" s="56">
        <f t="shared" si="130"/>
        <v>0</v>
      </c>
      <c r="AK200" s="56" t="s">
        <v>88</v>
      </c>
      <c r="AL200" s="56">
        <f t="shared" si="131"/>
        <v>0</v>
      </c>
      <c r="AM200" s="99" t="s">
        <v>95</v>
      </c>
      <c r="AN200" s="56">
        <f t="shared" si="132"/>
        <v>0</v>
      </c>
      <c r="AO200" s="99" t="s">
        <v>96</v>
      </c>
      <c r="AP200" s="56">
        <f t="shared" si="133"/>
        <v>0</v>
      </c>
      <c r="AQ200" s="99" t="s">
        <v>122</v>
      </c>
      <c r="AR200" s="56">
        <f t="shared" si="134"/>
        <v>0</v>
      </c>
      <c r="AS200" s="56"/>
      <c r="AT200" s="99" t="s">
        <v>75</v>
      </c>
      <c r="AU200" s="56">
        <f t="shared" si="135"/>
        <v>0</v>
      </c>
      <c r="AV200" s="99" t="s">
        <v>79</v>
      </c>
      <c r="AW200" s="56">
        <f t="shared" si="136"/>
        <v>0</v>
      </c>
      <c r="AX200" s="99" t="s">
        <v>85</v>
      </c>
      <c r="AY200" s="56">
        <f t="shared" si="137"/>
        <v>0</v>
      </c>
      <c r="AZ200" s="99" t="s">
        <v>93</v>
      </c>
      <c r="BA200" s="56">
        <f t="shared" si="138"/>
        <v>0</v>
      </c>
      <c r="BB200" s="99" t="s">
        <v>96</v>
      </c>
      <c r="BC200" s="56">
        <f t="shared" si="139"/>
        <v>0</v>
      </c>
      <c r="BD200" s="99" t="s">
        <v>122</v>
      </c>
      <c r="BE200" s="56">
        <f t="shared" si="140"/>
        <v>0</v>
      </c>
      <c r="BF200" s="56"/>
      <c r="BG200" s="69" t="s">
        <v>75</v>
      </c>
      <c r="BH200" s="56">
        <f t="shared" si="141"/>
        <v>0</v>
      </c>
      <c r="BI200" s="100" t="s">
        <v>79</v>
      </c>
      <c r="BJ200" s="56">
        <f t="shared" si="142"/>
        <v>0</v>
      </c>
      <c r="BK200" s="99" t="s">
        <v>85</v>
      </c>
      <c r="BL200" s="56">
        <f t="shared" si="143"/>
        <v>0</v>
      </c>
      <c r="BM200" s="99" t="s">
        <v>93</v>
      </c>
      <c r="BN200" s="56">
        <f t="shared" si="144"/>
        <v>0</v>
      </c>
      <c r="BO200" s="99" t="s">
        <v>96</v>
      </c>
      <c r="BP200" s="56">
        <f t="shared" si="145"/>
        <v>0</v>
      </c>
      <c r="BQ200" s="99" t="s">
        <v>122</v>
      </c>
      <c r="BR200" s="56">
        <f t="shared" si="146"/>
        <v>0</v>
      </c>
      <c r="BS200" s="56"/>
      <c r="BT200" s="99" t="s">
        <v>74</v>
      </c>
      <c r="BU200" s="56">
        <f t="shared" si="147"/>
        <v>0</v>
      </c>
      <c r="BV200" s="100" t="s">
        <v>137</v>
      </c>
      <c r="BW200" s="56">
        <f t="shared" si="148"/>
        <v>0</v>
      </c>
      <c r="BX200" s="99" t="s">
        <v>85</v>
      </c>
      <c r="BY200" s="56">
        <f t="shared" si="149"/>
        <v>0</v>
      </c>
      <c r="BZ200" s="99" t="s">
        <v>94</v>
      </c>
      <c r="CA200" s="56">
        <f t="shared" si="150"/>
        <v>0</v>
      </c>
      <c r="CB200" s="99" t="s">
        <v>96</v>
      </c>
      <c r="CC200" s="56">
        <f t="shared" si="151"/>
        <v>0</v>
      </c>
      <c r="CD200" s="99" t="s">
        <v>122</v>
      </c>
      <c r="CE200" s="56">
        <f t="shared" si="152"/>
        <v>0</v>
      </c>
      <c r="CF200" s="56"/>
      <c r="CG200" s="99" t="s">
        <v>74</v>
      </c>
      <c r="CH200" s="56">
        <f t="shared" si="153"/>
        <v>0</v>
      </c>
      <c r="CI200" s="99" t="s">
        <v>137</v>
      </c>
      <c r="CJ200" s="56">
        <f t="shared" si="154"/>
        <v>0</v>
      </c>
      <c r="CK200" s="99" t="s">
        <v>85</v>
      </c>
      <c r="CL200" s="56">
        <f t="shared" si="155"/>
        <v>0</v>
      </c>
      <c r="CM200" s="99" t="s">
        <v>94</v>
      </c>
      <c r="CN200" s="56">
        <f t="shared" si="156"/>
        <v>0</v>
      </c>
      <c r="CO200" s="99" t="s">
        <v>96</v>
      </c>
      <c r="CP200" s="56">
        <f t="shared" si="157"/>
        <v>0</v>
      </c>
      <c r="CQ200" s="99" t="s">
        <v>122</v>
      </c>
      <c r="CR200" s="102">
        <f t="shared" si="158"/>
        <v>0</v>
      </c>
    </row>
    <row r="201" spans="1:96" x14ac:dyDescent="0.15">
      <c r="A201" s="80" t="s">
        <v>563</v>
      </c>
      <c r="B201" s="81" t="s">
        <v>564</v>
      </c>
      <c r="C201" s="82" t="s">
        <v>170</v>
      </c>
      <c r="D201" s="82" t="s">
        <v>51</v>
      </c>
      <c r="E201" s="56"/>
      <c r="F201" s="14"/>
      <c r="G201" s="80">
        <v>83</v>
      </c>
      <c r="H201" s="56">
        <v>52</v>
      </c>
      <c r="I201" s="56">
        <v>93</v>
      </c>
      <c r="J201" s="56">
        <v>22</v>
      </c>
      <c r="K201" s="56">
        <v>34</v>
      </c>
      <c r="L201" s="56">
        <v>40</v>
      </c>
      <c r="M201" s="94">
        <f t="shared" si="120"/>
        <v>324</v>
      </c>
      <c r="N201" s="80"/>
      <c r="O201" s="56">
        <f t="shared" si="159"/>
        <v>0</v>
      </c>
      <c r="P201" s="56"/>
      <c r="Q201" s="81">
        <f t="shared" si="121"/>
        <v>0</v>
      </c>
      <c r="R201" s="14">
        <f t="shared" si="122"/>
        <v>0</v>
      </c>
      <c r="S201" s="80"/>
      <c r="T201" s="99" t="s">
        <v>77</v>
      </c>
      <c r="U201" s="56">
        <f t="shared" si="123"/>
        <v>0</v>
      </c>
      <c r="V201" s="99" t="s">
        <v>81</v>
      </c>
      <c r="W201" s="56">
        <f t="shared" si="124"/>
        <v>0</v>
      </c>
      <c r="X201" s="99" t="s">
        <v>90</v>
      </c>
      <c r="Y201" s="56">
        <f t="shared" si="125"/>
        <v>0</v>
      </c>
      <c r="Z201" s="99" t="s">
        <v>93</v>
      </c>
      <c r="AA201" s="56">
        <f t="shared" si="126"/>
        <v>0</v>
      </c>
      <c r="AB201" s="99" t="s">
        <v>125</v>
      </c>
      <c r="AC201" s="56">
        <f t="shared" si="127"/>
        <v>0</v>
      </c>
      <c r="AD201" s="99" t="s">
        <v>102</v>
      </c>
      <c r="AE201" s="56">
        <f t="shared" si="128"/>
        <v>0</v>
      </c>
      <c r="AF201" s="56"/>
      <c r="AG201" s="99" t="s">
        <v>78</v>
      </c>
      <c r="AH201" s="56">
        <f t="shared" si="129"/>
        <v>0</v>
      </c>
      <c r="AI201" s="100" t="s">
        <v>79</v>
      </c>
      <c r="AJ201" s="56">
        <f t="shared" si="130"/>
        <v>0</v>
      </c>
      <c r="AK201" s="56" t="s">
        <v>89</v>
      </c>
      <c r="AL201" s="56">
        <f t="shared" si="131"/>
        <v>0</v>
      </c>
      <c r="AM201" s="99" t="s">
        <v>91</v>
      </c>
      <c r="AN201" s="56">
        <f t="shared" si="132"/>
        <v>0</v>
      </c>
      <c r="AO201" s="99" t="s">
        <v>96</v>
      </c>
      <c r="AP201" s="56">
        <f t="shared" si="133"/>
        <v>0</v>
      </c>
      <c r="AQ201" s="99" t="s">
        <v>102</v>
      </c>
      <c r="AR201" s="56">
        <f t="shared" si="134"/>
        <v>0</v>
      </c>
      <c r="AS201" s="56"/>
      <c r="AT201" s="99" t="s">
        <v>74</v>
      </c>
      <c r="AU201" s="56">
        <f t="shared" si="135"/>
        <v>0</v>
      </c>
      <c r="AV201" s="99" t="s">
        <v>79</v>
      </c>
      <c r="AW201" s="56">
        <f t="shared" si="136"/>
        <v>0</v>
      </c>
      <c r="AX201" s="99" t="s">
        <v>88</v>
      </c>
      <c r="AY201" s="56">
        <f t="shared" si="137"/>
        <v>0</v>
      </c>
      <c r="AZ201" s="99" t="s">
        <v>93</v>
      </c>
      <c r="BA201" s="56">
        <f t="shared" si="138"/>
        <v>0</v>
      </c>
      <c r="BB201" s="99" t="s">
        <v>99</v>
      </c>
      <c r="BC201" s="56">
        <f t="shared" si="139"/>
        <v>0</v>
      </c>
      <c r="BD201" s="99" t="s">
        <v>102</v>
      </c>
      <c r="BE201" s="56">
        <f t="shared" si="140"/>
        <v>0</v>
      </c>
      <c r="BF201" s="56"/>
      <c r="BG201" s="69" t="s">
        <v>74</v>
      </c>
      <c r="BH201" s="56">
        <f t="shared" si="141"/>
        <v>0</v>
      </c>
      <c r="BI201" s="100" t="s">
        <v>79</v>
      </c>
      <c r="BJ201" s="56">
        <f t="shared" si="142"/>
        <v>0</v>
      </c>
      <c r="BK201" s="99" t="s">
        <v>87</v>
      </c>
      <c r="BL201" s="56">
        <f t="shared" si="143"/>
        <v>0</v>
      </c>
      <c r="BM201" s="99" t="s">
        <v>93</v>
      </c>
      <c r="BN201" s="56">
        <f t="shared" si="144"/>
        <v>0</v>
      </c>
      <c r="BO201" s="99" t="s">
        <v>99</v>
      </c>
      <c r="BP201" s="56">
        <f t="shared" si="145"/>
        <v>0</v>
      </c>
      <c r="BQ201" s="99" t="s">
        <v>102</v>
      </c>
      <c r="BR201" s="56">
        <f t="shared" si="146"/>
        <v>0</v>
      </c>
      <c r="BS201" s="56"/>
      <c r="BT201" s="99" t="s">
        <v>74</v>
      </c>
      <c r="BU201" s="56">
        <f t="shared" si="147"/>
        <v>0</v>
      </c>
      <c r="BV201" s="100" t="s">
        <v>137</v>
      </c>
      <c r="BW201" s="56">
        <f t="shared" si="148"/>
        <v>0</v>
      </c>
      <c r="BX201" s="99" t="s">
        <v>85</v>
      </c>
      <c r="BY201" s="56">
        <f t="shared" si="149"/>
        <v>0</v>
      </c>
      <c r="BZ201" s="99" t="s">
        <v>94</v>
      </c>
      <c r="CA201" s="56">
        <f t="shared" si="150"/>
        <v>0</v>
      </c>
      <c r="CB201" s="99" t="s">
        <v>96</v>
      </c>
      <c r="CC201" s="56">
        <f t="shared" si="151"/>
        <v>0</v>
      </c>
      <c r="CD201" s="99" t="s">
        <v>122</v>
      </c>
      <c r="CE201" s="56">
        <f t="shared" si="152"/>
        <v>0</v>
      </c>
      <c r="CF201" s="56"/>
      <c r="CG201" s="99" t="s">
        <v>74</v>
      </c>
      <c r="CH201" s="56">
        <f t="shared" si="153"/>
        <v>0</v>
      </c>
      <c r="CI201" s="99" t="s">
        <v>137</v>
      </c>
      <c r="CJ201" s="56">
        <f t="shared" si="154"/>
        <v>0</v>
      </c>
      <c r="CK201" s="99" t="s">
        <v>85</v>
      </c>
      <c r="CL201" s="56">
        <f t="shared" si="155"/>
        <v>0</v>
      </c>
      <c r="CM201" s="99" t="s">
        <v>94</v>
      </c>
      <c r="CN201" s="56">
        <f t="shared" si="156"/>
        <v>0</v>
      </c>
      <c r="CO201" s="99" t="s">
        <v>96</v>
      </c>
      <c r="CP201" s="56">
        <f t="shared" si="157"/>
        <v>0</v>
      </c>
      <c r="CQ201" s="99" t="s">
        <v>122</v>
      </c>
      <c r="CR201" s="102">
        <f t="shared" si="158"/>
        <v>0</v>
      </c>
    </row>
    <row r="202" spans="1:96" x14ac:dyDescent="0.15">
      <c r="A202" s="80" t="s">
        <v>565</v>
      </c>
      <c r="B202" s="81" t="s">
        <v>566</v>
      </c>
      <c r="C202" s="82" t="s">
        <v>170</v>
      </c>
      <c r="D202" s="82" t="s">
        <v>51</v>
      </c>
      <c r="E202" s="56"/>
      <c r="F202" s="14"/>
      <c r="G202" s="80">
        <v>71</v>
      </c>
      <c r="H202" s="56">
        <v>66</v>
      </c>
      <c r="I202" s="56">
        <v>64</v>
      </c>
      <c r="J202" s="56">
        <v>23.5</v>
      </c>
      <c r="K202" s="56">
        <v>40</v>
      </c>
      <c r="L202" s="56">
        <v>58.5</v>
      </c>
      <c r="M202" s="94">
        <f t="shared" si="120"/>
        <v>323</v>
      </c>
      <c r="N202" s="80"/>
      <c r="O202" s="56">
        <f t="shared" si="159"/>
        <v>0</v>
      </c>
      <c r="P202" s="56"/>
      <c r="Q202" s="81">
        <f t="shared" si="121"/>
        <v>0</v>
      </c>
      <c r="R202" s="14">
        <f t="shared" si="122"/>
        <v>0</v>
      </c>
      <c r="S202" s="80"/>
      <c r="T202" s="99" t="s">
        <v>77</v>
      </c>
      <c r="U202" s="56">
        <f t="shared" si="123"/>
        <v>0</v>
      </c>
      <c r="V202" s="99" t="s">
        <v>82</v>
      </c>
      <c r="W202" s="56">
        <f t="shared" si="124"/>
        <v>0</v>
      </c>
      <c r="X202" s="99" t="s">
        <v>90</v>
      </c>
      <c r="Y202" s="56">
        <f t="shared" si="125"/>
        <v>0</v>
      </c>
      <c r="Z202" s="99" t="s">
        <v>94</v>
      </c>
      <c r="AA202" s="56">
        <f t="shared" si="126"/>
        <v>0</v>
      </c>
      <c r="AB202" s="99" t="s">
        <v>96</v>
      </c>
      <c r="AC202" s="56">
        <f t="shared" si="127"/>
        <v>0</v>
      </c>
      <c r="AD202" s="99" t="s">
        <v>102</v>
      </c>
      <c r="AE202" s="56">
        <f t="shared" si="128"/>
        <v>0</v>
      </c>
      <c r="AF202" s="56"/>
      <c r="AG202" s="99" t="s">
        <v>77</v>
      </c>
      <c r="AH202" s="56">
        <f t="shared" si="129"/>
        <v>0</v>
      </c>
      <c r="AI202" s="100" t="s">
        <v>83</v>
      </c>
      <c r="AJ202" s="56">
        <f t="shared" si="130"/>
        <v>0</v>
      </c>
      <c r="AK202" s="56" t="s">
        <v>86</v>
      </c>
      <c r="AL202" s="56">
        <f t="shared" si="131"/>
        <v>0</v>
      </c>
      <c r="AM202" s="99" t="s">
        <v>93</v>
      </c>
      <c r="AN202" s="56">
        <f t="shared" si="132"/>
        <v>0</v>
      </c>
      <c r="AO202" s="99" t="s">
        <v>99</v>
      </c>
      <c r="AP202" s="56">
        <f t="shared" si="133"/>
        <v>0</v>
      </c>
      <c r="AQ202" s="99" t="s">
        <v>102</v>
      </c>
      <c r="AR202" s="56">
        <f t="shared" si="134"/>
        <v>0</v>
      </c>
      <c r="AS202" s="56"/>
      <c r="AT202" s="99" t="s">
        <v>77</v>
      </c>
      <c r="AU202" s="56">
        <f t="shared" si="135"/>
        <v>0</v>
      </c>
      <c r="AV202" s="99" t="s">
        <v>80</v>
      </c>
      <c r="AW202" s="56">
        <f t="shared" si="136"/>
        <v>0</v>
      </c>
      <c r="AX202" s="99" t="s">
        <v>85</v>
      </c>
      <c r="AY202" s="56">
        <f t="shared" si="137"/>
        <v>0</v>
      </c>
      <c r="AZ202" s="99" t="s">
        <v>95</v>
      </c>
      <c r="BA202" s="56">
        <f t="shared" si="138"/>
        <v>0</v>
      </c>
      <c r="BB202" s="99" t="s">
        <v>99</v>
      </c>
      <c r="BC202" s="56">
        <f t="shared" si="139"/>
        <v>0</v>
      </c>
      <c r="BD202" s="99" t="s">
        <v>122</v>
      </c>
      <c r="BE202" s="56">
        <f t="shared" si="140"/>
        <v>0</v>
      </c>
      <c r="BF202" s="56"/>
      <c r="BG202" s="69" t="s">
        <v>77</v>
      </c>
      <c r="BH202" s="56">
        <f t="shared" si="141"/>
        <v>0</v>
      </c>
      <c r="BI202" s="100" t="s">
        <v>80</v>
      </c>
      <c r="BJ202" s="56">
        <f t="shared" si="142"/>
        <v>0</v>
      </c>
      <c r="BK202" s="99" t="s">
        <v>85</v>
      </c>
      <c r="BL202" s="56">
        <f t="shared" si="143"/>
        <v>0</v>
      </c>
      <c r="BM202" s="99" t="s">
        <v>95</v>
      </c>
      <c r="BN202" s="56">
        <f t="shared" si="144"/>
        <v>0</v>
      </c>
      <c r="BO202" s="99" t="s">
        <v>99</v>
      </c>
      <c r="BP202" s="56">
        <f t="shared" si="145"/>
        <v>0</v>
      </c>
      <c r="BQ202" s="99" t="s">
        <v>122</v>
      </c>
      <c r="BR202" s="56">
        <f t="shared" si="146"/>
        <v>0</v>
      </c>
      <c r="BS202" s="56"/>
      <c r="BT202" s="99" t="s">
        <v>77</v>
      </c>
      <c r="BU202" s="56">
        <f t="shared" si="147"/>
        <v>0</v>
      </c>
      <c r="BV202" s="100" t="s">
        <v>83</v>
      </c>
      <c r="BW202" s="56">
        <f t="shared" si="148"/>
        <v>0</v>
      </c>
      <c r="BX202" s="99" t="s">
        <v>90</v>
      </c>
      <c r="BY202" s="56">
        <f t="shared" si="149"/>
        <v>0</v>
      </c>
      <c r="BZ202" s="99" t="s">
        <v>95</v>
      </c>
      <c r="CA202" s="56">
        <f t="shared" si="150"/>
        <v>0</v>
      </c>
      <c r="CB202" s="99" t="s">
        <v>99</v>
      </c>
      <c r="CC202" s="56">
        <f t="shared" si="151"/>
        <v>0</v>
      </c>
      <c r="CD202" s="99" t="s">
        <v>102</v>
      </c>
      <c r="CE202" s="56">
        <f t="shared" si="152"/>
        <v>0</v>
      </c>
      <c r="CF202" s="56"/>
      <c r="CG202" s="99" t="s">
        <v>77</v>
      </c>
      <c r="CH202" s="56">
        <f t="shared" si="153"/>
        <v>0</v>
      </c>
      <c r="CI202" s="99" t="s">
        <v>83</v>
      </c>
      <c r="CJ202" s="56">
        <f t="shared" si="154"/>
        <v>0</v>
      </c>
      <c r="CK202" s="99" t="s">
        <v>90</v>
      </c>
      <c r="CL202" s="56">
        <f t="shared" si="155"/>
        <v>0</v>
      </c>
      <c r="CM202" s="99" t="s">
        <v>95</v>
      </c>
      <c r="CN202" s="56">
        <f t="shared" si="156"/>
        <v>0</v>
      </c>
      <c r="CO202" s="99" t="s">
        <v>99</v>
      </c>
      <c r="CP202" s="56">
        <f t="shared" si="157"/>
        <v>0</v>
      </c>
      <c r="CQ202" s="99" t="s">
        <v>102</v>
      </c>
      <c r="CR202" s="102">
        <f t="shared" si="158"/>
        <v>0</v>
      </c>
    </row>
    <row r="203" spans="1:96" x14ac:dyDescent="0.15">
      <c r="A203" s="80" t="s">
        <v>567</v>
      </c>
      <c r="B203" s="81" t="s">
        <v>568</v>
      </c>
      <c r="C203" s="82" t="s">
        <v>170</v>
      </c>
      <c r="D203" s="82" t="s">
        <v>51</v>
      </c>
      <c r="E203" s="56"/>
      <c r="F203" s="14"/>
      <c r="G203" s="80">
        <v>74</v>
      </c>
      <c r="H203" s="56">
        <v>67</v>
      </c>
      <c r="I203" s="56">
        <v>74</v>
      </c>
      <c r="J203" s="56">
        <v>33</v>
      </c>
      <c r="K203" s="56">
        <v>35</v>
      </c>
      <c r="L203" s="56">
        <v>39.5</v>
      </c>
      <c r="M203" s="94">
        <f t="shared" si="120"/>
        <v>322.5</v>
      </c>
      <c r="N203" s="80"/>
      <c r="O203" s="56">
        <f t="shared" si="159"/>
        <v>0</v>
      </c>
      <c r="P203" s="56"/>
      <c r="Q203" s="81">
        <f t="shared" si="121"/>
        <v>0</v>
      </c>
      <c r="R203" s="14">
        <f t="shared" si="122"/>
        <v>0</v>
      </c>
      <c r="S203" s="80"/>
      <c r="T203" s="99" t="s">
        <v>77</v>
      </c>
      <c r="U203" s="56">
        <f t="shared" si="123"/>
        <v>0</v>
      </c>
      <c r="V203" s="99" t="s">
        <v>82</v>
      </c>
      <c r="W203" s="56">
        <f t="shared" si="124"/>
        <v>0</v>
      </c>
      <c r="X203" s="99" t="s">
        <v>90</v>
      </c>
      <c r="Y203" s="56">
        <f t="shared" si="125"/>
        <v>0</v>
      </c>
      <c r="Z203" s="99" t="s">
        <v>94</v>
      </c>
      <c r="AA203" s="56">
        <f t="shared" si="126"/>
        <v>0</v>
      </c>
      <c r="AB203" s="99" t="s">
        <v>96</v>
      </c>
      <c r="AC203" s="56">
        <f t="shared" si="127"/>
        <v>0</v>
      </c>
      <c r="AD203" s="99" t="s">
        <v>102</v>
      </c>
      <c r="AE203" s="56">
        <f t="shared" si="128"/>
        <v>0</v>
      </c>
      <c r="AF203" s="56"/>
      <c r="AG203" s="99" t="s">
        <v>74</v>
      </c>
      <c r="AH203" s="56">
        <f t="shared" si="129"/>
        <v>0</v>
      </c>
      <c r="AI203" s="100" t="s">
        <v>79</v>
      </c>
      <c r="AJ203" s="56">
        <f t="shared" si="130"/>
        <v>0</v>
      </c>
      <c r="AK203" s="56" t="s">
        <v>90</v>
      </c>
      <c r="AL203" s="56">
        <f t="shared" si="131"/>
        <v>0</v>
      </c>
      <c r="AM203" s="99" t="s">
        <v>94</v>
      </c>
      <c r="AN203" s="56">
        <f t="shared" si="132"/>
        <v>0</v>
      </c>
      <c r="AO203" s="99" t="s">
        <v>99</v>
      </c>
      <c r="AP203" s="56">
        <f t="shared" si="133"/>
        <v>0</v>
      </c>
      <c r="AQ203" s="99" t="s">
        <v>122</v>
      </c>
      <c r="AR203" s="56">
        <f t="shared" si="134"/>
        <v>0</v>
      </c>
      <c r="AS203" s="56"/>
      <c r="AT203" s="99" t="s">
        <v>75</v>
      </c>
      <c r="AU203" s="56">
        <f t="shared" si="135"/>
        <v>0</v>
      </c>
      <c r="AV203" s="99" t="s">
        <v>79</v>
      </c>
      <c r="AW203" s="56">
        <f t="shared" si="136"/>
        <v>0</v>
      </c>
      <c r="AX203" s="99" t="s">
        <v>85</v>
      </c>
      <c r="AY203" s="56">
        <f t="shared" si="137"/>
        <v>0</v>
      </c>
      <c r="AZ203" s="99" t="s">
        <v>93</v>
      </c>
      <c r="BA203" s="56">
        <f t="shared" si="138"/>
        <v>0</v>
      </c>
      <c r="BB203" s="99" t="s">
        <v>96</v>
      </c>
      <c r="BC203" s="56">
        <f t="shared" si="139"/>
        <v>0</v>
      </c>
      <c r="BD203" s="99" t="s">
        <v>122</v>
      </c>
      <c r="BE203" s="56">
        <f t="shared" si="140"/>
        <v>0</v>
      </c>
      <c r="BF203" s="56"/>
      <c r="BG203" s="69" t="s">
        <v>75</v>
      </c>
      <c r="BH203" s="56">
        <f t="shared" si="141"/>
        <v>0</v>
      </c>
      <c r="BI203" s="100" t="s">
        <v>79</v>
      </c>
      <c r="BJ203" s="56">
        <f t="shared" si="142"/>
        <v>0</v>
      </c>
      <c r="BK203" s="99" t="s">
        <v>85</v>
      </c>
      <c r="BL203" s="56">
        <f t="shared" si="143"/>
        <v>0</v>
      </c>
      <c r="BM203" s="99" t="s">
        <v>93</v>
      </c>
      <c r="BN203" s="56">
        <f t="shared" si="144"/>
        <v>0</v>
      </c>
      <c r="BO203" s="99" t="s">
        <v>96</v>
      </c>
      <c r="BP203" s="56">
        <f t="shared" si="145"/>
        <v>0</v>
      </c>
      <c r="BQ203" s="99" t="s">
        <v>122</v>
      </c>
      <c r="BR203" s="56">
        <f t="shared" si="146"/>
        <v>0</v>
      </c>
      <c r="BS203" s="56"/>
      <c r="BT203" s="99" t="s">
        <v>77</v>
      </c>
      <c r="BU203" s="56">
        <f t="shared" si="147"/>
        <v>0</v>
      </c>
      <c r="BV203" s="100" t="s">
        <v>83</v>
      </c>
      <c r="BW203" s="56">
        <f t="shared" si="148"/>
        <v>0</v>
      </c>
      <c r="BX203" s="99" t="s">
        <v>90</v>
      </c>
      <c r="BY203" s="56">
        <f t="shared" si="149"/>
        <v>0</v>
      </c>
      <c r="BZ203" s="99" t="s">
        <v>95</v>
      </c>
      <c r="CA203" s="56">
        <f t="shared" si="150"/>
        <v>0</v>
      </c>
      <c r="CB203" s="99" t="s">
        <v>99</v>
      </c>
      <c r="CC203" s="56">
        <f t="shared" si="151"/>
        <v>0</v>
      </c>
      <c r="CD203" s="99" t="s">
        <v>102</v>
      </c>
      <c r="CE203" s="56">
        <f t="shared" si="152"/>
        <v>0</v>
      </c>
      <c r="CF203" s="56"/>
      <c r="CG203" s="99" t="s">
        <v>77</v>
      </c>
      <c r="CH203" s="56">
        <f t="shared" si="153"/>
        <v>0</v>
      </c>
      <c r="CI203" s="99" t="s">
        <v>83</v>
      </c>
      <c r="CJ203" s="56">
        <f t="shared" si="154"/>
        <v>0</v>
      </c>
      <c r="CK203" s="99" t="s">
        <v>90</v>
      </c>
      <c r="CL203" s="56">
        <f t="shared" si="155"/>
        <v>0</v>
      </c>
      <c r="CM203" s="99" t="s">
        <v>95</v>
      </c>
      <c r="CN203" s="56">
        <f t="shared" si="156"/>
        <v>0</v>
      </c>
      <c r="CO203" s="99" t="s">
        <v>99</v>
      </c>
      <c r="CP203" s="56">
        <f t="shared" si="157"/>
        <v>0</v>
      </c>
      <c r="CQ203" s="99" t="s">
        <v>102</v>
      </c>
      <c r="CR203" s="102">
        <f t="shared" si="158"/>
        <v>0</v>
      </c>
    </row>
    <row r="204" spans="1:96" x14ac:dyDescent="0.15">
      <c r="A204" s="80" t="s">
        <v>569</v>
      </c>
      <c r="B204" s="81" t="s">
        <v>570</v>
      </c>
      <c r="C204" s="82" t="s">
        <v>170</v>
      </c>
      <c r="D204" s="82" t="s">
        <v>51</v>
      </c>
      <c r="E204" s="56"/>
      <c r="F204" s="14"/>
      <c r="G204" s="80">
        <v>81</v>
      </c>
      <c r="H204" s="56">
        <v>69</v>
      </c>
      <c r="I204" s="56">
        <v>58</v>
      </c>
      <c r="J204" s="56">
        <v>33</v>
      </c>
      <c r="K204" s="56">
        <v>41</v>
      </c>
      <c r="L204" s="56">
        <v>39.5</v>
      </c>
      <c r="M204" s="94">
        <f t="shared" si="120"/>
        <v>321.5</v>
      </c>
      <c r="N204" s="80"/>
      <c r="O204" s="56">
        <f t="shared" si="159"/>
        <v>0</v>
      </c>
      <c r="P204" s="56"/>
      <c r="Q204" s="81">
        <f t="shared" si="121"/>
        <v>0</v>
      </c>
      <c r="R204" s="14">
        <f t="shared" si="122"/>
        <v>0</v>
      </c>
      <c r="S204" s="80"/>
      <c r="T204" s="99" t="s">
        <v>77</v>
      </c>
      <c r="U204" s="56">
        <f t="shared" si="123"/>
        <v>0</v>
      </c>
      <c r="V204" s="99" t="s">
        <v>81</v>
      </c>
      <c r="W204" s="56">
        <f t="shared" si="124"/>
        <v>0</v>
      </c>
      <c r="X204" s="99" t="s">
        <v>90</v>
      </c>
      <c r="Y204" s="56">
        <f t="shared" si="125"/>
        <v>0</v>
      </c>
      <c r="Z204" s="99" t="s">
        <v>93</v>
      </c>
      <c r="AA204" s="56">
        <f t="shared" si="126"/>
        <v>0</v>
      </c>
      <c r="AB204" s="99" t="s">
        <v>125</v>
      </c>
      <c r="AC204" s="56">
        <f t="shared" si="127"/>
        <v>0</v>
      </c>
      <c r="AD204" s="99" t="s">
        <v>102</v>
      </c>
      <c r="AE204" s="56">
        <f t="shared" si="128"/>
        <v>0</v>
      </c>
      <c r="AF204" s="56"/>
      <c r="AG204" s="99" t="s">
        <v>77</v>
      </c>
      <c r="AH204" s="56">
        <f t="shared" si="129"/>
        <v>0</v>
      </c>
      <c r="AI204" s="100" t="s">
        <v>83</v>
      </c>
      <c r="AJ204" s="56">
        <f t="shared" si="130"/>
        <v>0</v>
      </c>
      <c r="AK204" s="56" t="s">
        <v>86</v>
      </c>
      <c r="AL204" s="56">
        <f t="shared" si="131"/>
        <v>0</v>
      </c>
      <c r="AM204" s="99" t="s">
        <v>93</v>
      </c>
      <c r="AN204" s="56">
        <f t="shared" si="132"/>
        <v>0</v>
      </c>
      <c r="AO204" s="99" t="s">
        <v>99</v>
      </c>
      <c r="AP204" s="56">
        <f t="shared" si="133"/>
        <v>0</v>
      </c>
      <c r="AQ204" s="99" t="s">
        <v>121</v>
      </c>
      <c r="AR204" s="56">
        <f t="shared" si="134"/>
        <v>0</v>
      </c>
      <c r="AS204" s="56"/>
      <c r="AT204" s="99" t="s">
        <v>77</v>
      </c>
      <c r="AU204" s="56">
        <f t="shared" si="135"/>
        <v>0</v>
      </c>
      <c r="AV204" s="99" t="s">
        <v>132</v>
      </c>
      <c r="AW204" s="56">
        <f t="shared" si="136"/>
        <v>0</v>
      </c>
      <c r="AX204" s="99" t="s">
        <v>88</v>
      </c>
      <c r="AY204" s="56">
        <f t="shared" si="137"/>
        <v>0</v>
      </c>
      <c r="AZ204" s="99" t="s">
        <v>95</v>
      </c>
      <c r="BA204" s="56">
        <f t="shared" si="138"/>
        <v>0</v>
      </c>
      <c r="BB204" s="99" t="s">
        <v>99</v>
      </c>
      <c r="BC204" s="56">
        <f t="shared" si="139"/>
        <v>0</v>
      </c>
      <c r="BD204" s="99" t="s">
        <v>102</v>
      </c>
      <c r="BE204" s="56">
        <f t="shared" si="140"/>
        <v>0</v>
      </c>
      <c r="BF204" s="56"/>
      <c r="BG204" s="69" t="s">
        <v>77</v>
      </c>
      <c r="BH204" s="56">
        <f t="shared" si="141"/>
        <v>0</v>
      </c>
      <c r="BI204" s="100" t="s">
        <v>83</v>
      </c>
      <c r="BJ204" s="56">
        <f t="shared" si="142"/>
        <v>0</v>
      </c>
      <c r="BK204" s="99" t="s">
        <v>87</v>
      </c>
      <c r="BL204" s="56">
        <f t="shared" si="143"/>
        <v>0</v>
      </c>
      <c r="BM204" s="99" t="s">
        <v>95</v>
      </c>
      <c r="BN204" s="56">
        <f t="shared" si="144"/>
        <v>0</v>
      </c>
      <c r="BO204" s="99" t="s">
        <v>99</v>
      </c>
      <c r="BP204" s="56">
        <f t="shared" si="145"/>
        <v>0</v>
      </c>
      <c r="BQ204" s="99" t="s">
        <v>102</v>
      </c>
      <c r="BR204" s="56">
        <f t="shared" si="146"/>
        <v>0</v>
      </c>
      <c r="BS204" s="56"/>
      <c r="BT204" s="99" t="s">
        <v>77</v>
      </c>
      <c r="BU204" s="56">
        <f t="shared" si="147"/>
        <v>0</v>
      </c>
      <c r="BV204" s="100" t="s">
        <v>83</v>
      </c>
      <c r="BW204" s="56">
        <f t="shared" si="148"/>
        <v>0</v>
      </c>
      <c r="BX204" s="99" t="s">
        <v>90</v>
      </c>
      <c r="BY204" s="56">
        <f t="shared" si="149"/>
        <v>0</v>
      </c>
      <c r="BZ204" s="99" t="s">
        <v>95</v>
      </c>
      <c r="CA204" s="56">
        <f t="shared" si="150"/>
        <v>0</v>
      </c>
      <c r="CB204" s="99" t="s">
        <v>99</v>
      </c>
      <c r="CC204" s="56">
        <f t="shared" si="151"/>
        <v>0</v>
      </c>
      <c r="CD204" s="99" t="s">
        <v>102</v>
      </c>
      <c r="CE204" s="56">
        <f t="shared" si="152"/>
        <v>0</v>
      </c>
      <c r="CF204" s="56"/>
      <c r="CG204" s="99" t="s">
        <v>77</v>
      </c>
      <c r="CH204" s="56">
        <f t="shared" si="153"/>
        <v>0</v>
      </c>
      <c r="CI204" s="99" t="s">
        <v>83</v>
      </c>
      <c r="CJ204" s="56">
        <f t="shared" si="154"/>
        <v>0</v>
      </c>
      <c r="CK204" s="99" t="s">
        <v>90</v>
      </c>
      <c r="CL204" s="56">
        <f t="shared" si="155"/>
        <v>0</v>
      </c>
      <c r="CM204" s="99" t="s">
        <v>95</v>
      </c>
      <c r="CN204" s="56">
        <f t="shared" si="156"/>
        <v>0</v>
      </c>
      <c r="CO204" s="99" t="s">
        <v>99</v>
      </c>
      <c r="CP204" s="56">
        <f t="shared" si="157"/>
        <v>0</v>
      </c>
      <c r="CQ204" s="99" t="s">
        <v>102</v>
      </c>
      <c r="CR204" s="102">
        <f t="shared" si="158"/>
        <v>0</v>
      </c>
    </row>
    <row r="205" spans="1:96" x14ac:dyDescent="0.15">
      <c r="A205" s="80" t="s">
        <v>571</v>
      </c>
      <c r="B205" s="81" t="s">
        <v>572</v>
      </c>
      <c r="C205" s="82" t="s">
        <v>170</v>
      </c>
      <c r="D205" s="82" t="s">
        <v>51</v>
      </c>
      <c r="E205" s="56"/>
      <c r="F205" s="14"/>
      <c r="G205" s="80">
        <v>81</v>
      </c>
      <c r="H205" s="56">
        <v>103</v>
      </c>
      <c r="I205" s="56">
        <v>40</v>
      </c>
      <c r="J205" s="56">
        <v>19.5</v>
      </c>
      <c r="K205" s="56">
        <v>38</v>
      </c>
      <c r="L205" s="56">
        <v>39</v>
      </c>
      <c r="M205" s="94">
        <f t="shared" si="120"/>
        <v>320.5</v>
      </c>
      <c r="N205" s="80"/>
      <c r="O205" s="56">
        <f t="shared" si="159"/>
        <v>0</v>
      </c>
      <c r="P205" s="56"/>
      <c r="Q205" s="81">
        <f t="shared" si="121"/>
        <v>0</v>
      </c>
      <c r="R205" s="14">
        <f t="shared" si="122"/>
        <v>0</v>
      </c>
      <c r="S205" s="80"/>
      <c r="T205" s="99" t="s">
        <v>76</v>
      </c>
      <c r="U205" s="56">
        <f t="shared" si="123"/>
        <v>0</v>
      </c>
      <c r="V205" s="99" t="s">
        <v>83</v>
      </c>
      <c r="W205" s="56">
        <f t="shared" si="124"/>
        <v>0</v>
      </c>
      <c r="X205" s="99" t="s">
        <v>85</v>
      </c>
      <c r="Y205" s="56">
        <f t="shared" si="125"/>
        <v>0</v>
      </c>
      <c r="Z205" s="99" t="s">
        <v>91</v>
      </c>
      <c r="AA205" s="56">
        <f t="shared" si="126"/>
        <v>0</v>
      </c>
      <c r="AB205" s="99" t="s">
        <v>125</v>
      </c>
      <c r="AC205" s="56">
        <f t="shared" si="127"/>
        <v>0</v>
      </c>
      <c r="AD205" s="99" t="s">
        <v>125</v>
      </c>
      <c r="AE205" s="56">
        <f t="shared" si="128"/>
        <v>0</v>
      </c>
      <c r="AF205" s="56"/>
      <c r="AG205" s="99" t="s">
        <v>77</v>
      </c>
      <c r="AH205" s="56">
        <f t="shared" si="129"/>
        <v>0</v>
      </c>
      <c r="AI205" s="100" t="s">
        <v>84</v>
      </c>
      <c r="AJ205" s="56">
        <f t="shared" si="130"/>
        <v>0</v>
      </c>
      <c r="AK205" s="56" t="s">
        <v>86</v>
      </c>
      <c r="AL205" s="56">
        <f t="shared" si="131"/>
        <v>0</v>
      </c>
      <c r="AM205" s="99" t="s">
        <v>93</v>
      </c>
      <c r="AN205" s="56">
        <f t="shared" si="132"/>
        <v>0</v>
      </c>
      <c r="AO205" s="99" t="s">
        <v>99</v>
      </c>
      <c r="AP205" s="56">
        <f t="shared" si="133"/>
        <v>0</v>
      </c>
      <c r="AQ205" s="99" t="s">
        <v>121</v>
      </c>
      <c r="AR205" s="56">
        <f t="shared" si="134"/>
        <v>0</v>
      </c>
      <c r="AS205" s="56"/>
      <c r="AT205" s="99" t="s">
        <v>77</v>
      </c>
      <c r="AU205" s="56">
        <f t="shared" si="135"/>
        <v>0</v>
      </c>
      <c r="AV205" s="99" t="s">
        <v>132</v>
      </c>
      <c r="AW205" s="56">
        <f t="shared" si="136"/>
        <v>0</v>
      </c>
      <c r="AX205" s="99" t="s">
        <v>88</v>
      </c>
      <c r="AY205" s="56">
        <f t="shared" si="137"/>
        <v>0</v>
      </c>
      <c r="AZ205" s="99" t="s">
        <v>94</v>
      </c>
      <c r="BA205" s="56">
        <f t="shared" si="138"/>
        <v>0</v>
      </c>
      <c r="BB205" s="99" t="s">
        <v>99</v>
      </c>
      <c r="BC205" s="56">
        <f t="shared" si="139"/>
        <v>0</v>
      </c>
      <c r="BD205" s="99" t="s">
        <v>102</v>
      </c>
      <c r="BE205" s="56">
        <f t="shared" si="140"/>
        <v>0</v>
      </c>
      <c r="BF205" s="56"/>
      <c r="BG205" s="69" t="s">
        <v>77</v>
      </c>
      <c r="BH205" s="56">
        <f t="shared" si="141"/>
        <v>0</v>
      </c>
      <c r="BI205" s="100" t="s">
        <v>83</v>
      </c>
      <c r="BJ205" s="56">
        <f t="shared" si="142"/>
        <v>0</v>
      </c>
      <c r="BK205" s="99" t="s">
        <v>87</v>
      </c>
      <c r="BL205" s="56">
        <f t="shared" si="143"/>
        <v>0</v>
      </c>
      <c r="BM205" s="99" t="s">
        <v>94</v>
      </c>
      <c r="BN205" s="56">
        <f t="shared" si="144"/>
        <v>0</v>
      </c>
      <c r="BO205" s="99" t="s">
        <v>99</v>
      </c>
      <c r="BP205" s="56">
        <f t="shared" si="145"/>
        <v>0</v>
      </c>
      <c r="BQ205" s="99" t="s">
        <v>102</v>
      </c>
      <c r="BR205" s="56">
        <f t="shared" si="146"/>
        <v>0</v>
      </c>
      <c r="BS205" s="56"/>
      <c r="BT205" s="99" t="s">
        <v>74</v>
      </c>
      <c r="BU205" s="56">
        <f t="shared" si="147"/>
        <v>0</v>
      </c>
      <c r="BV205" s="100" t="s">
        <v>137</v>
      </c>
      <c r="BW205" s="56">
        <f t="shared" si="148"/>
        <v>0</v>
      </c>
      <c r="BX205" s="99" t="s">
        <v>85</v>
      </c>
      <c r="BY205" s="56">
        <f t="shared" si="149"/>
        <v>0</v>
      </c>
      <c r="BZ205" s="99" t="s">
        <v>94</v>
      </c>
      <c r="CA205" s="56">
        <f t="shared" si="150"/>
        <v>0</v>
      </c>
      <c r="CB205" s="99" t="s">
        <v>96</v>
      </c>
      <c r="CC205" s="56">
        <f t="shared" si="151"/>
        <v>0</v>
      </c>
      <c r="CD205" s="99" t="s">
        <v>122</v>
      </c>
      <c r="CE205" s="56">
        <f t="shared" si="152"/>
        <v>0</v>
      </c>
      <c r="CF205" s="56"/>
      <c r="CG205" s="99" t="s">
        <v>74</v>
      </c>
      <c r="CH205" s="56">
        <f t="shared" si="153"/>
        <v>0</v>
      </c>
      <c r="CI205" s="99" t="s">
        <v>137</v>
      </c>
      <c r="CJ205" s="56">
        <f t="shared" si="154"/>
        <v>0</v>
      </c>
      <c r="CK205" s="99" t="s">
        <v>85</v>
      </c>
      <c r="CL205" s="56">
        <f t="shared" si="155"/>
        <v>0</v>
      </c>
      <c r="CM205" s="99" t="s">
        <v>94</v>
      </c>
      <c r="CN205" s="56">
        <f t="shared" si="156"/>
        <v>0</v>
      </c>
      <c r="CO205" s="99" t="s">
        <v>96</v>
      </c>
      <c r="CP205" s="56">
        <f t="shared" si="157"/>
        <v>0</v>
      </c>
      <c r="CQ205" s="99" t="s">
        <v>122</v>
      </c>
      <c r="CR205" s="102">
        <f t="shared" si="158"/>
        <v>0</v>
      </c>
    </row>
    <row r="206" spans="1:96" x14ac:dyDescent="0.15">
      <c r="A206" s="80" t="s">
        <v>573</v>
      </c>
      <c r="B206" s="81" t="s">
        <v>574</v>
      </c>
      <c r="C206" s="82" t="s">
        <v>170</v>
      </c>
      <c r="D206" s="82" t="s">
        <v>51</v>
      </c>
      <c r="E206" s="56"/>
      <c r="F206" s="14"/>
      <c r="G206" s="80">
        <v>86</v>
      </c>
      <c r="H206" s="56">
        <v>61</v>
      </c>
      <c r="I206" s="56">
        <v>87</v>
      </c>
      <c r="J206" s="56">
        <v>23.5</v>
      </c>
      <c r="K206" s="56">
        <v>39</v>
      </c>
      <c r="L206" s="56">
        <v>24</v>
      </c>
      <c r="M206" s="94">
        <f t="shared" si="120"/>
        <v>320.5</v>
      </c>
      <c r="N206" s="80"/>
      <c r="O206" s="56">
        <f t="shared" si="159"/>
        <v>0</v>
      </c>
      <c r="P206" s="56"/>
      <c r="Q206" s="81">
        <f t="shared" si="121"/>
        <v>0</v>
      </c>
      <c r="R206" s="14">
        <f t="shared" si="122"/>
        <v>0</v>
      </c>
      <c r="S206" s="80"/>
      <c r="T206" s="99" t="s">
        <v>77</v>
      </c>
      <c r="U206" s="56">
        <f t="shared" si="123"/>
        <v>0</v>
      </c>
      <c r="V206" s="99" t="s">
        <v>82</v>
      </c>
      <c r="W206" s="56">
        <f t="shared" si="124"/>
        <v>0</v>
      </c>
      <c r="X206" s="99" t="s">
        <v>90</v>
      </c>
      <c r="Y206" s="56">
        <f t="shared" si="125"/>
        <v>0</v>
      </c>
      <c r="Z206" s="99" t="s">
        <v>94</v>
      </c>
      <c r="AA206" s="56">
        <f t="shared" si="126"/>
        <v>0</v>
      </c>
      <c r="AB206" s="99" t="s">
        <v>96</v>
      </c>
      <c r="AC206" s="56">
        <f t="shared" si="127"/>
        <v>0</v>
      </c>
      <c r="AD206" s="99" t="s">
        <v>102</v>
      </c>
      <c r="AE206" s="56">
        <f t="shared" si="128"/>
        <v>0</v>
      </c>
      <c r="AF206" s="56"/>
      <c r="AG206" s="99" t="s">
        <v>77</v>
      </c>
      <c r="AH206" s="56">
        <f t="shared" si="129"/>
        <v>0</v>
      </c>
      <c r="AI206" s="100" t="s">
        <v>83</v>
      </c>
      <c r="AJ206" s="56">
        <f t="shared" si="130"/>
        <v>0</v>
      </c>
      <c r="AK206" s="56" t="s">
        <v>86</v>
      </c>
      <c r="AL206" s="56">
        <f t="shared" si="131"/>
        <v>0</v>
      </c>
      <c r="AM206" s="99" t="s">
        <v>93</v>
      </c>
      <c r="AN206" s="56">
        <f t="shared" si="132"/>
        <v>0</v>
      </c>
      <c r="AO206" s="99" t="s">
        <v>99</v>
      </c>
      <c r="AP206" s="56">
        <f t="shared" si="133"/>
        <v>0</v>
      </c>
      <c r="AQ206" s="99" t="s">
        <v>102</v>
      </c>
      <c r="AR206" s="56">
        <f t="shared" si="134"/>
        <v>0</v>
      </c>
      <c r="AS206" s="56"/>
      <c r="AT206" s="99" t="s">
        <v>77</v>
      </c>
      <c r="AU206" s="56">
        <f t="shared" si="135"/>
        <v>0</v>
      </c>
      <c r="AV206" s="99" t="s">
        <v>132</v>
      </c>
      <c r="AW206" s="56">
        <f t="shared" si="136"/>
        <v>0</v>
      </c>
      <c r="AX206" s="99" t="s">
        <v>88</v>
      </c>
      <c r="AY206" s="56">
        <f t="shared" si="137"/>
        <v>0</v>
      </c>
      <c r="AZ206" s="99" t="s">
        <v>95</v>
      </c>
      <c r="BA206" s="56">
        <f t="shared" si="138"/>
        <v>0</v>
      </c>
      <c r="BB206" s="99" t="s">
        <v>99</v>
      </c>
      <c r="BC206" s="56">
        <f t="shared" si="139"/>
        <v>0</v>
      </c>
      <c r="BD206" s="99" t="s">
        <v>122</v>
      </c>
      <c r="BE206" s="56">
        <f t="shared" si="140"/>
        <v>0</v>
      </c>
      <c r="BF206" s="56"/>
      <c r="BG206" s="69" t="s">
        <v>77</v>
      </c>
      <c r="BH206" s="56">
        <f t="shared" si="141"/>
        <v>0</v>
      </c>
      <c r="BI206" s="100" t="s">
        <v>83</v>
      </c>
      <c r="BJ206" s="56">
        <f t="shared" si="142"/>
        <v>0</v>
      </c>
      <c r="BK206" s="99" t="s">
        <v>87</v>
      </c>
      <c r="BL206" s="56">
        <f t="shared" si="143"/>
        <v>0</v>
      </c>
      <c r="BM206" s="99" t="s">
        <v>95</v>
      </c>
      <c r="BN206" s="56">
        <f t="shared" si="144"/>
        <v>0</v>
      </c>
      <c r="BO206" s="99" t="s">
        <v>99</v>
      </c>
      <c r="BP206" s="56">
        <f t="shared" si="145"/>
        <v>0</v>
      </c>
      <c r="BQ206" s="99" t="s">
        <v>122</v>
      </c>
      <c r="BR206" s="56">
        <f t="shared" si="146"/>
        <v>0</v>
      </c>
      <c r="BS206" s="56"/>
      <c r="BT206" s="99" t="s">
        <v>75</v>
      </c>
      <c r="BU206" s="56">
        <f t="shared" si="147"/>
        <v>0</v>
      </c>
      <c r="BV206" s="100" t="s">
        <v>81</v>
      </c>
      <c r="BW206" s="56">
        <f t="shared" si="148"/>
        <v>0</v>
      </c>
      <c r="BX206" s="99" t="s">
        <v>89</v>
      </c>
      <c r="BY206" s="56">
        <f t="shared" si="149"/>
        <v>0</v>
      </c>
      <c r="BZ206" s="99" t="s">
        <v>95</v>
      </c>
      <c r="CA206" s="56">
        <f t="shared" si="150"/>
        <v>0</v>
      </c>
      <c r="CB206" s="99" t="s">
        <v>99</v>
      </c>
      <c r="CC206" s="56">
        <f t="shared" si="151"/>
        <v>0</v>
      </c>
      <c r="CD206" s="99" t="s">
        <v>102</v>
      </c>
      <c r="CE206" s="56">
        <f t="shared" si="152"/>
        <v>0</v>
      </c>
      <c r="CF206" s="56"/>
      <c r="CG206" s="99" t="s">
        <v>75</v>
      </c>
      <c r="CH206" s="56">
        <f t="shared" si="153"/>
        <v>0</v>
      </c>
      <c r="CI206" s="99" t="s">
        <v>81</v>
      </c>
      <c r="CJ206" s="56">
        <f t="shared" si="154"/>
        <v>0</v>
      </c>
      <c r="CK206" s="99" t="s">
        <v>89</v>
      </c>
      <c r="CL206" s="56">
        <f t="shared" si="155"/>
        <v>0</v>
      </c>
      <c r="CM206" s="99" t="s">
        <v>95</v>
      </c>
      <c r="CN206" s="56">
        <f t="shared" si="156"/>
        <v>0</v>
      </c>
      <c r="CO206" s="99" t="s">
        <v>99</v>
      </c>
      <c r="CP206" s="56">
        <f t="shared" si="157"/>
        <v>0</v>
      </c>
      <c r="CQ206" s="99" t="s">
        <v>102</v>
      </c>
      <c r="CR206" s="102">
        <f t="shared" si="158"/>
        <v>0</v>
      </c>
    </row>
    <row r="207" spans="1:96" x14ac:dyDescent="0.15">
      <c r="A207" s="80" t="s">
        <v>575</v>
      </c>
      <c r="B207" s="81" t="s">
        <v>576</v>
      </c>
      <c r="C207" s="82" t="s">
        <v>170</v>
      </c>
      <c r="D207" s="82" t="s">
        <v>51</v>
      </c>
      <c r="E207" s="56">
        <v>1</v>
      </c>
      <c r="F207" s="14"/>
      <c r="G207" s="80">
        <v>103</v>
      </c>
      <c r="H207" s="56">
        <v>112</v>
      </c>
      <c r="I207" s="56">
        <v>105</v>
      </c>
      <c r="J207" s="56">
        <v>0</v>
      </c>
      <c r="K207" s="56">
        <v>0</v>
      </c>
      <c r="L207" s="56">
        <v>0</v>
      </c>
      <c r="M207" s="94">
        <f t="shared" si="120"/>
        <v>320</v>
      </c>
      <c r="N207" s="80"/>
      <c r="O207" s="56">
        <f t="shared" si="159"/>
        <v>-36</v>
      </c>
      <c r="P207" s="56"/>
      <c r="Q207" s="81">
        <f t="shared" si="121"/>
        <v>0</v>
      </c>
      <c r="R207" s="14">
        <f t="shared" si="122"/>
        <v>-36</v>
      </c>
      <c r="S207" s="80"/>
      <c r="T207" s="99" t="s">
        <v>73</v>
      </c>
      <c r="U207" s="56">
        <f t="shared" si="123"/>
        <v>-0.6</v>
      </c>
      <c r="V207" s="99" t="s">
        <v>84</v>
      </c>
      <c r="W207" s="56">
        <f t="shared" si="124"/>
        <v>-0.6</v>
      </c>
      <c r="X207" s="99" t="s">
        <v>88</v>
      </c>
      <c r="Y207" s="56">
        <f t="shared" si="125"/>
        <v>-0.6</v>
      </c>
      <c r="Z207" s="99" t="s">
        <v>93</v>
      </c>
      <c r="AA207" s="56">
        <f t="shared" si="126"/>
        <v>-0.6</v>
      </c>
      <c r="AB207" s="99" t="s">
        <v>96</v>
      </c>
      <c r="AC207" s="56">
        <f t="shared" si="127"/>
        <v>-0.6</v>
      </c>
      <c r="AD207" s="99" t="s">
        <v>102</v>
      </c>
      <c r="AE207" s="56">
        <f t="shared" si="128"/>
        <v>-0.6</v>
      </c>
      <c r="AF207" s="56"/>
      <c r="AG207" s="99" t="s">
        <v>73</v>
      </c>
      <c r="AH207" s="56">
        <f t="shared" si="129"/>
        <v>-0.6</v>
      </c>
      <c r="AI207" s="100" t="s">
        <v>84</v>
      </c>
      <c r="AJ207" s="56">
        <f t="shared" si="130"/>
        <v>-0.6</v>
      </c>
      <c r="AK207" s="56" t="s">
        <v>89</v>
      </c>
      <c r="AL207" s="56">
        <f t="shared" si="131"/>
        <v>-0.6</v>
      </c>
      <c r="AM207" s="99" t="s">
        <v>93</v>
      </c>
      <c r="AN207" s="56">
        <f t="shared" si="132"/>
        <v>-0.6</v>
      </c>
      <c r="AO207" s="99" t="s">
        <v>98</v>
      </c>
      <c r="AP207" s="56">
        <f t="shared" si="133"/>
        <v>-0.6</v>
      </c>
      <c r="AQ207" s="99" t="s">
        <v>102</v>
      </c>
      <c r="AR207" s="56">
        <f t="shared" si="134"/>
        <v>-0.6</v>
      </c>
      <c r="AS207" s="56"/>
      <c r="AT207" s="99" t="s">
        <v>73</v>
      </c>
      <c r="AU207" s="56">
        <f t="shared" si="135"/>
        <v>-0.9</v>
      </c>
      <c r="AV207" s="99" t="s">
        <v>84</v>
      </c>
      <c r="AW207" s="56">
        <f t="shared" si="136"/>
        <v>-0.9</v>
      </c>
      <c r="AX207" s="99" t="s">
        <v>88</v>
      </c>
      <c r="AY207" s="56">
        <f t="shared" si="137"/>
        <v>-0.9</v>
      </c>
      <c r="AZ207" s="99" t="s">
        <v>94</v>
      </c>
      <c r="BA207" s="56">
        <f t="shared" si="138"/>
        <v>-0.9</v>
      </c>
      <c r="BB207" s="99" t="s">
        <v>98</v>
      </c>
      <c r="BC207" s="56">
        <f t="shared" si="139"/>
        <v>-0.9</v>
      </c>
      <c r="BD207" s="99" t="s">
        <v>121</v>
      </c>
      <c r="BE207" s="56">
        <f t="shared" si="140"/>
        <v>-0.9</v>
      </c>
      <c r="BF207" s="56"/>
      <c r="BG207" s="69" t="s">
        <v>73</v>
      </c>
      <c r="BH207" s="56">
        <f t="shared" si="141"/>
        <v>-0.9</v>
      </c>
      <c r="BI207" s="100" t="s">
        <v>84</v>
      </c>
      <c r="BJ207" s="56">
        <f t="shared" si="142"/>
        <v>-0.9</v>
      </c>
      <c r="BK207" s="99" t="s">
        <v>135</v>
      </c>
      <c r="BL207" s="56">
        <f t="shared" si="143"/>
        <v>-0.9</v>
      </c>
      <c r="BM207" s="99" t="s">
        <v>94</v>
      </c>
      <c r="BN207" s="56">
        <f t="shared" si="144"/>
        <v>-0.9</v>
      </c>
      <c r="BO207" s="99" t="s">
        <v>98</v>
      </c>
      <c r="BP207" s="56">
        <f t="shared" si="145"/>
        <v>-0.9</v>
      </c>
      <c r="BQ207" s="99" t="s">
        <v>121</v>
      </c>
      <c r="BR207" s="56">
        <f t="shared" si="146"/>
        <v>-0.9</v>
      </c>
      <c r="BS207" s="56"/>
      <c r="BT207" s="99" t="s">
        <v>136</v>
      </c>
      <c r="BU207" s="56">
        <f t="shared" si="147"/>
        <v>-1.5</v>
      </c>
      <c r="BV207" s="100" t="s">
        <v>84</v>
      </c>
      <c r="BW207" s="56">
        <f t="shared" si="148"/>
        <v>-1.5</v>
      </c>
      <c r="BX207" s="99" t="s">
        <v>88</v>
      </c>
      <c r="BY207" s="56">
        <f t="shared" si="149"/>
        <v>-1.5</v>
      </c>
      <c r="BZ207" s="99" t="s">
        <v>93</v>
      </c>
      <c r="CA207" s="56">
        <f t="shared" si="150"/>
        <v>-1.5</v>
      </c>
      <c r="CB207" s="99" t="s">
        <v>96</v>
      </c>
      <c r="CC207" s="56">
        <f t="shared" si="151"/>
        <v>-1.5</v>
      </c>
      <c r="CD207" s="99" t="s">
        <v>102</v>
      </c>
      <c r="CE207" s="56">
        <f t="shared" si="152"/>
        <v>-1.5</v>
      </c>
      <c r="CF207" s="56"/>
      <c r="CG207" s="99" t="s">
        <v>136</v>
      </c>
      <c r="CH207" s="56">
        <f t="shared" si="153"/>
        <v>-1.5</v>
      </c>
      <c r="CI207" s="99" t="s">
        <v>84</v>
      </c>
      <c r="CJ207" s="56">
        <f t="shared" si="154"/>
        <v>-1.5</v>
      </c>
      <c r="CK207" s="99" t="s">
        <v>88</v>
      </c>
      <c r="CL207" s="56">
        <f t="shared" si="155"/>
        <v>-1.5</v>
      </c>
      <c r="CM207" s="99" t="s">
        <v>93</v>
      </c>
      <c r="CN207" s="56">
        <f t="shared" si="156"/>
        <v>-1.5</v>
      </c>
      <c r="CO207" s="99" t="s">
        <v>96</v>
      </c>
      <c r="CP207" s="56">
        <f t="shared" si="157"/>
        <v>-1.5</v>
      </c>
      <c r="CQ207" s="99" t="s">
        <v>102</v>
      </c>
      <c r="CR207" s="102">
        <f t="shared" si="158"/>
        <v>-1.5</v>
      </c>
    </row>
    <row r="208" spans="1:96" x14ac:dyDescent="0.15">
      <c r="A208" s="80" t="s">
        <v>577</v>
      </c>
      <c r="B208" s="81" t="s">
        <v>578</v>
      </c>
      <c r="C208" s="82" t="s">
        <v>170</v>
      </c>
      <c r="D208" s="82" t="s">
        <v>51</v>
      </c>
      <c r="E208" s="56"/>
      <c r="F208" s="14"/>
      <c r="G208" s="80">
        <v>93</v>
      </c>
      <c r="H208" s="56">
        <v>72</v>
      </c>
      <c r="I208" s="56">
        <v>74</v>
      </c>
      <c r="J208" s="56">
        <v>35</v>
      </c>
      <c r="K208" s="56">
        <v>15.5</v>
      </c>
      <c r="L208" s="56">
        <v>30.5</v>
      </c>
      <c r="M208" s="94">
        <f t="shared" si="120"/>
        <v>320</v>
      </c>
      <c r="N208" s="80"/>
      <c r="O208" s="56">
        <f t="shared" si="159"/>
        <v>0</v>
      </c>
      <c r="P208" s="56"/>
      <c r="Q208" s="81">
        <f t="shared" si="121"/>
        <v>0</v>
      </c>
      <c r="R208" s="14">
        <f t="shared" si="122"/>
        <v>0</v>
      </c>
      <c r="S208" s="80"/>
      <c r="T208" s="99" t="s">
        <v>75</v>
      </c>
      <c r="U208" s="56">
        <f t="shared" si="123"/>
        <v>0</v>
      </c>
      <c r="V208" s="99" t="s">
        <v>80</v>
      </c>
      <c r="W208" s="56">
        <f t="shared" si="124"/>
        <v>0</v>
      </c>
      <c r="X208" s="99" t="s">
        <v>89</v>
      </c>
      <c r="Y208" s="56">
        <f t="shared" si="125"/>
        <v>0</v>
      </c>
      <c r="Z208" s="99" t="s">
        <v>93</v>
      </c>
      <c r="AA208" s="56">
        <f t="shared" si="126"/>
        <v>0</v>
      </c>
      <c r="AB208" s="99" t="s">
        <v>96</v>
      </c>
      <c r="AC208" s="56">
        <f t="shared" si="127"/>
        <v>0</v>
      </c>
      <c r="AD208" s="99" t="s">
        <v>102</v>
      </c>
      <c r="AE208" s="56">
        <f t="shared" si="128"/>
        <v>0</v>
      </c>
      <c r="AF208" s="56"/>
      <c r="AG208" s="99" t="s">
        <v>74</v>
      </c>
      <c r="AH208" s="56">
        <f t="shared" si="129"/>
        <v>0</v>
      </c>
      <c r="AI208" s="100" t="s">
        <v>79</v>
      </c>
      <c r="AJ208" s="56">
        <f t="shared" si="130"/>
        <v>0</v>
      </c>
      <c r="AK208" s="56" t="s">
        <v>89</v>
      </c>
      <c r="AL208" s="56">
        <f t="shared" si="131"/>
        <v>0</v>
      </c>
      <c r="AM208" s="99" t="s">
        <v>94</v>
      </c>
      <c r="AN208" s="56">
        <f t="shared" si="132"/>
        <v>0</v>
      </c>
      <c r="AO208" s="99" t="s">
        <v>96</v>
      </c>
      <c r="AP208" s="56">
        <f t="shared" si="133"/>
        <v>0</v>
      </c>
      <c r="AQ208" s="99" t="s">
        <v>102</v>
      </c>
      <c r="AR208" s="56">
        <f t="shared" si="134"/>
        <v>0</v>
      </c>
      <c r="AS208" s="56"/>
      <c r="AT208" s="99" t="s">
        <v>74</v>
      </c>
      <c r="AU208" s="56">
        <f t="shared" si="135"/>
        <v>0</v>
      </c>
      <c r="AV208" s="99" t="s">
        <v>79</v>
      </c>
      <c r="AW208" s="56">
        <f t="shared" si="136"/>
        <v>0</v>
      </c>
      <c r="AX208" s="99" t="s">
        <v>89</v>
      </c>
      <c r="AY208" s="56">
        <f t="shared" si="137"/>
        <v>0</v>
      </c>
      <c r="AZ208" s="99" t="s">
        <v>94</v>
      </c>
      <c r="BA208" s="56">
        <f t="shared" si="138"/>
        <v>0</v>
      </c>
      <c r="BB208" s="99" t="s">
        <v>99</v>
      </c>
      <c r="BC208" s="56">
        <f t="shared" si="139"/>
        <v>0</v>
      </c>
      <c r="BD208" s="99" t="s">
        <v>102</v>
      </c>
      <c r="BE208" s="56">
        <f t="shared" si="140"/>
        <v>0</v>
      </c>
      <c r="BF208" s="56"/>
      <c r="BG208" s="69" t="s">
        <v>74</v>
      </c>
      <c r="BH208" s="56">
        <f t="shared" si="141"/>
        <v>0</v>
      </c>
      <c r="BI208" s="100" t="s">
        <v>79</v>
      </c>
      <c r="BJ208" s="56">
        <f t="shared" si="142"/>
        <v>0</v>
      </c>
      <c r="BK208" s="99" t="s">
        <v>89</v>
      </c>
      <c r="BL208" s="56">
        <f t="shared" si="143"/>
        <v>0</v>
      </c>
      <c r="BM208" s="99" t="s">
        <v>94</v>
      </c>
      <c r="BN208" s="56">
        <f t="shared" si="144"/>
        <v>0</v>
      </c>
      <c r="BO208" s="99" t="s">
        <v>99</v>
      </c>
      <c r="BP208" s="56">
        <f t="shared" si="145"/>
        <v>0</v>
      </c>
      <c r="BQ208" s="99" t="s">
        <v>102</v>
      </c>
      <c r="BR208" s="56">
        <f t="shared" si="146"/>
        <v>0</v>
      </c>
      <c r="BS208" s="56"/>
      <c r="BT208" s="99" t="s">
        <v>74</v>
      </c>
      <c r="BU208" s="56">
        <f t="shared" si="147"/>
        <v>0</v>
      </c>
      <c r="BV208" s="100" t="s">
        <v>137</v>
      </c>
      <c r="BW208" s="56">
        <f t="shared" si="148"/>
        <v>0</v>
      </c>
      <c r="BX208" s="99" t="s">
        <v>85</v>
      </c>
      <c r="BY208" s="56">
        <f t="shared" si="149"/>
        <v>0</v>
      </c>
      <c r="BZ208" s="99" t="s">
        <v>94</v>
      </c>
      <c r="CA208" s="56">
        <f t="shared" si="150"/>
        <v>0</v>
      </c>
      <c r="CB208" s="99" t="s">
        <v>96</v>
      </c>
      <c r="CC208" s="56">
        <f t="shared" si="151"/>
        <v>0</v>
      </c>
      <c r="CD208" s="99" t="s">
        <v>122</v>
      </c>
      <c r="CE208" s="56">
        <f t="shared" si="152"/>
        <v>0</v>
      </c>
      <c r="CF208" s="56"/>
      <c r="CG208" s="99" t="s">
        <v>74</v>
      </c>
      <c r="CH208" s="56">
        <f t="shared" si="153"/>
        <v>0</v>
      </c>
      <c r="CI208" s="99" t="s">
        <v>137</v>
      </c>
      <c r="CJ208" s="56">
        <f t="shared" si="154"/>
        <v>0</v>
      </c>
      <c r="CK208" s="99" t="s">
        <v>85</v>
      </c>
      <c r="CL208" s="56">
        <f t="shared" si="155"/>
        <v>0</v>
      </c>
      <c r="CM208" s="99" t="s">
        <v>94</v>
      </c>
      <c r="CN208" s="56">
        <f t="shared" si="156"/>
        <v>0</v>
      </c>
      <c r="CO208" s="99" t="s">
        <v>96</v>
      </c>
      <c r="CP208" s="56">
        <f t="shared" si="157"/>
        <v>0</v>
      </c>
      <c r="CQ208" s="99" t="s">
        <v>122</v>
      </c>
      <c r="CR208" s="102">
        <f t="shared" si="158"/>
        <v>0</v>
      </c>
    </row>
    <row r="209" spans="1:96" x14ac:dyDescent="0.15">
      <c r="A209" s="80" t="s">
        <v>579</v>
      </c>
      <c r="B209" s="81" t="s">
        <v>580</v>
      </c>
      <c r="C209" s="82" t="s">
        <v>170</v>
      </c>
      <c r="D209" s="82" t="s">
        <v>51</v>
      </c>
      <c r="E209" s="56"/>
      <c r="F209" s="14"/>
      <c r="G209" s="80">
        <v>85</v>
      </c>
      <c r="H209" s="56">
        <v>60</v>
      </c>
      <c r="I209" s="56">
        <v>99</v>
      </c>
      <c r="J209" s="56">
        <v>23</v>
      </c>
      <c r="K209" s="56">
        <v>15</v>
      </c>
      <c r="L209" s="56">
        <v>37</v>
      </c>
      <c r="M209" s="94">
        <f t="shared" si="120"/>
        <v>319</v>
      </c>
      <c r="N209" s="80"/>
      <c r="O209" s="56">
        <f t="shared" si="159"/>
        <v>0</v>
      </c>
      <c r="P209" s="56"/>
      <c r="Q209" s="81">
        <f t="shared" si="121"/>
        <v>0</v>
      </c>
      <c r="R209" s="14">
        <f t="shared" si="122"/>
        <v>0</v>
      </c>
      <c r="S209" s="80"/>
      <c r="T209" s="99" t="s">
        <v>77</v>
      </c>
      <c r="U209" s="56">
        <f t="shared" si="123"/>
        <v>0</v>
      </c>
      <c r="V209" s="99" t="s">
        <v>82</v>
      </c>
      <c r="W209" s="56">
        <f t="shared" si="124"/>
        <v>0</v>
      </c>
      <c r="X209" s="99" t="s">
        <v>90</v>
      </c>
      <c r="Y209" s="56">
        <f t="shared" si="125"/>
        <v>0</v>
      </c>
      <c r="Z209" s="99" t="s">
        <v>94</v>
      </c>
      <c r="AA209" s="56">
        <f t="shared" si="126"/>
        <v>0</v>
      </c>
      <c r="AB209" s="99" t="s">
        <v>96</v>
      </c>
      <c r="AC209" s="56">
        <f t="shared" si="127"/>
        <v>0</v>
      </c>
      <c r="AD209" s="99" t="s">
        <v>102</v>
      </c>
      <c r="AE209" s="56">
        <f t="shared" si="128"/>
        <v>0</v>
      </c>
      <c r="AF209" s="56"/>
      <c r="AG209" s="99" t="s">
        <v>75</v>
      </c>
      <c r="AH209" s="56">
        <f t="shared" si="129"/>
        <v>0</v>
      </c>
      <c r="AI209" s="100" t="s">
        <v>79</v>
      </c>
      <c r="AJ209" s="56">
        <f t="shared" si="130"/>
        <v>0</v>
      </c>
      <c r="AK209" s="56" t="s">
        <v>89</v>
      </c>
      <c r="AL209" s="56">
        <f t="shared" si="131"/>
        <v>0</v>
      </c>
      <c r="AM209" s="99" t="s">
        <v>95</v>
      </c>
      <c r="AN209" s="56">
        <f t="shared" si="132"/>
        <v>0</v>
      </c>
      <c r="AO209" s="99" t="s">
        <v>96</v>
      </c>
      <c r="AP209" s="56">
        <f t="shared" si="133"/>
        <v>0</v>
      </c>
      <c r="AQ209" s="99" t="s">
        <v>102</v>
      </c>
      <c r="AR209" s="56">
        <f t="shared" si="134"/>
        <v>0</v>
      </c>
      <c r="AS209" s="56"/>
      <c r="AT209" s="99" t="s">
        <v>74</v>
      </c>
      <c r="AU209" s="56">
        <f t="shared" si="135"/>
        <v>0</v>
      </c>
      <c r="AV209" s="99" t="s">
        <v>79</v>
      </c>
      <c r="AW209" s="56">
        <f t="shared" si="136"/>
        <v>0</v>
      </c>
      <c r="AX209" s="99" t="s">
        <v>89</v>
      </c>
      <c r="AY209" s="56">
        <f t="shared" si="137"/>
        <v>0</v>
      </c>
      <c r="AZ209" s="99" t="s">
        <v>93</v>
      </c>
      <c r="BA209" s="56">
        <f t="shared" si="138"/>
        <v>0</v>
      </c>
      <c r="BB209" s="99" t="s">
        <v>96</v>
      </c>
      <c r="BC209" s="56">
        <f t="shared" si="139"/>
        <v>0</v>
      </c>
      <c r="BD209" s="99" t="s">
        <v>122</v>
      </c>
      <c r="BE209" s="56">
        <f t="shared" si="140"/>
        <v>0</v>
      </c>
      <c r="BF209" s="56"/>
      <c r="BG209" s="69" t="s">
        <v>74</v>
      </c>
      <c r="BH209" s="56">
        <f t="shared" si="141"/>
        <v>0</v>
      </c>
      <c r="BI209" s="100" t="s">
        <v>79</v>
      </c>
      <c r="BJ209" s="56">
        <f t="shared" si="142"/>
        <v>0</v>
      </c>
      <c r="BK209" s="99" t="s">
        <v>89</v>
      </c>
      <c r="BL209" s="56">
        <f t="shared" si="143"/>
        <v>0</v>
      </c>
      <c r="BM209" s="99" t="s">
        <v>93</v>
      </c>
      <c r="BN209" s="56">
        <f t="shared" si="144"/>
        <v>0</v>
      </c>
      <c r="BO209" s="99" t="s">
        <v>96</v>
      </c>
      <c r="BP209" s="56">
        <f t="shared" si="145"/>
        <v>0</v>
      </c>
      <c r="BQ209" s="99" t="s">
        <v>122</v>
      </c>
      <c r="BR209" s="56">
        <f t="shared" si="146"/>
        <v>0</v>
      </c>
      <c r="BS209" s="56"/>
      <c r="BT209" s="99" t="s">
        <v>77</v>
      </c>
      <c r="BU209" s="56">
        <f t="shared" si="147"/>
        <v>0</v>
      </c>
      <c r="BV209" s="100" t="s">
        <v>83</v>
      </c>
      <c r="BW209" s="56">
        <f t="shared" si="148"/>
        <v>0</v>
      </c>
      <c r="BX209" s="99" t="s">
        <v>90</v>
      </c>
      <c r="BY209" s="56">
        <f t="shared" si="149"/>
        <v>0</v>
      </c>
      <c r="BZ209" s="99" t="s">
        <v>95</v>
      </c>
      <c r="CA209" s="56">
        <f t="shared" si="150"/>
        <v>0</v>
      </c>
      <c r="CB209" s="99" t="s">
        <v>99</v>
      </c>
      <c r="CC209" s="56">
        <f t="shared" si="151"/>
        <v>0</v>
      </c>
      <c r="CD209" s="99" t="s">
        <v>102</v>
      </c>
      <c r="CE209" s="56">
        <f t="shared" si="152"/>
        <v>0</v>
      </c>
      <c r="CF209" s="56"/>
      <c r="CG209" s="99" t="s">
        <v>77</v>
      </c>
      <c r="CH209" s="56">
        <f t="shared" si="153"/>
        <v>0</v>
      </c>
      <c r="CI209" s="99" t="s">
        <v>83</v>
      </c>
      <c r="CJ209" s="56">
        <f t="shared" si="154"/>
        <v>0</v>
      </c>
      <c r="CK209" s="99" t="s">
        <v>90</v>
      </c>
      <c r="CL209" s="56">
        <f t="shared" si="155"/>
        <v>0</v>
      </c>
      <c r="CM209" s="99" t="s">
        <v>95</v>
      </c>
      <c r="CN209" s="56">
        <f t="shared" si="156"/>
        <v>0</v>
      </c>
      <c r="CO209" s="99" t="s">
        <v>99</v>
      </c>
      <c r="CP209" s="56">
        <f t="shared" si="157"/>
        <v>0</v>
      </c>
      <c r="CQ209" s="99" t="s">
        <v>102</v>
      </c>
      <c r="CR209" s="102">
        <f t="shared" si="158"/>
        <v>0</v>
      </c>
    </row>
    <row r="210" spans="1:96" x14ac:dyDescent="0.15">
      <c r="A210" s="80" t="s">
        <v>581</v>
      </c>
      <c r="B210" s="81" t="s">
        <v>582</v>
      </c>
      <c r="C210" s="82" t="s">
        <v>170</v>
      </c>
      <c r="D210" s="82" t="s">
        <v>51</v>
      </c>
      <c r="E210" s="56"/>
      <c r="F210" s="14"/>
      <c r="G210" s="80">
        <v>71</v>
      </c>
      <c r="H210" s="56">
        <v>76</v>
      </c>
      <c r="I210" s="56">
        <v>77</v>
      </c>
      <c r="J210" s="56">
        <v>34.5</v>
      </c>
      <c r="K210" s="56">
        <v>27</v>
      </c>
      <c r="L210" s="56">
        <v>33.5</v>
      </c>
      <c r="M210" s="94">
        <f t="shared" si="120"/>
        <v>319</v>
      </c>
      <c r="N210" s="80"/>
      <c r="O210" s="56">
        <f t="shared" si="159"/>
        <v>0</v>
      </c>
      <c r="P210" s="56"/>
      <c r="Q210" s="81">
        <f t="shared" si="121"/>
        <v>0</v>
      </c>
      <c r="R210" s="14">
        <f t="shared" si="122"/>
        <v>0</v>
      </c>
      <c r="S210" s="80"/>
      <c r="T210" s="99" t="s">
        <v>73</v>
      </c>
      <c r="U210" s="56">
        <f t="shared" si="123"/>
        <v>0</v>
      </c>
      <c r="V210" s="99" t="s">
        <v>80</v>
      </c>
      <c r="W210" s="56">
        <f t="shared" si="124"/>
        <v>0</v>
      </c>
      <c r="X210" s="99" t="s">
        <v>89</v>
      </c>
      <c r="Y210" s="56">
        <f t="shared" si="125"/>
        <v>0</v>
      </c>
      <c r="Z210" s="99" t="s">
        <v>95</v>
      </c>
      <c r="AA210" s="56">
        <f t="shared" si="126"/>
        <v>0</v>
      </c>
      <c r="AB210" s="99" t="s">
        <v>98</v>
      </c>
      <c r="AC210" s="56">
        <f t="shared" si="127"/>
        <v>0</v>
      </c>
      <c r="AD210" s="99" t="s">
        <v>121</v>
      </c>
      <c r="AE210" s="56">
        <f t="shared" si="128"/>
        <v>0</v>
      </c>
      <c r="AF210" s="56"/>
      <c r="AG210" s="99" t="s">
        <v>74</v>
      </c>
      <c r="AH210" s="56">
        <f t="shared" si="129"/>
        <v>0</v>
      </c>
      <c r="AI210" s="100" t="s">
        <v>79</v>
      </c>
      <c r="AJ210" s="56">
        <f t="shared" si="130"/>
        <v>0</v>
      </c>
      <c r="AK210" s="56" t="s">
        <v>89</v>
      </c>
      <c r="AL210" s="56">
        <f t="shared" si="131"/>
        <v>0</v>
      </c>
      <c r="AM210" s="99" t="s">
        <v>94</v>
      </c>
      <c r="AN210" s="56">
        <f t="shared" si="132"/>
        <v>0</v>
      </c>
      <c r="AO210" s="99" t="s">
        <v>96</v>
      </c>
      <c r="AP210" s="56">
        <f t="shared" si="133"/>
        <v>0</v>
      </c>
      <c r="AQ210" s="99" t="s">
        <v>102</v>
      </c>
      <c r="AR210" s="56">
        <f t="shared" si="134"/>
        <v>0</v>
      </c>
      <c r="AS210" s="56"/>
      <c r="AT210" s="99" t="s">
        <v>74</v>
      </c>
      <c r="AU210" s="56">
        <f t="shared" si="135"/>
        <v>0</v>
      </c>
      <c r="AV210" s="99" t="s">
        <v>79</v>
      </c>
      <c r="AW210" s="56">
        <f t="shared" si="136"/>
        <v>0</v>
      </c>
      <c r="AX210" s="99" t="s">
        <v>89</v>
      </c>
      <c r="AY210" s="56">
        <f t="shared" si="137"/>
        <v>0</v>
      </c>
      <c r="AZ210" s="99" t="s">
        <v>94</v>
      </c>
      <c r="BA210" s="56">
        <f t="shared" si="138"/>
        <v>0</v>
      </c>
      <c r="BB210" s="99" t="s">
        <v>96</v>
      </c>
      <c r="BC210" s="56">
        <f t="shared" si="139"/>
        <v>0</v>
      </c>
      <c r="BD210" s="99" t="s">
        <v>102</v>
      </c>
      <c r="BE210" s="56">
        <f t="shared" si="140"/>
        <v>0</v>
      </c>
      <c r="BF210" s="56"/>
      <c r="BG210" s="69" t="s">
        <v>74</v>
      </c>
      <c r="BH210" s="56">
        <f t="shared" si="141"/>
        <v>0</v>
      </c>
      <c r="BI210" s="100" t="s">
        <v>79</v>
      </c>
      <c r="BJ210" s="56">
        <f t="shared" si="142"/>
        <v>0</v>
      </c>
      <c r="BK210" s="99" t="s">
        <v>89</v>
      </c>
      <c r="BL210" s="56">
        <f t="shared" si="143"/>
        <v>0</v>
      </c>
      <c r="BM210" s="99" t="s">
        <v>94</v>
      </c>
      <c r="BN210" s="56">
        <f t="shared" si="144"/>
        <v>0</v>
      </c>
      <c r="BO210" s="99" t="s">
        <v>96</v>
      </c>
      <c r="BP210" s="56">
        <f t="shared" si="145"/>
        <v>0</v>
      </c>
      <c r="BQ210" s="99" t="s">
        <v>102</v>
      </c>
      <c r="BR210" s="56">
        <f t="shared" si="146"/>
        <v>0</v>
      </c>
      <c r="BS210" s="56"/>
      <c r="BT210" s="99" t="s">
        <v>74</v>
      </c>
      <c r="BU210" s="56">
        <f t="shared" si="147"/>
        <v>0</v>
      </c>
      <c r="BV210" s="100" t="s">
        <v>137</v>
      </c>
      <c r="BW210" s="56">
        <f t="shared" si="148"/>
        <v>0</v>
      </c>
      <c r="BX210" s="99" t="s">
        <v>85</v>
      </c>
      <c r="BY210" s="56">
        <f t="shared" si="149"/>
        <v>0</v>
      </c>
      <c r="BZ210" s="99" t="s">
        <v>94</v>
      </c>
      <c r="CA210" s="56">
        <f t="shared" si="150"/>
        <v>0</v>
      </c>
      <c r="CB210" s="99" t="s">
        <v>96</v>
      </c>
      <c r="CC210" s="56">
        <f t="shared" si="151"/>
        <v>0</v>
      </c>
      <c r="CD210" s="99" t="s">
        <v>122</v>
      </c>
      <c r="CE210" s="56">
        <f t="shared" si="152"/>
        <v>0</v>
      </c>
      <c r="CF210" s="56"/>
      <c r="CG210" s="99" t="s">
        <v>74</v>
      </c>
      <c r="CH210" s="56">
        <f t="shared" si="153"/>
        <v>0</v>
      </c>
      <c r="CI210" s="99" t="s">
        <v>137</v>
      </c>
      <c r="CJ210" s="56">
        <f t="shared" si="154"/>
        <v>0</v>
      </c>
      <c r="CK210" s="99" t="s">
        <v>85</v>
      </c>
      <c r="CL210" s="56">
        <f t="shared" si="155"/>
        <v>0</v>
      </c>
      <c r="CM210" s="99" t="s">
        <v>94</v>
      </c>
      <c r="CN210" s="56">
        <f t="shared" si="156"/>
        <v>0</v>
      </c>
      <c r="CO210" s="99" t="s">
        <v>96</v>
      </c>
      <c r="CP210" s="56">
        <f t="shared" si="157"/>
        <v>0</v>
      </c>
      <c r="CQ210" s="99" t="s">
        <v>122</v>
      </c>
      <c r="CR210" s="102">
        <f t="shared" si="158"/>
        <v>0</v>
      </c>
    </row>
    <row r="211" spans="1:96" x14ac:dyDescent="0.15">
      <c r="A211" s="80" t="s">
        <v>583</v>
      </c>
      <c r="B211" s="81" t="s">
        <v>584</v>
      </c>
      <c r="C211" s="82" t="s">
        <v>170</v>
      </c>
      <c r="D211" s="82" t="s">
        <v>51</v>
      </c>
      <c r="E211" s="56"/>
      <c r="F211" s="14"/>
      <c r="G211" s="80">
        <v>83</v>
      </c>
      <c r="H211" s="56">
        <v>68</v>
      </c>
      <c r="I211" s="56">
        <v>70</v>
      </c>
      <c r="J211" s="56">
        <v>34.5</v>
      </c>
      <c r="K211" s="56">
        <v>28.5</v>
      </c>
      <c r="L211" s="56">
        <v>34.5</v>
      </c>
      <c r="M211" s="94">
        <f t="shared" si="120"/>
        <v>318.5</v>
      </c>
      <c r="N211" s="80"/>
      <c r="O211" s="56">
        <f t="shared" si="159"/>
        <v>0</v>
      </c>
      <c r="P211" s="56"/>
      <c r="Q211" s="81">
        <f t="shared" si="121"/>
        <v>0</v>
      </c>
      <c r="R211" s="14">
        <f t="shared" si="122"/>
        <v>0</v>
      </c>
      <c r="S211" s="80"/>
      <c r="T211" s="99" t="s">
        <v>75</v>
      </c>
      <c r="U211" s="56">
        <f t="shared" si="123"/>
        <v>0</v>
      </c>
      <c r="V211" s="99" t="s">
        <v>81</v>
      </c>
      <c r="W211" s="56">
        <f t="shared" si="124"/>
        <v>0</v>
      </c>
      <c r="X211" s="99" t="s">
        <v>87</v>
      </c>
      <c r="Y211" s="56">
        <f t="shared" si="125"/>
        <v>0</v>
      </c>
      <c r="Z211" s="99" t="s">
        <v>95</v>
      </c>
      <c r="AA211" s="56">
        <f t="shared" si="126"/>
        <v>0</v>
      </c>
      <c r="AB211" s="99" t="s">
        <v>96</v>
      </c>
      <c r="AC211" s="56">
        <f t="shared" si="127"/>
        <v>0</v>
      </c>
      <c r="AD211" s="99" t="s">
        <v>121</v>
      </c>
      <c r="AE211" s="56">
        <f t="shared" si="128"/>
        <v>0</v>
      </c>
      <c r="AF211" s="56"/>
      <c r="AG211" s="99" t="s">
        <v>74</v>
      </c>
      <c r="AH211" s="56">
        <f t="shared" si="129"/>
        <v>0</v>
      </c>
      <c r="AI211" s="100" t="s">
        <v>79</v>
      </c>
      <c r="AJ211" s="56">
        <f t="shared" si="130"/>
        <v>0</v>
      </c>
      <c r="AK211" s="56" t="s">
        <v>90</v>
      </c>
      <c r="AL211" s="56">
        <f t="shared" si="131"/>
        <v>0</v>
      </c>
      <c r="AM211" s="99" t="s">
        <v>94</v>
      </c>
      <c r="AN211" s="56">
        <f t="shared" si="132"/>
        <v>0</v>
      </c>
      <c r="AO211" s="99" t="s">
        <v>99</v>
      </c>
      <c r="AP211" s="56">
        <f t="shared" si="133"/>
        <v>0</v>
      </c>
      <c r="AQ211" s="99" t="s">
        <v>122</v>
      </c>
      <c r="AR211" s="56">
        <f t="shared" si="134"/>
        <v>0</v>
      </c>
      <c r="AS211" s="56"/>
      <c r="AT211" s="99" t="s">
        <v>75</v>
      </c>
      <c r="AU211" s="56">
        <f t="shared" si="135"/>
        <v>0</v>
      </c>
      <c r="AV211" s="99" t="s">
        <v>79</v>
      </c>
      <c r="AW211" s="56">
        <f t="shared" si="136"/>
        <v>0</v>
      </c>
      <c r="AX211" s="99" t="s">
        <v>85</v>
      </c>
      <c r="AY211" s="56">
        <f t="shared" si="137"/>
        <v>0</v>
      </c>
      <c r="AZ211" s="99" t="s">
        <v>94</v>
      </c>
      <c r="BA211" s="56">
        <f t="shared" si="138"/>
        <v>0</v>
      </c>
      <c r="BB211" s="99" t="s">
        <v>96</v>
      </c>
      <c r="BC211" s="56">
        <f t="shared" si="139"/>
        <v>0</v>
      </c>
      <c r="BD211" s="99" t="s">
        <v>102</v>
      </c>
      <c r="BE211" s="56">
        <f t="shared" si="140"/>
        <v>0</v>
      </c>
      <c r="BF211" s="56"/>
      <c r="BG211" s="69" t="s">
        <v>75</v>
      </c>
      <c r="BH211" s="56">
        <f t="shared" si="141"/>
        <v>0</v>
      </c>
      <c r="BI211" s="100" t="s">
        <v>79</v>
      </c>
      <c r="BJ211" s="56">
        <f t="shared" si="142"/>
        <v>0</v>
      </c>
      <c r="BK211" s="99" t="s">
        <v>85</v>
      </c>
      <c r="BL211" s="56">
        <f t="shared" si="143"/>
        <v>0</v>
      </c>
      <c r="BM211" s="99" t="s">
        <v>94</v>
      </c>
      <c r="BN211" s="56">
        <f t="shared" si="144"/>
        <v>0</v>
      </c>
      <c r="BO211" s="99" t="s">
        <v>96</v>
      </c>
      <c r="BP211" s="56">
        <f t="shared" si="145"/>
        <v>0</v>
      </c>
      <c r="BQ211" s="99" t="s">
        <v>102</v>
      </c>
      <c r="BR211" s="56">
        <f t="shared" si="146"/>
        <v>0</v>
      </c>
      <c r="BS211" s="56"/>
      <c r="BT211" s="99" t="s">
        <v>75</v>
      </c>
      <c r="BU211" s="56">
        <f t="shared" si="147"/>
        <v>0</v>
      </c>
      <c r="BV211" s="100" t="s">
        <v>138</v>
      </c>
      <c r="BW211" s="56">
        <f t="shared" si="148"/>
        <v>0</v>
      </c>
      <c r="BX211" s="99" t="s">
        <v>88</v>
      </c>
      <c r="BY211" s="56">
        <f t="shared" si="149"/>
        <v>0</v>
      </c>
      <c r="BZ211" s="99" t="s">
        <v>93</v>
      </c>
      <c r="CA211" s="56">
        <f t="shared" si="150"/>
        <v>0</v>
      </c>
      <c r="CB211" s="99" t="s">
        <v>99</v>
      </c>
      <c r="CC211" s="56">
        <f t="shared" si="151"/>
        <v>0</v>
      </c>
      <c r="CD211" s="99" t="s">
        <v>102</v>
      </c>
      <c r="CE211" s="56">
        <f t="shared" si="152"/>
        <v>0</v>
      </c>
      <c r="CF211" s="56"/>
      <c r="CG211" s="99" t="s">
        <v>75</v>
      </c>
      <c r="CH211" s="56">
        <f t="shared" si="153"/>
        <v>0</v>
      </c>
      <c r="CI211" s="99" t="s">
        <v>138</v>
      </c>
      <c r="CJ211" s="56">
        <f t="shared" si="154"/>
        <v>0</v>
      </c>
      <c r="CK211" s="99" t="s">
        <v>88</v>
      </c>
      <c r="CL211" s="56">
        <f t="shared" si="155"/>
        <v>0</v>
      </c>
      <c r="CM211" s="99" t="s">
        <v>93</v>
      </c>
      <c r="CN211" s="56">
        <f t="shared" si="156"/>
        <v>0</v>
      </c>
      <c r="CO211" s="99" t="s">
        <v>99</v>
      </c>
      <c r="CP211" s="56">
        <f t="shared" si="157"/>
        <v>0</v>
      </c>
      <c r="CQ211" s="99" t="s">
        <v>102</v>
      </c>
      <c r="CR211" s="102">
        <f t="shared" si="158"/>
        <v>0</v>
      </c>
    </row>
    <row r="212" spans="1:96" x14ac:dyDescent="0.15">
      <c r="A212" s="80" t="s">
        <v>585</v>
      </c>
      <c r="B212" s="81" t="s">
        <v>586</v>
      </c>
      <c r="C212" s="82" t="s">
        <v>170</v>
      </c>
      <c r="D212" s="82" t="s">
        <v>51</v>
      </c>
      <c r="E212" s="56"/>
      <c r="F212" s="14"/>
      <c r="G212" s="80">
        <v>88</v>
      </c>
      <c r="H212" s="56">
        <v>83</v>
      </c>
      <c r="I212" s="56">
        <v>50</v>
      </c>
      <c r="J212" s="56">
        <v>37</v>
      </c>
      <c r="K212" s="56">
        <v>27</v>
      </c>
      <c r="L212" s="56">
        <v>32.5</v>
      </c>
      <c r="M212" s="94">
        <f t="shared" si="120"/>
        <v>317.5</v>
      </c>
      <c r="N212" s="80"/>
      <c r="O212" s="56">
        <f t="shared" si="159"/>
        <v>0</v>
      </c>
      <c r="P212" s="56"/>
      <c r="Q212" s="81">
        <f t="shared" si="121"/>
        <v>0</v>
      </c>
      <c r="R212" s="14">
        <f t="shared" si="122"/>
        <v>0</v>
      </c>
      <c r="S212" s="80"/>
      <c r="T212" s="99" t="s">
        <v>77</v>
      </c>
      <c r="U212" s="56">
        <f t="shared" si="123"/>
        <v>0</v>
      </c>
      <c r="V212" s="99" t="s">
        <v>81</v>
      </c>
      <c r="W212" s="56">
        <f t="shared" si="124"/>
        <v>0</v>
      </c>
      <c r="X212" s="99" t="s">
        <v>90</v>
      </c>
      <c r="Y212" s="56">
        <f t="shared" si="125"/>
        <v>0</v>
      </c>
      <c r="Z212" s="99" t="s">
        <v>93</v>
      </c>
      <c r="AA212" s="56">
        <f t="shared" si="126"/>
        <v>0</v>
      </c>
      <c r="AB212" s="99" t="s">
        <v>125</v>
      </c>
      <c r="AC212" s="56">
        <f t="shared" si="127"/>
        <v>0</v>
      </c>
      <c r="AD212" s="99" t="s">
        <v>102</v>
      </c>
      <c r="AE212" s="56">
        <f t="shared" si="128"/>
        <v>0</v>
      </c>
      <c r="AF212" s="56"/>
      <c r="AG212" s="99" t="s">
        <v>74</v>
      </c>
      <c r="AH212" s="56">
        <f t="shared" si="129"/>
        <v>0</v>
      </c>
      <c r="AI212" s="100" t="s">
        <v>83</v>
      </c>
      <c r="AJ212" s="56">
        <f t="shared" si="130"/>
        <v>0</v>
      </c>
      <c r="AK212" s="56" t="s">
        <v>86</v>
      </c>
      <c r="AL212" s="56">
        <f t="shared" si="131"/>
        <v>0</v>
      </c>
      <c r="AM212" s="99" t="s">
        <v>94</v>
      </c>
      <c r="AN212" s="56">
        <f t="shared" si="132"/>
        <v>0</v>
      </c>
      <c r="AO212" s="99" t="s">
        <v>99</v>
      </c>
      <c r="AP212" s="56">
        <f t="shared" si="133"/>
        <v>0</v>
      </c>
      <c r="AQ212" s="99" t="s">
        <v>122</v>
      </c>
      <c r="AR212" s="56">
        <f t="shared" si="134"/>
        <v>0</v>
      </c>
      <c r="AS212" s="56"/>
      <c r="AT212" s="99" t="s">
        <v>74</v>
      </c>
      <c r="AU212" s="56">
        <f t="shared" si="135"/>
        <v>0</v>
      </c>
      <c r="AV212" s="99" t="s">
        <v>80</v>
      </c>
      <c r="AW212" s="56">
        <f t="shared" si="136"/>
        <v>0</v>
      </c>
      <c r="AX212" s="99" t="s">
        <v>90</v>
      </c>
      <c r="AY212" s="56">
        <f t="shared" si="137"/>
        <v>0</v>
      </c>
      <c r="AZ212" s="99" t="s">
        <v>91</v>
      </c>
      <c r="BA212" s="56">
        <f t="shared" si="138"/>
        <v>0</v>
      </c>
      <c r="BB212" s="99" t="s">
        <v>96</v>
      </c>
      <c r="BC212" s="56">
        <f t="shared" si="139"/>
        <v>0</v>
      </c>
      <c r="BD212" s="99" t="s">
        <v>122</v>
      </c>
      <c r="BE212" s="56">
        <f t="shared" si="140"/>
        <v>0</v>
      </c>
      <c r="BF212" s="56"/>
      <c r="BG212" s="69" t="s">
        <v>74</v>
      </c>
      <c r="BH212" s="56">
        <f t="shared" si="141"/>
        <v>0</v>
      </c>
      <c r="BI212" s="100" t="s">
        <v>80</v>
      </c>
      <c r="BJ212" s="56">
        <f t="shared" si="142"/>
        <v>0</v>
      </c>
      <c r="BK212" s="99" t="s">
        <v>90</v>
      </c>
      <c r="BL212" s="56">
        <f t="shared" si="143"/>
        <v>0</v>
      </c>
      <c r="BM212" s="99" t="s">
        <v>91</v>
      </c>
      <c r="BN212" s="56">
        <f t="shared" si="144"/>
        <v>0</v>
      </c>
      <c r="BO212" s="99" t="s">
        <v>96</v>
      </c>
      <c r="BP212" s="56">
        <f t="shared" si="145"/>
        <v>0</v>
      </c>
      <c r="BQ212" s="99" t="s">
        <v>122</v>
      </c>
      <c r="BR212" s="56">
        <f t="shared" si="146"/>
        <v>0</v>
      </c>
      <c r="BS212" s="56"/>
      <c r="BT212" s="99" t="s">
        <v>75</v>
      </c>
      <c r="BU212" s="56">
        <f t="shared" si="147"/>
        <v>0</v>
      </c>
      <c r="BV212" s="100" t="s">
        <v>138</v>
      </c>
      <c r="BW212" s="56">
        <f t="shared" si="148"/>
        <v>0</v>
      </c>
      <c r="BX212" s="99" t="s">
        <v>88</v>
      </c>
      <c r="BY212" s="56">
        <f t="shared" si="149"/>
        <v>0</v>
      </c>
      <c r="BZ212" s="99" t="s">
        <v>93</v>
      </c>
      <c r="CA212" s="56">
        <f t="shared" si="150"/>
        <v>0</v>
      </c>
      <c r="CB212" s="99" t="s">
        <v>99</v>
      </c>
      <c r="CC212" s="56">
        <f t="shared" si="151"/>
        <v>0</v>
      </c>
      <c r="CD212" s="99" t="s">
        <v>102</v>
      </c>
      <c r="CE212" s="56">
        <f t="shared" si="152"/>
        <v>0</v>
      </c>
      <c r="CF212" s="56"/>
      <c r="CG212" s="99" t="s">
        <v>75</v>
      </c>
      <c r="CH212" s="56">
        <f t="shared" si="153"/>
        <v>0</v>
      </c>
      <c r="CI212" s="99" t="s">
        <v>138</v>
      </c>
      <c r="CJ212" s="56">
        <f t="shared" si="154"/>
        <v>0</v>
      </c>
      <c r="CK212" s="99" t="s">
        <v>88</v>
      </c>
      <c r="CL212" s="56">
        <f t="shared" si="155"/>
        <v>0</v>
      </c>
      <c r="CM212" s="99" t="s">
        <v>93</v>
      </c>
      <c r="CN212" s="56">
        <f t="shared" si="156"/>
        <v>0</v>
      </c>
      <c r="CO212" s="99" t="s">
        <v>99</v>
      </c>
      <c r="CP212" s="56">
        <f t="shared" si="157"/>
        <v>0</v>
      </c>
      <c r="CQ212" s="99" t="s">
        <v>102</v>
      </c>
      <c r="CR212" s="102">
        <f t="shared" si="158"/>
        <v>0</v>
      </c>
    </row>
    <row r="213" spans="1:96" x14ac:dyDescent="0.15">
      <c r="A213" s="80" t="s">
        <v>587</v>
      </c>
      <c r="B213" s="81" t="s">
        <v>588</v>
      </c>
      <c r="C213" s="82" t="s">
        <v>170</v>
      </c>
      <c r="D213" s="82" t="s">
        <v>51</v>
      </c>
      <c r="E213" s="56"/>
      <c r="F213" s="14"/>
      <c r="G213" s="80">
        <v>85</v>
      </c>
      <c r="H213" s="56">
        <v>79</v>
      </c>
      <c r="I213" s="56">
        <v>61</v>
      </c>
      <c r="J213" s="56">
        <v>26.5</v>
      </c>
      <c r="K213" s="56">
        <v>21</v>
      </c>
      <c r="L213" s="56">
        <v>44.5</v>
      </c>
      <c r="M213" s="94">
        <f t="shared" si="120"/>
        <v>317</v>
      </c>
      <c r="N213" s="80"/>
      <c r="O213" s="56">
        <f t="shared" si="159"/>
        <v>0</v>
      </c>
      <c r="P213" s="56"/>
      <c r="Q213" s="81">
        <f t="shared" si="121"/>
        <v>0</v>
      </c>
      <c r="R213" s="14">
        <f t="shared" si="122"/>
        <v>0</v>
      </c>
      <c r="S213" s="80"/>
      <c r="T213" s="99" t="s">
        <v>77</v>
      </c>
      <c r="U213" s="56">
        <f t="shared" si="123"/>
        <v>0</v>
      </c>
      <c r="V213" s="99" t="s">
        <v>82</v>
      </c>
      <c r="W213" s="56">
        <f t="shared" si="124"/>
        <v>0</v>
      </c>
      <c r="X213" s="99" t="s">
        <v>90</v>
      </c>
      <c r="Y213" s="56">
        <f t="shared" si="125"/>
        <v>0</v>
      </c>
      <c r="Z213" s="99" t="s">
        <v>94</v>
      </c>
      <c r="AA213" s="56">
        <f t="shared" si="126"/>
        <v>0</v>
      </c>
      <c r="AB213" s="99" t="s">
        <v>96</v>
      </c>
      <c r="AC213" s="56">
        <f t="shared" si="127"/>
        <v>0</v>
      </c>
      <c r="AD213" s="99" t="s">
        <v>102</v>
      </c>
      <c r="AE213" s="56">
        <f t="shared" si="128"/>
        <v>0</v>
      </c>
      <c r="AF213" s="56"/>
      <c r="AG213" s="99" t="s">
        <v>75</v>
      </c>
      <c r="AH213" s="56">
        <f t="shared" si="129"/>
        <v>0</v>
      </c>
      <c r="AI213" s="100" t="s">
        <v>82</v>
      </c>
      <c r="AJ213" s="56">
        <f t="shared" si="130"/>
        <v>0</v>
      </c>
      <c r="AK213" s="56" t="s">
        <v>88</v>
      </c>
      <c r="AL213" s="56">
        <f t="shared" si="131"/>
        <v>0</v>
      </c>
      <c r="AM213" s="99" t="s">
        <v>95</v>
      </c>
      <c r="AN213" s="56">
        <f t="shared" si="132"/>
        <v>0</v>
      </c>
      <c r="AO213" s="99" t="s">
        <v>96</v>
      </c>
      <c r="AP213" s="56">
        <f t="shared" si="133"/>
        <v>0</v>
      </c>
      <c r="AQ213" s="99" t="s">
        <v>102</v>
      </c>
      <c r="AR213" s="56">
        <f t="shared" si="134"/>
        <v>0</v>
      </c>
      <c r="AS213" s="56"/>
      <c r="AT213" s="99" t="s">
        <v>75</v>
      </c>
      <c r="AU213" s="56">
        <f t="shared" si="135"/>
        <v>0</v>
      </c>
      <c r="AV213" s="99" t="s">
        <v>132</v>
      </c>
      <c r="AW213" s="56">
        <f t="shared" si="136"/>
        <v>0</v>
      </c>
      <c r="AX213" s="99" t="s">
        <v>90</v>
      </c>
      <c r="AY213" s="56">
        <f t="shared" si="137"/>
        <v>0</v>
      </c>
      <c r="AZ213" s="99" t="s">
        <v>95</v>
      </c>
      <c r="BA213" s="56">
        <f t="shared" si="138"/>
        <v>0</v>
      </c>
      <c r="BB213" s="99" t="s">
        <v>99</v>
      </c>
      <c r="BC213" s="56">
        <f t="shared" si="139"/>
        <v>0</v>
      </c>
      <c r="BD213" s="99" t="s">
        <v>122</v>
      </c>
      <c r="BE213" s="56">
        <f t="shared" si="140"/>
        <v>0</v>
      </c>
      <c r="BF213" s="56"/>
      <c r="BG213" s="69" t="s">
        <v>75</v>
      </c>
      <c r="BH213" s="56">
        <f t="shared" si="141"/>
        <v>0</v>
      </c>
      <c r="BI213" s="100" t="s">
        <v>83</v>
      </c>
      <c r="BJ213" s="56">
        <f t="shared" si="142"/>
        <v>0</v>
      </c>
      <c r="BK213" s="99" t="s">
        <v>90</v>
      </c>
      <c r="BL213" s="56">
        <f t="shared" si="143"/>
        <v>0</v>
      </c>
      <c r="BM213" s="99" t="s">
        <v>95</v>
      </c>
      <c r="BN213" s="56">
        <f t="shared" si="144"/>
        <v>0</v>
      </c>
      <c r="BO213" s="99" t="s">
        <v>99</v>
      </c>
      <c r="BP213" s="56">
        <f t="shared" si="145"/>
        <v>0</v>
      </c>
      <c r="BQ213" s="99" t="s">
        <v>122</v>
      </c>
      <c r="BR213" s="56">
        <f t="shared" si="146"/>
        <v>0</v>
      </c>
      <c r="BS213" s="56"/>
      <c r="BT213" s="99" t="s">
        <v>77</v>
      </c>
      <c r="BU213" s="56">
        <f t="shared" si="147"/>
        <v>0</v>
      </c>
      <c r="BV213" s="100" t="s">
        <v>83</v>
      </c>
      <c r="BW213" s="56">
        <f t="shared" si="148"/>
        <v>0</v>
      </c>
      <c r="BX213" s="99" t="s">
        <v>90</v>
      </c>
      <c r="BY213" s="56">
        <f t="shared" si="149"/>
        <v>0</v>
      </c>
      <c r="BZ213" s="99" t="s">
        <v>95</v>
      </c>
      <c r="CA213" s="56">
        <f t="shared" si="150"/>
        <v>0</v>
      </c>
      <c r="CB213" s="99" t="s">
        <v>99</v>
      </c>
      <c r="CC213" s="56">
        <f t="shared" si="151"/>
        <v>0</v>
      </c>
      <c r="CD213" s="99" t="s">
        <v>102</v>
      </c>
      <c r="CE213" s="56">
        <f t="shared" si="152"/>
        <v>0</v>
      </c>
      <c r="CF213" s="56"/>
      <c r="CG213" s="99" t="s">
        <v>77</v>
      </c>
      <c r="CH213" s="56">
        <f t="shared" si="153"/>
        <v>0</v>
      </c>
      <c r="CI213" s="99" t="s">
        <v>83</v>
      </c>
      <c r="CJ213" s="56">
        <f t="shared" si="154"/>
        <v>0</v>
      </c>
      <c r="CK213" s="99" t="s">
        <v>90</v>
      </c>
      <c r="CL213" s="56">
        <f t="shared" si="155"/>
        <v>0</v>
      </c>
      <c r="CM213" s="99" t="s">
        <v>95</v>
      </c>
      <c r="CN213" s="56">
        <f t="shared" si="156"/>
        <v>0</v>
      </c>
      <c r="CO213" s="99" t="s">
        <v>99</v>
      </c>
      <c r="CP213" s="56">
        <f t="shared" si="157"/>
        <v>0</v>
      </c>
      <c r="CQ213" s="99" t="s">
        <v>102</v>
      </c>
      <c r="CR213" s="102">
        <f t="shared" si="158"/>
        <v>0</v>
      </c>
    </row>
    <row r="214" spans="1:96" x14ac:dyDescent="0.15">
      <c r="A214" s="80" t="s">
        <v>589</v>
      </c>
      <c r="B214" s="81" t="s">
        <v>590</v>
      </c>
      <c r="C214" s="82" t="s">
        <v>170</v>
      </c>
      <c r="D214" s="82" t="s">
        <v>51</v>
      </c>
      <c r="E214" s="56"/>
      <c r="F214" s="14"/>
      <c r="G214" s="80">
        <v>84</v>
      </c>
      <c r="H214" s="56">
        <v>79</v>
      </c>
      <c r="I214" s="56">
        <v>49</v>
      </c>
      <c r="J214" s="56">
        <v>38</v>
      </c>
      <c r="K214" s="56">
        <v>47</v>
      </c>
      <c r="L214" s="56">
        <v>20</v>
      </c>
      <c r="M214" s="94">
        <f t="shared" si="120"/>
        <v>317</v>
      </c>
      <c r="N214" s="80"/>
      <c r="O214" s="56">
        <f t="shared" si="159"/>
        <v>0</v>
      </c>
      <c r="P214" s="56"/>
      <c r="Q214" s="81">
        <f t="shared" si="121"/>
        <v>0</v>
      </c>
      <c r="R214" s="14">
        <f t="shared" si="122"/>
        <v>0</v>
      </c>
      <c r="S214" s="80"/>
      <c r="T214" s="99" t="s">
        <v>75</v>
      </c>
      <c r="U214" s="56">
        <f t="shared" si="123"/>
        <v>0</v>
      </c>
      <c r="V214" s="99" t="s">
        <v>80</v>
      </c>
      <c r="W214" s="56">
        <f t="shared" si="124"/>
        <v>0</v>
      </c>
      <c r="X214" s="99" t="s">
        <v>89</v>
      </c>
      <c r="Y214" s="56">
        <f t="shared" si="125"/>
        <v>0</v>
      </c>
      <c r="Z214" s="99" t="s">
        <v>93</v>
      </c>
      <c r="AA214" s="56">
        <f t="shared" si="126"/>
        <v>0</v>
      </c>
      <c r="AB214" s="99" t="s">
        <v>96</v>
      </c>
      <c r="AC214" s="56">
        <f t="shared" si="127"/>
        <v>0</v>
      </c>
      <c r="AD214" s="99" t="s">
        <v>102</v>
      </c>
      <c r="AE214" s="56">
        <f t="shared" si="128"/>
        <v>0</v>
      </c>
      <c r="AF214" s="56"/>
      <c r="AG214" s="99" t="s">
        <v>77</v>
      </c>
      <c r="AH214" s="56">
        <f t="shared" si="129"/>
        <v>0</v>
      </c>
      <c r="AI214" s="100" t="s">
        <v>83</v>
      </c>
      <c r="AJ214" s="56">
        <f t="shared" si="130"/>
        <v>0</v>
      </c>
      <c r="AK214" s="56" t="s">
        <v>86</v>
      </c>
      <c r="AL214" s="56">
        <f t="shared" si="131"/>
        <v>0</v>
      </c>
      <c r="AM214" s="99" t="s">
        <v>94</v>
      </c>
      <c r="AN214" s="56">
        <f t="shared" si="132"/>
        <v>0</v>
      </c>
      <c r="AO214" s="99" t="s">
        <v>96</v>
      </c>
      <c r="AP214" s="56">
        <f t="shared" si="133"/>
        <v>0</v>
      </c>
      <c r="AQ214" s="99" t="s">
        <v>102</v>
      </c>
      <c r="AR214" s="56">
        <f t="shared" si="134"/>
        <v>0</v>
      </c>
      <c r="AS214" s="56"/>
      <c r="AT214" s="99" t="s">
        <v>77</v>
      </c>
      <c r="AU214" s="56">
        <f t="shared" si="135"/>
        <v>0</v>
      </c>
      <c r="AV214" s="99" t="s">
        <v>80</v>
      </c>
      <c r="AW214" s="56">
        <f t="shared" si="136"/>
        <v>0</v>
      </c>
      <c r="AX214" s="99" t="s">
        <v>85</v>
      </c>
      <c r="AY214" s="56">
        <f t="shared" si="137"/>
        <v>0</v>
      </c>
      <c r="AZ214" s="99" t="s">
        <v>95</v>
      </c>
      <c r="BA214" s="56">
        <f t="shared" si="138"/>
        <v>0</v>
      </c>
      <c r="BB214" s="99" t="s">
        <v>96</v>
      </c>
      <c r="BC214" s="56">
        <f t="shared" si="139"/>
        <v>0</v>
      </c>
      <c r="BD214" s="99" t="s">
        <v>102</v>
      </c>
      <c r="BE214" s="56">
        <f t="shared" si="140"/>
        <v>0</v>
      </c>
      <c r="BF214" s="56"/>
      <c r="BG214" s="69" t="s">
        <v>77</v>
      </c>
      <c r="BH214" s="56">
        <f t="shared" si="141"/>
        <v>0</v>
      </c>
      <c r="BI214" s="100" t="s">
        <v>80</v>
      </c>
      <c r="BJ214" s="56">
        <f t="shared" si="142"/>
        <v>0</v>
      </c>
      <c r="BK214" s="99" t="s">
        <v>85</v>
      </c>
      <c r="BL214" s="56">
        <f t="shared" si="143"/>
        <v>0</v>
      </c>
      <c r="BM214" s="99" t="s">
        <v>95</v>
      </c>
      <c r="BN214" s="56">
        <f t="shared" si="144"/>
        <v>0</v>
      </c>
      <c r="BO214" s="99" t="s">
        <v>96</v>
      </c>
      <c r="BP214" s="56">
        <f t="shared" si="145"/>
        <v>0</v>
      </c>
      <c r="BQ214" s="99" t="s">
        <v>102</v>
      </c>
      <c r="BR214" s="56">
        <f t="shared" si="146"/>
        <v>0</v>
      </c>
      <c r="BS214" s="56"/>
      <c r="BT214" s="99" t="s">
        <v>75</v>
      </c>
      <c r="BU214" s="56">
        <f t="shared" si="147"/>
        <v>0</v>
      </c>
      <c r="BV214" s="100" t="s">
        <v>138</v>
      </c>
      <c r="BW214" s="56">
        <f t="shared" si="148"/>
        <v>0</v>
      </c>
      <c r="BX214" s="99" t="s">
        <v>88</v>
      </c>
      <c r="BY214" s="56">
        <f t="shared" si="149"/>
        <v>0</v>
      </c>
      <c r="BZ214" s="99" t="s">
        <v>93</v>
      </c>
      <c r="CA214" s="56">
        <f t="shared" si="150"/>
        <v>0</v>
      </c>
      <c r="CB214" s="99" t="s">
        <v>99</v>
      </c>
      <c r="CC214" s="56">
        <f t="shared" si="151"/>
        <v>0</v>
      </c>
      <c r="CD214" s="99" t="s">
        <v>102</v>
      </c>
      <c r="CE214" s="56">
        <f t="shared" si="152"/>
        <v>0</v>
      </c>
      <c r="CF214" s="56"/>
      <c r="CG214" s="99" t="s">
        <v>75</v>
      </c>
      <c r="CH214" s="56">
        <f t="shared" si="153"/>
        <v>0</v>
      </c>
      <c r="CI214" s="99" t="s">
        <v>138</v>
      </c>
      <c r="CJ214" s="56">
        <f t="shared" si="154"/>
        <v>0</v>
      </c>
      <c r="CK214" s="99" t="s">
        <v>88</v>
      </c>
      <c r="CL214" s="56">
        <f t="shared" si="155"/>
        <v>0</v>
      </c>
      <c r="CM214" s="99" t="s">
        <v>93</v>
      </c>
      <c r="CN214" s="56">
        <f t="shared" si="156"/>
        <v>0</v>
      </c>
      <c r="CO214" s="99" t="s">
        <v>99</v>
      </c>
      <c r="CP214" s="56">
        <f t="shared" si="157"/>
        <v>0</v>
      </c>
      <c r="CQ214" s="99" t="s">
        <v>102</v>
      </c>
      <c r="CR214" s="102">
        <f t="shared" si="158"/>
        <v>0</v>
      </c>
    </row>
    <row r="215" spans="1:96" x14ac:dyDescent="0.15">
      <c r="A215" s="80" t="s">
        <v>591</v>
      </c>
      <c r="B215" s="81" t="s">
        <v>592</v>
      </c>
      <c r="C215" s="82" t="s">
        <v>170</v>
      </c>
      <c r="D215" s="82" t="s">
        <v>51</v>
      </c>
      <c r="E215" s="56"/>
      <c r="F215" s="14"/>
      <c r="G215" s="80">
        <v>92</v>
      </c>
      <c r="H215" s="56">
        <v>69</v>
      </c>
      <c r="I215" s="56">
        <v>43</v>
      </c>
      <c r="J215" s="56">
        <v>33</v>
      </c>
      <c r="K215" s="56">
        <v>37</v>
      </c>
      <c r="L215" s="56">
        <v>43</v>
      </c>
      <c r="M215" s="94">
        <f t="shared" si="120"/>
        <v>317</v>
      </c>
      <c r="N215" s="80"/>
      <c r="O215" s="56">
        <f t="shared" si="159"/>
        <v>0</v>
      </c>
      <c r="P215" s="56"/>
      <c r="Q215" s="81">
        <f t="shared" si="121"/>
        <v>0</v>
      </c>
      <c r="R215" s="14">
        <f t="shared" si="122"/>
        <v>0</v>
      </c>
      <c r="S215" s="80"/>
      <c r="T215" s="99" t="s">
        <v>74</v>
      </c>
      <c r="U215" s="56">
        <f t="shared" si="123"/>
        <v>0</v>
      </c>
      <c r="V215" s="99" t="s">
        <v>79</v>
      </c>
      <c r="W215" s="56">
        <f t="shared" si="124"/>
        <v>0</v>
      </c>
      <c r="X215" s="99" t="s">
        <v>86</v>
      </c>
      <c r="Y215" s="56">
        <f t="shared" si="125"/>
        <v>0</v>
      </c>
      <c r="Z215" s="99" t="s">
        <v>91</v>
      </c>
      <c r="AA215" s="56">
        <f t="shared" si="126"/>
        <v>0</v>
      </c>
      <c r="AB215" s="99" t="s">
        <v>96</v>
      </c>
      <c r="AC215" s="56">
        <f t="shared" si="127"/>
        <v>0</v>
      </c>
      <c r="AD215" s="99" t="s">
        <v>102</v>
      </c>
      <c r="AE215" s="56">
        <f t="shared" si="128"/>
        <v>0</v>
      </c>
      <c r="AF215" s="56"/>
      <c r="AG215" s="99" t="s">
        <v>74</v>
      </c>
      <c r="AH215" s="56">
        <f t="shared" si="129"/>
        <v>0</v>
      </c>
      <c r="AI215" s="100" t="s">
        <v>79</v>
      </c>
      <c r="AJ215" s="56">
        <f t="shared" si="130"/>
        <v>0</v>
      </c>
      <c r="AK215" s="56" t="s">
        <v>90</v>
      </c>
      <c r="AL215" s="56">
        <f t="shared" si="131"/>
        <v>0</v>
      </c>
      <c r="AM215" s="99" t="s">
        <v>94</v>
      </c>
      <c r="AN215" s="56">
        <f t="shared" si="132"/>
        <v>0</v>
      </c>
      <c r="AO215" s="99" t="s">
        <v>96</v>
      </c>
      <c r="AP215" s="56">
        <f t="shared" si="133"/>
        <v>0</v>
      </c>
      <c r="AQ215" s="99" t="s">
        <v>102</v>
      </c>
      <c r="AR215" s="56">
        <f t="shared" si="134"/>
        <v>0</v>
      </c>
      <c r="AS215" s="56"/>
      <c r="AT215" s="99" t="s">
        <v>74</v>
      </c>
      <c r="AU215" s="56">
        <f t="shared" si="135"/>
        <v>0</v>
      </c>
      <c r="AV215" s="99" t="s">
        <v>80</v>
      </c>
      <c r="AW215" s="56">
        <f t="shared" si="136"/>
        <v>0</v>
      </c>
      <c r="AX215" s="99" t="s">
        <v>90</v>
      </c>
      <c r="AY215" s="56">
        <f t="shared" si="137"/>
        <v>0</v>
      </c>
      <c r="AZ215" s="99" t="s">
        <v>95</v>
      </c>
      <c r="BA215" s="56">
        <f t="shared" si="138"/>
        <v>0</v>
      </c>
      <c r="BB215" s="99" t="s">
        <v>99</v>
      </c>
      <c r="BC215" s="56">
        <f t="shared" si="139"/>
        <v>0</v>
      </c>
      <c r="BD215" s="99" t="s">
        <v>102</v>
      </c>
      <c r="BE215" s="56">
        <f t="shared" si="140"/>
        <v>0</v>
      </c>
      <c r="BF215" s="56"/>
      <c r="BG215" s="69" t="s">
        <v>74</v>
      </c>
      <c r="BH215" s="56">
        <f t="shared" si="141"/>
        <v>0</v>
      </c>
      <c r="BI215" s="100" t="s">
        <v>80</v>
      </c>
      <c r="BJ215" s="56">
        <f t="shared" si="142"/>
        <v>0</v>
      </c>
      <c r="BK215" s="99" t="s">
        <v>90</v>
      </c>
      <c r="BL215" s="56">
        <f t="shared" si="143"/>
        <v>0</v>
      </c>
      <c r="BM215" s="99" t="s">
        <v>95</v>
      </c>
      <c r="BN215" s="56">
        <f t="shared" si="144"/>
        <v>0</v>
      </c>
      <c r="BO215" s="99" t="s">
        <v>99</v>
      </c>
      <c r="BP215" s="56">
        <f t="shared" si="145"/>
        <v>0</v>
      </c>
      <c r="BQ215" s="99" t="s">
        <v>102</v>
      </c>
      <c r="BR215" s="56">
        <f t="shared" si="146"/>
        <v>0</v>
      </c>
      <c r="BS215" s="56"/>
      <c r="BT215" s="99" t="s">
        <v>74</v>
      </c>
      <c r="BU215" s="56">
        <f t="shared" si="147"/>
        <v>0</v>
      </c>
      <c r="BV215" s="100" t="s">
        <v>137</v>
      </c>
      <c r="BW215" s="56">
        <f t="shared" si="148"/>
        <v>0</v>
      </c>
      <c r="BX215" s="99" t="s">
        <v>85</v>
      </c>
      <c r="BY215" s="56">
        <f t="shared" si="149"/>
        <v>0</v>
      </c>
      <c r="BZ215" s="99" t="s">
        <v>94</v>
      </c>
      <c r="CA215" s="56">
        <f t="shared" si="150"/>
        <v>0</v>
      </c>
      <c r="CB215" s="99" t="s">
        <v>96</v>
      </c>
      <c r="CC215" s="56">
        <f t="shared" si="151"/>
        <v>0</v>
      </c>
      <c r="CD215" s="99" t="s">
        <v>122</v>
      </c>
      <c r="CE215" s="56">
        <f t="shared" si="152"/>
        <v>0</v>
      </c>
      <c r="CF215" s="56"/>
      <c r="CG215" s="99" t="s">
        <v>74</v>
      </c>
      <c r="CH215" s="56">
        <f t="shared" si="153"/>
        <v>0</v>
      </c>
      <c r="CI215" s="99" t="s">
        <v>137</v>
      </c>
      <c r="CJ215" s="56">
        <f t="shared" si="154"/>
        <v>0</v>
      </c>
      <c r="CK215" s="99" t="s">
        <v>85</v>
      </c>
      <c r="CL215" s="56">
        <f t="shared" si="155"/>
        <v>0</v>
      </c>
      <c r="CM215" s="99" t="s">
        <v>94</v>
      </c>
      <c r="CN215" s="56">
        <f t="shared" si="156"/>
        <v>0</v>
      </c>
      <c r="CO215" s="99" t="s">
        <v>96</v>
      </c>
      <c r="CP215" s="56">
        <f t="shared" si="157"/>
        <v>0</v>
      </c>
      <c r="CQ215" s="99" t="s">
        <v>122</v>
      </c>
      <c r="CR215" s="102">
        <f t="shared" si="158"/>
        <v>0</v>
      </c>
    </row>
    <row r="216" spans="1:96" x14ac:dyDescent="0.15">
      <c r="A216" s="80" t="s">
        <v>593</v>
      </c>
      <c r="B216" s="81" t="s">
        <v>594</v>
      </c>
      <c r="C216" s="82" t="s">
        <v>170</v>
      </c>
      <c r="D216" s="82" t="s">
        <v>51</v>
      </c>
      <c r="E216" s="56">
        <v>0.7</v>
      </c>
      <c r="F216" s="14"/>
      <c r="G216" s="80">
        <v>85</v>
      </c>
      <c r="H216" s="56">
        <v>42</v>
      </c>
      <c r="I216" s="56">
        <v>112</v>
      </c>
      <c r="J216" s="56">
        <v>17</v>
      </c>
      <c r="K216" s="56">
        <v>34</v>
      </c>
      <c r="L216" s="56">
        <v>26.5</v>
      </c>
      <c r="M216" s="94">
        <f t="shared" si="120"/>
        <v>316.5</v>
      </c>
      <c r="N216" s="80"/>
      <c r="O216" s="56">
        <f t="shared" si="159"/>
        <v>-25.2</v>
      </c>
      <c r="P216" s="56"/>
      <c r="Q216" s="81">
        <f t="shared" si="121"/>
        <v>0</v>
      </c>
      <c r="R216" s="14">
        <f t="shared" si="122"/>
        <v>-25.2</v>
      </c>
      <c r="S216" s="80"/>
      <c r="T216" s="99" t="s">
        <v>76</v>
      </c>
      <c r="U216" s="56">
        <f t="shared" si="123"/>
        <v>-0.42</v>
      </c>
      <c r="V216" s="99" t="s">
        <v>83</v>
      </c>
      <c r="W216" s="56">
        <f t="shared" si="124"/>
        <v>-0.42</v>
      </c>
      <c r="X216" s="99" t="s">
        <v>85</v>
      </c>
      <c r="Y216" s="56">
        <f t="shared" si="125"/>
        <v>-0.42</v>
      </c>
      <c r="Z216" s="99" t="s">
        <v>94</v>
      </c>
      <c r="AA216" s="56">
        <f t="shared" si="126"/>
        <v>-0.42</v>
      </c>
      <c r="AB216" s="99" t="s">
        <v>98</v>
      </c>
      <c r="AC216" s="56">
        <f t="shared" si="127"/>
        <v>-0.42</v>
      </c>
      <c r="AD216" s="99" t="s">
        <v>121</v>
      </c>
      <c r="AE216" s="56">
        <f t="shared" si="128"/>
        <v>-0.42</v>
      </c>
      <c r="AF216" s="56"/>
      <c r="AG216" s="99" t="s">
        <v>76</v>
      </c>
      <c r="AH216" s="56">
        <f t="shared" si="129"/>
        <v>-0.42</v>
      </c>
      <c r="AI216" s="100" t="s">
        <v>81</v>
      </c>
      <c r="AJ216" s="56">
        <f t="shared" si="130"/>
        <v>-0.42</v>
      </c>
      <c r="AK216" s="56" t="s">
        <v>88</v>
      </c>
      <c r="AL216" s="56">
        <f t="shared" si="131"/>
        <v>-0.42</v>
      </c>
      <c r="AM216" s="99" t="s">
        <v>94</v>
      </c>
      <c r="AN216" s="56">
        <f t="shared" si="132"/>
        <v>-0.42</v>
      </c>
      <c r="AO216" s="99" t="s">
        <v>96</v>
      </c>
      <c r="AP216" s="56">
        <f t="shared" si="133"/>
        <v>-0.42</v>
      </c>
      <c r="AQ216" s="99" t="s">
        <v>102</v>
      </c>
      <c r="AR216" s="56">
        <f t="shared" si="134"/>
        <v>-0.42</v>
      </c>
      <c r="AS216" s="56"/>
      <c r="AT216" s="99" t="s">
        <v>76</v>
      </c>
      <c r="AU216" s="56">
        <f t="shared" si="135"/>
        <v>-0.63</v>
      </c>
      <c r="AV216" s="99" t="s">
        <v>81</v>
      </c>
      <c r="AW216" s="56">
        <f t="shared" si="136"/>
        <v>-0.63</v>
      </c>
      <c r="AX216" s="99" t="s">
        <v>85</v>
      </c>
      <c r="AY216" s="56">
        <f t="shared" si="137"/>
        <v>-0.63</v>
      </c>
      <c r="AZ216" s="99" t="s">
        <v>94</v>
      </c>
      <c r="BA216" s="56">
        <f t="shared" si="138"/>
        <v>-0.63</v>
      </c>
      <c r="BB216" s="99" t="s">
        <v>96</v>
      </c>
      <c r="BC216" s="56">
        <f t="shared" si="139"/>
        <v>-0.63</v>
      </c>
      <c r="BD216" s="99" t="s">
        <v>102</v>
      </c>
      <c r="BE216" s="56">
        <f t="shared" si="140"/>
        <v>-0.63</v>
      </c>
      <c r="BF216" s="56"/>
      <c r="BG216" s="69" t="s">
        <v>76</v>
      </c>
      <c r="BH216" s="56">
        <f t="shared" si="141"/>
        <v>-0.63</v>
      </c>
      <c r="BI216" s="100" t="s">
        <v>81</v>
      </c>
      <c r="BJ216" s="56">
        <f t="shared" si="142"/>
        <v>-0.63</v>
      </c>
      <c r="BK216" s="99" t="s">
        <v>85</v>
      </c>
      <c r="BL216" s="56">
        <f t="shared" si="143"/>
        <v>-0.63</v>
      </c>
      <c r="BM216" s="99" t="s">
        <v>94</v>
      </c>
      <c r="BN216" s="56">
        <f t="shared" si="144"/>
        <v>-0.63</v>
      </c>
      <c r="BO216" s="99" t="s">
        <v>96</v>
      </c>
      <c r="BP216" s="56">
        <f t="shared" si="145"/>
        <v>-0.63</v>
      </c>
      <c r="BQ216" s="99" t="s">
        <v>102</v>
      </c>
      <c r="BR216" s="56">
        <f t="shared" si="146"/>
        <v>-0.63</v>
      </c>
      <c r="BS216" s="56"/>
      <c r="BT216" s="99" t="s">
        <v>75</v>
      </c>
      <c r="BU216" s="56">
        <f t="shared" si="147"/>
        <v>-1.05</v>
      </c>
      <c r="BV216" s="100" t="s">
        <v>81</v>
      </c>
      <c r="BW216" s="56">
        <f t="shared" si="148"/>
        <v>-1.05</v>
      </c>
      <c r="BX216" s="99" t="s">
        <v>89</v>
      </c>
      <c r="BY216" s="56">
        <f t="shared" si="149"/>
        <v>-1.05</v>
      </c>
      <c r="BZ216" s="99" t="s">
        <v>93</v>
      </c>
      <c r="CA216" s="56">
        <f t="shared" si="150"/>
        <v>-1.05</v>
      </c>
      <c r="CB216" s="99" t="s">
        <v>99</v>
      </c>
      <c r="CC216" s="56">
        <f t="shared" si="151"/>
        <v>-1.05</v>
      </c>
      <c r="CD216" s="99" t="s">
        <v>102</v>
      </c>
      <c r="CE216" s="56">
        <f t="shared" si="152"/>
        <v>-1.05</v>
      </c>
      <c r="CF216" s="56"/>
      <c r="CG216" s="99" t="s">
        <v>75</v>
      </c>
      <c r="CH216" s="56">
        <f t="shared" si="153"/>
        <v>-1.05</v>
      </c>
      <c r="CI216" s="99" t="s">
        <v>81</v>
      </c>
      <c r="CJ216" s="56">
        <f t="shared" si="154"/>
        <v>-1.05</v>
      </c>
      <c r="CK216" s="99" t="s">
        <v>89</v>
      </c>
      <c r="CL216" s="56">
        <f t="shared" si="155"/>
        <v>-1.05</v>
      </c>
      <c r="CM216" s="99" t="s">
        <v>93</v>
      </c>
      <c r="CN216" s="56">
        <f t="shared" si="156"/>
        <v>-1.05</v>
      </c>
      <c r="CO216" s="99" t="s">
        <v>99</v>
      </c>
      <c r="CP216" s="56">
        <f t="shared" si="157"/>
        <v>-1.05</v>
      </c>
      <c r="CQ216" s="99" t="s">
        <v>102</v>
      </c>
      <c r="CR216" s="102">
        <f t="shared" si="158"/>
        <v>-1.05</v>
      </c>
    </row>
    <row r="217" spans="1:96" x14ac:dyDescent="0.15">
      <c r="A217" s="80" t="s">
        <v>595</v>
      </c>
      <c r="B217" s="81" t="s">
        <v>596</v>
      </c>
      <c r="C217" s="82" t="s">
        <v>170</v>
      </c>
      <c r="D217" s="82" t="s">
        <v>51</v>
      </c>
      <c r="E217" s="56"/>
      <c r="F217" s="14"/>
      <c r="G217" s="80">
        <v>75</v>
      </c>
      <c r="H217" s="56">
        <v>65</v>
      </c>
      <c r="I217" s="56">
        <v>46</v>
      </c>
      <c r="J217" s="56">
        <v>41</v>
      </c>
      <c r="K217" s="56">
        <v>31</v>
      </c>
      <c r="L217" s="56">
        <v>58</v>
      </c>
      <c r="M217" s="94">
        <f t="shared" si="120"/>
        <v>316</v>
      </c>
      <c r="N217" s="80"/>
      <c r="O217" s="56">
        <f t="shared" si="159"/>
        <v>0</v>
      </c>
      <c r="P217" s="56"/>
      <c r="Q217" s="81">
        <f t="shared" si="121"/>
        <v>0</v>
      </c>
      <c r="R217" s="14">
        <f t="shared" si="122"/>
        <v>0</v>
      </c>
      <c r="S217" s="80"/>
      <c r="T217" s="99" t="s">
        <v>74</v>
      </c>
      <c r="U217" s="56">
        <f t="shared" si="123"/>
        <v>0</v>
      </c>
      <c r="V217" s="99" t="s">
        <v>79</v>
      </c>
      <c r="W217" s="56">
        <f t="shared" si="124"/>
        <v>0</v>
      </c>
      <c r="X217" s="99" t="s">
        <v>86</v>
      </c>
      <c r="Y217" s="56">
        <f t="shared" si="125"/>
        <v>0</v>
      </c>
      <c r="Z217" s="99" t="s">
        <v>91</v>
      </c>
      <c r="AA217" s="56">
        <f t="shared" si="126"/>
        <v>0</v>
      </c>
      <c r="AB217" s="99" t="s">
        <v>96</v>
      </c>
      <c r="AC217" s="56">
        <f t="shared" si="127"/>
        <v>0</v>
      </c>
      <c r="AD217" s="99" t="s">
        <v>102</v>
      </c>
      <c r="AE217" s="56">
        <f t="shared" si="128"/>
        <v>0</v>
      </c>
      <c r="AF217" s="56"/>
      <c r="AG217" s="99" t="s">
        <v>77</v>
      </c>
      <c r="AH217" s="56">
        <f t="shared" si="129"/>
        <v>0</v>
      </c>
      <c r="AI217" s="100" t="s">
        <v>83</v>
      </c>
      <c r="AJ217" s="56">
        <f t="shared" si="130"/>
        <v>0</v>
      </c>
      <c r="AK217" s="56" t="s">
        <v>86</v>
      </c>
      <c r="AL217" s="56">
        <f t="shared" si="131"/>
        <v>0</v>
      </c>
      <c r="AM217" s="99" t="s">
        <v>94</v>
      </c>
      <c r="AN217" s="56">
        <f t="shared" si="132"/>
        <v>0</v>
      </c>
      <c r="AO217" s="99" t="s">
        <v>99</v>
      </c>
      <c r="AP217" s="56">
        <f t="shared" si="133"/>
        <v>0</v>
      </c>
      <c r="AQ217" s="99" t="s">
        <v>122</v>
      </c>
      <c r="AR217" s="56">
        <f t="shared" si="134"/>
        <v>0</v>
      </c>
      <c r="AS217" s="56"/>
      <c r="AT217" s="99" t="s">
        <v>75</v>
      </c>
      <c r="AU217" s="56">
        <f t="shared" si="135"/>
        <v>0</v>
      </c>
      <c r="AV217" s="99" t="s">
        <v>79</v>
      </c>
      <c r="AW217" s="56">
        <f t="shared" si="136"/>
        <v>0</v>
      </c>
      <c r="AX217" s="99" t="s">
        <v>85</v>
      </c>
      <c r="AY217" s="56">
        <f t="shared" si="137"/>
        <v>0</v>
      </c>
      <c r="AZ217" s="99" t="s">
        <v>94</v>
      </c>
      <c r="BA217" s="56">
        <f t="shared" si="138"/>
        <v>0</v>
      </c>
      <c r="BB217" s="99" t="s">
        <v>96</v>
      </c>
      <c r="BC217" s="56">
        <f t="shared" si="139"/>
        <v>0</v>
      </c>
      <c r="BD217" s="99" t="s">
        <v>102</v>
      </c>
      <c r="BE217" s="56">
        <f t="shared" si="140"/>
        <v>0</v>
      </c>
      <c r="BF217" s="56"/>
      <c r="BG217" s="69" t="s">
        <v>75</v>
      </c>
      <c r="BH217" s="56">
        <f t="shared" si="141"/>
        <v>0</v>
      </c>
      <c r="BI217" s="100" t="s">
        <v>79</v>
      </c>
      <c r="BJ217" s="56">
        <f t="shared" si="142"/>
        <v>0</v>
      </c>
      <c r="BK217" s="99" t="s">
        <v>85</v>
      </c>
      <c r="BL217" s="56">
        <f t="shared" si="143"/>
        <v>0</v>
      </c>
      <c r="BM217" s="99" t="s">
        <v>94</v>
      </c>
      <c r="BN217" s="56">
        <f t="shared" si="144"/>
        <v>0</v>
      </c>
      <c r="BO217" s="99" t="s">
        <v>96</v>
      </c>
      <c r="BP217" s="56">
        <f t="shared" si="145"/>
        <v>0</v>
      </c>
      <c r="BQ217" s="99" t="s">
        <v>102</v>
      </c>
      <c r="BR217" s="56">
        <f t="shared" si="146"/>
        <v>0</v>
      </c>
      <c r="BS217" s="56"/>
      <c r="BT217" s="99" t="s">
        <v>74</v>
      </c>
      <c r="BU217" s="56">
        <f t="shared" si="147"/>
        <v>0</v>
      </c>
      <c r="BV217" s="100" t="s">
        <v>137</v>
      </c>
      <c r="BW217" s="56">
        <f t="shared" si="148"/>
        <v>0</v>
      </c>
      <c r="BX217" s="99" t="s">
        <v>85</v>
      </c>
      <c r="BY217" s="56">
        <f t="shared" si="149"/>
        <v>0</v>
      </c>
      <c r="BZ217" s="99" t="s">
        <v>94</v>
      </c>
      <c r="CA217" s="56">
        <f t="shared" si="150"/>
        <v>0</v>
      </c>
      <c r="CB217" s="99" t="s">
        <v>96</v>
      </c>
      <c r="CC217" s="56">
        <f t="shared" si="151"/>
        <v>0</v>
      </c>
      <c r="CD217" s="99" t="s">
        <v>122</v>
      </c>
      <c r="CE217" s="56">
        <f t="shared" si="152"/>
        <v>0</v>
      </c>
      <c r="CF217" s="56"/>
      <c r="CG217" s="99" t="s">
        <v>74</v>
      </c>
      <c r="CH217" s="56">
        <f t="shared" si="153"/>
        <v>0</v>
      </c>
      <c r="CI217" s="99" t="s">
        <v>137</v>
      </c>
      <c r="CJ217" s="56">
        <f t="shared" si="154"/>
        <v>0</v>
      </c>
      <c r="CK217" s="99" t="s">
        <v>85</v>
      </c>
      <c r="CL217" s="56">
        <f t="shared" si="155"/>
        <v>0</v>
      </c>
      <c r="CM217" s="99" t="s">
        <v>94</v>
      </c>
      <c r="CN217" s="56">
        <f t="shared" si="156"/>
        <v>0</v>
      </c>
      <c r="CO217" s="99" t="s">
        <v>96</v>
      </c>
      <c r="CP217" s="56">
        <f t="shared" si="157"/>
        <v>0</v>
      </c>
      <c r="CQ217" s="99" t="s">
        <v>122</v>
      </c>
      <c r="CR217" s="102">
        <f t="shared" si="158"/>
        <v>0</v>
      </c>
    </row>
    <row r="218" spans="1:96" x14ac:dyDescent="0.15">
      <c r="A218" s="80" t="s">
        <v>597</v>
      </c>
      <c r="B218" s="81" t="s">
        <v>598</v>
      </c>
      <c r="C218" s="82" t="s">
        <v>170</v>
      </c>
      <c r="D218" s="82" t="s">
        <v>51</v>
      </c>
      <c r="E218" s="56"/>
      <c r="F218" s="14"/>
      <c r="G218" s="80">
        <v>88</v>
      </c>
      <c r="H218" s="56">
        <v>45</v>
      </c>
      <c r="I218" s="56">
        <v>58</v>
      </c>
      <c r="J218" s="56">
        <v>24.5</v>
      </c>
      <c r="K218" s="56">
        <v>36</v>
      </c>
      <c r="L218" s="56">
        <v>62</v>
      </c>
      <c r="M218" s="94">
        <f t="shared" si="120"/>
        <v>313.5</v>
      </c>
      <c r="N218" s="80"/>
      <c r="O218" s="56">
        <f t="shared" si="159"/>
        <v>0</v>
      </c>
      <c r="P218" s="56"/>
      <c r="Q218" s="81">
        <f t="shared" si="121"/>
        <v>0</v>
      </c>
      <c r="R218" s="14">
        <f t="shared" si="122"/>
        <v>0</v>
      </c>
      <c r="S218" s="80"/>
      <c r="T218" s="99" t="s">
        <v>78</v>
      </c>
      <c r="U218" s="56">
        <f t="shared" si="123"/>
        <v>0</v>
      </c>
      <c r="V218" s="99" t="s">
        <v>79</v>
      </c>
      <c r="W218" s="56">
        <f t="shared" si="124"/>
        <v>0</v>
      </c>
      <c r="X218" s="99" t="s">
        <v>86</v>
      </c>
      <c r="Y218" s="56">
        <f t="shared" si="125"/>
        <v>0</v>
      </c>
      <c r="Z218" s="99" t="s">
        <v>94</v>
      </c>
      <c r="AA218" s="56">
        <f t="shared" si="126"/>
        <v>0</v>
      </c>
      <c r="AB218" s="99" t="s">
        <v>99</v>
      </c>
      <c r="AC218" s="56">
        <f t="shared" si="127"/>
        <v>0</v>
      </c>
      <c r="AD218" s="99" t="s">
        <v>102</v>
      </c>
      <c r="AE218" s="56">
        <f t="shared" si="128"/>
        <v>0</v>
      </c>
      <c r="AF218" s="56"/>
      <c r="AG218" s="99" t="s">
        <v>75</v>
      </c>
      <c r="AH218" s="56">
        <f t="shared" si="129"/>
        <v>0</v>
      </c>
      <c r="AI218" s="100" t="s">
        <v>82</v>
      </c>
      <c r="AJ218" s="56">
        <f t="shared" si="130"/>
        <v>0</v>
      </c>
      <c r="AK218" s="56" t="s">
        <v>88</v>
      </c>
      <c r="AL218" s="56">
        <f t="shared" si="131"/>
        <v>0</v>
      </c>
      <c r="AM218" s="99" t="s">
        <v>95</v>
      </c>
      <c r="AN218" s="56">
        <f t="shared" si="132"/>
        <v>0</v>
      </c>
      <c r="AO218" s="99" t="s">
        <v>99</v>
      </c>
      <c r="AP218" s="56">
        <f t="shared" si="133"/>
        <v>0</v>
      </c>
      <c r="AQ218" s="99" t="s">
        <v>102</v>
      </c>
      <c r="AR218" s="56">
        <f t="shared" si="134"/>
        <v>0</v>
      </c>
      <c r="AS218" s="56"/>
      <c r="AT218" s="99" t="s">
        <v>77</v>
      </c>
      <c r="AU218" s="56">
        <f t="shared" si="135"/>
        <v>0</v>
      </c>
      <c r="AV218" s="99" t="s">
        <v>80</v>
      </c>
      <c r="AW218" s="56">
        <f t="shared" si="136"/>
        <v>0</v>
      </c>
      <c r="AX218" s="99" t="s">
        <v>85</v>
      </c>
      <c r="AY218" s="56">
        <f t="shared" si="137"/>
        <v>0</v>
      </c>
      <c r="AZ218" s="99" t="s">
        <v>95</v>
      </c>
      <c r="BA218" s="56">
        <f t="shared" si="138"/>
        <v>0</v>
      </c>
      <c r="BB218" s="99" t="s">
        <v>99</v>
      </c>
      <c r="BC218" s="56">
        <f t="shared" si="139"/>
        <v>0</v>
      </c>
      <c r="BD218" s="99" t="s">
        <v>102</v>
      </c>
      <c r="BE218" s="56">
        <f t="shared" si="140"/>
        <v>0</v>
      </c>
      <c r="BF218" s="56"/>
      <c r="BG218" s="69" t="s">
        <v>77</v>
      </c>
      <c r="BH218" s="56">
        <f t="shared" si="141"/>
        <v>0</v>
      </c>
      <c r="BI218" s="100" t="s">
        <v>80</v>
      </c>
      <c r="BJ218" s="56">
        <f t="shared" si="142"/>
        <v>0</v>
      </c>
      <c r="BK218" s="99" t="s">
        <v>85</v>
      </c>
      <c r="BL218" s="56">
        <f t="shared" si="143"/>
        <v>0</v>
      </c>
      <c r="BM218" s="99" t="s">
        <v>95</v>
      </c>
      <c r="BN218" s="56">
        <f t="shared" si="144"/>
        <v>0</v>
      </c>
      <c r="BO218" s="99" t="s">
        <v>99</v>
      </c>
      <c r="BP218" s="56">
        <f t="shared" si="145"/>
        <v>0</v>
      </c>
      <c r="BQ218" s="99" t="s">
        <v>102</v>
      </c>
      <c r="BR218" s="56">
        <f t="shared" si="146"/>
        <v>0</v>
      </c>
      <c r="BS218" s="56"/>
      <c r="BT218" s="99" t="s">
        <v>75</v>
      </c>
      <c r="BU218" s="56">
        <f t="shared" si="147"/>
        <v>0</v>
      </c>
      <c r="BV218" s="100" t="s">
        <v>138</v>
      </c>
      <c r="BW218" s="56">
        <f t="shared" si="148"/>
        <v>0</v>
      </c>
      <c r="BX218" s="99" t="s">
        <v>88</v>
      </c>
      <c r="BY218" s="56">
        <f t="shared" si="149"/>
        <v>0</v>
      </c>
      <c r="BZ218" s="99" t="s">
        <v>93</v>
      </c>
      <c r="CA218" s="56">
        <f t="shared" si="150"/>
        <v>0</v>
      </c>
      <c r="CB218" s="99" t="s">
        <v>99</v>
      </c>
      <c r="CC218" s="56">
        <f t="shared" si="151"/>
        <v>0</v>
      </c>
      <c r="CD218" s="99" t="s">
        <v>102</v>
      </c>
      <c r="CE218" s="56">
        <f t="shared" si="152"/>
        <v>0</v>
      </c>
      <c r="CF218" s="56"/>
      <c r="CG218" s="99" t="s">
        <v>75</v>
      </c>
      <c r="CH218" s="56">
        <f t="shared" si="153"/>
        <v>0</v>
      </c>
      <c r="CI218" s="99" t="s">
        <v>138</v>
      </c>
      <c r="CJ218" s="56">
        <f t="shared" si="154"/>
        <v>0</v>
      </c>
      <c r="CK218" s="99" t="s">
        <v>88</v>
      </c>
      <c r="CL218" s="56">
        <f t="shared" si="155"/>
        <v>0</v>
      </c>
      <c r="CM218" s="99" t="s">
        <v>93</v>
      </c>
      <c r="CN218" s="56">
        <f t="shared" si="156"/>
        <v>0</v>
      </c>
      <c r="CO218" s="99" t="s">
        <v>99</v>
      </c>
      <c r="CP218" s="56">
        <f t="shared" si="157"/>
        <v>0</v>
      </c>
      <c r="CQ218" s="99" t="s">
        <v>102</v>
      </c>
      <c r="CR218" s="102">
        <f t="shared" si="158"/>
        <v>0</v>
      </c>
    </row>
    <row r="219" spans="1:96" x14ac:dyDescent="0.15">
      <c r="A219" s="80" t="s">
        <v>599</v>
      </c>
      <c r="B219" s="81" t="s">
        <v>600</v>
      </c>
      <c r="C219" s="82" t="s">
        <v>170</v>
      </c>
      <c r="D219" s="82" t="s">
        <v>51</v>
      </c>
      <c r="E219" s="56"/>
      <c r="F219" s="14"/>
      <c r="G219" s="80">
        <v>78</v>
      </c>
      <c r="H219" s="56">
        <v>57</v>
      </c>
      <c r="I219" s="56">
        <v>23</v>
      </c>
      <c r="J219" s="56">
        <v>58.5</v>
      </c>
      <c r="K219" s="56">
        <v>41.5</v>
      </c>
      <c r="L219" s="56">
        <v>54.5</v>
      </c>
      <c r="M219" s="94">
        <f t="shared" si="120"/>
        <v>312.5</v>
      </c>
      <c r="N219" s="80"/>
      <c r="O219" s="56">
        <f t="shared" si="159"/>
        <v>0</v>
      </c>
      <c r="P219" s="56"/>
      <c r="Q219" s="81">
        <f t="shared" si="121"/>
        <v>0</v>
      </c>
      <c r="R219" s="14">
        <f t="shared" si="122"/>
        <v>0</v>
      </c>
      <c r="S219" s="80"/>
      <c r="T219" s="99" t="s">
        <v>73</v>
      </c>
      <c r="U219" s="56">
        <f t="shared" si="123"/>
        <v>0</v>
      </c>
      <c r="V219" s="99" t="s">
        <v>80</v>
      </c>
      <c r="W219" s="56">
        <f t="shared" si="124"/>
        <v>0</v>
      </c>
      <c r="X219" s="99" t="s">
        <v>89</v>
      </c>
      <c r="Y219" s="56">
        <f t="shared" si="125"/>
        <v>0</v>
      </c>
      <c r="Z219" s="99" t="s">
        <v>95</v>
      </c>
      <c r="AA219" s="56">
        <f t="shared" si="126"/>
        <v>0</v>
      </c>
      <c r="AB219" s="99" t="s">
        <v>98</v>
      </c>
      <c r="AC219" s="56">
        <f t="shared" si="127"/>
        <v>0</v>
      </c>
      <c r="AD219" s="99" t="s">
        <v>121</v>
      </c>
      <c r="AE219" s="56">
        <f t="shared" si="128"/>
        <v>0</v>
      </c>
      <c r="AF219" s="56"/>
      <c r="AG219" s="99" t="s">
        <v>77</v>
      </c>
      <c r="AH219" s="56">
        <f t="shared" si="129"/>
        <v>0</v>
      </c>
      <c r="AI219" s="100" t="s">
        <v>83</v>
      </c>
      <c r="AJ219" s="56">
        <f t="shared" si="130"/>
        <v>0</v>
      </c>
      <c r="AK219" s="56" t="s">
        <v>86</v>
      </c>
      <c r="AL219" s="56">
        <f t="shared" si="131"/>
        <v>0</v>
      </c>
      <c r="AM219" s="99" t="s">
        <v>94</v>
      </c>
      <c r="AN219" s="56">
        <f t="shared" si="132"/>
        <v>0</v>
      </c>
      <c r="AO219" s="99" t="s">
        <v>96</v>
      </c>
      <c r="AP219" s="56">
        <f t="shared" si="133"/>
        <v>0</v>
      </c>
      <c r="AQ219" s="99" t="s">
        <v>102</v>
      </c>
      <c r="AR219" s="56">
        <f t="shared" si="134"/>
        <v>0</v>
      </c>
      <c r="AS219" s="56"/>
      <c r="AT219" s="99" t="s">
        <v>74</v>
      </c>
      <c r="AU219" s="56">
        <f t="shared" si="135"/>
        <v>0</v>
      </c>
      <c r="AV219" s="99" t="s">
        <v>80</v>
      </c>
      <c r="AW219" s="56">
        <f t="shared" si="136"/>
        <v>0</v>
      </c>
      <c r="AX219" s="99" t="s">
        <v>90</v>
      </c>
      <c r="AY219" s="56">
        <f t="shared" si="137"/>
        <v>0</v>
      </c>
      <c r="AZ219" s="99" t="s">
        <v>93</v>
      </c>
      <c r="BA219" s="56">
        <f t="shared" si="138"/>
        <v>0</v>
      </c>
      <c r="BB219" s="99" t="s">
        <v>98</v>
      </c>
      <c r="BC219" s="56">
        <f t="shared" si="139"/>
        <v>0</v>
      </c>
      <c r="BD219" s="99" t="s">
        <v>102</v>
      </c>
      <c r="BE219" s="56">
        <f t="shared" si="140"/>
        <v>0</v>
      </c>
      <c r="BF219" s="56"/>
      <c r="BG219" s="69" t="s">
        <v>74</v>
      </c>
      <c r="BH219" s="56">
        <f t="shared" si="141"/>
        <v>0</v>
      </c>
      <c r="BI219" s="100" t="s">
        <v>80</v>
      </c>
      <c r="BJ219" s="56">
        <f t="shared" si="142"/>
        <v>0</v>
      </c>
      <c r="BK219" s="99" t="s">
        <v>90</v>
      </c>
      <c r="BL219" s="56">
        <f t="shared" si="143"/>
        <v>0</v>
      </c>
      <c r="BM219" s="99" t="s">
        <v>93</v>
      </c>
      <c r="BN219" s="56">
        <f t="shared" si="144"/>
        <v>0</v>
      </c>
      <c r="BO219" s="99" t="s">
        <v>98</v>
      </c>
      <c r="BP219" s="56">
        <f t="shared" si="145"/>
        <v>0</v>
      </c>
      <c r="BQ219" s="99" t="s">
        <v>102</v>
      </c>
      <c r="BR219" s="56">
        <f t="shared" si="146"/>
        <v>0</v>
      </c>
      <c r="BS219" s="56"/>
      <c r="BT219" s="99" t="s">
        <v>74</v>
      </c>
      <c r="BU219" s="56">
        <f t="shared" si="147"/>
        <v>0</v>
      </c>
      <c r="BV219" s="100" t="s">
        <v>137</v>
      </c>
      <c r="BW219" s="56">
        <f t="shared" si="148"/>
        <v>0</v>
      </c>
      <c r="BX219" s="99" t="s">
        <v>85</v>
      </c>
      <c r="BY219" s="56">
        <f t="shared" si="149"/>
        <v>0</v>
      </c>
      <c r="BZ219" s="99" t="s">
        <v>93</v>
      </c>
      <c r="CA219" s="56">
        <f t="shared" si="150"/>
        <v>0</v>
      </c>
      <c r="CB219" s="99" t="s">
        <v>96</v>
      </c>
      <c r="CC219" s="56">
        <f t="shared" si="151"/>
        <v>0</v>
      </c>
      <c r="CD219" s="99" t="s">
        <v>102</v>
      </c>
      <c r="CE219" s="56">
        <f t="shared" si="152"/>
        <v>0</v>
      </c>
      <c r="CF219" s="56"/>
      <c r="CG219" s="99" t="s">
        <v>74</v>
      </c>
      <c r="CH219" s="56">
        <f t="shared" si="153"/>
        <v>0</v>
      </c>
      <c r="CI219" s="99" t="s">
        <v>137</v>
      </c>
      <c r="CJ219" s="56">
        <f t="shared" si="154"/>
        <v>0</v>
      </c>
      <c r="CK219" s="99" t="s">
        <v>85</v>
      </c>
      <c r="CL219" s="56">
        <f t="shared" si="155"/>
        <v>0</v>
      </c>
      <c r="CM219" s="99" t="s">
        <v>93</v>
      </c>
      <c r="CN219" s="56">
        <f t="shared" si="156"/>
        <v>0</v>
      </c>
      <c r="CO219" s="99" t="s">
        <v>96</v>
      </c>
      <c r="CP219" s="56">
        <f t="shared" si="157"/>
        <v>0</v>
      </c>
      <c r="CQ219" s="99" t="s">
        <v>102</v>
      </c>
      <c r="CR219" s="102">
        <f t="shared" si="158"/>
        <v>0</v>
      </c>
    </row>
    <row r="220" spans="1:96" x14ac:dyDescent="0.15">
      <c r="A220" s="80" t="s">
        <v>601</v>
      </c>
      <c r="B220" s="81" t="s">
        <v>602</v>
      </c>
      <c r="C220" s="82" t="s">
        <v>170</v>
      </c>
      <c r="D220" s="82" t="s">
        <v>51</v>
      </c>
      <c r="E220" s="56"/>
      <c r="F220" s="14"/>
      <c r="G220" s="80">
        <v>87</v>
      </c>
      <c r="H220" s="56">
        <v>54</v>
      </c>
      <c r="I220" s="56">
        <v>42</v>
      </c>
      <c r="J220" s="56">
        <v>19</v>
      </c>
      <c r="K220" s="56">
        <v>47</v>
      </c>
      <c r="L220" s="56">
        <v>61</v>
      </c>
      <c r="M220" s="94">
        <f t="shared" si="120"/>
        <v>310</v>
      </c>
      <c r="N220" s="80"/>
      <c r="O220" s="56">
        <f t="shared" si="159"/>
        <v>0</v>
      </c>
      <c r="P220" s="56"/>
      <c r="Q220" s="81">
        <f t="shared" si="121"/>
        <v>0</v>
      </c>
      <c r="R220" s="14">
        <f t="shared" si="122"/>
        <v>0</v>
      </c>
      <c r="S220" s="80"/>
      <c r="T220" s="99" t="s">
        <v>77</v>
      </c>
      <c r="U220" s="56">
        <f t="shared" si="123"/>
        <v>0</v>
      </c>
      <c r="V220" s="99" t="s">
        <v>82</v>
      </c>
      <c r="W220" s="56">
        <f t="shared" si="124"/>
        <v>0</v>
      </c>
      <c r="X220" s="99" t="s">
        <v>90</v>
      </c>
      <c r="Y220" s="56">
        <f t="shared" si="125"/>
        <v>0</v>
      </c>
      <c r="Z220" s="99" t="s">
        <v>94</v>
      </c>
      <c r="AA220" s="56">
        <f t="shared" si="126"/>
        <v>0</v>
      </c>
      <c r="AB220" s="99" t="s">
        <v>96</v>
      </c>
      <c r="AC220" s="56">
        <f t="shared" si="127"/>
        <v>0</v>
      </c>
      <c r="AD220" s="99" t="s">
        <v>102</v>
      </c>
      <c r="AE220" s="56">
        <f t="shared" si="128"/>
        <v>0</v>
      </c>
      <c r="AF220" s="56"/>
      <c r="AG220" s="99" t="s">
        <v>75</v>
      </c>
      <c r="AH220" s="56">
        <f t="shared" si="129"/>
        <v>0</v>
      </c>
      <c r="AI220" s="100" t="s">
        <v>82</v>
      </c>
      <c r="AJ220" s="56">
        <f t="shared" si="130"/>
        <v>0</v>
      </c>
      <c r="AK220" s="56" t="s">
        <v>88</v>
      </c>
      <c r="AL220" s="56">
        <f t="shared" si="131"/>
        <v>0</v>
      </c>
      <c r="AM220" s="99" t="s">
        <v>95</v>
      </c>
      <c r="AN220" s="56">
        <f t="shared" si="132"/>
        <v>0</v>
      </c>
      <c r="AO220" s="99" t="s">
        <v>99</v>
      </c>
      <c r="AP220" s="56">
        <f t="shared" si="133"/>
        <v>0</v>
      </c>
      <c r="AQ220" s="99" t="s">
        <v>122</v>
      </c>
      <c r="AR220" s="56">
        <f t="shared" si="134"/>
        <v>0</v>
      </c>
      <c r="AS220" s="56"/>
      <c r="AT220" s="99" t="s">
        <v>75</v>
      </c>
      <c r="AU220" s="56">
        <f t="shared" si="135"/>
        <v>0</v>
      </c>
      <c r="AV220" s="99" t="s">
        <v>79</v>
      </c>
      <c r="AW220" s="56">
        <f t="shared" si="136"/>
        <v>0</v>
      </c>
      <c r="AX220" s="99" t="s">
        <v>85</v>
      </c>
      <c r="AY220" s="56">
        <f t="shared" si="137"/>
        <v>0</v>
      </c>
      <c r="AZ220" s="99" t="s">
        <v>94</v>
      </c>
      <c r="BA220" s="56">
        <f t="shared" si="138"/>
        <v>0</v>
      </c>
      <c r="BB220" s="99" t="s">
        <v>99</v>
      </c>
      <c r="BC220" s="56">
        <f t="shared" si="139"/>
        <v>0</v>
      </c>
      <c r="BD220" s="99" t="s">
        <v>122</v>
      </c>
      <c r="BE220" s="56">
        <f t="shared" si="140"/>
        <v>0</v>
      </c>
      <c r="BF220" s="56"/>
      <c r="BG220" s="69" t="s">
        <v>75</v>
      </c>
      <c r="BH220" s="56">
        <f t="shared" si="141"/>
        <v>0</v>
      </c>
      <c r="BI220" s="100" t="s">
        <v>79</v>
      </c>
      <c r="BJ220" s="56">
        <f t="shared" si="142"/>
        <v>0</v>
      </c>
      <c r="BK220" s="99" t="s">
        <v>85</v>
      </c>
      <c r="BL220" s="56">
        <f t="shared" si="143"/>
        <v>0</v>
      </c>
      <c r="BM220" s="99" t="s">
        <v>94</v>
      </c>
      <c r="BN220" s="56">
        <f t="shared" si="144"/>
        <v>0</v>
      </c>
      <c r="BO220" s="99" t="s">
        <v>99</v>
      </c>
      <c r="BP220" s="56">
        <f t="shared" si="145"/>
        <v>0</v>
      </c>
      <c r="BQ220" s="99" t="s">
        <v>122</v>
      </c>
      <c r="BR220" s="56">
        <f t="shared" si="146"/>
        <v>0</v>
      </c>
      <c r="BS220" s="56"/>
      <c r="BT220" s="99" t="s">
        <v>77</v>
      </c>
      <c r="BU220" s="56">
        <f t="shared" si="147"/>
        <v>0</v>
      </c>
      <c r="BV220" s="100" t="s">
        <v>83</v>
      </c>
      <c r="BW220" s="56">
        <f t="shared" si="148"/>
        <v>0</v>
      </c>
      <c r="BX220" s="99" t="s">
        <v>90</v>
      </c>
      <c r="BY220" s="56">
        <f t="shared" si="149"/>
        <v>0</v>
      </c>
      <c r="BZ220" s="99" t="s">
        <v>95</v>
      </c>
      <c r="CA220" s="56">
        <f t="shared" si="150"/>
        <v>0</v>
      </c>
      <c r="CB220" s="99" t="s">
        <v>99</v>
      </c>
      <c r="CC220" s="56">
        <f t="shared" si="151"/>
        <v>0</v>
      </c>
      <c r="CD220" s="99" t="s">
        <v>102</v>
      </c>
      <c r="CE220" s="56">
        <f t="shared" si="152"/>
        <v>0</v>
      </c>
      <c r="CF220" s="56"/>
      <c r="CG220" s="99" t="s">
        <v>77</v>
      </c>
      <c r="CH220" s="56">
        <f t="shared" si="153"/>
        <v>0</v>
      </c>
      <c r="CI220" s="99" t="s">
        <v>83</v>
      </c>
      <c r="CJ220" s="56">
        <f t="shared" si="154"/>
        <v>0</v>
      </c>
      <c r="CK220" s="99" t="s">
        <v>90</v>
      </c>
      <c r="CL220" s="56">
        <f t="shared" si="155"/>
        <v>0</v>
      </c>
      <c r="CM220" s="99" t="s">
        <v>95</v>
      </c>
      <c r="CN220" s="56">
        <f t="shared" si="156"/>
        <v>0</v>
      </c>
      <c r="CO220" s="99" t="s">
        <v>99</v>
      </c>
      <c r="CP220" s="56">
        <f t="shared" si="157"/>
        <v>0</v>
      </c>
      <c r="CQ220" s="99" t="s">
        <v>102</v>
      </c>
      <c r="CR220" s="102">
        <f t="shared" si="158"/>
        <v>0</v>
      </c>
    </row>
    <row r="221" spans="1:96" x14ac:dyDescent="0.15">
      <c r="A221" s="80" t="s">
        <v>603</v>
      </c>
      <c r="B221" s="81" t="s">
        <v>604</v>
      </c>
      <c r="C221" s="82" t="s">
        <v>170</v>
      </c>
      <c r="D221" s="82" t="s">
        <v>51</v>
      </c>
      <c r="E221" s="56"/>
      <c r="F221" s="14"/>
      <c r="G221" s="80">
        <v>90</v>
      </c>
      <c r="H221" s="56">
        <v>53</v>
      </c>
      <c r="I221" s="56">
        <v>71</v>
      </c>
      <c r="J221" s="56">
        <v>25.5</v>
      </c>
      <c r="K221" s="56">
        <v>33.5</v>
      </c>
      <c r="L221" s="56">
        <v>34</v>
      </c>
      <c r="M221" s="94">
        <f t="shared" si="120"/>
        <v>307</v>
      </c>
      <c r="N221" s="80"/>
      <c r="O221" s="56">
        <f t="shared" si="159"/>
        <v>0</v>
      </c>
      <c r="P221" s="56"/>
      <c r="Q221" s="81">
        <f t="shared" si="121"/>
        <v>0</v>
      </c>
      <c r="R221" s="14">
        <f t="shared" si="122"/>
        <v>0</v>
      </c>
      <c r="S221" s="80"/>
      <c r="T221" s="99" t="s">
        <v>74</v>
      </c>
      <c r="U221" s="56">
        <f t="shared" si="123"/>
        <v>0</v>
      </c>
      <c r="V221" s="99" t="s">
        <v>79</v>
      </c>
      <c r="W221" s="56">
        <f t="shared" si="124"/>
        <v>0</v>
      </c>
      <c r="X221" s="99" t="s">
        <v>86</v>
      </c>
      <c r="Y221" s="56">
        <f t="shared" si="125"/>
        <v>0</v>
      </c>
      <c r="Z221" s="99" t="s">
        <v>91</v>
      </c>
      <c r="AA221" s="56">
        <f t="shared" si="126"/>
        <v>0</v>
      </c>
      <c r="AB221" s="99" t="s">
        <v>96</v>
      </c>
      <c r="AC221" s="56">
        <f t="shared" si="127"/>
        <v>0</v>
      </c>
      <c r="AD221" s="99" t="s">
        <v>102</v>
      </c>
      <c r="AE221" s="56">
        <f t="shared" si="128"/>
        <v>0</v>
      </c>
      <c r="AF221" s="56"/>
      <c r="AG221" s="99" t="s">
        <v>77</v>
      </c>
      <c r="AH221" s="56">
        <f t="shared" si="129"/>
        <v>0</v>
      </c>
      <c r="AI221" s="100" t="s">
        <v>83</v>
      </c>
      <c r="AJ221" s="56">
        <f t="shared" si="130"/>
        <v>0</v>
      </c>
      <c r="AK221" s="56" t="s">
        <v>86</v>
      </c>
      <c r="AL221" s="56">
        <f t="shared" si="131"/>
        <v>0</v>
      </c>
      <c r="AM221" s="99" t="s">
        <v>94</v>
      </c>
      <c r="AN221" s="56">
        <f t="shared" si="132"/>
        <v>0</v>
      </c>
      <c r="AO221" s="99" t="s">
        <v>99</v>
      </c>
      <c r="AP221" s="56">
        <f t="shared" si="133"/>
        <v>0</v>
      </c>
      <c r="AQ221" s="99" t="s">
        <v>122</v>
      </c>
      <c r="AR221" s="56">
        <f t="shared" si="134"/>
        <v>0</v>
      </c>
      <c r="AS221" s="56"/>
      <c r="AT221" s="99" t="s">
        <v>75</v>
      </c>
      <c r="AU221" s="56">
        <f t="shared" si="135"/>
        <v>0</v>
      </c>
      <c r="AV221" s="99" t="s">
        <v>132</v>
      </c>
      <c r="AW221" s="56">
        <f t="shared" si="136"/>
        <v>0</v>
      </c>
      <c r="AX221" s="99" t="s">
        <v>90</v>
      </c>
      <c r="AY221" s="56">
        <f t="shared" si="137"/>
        <v>0</v>
      </c>
      <c r="AZ221" s="99" t="s">
        <v>95</v>
      </c>
      <c r="BA221" s="56">
        <f t="shared" si="138"/>
        <v>0</v>
      </c>
      <c r="BB221" s="99" t="s">
        <v>99</v>
      </c>
      <c r="BC221" s="56">
        <f t="shared" si="139"/>
        <v>0</v>
      </c>
      <c r="BD221" s="99" t="s">
        <v>102</v>
      </c>
      <c r="BE221" s="56">
        <f t="shared" si="140"/>
        <v>0</v>
      </c>
      <c r="BF221" s="56"/>
      <c r="BG221" s="69" t="s">
        <v>75</v>
      </c>
      <c r="BH221" s="56">
        <f t="shared" si="141"/>
        <v>0</v>
      </c>
      <c r="BI221" s="100" t="s">
        <v>83</v>
      </c>
      <c r="BJ221" s="56">
        <f t="shared" si="142"/>
        <v>0</v>
      </c>
      <c r="BK221" s="99" t="s">
        <v>90</v>
      </c>
      <c r="BL221" s="56">
        <f t="shared" si="143"/>
        <v>0</v>
      </c>
      <c r="BM221" s="99" t="s">
        <v>95</v>
      </c>
      <c r="BN221" s="56">
        <f t="shared" si="144"/>
        <v>0</v>
      </c>
      <c r="BO221" s="99" t="s">
        <v>99</v>
      </c>
      <c r="BP221" s="56">
        <f t="shared" si="145"/>
        <v>0</v>
      </c>
      <c r="BQ221" s="99" t="s">
        <v>102</v>
      </c>
      <c r="BR221" s="56">
        <f t="shared" si="146"/>
        <v>0</v>
      </c>
      <c r="BS221" s="56"/>
      <c r="BT221" s="99" t="s">
        <v>77</v>
      </c>
      <c r="BU221" s="56">
        <f t="shared" si="147"/>
        <v>0</v>
      </c>
      <c r="BV221" s="100" t="s">
        <v>83</v>
      </c>
      <c r="BW221" s="56">
        <f t="shared" si="148"/>
        <v>0</v>
      </c>
      <c r="BX221" s="99" t="s">
        <v>90</v>
      </c>
      <c r="BY221" s="56">
        <f t="shared" si="149"/>
        <v>0</v>
      </c>
      <c r="BZ221" s="99" t="s">
        <v>94</v>
      </c>
      <c r="CA221" s="56">
        <f t="shared" si="150"/>
        <v>0</v>
      </c>
      <c r="CB221" s="99" t="s">
        <v>96</v>
      </c>
      <c r="CC221" s="56">
        <f t="shared" si="151"/>
        <v>0</v>
      </c>
      <c r="CD221" s="99" t="s">
        <v>122</v>
      </c>
      <c r="CE221" s="56">
        <f t="shared" si="152"/>
        <v>0</v>
      </c>
      <c r="CF221" s="56"/>
      <c r="CG221" s="99" t="s">
        <v>77</v>
      </c>
      <c r="CH221" s="56">
        <f t="shared" si="153"/>
        <v>0</v>
      </c>
      <c r="CI221" s="99" t="s">
        <v>83</v>
      </c>
      <c r="CJ221" s="56">
        <f t="shared" si="154"/>
        <v>0</v>
      </c>
      <c r="CK221" s="99" t="s">
        <v>90</v>
      </c>
      <c r="CL221" s="56">
        <f t="shared" si="155"/>
        <v>0</v>
      </c>
      <c r="CM221" s="99" t="s">
        <v>94</v>
      </c>
      <c r="CN221" s="56">
        <f t="shared" si="156"/>
        <v>0</v>
      </c>
      <c r="CO221" s="99" t="s">
        <v>96</v>
      </c>
      <c r="CP221" s="56">
        <f t="shared" si="157"/>
        <v>0</v>
      </c>
      <c r="CQ221" s="99" t="s">
        <v>122</v>
      </c>
      <c r="CR221" s="102">
        <f t="shared" si="158"/>
        <v>0</v>
      </c>
    </row>
    <row r="222" spans="1:96" x14ac:dyDescent="0.15">
      <c r="A222" s="80" t="s">
        <v>605</v>
      </c>
      <c r="B222" s="81" t="s">
        <v>606</v>
      </c>
      <c r="C222" s="82" t="s">
        <v>170</v>
      </c>
      <c r="D222" s="82" t="s">
        <v>51</v>
      </c>
      <c r="E222" s="56"/>
      <c r="F222" s="14"/>
      <c r="G222" s="80">
        <v>75</v>
      </c>
      <c r="H222" s="56">
        <v>44</v>
      </c>
      <c r="I222" s="56">
        <v>91</v>
      </c>
      <c r="J222" s="56">
        <v>33</v>
      </c>
      <c r="K222" s="56">
        <v>19.5</v>
      </c>
      <c r="L222" s="56">
        <v>44</v>
      </c>
      <c r="M222" s="94">
        <f t="shared" si="120"/>
        <v>306.5</v>
      </c>
      <c r="N222" s="80"/>
      <c r="O222" s="56">
        <f t="shared" si="159"/>
        <v>0</v>
      </c>
      <c r="P222" s="56"/>
      <c r="Q222" s="81">
        <f t="shared" si="121"/>
        <v>0</v>
      </c>
      <c r="R222" s="14">
        <f t="shared" si="122"/>
        <v>0</v>
      </c>
      <c r="S222" s="80"/>
      <c r="T222" s="99" t="s">
        <v>75</v>
      </c>
      <c r="U222" s="56">
        <f t="shared" si="123"/>
        <v>0</v>
      </c>
      <c r="V222" s="99" t="s">
        <v>81</v>
      </c>
      <c r="W222" s="56">
        <f t="shared" si="124"/>
        <v>0</v>
      </c>
      <c r="X222" s="99" t="s">
        <v>87</v>
      </c>
      <c r="Y222" s="56">
        <f t="shared" si="125"/>
        <v>0</v>
      </c>
      <c r="Z222" s="99" t="s">
        <v>95</v>
      </c>
      <c r="AA222" s="56">
        <f t="shared" si="126"/>
        <v>0</v>
      </c>
      <c r="AB222" s="99" t="s">
        <v>96</v>
      </c>
      <c r="AC222" s="56">
        <f t="shared" si="127"/>
        <v>0</v>
      </c>
      <c r="AD222" s="99" t="s">
        <v>121</v>
      </c>
      <c r="AE222" s="56">
        <f t="shared" si="128"/>
        <v>0</v>
      </c>
      <c r="AF222" s="56"/>
      <c r="AG222" s="99" t="s">
        <v>74</v>
      </c>
      <c r="AH222" s="56">
        <f t="shared" si="129"/>
        <v>0</v>
      </c>
      <c r="AI222" s="100" t="s">
        <v>79</v>
      </c>
      <c r="AJ222" s="56">
        <f t="shared" si="130"/>
        <v>0</v>
      </c>
      <c r="AK222" s="56" t="s">
        <v>90</v>
      </c>
      <c r="AL222" s="56">
        <f t="shared" si="131"/>
        <v>0</v>
      </c>
      <c r="AM222" s="99" t="s">
        <v>94</v>
      </c>
      <c r="AN222" s="56">
        <f t="shared" si="132"/>
        <v>0</v>
      </c>
      <c r="AO222" s="99" t="s">
        <v>96</v>
      </c>
      <c r="AP222" s="56">
        <f t="shared" si="133"/>
        <v>0</v>
      </c>
      <c r="AQ222" s="99" t="s">
        <v>102</v>
      </c>
      <c r="AR222" s="56">
        <f t="shared" si="134"/>
        <v>0</v>
      </c>
      <c r="AS222" s="56"/>
      <c r="AT222" s="99" t="s">
        <v>74</v>
      </c>
      <c r="AU222" s="56">
        <f t="shared" si="135"/>
        <v>0</v>
      </c>
      <c r="AV222" s="99" t="s">
        <v>80</v>
      </c>
      <c r="AW222" s="56">
        <f t="shared" si="136"/>
        <v>0</v>
      </c>
      <c r="AX222" s="99" t="s">
        <v>90</v>
      </c>
      <c r="AY222" s="56">
        <f t="shared" si="137"/>
        <v>0</v>
      </c>
      <c r="AZ222" s="99" t="s">
        <v>94</v>
      </c>
      <c r="BA222" s="56">
        <f t="shared" si="138"/>
        <v>0</v>
      </c>
      <c r="BB222" s="99" t="s">
        <v>96</v>
      </c>
      <c r="BC222" s="56">
        <f t="shared" si="139"/>
        <v>0</v>
      </c>
      <c r="BD222" s="99" t="s">
        <v>102</v>
      </c>
      <c r="BE222" s="56">
        <f t="shared" si="140"/>
        <v>0</v>
      </c>
      <c r="BF222" s="56"/>
      <c r="BG222" s="69" t="s">
        <v>74</v>
      </c>
      <c r="BH222" s="56">
        <f t="shared" si="141"/>
        <v>0</v>
      </c>
      <c r="BI222" s="100" t="s">
        <v>80</v>
      </c>
      <c r="BJ222" s="56">
        <f t="shared" si="142"/>
        <v>0</v>
      </c>
      <c r="BK222" s="99" t="s">
        <v>90</v>
      </c>
      <c r="BL222" s="56">
        <f t="shared" si="143"/>
        <v>0</v>
      </c>
      <c r="BM222" s="99" t="s">
        <v>94</v>
      </c>
      <c r="BN222" s="56">
        <f t="shared" si="144"/>
        <v>0</v>
      </c>
      <c r="BO222" s="99" t="s">
        <v>96</v>
      </c>
      <c r="BP222" s="56">
        <f t="shared" si="145"/>
        <v>0</v>
      </c>
      <c r="BQ222" s="99" t="s">
        <v>102</v>
      </c>
      <c r="BR222" s="56">
        <f t="shared" si="146"/>
        <v>0</v>
      </c>
      <c r="BS222" s="56"/>
      <c r="BT222" s="99" t="s">
        <v>75</v>
      </c>
      <c r="BU222" s="56">
        <f t="shared" si="147"/>
        <v>0</v>
      </c>
      <c r="BV222" s="100" t="s">
        <v>138</v>
      </c>
      <c r="BW222" s="56">
        <f t="shared" si="148"/>
        <v>0</v>
      </c>
      <c r="BX222" s="99" t="s">
        <v>88</v>
      </c>
      <c r="BY222" s="56">
        <f t="shared" si="149"/>
        <v>0</v>
      </c>
      <c r="BZ222" s="99" t="s">
        <v>93</v>
      </c>
      <c r="CA222" s="56">
        <f t="shared" si="150"/>
        <v>0</v>
      </c>
      <c r="CB222" s="99" t="s">
        <v>99</v>
      </c>
      <c r="CC222" s="56">
        <f t="shared" si="151"/>
        <v>0</v>
      </c>
      <c r="CD222" s="99" t="s">
        <v>102</v>
      </c>
      <c r="CE222" s="56">
        <f t="shared" si="152"/>
        <v>0</v>
      </c>
      <c r="CF222" s="56"/>
      <c r="CG222" s="99" t="s">
        <v>75</v>
      </c>
      <c r="CH222" s="56">
        <f t="shared" si="153"/>
        <v>0</v>
      </c>
      <c r="CI222" s="99" t="s">
        <v>138</v>
      </c>
      <c r="CJ222" s="56">
        <f t="shared" si="154"/>
        <v>0</v>
      </c>
      <c r="CK222" s="99" t="s">
        <v>88</v>
      </c>
      <c r="CL222" s="56">
        <f t="shared" si="155"/>
        <v>0</v>
      </c>
      <c r="CM222" s="99" t="s">
        <v>93</v>
      </c>
      <c r="CN222" s="56">
        <f t="shared" si="156"/>
        <v>0</v>
      </c>
      <c r="CO222" s="99" t="s">
        <v>99</v>
      </c>
      <c r="CP222" s="56">
        <f t="shared" si="157"/>
        <v>0</v>
      </c>
      <c r="CQ222" s="99" t="s">
        <v>102</v>
      </c>
      <c r="CR222" s="102">
        <f t="shared" si="158"/>
        <v>0</v>
      </c>
    </row>
    <row r="223" spans="1:96" x14ac:dyDescent="0.15">
      <c r="A223" s="80" t="s">
        <v>607</v>
      </c>
      <c r="B223" s="81" t="s">
        <v>608</v>
      </c>
      <c r="C223" s="82" t="s">
        <v>170</v>
      </c>
      <c r="D223" s="82" t="s">
        <v>51</v>
      </c>
      <c r="E223" s="56"/>
      <c r="F223" s="14"/>
      <c r="G223" s="80">
        <v>74</v>
      </c>
      <c r="H223" s="56">
        <v>75</v>
      </c>
      <c r="I223" s="56">
        <v>33</v>
      </c>
      <c r="J223" s="56">
        <v>48.5</v>
      </c>
      <c r="K223" s="56">
        <v>34</v>
      </c>
      <c r="L223" s="56">
        <v>41</v>
      </c>
      <c r="M223" s="94">
        <f t="shared" si="120"/>
        <v>305.5</v>
      </c>
      <c r="N223" s="80"/>
      <c r="O223" s="56">
        <f t="shared" si="159"/>
        <v>0</v>
      </c>
      <c r="P223" s="56"/>
      <c r="Q223" s="81">
        <f t="shared" si="121"/>
        <v>0</v>
      </c>
      <c r="R223" s="14">
        <f t="shared" si="122"/>
        <v>0</v>
      </c>
      <c r="S223" s="80"/>
      <c r="T223" s="99" t="s">
        <v>75</v>
      </c>
      <c r="U223" s="56">
        <f t="shared" si="123"/>
        <v>0</v>
      </c>
      <c r="V223" s="99" t="s">
        <v>80</v>
      </c>
      <c r="W223" s="56">
        <f t="shared" si="124"/>
        <v>0</v>
      </c>
      <c r="X223" s="99" t="s">
        <v>89</v>
      </c>
      <c r="Y223" s="56">
        <f t="shared" si="125"/>
        <v>0</v>
      </c>
      <c r="Z223" s="99" t="s">
        <v>93</v>
      </c>
      <c r="AA223" s="56">
        <f t="shared" si="126"/>
        <v>0</v>
      </c>
      <c r="AB223" s="99" t="s">
        <v>96</v>
      </c>
      <c r="AC223" s="56">
        <f t="shared" si="127"/>
        <v>0</v>
      </c>
      <c r="AD223" s="99" t="s">
        <v>102</v>
      </c>
      <c r="AE223" s="56">
        <f t="shared" si="128"/>
        <v>0</v>
      </c>
      <c r="AF223" s="56"/>
      <c r="AG223" s="99" t="s">
        <v>74</v>
      </c>
      <c r="AH223" s="56">
        <f t="shared" si="129"/>
        <v>0</v>
      </c>
      <c r="AI223" s="100" t="s">
        <v>79</v>
      </c>
      <c r="AJ223" s="56">
        <f t="shared" si="130"/>
        <v>0</v>
      </c>
      <c r="AK223" s="56" t="s">
        <v>90</v>
      </c>
      <c r="AL223" s="56">
        <f t="shared" si="131"/>
        <v>0</v>
      </c>
      <c r="AM223" s="99" t="s">
        <v>94</v>
      </c>
      <c r="AN223" s="56">
        <f t="shared" si="132"/>
        <v>0</v>
      </c>
      <c r="AO223" s="99" t="s">
        <v>96</v>
      </c>
      <c r="AP223" s="56">
        <f t="shared" si="133"/>
        <v>0</v>
      </c>
      <c r="AQ223" s="99" t="s">
        <v>102</v>
      </c>
      <c r="AR223" s="56">
        <f t="shared" si="134"/>
        <v>0</v>
      </c>
      <c r="AS223" s="56"/>
      <c r="AT223" s="99" t="s">
        <v>74</v>
      </c>
      <c r="AU223" s="56">
        <f t="shared" si="135"/>
        <v>0</v>
      </c>
      <c r="AV223" s="99" t="s">
        <v>80</v>
      </c>
      <c r="AW223" s="56">
        <f t="shared" si="136"/>
        <v>0</v>
      </c>
      <c r="AX223" s="99" t="s">
        <v>90</v>
      </c>
      <c r="AY223" s="56">
        <f t="shared" si="137"/>
        <v>0</v>
      </c>
      <c r="AZ223" s="99" t="s">
        <v>95</v>
      </c>
      <c r="BA223" s="56">
        <f t="shared" si="138"/>
        <v>0</v>
      </c>
      <c r="BB223" s="99" t="s">
        <v>99</v>
      </c>
      <c r="BC223" s="56">
        <f t="shared" si="139"/>
        <v>0</v>
      </c>
      <c r="BD223" s="99" t="s">
        <v>122</v>
      </c>
      <c r="BE223" s="56">
        <f t="shared" si="140"/>
        <v>0</v>
      </c>
      <c r="BF223" s="56"/>
      <c r="BG223" s="69" t="s">
        <v>74</v>
      </c>
      <c r="BH223" s="56">
        <f t="shared" si="141"/>
        <v>0</v>
      </c>
      <c r="BI223" s="100" t="s">
        <v>80</v>
      </c>
      <c r="BJ223" s="56">
        <f t="shared" si="142"/>
        <v>0</v>
      </c>
      <c r="BK223" s="99" t="s">
        <v>90</v>
      </c>
      <c r="BL223" s="56">
        <f t="shared" si="143"/>
        <v>0</v>
      </c>
      <c r="BM223" s="99" t="s">
        <v>95</v>
      </c>
      <c r="BN223" s="56">
        <f t="shared" si="144"/>
        <v>0</v>
      </c>
      <c r="BO223" s="99" t="s">
        <v>99</v>
      </c>
      <c r="BP223" s="56">
        <f t="shared" si="145"/>
        <v>0</v>
      </c>
      <c r="BQ223" s="99" t="s">
        <v>122</v>
      </c>
      <c r="BR223" s="56">
        <f t="shared" si="146"/>
        <v>0</v>
      </c>
      <c r="BS223" s="56"/>
      <c r="BT223" s="99" t="s">
        <v>75</v>
      </c>
      <c r="BU223" s="56">
        <f t="shared" si="147"/>
        <v>0</v>
      </c>
      <c r="BV223" s="100" t="s">
        <v>138</v>
      </c>
      <c r="BW223" s="56">
        <f t="shared" si="148"/>
        <v>0</v>
      </c>
      <c r="BX223" s="99" t="s">
        <v>88</v>
      </c>
      <c r="BY223" s="56">
        <f t="shared" si="149"/>
        <v>0</v>
      </c>
      <c r="BZ223" s="99" t="s">
        <v>93</v>
      </c>
      <c r="CA223" s="56">
        <f t="shared" si="150"/>
        <v>0</v>
      </c>
      <c r="CB223" s="99" t="s">
        <v>99</v>
      </c>
      <c r="CC223" s="56">
        <f t="shared" si="151"/>
        <v>0</v>
      </c>
      <c r="CD223" s="99" t="s">
        <v>102</v>
      </c>
      <c r="CE223" s="56">
        <f t="shared" si="152"/>
        <v>0</v>
      </c>
      <c r="CF223" s="56"/>
      <c r="CG223" s="99" t="s">
        <v>75</v>
      </c>
      <c r="CH223" s="56">
        <f t="shared" si="153"/>
        <v>0</v>
      </c>
      <c r="CI223" s="99" t="s">
        <v>138</v>
      </c>
      <c r="CJ223" s="56">
        <f t="shared" si="154"/>
        <v>0</v>
      </c>
      <c r="CK223" s="99" t="s">
        <v>88</v>
      </c>
      <c r="CL223" s="56">
        <f t="shared" si="155"/>
        <v>0</v>
      </c>
      <c r="CM223" s="99" t="s">
        <v>93</v>
      </c>
      <c r="CN223" s="56">
        <f t="shared" si="156"/>
        <v>0</v>
      </c>
      <c r="CO223" s="99" t="s">
        <v>99</v>
      </c>
      <c r="CP223" s="56">
        <f t="shared" si="157"/>
        <v>0</v>
      </c>
      <c r="CQ223" s="99" t="s">
        <v>102</v>
      </c>
      <c r="CR223" s="102">
        <f t="shared" si="158"/>
        <v>0</v>
      </c>
    </row>
    <row r="224" spans="1:96" x14ac:dyDescent="0.15">
      <c r="A224" s="80" t="s">
        <v>609</v>
      </c>
      <c r="B224" s="81" t="s">
        <v>610</v>
      </c>
      <c r="C224" s="82" t="s">
        <v>170</v>
      </c>
      <c r="D224" s="82" t="s">
        <v>51</v>
      </c>
      <c r="E224" s="56"/>
      <c r="F224" s="14"/>
      <c r="G224" s="80">
        <v>88</v>
      </c>
      <c r="H224" s="56">
        <v>61</v>
      </c>
      <c r="I224" s="56">
        <v>82</v>
      </c>
      <c r="J224" s="56">
        <v>7.5</v>
      </c>
      <c r="K224" s="56">
        <v>20.5</v>
      </c>
      <c r="L224" s="56">
        <v>43</v>
      </c>
      <c r="M224" s="94">
        <f t="shared" si="120"/>
        <v>302</v>
      </c>
      <c r="N224" s="80"/>
      <c r="O224" s="56">
        <f t="shared" si="159"/>
        <v>0</v>
      </c>
      <c r="P224" s="56"/>
      <c r="Q224" s="81">
        <f t="shared" si="121"/>
        <v>0</v>
      </c>
      <c r="R224" s="14">
        <f t="shared" si="122"/>
        <v>0</v>
      </c>
      <c r="S224" s="80"/>
      <c r="T224" s="99" t="s">
        <v>77</v>
      </c>
      <c r="U224" s="56">
        <f t="shared" si="123"/>
        <v>0</v>
      </c>
      <c r="V224" s="99" t="s">
        <v>81</v>
      </c>
      <c r="W224" s="56">
        <f t="shared" si="124"/>
        <v>0</v>
      </c>
      <c r="X224" s="99" t="s">
        <v>90</v>
      </c>
      <c r="Y224" s="56">
        <f t="shared" si="125"/>
        <v>0</v>
      </c>
      <c r="Z224" s="99" t="s">
        <v>93</v>
      </c>
      <c r="AA224" s="56">
        <f t="shared" si="126"/>
        <v>0</v>
      </c>
      <c r="AB224" s="99" t="s">
        <v>125</v>
      </c>
      <c r="AC224" s="56">
        <f t="shared" si="127"/>
        <v>0</v>
      </c>
      <c r="AD224" s="99" t="s">
        <v>102</v>
      </c>
      <c r="AE224" s="56">
        <f t="shared" si="128"/>
        <v>0</v>
      </c>
      <c r="AF224" s="56"/>
      <c r="AG224" s="99" t="s">
        <v>74</v>
      </c>
      <c r="AH224" s="56">
        <f t="shared" si="129"/>
        <v>0</v>
      </c>
      <c r="AI224" s="100" t="s">
        <v>79</v>
      </c>
      <c r="AJ224" s="56">
        <f t="shared" si="130"/>
        <v>0</v>
      </c>
      <c r="AK224" s="56" t="s">
        <v>90</v>
      </c>
      <c r="AL224" s="56">
        <f t="shared" si="131"/>
        <v>0</v>
      </c>
      <c r="AM224" s="99" t="s">
        <v>95</v>
      </c>
      <c r="AN224" s="56">
        <f t="shared" si="132"/>
        <v>0</v>
      </c>
      <c r="AO224" s="99" t="s">
        <v>96</v>
      </c>
      <c r="AP224" s="56">
        <f t="shared" si="133"/>
        <v>0</v>
      </c>
      <c r="AQ224" s="99" t="s">
        <v>102</v>
      </c>
      <c r="AR224" s="56">
        <f t="shared" si="134"/>
        <v>0</v>
      </c>
      <c r="AS224" s="56"/>
      <c r="AT224" s="99" t="s">
        <v>75</v>
      </c>
      <c r="AU224" s="56">
        <f t="shared" si="135"/>
        <v>0</v>
      </c>
      <c r="AV224" s="99" t="s">
        <v>79</v>
      </c>
      <c r="AW224" s="56">
        <f t="shared" si="136"/>
        <v>0</v>
      </c>
      <c r="AX224" s="99" t="s">
        <v>85</v>
      </c>
      <c r="AY224" s="56">
        <f t="shared" si="137"/>
        <v>0</v>
      </c>
      <c r="AZ224" s="99" t="s">
        <v>93</v>
      </c>
      <c r="BA224" s="56">
        <f t="shared" si="138"/>
        <v>0</v>
      </c>
      <c r="BB224" s="99" t="s">
        <v>96</v>
      </c>
      <c r="BC224" s="56">
        <f t="shared" si="139"/>
        <v>0</v>
      </c>
      <c r="BD224" s="99" t="s">
        <v>122</v>
      </c>
      <c r="BE224" s="56">
        <f t="shared" si="140"/>
        <v>0</v>
      </c>
      <c r="BF224" s="56"/>
      <c r="BG224" s="69" t="s">
        <v>75</v>
      </c>
      <c r="BH224" s="56">
        <f t="shared" si="141"/>
        <v>0</v>
      </c>
      <c r="BI224" s="100" t="s">
        <v>79</v>
      </c>
      <c r="BJ224" s="56">
        <f t="shared" si="142"/>
        <v>0</v>
      </c>
      <c r="BK224" s="99" t="s">
        <v>85</v>
      </c>
      <c r="BL224" s="56">
        <f t="shared" si="143"/>
        <v>0</v>
      </c>
      <c r="BM224" s="99" t="s">
        <v>93</v>
      </c>
      <c r="BN224" s="56">
        <f t="shared" si="144"/>
        <v>0</v>
      </c>
      <c r="BO224" s="99" t="s">
        <v>96</v>
      </c>
      <c r="BP224" s="56">
        <f t="shared" si="145"/>
        <v>0</v>
      </c>
      <c r="BQ224" s="99" t="s">
        <v>122</v>
      </c>
      <c r="BR224" s="56">
        <f t="shared" si="146"/>
        <v>0</v>
      </c>
      <c r="BS224" s="56"/>
      <c r="BT224" s="99" t="s">
        <v>77</v>
      </c>
      <c r="BU224" s="56">
        <f t="shared" si="147"/>
        <v>0</v>
      </c>
      <c r="BV224" s="100" t="s">
        <v>83</v>
      </c>
      <c r="BW224" s="56">
        <f t="shared" si="148"/>
        <v>0</v>
      </c>
      <c r="BX224" s="99" t="s">
        <v>90</v>
      </c>
      <c r="BY224" s="56">
        <f t="shared" si="149"/>
        <v>0</v>
      </c>
      <c r="BZ224" s="99" t="s">
        <v>94</v>
      </c>
      <c r="CA224" s="56">
        <f t="shared" si="150"/>
        <v>0</v>
      </c>
      <c r="CB224" s="99" t="s">
        <v>96</v>
      </c>
      <c r="CC224" s="56">
        <f t="shared" si="151"/>
        <v>0</v>
      </c>
      <c r="CD224" s="99" t="s">
        <v>122</v>
      </c>
      <c r="CE224" s="56">
        <f t="shared" si="152"/>
        <v>0</v>
      </c>
      <c r="CF224" s="56"/>
      <c r="CG224" s="99" t="s">
        <v>77</v>
      </c>
      <c r="CH224" s="56">
        <f t="shared" si="153"/>
        <v>0</v>
      </c>
      <c r="CI224" s="99" t="s">
        <v>83</v>
      </c>
      <c r="CJ224" s="56">
        <f t="shared" si="154"/>
        <v>0</v>
      </c>
      <c r="CK224" s="99" t="s">
        <v>90</v>
      </c>
      <c r="CL224" s="56">
        <f t="shared" si="155"/>
        <v>0</v>
      </c>
      <c r="CM224" s="99" t="s">
        <v>94</v>
      </c>
      <c r="CN224" s="56">
        <f t="shared" si="156"/>
        <v>0</v>
      </c>
      <c r="CO224" s="99" t="s">
        <v>96</v>
      </c>
      <c r="CP224" s="56">
        <f t="shared" si="157"/>
        <v>0</v>
      </c>
      <c r="CQ224" s="99" t="s">
        <v>122</v>
      </c>
      <c r="CR224" s="102">
        <f t="shared" si="158"/>
        <v>0</v>
      </c>
    </row>
    <row r="225" spans="1:96" x14ac:dyDescent="0.15">
      <c r="A225" s="80" t="s">
        <v>611</v>
      </c>
      <c r="B225" s="81" t="s">
        <v>612</v>
      </c>
      <c r="C225" s="82" t="s">
        <v>170</v>
      </c>
      <c r="D225" s="82" t="s">
        <v>51</v>
      </c>
      <c r="E225" s="56"/>
      <c r="F225" s="14"/>
      <c r="G225" s="80">
        <v>96</v>
      </c>
      <c r="H225" s="56">
        <v>75</v>
      </c>
      <c r="I225" s="56">
        <v>39</v>
      </c>
      <c r="J225" s="56">
        <v>35</v>
      </c>
      <c r="K225" s="56">
        <v>19</v>
      </c>
      <c r="L225" s="56">
        <v>38</v>
      </c>
      <c r="M225" s="94">
        <f t="shared" si="120"/>
        <v>302</v>
      </c>
      <c r="N225" s="80"/>
      <c r="O225" s="56">
        <f t="shared" si="159"/>
        <v>0</v>
      </c>
      <c r="P225" s="56"/>
      <c r="Q225" s="81">
        <f t="shared" si="121"/>
        <v>0</v>
      </c>
      <c r="R225" s="14">
        <f t="shared" si="122"/>
        <v>0</v>
      </c>
      <c r="S225" s="80"/>
      <c r="T225" s="99" t="s">
        <v>77</v>
      </c>
      <c r="U225" s="56">
        <f t="shared" si="123"/>
        <v>0</v>
      </c>
      <c r="V225" s="99" t="s">
        <v>82</v>
      </c>
      <c r="W225" s="56">
        <f t="shared" si="124"/>
        <v>0</v>
      </c>
      <c r="X225" s="99" t="s">
        <v>90</v>
      </c>
      <c r="Y225" s="56">
        <f t="shared" si="125"/>
        <v>0</v>
      </c>
      <c r="Z225" s="99" t="s">
        <v>94</v>
      </c>
      <c r="AA225" s="56">
        <f t="shared" si="126"/>
        <v>0</v>
      </c>
      <c r="AB225" s="99" t="s">
        <v>96</v>
      </c>
      <c r="AC225" s="56">
        <f t="shared" si="127"/>
        <v>0</v>
      </c>
      <c r="AD225" s="99" t="s">
        <v>102</v>
      </c>
      <c r="AE225" s="56">
        <f t="shared" si="128"/>
        <v>0</v>
      </c>
      <c r="AF225" s="56"/>
      <c r="AG225" s="99" t="s">
        <v>75</v>
      </c>
      <c r="AH225" s="56">
        <f t="shared" si="129"/>
        <v>0</v>
      </c>
      <c r="AI225" s="100" t="s">
        <v>82</v>
      </c>
      <c r="AJ225" s="56">
        <f t="shared" si="130"/>
        <v>0</v>
      </c>
      <c r="AK225" s="56" t="s">
        <v>88</v>
      </c>
      <c r="AL225" s="56">
        <f t="shared" si="131"/>
        <v>0</v>
      </c>
      <c r="AM225" s="99" t="s">
        <v>91</v>
      </c>
      <c r="AN225" s="56">
        <f t="shared" si="132"/>
        <v>0</v>
      </c>
      <c r="AO225" s="99" t="s">
        <v>96</v>
      </c>
      <c r="AP225" s="56">
        <f t="shared" si="133"/>
        <v>0</v>
      </c>
      <c r="AQ225" s="99" t="s">
        <v>102</v>
      </c>
      <c r="AR225" s="56">
        <f t="shared" si="134"/>
        <v>0</v>
      </c>
      <c r="AS225" s="56"/>
      <c r="AT225" s="99" t="s">
        <v>75</v>
      </c>
      <c r="AU225" s="56">
        <f t="shared" si="135"/>
        <v>0</v>
      </c>
      <c r="AV225" s="99" t="s">
        <v>79</v>
      </c>
      <c r="AW225" s="56">
        <f t="shared" si="136"/>
        <v>0</v>
      </c>
      <c r="AX225" s="99" t="s">
        <v>85</v>
      </c>
      <c r="AY225" s="56">
        <f t="shared" si="137"/>
        <v>0</v>
      </c>
      <c r="AZ225" s="99" t="s">
        <v>91</v>
      </c>
      <c r="BA225" s="56">
        <f t="shared" si="138"/>
        <v>0</v>
      </c>
      <c r="BB225" s="99" t="s">
        <v>96</v>
      </c>
      <c r="BC225" s="56">
        <f t="shared" si="139"/>
        <v>0</v>
      </c>
      <c r="BD225" s="99" t="s">
        <v>121</v>
      </c>
      <c r="BE225" s="56">
        <f t="shared" si="140"/>
        <v>0</v>
      </c>
      <c r="BF225" s="56"/>
      <c r="BG225" s="69" t="s">
        <v>75</v>
      </c>
      <c r="BH225" s="56">
        <f t="shared" si="141"/>
        <v>0</v>
      </c>
      <c r="BI225" s="100" t="s">
        <v>79</v>
      </c>
      <c r="BJ225" s="56">
        <f t="shared" si="142"/>
        <v>0</v>
      </c>
      <c r="BK225" s="99" t="s">
        <v>85</v>
      </c>
      <c r="BL225" s="56">
        <f t="shared" si="143"/>
        <v>0</v>
      </c>
      <c r="BM225" s="99" t="s">
        <v>91</v>
      </c>
      <c r="BN225" s="56">
        <f t="shared" si="144"/>
        <v>0</v>
      </c>
      <c r="BO225" s="99" t="s">
        <v>96</v>
      </c>
      <c r="BP225" s="56">
        <f t="shared" si="145"/>
        <v>0</v>
      </c>
      <c r="BQ225" s="99" t="s">
        <v>121</v>
      </c>
      <c r="BR225" s="56">
        <f t="shared" si="146"/>
        <v>0</v>
      </c>
      <c r="BS225" s="56"/>
      <c r="BT225" s="99" t="s">
        <v>77</v>
      </c>
      <c r="BU225" s="56">
        <f t="shared" si="147"/>
        <v>0</v>
      </c>
      <c r="BV225" s="100" t="s">
        <v>83</v>
      </c>
      <c r="BW225" s="56">
        <f t="shared" si="148"/>
        <v>0</v>
      </c>
      <c r="BX225" s="99" t="s">
        <v>90</v>
      </c>
      <c r="BY225" s="56">
        <f t="shared" si="149"/>
        <v>0</v>
      </c>
      <c r="BZ225" s="99" t="s">
        <v>91</v>
      </c>
      <c r="CA225" s="56">
        <f t="shared" si="150"/>
        <v>0</v>
      </c>
      <c r="CB225" s="99" t="s">
        <v>96</v>
      </c>
      <c r="CC225" s="56">
        <f t="shared" si="151"/>
        <v>0</v>
      </c>
      <c r="CD225" s="99" t="s">
        <v>122</v>
      </c>
      <c r="CE225" s="56">
        <f t="shared" si="152"/>
        <v>0</v>
      </c>
      <c r="CF225" s="56"/>
      <c r="CG225" s="99" t="s">
        <v>77</v>
      </c>
      <c r="CH225" s="56">
        <f t="shared" si="153"/>
        <v>0</v>
      </c>
      <c r="CI225" s="99" t="s">
        <v>83</v>
      </c>
      <c r="CJ225" s="56">
        <f t="shared" si="154"/>
        <v>0</v>
      </c>
      <c r="CK225" s="99" t="s">
        <v>90</v>
      </c>
      <c r="CL225" s="56">
        <f t="shared" si="155"/>
        <v>0</v>
      </c>
      <c r="CM225" s="99" t="s">
        <v>91</v>
      </c>
      <c r="CN225" s="56">
        <f t="shared" si="156"/>
        <v>0</v>
      </c>
      <c r="CO225" s="99" t="s">
        <v>96</v>
      </c>
      <c r="CP225" s="56">
        <f t="shared" si="157"/>
        <v>0</v>
      </c>
      <c r="CQ225" s="99" t="s">
        <v>122</v>
      </c>
      <c r="CR225" s="102">
        <f t="shared" si="158"/>
        <v>0</v>
      </c>
    </row>
    <row r="226" spans="1:96" x14ac:dyDescent="0.15">
      <c r="A226" s="80" t="s">
        <v>613</v>
      </c>
      <c r="B226" s="81" t="s">
        <v>614</v>
      </c>
      <c r="C226" s="82" t="s">
        <v>170</v>
      </c>
      <c r="D226" s="82" t="s">
        <v>51</v>
      </c>
      <c r="E226" s="56"/>
      <c r="F226" s="14"/>
      <c r="G226" s="80">
        <v>84</v>
      </c>
      <c r="H226" s="56">
        <v>59</v>
      </c>
      <c r="I226" s="56">
        <v>49</v>
      </c>
      <c r="J226" s="56">
        <v>29</v>
      </c>
      <c r="K226" s="56">
        <v>33.5</v>
      </c>
      <c r="L226" s="56">
        <v>46</v>
      </c>
      <c r="M226" s="94">
        <f t="shared" si="120"/>
        <v>300.5</v>
      </c>
      <c r="N226" s="80"/>
      <c r="O226" s="56">
        <f t="shared" si="159"/>
        <v>0</v>
      </c>
      <c r="P226" s="56"/>
      <c r="Q226" s="81">
        <f t="shared" si="121"/>
        <v>0</v>
      </c>
      <c r="R226" s="14">
        <f t="shared" si="122"/>
        <v>0</v>
      </c>
      <c r="S226" s="80"/>
      <c r="T226" s="99" t="s">
        <v>77</v>
      </c>
      <c r="U226" s="56">
        <f t="shared" si="123"/>
        <v>0</v>
      </c>
      <c r="V226" s="99" t="s">
        <v>82</v>
      </c>
      <c r="W226" s="56">
        <f t="shared" si="124"/>
        <v>0</v>
      </c>
      <c r="X226" s="99" t="s">
        <v>90</v>
      </c>
      <c r="Y226" s="56">
        <f t="shared" si="125"/>
        <v>0</v>
      </c>
      <c r="Z226" s="99" t="s">
        <v>94</v>
      </c>
      <c r="AA226" s="56">
        <f t="shared" si="126"/>
        <v>0</v>
      </c>
      <c r="AB226" s="99" t="s">
        <v>96</v>
      </c>
      <c r="AC226" s="56">
        <f t="shared" si="127"/>
        <v>0</v>
      </c>
      <c r="AD226" s="99" t="s">
        <v>102</v>
      </c>
      <c r="AE226" s="56">
        <f t="shared" si="128"/>
        <v>0</v>
      </c>
      <c r="AF226" s="56"/>
      <c r="AG226" s="99" t="s">
        <v>74</v>
      </c>
      <c r="AH226" s="56">
        <f t="shared" si="129"/>
        <v>0</v>
      </c>
      <c r="AI226" s="100" t="s">
        <v>79</v>
      </c>
      <c r="AJ226" s="56">
        <f t="shared" si="130"/>
        <v>0</v>
      </c>
      <c r="AK226" s="56" t="s">
        <v>90</v>
      </c>
      <c r="AL226" s="56">
        <f t="shared" si="131"/>
        <v>0</v>
      </c>
      <c r="AM226" s="99" t="s">
        <v>94</v>
      </c>
      <c r="AN226" s="56">
        <f t="shared" si="132"/>
        <v>0</v>
      </c>
      <c r="AO226" s="99" t="s">
        <v>99</v>
      </c>
      <c r="AP226" s="56">
        <f t="shared" si="133"/>
        <v>0</v>
      </c>
      <c r="AQ226" s="99" t="s">
        <v>122</v>
      </c>
      <c r="AR226" s="56">
        <f t="shared" si="134"/>
        <v>0</v>
      </c>
      <c r="AS226" s="56"/>
      <c r="AT226" s="99" t="s">
        <v>77</v>
      </c>
      <c r="AU226" s="56">
        <f t="shared" si="135"/>
        <v>0</v>
      </c>
      <c r="AV226" s="99" t="s">
        <v>80</v>
      </c>
      <c r="AW226" s="56">
        <f t="shared" si="136"/>
        <v>0</v>
      </c>
      <c r="AX226" s="99" t="s">
        <v>85</v>
      </c>
      <c r="AY226" s="56">
        <f t="shared" si="137"/>
        <v>0</v>
      </c>
      <c r="AZ226" s="99" t="s">
        <v>94</v>
      </c>
      <c r="BA226" s="56">
        <f t="shared" si="138"/>
        <v>0</v>
      </c>
      <c r="BB226" s="99" t="s">
        <v>96</v>
      </c>
      <c r="BC226" s="56">
        <f t="shared" si="139"/>
        <v>0</v>
      </c>
      <c r="BD226" s="99" t="s">
        <v>102</v>
      </c>
      <c r="BE226" s="56">
        <f t="shared" si="140"/>
        <v>0</v>
      </c>
      <c r="BF226" s="56"/>
      <c r="BG226" s="69" t="s">
        <v>77</v>
      </c>
      <c r="BH226" s="56">
        <f t="shared" si="141"/>
        <v>0</v>
      </c>
      <c r="BI226" s="100" t="s">
        <v>80</v>
      </c>
      <c r="BJ226" s="56">
        <f t="shared" si="142"/>
        <v>0</v>
      </c>
      <c r="BK226" s="99" t="s">
        <v>85</v>
      </c>
      <c r="BL226" s="56">
        <f t="shared" si="143"/>
        <v>0</v>
      </c>
      <c r="BM226" s="99" t="s">
        <v>94</v>
      </c>
      <c r="BN226" s="56">
        <f t="shared" si="144"/>
        <v>0</v>
      </c>
      <c r="BO226" s="99" t="s">
        <v>96</v>
      </c>
      <c r="BP226" s="56">
        <f t="shared" si="145"/>
        <v>0</v>
      </c>
      <c r="BQ226" s="99" t="s">
        <v>102</v>
      </c>
      <c r="BR226" s="56">
        <f t="shared" si="146"/>
        <v>0</v>
      </c>
      <c r="BS226" s="56"/>
      <c r="BT226" s="99" t="s">
        <v>77</v>
      </c>
      <c r="BU226" s="56">
        <f t="shared" si="147"/>
        <v>0</v>
      </c>
      <c r="BV226" s="100" t="s">
        <v>83</v>
      </c>
      <c r="BW226" s="56">
        <f t="shared" si="148"/>
        <v>0</v>
      </c>
      <c r="BX226" s="99" t="s">
        <v>90</v>
      </c>
      <c r="BY226" s="56">
        <f t="shared" si="149"/>
        <v>0</v>
      </c>
      <c r="BZ226" s="99" t="s">
        <v>95</v>
      </c>
      <c r="CA226" s="56">
        <f t="shared" si="150"/>
        <v>0</v>
      </c>
      <c r="CB226" s="99" t="s">
        <v>99</v>
      </c>
      <c r="CC226" s="56">
        <f t="shared" si="151"/>
        <v>0</v>
      </c>
      <c r="CD226" s="99" t="s">
        <v>102</v>
      </c>
      <c r="CE226" s="56">
        <f t="shared" si="152"/>
        <v>0</v>
      </c>
      <c r="CF226" s="56"/>
      <c r="CG226" s="99" t="s">
        <v>77</v>
      </c>
      <c r="CH226" s="56">
        <f t="shared" si="153"/>
        <v>0</v>
      </c>
      <c r="CI226" s="99" t="s">
        <v>83</v>
      </c>
      <c r="CJ226" s="56">
        <f t="shared" si="154"/>
        <v>0</v>
      </c>
      <c r="CK226" s="99" t="s">
        <v>90</v>
      </c>
      <c r="CL226" s="56">
        <f t="shared" si="155"/>
        <v>0</v>
      </c>
      <c r="CM226" s="99" t="s">
        <v>95</v>
      </c>
      <c r="CN226" s="56">
        <f t="shared" si="156"/>
        <v>0</v>
      </c>
      <c r="CO226" s="99" t="s">
        <v>99</v>
      </c>
      <c r="CP226" s="56">
        <f t="shared" si="157"/>
        <v>0</v>
      </c>
      <c r="CQ226" s="99" t="s">
        <v>102</v>
      </c>
      <c r="CR226" s="102">
        <f t="shared" si="158"/>
        <v>0</v>
      </c>
    </row>
    <row r="227" spans="1:96" x14ac:dyDescent="0.15">
      <c r="A227" s="80" t="s">
        <v>615</v>
      </c>
      <c r="B227" s="81" t="s">
        <v>616</v>
      </c>
      <c r="C227" s="82" t="s">
        <v>170</v>
      </c>
      <c r="D227" s="82" t="s">
        <v>51</v>
      </c>
      <c r="E227" s="56"/>
      <c r="F227" s="14"/>
      <c r="G227" s="80">
        <v>93</v>
      </c>
      <c r="H227" s="56">
        <v>63</v>
      </c>
      <c r="I227" s="56">
        <v>44</v>
      </c>
      <c r="J227" s="56">
        <v>23.5</v>
      </c>
      <c r="K227" s="56">
        <v>39.5</v>
      </c>
      <c r="L227" s="56">
        <v>37</v>
      </c>
      <c r="M227" s="94">
        <f t="shared" si="120"/>
        <v>300</v>
      </c>
      <c r="N227" s="80"/>
      <c r="O227" s="56">
        <f t="shared" si="159"/>
        <v>0</v>
      </c>
      <c r="P227" s="56"/>
      <c r="Q227" s="81">
        <f t="shared" si="121"/>
        <v>0</v>
      </c>
      <c r="R227" s="14">
        <f t="shared" si="122"/>
        <v>0</v>
      </c>
      <c r="S227" s="80"/>
      <c r="T227" s="99" t="s">
        <v>77</v>
      </c>
      <c r="U227" s="56">
        <f t="shared" si="123"/>
        <v>0</v>
      </c>
      <c r="V227" s="99" t="s">
        <v>81</v>
      </c>
      <c r="W227" s="56">
        <f t="shared" si="124"/>
        <v>0</v>
      </c>
      <c r="X227" s="99" t="s">
        <v>90</v>
      </c>
      <c r="Y227" s="56">
        <f t="shared" si="125"/>
        <v>0</v>
      </c>
      <c r="Z227" s="99" t="s">
        <v>93</v>
      </c>
      <c r="AA227" s="56">
        <f t="shared" si="126"/>
        <v>0</v>
      </c>
      <c r="AB227" s="99" t="s">
        <v>125</v>
      </c>
      <c r="AC227" s="56">
        <f t="shared" si="127"/>
        <v>0</v>
      </c>
      <c r="AD227" s="99" t="s">
        <v>102</v>
      </c>
      <c r="AE227" s="56">
        <f t="shared" si="128"/>
        <v>0</v>
      </c>
      <c r="AF227" s="56"/>
      <c r="AG227" s="99" t="s">
        <v>77</v>
      </c>
      <c r="AH227" s="56">
        <f t="shared" si="129"/>
        <v>0</v>
      </c>
      <c r="AI227" s="100" t="s">
        <v>81</v>
      </c>
      <c r="AJ227" s="56">
        <f t="shared" si="130"/>
        <v>0</v>
      </c>
      <c r="AK227" s="56" t="s">
        <v>86</v>
      </c>
      <c r="AL227" s="56">
        <f t="shared" si="131"/>
        <v>0</v>
      </c>
      <c r="AM227" s="99" t="s">
        <v>91</v>
      </c>
      <c r="AN227" s="56">
        <f t="shared" si="132"/>
        <v>0</v>
      </c>
      <c r="AO227" s="99" t="s">
        <v>96</v>
      </c>
      <c r="AP227" s="56">
        <f t="shared" si="133"/>
        <v>0</v>
      </c>
      <c r="AQ227" s="99" t="s">
        <v>121</v>
      </c>
      <c r="AR227" s="56">
        <f t="shared" si="134"/>
        <v>0</v>
      </c>
      <c r="AS227" s="56"/>
      <c r="AT227" s="99" t="s">
        <v>74</v>
      </c>
      <c r="AU227" s="56">
        <f t="shared" si="135"/>
        <v>0</v>
      </c>
      <c r="AV227" s="99" t="s">
        <v>81</v>
      </c>
      <c r="AW227" s="56">
        <f t="shared" si="136"/>
        <v>0</v>
      </c>
      <c r="AX227" s="99" t="s">
        <v>88</v>
      </c>
      <c r="AY227" s="56">
        <f t="shared" si="137"/>
        <v>0</v>
      </c>
      <c r="AZ227" s="99" t="s">
        <v>95</v>
      </c>
      <c r="BA227" s="56">
        <f t="shared" si="138"/>
        <v>0</v>
      </c>
      <c r="BB227" s="99" t="s">
        <v>99</v>
      </c>
      <c r="BC227" s="56">
        <f t="shared" si="139"/>
        <v>0</v>
      </c>
      <c r="BD227" s="99" t="s">
        <v>102</v>
      </c>
      <c r="BE227" s="56">
        <f t="shared" si="140"/>
        <v>0</v>
      </c>
      <c r="BF227" s="56"/>
      <c r="BG227" s="69" t="s">
        <v>74</v>
      </c>
      <c r="BH227" s="56">
        <f t="shared" si="141"/>
        <v>0</v>
      </c>
      <c r="BI227" s="100" t="s">
        <v>81</v>
      </c>
      <c r="BJ227" s="56">
        <f t="shared" si="142"/>
        <v>0</v>
      </c>
      <c r="BK227" s="99" t="s">
        <v>87</v>
      </c>
      <c r="BL227" s="56">
        <f t="shared" si="143"/>
        <v>0</v>
      </c>
      <c r="BM227" s="99" t="s">
        <v>95</v>
      </c>
      <c r="BN227" s="56">
        <f t="shared" si="144"/>
        <v>0</v>
      </c>
      <c r="BO227" s="99" t="s">
        <v>99</v>
      </c>
      <c r="BP227" s="56">
        <f t="shared" si="145"/>
        <v>0</v>
      </c>
      <c r="BQ227" s="99" t="s">
        <v>102</v>
      </c>
      <c r="BR227" s="56">
        <f t="shared" si="146"/>
        <v>0</v>
      </c>
      <c r="BS227" s="56"/>
      <c r="BT227" s="99" t="s">
        <v>75</v>
      </c>
      <c r="BU227" s="56">
        <f t="shared" si="147"/>
        <v>0</v>
      </c>
      <c r="BV227" s="100" t="s">
        <v>81</v>
      </c>
      <c r="BW227" s="56">
        <f t="shared" si="148"/>
        <v>0</v>
      </c>
      <c r="BX227" s="99" t="s">
        <v>89</v>
      </c>
      <c r="BY227" s="56">
        <f t="shared" si="149"/>
        <v>0</v>
      </c>
      <c r="BZ227" s="99" t="s">
        <v>95</v>
      </c>
      <c r="CA227" s="56">
        <f t="shared" si="150"/>
        <v>0</v>
      </c>
      <c r="CB227" s="99" t="s">
        <v>99</v>
      </c>
      <c r="CC227" s="56">
        <f t="shared" si="151"/>
        <v>0</v>
      </c>
      <c r="CD227" s="99" t="s">
        <v>102</v>
      </c>
      <c r="CE227" s="56">
        <f t="shared" si="152"/>
        <v>0</v>
      </c>
      <c r="CF227" s="56"/>
      <c r="CG227" s="99" t="s">
        <v>75</v>
      </c>
      <c r="CH227" s="56">
        <f t="shared" si="153"/>
        <v>0</v>
      </c>
      <c r="CI227" s="99" t="s">
        <v>81</v>
      </c>
      <c r="CJ227" s="56">
        <f t="shared" si="154"/>
        <v>0</v>
      </c>
      <c r="CK227" s="99" t="s">
        <v>89</v>
      </c>
      <c r="CL227" s="56">
        <f t="shared" si="155"/>
        <v>0</v>
      </c>
      <c r="CM227" s="99" t="s">
        <v>95</v>
      </c>
      <c r="CN227" s="56">
        <f t="shared" si="156"/>
        <v>0</v>
      </c>
      <c r="CO227" s="99" t="s">
        <v>99</v>
      </c>
      <c r="CP227" s="56">
        <f t="shared" si="157"/>
        <v>0</v>
      </c>
      <c r="CQ227" s="99" t="s">
        <v>102</v>
      </c>
      <c r="CR227" s="102">
        <f t="shared" si="158"/>
        <v>0</v>
      </c>
    </row>
    <row r="228" spans="1:96" x14ac:dyDescent="0.15">
      <c r="A228" s="80" t="s">
        <v>617</v>
      </c>
      <c r="B228" s="81" t="s">
        <v>618</v>
      </c>
      <c r="C228" s="82" t="s">
        <v>170</v>
      </c>
      <c r="D228" s="82" t="s">
        <v>51</v>
      </c>
      <c r="E228" s="56"/>
      <c r="F228" s="14"/>
      <c r="G228" s="80">
        <v>80</v>
      </c>
      <c r="H228" s="56">
        <v>64</v>
      </c>
      <c r="I228" s="56">
        <v>32</v>
      </c>
      <c r="J228" s="56">
        <v>34.5</v>
      </c>
      <c r="K228" s="56">
        <v>49</v>
      </c>
      <c r="L228" s="56">
        <v>38.5</v>
      </c>
      <c r="M228" s="94">
        <f t="shared" si="120"/>
        <v>298</v>
      </c>
      <c r="N228" s="80"/>
      <c r="O228" s="56">
        <f t="shared" si="159"/>
        <v>0</v>
      </c>
      <c r="P228" s="56"/>
      <c r="Q228" s="81">
        <f t="shared" si="121"/>
        <v>0</v>
      </c>
      <c r="R228" s="14">
        <f t="shared" si="122"/>
        <v>0</v>
      </c>
      <c r="S228" s="80"/>
      <c r="T228" s="99" t="s">
        <v>75</v>
      </c>
      <c r="U228" s="56">
        <f t="shared" si="123"/>
        <v>0</v>
      </c>
      <c r="V228" s="99" t="s">
        <v>81</v>
      </c>
      <c r="W228" s="56">
        <f t="shared" si="124"/>
        <v>0</v>
      </c>
      <c r="X228" s="99" t="s">
        <v>87</v>
      </c>
      <c r="Y228" s="56">
        <f t="shared" si="125"/>
        <v>0</v>
      </c>
      <c r="Z228" s="99" t="s">
        <v>95</v>
      </c>
      <c r="AA228" s="56">
        <f t="shared" si="126"/>
        <v>0</v>
      </c>
      <c r="AB228" s="99" t="s">
        <v>96</v>
      </c>
      <c r="AC228" s="56">
        <f t="shared" si="127"/>
        <v>0</v>
      </c>
      <c r="AD228" s="99" t="s">
        <v>121</v>
      </c>
      <c r="AE228" s="56">
        <f t="shared" si="128"/>
        <v>0</v>
      </c>
      <c r="AF228" s="56"/>
      <c r="AG228" s="99" t="s">
        <v>74</v>
      </c>
      <c r="AH228" s="56">
        <f t="shared" si="129"/>
        <v>0</v>
      </c>
      <c r="AI228" s="100" t="s">
        <v>79</v>
      </c>
      <c r="AJ228" s="56">
        <f t="shared" si="130"/>
        <v>0</v>
      </c>
      <c r="AK228" s="56" t="s">
        <v>90</v>
      </c>
      <c r="AL228" s="56">
        <f t="shared" si="131"/>
        <v>0</v>
      </c>
      <c r="AM228" s="99" t="s">
        <v>94</v>
      </c>
      <c r="AN228" s="56">
        <f t="shared" si="132"/>
        <v>0</v>
      </c>
      <c r="AO228" s="99" t="s">
        <v>96</v>
      </c>
      <c r="AP228" s="56">
        <f t="shared" si="133"/>
        <v>0</v>
      </c>
      <c r="AQ228" s="99" t="s">
        <v>102</v>
      </c>
      <c r="AR228" s="56">
        <f t="shared" si="134"/>
        <v>0</v>
      </c>
      <c r="AS228" s="56"/>
      <c r="AT228" s="99" t="s">
        <v>77</v>
      </c>
      <c r="AU228" s="56">
        <f t="shared" si="135"/>
        <v>0</v>
      </c>
      <c r="AV228" s="99" t="s">
        <v>80</v>
      </c>
      <c r="AW228" s="56">
        <f t="shared" si="136"/>
        <v>0</v>
      </c>
      <c r="AX228" s="99" t="s">
        <v>85</v>
      </c>
      <c r="AY228" s="56">
        <f t="shared" si="137"/>
        <v>0</v>
      </c>
      <c r="AZ228" s="99" t="s">
        <v>93</v>
      </c>
      <c r="BA228" s="56">
        <f t="shared" si="138"/>
        <v>0</v>
      </c>
      <c r="BB228" s="99" t="s">
        <v>96</v>
      </c>
      <c r="BC228" s="56">
        <f t="shared" si="139"/>
        <v>0</v>
      </c>
      <c r="BD228" s="99" t="s">
        <v>102</v>
      </c>
      <c r="BE228" s="56">
        <f t="shared" si="140"/>
        <v>0</v>
      </c>
      <c r="BF228" s="56"/>
      <c r="BG228" s="69" t="s">
        <v>77</v>
      </c>
      <c r="BH228" s="56">
        <f t="shared" si="141"/>
        <v>0</v>
      </c>
      <c r="BI228" s="100" t="s">
        <v>80</v>
      </c>
      <c r="BJ228" s="56">
        <f t="shared" si="142"/>
        <v>0</v>
      </c>
      <c r="BK228" s="99" t="s">
        <v>85</v>
      </c>
      <c r="BL228" s="56">
        <f t="shared" si="143"/>
        <v>0</v>
      </c>
      <c r="BM228" s="99" t="s">
        <v>93</v>
      </c>
      <c r="BN228" s="56">
        <f t="shared" si="144"/>
        <v>0</v>
      </c>
      <c r="BO228" s="99" t="s">
        <v>96</v>
      </c>
      <c r="BP228" s="56">
        <f t="shared" si="145"/>
        <v>0</v>
      </c>
      <c r="BQ228" s="99" t="s">
        <v>102</v>
      </c>
      <c r="BR228" s="56">
        <f t="shared" si="146"/>
        <v>0</v>
      </c>
      <c r="BS228" s="56"/>
      <c r="BT228" s="99" t="s">
        <v>75</v>
      </c>
      <c r="BU228" s="56">
        <f t="shared" si="147"/>
        <v>0</v>
      </c>
      <c r="BV228" s="100" t="s">
        <v>138</v>
      </c>
      <c r="BW228" s="56">
        <f t="shared" si="148"/>
        <v>0</v>
      </c>
      <c r="BX228" s="99" t="s">
        <v>88</v>
      </c>
      <c r="BY228" s="56">
        <f t="shared" si="149"/>
        <v>0</v>
      </c>
      <c r="BZ228" s="99" t="s">
        <v>93</v>
      </c>
      <c r="CA228" s="56">
        <f t="shared" si="150"/>
        <v>0</v>
      </c>
      <c r="CB228" s="99" t="s">
        <v>99</v>
      </c>
      <c r="CC228" s="56">
        <f t="shared" si="151"/>
        <v>0</v>
      </c>
      <c r="CD228" s="99" t="s">
        <v>102</v>
      </c>
      <c r="CE228" s="56">
        <f t="shared" si="152"/>
        <v>0</v>
      </c>
      <c r="CF228" s="56"/>
      <c r="CG228" s="99" t="s">
        <v>75</v>
      </c>
      <c r="CH228" s="56">
        <f t="shared" si="153"/>
        <v>0</v>
      </c>
      <c r="CI228" s="99" t="s">
        <v>138</v>
      </c>
      <c r="CJ228" s="56">
        <f t="shared" si="154"/>
        <v>0</v>
      </c>
      <c r="CK228" s="99" t="s">
        <v>88</v>
      </c>
      <c r="CL228" s="56">
        <f t="shared" si="155"/>
        <v>0</v>
      </c>
      <c r="CM228" s="99" t="s">
        <v>93</v>
      </c>
      <c r="CN228" s="56">
        <f t="shared" si="156"/>
        <v>0</v>
      </c>
      <c r="CO228" s="99" t="s">
        <v>99</v>
      </c>
      <c r="CP228" s="56">
        <f t="shared" si="157"/>
        <v>0</v>
      </c>
      <c r="CQ228" s="99" t="s">
        <v>102</v>
      </c>
      <c r="CR228" s="102">
        <f t="shared" si="158"/>
        <v>0</v>
      </c>
    </row>
    <row r="229" spans="1:96" x14ac:dyDescent="0.15">
      <c r="A229" s="80" t="s">
        <v>619</v>
      </c>
      <c r="B229" s="81" t="s">
        <v>620</v>
      </c>
      <c r="C229" s="82" t="s">
        <v>170</v>
      </c>
      <c r="D229" s="82" t="s">
        <v>51</v>
      </c>
      <c r="E229" s="56"/>
      <c r="F229" s="14"/>
      <c r="G229" s="80">
        <v>83</v>
      </c>
      <c r="H229" s="56">
        <v>60</v>
      </c>
      <c r="I229" s="56">
        <v>52</v>
      </c>
      <c r="J229" s="56">
        <v>34</v>
      </c>
      <c r="K229" s="56">
        <v>29.5</v>
      </c>
      <c r="L229" s="56">
        <v>38.5</v>
      </c>
      <c r="M229" s="94">
        <f t="shared" si="120"/>
        <v>297</v>
      </c>
      <c r="N229" s="80"/>
      <c r="O229" s="56">
        <f t="shared" si="159"/>
        <v>0</v>
      </c>
      <c r="P229" s="56"/>
      <c r="Q229" s="81">
        <f t="shared" si="121"/>
        <v>0</v>
      </c>
      <c r="R229" s="14">
        <f t="shared" si="122"/>
        <v>0</v>
      </c>
      <c r="S229" s="80"/>
      <c r="T229" s="99" t="s">
        <v>75</v>
      </c>
      <c r="U229" s="56">
        <f t="shared" si="123"/>
        <v>0</v>
      </c>
      <c r="V229" s="99" t="s">
        <v>80</v>
      </c>
      <c r="W229" s="56">
        <f t="shared" si="124"/>
        <v>0</v>
      </c>
      <c r="X229" s="99" t="s">
        <v>89</v>
      </c>
      <c r="Y229" s="56">
        <f t="shared" si="125"/>
        <v>0</v>
      </c>
      <c r="Z229" s="99" t="s">
        <v>93</v>
      </c>
      <c r="AA229" s="56">
        <f t="shared" si="126"/>
        <v>0</v>
      </c>
      <c r="AB229" s="99" t="s">
        <v>96</v>
      </c>
      <c r="AC229" s="56">
        <f t="shared" si="127"/>
        <v>0</v>
      </c>
      <c r="AD229" s="99" t="s">
        <v>102</v>
      </c>
      <c r="AE229" s="56">
        <f t="shared" si="128"/>
        <v>0</v>
      </c>
      <c r="AF229" s="56"/>
      <c r="AG229" s="99" t="s">
        <v>77</v>
      </c>
      <c r="AH229" s="56">
        <f t="shared" si="129"/>
        <v>0</v>
      </c>
      <c r="AI229" s="100" t="s">
        <v>83</v>
      </c>
      <c r="AJ229" s="56">
        <f t="shared" si="130"/>
        <v>0</v>
      </c>
      <c r="AK229" s="56" t="s">
        <v>86</v>
      </c>
      <c r="AL229" s="56">
        <f t="shared" si="131"/>
        <v>0</v>
      </c>
      <c r="AM229" s="99" t="s">
        <v>93</v>
      </c>
      <c r="AN229" s="56">
        <f t="shared" si="132"/>
        <v>0</v>
      </c>
      <c r="AO229" s="99" t="s">
        <v>99</v>
      </c>
      <c r="AP229" s="56">
        <f t="shared" si="133"/>
        <v>0</v>
      </c>
      <c r="AQ229" s="99" t="s">
        <v>121</v>
      </c>
      <c r="AR229" s="56">
        <f t="shared" si="134"/>
        <v>0</v>
      </c>
      <c r="AS229" s="56"/>
      <c r="AT229" s="99" t="s">
        <v>74</v>
      </c>
      <c r="AU229" s="56">
        <f t="shared" si="135"/>
        <v>0</v>
      </c>
      <c r="AV229" s="99" t="s">
        <v>79</v>
      </c>
      <c r="AW229" s="56">
        <f t="shared" si="136"/>
        <v>0</v>
      </c>
      <c r="AX229" s="99" t="s">
        <v>88</v>
      </c>
      <c r="AY229" s="56">
        <f t="shared" si="137"/>
        <v>0</v>
      </c>
      <c r="AZ229" s="99" t="s">
        <v>94</v>
      </c>
      <c r="BA229" s="56">
        <f t="shared" si="138"/>
        <v>0</v>
      </c>
      <c r="BB229" s="99" t="s">
        <v>96</v>
      </c>
      <c r="BC229" s="56">
        <f t="shared" si="139"/>
        <v>0</v>
      </c>
      <c r="BD229" s="99" t="s">
        <v>102</v>
      </c>
      <c r="BE229" s="56">
        <f t="shared" si="140"/>
        <v>0</v>
      </c>
      <c r="BF229" s="56"/>
      <c r="BG229" s="69" t="s">
        <v>74</v>
      </c>
      <c r="BH229" s="56">
        <f t="shared" si="141"/>
        <v>0</v>
      </c>
      <c r="BI229" s="100" t="s">
        <v>79</v>
      </c>
      <c r="BJ229" s="56">
        <f t="shared" si="142"/>
        <v>0</v>
      </c>
      <c r="BK229" s="99" t="s">
        <v>87</v>
      </c>
      <c r="BL229" s="56">
        <f t="shared" si="143"/>
        <v>0</v>
      </c>
      <c r="BM229" s="99" t="s">
        <v>94</v>
      </c>
      <c r="BN229" s="56">
        <f t="shared" si="144"/>
        <v>0</v>
      </c>
      <c r="BO229" s="99" t="s">
        <v>96</v>
      </c>
      <c r="BP229" s="56">
        <f t="shared" si="145"/>
        <v>0</v>
      </c>
      <c r="BQ229" s="99" t="s">
        <v>102</v>
      </c>
      <c r="BR229" s="56">
        <f t="shared" si="146"/>
        <v>0</v>
      </c>
      <c r="BS229" s="56"/>
      <c r="BT229" s="99" t="s">
        <v>74</v>
      </c>
      <c r="BU229" s="56">
        <f t="shared" si="147"/>
        <v>0</v>
      </c>
      <c r="BV229" s="100" t="s">
        <v>137</v>
      </c>
      <c r="BW229" s="56">
        <f t="shared" si="148"/>
        <v>0</v>
      </c>
      <c r="BX229" s="99" t="s">
        <v>85</v>
      </c>
      <c r="BY229" s="56">
        <f t="shared" si="149"/>
        <v>0</v>
      </c>
      <c r="BZ229" s="99" t="s">
        <v>94</v>
      </c>
      <c r="CA229" s="56">
        <f t="shared" si="150"/>
        <v>0</v>
      </c>
      <c r="CB229" s="99" t="s">
        <v>96</v>
      </c>
      <c r="CC229" s="56">
        <f t="shared" si="151"/>
        <v>0</v>
      </c>
      <c r="CD229" s="99" t="s">
        <v>122</v>
      </c>
      <c r="CE229" s="56">
        <f t="shared" si="152"/>
        <v>0</v>
      </c>
      <c r="CF229" s="56"/>
      <c r="CG229" s="99" t="s">
        <v>74</v>
      </c>
      <c r="CH229" s="56">
        <f t="shared" si="153"/>
        <v>0</v>
      </c>
      <c r="CI229" s="99" t="s">
        <v>137</v>
      </c>
      <c r="CJ229" s="56">
        <f t="shared" si="154"/>
        <v>0</v>
      </c>
      <c r="CK229" s="99" t="s">
        <v>85</v>
      </c>
      <c r="CL229" s="56">
        <f t="shared" si="155"/>
        <v>0</v>
      </c>
      <c r="CM229" s="99" t="s">
        <v>94</v>
      </c>
      <c r="CN229" s="56">
        <f t="shared" si="156"/>
        <v>0</v>
      </c>
      <c r="CO229" s="99" t="s">
        <v>96</v>
      </c>
      <c r="CP229" s="56">
        <f t="shared" si="157"/>
        <v>0</v>
      </c>
      <c r="CQ229" s="99" t="s">
        <v>122</v>
      </c>
      <c r="CR229" s="102">
        <f t="shared" si="158"/>
        <v>0</v>
      </c>
    </row>
    <row r="230" spans="1:96" x14ac:dyDescent="0.15">
      <c r="A230" s="80" t="s">
        <v>621</v>
      </c>
      <c r="B230" s="81" t="s">
        <v>622</v>
      </c>
      <c r="C230" s="82" t="s">
        <v>170</v>
      </c>
      <c r="D230" s="82" t="s">
        <v>51</v>
      </c>
      <c r="E230" s="56"/>
      <c r="F230" s="14"/>
      <c r="G230" s="80">
        <v>74</v>
      </c>
      <c r="H230" s="56">
        <v>66</v>
      </c>
      <c r="I230" s="56">
        <v>65</v>
      </c>
      <c r="J230" s="56">
        <v>43.5</v>
      </c>
      <c r="K230" s="56">
        <v>18</v>
      </c>
      <c r="L230" s="56">
        <v>30</v>
      </c>
      <c r="M230" s="94">
        <f t="shared" si="120"/>
        <v>296.5</v>
      </c>
      <c r="N230" s="80"/>
      <c r="O230" s="56">
        <f t="shared" si="159"/>
        <v>0</v>
      </c>
      <c r="P230" s="56"/>
      <c r="Q230" s="81">
        <f t="shared" si="121"/>
        <v>0</v>
      </c>
      <c r="R230" s="14">
        <f t="shared" si="122"/>
        <v>0</v>
      </c>
      <c r="S230" s="80"/>
      <c r="T230" s="99" t="s">
        <v>77</v>
      </c>
      <c r="U230" s="56">
        <f t="shared" si="123"/>
        <v>0</v>
      </c>
      <c r="V230" s="99" t="s">
        <v>81</v>
      </c>
      <c r="W230" s="56">
        <f t="shared" si="124"/>
        <v>0</v>
      </c>
      <c r="X230" s="99" t="s">
        <v>90</v>
      </c>
      <c r="Y230" s="56">
        <f t="shared" si="125"/>
        <v>0</v>
      </c>
      <c r="Z230" s="99" t="s">
        <v>93</v>
      </c>
      <c r="AA230" s="56">
        <f t="shared" si="126"/>
        <v>0</v>
      </c>
      <c r="AB230" s="99" t="s">
        <v>125</v>
      </c>
      <c r="AC230" s="56">
        <f t="shared" si="127"/>
        <v>0</v>
      </c>
      <c r="AD230" s="99" t="s">
        <v>102</v>
      </c>
      <c r="AE230" s="56">
        <f t="shared" si="128"/>
        <v>0</v>
      </c>
      <c r="AF230" s="56"/>
      <c r="AG230" s="99" t="s">
        <v>74</v>
      </c>
      <c r="AH230" s="56">
        <f t="shared" si="129"/>
        <v>0</v>
      </c>
      <c r="AI230" s="100" t="s">
        <v>81</v>
      </c>
      <c r="AJ230" s="56">
        <f t="shared" si="130"/>
        <v>0</v>
      </c>
      <c r="AK230" s="56" t="s">
        <v>89</v>
      </c>
      <c r="AL230" s="56">
        <f t="shared" si="131"/>
        <v>0</v>
      </c>
      <c r="AM230" s="99" t="s">
        <v>94</v>
      </c>
      <c r="AN230" s="56">
        <f t="shared" si="132"/>
        <v>0</v>
      </c>
      <c r="AO230" s="99" t="s">
        <v>99</v>
      </c>
      <c r="AP230" s="56">
        <f t="shared" si="133"/>
        <v>0</v>
      </c>
      <c r="AQ230" s="99" t="s">
        <v>122</v>
      </c>
      <c r="AR230" s="56">
        <f t="shared" si="134"/>
        <v>0</v>
      </c>
      <c r="AS230" s="56"/>
      <c r="AT230" s="99" t="s">
        <v>74</v>
      </c>
      <c r="AU230" s="56">
        <f t="shared" si="135"/>
        <v>0</v>
      </c>
      <c r="AV230" s="99" t="s">
        <v>81</v>
      </c>
      <c r="AW230" s="56">
        <f t="shared" si="136"/>
        <v>0</v>
      </c>
      <c r="AX230" s="99" t="s">
        <v>89</v>
      </c>
      <c r="AY230" s="56">
        <f t="shared" si="137"/>
        <v>0</v>
      </c>
      <c r="AZ230" s="99" t="s">
        <v>94</v>
      </c>
      <c r="BA230" s="56">
        <f t="shared" si="138"/>
        <v>0</v>
      </c>
      <c r="BB230" s="99" t="s">
        <v>96</v>
      </c>
      <c r="BC230" s="56">
        <f t="shared" si="139"/>
        <v>0</v>
      </c>
      <c r="BD230" s="99" t="s">
        <v>102</v>
      </c>
      <c r="BE230" s="56">
        <f t="shared" si="140"/>
        <v>0</v>
      </c>
      <c r="BF230" s="56"/>
      <c r="BG230" s="69" t="s">
        <v>74</v>
      </c>
      <c r="BH230" s="56">
        <f t="shared" si="141"/>
        <v>0</v>
      </c>
      <c r="BI230" s="100" t="s">
        <v>81</v>
      </c>
      <c r="BJ230" s="56">
        <f t="shared" si="142"/>
        <v>0</v>
      </c>
      <c r="BK230" s="99" t="s">
        <v>89</v>
      </c>
      <c r="BL230" s="56">
        <f t="shared" si="143"/>
        <v>0</v>
      </c>
      <c r="BM230" s="99" t="s">
        <v>94</v>
      </c>
      <c r="BN230" s="56">
        <f t="shared" si="144"/>
        <v>0</v>
      </c>
      <c r="BO230" s="99" t="s">
        <v>96</v>
      </c>
      <c r="BP230" s="56">
        <f t="shared" si="145"/>
        <v>0</v>
      </c>
      <c r="BQ230" s="99" t="s">
        <v>102</v>
      </c>
      <c r="BR230" s="56">
        <f t="shared" si="146"/>
        <v>0</v>
      </c>
      <c r="BS230" s="56"/>
      <c r="BT230" s="99" t="s">
        <v>77</v>
      </c>
      <c r="BU230" s="56">
        <f t="shared" si="147"/>
        <v>0</v>
      </c>
      <c r="BV230" s="100" t="s">
        <v>83</v>
      </c>
      <c r="BW230" s="56">
        <f t="shared" si="148"/>
        <v>0</v>
      </c>
      <c r="BX230" s="99" t="s">
        <v>90</v>
      </c>
      <c r="BY230" s="56">
        <f t="shared" si="149"/>
        <v>0</v>
      </c>
      <c r="BZ230" s="99" t="s">
        <v>91</v>
      </c>
      <c r="CA230" s="56">
        <f t="shared" si="150"/>
        <v>0</v>
      </c>
      <c r="CB230" s="99" t="s">
        <v>96</v>
      </c>
      <c r="CC230" s="56">
        <f t="shared" si="151"/>
        <v>0</v>
      </c>
      <c r="CD230" s="99" t="s">
        <v>122</v>
      </c>
      <c r="CE230" s="56">
        <f t="shared" si="152"/>
        <v>0</v>
      </c>
      <c r="CF230" s="56"/>
      <c r="CG230" s="99" t="s">
        <v>77</v>
      </c>
      <c r="CH230" s="56">
        <f t="shared" si="153"/>
        <v>0</v>
      </c>
      <c r="CI230" s="99" t="s">
        <v>83</v>
      </c>
      <c r="CJ230" s="56">
        <f t="shared" si="154"/>
        <v>0</v>
      </c>
      <c r="CK230" s="99" t="s">
        <v>90</v>
      </c>
      <c r="CL230" s="56">
        <f t="shared" si="155"/>
        <v>0</v>
      </c>
      <c r="CM230" s="99" t="s">
        <v>91</v>
      </c>
      <c r="CN230" s="56">
        <f t="shared" si="156"/>
        <v>0</v>
      </c>
      <c r="CO230" s="99" t="s">
        <v>96</v>
      </c>
      <c r="CP230" s="56">
        <f t="shared" si="157"/>
        <v>0</v>
      </c>
      <c r="CQ230" s="99" t="s">
        <v>122</v>
      </c>
      <c r="CR230" s="102">
        <f t="shared" si="158"/>
        <v>0</v>
      </c>
    </row>
    <row r="231" spans="1:96" x14ac:dyDescent="0.15">
      <c r="A231" s="80" t="s">
        <v>623</v>
      </c>
      <c r="B231" s="81" t="s">
        <v>624</v>
      </c>
      <c r="C231" s="82" t="s">
        <v>170</v>
      </c>
      <c r="D231" s="82" t="s">
        <v>51</v>
      </c>
      <c r="E231" s="56"/>
      <c r="F231" s="14"/>
      <c r="G231" s="80">
        <v>86</v>
      </c>
      <c r="H231" s="56">
        <v>59</v>
      </c>
      <c r="I231" s="56">
        <v>53</v>
      </c>
      <c r="J231" s="56">
        <v>30</v>
      </c>
      <c r="K231" s="56">
        <v>21.5</v>
      </c>
      <c r="L231" s="56">
        <v>45</v>
      </c>
      <c r="M231" s="94">
        <f t="shared" si="120"/>
        <v>294.5</v>
      </c>
      <c r="N231" s="80"/>
      <c r="O231" s="56">
        <f t="shared" si="159"/>
        <v>0</v>
      </c>
      <c r="P231" s="56"/>
      <c r="Q231" s="81">
        <f t="shared" si="121"/>
        <v>0</v>
      </c>
      <c r="R231" s="14">
        <f t="shared" si="122"/>
        <v>0</v>
      </c>
      <c r="S231" s="80"/>
      <c r="T231" s="99" t="s">
        <v>78</v>
      </c>
      <c r="U231" s="56">
        <f t="shared" si="123"/>
        <v>0</v>
      </c>
      <c r="V231" s="99" t="s">
        <v>79</v>
      </c>
      <c r="W231" s="56">
        <f t="shared" si="124"/>
        <v>0</v>
      </c>
      <c r="X231" s="99" t="s">
        <v>86</v>
      </c>
      <c r="Y231" s="56">
        <f t="shared" si="125"/>
        <v>0</v>
      </c>
      <c r="Z231" s="99" t="s">
        <v>94</v>
      </c>
      <c r="AA231" s="56">
        <f t="shared" si="126"/>
        <v>0</v>
      </c>
      <c r="AB231" s="99" t="s">
        <v>99</v>
      </c>
      <c r="AC231" s="56">
        <f t="shared" si="127"/>
        <v>0</v>
      </c>
      <c r="AD231" s="99" t="s">
        <v>102</v>
      </c>
      <c r="AE231" s="56">
        <f t="shared" si="128"/>
        <v>0</v>
      </c>
      <c r="AF231" s="56"/>
      <c r="AG231" s="99" t="s">
        <v>73</v>
      </c>
      <c r="AH231" s="56">
        <f t="shared" si="129"/>
        <v>0</v>
      </c>
      <c r="AI231" s="100" t="s">
        <v>83</v>
      </c>
      <c r="AJ231" s="56">
        <f t="shared" si="130"/>
        <v>0</v>
      </c>
      <c r="AK231" s="56" t="s">
        <v>86</v>
      </c>
      <c r="AL231" s="56">
        <f t="shared" si="131"/>
        <v>0</v>
      </c>
      <c r="AM231" s="99" t="s">
        <v>93</v>
      </c>
      <c r="AN231" s="56">
        <f t="shared" si="132"/>
        <v>0</v>
      </c>
      <c r="AO231" s="99" t="s">
        <v>99</v>
      </c>
      <c r="AP231" s="56">
        <f t="shared" si="133"/>
        <v>0</v>
      </c>
      <c r="AQ231" s="99" t="s">
        <v>121</v>
      </c>
      <c r="AR231" s="56">
        <f t="shared" si="134"/>
        <v>0</v>
      </c>
      <c r="AS231" s="56"/>
      <c r="AT231" s="99" t="s">
        <v>73</v>
      </c>
      <c r="AU231" s="56">
        <f t="shared" si="135"/>
        <v>0</v>
      </c>
      <c r="AV231" s="99" t="s">
        <v>79</v>
      </c>
      <c r="AW231" s="56">
        <f t="shared" si="136"/>
        <v>0</v>
      </c>
      <c r="AX231" s="99" t="s">
        <v>85</v>
      </c>
      <c r="AY231" s="56">
        <f t="shared" si="137"/>
        <v>0</v>
      </c>
      <c r="AZ231" s="99" t="s">
        <v>93</v>
      </c>
      <c r="BA231" s="56">
        <f t="shared" si="138"/>
        <v>0</v>
      </c>
      <c r="BB231" s="99" t="s">
        <v>96</v>
      </c>
      <c r="BC231" s="56">
        <f t="shared" si="139"/>
        <v>0</v>
      </c>
      <c r="BD231" s="99" t="s">
        <v>122</v>
      </c>
      <c r="BE231" s="56">
        <f t="shared" si="140"/>
        <v>0</v>
      </c>
      <c r="BF231" s="56"/>
      <c r="BG231" s="69" t="s">
        <v>73</v>
      </c>
      <c r="BH231" s="56">
        <f t="shared" si="141"/>
        <v>0</v>
      </c>
      <c r="BI231" s="100" t="s">
        <v>79</v>
      </c>
      <c r="BJ231" s="56">
        <f t="shared" si="142"/>
        <v>0</v>
      </c>
      <c r="BK231" s="99" t="s">
        <v>85</v>
      </c>
      <c r="BL231" s="56">
        <f t="shared" si="143"/>
        <v>0</v>
      </c>
      <c r="BM231" s="99" t="s">
        <v>93</v>
      </c>
      <c r="BN231" s="56">
        <f t="shared" si="144"/>
        <v>0</v>
      </c>
      <c r="BO231" s="99" t="s">
        <v>96</v>
      </c>
      <c r="BP231" s="56">
        <f t="shared" si="145"/>
        <v>0</v>
      </c>
      <c r="BQ231" s="99" t="s">
        <v>122</v>
      </c>
      <c r="BR231" s="56">
        <f t="shared" si="146"/>
        <v>0</v>
      </c>
      <c r="BS231" s="56"/>
      <c r="BT231" s="99" t="s">
        <v>74</v>
      </c>
      <c r="BU231" s="56">
        <f t="shared" si="147"/>
        <v>0</v>
      </c>
      <c r="BV231" s="100" t="s">
        <v>137</v>
      </c>
      <c r="BW231" s="56">
        <f t="shared" si="148"/>
        <v>0</v>
      </c>
      <c r="BX231" s="99" t="s">
        <v>85</v>
      </c>
      <c r="BY231" s="56">
        <f t="shared" si="149"/>
        <v>0</v>
      </c>
      <c r="BZ231" s="99" t="s">
        <v>94</v>
      </c>
      <c r="CA231" s="56">
        <f t="shared" si="150"/>
        <v>0</v>
      </c>
      <c r="CB231" s="99" t="s">
        <v>96</v>
      </c>
      <c r="CC231" s="56">
        <f t="shared" si="151"/>
        <v>0</v>
      </c>
      <c r="CD231" s="99" t="s">
        <v>122</v>
      </c>
      <c r="CE231" s="56">
        <f t="shared" si="152"/>
        <v>0</v>
      </c>
      <c r="CF231" s="56"/>
      <c r="CG231" s="99" t="s">
        <v>74</v>
      </c>
      <c r="CH231" s="56">
        <f t="shared" si="153"/>
        <v>0</v>
      </c>
      <c r="CI231" s="99" t="s">
        <v>137</v>
      </c>
      <c r="CJ231" s="56">
        <f t="shared" si="154"/>
        <v>0</v>
      </c>
      <c r="CK231" s="99" t="s">
        <v>85</v>
      </c>
      <c r="CL231" s="56">
        <f t="shared" si="155"/>
        <v>0</v>
      </c>
      <c r="CM231" s="99" t="s">
        <v>94</v>
      </c>
      <c r="CN231" s="56">
        <f t="shared" si="156"/>
        <v>0</v>
      </c>
      <c r="CO231" s="99" t="s">
        <v>96</v>
      </c>
      <c r="CP231" s="56">
        <f t="shared" si="157"/>
        <v>0</v>
      </c>
      <c r="CQ231" s="99" t="s">
        <v>122</v>
      </c>
      <c r="CR231" s="102">
        <f t="shared" si="158"/>
        <v>0</v>
      </c>
    </row>
    <row r="232" spans="1:96" x14ac:dyDescent="0.15">
      <c r="A232" s="80" t="s">
        <v>111</v>
      </c>
      <c r="B232" s="81" t="s">
        <v>625</v>
      </c>
      <c r="C232" s="82" t="s">
        <v>170</v>
      </c>
      <c r="D232" s="82" t="s">
        <v>51</v>
      </c>
      <c r="E232" s="56"/>
      <c r="F232" s="14"/>
      <c r="G232" s="80">
        <v>95</v>
      </c>
      <c r="H232" s="56">
        <v>22</v>
      </c>
      <c r="I232" s="56">
        <v>94</v>
      </c>
      <c r="J232" s="56">
        <v>20.5</v>
      </c>
      <c r="K232" s="56">
        <v>33</v>
      </c>
      <c r="L232" s="56">
        <v>29.5</v>
      </c>
      <c r="M232" s="94">
        <f t="shared" si="120"/>
        <v>294</v>
      </c>
      <c r="N232" s="80"/>
      <c r="O232" s="56">
        <f t="shared" si="159"/>
        <v>0</v>
      </c>
      <c r="P232" s="56"/>
      <c r="Q232" s="81">
        <f t="shared" si="121"/>
        <v>0</v>
      </c>
      <c r="R232" s="14">
        <f t="shared" si="122"/>
        <v>0</v>
      </c>
      <c r="S232" s="80"/>
      <c r="T232" s="99" t="s">
        <v>76</v>
      </c>
      <c r="U232" s="56">
        <f t="shared" si="123"/>
        <v>0</v>
      </c>
      <c r="V232" s="99" t="s">
        <v>83</v>
      </c>
      <c r="W232" s="56">
        <f t="shared" si="124"/>
        <v>0</v>
      </c>
      <c r="X232" s="99" t="s">
        <v>85</v>
      </c>
      <c r="Y232" s="56">
        <f t="shared" si="125"/>
        <v>0</v>
      </c>
      <c r="Z232" s="99" t="s">
        <v>91</v>
      </c>
      <c r="AA232" s="56">
        <f t="shared" si="126"/>
        <v>0</v>
      </c>
      <c r="AB232" s="99" t="s">
        <v>125</v>
      </c>
      <c r="AC232" s="56">
        <f t="shared" si="127"/>
        <v>0</v>
      </c>
      <c r="AD232" s="99" t="s">
        <v>125</v>
      </c>
      <c r="AE232" s="56">
        <f t="shared" si="128"/>
        <v>0</v>
      </c>
      <c r="AF232" s="56"/>
      <c r="AG232" s="99" t="s">
        <v>76</v>
      </c>
      <c r="AH232" s="56">
        <f t="shared" si="129"/>
        <v>0</v>
      </c>
      <c r="AI232" s="100" t="s">
        <v>82</v>
      </c>
      <c r="AJ232" s="56">
        <f t="shared" si="130"/>
        <v>0</v>
      </c>
      <c r="AK232" s="56" t="s">
        <v>85</v>
      </c>
      <c r="AL232" s="56">
        <f t="shared" si="131"/>
        <v>0</v>
      </c>
      <c r="AM232" s="99" t="s">
        <v>94</v>
      </c>
      <c r="AN232" s="56">
        <f t="shared" si="132"/>
        <v>0</v>
      </c>
      <c r="AO232" s="99" t="s">
        <v>96</v>
      </c>
      <c r="AP232" s="56">
        <f t="shared" si="133"/>
        <v>0</v>
      </c>
      <c r="AQ232" s="99" t="s">
        <v>102</v>
      </c>
      <c r="AR232" s="56">
        <f t="shared" si="134"/>
        <v>0</v>
      </c>
      <c r="AS232" s="56"/>
      <c r="AT232" s="99" t="s">
        <v>73</v>
      </c>
      <c r="AU232" s="56">
        <f t="shared" si="135"/>
        <v>0</v>
      </c>
      <c r="AV232" s="99" t="s">
        <v>132</v>
      </c>
      <c r="AW232" s="56">
        <f t="shared" si="136"/>
        <v>0</v>
      </c>
      <c r="AX232" s="99" t="s">
        <v>88</v>
      </c>
      <c r="AY232" s="56">
        <f t="shared" si="137"/>
        <v>0</v>
      </c>
      <c r="AZ232" s="99" t="s">
        <v>94</v>
      </c>
      <c r="BA232" s="56">
        <f t="shared" si="138"/>
        <v>0</v>
      </c>
      <c r="BB232" s="99" t="s">
        <v>99</v>
      </c>
      <c r="BC232" s="56">
        <f t="shared" si="139"/>
        <v>0</v>
      </c>
      <c r="BD232" s="99" t="s">
        <v>102</v>
      </c>
      <c r="BE232" s="56">
        <f t="shared" si="140"/>
        <v>0</v>
      </c>
      <c r="BF232" s="56"/>
      <c r="BG232" s="69" t="s">
        <v>73</v>
      </c>
      <c r="BH232" s="56">
        <f t="shared" si="141"/>
        <v>0</v>
      </c>
      <c r="BI232" s="100" t="s">
        <v>83</v>
      </c>
      <c r="BJ232" s="56">
        <f t="shared" si="142"/>
        <v>0</v>
      </c>
      <c r="BK232" s="99" t="s">
        <v>135</v>
      </c>
      <c r="BL232" s="56">
        <f t="shared" si="143"/>
        <v>0</v>
      </c>
      <c r="BM232" s="99" t="s">
        <v>94</v>
      </c>
      <c r="BN232" s="56">
        <f t="shared" si="144"/>
        <v>0</v>
      </c>
      <c r="BO232" s="99" t="s">
        <v>99</v>
      </c>
      <c r="BP232" s="56">
        <f t="shared" si="145"/>
        <v>0</v>
      </c>
      <c r="BQ232" s="99" t="s">
        <v>102</v>
      </c>
      <c r="BR232" s="56">
        <f t="shared" si="146"/>
        <v>0</v>
      </c>
      <c r="BS232" s="56"/>
      <c r="BT232" s="99" t="s">
        <v>74</v>
      </c>
      <c r="BU232" s="56">
        <f t="shared" si="147"/>
        <v>0</v>
      </c>
      <c r="BV232" s="100" t="s">
        <v>137</v>
      </c>
      <c r="BW232" s="56">
        <f t="shared" si="148"/>
        <v>0</v>
      </c>
      <c r="BX232" s="99" t="s">
        <v>85</v>
      </c>
      <c r="BY232" s="56">
        <f t="shared" si="149"/>
        <v>0</v>
      </c>
      <c r="BZ232" s="99" t="s">
        <v>94</v>
      </c>
      <c r="CA232" s="56">
        <f t="shared" si="150"/>
        <v>0</v>
      </c>
      <c r="CB232" s="99" t="s">
        <v>96</v>
      </c>
      <c r="CC232" s="56">
        <f t="shared" si="151"/>
        <v>0</v>
      </c>
      <c r="CD232" s="99" t="s">
        <v>122</v>
      </c>
      <c r="CE232" s="56">
        <f t="shared" si="152"/>
        <v>0</v>
      </c>
      <c r="CF232" s="56"/>
      <c r="CG232" s="99" t="s">
        <v>74</v>
      </c>
      <c r="CH232" s="56">
        <f t="shared" si="153"/>
        <v>0</v>
      </c>
      <c r="CI232" s="99" t="s">
        <v>137</v>
      </c>
      <c r="CJ232" s="56">
        <f t="shared" si="154"/>
        <v>0</v>
      </c>
      <c r="CK232" s="99" t="s">
        <v>85</v>
      </c>
      <c r="CL232" s="56">
        <f t="shared" si="155"/>
        <v>0</v>
      </c>
      <c r="CM232" s="99" t="s">
        <v>94</v>
      </c>
      <c r="CN232" s="56">
        <f t="shared" si="156"/>
        <v>0</v>
      </c>
      <c r="CO232" s="99" t="s">
        <v>96</v>
      </c>
      <c r="CP232" s="56">
        <f t="shared" si="157"/>
        <v>0</v>
      </c>
      <c r="CQ232" s="99" t="s">
        <v>122</v>
      </c>
      <c r="CR232" s="102">
        <f t="shared" si="158"/>
        <v>0</v>
      </c>
    </row>
    <row r="233" spans="1:96" x14ac:dyDescent="0.15">
      <c r="A233" s="80" t="s">
        <v>626</v>
      </c>
      <c r="B233" s="81" t="s">
        <v>627</v>
      </c>
      <c r="C233" s="82" t="s">
        <v>170</v>
      </c>
      <c r="D233" s="82" t="s">
        <v>51</v>
      </c>
      <c r="E233" s="56"/>
      <c r="F233" s="14"/>
      <c r="G233" s="80">
        <v>87</v>
      </c>
      <c r="H233" s="56">
        <v>68</v>
      </c>
      <c r="I233" s="56">
        <v>28</v>
      </c>
      <c r="J233" s="56">
        <v>36.5</v>
      </c>
      <c r="K233" s="56">
        <v>42</v>
      </c>
      <c r="L233" s="56">
        <v>32</v>
      </c>
      <c r="M233" s="94">
        <f t="shared" si="120"/>
        <v>293.5</v>
      </c>
      <c r="N233" s="80"/>
      <c r="O233" s="56">
        <f t="shared" si="159"/>
        <v>0</v>
      </c>
      <c r="P233" s="56"/>
      <c r="Q233" s="81">
        <f t="shared" si="121"/>
        <v>0</v>
      </c>
      <c r="R233" s="14">
        <f t="shared" si="122"/>
        <v>0</v>
      </c>
      <c r="S233" s="80"/>
      <c r="T233" s="99" t="s">
        <v>77</v>
      </c>
      <c r="U233" s="56">
        <f t="shared" si="123"/>
        <v>0</v>
      </c>
      <c r="V233" s="99" t="s">
        <v>81</v>
      </c>
      <c r="W233" s="56">
        <f t="shared" si="124"/>
        <v>0</v>
      </c>
      <c r="X233" s="99" t="s">
        <v>90</v>
      </c>
      <c r="Y233" s="56">
        <f t="shared" si="125"/>
        <v>0</v>
      </c>
      <c r="Z233" s="99" t="s">
        <v>93</v>
      </c>
      <c r="AA233" s="56">
        <f t="shared" si="126"/>
        <v>0</v>
      </c>
      <c r="AB233" s="99" t="s">
        <v>125</v>
      </c>
      <c r="AC233" s="56">
        <f t="shared" si="127"/>
        <v>0</v>
      </c>
      <c r="AD233" s="99" t="s">
        <v>102</v>
      </c>
      <c r="AE233" s="56">
        <f t="shared" si="128"/>
        <v>0</v>
      </c>
      <c r="AF233" s="56"/>
      <c r="AG233" s="99" t="s">
        <v>74</v>
      </c>
      <c r="AH233" s="56">
        <f t="shared" si="129"/>
        <v>0</v>
      </c>
      <c r="AI233" s="100" t="s">
        <v>82</v>
      </c>
      <c r="AJ233" s="56">
        <f t="shared" si="130"/>
        <v>0</v>
      </c>
      <c r="AK233" s="56" t="s">
        <v>88</v>
      </c>
      <c r="AL233" s="56">
        <f t="shared" si="131"/>
        <v>0</v>
      </c>
      <c r="AM233" s="99" t="s">
        <v>95</v>
      </c>
      <c r="AN233" s="56">
        <f t="shared" si="132"/>
        <v>0</v>
      </c>
      <c r="AO233" s="99" t="s">
        <v>96</v>
      </c>
      <c r="AP233" s="56">
        <f t="shared" si="133"/>
        <v>0</v>
      </c>
      <c r="AQ233" s="99" t="s">
        <v>102</v>
      </c>
      <c r="AR233" s="56">
        <f t="shared" si="134"/>
        <v>0</v>
      </c>
      <c r="AS233" s="56"/>
      <c r="AT233" s="99" t="s">
        <v>77</v>
      </c>
      <c r="AU233" s="56">
        <f t="shared" si="135"/>
        <v>0</v>
      </c>
      <c r="AV233" s="99" t="s">
        <v>132</v>
      </c>
      <c r="AW233" s="56">
        <f t="shared" si="136"/>
        <v>0</v>
      </c>
      <c r="AX233" s="99" t="s">
        <v>88</v>
      </c>
      <c r="AY233" s="56">
        <f t="shared" si="137"/>
        <v>0</v>
      </c>
      <c r="AZ233" s="99" t="s">
        <v>95</v>
      </c>
      <c r="BA233" s="56">
        <f t="shared" si="138"/>
        <v>0</v>
      </c>
      <c r="BB233" s="99" t="s">
        <v>99</v>
      </c>
      <c r="BC233" s="56">
        <f t="shared" si="139"/>
        <v>0</v>
      </c>
      <c r="BD233" s="99" t="s">
        <v>122</v>
      </c>
      <c r="BE233" s="56">
        <f t="shared" si="140"/>
        <v>0</v>
      </c>
      <c r="BF233" s="56"/>
      <c r="BG233" s="69" t="s">
        <v>77</v>
      </c>
      <c r="BH233" s="56">
        <f t="shared" si="141"/>
        <v>0</v>
      </c>
      <c r="BI233" s="100" t="s">
        <v>83</v>
      </c>
      <c r="BJ233" s="56">
        <f t="shared" si="142"/>
        <v>0</v>
      </c>
      <c r="BK233" s="99" t="s">
        <v>87</v>
      </c>
      <c r="BL233" s="56">
        <f t="shared" si="143"/>
        <v>0</v>
      </c>
      <c r="BM233" s="99" t="s">
        <v>95</v>
      </c>
      <c r="BN233" s="56">
        <f t="shared" si="144"/>
        <v>0</v>
      </c>
      <c r="BO233" s="99" t="s">
        <v>99</v>
      </c>
      <c r="BP233" s="56">
        <f t="shared" si="145"/>
        <v>0</v>
      </c>
      <c r="BQ233" s="99" t="s">
        <v>122</v>
      </c>
      <c r="BR233" s="56">
        <f t="shared" si="146"/>
        <v>0</v>
      </c>
      <c r="BS233" s="56"/>
      <c r="BT233" s="99" t="s">
        <v>74</v>
      </c>
      <c r="BU233" s="56">
        <f t="shared" si="147"/>
        <v>0</v>
      </c>
      <c r="BV233" s="100" t="s">
        <v>137</v>
      </c>
      <c r="BW233" s="56">
        <f t="shared" si="148"/>
        <v>0</v>
      </c>
      <c r="BX233" s="99" t="s">
        <v>85</v>
      </c>
      <c r="BY233" s="56">
        <f t="shared" si="149"/>
        <v>0</v>
      </c>
      <c r="BZ233" s="99" t="s">
        <v>94</v>
      </c>
      <c r="CA233" s="56">
        <f t="shared" si="150"/>
        <v>0</v>
      </c>
      <c r="CB233" s="99" t="s">
        <v>96</v>
      </c>
      <c r="CC233" s="56">
        <f t="shared" si="151"/>
        <v>0</v>
      </c>
      <c r="CD233" s="99" t="s">
        <v>122</v>
      </c>
      <c r="CE233" s="56">
        <f t="shared" si="152"/>
        <v>0</v>
      </c>
      <c r="CF233" s="56"/>
      <c r="CG233" s="99" t="s">
        <v>74</v>
      </c>
      <c r="CH233" s="56">
        <f t="shared" si="153"/>
        <v>0</v>
      </c>
      <c r="CI233" s="99" t="s">
        <v>137</v>
      </c>
      <c r="CJ233" s="56">
        <f t="shared" si="154"/>
        <v>0</v>
      </c>
      <c r="CK233" s="99" t="s">
        <v>85</v>
      </c>
      <c r="CL233" s="56">
        <f t="shared" si="155"/>
        <v>0</v>
      </c>
      <c r="CM233" s="99" t="s">
        <v>94</v>
      </c>
      <c r="CN233" s="56">
        <f t="shared" si="156"/>
        <v>0</v>
      </c>
      <c r="CO233" s="99" t="s">
        <v>96</v>
      </c>
      <c r="CP233" s="56">
        <f t="shared" si="157"/>
        <v>0</v>
      </c>
      <c r="CQ233" s="99" t="s">
        <v>122</v>
      </c>
      <c r="CR233" s="102">
        <f t="shared" si="158"/>
        <v>0</v>
      </c>
    </row>
    <row r="234" spans="1:96" x14ac:dyDescent="0.15">
      <c r="A234" s="80" t="s">
        <v>628</v>
      </c>
      <c r="B234" s="81" t="s">
        <v>629</v>
      </c>
      <c r="C234" s="82" t="s">
        <v>170</v>
      </c>
      <c r="D234" s="82" t="s">
        <v>51</v>
      </c>
      <c r="E234" s="56"/>
      <c r="F234" s="14"/>
      <c r="G234" s="80">
        <v>103</v>
      </c>
      <c r="H234" s="56">
        <v>48</v>
      </c>
      <c r="I234" s="56">
        <v>54</v>
      </c>
      <c r="J234" s="56">
        <v>12.5</v>
      </c>
      <c r="K234" s="56">
        <v>22.5</v>
      </c>
      <c r="L234" s="56">
        <v>53</v>
      </c>
      <c r="M234" s="94">
        <f t="shared" si="120"/>
        <v>293</v>
      </c>
      <c r="N234" s="80"/>
      <c r="O234" s="56">
        <f t="shared" si="159"/>
        <v>0</v>
      </c>
      <c r="P234" s="56"/>
      <c r="Q234" s="81">
        <f t="shared" si="121"/>
        <v>0</v>
      </c>
      <c r="R234" s="14">
        <f t="shared" si="122"/>
        <v>0</v>
      </c>
      <c r="S234" s="80"/>
      <c r="T234" s="99" t="s">
        <v>77</v>
      </c>
      <c r="U234" s="56">
        <f t="shared" si="123"/>
        <v>0</v>
      </c>
      <c r="V234" s="99" t="s">
        <v>82</v>
      </c>
      <c r="W234" s="56">
        <f t="shared" si="124"/>
        <v>0</v>
      </c>
      <c r="X234" s="99" t="s">
        <v>90</v>
      </c>
      <c r="Y234" s="56">
        <f t="shared" si="125"/>
        <v>0</v>
      </c>
      <c r="Z234" s="99" t="s">
        <v>94</v>
      </c>
      <c r="AA234" s="56">
        <f t="shared" si="126"/>
        <v>0</v>
      </c>
      <c r="AB234" s="99" t="s">
        <v>96</v>
      </c>
      <c r="AC234" s="56">
        <f t="shared" si="127"/>
        <v>0</v>
      </c>
      <c r="AD234" s="99" t="s">
        <v>102</v>
      </c>
      <c r="AE234" s="56">
        <f t="shared" si="128"/>
        <v>0</v>
      </c>
      <c r="AF234" s="56"/>
      <c r="AG234" s="99" t="s">
        <v>75</v>
      </c>
      <c r="AH234" s="56">
        <f t="shared" si="129"/>
        <v>0</v>
      </c>
      <c r="AI234" s="100" t="s">
        <v>82</v>
      </c>
      <c r="AJ234" s="56">
        <f t="shared" si="130"/>
        <v>0</v>
      </c>
      <c r="AK234" s="56" t="s">
        <v>88</v>
      </c>
      <c r="AL234" s="56">
        <f t="shared" si="131"/>
        <v>0</v>
      </c>
      <c r="AM234" s="99" t="s">
        <v>95</v>
      </c>
      <c r="AN234" s="56">
        <f t="shared" si="132"/>
        <v>0</v>
      </c>
      <c r="AO234" s="99" t="s">
        <v>96</v>
      </c>
      <c r="AP234" s="56">
        <f t="shared" si="133"/>
        <v>0</v>
      </c>
      <c r="AQ234" s="99" t="s">
        <v>102</v>
      </c>
      <c r="AR234" s="56">
        <f t="shared" si="134"/>
        <v>0</v>
      </c>
      <c r="AS234" s="56"/>
      <c r="AT234" s="99" t="s">
        <v>74</v>
      </c>
      <c r="AU234" s="56">
        <f t="shared" si="135"/>
        <v>0</v>
      </c>
      <c r="AV234" s="99" t="s">
        <v>80</v>
      </c>
      <c r="AW234" s="56">
        <f t="shared" si="136"/>
        <v>0</v>
      </c>
      <c r="AX234" s="99" t="s">
        <v>90</v>
      </c>
      <c r="AY234" s="56">
        <f t="shared" si="137"/>
        <v>0</v>
      </c>
      <c r="AZ234" s="99" t="s">
        <v>93</v>
      </c>
      <c r="BA234" s="56">
        <f t="shared" si="138"/>
        <v>0</v>
      </c>
      <c r="BB234" s="99" t="s">
        <v>96</v>
      </c>
      <c r="BC234" s="56">
        <f t="shared" si="139"/>
        <v>0</v>
      </c>
      <c r="BD234" s="99" t="s">
        <v>122</v>
      </c>
      <c r="BE234" s="56">
        <f t="shared" si="140"/>
        <v>0</v>
      </c>
      <c r="BF234" s="56"/>
      <c r="BG234" s="69" t="s">
        <v>74</v>
      </c>
      <c r="BH234" s="56">
        <f t="shared" si="141"/>
        <v>0</v>
      </c>
      <c r="BI234" s="100" t="s">
        <v>80</v>
      </c>
      <c r="BJ234" s="56">
        <f t="shared" si="142"/>
        <v>0</v>
      </c>
      <c r="BK234" s="99" t="s">
        <v>90</v>
      </c>
      <c r="BL234" s="56">
        <f t="shared" si="143"/>
        <v>0</v>
      </c>
      <c r="BM234" s="99" t="s">
        <v>93</v>
      </c>
      <c r="BN234" s="56">
        <f t="shared" si="144"/>
        <v>0</v>
      </c>
      <c r="BO234" s="99" t="s">
        <v>96</v>
      </c>
      <c r="BP234" s="56">
        <f t="shared" si="145"/>
        <v>0</v>
      </c>
      <c r="BQ234" s="99" t="s">
        <v>122</v>
      </c>
      <c r="BR234" s="56">
        <f t="shared" si="146"/>
        <v>0</v>
      </c>
      <c r="BS234" s="56"/>
      <c r="BT234" s="99" t="s">
        <v>77</v>
      </c>
      <c r="BU234" s="56">
        <f t="shared" si="147"/>
        <v>0</v>
      </c>
      <c r="BV234" s="100" t="s">
        <v>83</v>
      </c>
      <c r="BW234" s="56">
        <f t="shared" si="148"/>
        <v>0</v>
      </c>
      <c r="BX234" s="99" t="s">
        <v>90</v>
      </c>
      <c r="BY234" s="56">
        <f t="shared" si="149"/>
        <v>0</v>
      </c>
      <c r="BZ234" s="99" t="s">
        <v>95</v>
      </c>
      <c r="CA234" s="56">
        <f t="shared" si="150"/>
        <v>0</v>
      </c>
      <c r="CB234" s="99" t="s">
        <v>99</v>
      </c>
      <c r="CC234" s="56">
        <f t="shared" si="151"/>
        <v>0</v>
      </c>
      <c r="CD234" s="99" t="s">
        <v>102</v>
      </c>
      <c r="CE234" s="56">
        <f t="shared" si="152"/>
        <v>0</v>
      </c>
      <c r="CF234" s="56"/>
      <c r="CG234" s="99" t="s">
        <v>77</v>
      </c>
      <c r="CH234" s="56">
        <f t="shared" si="153"/>
        <v>0</v>
      </c>
      <c r="CI234" s="99" t="s">
        <v>83</v>
      </c>
      <c r="CJ234" s="56">
        <f t="shared" si="154"/>
        <v>0</v>
      </c>
      <c r="CK234" s="99" t="s">
        <v>90</v>
      </c>
      <c r="CL234" s="56">
        <f t="shared" si="155"/>
        <v>0</v>
      </c>
      <c r="CM234" s="99" t="s">
        <v>95</v>
      </c>
      <c r="CN234" s="56">
        <f t="shared" si="156"/>
        <v>0</v>
      </c>
      <c r="CO234" s="99" t="s">
        <v>99</v>
      </c>
      <c r="CP234" s="56">
        <f t="shared" si="157"/>
        <v>0</v>
      </c>
      <c r="CQ234" s="99" t="s">
        <v>102</v>
      </c>
      <c r="CR234" s="102">
        <f t="shared" si="158"/>
        <v>0</v>
      </c>
    </row>
    <row r="235" spans="1:96" x14ac:dyDescent="0.15">
      <c r="A235" s="80" t="s">
        <v>630</v>
      </c>
      <c r="B235" s="81" t="s">
        <v>631</v>
      </c>
      <c r="C235" s="82" t="s">
        <v>170</v>
      </c>
      <c r="D235" s="82" t="s">
        <v>51</v>
      </c>
      <c r="E235" s="56"/>
      <c r="F235" s="14"/>
      <c r="G235" s="80">
        <v>86</v>
      </c>
      <c r="H235" s="56">
        <v>79</v>
      </c>
      <c r="I235" s="56">
        <v>58</v>
      </c>
      <c r="J235" s="56">
        <v>15.5</v>
      </c>
      <c r="K235" s="56">
        <v>21.5</v>
      </c>
      <c r="L235" s="56">
        <v>32.5</v>
      </c>
      <c r="M235" s="94">
        <f t="shared" si="120"/>
        <v>292.5</v>
      </c>
      <c r="N235" s="80"/>
      <c r="O235" s="56">
        <f t="shared" si="159"/>
        <v>0</v>
      </c>
      <c r="P235" s="56"/>
      <c r="Q235" s="81">
        <f t="shared" si="121"/>
        <v>0</v>
      </c>
      <c r="R235" s="14">
        <f t="shared" si="122"/>
        <v>0</v>
      </c>
      <c r="S235" s="80"/>
      <c r="T235" s="99" t="s">
        <v>78</v>
      </c>
      <c r="U235" s="56">
        <f t="shared" si="123"/>
        <v>0</v>
      </c>
      <c r="V235" s="99" t="s">
        <v>79</v>
      </c>
      <c r="W235" s="56">
        <f t="shared" si="124"/>
        <v>0</v>
      </c>
      <c r="X235" s="99" t="s">
        <v>86</v>
      </c>
      <c r="Y235" s="56">
        <f t="shared" si="125"/>
        <v>0</v>
      </c>
      <c r="Z235" s="99" t="s">
        <v>94</v>
      </c>
      <c r="AA235" s="56">
        <f t="shared" si="126"/>
        <v>0</v>
      </c>
      <c r="AB235" s="99" t="s">
        <v>99</v>
      </c>
      <c r="AC235" s="56">
        <f t="shared" si="127"/>
        <v>0</v>
      </c>
      <c r="AD235" s="99" t="s">
        <v>102</v>
      </c>
      <c r="AE235" s="56">
        <f t="shared" si="128"/>
        <v>0</v>
      </c>
      <c r="AF235" s="56"/>
      <c r="AG235" s="99" t="s">
        <v>77</v>
      </c>
      <c r="AH235" s="56">
        <f t="shared" si="129"/>
        <v>0</v>
      </c>
      <c r="AI235" s="100" t="s">
        <v>83</v>
      </c>
      <c r="AJ235" s="56">
        <f t="shared" si="130"/>
        <v>0</v>
      </c>
      <c r="AK235" s="56" t="s">
        <v>86</v>
      </c>
      <c r="AL235" s="56">
        <f t="shared" si="131"/>
        <v>0</v>
      </c>
      <c r="AM235" s="99" t="s">
        <v>93</v>
      </c>
      <c r="AN235" s="56">
        <f t="shared" si="132"/>
        <v>0</v>
      </c>
      <c r="AO235" s="99" t="s">
        <v>99</v>
      </c>
      <c r="AP235" s="56">
        <f t="shared" si="133"/>
        <v>0</v>
      </c>
      <c r="AQ235" s="99" t="s">
        <v>102</v>
      </c>
      <c r="AR235" s="56">
        <f t="shared" si="134"/>
        <v>0</v>
      </c>
      <c r="AS235" s="56"/>
      <c r="AT235" s="99" t="s">
        <v>74</v>
      </c>
      <c r="AU235" s="56">
        <f t="shared" si="135"/>
        <v>0</v>
      </c>
      <c r="AV235" s="99" t="s">
        <v>80</v>
      </c>
      <c r="AW235" s="56">
        <f t="shared" si="136"/>
        <v>0</v>
      </c>
      <c r="AX235" s="99" t="s">
        <v>90</v>
      </c>
      <c r="AY235" s="56">
        <f t="shared" si="137"/>
        <v>0</v>
      </c>
      <c r="AZ235" s="99" t="s">
        <v>95</v>
      </c>
      <c r="BA235" s="56">
        <f t="shared" si="138"/>
        <v>0</v>
      </c>
      <c r="BB235" s="99" t="s">
        <v>99</v>
      </c>
      <c r="BC235" s="56">
        <f t="shared" si="139"/>
        <v>0</v>
      </c>
      <c r="BD235" s="99" t="s">
        <v>122</v>
      </c>
      <c r="BE235" s="56">
        <f t="shared" si="140"/>
        <v>0</v>
      </c>
      <c r="BF235" s="56"/>
      <c r="BG235" s="69" t="s">
        <v>74</v>
      </c>
      <c r="BH235" s="56">
        <f t="shared" si="141"/>
        <v>0</v>
      </c>
      <c r="BI235" s="100" t="s">
        <v>80</v>
      </c>
      <c r="BJ235" s="56">
        <f t="shared" si="142"/>
        <v>0</v>
      </c>
      <c r="BK235" s="99" t="s">
        <v>90</v>
      </c>
      <c r="BL235" s="56">
        <f t="shared" si="143"/>
        <v>0</v>
      </c>
      <c r="BM235" s="99" t="s">
        <v>95</v>
      </c>
      <c r="BN235" s="56">
        <f t="shared" si="144"/>
        <v>0</v>
      </c>
      <c r="BO235" s="99" t="s">
        <v>99</v>
      </c>
      <c r="BP235" s="56">
        <f t="shared" si="145"/>
        <v>0</v>
      </c>
      <c r="BQ235" s="99" t="s">
        <v>122</v>
      </c>
      <c r="BR235" s="56">
        <f t="shared" si="146"/>
        <v>0</v>
      </c>
      <c r="BS235" s="56"/>
      <c r="BT235" s="99" t="s">
        <v>74</v>
      </c>
      <c r="BU235" s="56">
        <f t="shared" si="147"/>
        <v>0</v>
      </c>
      <c r="BV235" s="100" t="s">
        <v>137</v>
      </c>
      <c r="BW235" s="56">
        <f t="shared" si="148"/>
        <v>0</v>
      </c>
      <c r="BX235" s="99" t="s">
        <v>85</v>
      </c>
      <c r="BY235" s="56">
        <f t="shared" si="149"/>
        <v>0</v>
      </c>
      <c r="BZ235" s="99" t="s">
        <v>94</v>
      </c>
      <c r="CA235" s="56">
        <f t="shared" si="150"/>
        <v>0</v>
      </c>
      <c r="CB235" s="99" t="s">
        <v>96</v>
      </c>
      <c r="CC235" s="56">
        <f t="shared" si="151"/>
        <v>0</v>
      </c>
      <c r="CD235" s="99" t="s">
        <v>122</v>
      </c>
      <c r="CE235" s="56">
        <f t="shared" si="152"/>
        <v>0</v>
      </c>
      <c r="CF235" s="56"/>
      <c r="CG235" s="99" t="s">
        <v>74</v>
      </c>
      <c r="CH235" s="56">
        <f t="shared" si="153"/>
        <v>0</v>
      </c>
      <c r="CI235" s="99" t="s">
        <v>137</v>
      </c>
      <c r="CJ235" s="56">
        <f t="shared" si="154"/>
        <v>0</v>
      </c>
      <c r="CK235" s="99" t="s">
        <v>85</v>
      </c>
      <c r="CL235" s="56">
        <f t="shared" si="155"/>
        <v>0</v>
      </c>
      <c r="CM235" s="99" t="s">
        <v>94</v>
      </c>
      <c r="CN235" s="56">
        <f t="shared" si="156"/>
        <v>0</v>
      </c>
      <c r="CO235" s="99" t="s">
        <v>96</v>
      </c>
      <c r="CP235" s="56">
        <f t="shared" si="157"/>
        <v>0</v>
      </c>
      <c r="CQ235" s="99" t="s">
        <v>122</v>
      </c>
      <c r="CR235" s="102">
        <f t="shared" si="158"/>
        <v>0</v>
      </c>
    </row>
    <row r="236" spans="1:96" x14ac:dyDescent="0.15">
      <c r="A236" s="80" t="s">
        <v>632</v>
      </c>
      <c r="B236" s="81" t="s">
        <v>633</v>
      </c>
      <c r="C236" s="82" t="s">
        <v>170</v>
      </c>
      <c r="D236" s="82" t="s">
        <v>51</v>
      </c>
      <c r="E236" s="56"/>
      <c r="F236" s="14"/>
      <c r="G236" s="80">
        <v>92</v>
      </c>
      <c r="H236" s="56">
        <v>64</v>
      </c>
      <c r="I236" s="56">
        <v>37</v>
      </c>
      <c r="J236" s="56">
        <v>24</v>
      </c>
      <c r="K236" s="56">
        <v>33</v>
      </c>
      <c r="L236" s="56">
        <v>42</v>
      </c>
      <c r="M236" s="94">
        <f t="shared" si="120"/>
        <v>292</v>
      </c>
      <c r="N236" s="80"/>
      <c r="O236" s="56">
        <f t="shared" si="159"/>
        <v>0</v>
      </c>
      <c r="P236" s="56"/>
      <c r="Q236" s="81">
        <f t="shared" si="121"/>
        <v>0</v>
      </c>
      <c r="R236" s="14">
        <f t="shared" si="122"/>
        <v>0</v>
      </c>
      <c r="S236" s="80"/>
      <c r="T236" s="99" t="s">
        <v>73</v>
      </c>
      <c r="U236" s="56">
        <f t="shared" si="123"/>
        <v>0</v>
      </c>
      <c r="V236" s="99" t="s">
        <v>80</v>
      </c>
      <c r="W236" s="56">
        <f t="shared" si="124"/>
        <v>0</v>
      </c>
      <c r="X236" s="99" t="s">
        <v>89</v>
      </c>
      <c r="Y236" s="56">
        <f t="shared" si="125"/>
        <v>0</v>
      </c>
      <c r="Z236" s="99" t="s">
        <v>95</v>
      </c>
      <c r="AA236" s="56">
        <f t="shared" si="126"/>
        <v>0</v>
      </c>
      <c r="AB236" s="99" t="s">
        <v>98</v>
      </c>
      <c r="AC236" s="56">
        <f t="shared" si="127"/>
        <v>0</v>
      </c>
      <c r="AD236" s="99" t="s">
        <v>121</v>
      </c>
      <c r="AE236" s="56">
        <f t="shared" si="128"/>
        <v>0</v>
      </c>
      <c r="AF236" s="56"/>
      <c r="AG236" s="99" t="s">
        <v>77</v>
      </c>
      <c r="AH236" s="56">
        <f t="shared" si="129"/>
        <v>0</v>
      </c>
      <c r="AI236" s="100" t="s">
        <v>83</v>
      </c>
      <c r="AJ236" s="56">
        <f t="shared" si="130"/>
        <v>0</v>
      </c>
      <c r="AK236" s="56" t="s">
        <v>86</v>
      </c>
      <c r="AL236" s="56">
        <f t="shared" si="131"/>
        <v>0</v>
      </c>
      <c r="AM236" s="99" t="s">
        <v>94</v>
      </c>
      <c r="AN236" s="56">
        <f t="shared" si="132"/>
        <v>0</v>
      </c>
      <c r="AO236" s="99" t="s">
        <v>99</v>
      </c>
      <c r="AP236" s="56">
        <f t="shared" si="133"/>
        <v>0</v>
      </c>
      <c r="AQ236" s="99" t="s">
        <v>122</v>
      </c>
      <c r="AR236" s="56">
        <f t="shared" si="134"/>
        <v>0</v>
      </c>
      <c r="AS236" s="56"/>
      <c r="AT236" s="99" t="s">
        <v>77</v>
      </c>
      <c r="AU236" s="56">
        <f t="shared" si="135"/>
        <v>0</v>
      </c>
      <c r="AV236" s="99" t="s">
        <v>132</v>
      </c>
      <c r="AW236" s="56">
        <f t="shared" si="136"/>
        <v>0</v>
      </c>
      <c r="AX236" s="99" t="s">
        <v>88</v>
      </c>
      <c r="AY236" s="56">
        <f t="shared" si="137"/>
        <v>0</v>
      </c>
      <c r="AZ236" s="99" t="s">
        <v>93</v>
      </c>
      <c r="BA236" s="56">
        <f t="shared" si="138"/>
        <v>0</v>
      </c>
      <c r="BB236" s="99" t="s">
        <v>99</v>
      </c>
      <c r="BC236" s="56">
        <f t="shared" si="139"/>
        <v>0</v>
      </c>
      <c r="BD236" s="99" t="s">
        <v>102</v>
      </c>
      <c r="BE236" s="56">
        <f t="shared" si="140"/>
        <v>0</v>
      </c>
      <c r="BF236" s="56"/>
      <c r="BG236" s="69" t="s">
        <v>77</v>
      </c>
      <c r="BH236" s="56">
        <f t="shared" si="141"/>
        <v>0</v>
      </c>
      <c r="BI236" s="100" t="s">
        <v>83</v>
      </c>
      <c r="BJ236" s="56">
        <f t="shared" si="142"/>
        <v>0</v>
      </c>
      <c r="BK236" s="99" t="s">
        <v>87</v>
      </c>
      <c r="BL236" s="56">
        <f t="shared" si="143"/>
        <v>0</v>
      </c>
      <c r="BM236" s="99" t="s">
        <v>93</v>
      </c>
      <c r="BN236" s="56">
        <f t="shared" si="144"/>
        <v>0</v>
      </c>
      <c r="BO236" s="99" t="s">
        <v>99</v>
      </c>
      <c r="BP236" s="56">
        <f t="shared" si="145"/>
        <v>0</v>
      </c>
      <c r="BQ236" s="99" t="s">
        <v>102</v>
      </c>
      <c r="BR236" s="56">
        <f t="shared" si="146"/>
        <v>0</v>
      </c>
      <c r="BS236" s="56"/>
      <c r="BT236" s="99" t="s">
        <v>74</v>
      </c>
      <c r="BU236" s="56">
        <f t="shared" si="147"/>
        <v>0</v>
      </c>
      <c r="BV236" s="100" t="s">
        <v>137</v>
      </c>
      <c r="BW236" s="56">
        <f t="shared" si="148"/>
        <v>0</v>
      </c>
      <c r="BX236" s="99" t="s">
        <v>85</v>
      </c>
      <c r="BY236" s="56">
        <f t="shared" si="149"/>
        <v>0</v>
      </c>
      <c r="BZ236" s="99" t="s">
        <v>94</v>
      </c>
      <c r="CA236" s="56">
        <f t="shared" si="150"/>
        <v>0</v>
      </c>
      <c r="CB236" s="99" t="s">
        <v>96</v>
      </c>
      <c r="CC236" s="56">
        <f t="shared" si="151"/>
        <v>0</v>
      </c>
      <c r="CD236" s="99" t="s">
        <v>122</v>
      </c>
      <c r="CE236" s="56">
        <f t="shared" si="152"/>
        <v>0</v>
      </c>
      <c r="CF236" s="56"/>
      <c r="CG236" s="99" t="s">
        <v>74</v>
      </c>
      <c r="CH236" s="56">
        <f t="shared" si="153"/>
        <v>0</v>
      </c>
      <c r="CI236" s="99" t="s">
        <v>137</v>
      </c>
      <c r="CJ236" s="56">
        <f t="shared" si="154"/>
        <v>0</v>
      </c>
      <c r="CK236" s="99" t="s">
        <v>85</v>
      </c>
      <c r="CL236" s="56">
        <f t="shared" si="155"/>
        <v>0</v>
      </c>
      <c r="CM236" s="99" t="s">
        <v>94</v>
      </c>
      <c r="CN236" s="56">
        <f t="shared" si="156"/>
        <v>0</v>
      </c>
      <c r="CO236" s="99" t="s">
        <v>96</v>
      </c>
      <c r="CP236" s="56">
        <f t="shared" si="157"/>
        <v>0</v>
      </c>
      <c r="CQ236" s="99" t="s">
        <v>122</v>
      </c>
      <c r="CR236" s="102">
        <f t="shared" si="158"/>
        <v>0</v>
      </c>
    </row>
    <row r="237" spans="1:96" x14ac:dyDescent="0.15">
      <c r="A237" s="80" t="s">
        <v>634</v>
      </c>
      <c r="B237" s="81" t="s">
        <v>635</v>
      </c>
      <c r="C237" s="82" t="s">
        <v>170</v>
      </c>
      <c r="D237" s="82" t="s">
        <v>51</v>
      </c>
      <c r="E237" s="56"/>
      <c r="F237" s="14"/>
      <c r="G237" s="80">
        <v>91</v>
      </c>
      <c r="H237" s="56">
        <v>41</v>
      </c>
      <c r="I237" s="56">
        <v>70</v>
      </c>
      <c r="J237" s="56">
        <v>28.5</v>
      </c>
      <c r="K237" s="56">
        <v>19</v>
      </c>
      <c r="L237" s="56">
        <v>40</v>
      </c>
      <c r="M237" s="94">
        <f t="shared" si="120"/>
        <v>289.5</v>
      </c>
      <c r="N237" s="80"/>
      <c r="O237" s="56">
        <f t="shared" si="159"/>
        <v>0</v>
      </c>
      <c r="P237" s="56"/>
      <c r="Q237" s="81">
        <f t="shared" si="121"/>
        <v>0</v>
      </c>
      <c r="R237" s="14">
        <f t="shared" si="122"/>
        <v>0</v>
      </c>
      <c r="S237" s="80"/>
      <c r="T237" s="99" t="s">
        <v>73</v>
      </c>
      <c r="U237" s="56">
        <f t="shared" si="123"/>
        <v>0</v>
      </c>
      <c r="V237" s="99" t="s">
        <v>80</v>
      </c>
      <c r="W237" s="56">
        <f t="shared" si="124"/>
        <v>0</v>
      </c>
      <c r="X237" s="99" t="s">
        <v>89</v>
      </c>
      <c r="Y237" s="56">
        <f t="shared" si="125"/>
        <v>0</v>
      </c>
      <c r="Z237" s="99" t="s">
        <v>95</v>
      </c>
      <c r="AA237" s="56">
        <f t="shared" si="126"/>
        <v>0</v>
      </c>
      <c r="AB237" s="99" t="s">
        <v>98</v>
      </c>
      <c r="AC237" s="56">
        <f t="shared" si="127"/>
        <v>0</v>
      </c>
      <c r="AD237" s="99" t="s">
        <v>121</v>
      </c>
      <c r="AE237" s="56">
        <f t="shared" si="128"/>
        <v>0</v>
      </c>
      <c r="AF237" s="56"/>
      <c r="AG237" s="99" t="s">
        <v>78</v>
      </c>
      <c r="AH237" s="56">
        <f t="shared" si="129"/>
        <v>0</v>
      </c>
      <c r="AI237" s="100" t="s">
        <v>83</v>
      </c>
      <c r="AJ237" s="56">
        <f t="shared" si="130"/>
        <v>0</v>
      </c>
      <c r="AK237" s="56" t="s">
        <v>86</v>
      </c>
      <c r="AL237" s="56">
        <f t="shared" si="131"/>
        <v>0</v>
      </c>
      <c r="AM237" s="99" t="s">
        <v>93</v>
      </c>
      <c r="AN237" s="56">
        <f t="shared" si="132"/>
        <v>0</v>
      </c>
      <c r="AO237" s="99" t="s">
        <v>99</v>
      </c>
      <c r="AP237" s="56">
        <f t="shared" si="133"/>
        <v>0</v>
      </c>
      <c r="AQ237" s="99" t="s">
        <v>121</v>
      </c>
      <c r="AR237" s="56">
        <f t="shared" si="134"/>
        <v>0</v>
      </c>
      <c r="AS237" s="56"/>
      <c r="AT237" s="99" t="s">
        <v>78</v>
      </c>
      <c r="AU237" s="56">
        <f t="shared" si="135"/>
        <v>0</v>
      </c>
      <c r="AV237" s="99" t="s">
        <v>79</v>
      </c>
      <c r="AW237" s="56">
        <f t="shared" si="136"/>
        <v>0</v>
      </c>
      <c r="AX237" s="99" t="s">
        <v>88</v>
      </c>
      <c r="AY237" s="56">
        <f t="shared" si="137"/>
        <v>0</v>
      </c>
      <c r="AZ237" s="99" t="s">
        <v>94</v>
      </c>
      <c r="BA237" s="56">
        <f t="shared" si="138"/>
        <v>0</v>
      </c>
      <c r="BB237" s="99" t="s">
        <v>96</v>
      </c>
      <c r="BC237" s="56">
        <f t="shared" si="139"/>
        <v>0</v>
      </c>
      <c r="BD237" s="99" t="s">
        <v>102</v>
      </c>
      <c r="BE237" s="56">
        <f t="shared" si="140"/>
        <v>0</v>
      </c>
      <c r="BF237" s="56"/>
      <c r="BG237" s="69" t="s">
        <v>78</v>
      </c>
      <c r="BH237" s="56">
        <f t="shared" si="141"/>
        <v>0</v>
      </c>
      <c r="BI237" s="100" t="s">
        <v>79</v>
      </c>
      <c r="BJ237" s="56">
        <f t="shared" si="142"/>
        <v>0</v>
      </c>
      <c r="BK237" s="99" t="s">
        <v>87</v>
      </c>
      <c r="BL237" s="56">
        <f t="shared" si="143"/>
        <v>0</v>
      </c>
      <c r="BM237" s="99" t="s">
        <v>94</v>
      </c>
      <c r="BN237" s="56">
        <f t="shared" si="144"/>
        <v>0</v>
      </c>
      <c r="BO237" s="99" t="s">
        <v>96</v>
      </c>
      <c r="BP237" s="56">
        <f t="shared" si="145"/>
        <v>0</v>
      </c>
      <c r="BQ237" s="99" t="s">
        <v>102</v>
      </c>
      <c r="BR237" s="56">
        <f t="shared" si="146"/>
        <v>0</v>
      </c>
      <c r="BS237" s="56"/>
      <c r="BT237" s="99" t="s">
        <v>74</v>
      </c>
      <c r="BU237" s="56">
        <f t="shared" si="147"/>
        <v>0</v>
      </c>
      <c r="BV237" s="100" t="s">
        <v>137</v>
      </c>
      <c r="BW237" s="56">
        <f t="shared" si="148"/>
        <v>0</v>
      </c>
      <c r="BX237" s="99" t="s">
        <v>85</v>
      </c>
      <c r="BY237" s="56">
        <f t="shared" si="149"/>
        <v>0</v>
      </c>
      <c r="BZ237" s="99" t="s">
        <v>94</v>
      </c>
      <c r="CA237" s="56">
        <f t="shared" si="150"/>
        <v>0</v>
      </c>
      <c r="CB237" s="99" t="s">
        <v>96</v>
      </c>
      <c r="CC237" s="56">
        <f t="shared" si="151"/>
        <v>0</v>
      </c>
      <c r="CD237" s="99" t="s">
        <v>122</v>
      </c>
      <c r="CE237" s="56">
        <f t="shared" si="152"/>
        <v>0</v>
      </c>
      <c r="CF237" s="56"/>
      <c r="CG237" s="99" t="s">
        <v>74</v>
      </c>
      <c r="CH237" s="56">
        <f t="shared" si="153"/>
        <v>0</v>
      </c>
      <c r="CI237" s="99" t="s">
        <v>137</v>
      </c>
      <c r="CJ237" s="56">
        <f t="shared" si="154"/>
        <v>0</v>
      </c>
      <c r="CK237" s="99" t="s">
        <v>85</v>
      </c>
      <c r="CL237" s="56">
        <f t="shared" si="155"/>
        <v>0</v>
      </c>
      <c r="CM237" s="99" t="s">
        <v>94</v>
      </c>
      <c r="CN237" s="56">
        <f t="shared" si="156"/>
        <v>0</v>
      </c>
      <c r="CO237" s="99" t="s">
        <v>96</v>
      </c>
      <c r="CP237" s="56">
        <f t="shared" si="157"/>
        <v>0</v>
      </c>
      <c r="CQ237" s="99" t="s">
        <v>122</v>
      </c>
      <c r="CR237" s="102">
        <f t="shared" si="158"/>
        <v>0</v>
      </c>
    </row>
    <row r="238" spans="1:96" x14ac:dyDescent="0.15">
      <c r="A238" s="80" t="s">
        <v>636</v>
      </c>
      <c r="B238" s="81" t="s">
        <v>637</v>
      </c>
      <c r="C238" s="82" t="s">
        <v>170</v>
      </c>
      <c r="D238" s="82" t="s">
        <v>51</v>
      </c>
      <c r="E238" s="56"/>
      <c r="F238" s="14"/>
      <c r="G238" s="80">
        <v>80</v>
      </c>
      <c r="H238" s="56">
        <v>62</v>
      </c>
      <c r="I238" s="56">
        <v>75</v>
      </c>
      <c r="J238" s="56">
        <v>18.5</v>
      </c>
      <c r="K238" s="56">
        <v>21.5</v>
      </c>
      <c r="L238" s="56">
        <v>30.5</v>
      </c>
      <c r="M238" s="94">
        <f t="shared" si="120"/>
        <v>287.5</v>
      </c>
      <c r="N238" s="80"/>
      <c r="O238" s="56">
        <f t="shared" si="159"/>
        <v>0</v>
      </c>
      <c r="P238" s="56"/>
      <c r="Q238" s="81">
        <f t="shared" si="121"/>
        <v>0</v>
      </c>
      <c r="R238" s="14">
        <f t="shared" si="122"/>
        <v>0</v>
      </c>
      <c r="S238" s="80"/>
      <c r="T238" s="99" t="s">
        <v>77</v>
      </c>
      <c r="U238" s="56">
        <f t="shared" si="123"/>
        <v>0</v>
      </c>
      <c r="V238" s="99" t="s">
        <v>81</v>
      </c>
      <c r="W238" s="56">
        <f t="shared" si="124"/>
        <v>0</v>
      </c>
      <c r="X238" s="99" t="s">
        <v>90</v>
      </c>
      <c r="Y238" s="56">
        <f t="shared" si="125"/>
        <v>0</v>
      </c>
      <c r="Z238" s="99" t="s">
        <v>93</v>
      </c>
      <c r="AA238" s="56">
        <f t="shared" si="126"/>
        <v>0</v>
      </c>
      <c r="AB238" s="99" t="s">
        <v>125</v>
      </c>
      <c r="AC238" s="56">
        <f t="shared" si="127"/>
        <v>0</v>
      </c>
      <c r="AD238" s="99" t="s">
        <v>102</v>
      </c>
      <c r="AE238" s="56">
        <f t="shared" si="128"/>
        <v>0</v>
      </c>
      <c r="AF238" s="56"/>
      <c r="AG238" s="99" t="s">
        <v>74</v>
      </c>
      <c r="AH238" s="56">
        <f t="shared" si="129"/>
        <v>0</v>
      </c>
      <c r="AI238" s="100" t="s">
        <v>79</v>
      </c>
      <c r="AJ238" s="56">
        <f t="shared" si="130"/>
        <v>0</v>
      </c>
      <c r="AK238" s="56" t="s">
        <v>90</v>
      </c>
      <c r="AL238" s="56">
        <f t="shared" si="131"/>
        <v>0</v>
      </c>
      <c r="AM238" s="99" t="s">
        <v>94</v>
      </c>
      <c r="AN238" s="56">
        <f t="shared" si="132"/>
        <v>0</v>
      </c>
      <c r="AO238" s="99" t="s">
        <v>96</v>
      </c>
      <c r="AP238" s="56">
        <f t="shared" si="133"/>
        <v>0</v>
      </c>
      <c r="AQ238" s="99" t="s">
        <v>102</v>
      </c>
      <c r="AR238" s="56">
        <f t="shared" si="134"/>
        <v>0</v>
      </c>
      <c r="AS238" s="56"/>
      <c r="AT238" s="99" t="s">
        <v>77</v>
      </c>
      <c r="AU238" s="56">
        <f t="shared" si="135"/>
        <v>0</v>
      </c>
      <c r="AV238" s="99" t="s">
        <v>132</v>
      </c>
      <c r="AW238" s="56">
        <f t="shared" si="136"/>
        <v>0</v>
      </c>
      <c r="AX238" s="99" t="s">
        <v>88</v>
      </c>
      <c r="AY238" s="56">
        <f t="shared" si="137"/>
        <v>0</v>
      </c>
      <c r="AZ238" s="99" t="s">
        <v>95</v>
      </c>
      <c r="BA238" s="56">
        <f t="shared" si="138"/>
        <v>0</v>
      </c>
      <c r="BB238" s="99" t="s">
        <v>99</v>
      </c>
      <c r="BC238" s="56">
        <f t="shared" si="139"/>
        <v>0</v>
      </c>
      <c r="BD238" s="99" t="s">
        <v>102</v>
      </c>
      <c r="BE238" s="56">
        <f t="shared" si="140"/>
        <v>0</v>
      </c>
      <c r="BF238" s="56"/>
      <c r="BG238" s="69" t="s">
        <v>77</v>
      </c>
      <c r="BH238" s="56">
        <f t="shared" si="141"/>
        <v>0</v>
      </c>
      <c r="BI238" s="100" t="s">
        <v>83</v>
      </c>
      <c r="BJ238" s="56">
        <f t="shared" si="142"/>
        <v>0</v>
      </c>
      <c r="BK238" s="99" t="s">
        <v>87</v>
      </c>
      <c r="BL238" s="56">
        <f t="shared" si="143"/>
        <v>0</v>
      </c>
      <c r="BM238" s="99" t="s">
        <v>95</v>
      </c>
      <c r="BN238" s="56">
        <f t="shared" si="144"/>
        <v>0</v>
      </c>
      <c r="BO238" s="99" t="s">
        <v>99</v>
      </c>
      <c r="BP238" s="56">
        <f t="shared" si="145"/>
        <v>0</v>
      </c>
      <c r="BQ238" s="99" t="s">
        <v>102</v>
      </c>
      <c r="BR238" s="56">
        <f t="shared" si="146"/>
        <v>0</v>
      </c>
      <c r="BS238" s="56"/>
      <c r="BT238" s="99" t="s">
        <v>75</v>
      </c>
      <c r="BU238" s="56">
        <f t="shared" si="147"/>
        <v>0</v>
      </c>
      <c r="BV238" s="100" t="s">
        <v>138</v>
      </c>
      <c r="BW238" s="56">
        <f t="shared" si="148"/>
        <v>0</v>
      </c>
      <c r="BX238" s="99" t="s">
        <v>88</v>
      </c>
      <c r="BY238" s="56">
        <f t="shared" si="149"/>
        <v>0</v>
      </c>
      <c r="BZ238" s="99" t="s">
        <v>93</v>
      </c>
      <c r="CA238" s="56">
        <f t="shared" si="150"/>
        <v>0</v>
      </c>
      <c r="CB238" s="99" t="s">
        <v>99</v>
      </c>
      <c r="CC238" s="56">
        <f t="shared" si="151"/>
        <v>0</v>
      </c>
      <c r="CD238" s="99" t="s">
        <v>102</v>
      </c>
      <c r="CE238" s="56">
        <f t="shared" si="152"/>
        <v>0</v>
      </c>
      <c r="CF238" s="56"/>
      <c r="CG238" s="99" t="s">
        <v>75</v>
      </c>
      <c r="CH238" s="56">
        <f t="shared" si="153"/>
        <v>0</v>
      </c>
      <c r="CI238" s="99" t="s">
        <v>138</v>
      </c>
      <c r="CJ238" s="56">
        <f t="shared" si="154"/>
        <v>0</v>
      </c>
      <c r="CK238" s="99" t="s">
        <v>88</v>
      </c>
      <c r="CL238" s="56">
        <f t="shared" si="155"/>
        <v>0</v>
      </c>
      <c r="CM238" s="99" t="s">
        <v>93</v>
      </c>
      <c r="CN238" s="56">
        <f t="shared" si="156"/>
        <v>0</v>
      </c>
      <c r="CO238" s="99" t="s">
        <v>99</v>
      </c>
      <c r="CP238" s="56">
        <f t="shared" si="157"/>
        <v>0</v>
      </c>
      <c r="CQ238" s="99" t="s">
        <v>102</v>
      </c>
      <c r="CR238" s="102">
        <f t="shared" si="158"/>
        <v>0</v>
      </c>
    </row>
    <row r="239" spans="1:96" x14ac:dyDescent="0.15">
      <c r="A239" s="80" t="s">
        <v>638</v>
      </c>
      <c r="B239" s="81" t="s">
        <v>639</v>
      </c>
      <c r="C239" s="82" t="s">
        <v>170</v>
      </c>
      <c r="D239" s="82" t="s">
        <v>51</v>
      </c>
      <c r="E239" s="56"/>
      <c r="F239" s="14"/>
      <c r="G239" s="80">
        <v>92</v>
      </c>
      <c r="H239" s="56">
        <v>43</v>
      </c>
      <c r="I239" s="56">
        <v>47</v>
      </c>
      <c r="J239" s="56">
        <v>26</v>
      </c>
      <c r="K239" s="56">
        <v>49</v>
      </c>
      <c r="L239" s="56">
        <v>30.5</v>
      </c>
      <c r="M239" s="94">
        <f t="shared" si="120"/>
        <v>287.5</v>
      </c>
      <c r="N239" s="80"/>
      <c r="O239" s="56">
        <f t="shared" si="159"/>
        <v>0</v>
      </c>
      <c r="P239" s="56"/>
      <c r="Q239" s="81">
        <f t="shared" si="121"/>
        <v>0</v>
      </c>
      <c r="R239" s="14">
        <f t="shared" si="122"/>
        <v>0</v>
      </c>
      <c r="S239" s="80"/>
      <c r="T239" s="99" t="s">
        <v>77</v>
      </c>
      <c r="U239" s="56">
        <f t="shared" si="123"/>
        <v>0</v>
      </c>
      <c r="V239" s="99" t="s">
        <v>81</v>
      </c>
      <c r="W239" s="56">
        <f t="shared" si="124"/>
        <v>0</v>
      </c>
      <c r="X239" s="99" t="s">
        <v>90</v>
      </c>
      <c r="Y239" s="56">
        <f t="shared" si="125"/>
        <v>0</v>
      </c>
      <c r="Z239" s="99" t="s">
        <v>93</v>
      </c>
      <c r="AA239" s="56">
        <f t="shared" si="126"/>
        <v>0</v>
      </c>
      <c r="AB239" s="99" t="s">
        <v>125</v>
      </c>
      <c r="AC239" s="56">
        <f t="shared" si="127"/>
        <v>0</v>
      </c>
      <c r="AD239" s="99" t="s">
        <v>102</v>
      </c>
      <c r="AE239" s="56">
        <f t="shared" si="128"/>
        <v>0</v>
      </c>
      <c r="AF239" s="56"/>
      <c r="AG239" s="99" t="s">
        <v>77</v>
      </c>
      <c r="AH239" s="56">
        <f t="shared" si="129"/>
        <v>0</v>
      </c>
      <c r="AI239" s="100" t="s">
        <v>83</v>
      </c>
      <c r="AJ239" s="56">
        <f t="shared" si="130"/>
        <v>0</v>
      </c>
      <c r="AK239" s="56" t="s">
        <v>86</v>
      </c>
      <c r="AL239" s="56">
        <f t="shared" si="131"/>
        <v>0</v>
      </c>
      <c r="AM239" s="99" t="s">
        <v>93</v>
      </c>
      <c r="AN239" s="56">
        <f t="shared" si="132"/>
        <v>0</v>
      </c>
      <c r="AO239" s="99" t="s">
        <v>99</v>
      </c>
      <c r="AP239" s="56">
        <f t="shared" si="133"/>
        <v>0</v>
      </c>
      <c r="AQ239" s="99" t="s">
        <v>121</v>
      </c>
      <c r="AR239" s="56">
        <f t="shared" si="134"/>
        <v>0</v>
      </c>
      <c r="AS239" s="56"/>
      <c r="AT239" s="99" t="s">
        <v>74</v>
      </c>
      <c r="AU239" s="56">
        <f t="shared" si="135"/>
        <v>0</v>
      </c>
      <c r="AV239" s="99" t="s">
        <v>79</v>
      </c>
      <c r="AW239" s="56">
        <f t="shared" si="136"/>
        <v>0</v>
      </c>
      <c r="AX239" s="99" t="s">
        <v>88</v>
      </c>
      <c r="AY239" s="56">
        <f t="shared" si="137"/>
        <v>0</v>
      </c>
      <c r="AZ239" s="99" t="s">
        <v>94</v>
      </c>
      <c r="BA239" s="56">
        <f t="shared" si="138"/>
        <v>0</v>
      </c>
      <c r="BB239" s="99" t="s">
        <v>99</v>
      </c>
      <c r="BC239" s="56">
        <f t="shared" si="139"/>
        <v>0</v>
      </c>
      <c r="BD239" s="99" t="s">
        <v>102</v>
      </c>
      <c r="BE239" s="56">
        <f t="shared" si="140"/>
        <v>0</v>
      </c>
      <c r="BF239" s="56"/>
      <c r="BG239" s="69" t="s">
        <v>74</v>
      </c>
      <c r="BH239" s="56">
        <f t="shared" si="141"/>
        <v>0</v>
      </c>
      <c r="BI239" s="100" t="s">
        <v>79</v>
      </c>
      <c r="BJ239" s="56">
        <f t="shared" si="142"/>
        <v>0</v>
      </c>
      <c r="BK239" s="99" t="s">
        <v>87</v>
      </c>
      <c r="BL239" s="56">
        <f t="shared" si="143"/>
        <v>0</v>
      </c>
      <c r="BM239" s="99" t="s">
        <v>94</v>
      </c>
      <c r="BN239" s="56">
        <f t="shared" si="144"/>
        <v>0</v>
      </c>
      <c r="BO239" s="99" t="s">
        <v>99</v>
      </c>
      <c r="BP239" s="56">
        <f t="shared" si="145"/>
        <v>0</v>
      </c>
      <c r="BQ239" s="99" t="s">
        <v>102</v>
      </c>
      <c r="BR239" s="56">
        <f t="shared" si="146"/>
        <v>0</v>
      </c>
      <c r="BS239" s="56"/>
      <c r="BT239" s="99" t="s">
        <v>75</v>
      </c>
      <c r="BU239" s="56">
        <f t="shared" si="147"/>
        <v>0</v>
      </c>
      <c r="BV239" s="100" t="s">
        <v>138</v>
      </c>
      <c r="BW239" s="56">
        <f t="shared" si="148"/>
        <v>0</v>
      </c>
      <c r="BX239" s="99" t="s">
        <v>88</v>
      </c>
      <c r="BY239" s="56">
        <f t="shared" si="149"/>
        <v>0</v>
      </c>
      <c r="BZ239" s="99" t="s">
        <v>93</v>
      </c>
      <c r="CA239" s="56">
        <f t="shared" si="150"/>
        <v>0</v>
      </c>
      <c r="CB239" s="99" t="s">
        <v>99</v>
      </c>
      <c r="CC239" s="56">
        <f t="shared" si="151"/>
        <v>0</v>
      </c>
      <c r="CD239" s="99" t="s">
        <v>102</v>
      </c>
      <c r="CE239" s="56">
        <f t="shared" si="152"/>
        <v>0</v>
      </c>
      <c r="CF239" s="56"/>
      <c r="CG239" s="99" t="s">
        <v>75</v>
      </c>
      <c r="CH239" s="56">
        <f t="shared" si="153"/>
        <v>0</v>
      </c>
      <c r="CI239" s="99" t="s">
        <v>138</v>
      </c>
      <c r="CJ239" s="56">
        <f t="shared" si="154"/>
        <v>0</v>
      </c>
      <c r="CK239" s="99" t="s">
        <v>88</v>
      </c>
      <c r="CL239" s="56">
        <f t="shared" si="155"/>
        <v>0</v>
      </c>
      <c r="CM239" s="99" t="s">
        <v>93</v>
      </c>
      <c r="CN239" s="56">
        <f t="shared" si="156"/>
        <v>0</v>
      </c>
      <c r="CO239" s="99" t="s">
        <v>99</v>
      </c>
      <c r="CP239" s="56">
        <f t="shared" si="157"/>
        <v>0</v>
      </c>
      <c r="CQ239" s="99" t="s">
        <v>102</v>
      </c>
      <c r="CR239" s="102">
        <f t="shared" si="158"/>
        <v>0</v>
      </c>
    </row>
    <row r="240" spans="1:96" x14ac:dyDescent="0.15">
      <c r="A240" s="80" t="s">
        <v>640</v>
      </c>
      <c r="B240" s="81" t="s">
        <v>641</v>
      </c>
      <c r="C240" s="82" t="s">
        <v>170</v>
      </c>
      <c r="D240" s="82" t="s">
        <v>51</v>
      </c>
      <c r="E240" s="56"/>
      <c r="F240" s="14"/>
      <c r="G240" s="80">
        <v>78</v>
      </c>
      <c r="H240" s="56">
        <v>51</v>
      </c>
      <c r="I240" s="56">
        <v>61</v>
      </c>
      <c r="J240" s="56">
        <v>30</v>
      </c>
      <c r="K240" s="56">
        <v>25</v>
      </c>
      <c r="L240" s="56">
        <v>41.5</v>
      </c>
      <c r="M240" s="94">
        <f t="shared" si="120"/>
        <v>286.5</v>
      </c>
      <c r="N240" s="80"/>
      <c r="O240" s="56">
        <f t="shared" si="159"/>
        <v>0</v>
      </c>
      <c r="P240" s="56"/>
      <c r="Q240" s="81">
        <f t="shared" si="121"/>
        <v>0</v>
      </c>
      <c r="R240" s="14">
        <f t="shared" si="122"/>
        <v>0</v>
      </c>
      <c r="S240" s="80"/>
      <c r="T240" s="99" t="s">
        <v>75</v>
      </c>
      <c r="U240" s="56">
        <f t="shared" si="123"/>
        <v>0</v>
      </c>
      <c r="V240" s="99" t="s">
        <v>80</v>
      </c>
      <c r="W240" s="56">
        <f t="shared" si="124"/>
        <v>0</v>
      </c>
      <c r="X240" s="99" t="s">
        <v>89</v>
      </c>
      <c r="Y240" s="56">
        <f t="shared" si="125"/>
        <v>0</v>
      </c>
      <c r="Z240" s="99" t="s">
        <v>93</v>
      </c>
      <c r="AA240" s="56">
        <f t="shared" si="126"/>
        <v>0</v>
      </c>
      <c r="AB240" s="99" t="s">
        <v>96</v>
      </c>
      <c r="AC240" s="56">
        <f t="shared" si="127"/>
        <v>0</v>
      </c>
      <c r="AD240" s="99" t="s">
        <v>102</v>
      </c>
      <c r="AE240" s="56">
        <f t="shared" si="128"/>
        <v>0</v>
      </c>
      <c r="AF240" s="56"/>
      <c r="AG240" s="99" t="s">
        <v>74</v>
      </c>
      <c r="AH240" s="56">
        <f t="shared" si="129"/>
        <v>0</v>
      </c>
      <c r="AI240" s="100" t="s">
        <v>79</v>
      </c>
      <c r="AJ240" s="56">
        <f t="shared" si="130"/>
        <v>0</v>
      </c>
      <c r="AK240" s="56" t="s">
        <v>90</v>
      </c>
      <c r="AL240" s="56">
        <f t="shared" si="131"/>
        <v>0</v>
      </c>
      <c r="AM240" s="99" t="s">
        <v>94</v>
      </c>
      <c r="AN240" s="56">
        <f t="shared" si="132"/>
        <v>0</v>
      </c>
      <c r="AO240" s="99" t="s">
        <v>99</v>
      </c>
      <c r="AP240" s="56">
        <f t="shared" si="133"/>
        <v>0</v>
      </c>
      <c r="AQ240" s="99" t="s">
        <v>122</v>
      </c>
      <c r="AR240" s="56">
        <f t="shared" si="134"/>
        <v>0</v>
      </c>
      <c r="AS240" s="56"/>
      <c r="AT240" s="99" t="s">
        <v>75</v>
      </c>
      <c r="AU240" s="56">
        <f t="shared" si="135"/>
        <v>0</v>
      </c>
      <c r="AV240" s="99" t="s">
        <v>79</v>
      </c>
      <c r="AW240" s="56">
        <f t="shared" si="136"/>
        <v>0</v>
      </c>
      <c r="AX240" s="99" t="s">
        <v>85</v>
      </c>
      <c r="AY240" s="56">
        <f t="shared" si="137"/>
        <v>0</v>
      </c>
      <c r="AZ240" s="99" t="s">
        <v>94</v>
      </c>
      <c r="BA240" s="56">
        <f t="shared" si="138"/>
        <v>0</v>
      </c>
      <c r="BB240" s="99" t="s">
        <v>99</v>
      </c>
      <c r="BC240" s="56">
        <f t="shared" si="139"/>
        <v>0</v>
      </c>
      <c r="BD240" s="99" t="s">
        <v>102</v>
      </c>
      <c r="BE240" s="56">
        <f t="shared" si="140"/>
        <v>0</v>
      </c>
      <c r="BF240" s="56"/>
      <c r="BG240" s="69" t="s">
        <v>75</v>
      </c>
      <c r="BH240" s="56">
        <f t="shared" si="141"/>
        <v>0</v>
      </c>
      <c r="BI240" s="100" t="s">
        <v>79</v>
      </c>
      <c r="BJ240" s="56">
        <f t="shared" si="142"/>
        <v>0</v>
      </c>
      <c r="BK240" s="99" t="s">
        <v>85</v>
      </c>
      <c r="BL240" s="56">
        <f t="shared" si="143"/>
        <v>0</v>
      </c>
      <c r="BM240" s="99" t="s">
        <v>94</v>
      </c>
      <c r="BN240" s="56">
        <f t="shared" si="144"/>
        <v>0</v>
      </c>
      <c r="BO240" s="99" t="s">
        <v>99</v>
      </c>
      <c r="BP240" s="56">
        <f t="shared" si="145"/>
        <v>0</v>
      </c>
      <c r="BQ240" s="99" t="s">
        <v>102</v>
      </c>
      <c r="BR240" s="56">
        <f t="shared" si="146"/>
        <v>0</v>
      </c>
      <c r="BS240" s="56"/>
      <c r="BT240" s="99" t="s">
        <v>75</v>
      </c>
      <c r="BU240" s="56">
        <f t="shared" si="147"/>
        <v>0</v>
      </c>
      <c r="BV240" s="100" t="s">
        <v>138</v>
      </c>
      <c r="BW240" s="56">
        <f t="shared" si="148"/>
        <v>0</v>
      </c>
      <c r="BX240" s="99" t="s">
        <v>88</v>
      </c>
      <c r="BY240" s="56">
        <f t="shared" si="149"/>
        <v>0</v>
      </c>
      <c r="BZ240" s="99" t="s">
        <v>93</v>
      </c>
      <c r="CA240" s="56">
        <f t="shared" si="150"/>
        <v>0</v>
      </c>
      <c r="CB240" s="99" t="s">
        <v>99</v>
      </c>
      <c r="CC240" s="56">
        <f t="shared" si="151"/>
        <v>0</v>
      </c>
      <c r="CD240" s="99" t="s">
        <v>102</v>
      </c>
      <c r="CE240" s="56">
        <f t="shared" si="152"/>
        <v>0</v>
      </c>
      <c r="CF240" s="56"/>
      <c r="CG240" s="99" t="s">
        <v>75</v>
      </c>
      <c r="CH240" s="56">
        <f t="shared" si="153"/>
        <v>0</v>
      </c>
      <c r="CI240" s="99" t="s">
        <v>138</v>
      </c>
      <c r="CJ240" s="56">
        <f t="shared" si="154"/>
        <v>0</v>
      </c>
      <c r="CK240" s="99" t="s">
        <v>88</v>
      </c>
      <c r="CL240" s="56">
        <f t="shared" si="155"/>
        <v>0</v>
      </c>
      <c r="CM240" s="99" t="s">
        <v>93</v>
      </c>
      <c r="CN240" s="56">
        <f t="shared" si="156"/>
        <v>0</v>
      </c>
      <c r="CO240" s="99" t="s">
        <v>99</v>
      </c>
      <c r="CP240" s="56">
        <f t="shared" si="157"/>
        <v>0</v>
      </c>
      <c r="CQ240" s="99" t="s">
        <v>102</v>
      </c>
      <c r="CR240" s="102">
        <f t="shared" si="158"/>
        <v>0</v>
      </c>
    </row>
    <row r="241" spans="1:96" x14ac:dyDescent="0.15">
      <c r="A241" s="80" t="s">
        <v>642</v>
      </c>
      <c r="B241" s="81" t="s">
        <v>643</v>
      </c>
      <c r="C241" s="82" t="s">
        <v>170</v>
      </c>
      <c r="D241" s="82" t="s">
        <v>51</v>
      </c>
      <c r="E241" s="56"/>
      <c r="F241" s="14"/>
      <c r="G241" s="80">
        <v>100</v>
      </c>
      <c r="H241" s="56">
        <v>25</v>
      </c>
      <c r="I241" s="56">
        <v>52</v>
      </c>
      <c r="J241" s="56">
        <v>46</v>
      </c>
      <c r="K241" s="56">
        <v>20</v>
      </c>
      <c r="L241" s="56">
        <v>43</v>
      </c>
      <c r="M241" s="94">
        <f t="shared" si="120"/>
        <v>286</v>
      </c>
      <c r="N241" s="80"/>
      <c r="O241" s="56">
        <f t="shared" si="159"/>
        <v>0</v>
      </c>
      <c r="P241" s="56"/>
      <c r="Q241" s="81">
        <f t="shared" si="121"/>
        <v>0</v>
      </c>
      <c r="R241" s="14">
        <f t="shared" si="122"/>
        <v>0</v>
      </c>
      <c r="S241" s="80"/>
      <c r="T241" s="99" t="s">
        <v>78</v>
      </c>
      <c r="U241" s="56">
        <f t="shared" si="123"/>
        <v>0</v>
      </c>
      <c r="V241" s="99" t="s">
        <v>79</v>
      </c>
      <c r="W241" s="56">
        <f t="shared" si="124"/>
        <v>0</v>
      </c>
      <c r="X241" s="99" t="s">
        <v>86</v>
      </c>
      <c r="Y241" s="56">
        <f t="shared" si="125"/>
        <v>0</v>
      </c>
      <c r="Z241" s="99" t="s">
        <v>94</v>
      </c>
      <c r="AA241" s="56">
        <f t="shared" si="126"/>
        <v>0</v>
      </c>
      <c r="AB241" s="99" t="s">
        <v>99</v>
      </c>
      <c r="AC241" s="56">
        <f t="shared" si="127"/>
        <v>0</v>
      </c>
      <c r="AD241" s="99" t="s">
        <v>102</v>
      </c>
      <c r="AE241" s="56">
        <f t="shared" si="128"/>
        <v>0</v>
      </c>
      <c r="AF241" s="56"/>
      <c r="AG241" s="99" t="s">
        <v>74</v>
      </c>
      <c r="AH241" s="56">
        <f t="shared" si="129"/>
        <v>0</v>
      </c>
      <c r="AI241" s="100" t="s">
        <v>79</v>
      </c>
      <c r="AJ241" s="56">
        <f t="shared" si="130"/>
        <v>0</v>
      </c>
      <c r="AK241" s="56" t="s">
        <v>90</v>
      </c>
      <c r="AL241" s="56">
        <f t="shared" si="131"/>
        <v>0</v>
      </c>
      <c r="AM241" s="99" t="s">
        <v>94</v>
      </c>
      <c r="AN241" s="56">
        <f t="shared" si="132"/>
        <v>0</v>
      </c>
      <c r="AO241" s="99" t="s">
        <v>96</v>
      </c>
      <c r="AP241" s="56">
        <f t="shared" si="133"/>
        <v>0</v>
      </c>
      <c r="AQ241" s="99" t="s">
        <v>102</v>
      </c>
      <c r="AR241" s="56">
        <f t="shared" si="134"/>
        <v>0</v>
      </c>
      <c r="AS241" s="56"/>
      <c r="AT241" s="99" t="s">
        <v>74</v>
      </c>
      <c r="AU241" s="56">
        <f t="shared" si="135"/>
        <v>0</v>
      </c>
      <c r="AV241" s="99" t="s">
        <v>80</v>
      </c>
      <c r="AW241" s="56">
        <f t="shared" si="136"/>
        <v>0</v>
      </c>
      <c r="AX241" s="99" t="s">
        <v>90</v>
      </c>
      <c r="AY241" s="56">
        <f t="shared" si="137"/>
        <v>0</v>
      </c>
      <c r="AZ241" s="99" t="s">
        <v>95</v>
      </c>
      <c r="BA241" s="56">
        <f t="shared" si="138"/>
        <v>0</v>
      </c>
      <c r="BB241" s="99" t="s">
        <v>99</v>
      </c>
      <c r="BC241" s="56">
        <f t="shared" si="139"/>
        <v>0</v>
      </c>
      <c r="BD241" s="99" t="s">
        <v>102</v>
      </c>
      <c r="BE241" s="56">
        <f t="shared" si="140"/>
        <v>0</v>
      </c>
      <c r="BF241" s="56"/>
      <c r="BG241" s="69" t="s">
        <v>74</v>
      </c>
      <c r="BH241" s="56">
        <f t="shared" si="141"/>
        <v>0</v>
      </c>
      <c r="BI241" s="100" t="s">
        <v>80</v>
      </c>
      <c r="BJ241" s="56">
        <f t="shared" si="142"/>
        <v>0</v>
      </c>
      <c r="BK241" s="99" t="s">
        <v>90</v>
      </c>
      <c r="BL241" s="56">
        <f t="shared" si="143"/>
        <v>0</v>
      </c>
      <c r="BM241" s="99" t="s">
        <v>95</v>
      </c>
      <c r="BN241" s="56">
        <f t="shared" si="144"/>
        <v>0</v>
      </c>
      <c r="BO241" s="99" t="s">
        <v>99</v>
      </c>
      <c r="BP241" s="56">
        <f t="shared" si="145"/>
        <v>0</v>
      </c>
      <c r="BQ241" s="99" t="s">
        <v>102</v>
      </c>
      <c r="BR241" s="56">
        <f t="shared" si="146"/>
        <v>0</v>
      </c>
      <c r="BS241" s="56"/>
      <c r="BT241" s="99" t="s">
        <v>74</v>
      </c>
      <c r="BU241" s="56">
        <f t="shared" si="147"/>
        <v>0</v>
      </c>
      <c r="BV241" s="100" t="s">
        <v>137</v>
      </c>
      <c r="BW241" s="56">
        <f t="shared" si="148"/>
        <v>0</v>
      </c>
      <c r="BX241" s="99" t="s">
        <v>85</v>
      </c>
      <c r="BY241" s="56">
        <f t="shared" si="149"/>
        <v>0</v>
      </c>
      <c r="BZ241" s="99" t="s">
        <v>94</v>
      </c>
      <c r="CA241" s="56">
        <f t="shared" si="150"/>
        <v>0</v>
      </c>
      <c r="CB241" s="99" t="s">
        <v>96</v>
      </c>
      <c r="CC241" s="56">
        <f t="shared" si="151"/>
        <v>0</v>
      </c>
      <c r="CD241" s="99" t="s">
        <v>122</v>
      </c>
      <c r="CE241" s="56">
        <f t="shared" si="152"/>
        <v>0</v>
      </c>
      <c r="CF241" s="56"/>
      <c r="CG241" s="99" t="s">
        <v>74</v>
      </c>
      <c r="CH241" s="56">
        <f t="shared" si="153"/>
        <v>0</v>
      </c>
      <c r="CI241" s="99" t="s">
        <v>137</v>
      </c>
      <c r="CJ241" s="56">
        <f t="shared" si="154"/>
        <v>0</v>
      </c>
      <c r="CK241" s="99" t="s">
        <v>85</v>
      </c>
      <c r="CL241" s="56">
        <f t="shared" si="155"/>
        <v>0</v>
      </c>
      <c r="CM241" s="99" t="s">
        <v>94</v>
      </c>
      <c r="CN241" s="56">
        <f t="shared" si="156"/>
        <v>0</v>
      </c>
      <c r="CO241" s="99" t="s">
        <v>96</v>
      </c>
      <c r="CP241" s="56">
        <f t="shared" si="157"/>
        <v>0</v>
      </c>
      <c r="CQ241" s="99" t="s">
        <v>122</v>
      </c>
      <c r="CR241" s="102">
        <f t="shared" si="158"/>
        <v>0</v>
      </c>
    </row>
    <row r="242" spans="1:96" x14ac:dyDescent="0.15">
      <c r="A242" s="80" t="s">
        <v>644</v>
      </c>
      <c r="B242" s="81" t="s">
        <v>645</v>
      </c>
      <c r="C242" s="82" t="s">
        <v>170</v>
      </c>
      <c r="D242" s="82" t="s">
        <v>51</v>
      </c>
      <c r="E242" s="56"/>
      <c r="F242" s="14"/>
      <c r="G242" s="80">
        <v>90</v>
      </c>
      <c r="H242" s="56">
        <v>59</v>
      </c>
      <c r="I242" s="56">
        <v>56</v>
      </c>
      <c r="J242" s="56">
        <v>23</v>
      </c>
      <c r="K242" s="56">
        <v>29</v>
      </c>
      <c r="L242" s="56">
        <v>27.5</v>
      </c>
      <c r="M242" s="94">
        <f t="shared" si="120"/>
        <v>284.5</v>
      </c>
      <c r="N242" s="80"/>
      <c r="O242" s="56">
        <f t="shared" si="159"/>
        <v>0</v>
      </c>
      <c r="P242" s="56"/>
      <c r="Q242" s="81">
        <f t="shared" si="121"/>
        <v>0</v>
      </c>
      <c r="R242" s="14">
        <f t="shared" si="122"/>
        <v>0</v>
      </c>
      <c r="S242" s="80"/>
      <c r="T242" s="99" t="s">
        <v>77</v>
      </c>
      <c r="U242" s="56">
        <f t="shared" si="123"/>
        <v>0</v>
      </c>
      <c r="V242" s="99" t="s">
        <v>81</v>
      </c>
      <c r="W242" s="56">
        <f t="shared" si="124"/>
        <v>0</v>
      </c>
      <c r="X242" s="99" t="s">
        <v>90</v>
      </c>
      <c r="Y242" s="56">
        <f t="shared" si="125"/>
        <v>0</v>
      </c>
      <c r="Z242" s="99" t="s">
        <v>93</v>
      </c>
      <c r="AA242" s="56">
        <f t="shared" si="126"/>
        <v>0</v>
      </c>
      <c r="AB242" s="99" t="s">
        <v>125</v>
      </c>
      <c r="AC242" s="56">
        <f t="shared" si="127"/>
        <v>0</v>
      </c>
      <c r="AD242" s="99" t="s">
        <v>102</v>
      </c>
      <c r="AE242" s="56">
        <f t="shared" si="128"/>
        <v>0</v>
      </c>
      <c r="AF242" s="56"/>
      <c r="AG242" s="99" t="s">
        <v>74</v>
      </c>
      <c r="AH242" s="56">
        <f t="shared" si="129"/>
        <v>0</v>
      </c>
      <c r="AI242" s="100" t="s">
        <v>79</v>
      </c>
      <c r="AJ242" s="56">
        <f t="shared" si="130"/>
        <v>0</v>
      </c>
      <c r="AK242" s="56" t="s">
        <v>90</v>
      </c>
      <c r="AL242" s="56">
        <f t="shared" si="131"/>
        <v>0</v>
      </c>
      <c r="AM242" s="99" t="s">
        <v>94</v>
      </c>
      <c r="AN242" s="56">
        <f t="shared" si="132"/>
        <v>0</v>
      </c>
      <c r="AO242" s="99" t="s">
        <v>96</v>
      </c>
      <c r="AP242" s="56">
        <f t="shared" si="133"/>
        <v>0</v>
      </c>
      <c r="AQ242" s="99" t="s">
        <v>102</v>
      </c>
      <c r="AR242" s="56">
        <f t="shared" si="134"/>
        <v>0</v>
      </c>
      <c r="AS242" s="56"/>
      <c r="AT242" s="99" t="s">
        <v>75</v>
      </c>
      <c r="AU242" s="56">
        <f t="shared" si="135"/>
        <v>0</v>
      </c>
      <c r="AV242" s="99" t="s">
        <v>132</v>
      </c>
      <c r="AW242" s="56">
        <f t="shared" si="136"/>
        <v>0</v>
      </c>
      <c r="AX242" s="99" t="s">
        <v>90</v>
      </c>
      <c r="AY242" s="56">
        <f t="shared" si="137"/>
        <v>0</v>
      </c>
      <c r="AZ242" s="99" t="s">
        <v>94</v>
      </c>
      <c r="BA242" s="56">
        <f t="shared" si="138"/>
        <v>0</v>
      </c>
      <c r="BB242" s="99" t="s">
        <v>99</v>
      </c>
      <c r="BC242" s="56">
        <f t="shared" si="139"/>
        <v>0</v>
      </c>
      <c r="BD242" s="99" t="s">
        <v>102</v>
      </c>
      <c r="BE242" s="56">
        <f t="shared" si="140"/>
        <v>0</v>
      </c>
      <c r="BF242" s="56"/>
      <c r="BG242" s="69" t="s">
        <v>75</v>
      </c>
      <c r="BH242" s="56">
        <f t="shared" si="141"/>
        <v>0</v>
      </c>
      <c r="BI242" s="100" t="s">
        <v>83</v>
      </c>
      <c r="BJ242" s="56">
        <f t="shared" si="142"/>
        <v>0</v>
      </c>
      <c r="BK242" s="99" t="s">
        <v>90</v>
      </c>
      <c r="BL242" s="56">
        <f t="shared" si="143"/>
        <v>0</v>
      </c>
      <c r="BM242" s="99" t="s">
        <v>94</v>
      </c>
      <c r="BN242" s="56">
        <f t="shared" si="144"/>
        <v>0</v>
      </c>
      <c r="BO242" s="99" t="s">
        <v>99</v>
      </c>
      <c r="BP242" s="56">
        <f t="shared" si="145"/>
        <v>0</v>
      </c>
      <c r="BQ242" s="99" t="s">
        <v>102</v>
      </c>
      <c r="BR242" s="56">
        <f t="shared" si="146"/>
        <v>0</v>
      </c>
      <c r="BS242" s="56"/>
      <c r="BT242" s="99" t="s">
        <v>74</v>
      </c>
      <c r="BU242" s="56">
        <f t="shared" si="147"/>
        <v>0</v>
      </c>
      <c r="BV242" s="100" t="s">
        <v>137</v>
      </c>
      <c r="BW242" s="56">
        <f t="shared" si="148"/>
        <v>0</v>
      </c>
      <c r="BX242" s="99" t="s">
        <v>85</v>
      </c>
      <c r="BY242" s="56">
        <f t="shared" si="149"/>
        <v>0</v>
      </c>
      <c r="BZ242" s="99" t="s">
        <v>94</v>
      </c>
      <c r="CA242" s="56">
        <f t="shared" si="150"/>
        <v>0</v>
      </c>
      <c r="CB242" s="99" t="s">
        <v>96</v>
      </c>
      <c r="CC242" s="56">
        <f t="shared" si="151"/>
        <v>0</v>
      </c>
      <c r="CD242" s="99" t="s">
        <v>122</v>
      </c>
      <c r="CE242" s="56">
        <f t="shared" si="152"/>
        <v>0</v>
      </c>
      <c r="CF242" s="56"/>
      <c r="CG242" s="99" t="s">
        <v>74</v>
      </c>
      <c r="CH242" s="56">
        <f t="shared" si="153"/>
        <v>0</v>
      </c>
      <c r="CI242" s="99" t="s">
        <v>137</v>
      </c>
      <c r="CJ242" s="56">
        <f t="shared" si="154"/>
        <v>0</v>
      </c>
      <c r="CK242" s="99" t="s">
        <v>85</v>
      </c>
      <c r="CL242" s="56">
        <f t="shared" si="155"/>
        <v>0</v>
      </c>
      <c r="CM242" s="99" t="s">
        <v>94</v>
      </c>
      <c r="CN242" s="56">
        <f t="shared" si="156"/>
        <v>0</v>
      </c>
      <c r="CO242" s="99" t="s">
        <v>96</v>
      </c>
      <c r="CP242" s="56">
        <f t="shared" si="157"/>
        <v>0</v>
      </c>
      <c r="CQ242" s="99" t="s">
        <v>122</v>
      </c>
      <c r="CR242" s="102">
        <f t="shared" si="158"/>
        <v>0</v>
      </c>
    </row>
    <row r="243" spans="1:96" x14ac:dyDescent="0.15">
      <c r="A243" s="80" t="s">
        <v>646</v>
      </c>
      <c r="B243" s="81" t="s">
        <v>647</v>
      </c>
      <c r="C243" s="82" t="s">
        <v>648</v>
      </c>
      <c r="D243" s="82" t="s">
        <v>51</v>
      </c>
      <c r="E243" s="56"/>
      <c r="F243" s="14"/>
      <c r="G243" s="80">
        <v>77</v>
      </c>
      <c r="H243" s="56">
        <v>52</v>
      </c>
      <c r="I243" s="56">
        <v>43</v>
      </c>
      <c r="J243" s="56">
        <v>22</v>
      </c>
      <c r="K243" s="56">
        <v>43</v>
      </c>
      <c r="L243" s="56">
        <v>46.5</v>
      </c>
      <c r="M243" s="94">
        <f t="shared" si="120"/>
        <v>283.5</v>
      </c>
      <c r="N243" s="80"/>
      <c r="O243" s="56">
        <f t="shared" si="159"/>
        <v>0</v>
      </c>
      <c r="P243" s="56"/>
      <c r="Q243" s="81">
        <f t="shared" si="121"/>
        <v>0</v>
      </c>
      <c r="R243" s="14">
        <f t="shared" si="122"/>
        <v>0</v>
      </c>
      <c r="S243" s="80"/>
      <c r="T243" s="99" t="s">
        <v>77</v>
      </c>
      <c r="U243" s="56">
        <f t="shared" si="123"/>
        <v>0</v>
      </c>
      <c r="V243" s="99" t="s">
        <v>82</v>
      </c>
      <c r="W243" s="56">
        <f t="shared" si="124"/>
        <v>0</v>
      </c>
      <c r="X243" s="99" t="s">
        <v>90</v>
      </c>
      <c r="Y243" s="56">
        <f t="shared" si="125"/>
        <v>0</v>
      </c>
      <c r="Z243" s="99" t="s">
        <v>94</v>
      </c>
      <c r="AA243" s="56">
        <f t="shared" si="126"/>
        <v>0</v>
      </c>
      <c r="AB243" s="99" t="s">
        <v>96</v>
      </c>
      <c r="AC243" s="56">
        <f t="shared" si="127"/>
        <v>0</v>
      </c>
      <c r="AD243" s="99" t="s">
        <v>102</v>
      </c>
      <c r="AE243" s="56">
        <f t="shared" si="128"/>
        <v>0</v>
      </c>
      <c r="AF243" s="56"/>
      <c r="AG243" s="99" t="s">
        <v>78</v>
      </c>
      <c r="AH243" s="56">
        <f t="shared" si="129"/>
        <v>0</v>
      </c>
      <c r="AI243" s="100" t="s">
        <v>82</v>
      </c>
      <c r="AJ243" s="56">
        <f t="shared" si="130"/>
        <v>0</v>
      </c>
      <c r="AK243" s="56" t="s">
        <v>88</v>
      </c>
      <c r="AL243" s="56">
        <f t="shared" si="131"/>
        <v>0</v>
      </c>
      <c r="AM243" s="99" t="s">
        <v>95</v>
      </c>
      <c r="AN243" s="56">
        <f t="shared" si="132"/>
        <v>0</v>
      </c>
      <c r="AO243" s="99" t="s">
        <v>96</v>
      </c>
      <c r="AP243" s="56">
        <f t="shared" si="133"/>
        <v>0</v>
      </c>
      <c r="AQ243" s="99" t="s">
        <v>102</v>
      </c>
      <c r="AR243" s="56">
        <f t="shared" si="134"/>
        <v>0</v>
      </c>
      <c r="AS243" s="56"/>
      <c r="AT243" s="99" t="s">
        <v>78</v>
      </c>
      <c r="AU243" s="56">
        <f t="shared" si="135"/>
        <v>0</v>
      </c>
      <c r="AV243" s="99" t="s">
        <v>80</v>
      </c>
      <c r="AW243" s="56">
        <f t="shared" si="136"/>
        <v>0</v>
      </c>
      <c r="AX243" s="99" t="s">
        <v>90</v>
      </c>
      <c r="AY243" s="56">
        <f t="shared" si="137"/>
        <v>0</v>
      </c>
      <c r="AZ243" s="99" t="s">
        <v>93</v>
      </c>
      <c r="BA243" s="56">
        <f t="shared" si="138"/>
        <v>0</v>
      </c>
      <c r="BB243" s="99" t="s">
        <v>96</v>
      </c>
      <c r="BC243" s="56">
        <f t="shared" si="139"/>
        <v>0</v>
      </c>
      <c r="BD243" s="99" t="s">
        <v>121</v>
      </c>
      <c r="BE243" s="56">
        <f t="shared" si="140"/>
        <v>0</v>
      </c>
      <c r="BF243" s="56"/>
      <c r="BG243" s="69" t="s">
        <v>78</v>
      </c>
      <c r="BH243" s="56">
        <f t="shared" si="141"/>
        <v>0</v>
      </c>
      <c r="BI243" s="100" t="s">
        <v>80</v>
      </c>
      <c r="BJ243" s="56">
        <f t="shared" si="142"/>
        <v>0</v>
      </c>
      <c r="BK243" s="99" t="s">
        <v>90</v>
      </c>
      <c r="BL243" s="56">
        <f t="shared" si="143"/>
        <v>0</v>
      </c>
      <c r="BM243" s="99" t="s">
        <v>93</v>
      </c>
      <c r="BN243" s="56">
        <f t="shared" si="144"/>
        <v>0</v>
      </c>
      <c r="BO243" s="99" t="s">
        <v>96</v>
      </c>
      <c r="BP243" s="56">
        <f t="shared" si="145"/>
        <v>0</v>
      </c>
      <c r="BQ243" s="99" t="s">
        <v>121</v>
      </c>
      <c r="BR243" s="56">
        <f t="shared" si="146"/>
        <v>0</v>
      </c>
      <c r="BS243" s="56"/>
      <c r="BT243" s="99" t="s">
        <v>77</v>
      </c>
      <c r="BU243" s="56">
        <f t="shared" si="147"/>
        <v>0</v>
      </c>
      <c r="BV243" s="100" t="s">
        <v>83</v>
      </c>
      <c r="BW243" s="56">
        <f t="shared" si="148"/>
        <v>0</v>
      </c>
      <c r="BX243" s="99" t="s">
        <v>90</v>
      </c>
      <c r="BY243" s="56">
        <f t="shared" si="149"/>
        <v>0</v>
      </c>
      <c r="BZ243" s="99" t="s">
        <v>95</v>
      </c>
      <c r="CA243" s="56">
        <f t="shared" si="150"/>
        <v>0</v>
      </c>
      <c r="CB243" s="99" t="s">
        <v>99</v>
      </c>
      <c r="CC243" s="56">
        <f t="shared" si="151"/>
        <v>0</v>
      </c>
      <c r="CD243" s="99" t="s">
        <v>102</v>
      </c>
      <c r="CE243" s="56">
        <f t="shared" si="152"/>
        <v>0</v>
      </c>
      <c r="CF243" s="56"/>
      <c r="CG243" s="99" t="s">
        <v>77</v>
      </c>
      <c r="CH243" s="56">
        <f t="shared" si="153"/>
        <v>0</v>
      </c>
      <c r="CI243" s="99" t="s">
        <v>83</v>
      </c>
      <c r="CJ243" s="56">
        <f t="shared" si="154"/>
        <v>0</v>
      </c>
      <c r="CK243" s="99" t="s">
        <v>90</v>
      </c>
      <c r="CL243" s="56">
        <f t="shared" si="155"/>
        <v>0</v>
      </c>
      <c r="CM243" s="99" t="s">
        <v>95</v>
      </c>
      <c r="CN243" s="56">
        <f t="shared" si="156"/>
        <v>0</v>
      </c>
      <c r="CO243" s="99" t="s">
        <v>99</v>
      </c>
      <c r="CP243" s="56">
        <f t="shared" si="157"/>
        <v>0</v>
      </c>
      <c r="CQ243" s="99" t="s">
        <v>102</v>
      </c>
      <c r="CR243" s="102">
        <f t="shared" si="158"/>
        <v>0</v>
      </c>
    </row>
    <row r="244" spans="1:96" x14ac:dyDescent="0.15">
      <c r="A244" s="80" t="s">
        <v>649</v>
      </c>
      <c r="B244" s="81" t="s">
        <v>650</v>
      </c>
      <c r="C244" s="82" t="s">
        <v>170</v>
      </c>
      <c r="D244" s="82" t="s">
        <v>51</v>
      </c>
      <c r="E244" s="56"/>
      <c r="F244" s="14"/>
      <c r="G244" s="80">
        <v>72</v>
      </c>
      <c r="H244" s="56">
        <v>58</v>
      </c>
      <c r="I244" s="56">
        <v>44</v>
      </c>
      <c r="J244" s="56">
        <v>29</v>
      </c>
      <c r="K244" s="56">
        <v>36</v>
      </c>
      <c r="L244" s="56">
        <v>42</v>
      </c>
      <c r="M244" s="94">
        <f t="shared" si="120"/>
        <v>281</v>
      </c>
      <c r="N244" s="80"/>
      <c r="O244" s="56">
        <f t="shared" si="159"/>
        <v>0</v>
      </c>
      <c r="P244" s="56"/>
      <c r="Q244" s="81">
        <f t="shared" si="121"/>
        <v>0</v>
      </c>
      <c r="R244" s="14">
        <f t="shared" si="122"/>
        <v>0</v>
      </c>
      <c r="S244" s="80"/>
      <c r="T244" s="99" t="s">
        <v>73</v>
      </c>
      <c r="U244" s="56">
        <f t="shared" si="123"/>
        <v>0</v>
      </c>
      <c r="V244" s="99" t="s">
        <v>80</v>
      </c>
      <c r="W244" s="56">
        <f t="shared" si="124"/>
        <v>0</v>
      </c>
      <c r="X244" s="99" t="s">
        <v>89</v>
      </c>
      <c r="Y244" s="56">
        <f t="shared" si="125"/>
        <v>0</v>
      </c>
      <c r="Z244" s="99" t="s">
        <v>95</v>
      </c>
      <c r="AA244" s="56">
        <f t="shared" si="126"/>
        <v>0</v>
      </c>
      <c r="AB244" s="99" t="s">
        <v>98</v>
      </c>
      <c r="AC244" s="56">
        <f t="shared" si="127"/>
        <v>0</v>
      </c>
      <c r="AD244" s="99" t="s">
        <v>121</v>
      </c>
      <c r="AE244" s="56">
        <f t="shared" si="128"/>
        <v>0</v>
      </c>
      <c r="AF244" s="56"/>
      <c r="AG244" s="99" t="s">
        <v>77</v>
      </c>
      <c r="AH244" s="56">
        <f t="shared" si="129"/>
        <v>0</v>
      </c>
      <c r="AI244" s="100" t="s">
        <v>83</v>
      </c>
      <c r="AJ244" s="56">
        <f t="shared" si="130"/>
        <v>0</v>
      </c>
      <c r="AK244" s="56" t="s">
        <v>86</v>
      </c>
      <c r="AL244" s="56">
        <f t="shared" si="131"/>
        <v>0</v>
      </c>
      <c r="AM244" s="99" t="s">
        <v>93</v>
      </c>
      <c r="AN244" s="56">
        <f t="shared" si="132"/>
        <v>0</v>
      </c>
      <c r="AO244" s="99" t="s">
        <v>99</v>
      </c>
      <c r="AP244" s="56">
        <f t="shared" si="133"/>
        <v>0</v>
      </c>
      <c r="AQ244" s="99" t="s">
        <v>102</v>
      </c>
      <c r="AR244" s="56">
        <f t="shared" si="134"/>
        <v>0</v>
      </c>
      <c r="AS244" s="56"/>
      <c r="AT244" s="99" t="s">
        <v>77</v>
      </c>
      <c r="AU244" s="56">
        <f t="shared" si="135"/>
        <v>0</v>
      </c>
      <c r="AV244" s="99" t="s">
        <v>80</v>
      </c>
      <c r="AW244" s="56">
        <f t="shared" si="136"/>
        <v>0</v>
      </c>
      <c r="AX244" s="99" t="s">
        <v>85</v>
      </c>
      <c r="AY244" s="56">
        <f t="shared" si="137"/>
        <v>0</v>
      </c>
      <c r="AZ244" s="99" t="s">
        <v>95</v>
      </c>
      <c r="BA244" s="56">
        <f t="shared" si="138"/>
        <v>0</v>
      </c>
      <c r="BB244" s="99" t="s">
        <v>99</v>
      </c>
      <c r="BC244" s="56">
        <f t="shared" si="139"/>
        <v>0</v>
      </c>
      <c r="BD244" s="99" t="s">
        <v>102</v>
      </c>
      <c r="BE244" s="56">
        <f t="shared" si="140"/>
        <v>0</v>
      </c>
      <c r="BF244" s="56"/>
      <c r="BG244" s="69" t="s">
        <v>77</v>
      </c>
      <c r="BH244" s="56">
        <f t="shared" si="141"/>
        <v>0</v>
      </c>
      <c r="BI244" s="100" t="s">
        <v>80</v>
      </c>
      <c r="BJ244" s="56">
        <f t="shared" si="142"/>
        <v>0</v>
      </c>
      <c r="BK244" s="99" t="s">
        <v>85</v>
      </c>
      <c r="BL244" s="56">
        <f t="shared" si="143"/>
        <v>0</v>
      </c>
      <c r="BM244" s="99" t="s">
        <v>95</v>
      </c>
      <c r="BN244" s="56">
        <f t="shared" si="144"/>
        <v>0</v>
      </c>
      <c r="BO244" s="99" t="s">
        <v>99</v>
      </c>
      <c r="BP244" s="56">
        <f t="shared" si="145"/>
        <v>0</v>
      </c>
      <c r="BQ244" s="99" t="s">
        <v>102</v>
      </c>
      <c r="BR244" s="56">
        <f t="shared" si="146"/>
        <v>0</v>
      </c>
      <c r="BS244" s="56"/>
      <c r="BT244" s="99" t="s">
        <v>75</v>
      </c>
      <c r="BU244" s="56">
        <f t="shared" si="147"/>
        <v>0</v>
      </c>
      <c r="BV244" s="100" t="s">
        <v>138</v>
      </c>
      <c r="BW244" s="56">
        <f t="shared" si="148"/>
        <v>0</v>
      </c>
      <c r="BX244" s="99" t="s">
        <v>88</v>
      </c>
      <c r="BY244" s="56">
        <f t="shared" si="149"/>
        <v>0</v>
      </c>
      <c r="BZ244" s="99" t="s">
        <v>93</v>
      </c>
      <c r="CA244" s="56">
        <f t="shared" si="150"/>
        <v>0</v>
      </c>
      <c r="CB244" s="99" t="s">
        <v>99</v>
      </c>
      <c r="CC244" s="56">
        <f t="shared" si="151"/>
        <v>0</v>
      </c>
      <c r="CD244" s="99" t="s">
        <v>102</v>
      </c>
      <c r="CE244" s="56">
        <f t="shared" si="152"/>
        <v>0</v>
      </c>
      <c r="CF244" s="56"/>
      <c r="CG244" s="99" t="s">
        <v>75</v>
      </c>
      <c r="CH244" s="56">
        <f t="shared" si="153"/>
        <v>0</v>
      </c>
      <c r="CI244" s="99" t="s">
        <v>138</v>
      </c>
      <c r="CJ244" s="56">
        <f t="shared" si="154"/>
        <v>0</v>
      </c>
      <c r="CK244" s="99" t="s">
        <v>88</v>
      </c>
      <c r="CL244" s="56">
        <f t="shared" si="155"/>
        <v>0</v>
      </c>
      <c r="CM244" s="99" t="s">
        <v>93</v>
      </c>
      <c r="CN244" s="56">
        <f t="shared" si="156"/>
        <v>0</v>
      </c>
      <c r="CO244" s="99" t="s">
        <v>99</v>
      </c>
      <c r="CP244" s="56">
        <f t="shared" si="157"/>
        <v>0</v>
      </c>
      <c r="CQ244" s="99" t="s">
        <v>102</v>
      </c>
      <c r="CR244" s="102">
        <f t="shared" si="158"/>
        <v>0</v>
      </c>
    </row>
    <row r="245" spans="1:96" x14ac:dyDescent="0.15">
      <c r="A245" s="80" t="s">
        <v>651</v>
      </c>
      <c r="B245" s="81" t="s">
        <v>652</v>
      </c>
      <c r="C245" s="82" t="s">
        <v>170</v>
      </c>
      <c r="D245" s="82" t="s">
        <v>51</v>
      </c>
      <c r="E245" s="56"/>
      <c r="F245" s="14"/>
      <c r="G245" s="80">
        <v>79</v>
      </c>
      <c r="H245" s="56">
        <v>69</v>
      </c>
      <c r="I245" s="56">
        <v>19</v>
      </c>
      <c r="J245" s="56">
        <v>39</v>
      </c>
      <c r="K245" s="56">
        <v>33</v>
      </c>
      <c r="L245" s="56">
        <v>41.5</v>
      </c>
      <c r="M245" s="94">
        <f t="shared" si="120"/>
        <v>280.5</v>
      </c>
      <c r="N245" s="80"/>
      <c r="O245" s="56">
        <f t="shared" si="159"/>
        <v>0</v>
      </c>
      <c r="P245" s="56"/>
      <c r="Q245" s="81">
        <f t="shared" si="121"/>
        <v>0</v>
      </c>
      <c r="R245" s="14">
        <f t="shared" si="122"/>
        <v>0</v>
      </c>
      <c r="S245" s="80"/>
      <c r="T245" s="99" t="s">
        <v>77</v>
      </c>
      <c r="U245" s="56">
        <f t="shared" si="123"/>
        <v>0</v>
      </c>
      <c r="V245" s="99" t="s">
        <v>81</v>
      </c>
      <c r="W245" s="56">
        <f t="shared" si="124"/>
        <v>0</v>
      </c>
      <c r="X245" s="99" t="s">
        <v>90</v>
      </c>
      <c r="Y245" s="56">
        <f t="shared" si="125"/>
        <v>0</v>
      </c>
      <c r="Z245" s="99" t="s">
        <v>93</v>
      </c>
      <c r="AA245" s="56">
        <f t="shared" si="126"/>
        <v>0</v>
      </c>
      <c r="AB245" s="99" t="s">
        <v>125</v>
      </c>
      <c r="AC245" s="56">
        <f t="shared" si="127"/>
        <v>0</v>
      </c>
      <c r="AD245" s="99" t="s">
        <v>102</v>
      </c>
      <c r="AE245" s="56">
        <f t="shared" si="128"/>
        <v>0</v>
      </c>
      <c r="AF245" s="56"/>
      <c r="AG245" s="99" t="s">
        <v>77</v>
      </c>
      <c r="AH245" s="56">
        <f t="shared" si="129"/>
        <v>0</v>
      </c>
      <c r="AI245" s="100" t="s">
        <v>83</v>
      </c>
      <c r="AJ245" s="56">
        <f t="shared" si="130"/>
        <v>0</v>
      </c>
      <c r="AK245" s="56" t="s">
        <v>86</v>
      </c>
      <c r="AL245" s="56">
        <f t="shared" si="131"/>
        <v>0</v>
      </c>
      <c r="AM245" s="99" t="s">
        <v>93</v>
      </c>
      <c r="AN245" s="56">
        <f t="shared" si="132"/>
        <v>0</v>
      </c>
      <c r="AO245" s="99" t="s">
        <v>99</v>
      </c>
      <c r="AP245" s="56">
        <f t="shared" si="133"/>
        <v>0</v>
      </c>
      <c r="AQ245" s="99" t="s">
        <v>121</v>
      </c>
      <c r="AR245" s="56">
        <f t="shared" si="134"/>
        <v>0</v>
      </c>
      <c r="AS245" s="56"/>
      <c r="AT245" s="99" t="s">
        <v>77</v>
      </c>
      <c r="AU245" s="56">
        <f t="shared" si="135"/>
        <v>0</v>
      </c>
      <c r="AV245" s="99" t="s">
        <v>80</v>
      </c>
      <c r="AW245" s="56">
        <f t="shared" si="136"/>
        <v>0</v>
      </c>
      <c r="AX245" s="99" t="s">
        <v>85</v>
      </c>
      <c r="AY245" s="56">
        <f t="shared" si="137"/>
        <v>0</v>
      </c>
      <c r="AZ245" s="99" t="s">
        <v>95</v>
      </c>
      <c r="BA245" s="56">
        <f t="shared" si="138"/>
        <v>0</v>
      </c>
      <c r="BB245" s="99" t="s">
        <v>99</v>
      </c>
      <c r="BC245" s="56">
        <f t="shared" si="139"/>
        <v>0</v>
      </c>
      <c r="BD245" s="99" t="s">
        <v>102</v>
      </c>
      <c r="BE245" s="56">
        <f t="shared" si="140"/>
        <v>0</v>
      </c>
      <c r="BF245" s="56"/>
      <c r="BG245" s="69" t="s">
        <v>77</v>
      </c>
      <c r="BH245" s="56">
        <f t="shared" si="141"/>
        <v>0</v>
      </c>
      <c r="BI245" s="100" t="s">
        <v>80</v>
      </c>
      <c r="BJ245" s="56">
        <f t="shared" si="142"/>
        <v>0</v>
      </c>
      <c r="BK245" s="99" t="s">
        <v>85</v>
      </c>
      <c r="BL245" s="56">
        <f t="shared" si="143"/>
        <v>0</v>
      </c>
      <c r="BM245" s="99" t="s">
        <v>95</v>
      </c>
      <c r="BN245" s="56">
        <f t="shared" si="144"/>
        <v>0</v>
      </c>
      <c r="BO245" s="99" t="s">
        <v>99</v>
      </c>
      <c r="BP245" s="56">
        <f t="shared" si="145"/>
        <v>0</v>
      </c>
      <c r="BQ245" s="99" t="s">
        <v>102</v>
      </c>
      <c r="BR245" s="56">
        <f t="shared" si="146"/>
        <v>0</v>
      </c>
      <c r="BS245" s="56"/>
      <c r="BT245" s="99" t="s">
        <v>77</v>
      </c>
      <c r="BU245" s="56">
        <f t="shared" si="147"/>
        <v>0</v>
      </c>
      <c r="BV245" s="100" t="s">
        <v>83</v>
      </c>
      <c r="BW245" s="56">
        <f t="shared" si="148"/>
        <v>0</v>
      </c>
      <c r="BX245" s="99" t="s">
        <v>90</v>
      </c>
      <c r="BY245" s="56">
        <f t="shared" si="149"/>
        <v>0</v>
      </c>
      <c r="BZ245" s="99" t="s">
        <v>95</v>
      </c>
      <c r="CA245" s="56">
        <f t="shared" si="150"/>
        <v>0</v>
      </c>
      <c r="CB245" s="99" t="s">
        <v>99</v>
      </c>
      <c r="CC245" s="56">
        <f t="shared" si="151"/>
        <v>0</v>
      </c>
      <c r="CD245" s="99" t="s">
        <v>102</v>
      </c>
      <c r="CE245" s="56">
        <f t="shared" si="152"/>
        <v>0</v>
      </c>
      <c r="CF245" s="56"/>
      <c r="CG245" s="99" t="s">
        <v>77</v>
      </c>
      <c r="CH245" s="56">
        <f t="shared" si="153"/>
        <v>0</v>
      </c>
      <c r="CI245" s="99" t="s">
        <v>83</v>
      </c>
      <c r="CJ245" s="56">
        <f t="shared" si="154"/>
        <v>0</v>
      </c>
      <c r="CK245" s="99" t="s">
        <v>90</v>
      </c>
      <c r="CL245" s="56">
        <f t="shared" si="155"/>
        <v>0</v>
      </c>
      <c r="CM245" s="99" t="s">
        <v>95</v>
      </c>
      <c r="CN245" s="56">
        <f t="shared" si="156"/>
        <v>0</v>
      </c>
      <c r="CO245" s="99" t="s">
        <v>99</v>
      </c>
      <c r="CP245" s="56">
        <f t="shared" si="157"/>
        <v>0</v>
      </c>
      <c r="CQ245" s="99" t="s">
        <v>102</v>
      </c>
      <c r="CR245" s="102">
        <f t="shared" si="158"/>
        <v>0</v>
      </c>
    </row>
    <row r="246" spans="1:96" x14ac:dyDescent="0.15">
      <c r="A246" s="80" t="s">
        <v>653</v>
      </c>
      <c r="B246" s="81" t="s">
        <v>654</v>
      </c>
      <c r="C246" s="82" t="s">
        <v>170</v>
      </c>
      <c r="D246" s="82" t="s">
        <v>51</v>
      </c>
      <c r="E246" s="56"/>
      <c r="F246" s="14"/>
      <c r="G246" s="80">
        <v>90</v>
      </c>
      <c r="H246" s="56">
        <v>56</v>
      </c>
      <c r="I246" s="56">
        <v>28</v>
      </c>
      <c r="J246" s="56">
        <v>31</v>
      </c>
      <c r="K246" s="56">
        <v>29</v>
      </c>
      <c r="L246" s="56">
        <v>44.5</v>
      </c>
      <c r="M246" s="94">
        <f t="shared" si="120"/>
        <v>278.5</v>
      </c>
      <c r="N246" s="80"/>
      <c r="O246" s="56">
        <f t="shared" si="159"/>
        <v>0</v>
      </c>
      <c r="P246" s="56"/>
      <c r="Q246" s="81">
        <f t="shared" si="121"/>
        <v>0</v>
      </c>
      <c r="R246" s="14">
        <f t="shared" si="122"/>
        <v>0</v>
      </c>
      <c r="S246" s="80"/>
      <c r="T246" s="99" t="s">
        <v>75</v>
      </c>
      <c r="U246" s="56">
        <f t="shared" si="123"/>
        <v>0</v>
      </c>
      <c r="V246" s="99" t="s">
        <v>81</v>
      </c>
      <c r="W246" s="56">
        <f t="shared" si="124"/>
        <v>0</v>
      </c>
      <c r="X246" s="99" t="s">
        <v>87</v>
      </c>
      <c r="Y246" s="56">
        <f t="shared" si="125"/>
        <v>0</v>
      </c>
      <c r="Z246" s="99" t="s">
        <v>95</v>
      </c>
      <c r="AA246" s="56">
        <f t="shared" si="126"/>
        <v>0</v>
      </c>
      <c r="AB246" s="99" t="s">
        <v>96</v>
      </c>
      <c r="AC246" s="56">
        <f t="shared" si="127"/>
        <v>0</v>
      </c>
      <c r="AD246" s="99" t="s">
        <v>121</v>
      </c>
      <c r="AE246" s="56">
        <f t="shared" si="128"/>
        <v>0</v>
      </c>
      <c r="AF246" s="56"/>
      <c r="AG246" s="99" t="s">
        <v>75</v>
      </c>
      <c r="AH246" s="56">
        <f t="shared" si="129"/>
        <v>0</v>
      </c>
      <c r="AI246" s="100" t="s">
        <v>81</v>
      </c>
      <c r="AJ246" s="56">
        <f t="shared" si="130"/>
        <v>0</v>
      </c>
      <c r="AK246" s="56" t="s">
        <v>90</v>
      </c>
      <c r="AL246" s="56">
        <f t="shared" si="131"/>
        <v>0</v>
      </c>
      <c r="AM246" s="99" t="s">
        <v>95</v>
      </c>
      <c r="AN246" s="56">
        <f t="shared" si="132"/>
        <v>0</v>
      </c>
      <c r="AO246" s="99" t="s">
        <v>96</v>
      </c>
      <c r="AP246" s="56">
        <f t="shared" si="133"/>
        <v>0</v>
      </c>
      <c r="AQ246" s="99" t="s">
        <v>122</v>
      </c>
      <c r="AR246" s="56">
        <f t="shared" si="134"/>
        <v>0</v>
      </c>
      <c r="AS246" s="56"/>
      <c r="AT246" s="99" t="s">
        <v>75</v>
      </c>
      <c r="AU246" s="56">
        <f t="shared" si="135"/>
        <v>0</v>
      </c>
      <c r="AV246" s="99" t="s">
        <v>81</v>
      </c>
      <c r="AW246" s="56">
        <f t="shared" si="136"/>
        <v>0</v>
      </c>
      <c r="AX246" s="99" t="s">
        <v>85</v>
      </c>
      <c r="AY246" s="56">
        <f t="shared" si="137"/>
        <v>0</v>
      </c>
      <c r="AZ246" s="99" t="s">
        <v>93</v>
      </c>
      <c r="BA246" s="56">
        <f t="shared" si="138"/>
        <v>0</v>
      </c>
      <c r="BB246" s="99" t="s">
        <v>96</v>
      </c>
      <c r="BC246" s="56">
        <f t="shared" si="139"/>
        <v>0</v>
      </c>
      <c r="BD246" s="99" t="s">
        <v>122</v>
      </c>
      <c r="BE246" s="56">
        <f t="shared" si="140"/>
        <v>0</v>
      </c>
      <c r="BF246" s="56"/>
      <c r="BG246" s="69" t="s">
        <v>75</v>
      </c>
      <c r="BH246" s="56">
        <f t="shared" si="141"/>
        <v>0</v>
      </c>
      <c r="BI246" s="100" t="s">
        <v>81</v>
      </c>
      <c r="BJ246" s="56">
        <f t="shared" si="142"/>
        <v>0</v>
      </c>
      <c r="BK246" s="99" t="s">
        <v>85</v>
      </c>
      <c r="BL246" s="56">
        <f t="shared" si="143"/>
        <v>0</v>
      </c>
      <c r="BM246" s="99" t="s">
        <v>93</v>
      </c>
      <c r="BN246" s="56">
        <f t="shared" si="144"/>
        <v>0</v>
      </c>
      <c r="BO246" s="99" t="s">
        <v>96</v>
      </c>
      <c r="BP246" s="56">
        <f t="shared" si="145"/>
        <v>0</v>
      </c>
      <c r="BQ246" s="99" t="s">
        <v>122</v>
      </c>
      <c r="BR246" s="56">
        <f t="shared" si="146"/>
        <v>0</v>
      </c>
      <c r="BS246" s="56"/>
      <c r="BT246" s="99" t="s">
        <v>75</v>
      </c>
      <c r="BU246" s="56">
        <f t="shared" si="147"/>
        <v>0</v>
      </c>
      <c r="BV246" s="100" t="s">
        <v>138</v>
      </c>
      <c r="BW246" s="56">
        <f t="shared" si="148"/>
        <v>0</v>
      </c>
      <c r="BX246" s="99" t="s">
        <v>88</v>
      </c>
      <c r="BY246" s="56">
        <f t="shared" si="149"/>
        <v>0</v>
      </c>
      <c r="BZ246" s="99" t="s">
        <v>93</v>
      </c>
      <c r="CA246" s="56">
        <f t="shared" si="150"/>
        <v>0</v>
      </c>
      <c r="CB246" s="99" t="s">
        <v>99</v>
      </c>
      <c r="CC246" s="56">
        <f t="shared" si="151"/>
        <v>0</v>
      </c>
      <c r="CD246" s="99" t="s">
        <v>102</v>
      </c>
      <c r="CE246" s="56">
        <f t="shared" si="152"/>
        <v>0</v>
      </c>
      <c r="CF246" s="56"/>
      <c r="CG246" s="99" t="s">
        <v>75</v>
      </c>
      <c r="CH246" s="56">
        <f t="shared" si="153"/>
        <v>0</v>
      </c>
      <c r="CI246" s="99" t="s">
        <v>138</v>
      </c>
      <c r="CJ246" s="56">
        <f t="shared" si="154"/>
        <v>0</v>
      </c>
      <c r="CK246" s="99" t="s">
        <v>88</v>
      </c>
      <c r="CL246" s="56">
        <f t="shared" si="155"/>
        <v>0</v>
      </c>
      <c r="CM246" s="99" t="s">
        <v>93</v>
      </c>
      <c r="CN246" s="56">
        <f t="shared" si="156"/>
        <v>0</v>
      </c>
      <c r="CO246" s="99" t="s">
        <v>99</v>
      </c>
      <c r="CP246" s="56">
        <f t="shared" si="157"/>
        <v>0</v>
      </c>
      <c r="CQ246" s="99" t="s">
        <v>102</v>
      </c>
      <c r="CR246" s="102">
        <f t="shared" si="158"/>
        <v>0</v>
      </c>
    </row>
    <row r="247" spans="1:96" x14ac:dyDescent="0.15">
      <c r="A247" s="80" t="s">
        <v>655</v>
      </c>
      <c r="B247" s="81" t="s">
        <v>656</v>
      </c>
      <c r="C247" s="82" t="s">
        <v>648</v>
      </c>
      <c r="D247" s="82" t="s">
        <v>51</v>
      </c>
      <c r="E247" s="56"/>
      <c r="F247" s="14"/>
      <c r="G247" s="80">
        <v>106</v>
      </c>
      <c r="H247" s="56">
        <v>49</v>
      </c>
      <c r="I247" s="56">
        <v>70</v>
      </c>
      <c r="J247" s="56">
        <v>3.5</v>
      </c>
      <c r="K247" s="56">
        <v>26</v>
      </c>
      <c r="L247" s="56">
        <v>23.5</v>
      </c>
      <c r="M247" s="94">
        <f t="shared" si="120"/>
        <v>278</v>
      </c>
      <c r="N247" s="80"/>
      <c r="O247" s="56">
        <f t="shared" si="159"/>
        <v>0</v>
      </c>
      <c r="P247" s="56"/>
      <c r="Q247" s="81">
        <f t="shared" si="121"/>
        <v>0</v>
      </c>
      <c r="R247" s="14">
        <f t="shared" si="122"/>
        <v>0</v>
      </c>
      <c r="S247" s="80"/>
      <c r="T247" s="99" t="s">
        <v>76</v>
      </c>
      <c r="U247" s="56">
        <f t="shared" si="123"/>
        <v>0</v>
      </c>
      <c r="V247" s="99" t="s">
        <v>83</v>
      </c>
      <c r="W247" s="56">
        <f t="shared" si="124"/>
        <v>0</v>
      </c>
      <c r="X247" s="99" t="s">
        <v>85</v>
      </c>
      <c r="Y247" s="56">
        <f t="shared" si="125"/>
        <v>0</v>
      </c>
      <c r="Z247" s="99" t="s">
        <v>91</v>
      </c>
      <c r="AA247" s="56">
        <f t="shared" si="126"/>
        <v>0</v>
      </c>
      <c r="AB247" s="99" t="s">
        <v>125</v>
      </c>
      <c r="AC247" s="56">
        <f t="shared" si="127"/>
        <v>0</v>
      </c>
      <c r="AD247" s="99" t="s">
        <v>125</v>
      </c>
      <c r="AE247" s="56">
        <f t="shared" si="128"/>
        <v>0</v>
      </c>
      <c r="AF247" s="56"/>
      <c r="AG247" s="99" t="s">
        <v>76</v>
      </c>
      <c r="AH247" s="56">
        <f t="shared" si="129"/>
        <v>0</v>
      </c>
      <c r="AI247" s="100" t="s">
        <v>79</v>
      </c>
      <c r="AJ247" s="56">
        <f t="shared" si="130"/>
        <v>0</v>
      </c>
      <c r="AK247" s="56" t="s">
        <v>89</v>
      </c>
      <c r="AL247" s="56">
        <f t="shared" si="131"/>
        <v>0</v>
      </c>
      <c r="AM247" s="99" t="s">
        <v>91</v>
      </c>
      <c r="AN247" s="56">
        <f t="shared" si="132"/>
        <v>0</v>
      </c>
      <c r="AO247" s="99" t="s">
        <v>96</v>
      </c>
      <c r="AP247" s="56">
        <f t="shared" si="133"/>
        <v>0</v>
      </c>
      <c r="AQ247" s="99" t="s">
        <v>102</v>
      </c>
      <c r="AR247" s="56">
        <f t="shared" si="134"/>
        <v>0</v>
      </c>
      <c r="AS247" s="56"/>
      <c r="AT247" s="99" t="s">
        <v>73</v>
      </c>
      <c r="AU247" s="56">
        <f t="shared" si="135"/>
        <v>0</v>
      </c>
      <c r="AV247" s="99" t="s">
        <v>84</v>
      </c>
      <c r="AW247" s="56">
        <f t="shared" si="136"/>
        <v>0</v>
      </c>
      <c r="AX247" s="99" t="s">
        <v>88</v>
      </c>
      <c r="AY247" s="56">
        <f t="shared" si="137"/>
        <v>0</v>
      </c>
      <c r="AZ247" s="99" t="s">
        <v>93</v>
      </c>
      <c r="BA247" s="56">
        <f t="shared" si="138"/>
        <v>0</v>
      </c>
      <c r="BB247" s="99" t="s">
        <v>96</v>
      </c>
      <c r="BC247" s="56">
        <f t="shared" si="139"/>
        <v>0</v>
      </c>
      <c r="BD247" s="99" t="s">
        <v>102</v>
      </c>
      <c r="BE247" s="56">
        <f t="shared" si="140"/>
        <v>0</v>
      </c>
      <c r="BF247" s="56"/>
      <c r="BG247" s="69" t="s">
        <v>73</v>
      </c>
      <c r="BH247" s="56">
        <f t="shared" si="141"/>
        <v>0</v>
      </c>
      <c r="BI247" s="100" t="s">
        <v>84</v>
      </c>
      <c r="BJ247" s="56">
        <f t="shared" si="142"/>
        <v>0</v>
      </c>
      <c r="BK247" s="99" t="s">
        <v>135</v>
      </c>
      <c r="BL247" s="56">
        <f t="shared" si="143"/>
        <v>0</v>
      </c>
      <c r="BM247" s="99" t="s">
        <v>93</v>
      </c>
      <c r="BN247" s="56">
        <f t="shared" si="144"/>
        <v>0</v>
      </c>
      <c r="BO247" s="99" t="s">
        <v>96</v>
      </c>
      <c r="BP247" s="56">
        <f t="shared" si="145"/>
        <v>0</v>
      </c>
      <c r="BQ247" s="99" t="s">
        <v>102</v>
      </c>
      <c r="BR247" s="56">
        <f t="shared" si="146"/>
        <v>0</v>
      </c>
      <c r="BS247" s="56"/>
      <c r="BT247" s="99" t="s">
        <v>73</v>
      </c>
      <c r="BU247" s="56">
        <f t="shared" si="147"/>
        <v>0</v>
      </c>
      <c r="BV247" s="100" t="s">
        <v>83</v>
      </c>
      <c r="BW247" s="56">
        <f t="shared" si="148"/>
        <v>0</v>
      </c>
      <c r="BX247" s="99" t="s">
        <v>85</v>
      </c>
      <c r="BY247" s="56">
        <f t="shared" si="149"/>
        <v>0</v>
      </c>
      <c r="BZ247" s="99" t="s">
        <v>94</v>
      </c>
      <c r="CA247" s="56">
        <f t="shared" si="150"/>
        <v>0</v>
      </c>
      <c r="CB247" s="99" t="s">
        <v>98</v>
      </c>
      <c r="CC247" s="56">
        <f t="shared" si="151"/>
        <v>0</v>
      </c>
      <c r="CD247" s="99" t="s">
        <v>121</v>
      </c>
      <c r="CE247" s="56">
        <f t="shared" si="152"/>
        <v>0</v>
      </c>
      <c r="CF247" s="56"/>
      <c r="CG247" s="99" t="s">
        <v>73</v>
      </c>
      <c r="CH247" s="56">
        <f t="shared" si="153"/>
        <v>0</v>
      </c>
      <c r="CI247" s="99" t="s">
        <v>83</v>
      </c>
      <c r="CJ247" s="56">
        <f t="shared" si="154"/>
        <v>0</v>
      </c>
      <c r="CK247" s="99" t="s">
        <v>85</v>
      </c>
      <c r="CL247" s="56">
        <f t="shared" si="155"/>
        <v>0</v>
      </c>
      <c r="CM247" s="99" t="s">
        <v>94</v>
      </c>
      <c r="CN247" s="56">
        <f t="shared" si="156"/>
        <v>0</v>
      </c>
      <c r="CO247" s="99" t="s">
        <v>98</v>
      </c>
      <c r="CP247" s="56">
        <f t="shared" si="157"/>
        <v>0</v>
      </c>
      <c r="CQ247" s="99" t="s">
        <v>121</v>
      </c>
      <c r="CR247" s="102">
        <f t="shared" si="158"/>
        <v>0</v>
      </c>
    </row>
    <row r="248" spans="1:96" x14ac:dyDescent="0.15">
      <c r="A248" s="80" t="s">
        <v>657</v>
      </c>
      <c r="B248" s="81" t="s">
        <v>658</v>
      </c>
      <c r="C248" s="82" t="s">
        <v>170</v>
      </c>
      <c r="D248" s="82" t="s">
        <v>51</v>
      </c>
      <c r="E248" s="56"/>
      <c r="F248" s="14"/>
      <c r="G248" s="80">
        <v>76</v>
      </c>
      <c r="H248" s="56">
        <v>66</v>
      </c>
      <c r="I248" s="56">
        <v>56</v>
      </c>
      <c r="J248" s="56">
        <v>19.5</v>
      </c>
      <c r="K248" s="56">
        <v>26.5</v>
      </c>
      <c r="L248" s="56">
        <v>31</v>
      </c>
      <c r="M248" s="94">
        <f t="shared" si="120"/>
        <v>275</v>
      </c>
      <c r="N248" s="80"/>
      <c r="O248" s="56">
        <f t="shared" si="159"/>
        <v>0</v>
      </c>
      <c r="P248" s="56"/>
      <c r="Q248" s="81">
        <f t="shared" si="121"/>
        <v>0</v>
      </c>
      <c r="R248" s="14">
        <f t="shared" si="122"/>
        <v>0</v>
      </c>
      <c r="S248" s="80"/>
      <c r="T248" s="99" t="s">
        <v>78</v>
      </c>
      <c r="U248" s="56">
        <f t="shared" si="123"/>
        <v>0</v>
      </c>
      <c r="V248" s="99" t="s">
        <v>79</v>
      </c>
      <c r="W248" s="56">
        <f t="shared" si="124"/>
        <v>0</v>
      </c>
      <c r="X248" s="99" t="s">
        <v>86</v>
      </c>
      <c r="Y248" s="56">
        <f t="shared" si="125"/>
        <v>0</v>
      </c>
      <c r="Z248" s="99" t="s">
        <v>94</v>
      </c>
      <c r="AA248" s="56">
        <f t="shared" si="126"/>
        <v>0</v>
      </c>
      <c r="AB248" s="99" t="s">
        <v>99</v>
      </c>
      <c r="AC248" s="56">
        <f t="shared" si="127"/>
        <v>0</v>
      </c>
      <c r="AD248" s="99" t="s">
        <v>102</v>
      </c>
      <c r="AE248" s="56">
        <f t="shared" si="128"/>
        <v>0</v>
      </c>
      <c r="AF248" s="56"/>
      <c r="AG248" s="99" t="s">
        <v>77</v>
      </c>
      <c r="AH248" s="56">
        <f t="shared" si="129"/>
        <v>0</v>
      </c>
      <c r="AI248" s="100" t="s">
        <v>83</v>
      </c>
      <c r="AJ248" s="56">
        <f t="shared" si="130"/>
        <v>0</v>
      </c>
      <c r="AK248" s="56" t="s">
        <v>86</v>
      </c>
      <c r="AL248" s="56">
        <f t="shared" si="131"/>
        <v>0</v>
      </c>
      <c r="AM248" s="99" t="s">
        <v>93</v>
      </c>
      <c r="AN248" s="56">
        <f t="shared" si="132"/>
        <v>0</v>
      </c>
      <c r="AO248" s="99" t="s">
        <v>99</v>
      </c>
      <c r="AP248" s="56">
        <f t="shared" si="133"/>
        <v>0</v>
      </c>
      <c r="AQ248" s="99" t="s">
        <v>102</v>
      </c>
      <c r="AR248" s="56">
        <f t="shared" si="134"/>
        <v>0</v>
      </c>
      <c r="AS248" s="56"/>
      <c r="AT248" s="99" t="s">
        <v>77</v>
      </c>
      <c r="AU248" s="56">
        <f t="shared" si="135"/>
        <v>0</v>
      </c>
      <c r="AV248" s="99" t="s">
        <v>80</v>
      </c>
      <c r="AW248" s="56">
        <f t="shared" si="136"/>
        <v>0</v>
      </c>
      <c r="AX248" s="99" t="s">
        <v>85</v>
      </c>
      <c r="AY248" s="56">
        <f t="shared" si="137"/>
        <v>0</v>
      </c>
      <c r="AZ248" s="99" t="s">
        <v>95</v>
      </c>
      <c r="BA248" s="56">
        <f t="shared" si="138"/>
        <v>0</v>
      </c>
      <c r="BB248" s="99" t="s">
        <v>99</v>
      </c>
      <c r="BC248" s="56">
        <f t="shared" si="139"/>
        <v>0</v>
      </c>
      <c r="BD248" s="99" t="s">
        <v>122</v>
      </c>
      <c r="BE248" s="56">
        <f t="shared" si="140"/>
        <v>0</v>
      </c>
      <c r="BF248" s="56"/>
      <c r="BG248" s="69" t="s">
        <v>77</v>
      </c>
      <c r="BH248" s="56">
        <f t="shared" si="141"/>
        <v>0</v>
      </c>
      <c r="BI248" s="100" t="s">
        <v>80</v>
      </c>
      <c r="BJ248" s="56">
        <f t="shared" si="142"/>
        <v>0</v>
      </c>
      <c r="BK248" s="99" t="s">
        <v>85</v>
      </c>
      <c r="BL248" s="56">
        <f t="shared" si="143"/>
        <v>0</v>
      </c>
      <c r="BM248" s="99" t="s">
        <v>95</v>
      </c>
      <c r="BN248" s="56">
        <f t="shared" si="144"/>
        <v>0</v>
      </c>
      <c r="BO248" s="99" t="s">
        <v>99</v>
      </c>
      <c r="BP248" s="56">
        <f t="shared" si="145"/>
        <v>0</v>
      </c>
      <c r="BQ248" s="99" t="s">
        <v>122</v>
      </c>
      <c r="BR248" s="56">
        <f t="shared" si="146"/>
        <v>0</v>
      </c>
      <c r="BS248" s="56"/>
      <c r="BT248" s="99" t="s">
        <v>75</v>
      </c>
      <c r="BU248" s="56">
        <f t="shared" si="147"/>
        <v>0</v>
      </c>
      <c r="BV248" s="100" t="s">
        <v>138</v>
      </c>
      <c r="BW248" s="56">
        <f t="shared" si="148"/>
        <v>0</v>
      </c>
      <c r="BX248" s="99" t="s">
        <v>88</v>
      </c>
      <c r="BY248" s="56">
        <f t="shared" si="149"/>
        <v>0</v>
      </c>
      <c r="BZ248" s="99" t="s">
        <v>93</v>
      </c>
      <c r="CA248" s="56">
        <f t="shared" si="150"/>
        <v>0</v>
      </c>
      <c r="CB248" s="99" t="s">
        <v>99</v>
      </c>
      <c r="CC248" s="56">
        <f t="shared" si="151"/>
        <v>0</v>
      </c>
      <c r="CD248" s="99" t="s">
        <v>102</v>
      </c>
      <c r="CE248" s="56">
        <f t="shared" si="152"/>
        <v>0</v>
      </c>
      <c r="CF248" s="56"/>
      <c r="CG248" s="99" t="s">
        <v>75</v>
      </c>
      <c r="CH248" s="56">
        <f t="shared" si="153"/>
        <v>0</v>
      </c>
      <c r="CI248" s="99" t="s">
        <v>138</v>
      </c>
      <c r="CJ248" s="56">
        <f t="shared" si="154"/>
        <v>0</v>
      </c>
      <c r="CK248" s="99" t="s">
        <v>88</v>
      </c>
      <c r="CL248" s="56">
        <f t="shared" si="155"/>
        <v>0</v>
      </c>
      <c r="CM248" s="99" t="s">
        <v>93</v>
      </c>
      <c r="CN248" s="56">
        <f t="shared" si="156"/>
        <v>0</v>
      </c>
      <c r="CO248" s="99" t="s">
        <v>99</v>
      </c>
      <c r="CP248" s="56">
        <f t="shared" si="157"/>
        <v>0</v>
      </c>
      <c r="CQ248" s="99" t="s">
        <v>102</v>
      </c>
      <c r="CR248" s="102">
        <f t="shared" si="158"/>
        <v>0</v>
      </c>
    </row>
    <row r="249" spans="1:96" x14ac:dyDescent="0.15">
      <c r="A249" s="80" t="s">
        <v>659</v>
      </c>
      <c r="B249" s="81" t="s">
        <v>660</v>
      </c>
      <c r="C249" s="82" t="s">
        <v>170</v>
      </c>
      <c r="D249" s="82" t="s">
        <v>51</v>
      </c>
      <c r="E249" s="56"/>
      <c r="F249" s="14"/>
      <c r="G249" s="80">
        <v>75</v>
      </c>
      <c r="H249" s="56">
        <v>47</v>
      </c>
      <c r="I249" s="56">
        <v>46</v>
      </c>
      <c r="J249" s="56">
        <v>23.5</v>
      </c>
      <c r="K249" s="56">
        <v>48</v>
      </c>
      <c r="L249" s="56">
        <v>32</v>
      </c>
      <c r="M249" s="94">
        <f t="shared" si="120"/>
        <v>271.5</v>
      </c>
      <c r="N249" s="80"/>
      <c r="O249" s="56">
        <f t="shared" si="159"/>
        <v>0</v>
      </c>
      <c r="P249" s="56"/>
      <c r="Q249" s="81">
        <f t="shared" si="121"/>
        <v>0</v>
      </c>
      <c r="R249" s="14">
        <f t="shared" si="122"/>
        <v>0</v>
      </c>
      <c r="S249" s="80"/>
      <c r="T249" s="99" t="s">
        <v>75</v>
      </c>
      <c r="U249" s="56">
        <f t="shared" si="123"/>
        <v>0</v>
      </c>
      <c r="V249" s="99" t="s">
        <v>81</v>
      </c>
      <c r="W249" s="56">
        <f t="shared" si="124"/>
        <v>0</v>
      </c>
      <c r="X249" s="99" t="s">
        <v>87</v>
      </c>
      <c r="Y249" s="56">
        <f t="shared" si="125"/>
        <v>0</v>
      </c>
      <c r="Z249" s="99" t="s">
        <v>95</v>
      </c>
      <c r="AA249" s="56">
        <f t="shared" si="126"/>
        <v>0</v>
      </c>
      <c r="AB249" s="99" t="s">
        <v>96</v>
      </c>
      <c r="AC249" s="56">
        <f t="shared" si="127"/>
        <v>0</v>
      </c>
      <c r="AD249" s="99" t="s">
        <v>121</v>
      </c>
      <c r="AE249" s="56">
        <f t="shared" si="128"/>
        <v>0</v>
      </c>
      <c r="AF249" s="56"/>
      <c r="AG249" s="99" t="s">
        <v>75</v>
      </c>
      <c r="AH249" s="56">
        <f t="shared" si="129"/>
        <v>0</v>
      </c>
      <c r="AI249" s="100" t="s">
        <v>82</v>
      </c>
      <c r="AJ249" s="56">
        <f t="shared" si="130"/>
        <v>0</v>
      </c>
      <c r="AK249" s="56" t="s">
        <v>88</v>
      </c>
      <c r="AL249" s="56">
        <f t="shared" si="131"/>
        <v>0</v>
      </c>
      <c r="AM249" s="99" t="s">
        <v>95</v>
      </c>
      <c r="AN249" s="56">
        <f t="shared" si="132"/>
        <v>0</v>
      </c>
      <c r="AO249" s="99" t="s">
        <v>96</v>
      </c>
      <c r="AP249" s="56">
        <f t="shared" si="133"/>
        <v>0</v>
      </c>
      <c r="AQ249" s="99" t="s">
        <v>102</v>
      </c>
      <c r="AR249" s="56">
        <f t="shared" si="134"/>
        <v>0</v>
      </c>
      <c r="AS249" s="56"/>
      <c r="AT249" s="99" t="s">
        <v>75</v>
      </c>
      <c r="AU249" s="56">
        <f t="shared" si="135"/>
        <v>0</v>
      </c>
      <c r="AV249" s="99" t="s">
        <v>79</v>
      </c>
      <c r="AW249" s="56">
        <f t="shared" si="136"/>
        <v>0</v>
      </c>
      <c r="AX249" s="99" t="s">
        <v>85</v>
      </c>
      <c r="AY249" s="56">
        <f t="shared" si="137"/>
        <v>0</v>
      </c>
      <c r="AZ249" s="99" t="s">
        <v>93</v>
      </c>
      <c r="BA249" s="56">
        <f t="shared" si="138"/>
        <v>0</v>
      </c>
      <c r="BB249" s="99" t="s">
        <v>96</v>
      </c>
      <c r="BC249" s="56">
        <f t="shared" si="139"/>
        <v>0</v>
      </c>
      <c r="BD249" s="99" t="s">
        <v>102</v>
      </c>
      <c r="BE249" s="56">
        <f t="shared" si="140"/>
        <v>0</v>
      </c>
      <c r="BF249" s="56"/>
      <c r="BG249" s="69" t="s">
        <v>75</v>
      </c>
      <c r="BH249" s="56">
        <f t="shared" si="141"/>
        <v>0</v>
      </c>
      <c r="BI249" s="100" t="s">
        <v>79</v>
      </c>
      <c r="BJ249" s="56">
        <f t="shared" si="142"/>
        <v>0</v>
      </c>
      <c r="BK249" s="99" t="s">
        <v>85</v>
      </c>
      <c r="BL249" s="56">
        <f t="shared" si="143"/>
        <v>0</v>
      </c>
      <c r="BM249" s="99" t="s">
        <v>93</v>
      </c>
      <c r="BN249" s="56">
        <f t="shared" si="144"/>
        <v>0</v>
      </c>
      <c r="BO249" s="99" t="s">
        <v>96</v>
      </c>
      <c r="BP249" s="56">
        <f t="shared" si="145"/>
        <v>0</v>
      </c>
      <c r="BQ249" s="99" t="s">
        <v>102</v>
      </c>
      <c r="BR249" s="56">
        <f t="shared" si="146"/>
        <v>0</v>
      </c>
      <c r="BS249" s="56"/>
      <c r="BT249" s="99" t="s">
        <v>75</v>
      </c>
      <c r="BU249" s="56">
        <f t="shared" si="147"/>
        <v>0</v>
      </c>
      <c r="BV249" s="100" t="s">
        <v>138</v>
      </c>
      <c r="BW249" s="56">
        <f t="shared" si="148"/>
        <v>0</v>
      </c>
      <c r="BX249" s="99" t="s">
        <v>88</v>
      </c>
      <c r="BY249" s="56">
        <f t="shared" si="149"/>
        <v>0</v>
      </c>
      <c r="BZ249" s="99" t="s">
        <v>93</v>
      </c>
      <c r="CA249" s="56">
        <f t="shared" si="150"/>
        <v>0</v>
      </c>
      <c r="CB249" s="99" t="s">
        <v>99</v>
      </c>
      <c r="CC249" s="56">
        <f t="shared" si="151"/>
        <v>0</v>
      </c>
      <c r="CD249" s="99" t="s">
        <v>102</v>
      </c>
      <c r="CE249" s="56">
        <f t="shared" si="152"/>
        <v>0</v>
      </c>
      <c r="CF249" s="56"/>
      <c r="CG249" s="99" t="s">
        <v>75</v>
      </c>
      <c r="CH249" s="56">
        <f t="shared" si="153"/>
        <v>0</v>
      </c>
      <c r="CI249" s="99" t="s">
        <v>138</v>
      </c>
      <c r="CJ249" s="56">
        <f t="shared" si="154"/>
        <v>0</v>
      </c>
      <c r="CK249" s="99" t="s">
        <v>88</v>
      </c>
      <c r="CL249" s="56">
        <f t="shared" si="155"/>
        <v>0</v>
      </c>
      <c r="CM249" s="99" t="s">
        <v>93</v>
      </c>
      <c r="CN249" s="56">
        <f t="shared" si="156"/>
        <v>0</v>
      </c>
      <c r="CO249" s="99" t="s">
        <v>99</v>
      </c>
      <c r="CP249" s="56">
        <f t="shared" si="157"/>
        <v>0</v>
      </c>
      <c r="CQ249" s="99" t="s">
        <v>102</v>
      </c>
      <c r="CR249" s="102">
        <f t="shared" si="158"/>
        <v>0</v>
      </c>
    </row>
    <row r="250" spans="1:96" x14ac:dyDescent="0.15">
      <c r="A250" s="80" t="s">
        <v>661</v>
      </c>
      <c r="B250" s="81" t="s">
        <v>662</v>
      </c>
      <c r="C250" s="82" t="s">
        <v>170</v>
      </c>
      <c r="D250" s="82" t="s">
        <v>51</v>
      </c>
      <c r="E250" s="56"/>
      <c r="F250" s="14"/>
      <c r="G250" s="80">
        <v>96</v>
      </c>
      <c r="H250" s="56">
        <v>41</v>
      </c>
      <c r="I250" s="56">
        <v>54</v>
      </c>
      <c r="J250" s="56">
        <v>36</v>
      </c>
      <c r="K250" s="56">
        <v>6</v>
      </c>
      <c r="L250" s="56">
        <v>34.5</v>
      </c>
      <c r="M250" s="94">
        <f t="shared" ref="M250:M309" si="160">SUM(G250:L250)</f>
        <v>267.5</v>
      </c>
      <c r="N250" s="80"/>
      <c r="O250" s="56">
        <f t="shared" si="159"/>
        <v>0</v>
      </c>
      <c r="P250" s="56"/>
      <c r="Q250" s="81">
        <f t="shared" si="121"/>
        <v>0</v>
      </c>
      <c r="R250" s="14">
        <f t="shared" si="122"/>
        <v>0</v>
      </c>
      <c r="S250" s="80"/>
      <c r="T250" s="99" t="s">
        <v>75</v>
      </c>
      <c r="U250" s="56">
        <f t="shared" si="123"/>
        <v>0</v>
      </c>
      <c r="V250" s="99" t="s">
        <v>81</v>
      </c>
      <c r="W250" s="56">
        <f t="shared" si="124"/>
        <v>0</v>
      </c>
      <c r="X250" s="99" t="s">
        <v>87</v>
      </c>
      <c r="Y250" s="56">
        <f t="shared" si="125"/>
        <v>0</v>
      </c>
      <c r="Z250" s="99" t="s">
        <v>95</v>
      </c>
      <c r="AA250" s="56">
        <f t="shared" si="126"/>
        <v>0</v>
      </c>
      <c r="AB250" s="99" t="s">
        <v>96</v>
      </c>
      <c r="AC250" s="56">
        <f t="shared" si="127"/>
        <v>0</v>
      </c>
      <c r="AD250" s="99" t="s">
        <v>121</v>
      </c>
      <c r="AE250" s="56">
        <f t="shared" si="128"/>
        <v>0</v>
      </c>
      <c r="AF250" s="56"/>
      <c r="AG250" s="99" t="s">
        <v>74</v>
      </c>
      <c r="AH250" s="56">
        <f t="shared" si="129"/>
        <v>0</v>
      </c>
      <c r="AI250" s="100" t="s">
        <v>79</v>
      </c>
      <c r="AJ250" s="56">
        <f t="shared" si="130"/>
        <v>0</v>
      </c>
      <c r="AK250" s="56" t="s">
        <v>90</v>
      </c>
      <c r="AL250" s="56">
        <f t="shared" si="131"/>
        <v>0</v>
      </c>
      <c r="AM250" s="99" t="s">
        <v>94</v>
      </c>
      <c r="AN250" s="56">
        <f t="shared" si="132"/>
        <v>0</v>
      </c>
      <c r="AO250" s="99" t="s">
        <v>99</v>
      </c>
      <c r="AP250" s="56">
        <f t="shared" si="133"/>
        <v>0</v>
      </c>
      <c r="AQ250" s="99" t="s">
        <v>122</v>
      </c>
      <c r="AR250" s="56">
        <f t="shared" si="134"/>
        <v>0</v>
      </c>
      <c r="AS250" s="56"/>
      <c r="AT250" s="99" t="s">
        <v>74</v>
      </c>
      <c r="AU250" s="56">
        <f t="shared" si="135"/>
        <v>0</v>
      </c>
      <c r="AV250" s="99" t="s">
        <v>79</v>
      </c>
      <c r="AW250" s="56">
        <f t="shared" si="136"/>
        <v>0</v>
      </c>
      <c r="AX250" s="99" t="s">
        <v>88</v>
      </c>
      <c r="AY250" s="56">
        <f t="shared" si="137"/>
        <v>0</v>
      </c>
      <c r="AZ250" s="99" t="s">
        <v>95</v>
      </c>
      <c r="BA250" s="56">
        <f t="shared" si="138"/>
        <v>0</v>
      </c>
      <c r="BB250" s="99" t="s">
        <v>99</v>
      </c>
      <c r="BC250" s="56">
        <f t="shared" si="139"/>
        <v>0</v>
      </c>
      <c r="BD250" s="99" t="s">
        <v>102</v>
      </c>
      <c r="BE250" s="56">
        <f t="shared" si="140"/>
        <v>0</v>
      </c>
      <c r="BF250" s="56"/>
      <c r="BG250" s="69" t="s">
        <v>74</v>
      </c>
      <c r="BH250" s="56">
        <f t="shared" si="141"/>
        <v>0</v>
      </c>
      <c r="BI250" s="100" t="s">
        <v>79</v>
      </c>
      <c r="BJ250" s="56">
        <f t="shared" si="142"/>
        <v>0</v>
      </c>
      <c r="BK250" s="99" t="s">
        <v>87</v>
      </c>
      <c r="BL250" s="56">
        <f t="shared" si="143"/>
        <v>0</v>
      </c>
      <c r="BM250" s="99" t="s">
        <v>95</v>
      </c>
      <c r="BN250" s="56">
        <f t="shared" si="144"/>
        <v>0</v>
      </c>
      <c r="BO250" s="99" t="s">
        <v>99</v>
      </c>
      <c r="BP250" s="56">
        <f t="shared" si="145"/>
        <v>0</v>
      </c>
      <c r="BQ250" s="99" t="s">
        <v>102</v>
      </c>
      <c r="BR250" s="56">
        <f t="shared" si="146"/>
        <v>0</v>
      </c>
      <c r="BS250" s="56"/>
      <c r="BT250" s="99" t="s">
        <v>75</v>
      </c>
      <c r="BU250" s="56">
        <f t="shared" si="147"/>
        <v>0</v>
      </c>
      <c r="BV250" s="100" t="s">
        <v>138</v>
      </c>
      <c r="BW250" s="56">
        <f t="shared" si="148"/>
        <v>0</v>
      </c>
      <c r="BX250" s="99" t="s">
        <v>88</v>
      </c>
      <c r="BY250" s="56">
        <f t="shared" si="149"/>
        <v>0</v>
      </c>
      <c r="BZ250" s="99" t="s">
        <v>93</v>
      </c>
      <c r="CA250" s="56">
        <f t="shared" si="150"/>
        <v>0</v>
      </c>
      <c r="CB250" s="99" t="s">
        <v>99</v>
      </c>
      <c r="CC250" s="56">
        <f t="shared" si="151"/>
        <v>0</v>
      </c>
      <c r="CD250" s="99" t="s">
        <v>102</v>
      </c>
      <c r="CE250" s="56">
        <f t="shared" si="152"/>
        <v>0</v>
      </c>
      <c r="CF250" s="56"/>
      <c r="CG250" s="99" t="s">
        <v>75</v>
      </c>
      <c r="CH250" s="56">
        <f t="shared" si="153"/>
        <v>0</v>
      </c>
      <c r="CI250" s="99" t="s">
        <v>138</v>
      </c>
      <c r="CJ250" s="56">
        <f t="shared" si="154"/>
        <v>0</v>
      </c>
      <c r="CK250" s="99" t="s">
        <v>88</v>
      </c>
      <c r="CL250" s="56">
        <f t="shared" si="155"/>
        <v>0</v>
      </c>
      <c r="CM250" s="99" t="s">
        <v>93</v>
      </c>
      <c r="CN250" s="56">
        <f t="shared" si="156"/>
        <v>0</v>
      </c>
      <c r="CO250" s="99" t="s">
        <v>99</v>
      </c>
      <c r="CP250" s="56">
        <f t="shared" si="157"/>
        <v>0</v>
      </c>
      <c r="CQ250" s="99" t="s">
        <v>102</v>
      </c>
      <c r="CR250" s="102">
        <f t="shared" si="158"/>
        <v>0</v>
      </c>
    </row>
    <row r="251" spans="1:96" x14ac:dyDescent="0.15">
      <c r="A251" s="80" t="s">
        <v>663</v>
      </c>
      <c r="B251" s="81" t="s">
        <v>664</v>
      </c>
      <c r="C251" s="82" t="s">
        <v>170</v>
      </c>
      <c r="D251" s="82" t="s">
        <v>51</v>
      </c>
      <c r="E251" s="56"/>
      <c r="F251" s="14"/>
      <c r="G251" s="80">
        <v>90</v>
      </c>
      <c r="H251" s="56">
        <v>24</v>
      </c>
      <c r="I251" s="56">
        <v>70</v>
      </c>
      <c r="J251" s="56">
        <v>31.5</v>
      </c>
      <c r="K251" s="56">
        <v>25</v>
      </c>
      <c r="L251" s="56">
        <v>26.5</v>
      </c>
      <c r="M251" s="94">
        <f t="shared" si="160"/>
        <v>267</v>
      </c>
      <c r="N251" s="80"/>
      <c r="O251" s="56">
        <f t="shared" si="159"/>
        <v>0</v>
      </c>
      <c r="P251" s="56"/>
      <c r="Q251" s="81">
        <f t="shared" ref="Q251:Q290" si="161">IF(F251&gt;0,IF(P251="重本",(2-F251)*72,-(F251)*72),IF(P251="重本",2*72,0))</f>
        <v>0</v>
      </c>
      <c r="R251" s="14">
        <f t="shared" ref="R251:R310" si="162">O251+Q251</f>
        <v>0</v>
      </c>
      <c r="S251" s="80"/>
      <c r="T251" s="99" t="s">
        <v>77</v>
      </c>
      <c r="U251" s="56">
        <f t="shared" ref="U251:U310" si="163">($R251*2/10)*0.5/6</f>
        <v>0</v>
      </c>
      <c r="V251" s="99" t="s">
        <v>81</v>
      </c>
      <c r="W251" s="56">
        <f t="shared" ref="W251:W310" si="164">($R251*2/10)*0.5/6</f>
        <v>0</v>
      </c>
      <c r="X251" s="99" t="s">
        <v>90</v>
      </c>
      <c r="Y251" s="56">
        <f t="shared" ref="Y251:Y310" si="165">($R251*2/10)*0.5/6</f>
        <v>0</v>
      </c>
      <c r="Z251" s="99" t="s">
        <v>93</v>
      </c>
      <c r="AA251" s="56">
        <f t="shared" ref="AA251:AA310" si="166">($R251*2/10)*0.5/6</f>
        <v>0</v>
      </c>
      <c r="AB251" s="99" t="s">
        <v>125</v>
      </c>
      <c r="AC251" s="56">
        <f t="shared" ref="AC251:AC310" si="167">($R251*2/10)*0.5/6</f>
        <v>0</v>
      </c>
      <c r="AD251" s="99" t="s">
        <v>102</v>
      </c>
      <c r="AE251" s="56">
        <f t="shared" ref="AE251:AE310" si="168">($R251*2/10)*0.5/6</f>
        <v>0</v>
      </c>
      <c r="AF251" s="56"/>
      <c r="AG251" s="99" t="s">
        <v>74</v>
      </c>
      <c r="AH251" s="56">
        <f t="shared" ref="AH251:AH310" si="169">($R251*2/10)*0.5/6</f>
        <v>0</v>
      </c>
      <c r="AI251" s="100" t="s">
        <v>82</v>
      </c>
      <c r="AJ251" s="56">
        <f t="shared" ref="AJ251:AJ310" si="170">($R251*2/10)*0.5/6</f>
        <v>0</v>
      </c>
      <c r="AK251" s="56" t="s">
        <v>88</v>
      </c>
      <c r="AL251" s="56">
        <f t="shared" ref="AL251:AL310" si="171">($R251*2/10)*0.5/6</f>
        <v>0</v>
      </c>
      <c r="AM251" s="99" t="s">
        <v>95</v>
      </c>
      <c r="AN251" s="56">
        <f t="shared" ref="AN251:AN310" si="172">($R251*2/10)*0.5/6</f>
        <v>0</v>
      </c>
      <c r="AO251" s="99" t="s">
        <v>96</v>
      </c>
      <c r="AP251" s="56">
        <f t="shared" ref="AP251:AP310" si="173">($R251*2/10)*0.5/6</f>
        <v>0</v>
      </c>
      <c r="AQ251" s="99" t="s">
        <v>102</v>
      </c>
      <c r="AR251" s="56">
        <f t="shared" ref="AR251:AR310" si="174">($R251*2/10)*0.5/6</f>
        <v>0</v>
      </c>
      <c r="AS251" s="56"/>
      <c r="AT251" s="99" t="s">
        <v>76</v>
      </c>
      <c r="AU251" s="56">
        <f t="shared" ref="AU251:AU310" si="175">($R251*3/10)*0.5/6</f>
        <v>0</v>
      </c>
      <c r="AV251" s="99" t="s">
        <v>80</v>
      </c>
      <c r="AW251" s="56">
        <f t="shared" ref="AW251:AW310" si="176">($R251*3/10)*0.5/6</f>
        <v>0</v>
      </c>
      <c r="AX251" s="99" t="s">
        <v>88</v>
      </c>
      <c r="AY251" s="56">
        <f t="shared" ref="AY251:AY310" si="177">($R251*3/10)*0.5/6</f>
        <v>0</v>
      </c>
      <c r="AZ251" s="99" t="s">
        <v>93</v>
      </c>
      <c r="BA251" s="56">
        <f t="shared" ref="BA251:BA310" si="178">($R251*3/10)*0.5/6</f>
        <v>0</v>
      </c>
      <c r="BB251" s="99" t="s">
        <v>96</v>
      </c>
      <c r="BC251" s="56">
        <f t="shared" ref="BC251:BC310" si="179">($R251*3/10)*0.5/6</f>
        <v>0</v>
      </c>
      <c r="BD251" s="99" t="s">
        <v>122</v>
      </c>
      <c r="BE251" s="56">
        <f t="shared" ref="BE251:BE310" si="180">($R251*3/10)*0.5/6</f>
        <v>0</v>
      </c>
      <c r="BF251" s="56"/>
      <c r="BG251" s="69" t="s">
        <v>76</v>
      </c>
      <c r="BH251" s="56">
        <f t="shared" ref="BH251:BH310" si="181">($R251*3/10)*0.5/6</f>
        <v>0</v>
      </c>
      <c r="BI251" s="100" t="s">
        <v>80</v>
      </c>
      <c r="BJ251" s="56">
        <f t="shared" ref="BJ251:BJ310" si="182">($R251*3/10)*0.5/6</f>
        <v>0</v>
      </c>
      <c r="BK251" s="99" t="s">
        <v>90</v>
      </c>
      <c r="BL251" s="56">
        <f t="shared" ref="BL251:BL310" si="183">($R251*3/10)*0.5/6</f>
        <v>0</v>
      </c>
      <c r="BM251" s="99" t="s">
        <v>93</v>
      </c>
      <c r="BN251" s="56">
        <f t="shared" ref="BN251:BN310" si="184">($R251*3/10)*0.5/6</f>
        <v>0</v>
      </c>
      <c r="BO251" s="99" t="s">
        <v>96</v>
      </c>
      <c r="BP251" s="56">
        <f t="shared" ref="BP251:BP310" si="185">($R251*3/10)*0.5/6</f>
        <v>0</v>
      </c>
      <c r="BQ251" s="99" t="s">
        <v>122</v>
      </c>
      <c r="BR251" s="56">
        <f t="shared" ref="BR251:BR310" si="186">($R251*3/10)*0.5/6</f>
        <v>0</v>
      </c>
      <c r="BS251" s="56"/>
      <c r="BT251" s="99" t="s">
        <v>75</v>
      </c>
      <c r="BU251" s="56">
        <f t="shared" ref="BU251:BU310" si="187">($R251*5/10)*0.5/6</f>
        <v>0</v>
      </c>
      <c r="BV251" s="100" t="s">
        <v>138</v>
      </c>
      <c r="BW251" s="56">
        <f t="shared" ref="BW251:BW310" si="188">($R251*5/10)*0.5/6</f>
        <v>0</v>
      </c>
      <c r="BX251" s="99" t="s">
        <v>88</v>
      </c>
      <c r="BY251" s="56">
        <f t="shared" ref="BY251:BY310" si="189">($R251*5/10)*0.5/6</f>
        <v>0</v>
      </c>
      <c r="BZ251" s="99" t="s">
        <v>93</v>
      </c>
      <c r="CA251" s="56">
        <f t="shared" ref="CA251:CA310" si="190">($R251*5/10)*0.5/6</f>
        <v>0</v>
      </c>
      <c r="CB251" s="99" t="s">
        <v>99</v>
      </c>
      <c r="CC251" s="56">
        <f t="shared" ref="CC251:CC310" si="191">($R251*5/10)*0.5/6</f>
        <v>0</v>
      </c>
      <c r="CD251" s="99" t="s">
        <v>102</v>
      </c>
      <c r="CE251" s="56">
        <f t="shared" ref="CE251:CE310" si="192">($R251*5/10)*0.5/6</f>
        <v>0</v>
      </c>
      <c r="CF251" s="56"/>
      <c r="CG251" s="99" t="s">
        <v>75</v>
      </c>
      <c r="CH251" s="56">
        <f t="shared" ref="CH251:CH310" si="193">($R251*5/10)*0.5/6</f>
        <v>0</v>
      </c>
      <c r="CI251" s="99" t="s">
        <v>138</v>
      </c>
      <c r="CJ251" s="56">
        <f t="shared" ref="CJ251:CJ310" si="194">($R251*5/10)*0.5/6</f>
        <v>0</v>
      </c>
      <c r="CK251" s="99" t="s">
        <v>88</v>
      </c>
      <c r="CL251" s="56">
        <f t="shared" ref="CL251:CL310" si="195">($R251*5/10)*0.5/6</f>
        <v>0</v>
      </c>
      <c r="CM251" s="99" t="s">
        <v>93</v>
      </c>
      <c r="CN251" s="56">
        <f t="shared" ref="CN251:CN310" si="196">($R251*5/10)*0.5/6</f>
        <v>0</v>
      </c>
      <c r="CO251" s="99" t="s">
        <v>99</v>
      </c>
      <c r="CP251" s="56">
        <f t="shared" ref="CP251:CP310" si="197">($R251*5/10)*0.5/6</f>
        <v>0</v>
      </c>
      <c r="CQ251" s="99" t="s">
        <v>102</v>
      </c>
      <c r="CR251" s="102">
        <f t="shared" ref="CR251:CR310" si="198">($R251*5/10)*0.5/6</f>
        <v>0</v>
      </c>
    </row>
    <row r="252" spans="1:96" x14ac:dyDescent="0.15">
      <c r="A252" s="80" t="s">
        <v>665</v>
      </c>
      <c r="B252" s="81" t="s">
        <v>666</v>
      </c>
      <c r="C252" s="82" t="s">
        <v>170</v>
      </c>
      <c r="D252" s="82" t="s">
        <v>51</v>
      </c>
      <c r="E252" s="56"/>
      <c r="F252" s="14"/>
      <c r="G252" s="80">
        <v>79</v>
      </c>
      <c r="H252" s="56">
        <v>49</v>
      </c>
      <c r="I252" s="56">
        <v>59</v>
      </c>
      <c r="J252" s="56">
        <v>30.5</v>
      </c>
      <c r="K252" s="56">
        <v>34.5</v>
      </c>
      <c r="L252" s="56">
        <v>14.5</v>
      </c>
      <c r="M252" s="94">
        <f t="shared" si="160"/>
        <v>266.5</v>
      </c>
      <c r="N252" s="80"/>
      <c r="O252" s="56">
        <f t="shared" ref="O252:O311" si="199">IF(E252&gt;0,IF(N252="本科",(2-E252)*36,-(E252)*36),IF(N252="本科",2*36,0))</f>
        <v>0</v>
      </c>
      <c r="P252" s="56"/>
      <c r="Q252" s="81">
        <f t="shared" si="161"/>
        <v>0</v>
      </c>
      <c r="R252" s="14">
        <f t="shared" si="162"/>
        <v>0</v>
      </c>
      <c r="S252" s="80"/>
      <c r="T252" s="99" t="s">
        <v>78</v>
      </c>
      <c r="U252" s="56">
        <f t="shared" si="163"/>
        <v>0</v>
      </c>
      <c r="V252" s="99" t="s">
        <v>79</v>
      </c>
      <c r="W252" s="56">
        <f t="shared" si="164"/>
        <v>0</v>
      </c>
      <c r="X252" s="99" t="s">
        <v>86</v>
      </c>
      <c r="Y252" s="56">
        <f t="shared" si="165"/>
        <v>0</v>
      </c>
      <c r="Z252" s="99" t="s">
        <v>94</v>
      </c>
      <c r="AA252" s="56">
        <f t="shared" si="166"/>
        <v>0</v>
      </c>
      <c r="AB252" s="99" t="s">
        <v>99</v>
      </c>
      <c r="AC252" s="56">
        <f t="shared" si="167"/>
        <v>0</v>
      </c>
      <c r="AD252" s="99" t="s">
        <v>102</v>
      </c>
      <c r="AE252" s="56">
        <f t="shared" si="168"/>
        <v>0</v>
      </c>
      <c r="AF252" s="56"/>
      <c r="AG252" s="99" t="s">
        <v>77</v>
      </c>
      <c r="AH252" s="56">
        <f t="shared" si="169"/>
        <v>0</v>
      </c>
      <c r="AI252" s="100" t="s">
        <v>83</v>
      </c>
      <c r="AJ252" s="56">
        <f t="shared" si="170"/>
        <v>0</v>
      </c>
      <c r="AK252" s="56" t="s">
        <v>89</v>
      </c>
      <c r="AL252" s="56">
        <f t="shared" si="171"/>
        <v>0</v>
      </c>
      <c r="AM252" s="99" t="s">
        <v>93</v>
      </c>
      <c r="AN252" s="56">
        <f t="shared" si="172"/>
        <v>0</v>
      </c>
      <c r="AO252" s="99" t="s">
        <v>99</v>
      </c>
      <c r="AP252" s="56">
        <f t="shared" si="173"/>
        <v>0</v>
      </c>
      <c r="AQ252" s="99" t="s">
        <v>102</v>
      </c>
      <c r="AR252" s="56">
        <f t="shared" si="174"/>
        <v>0</v>
      </c>
      <c r="AS252" s="56"/>
      <c r="AT252" s="99" t="s">
        <v>74</v>
      </c>
      <c r="AU252" s="56">
        <f t="shared" si="175"/>
        <v>0</v>
      </c>
      <c r="AV252" s="99" t="s">
        <v>79</v>
      </c>
      <c r="AW252" s="56">
        <f t="shared" si="176"/>
        <v>0</v>
      </c>
      <c r="AX252" s="99" t="s">
        <v>89</v>
      </c>
      <c r="AY252" s="56">
        <f t="shared" si="177"/>
        <v>0</v>
      </c>
      <c r="AZ252" s="99" t="s">
        <v>95</v>
      </c>
      <c r="BA252" s="56">
        <f t="shared" si="178"/>
        <v>0</v>
      </c>
      <c r="BB252" s="99" t="s">
        <v>99</v>
      </c>
      <c r="BC252" s="56">
        <f t="shared" si="179"/>
        <v>0</v>
      </c>
      <c r="BD252" s="99" t="s">
        <v>122</v>
      </c>
      <c r="BE252" s="56">
        <f t="shared" si="180"/>
        <v>0</v>
      </c>
      <c r="BF252" s="56"/>
      <c r="BG252" s="69" t="s">
        <v>74</v>
      </c>
      <c r="BH252" s="56">
        <f t="shared" si="181"/>
        <v>0</v>
      </c>
      <c r="BI252" s="100" t="s">
        <v>79</v>
      </c>
      <c r="BJ252" s="56">
        <f t="shared" si="182"/>
        <v>0</v>
      </c>
      <c r="BK252" s="99" t="s">
        <v>89</v>
      </c>
      <c r="BL252" s="56">
        <f t="shared" si="183"/>
        <v>0</v>
      </c>
      <c r="BM252" s="99" t="s">
        <v>95</v>
      </c>
      <c r="BN252" s="56">
        <f t="shared" si="184"/>
        <v>0</v>
      </c>
      <c r="BO252" s="99" t="s">
        <v>99</v>
      </c>
      <c r="BP252" s="56">
        <f t="shared" si="185"/>
        <v>0</v>
      </c>
      <c r="BQ252" s="99" t="s">
        <v>122</v>
      </c>
      <c r="BR252" s="56">
        <f t="shared" si="186"/>
        <v>0</v>
      </c>
      <c r="BS252" s="56"/>
      <c r="BT252" s="99" t="s">
        <v>77</v>
      </c>
      <c r="BU252" s="56">
        <f t="shared" si="187"/>
        <v>0</v>
      </c>
      <c r="BV252" s="100" t="s">
        <v>83</v>
      </c>
      <c r="BW252" s="56">
        <f t="shared" si="188"/>
        <v>0</v>
      </c>
      <c r="BX252" s="99" t="s">
        <v>90</v>
      </c>
      <c r="BY252" s="56">
        <f t="shared" si="189"/>
        <v>0</v>
      </c>
      <c r="BZ252" s="99" t="s">
        <v>95</v>
      </c>
      <c r="CA252" s="56">
        <f t="shared" si="190"/>
        <v>0</v>
      </c>
      <c r="CB252" s="99" t="s">
        <v>99</v>
      </c>
      <c r="CC252" s="56">
        <f t="shared" si="191"/>
        <v>0</v>
      </c>
      <c r="CD252" s="99" t="s">
        <v>102</v>
      </c>
      <c r="CE252" s="56">
        <f t="shared" si="192"/>
        <v>0</v>
      </c>
      <c r="CF252" s="56"/>
      <c r="CG252" s="99" t="s">
        <v>77</v>
      </c>
      <c r="CH252" s="56">
        <f t="shared" si="193"/>
        <v>0</v>
      </c>
      <c r="CI252" s="99" t="s">
        <v>83</v>
      </c>
      <c r="CJ252" s="56">
        <f t="shared" si="194"/>
        <v>0</v>
      </c>
      <c r="CK252" s="99" t="s">
        <v>90</v>
      </c>
      <c r="CL252" s="56">
        <f t="shared" si="195"/>
        <v>0</v>
      </c>
      <c r="CM252" s="99" t="s">
        <v>95</v>
      </c>
      <c r="CN252" s="56">
        <f t="shared" si="196"/>
        <v>0</v>
      </c>
      <c r="CO252" s="99" t="s">
        <v>99</v>
      </c>
      <c r="CP252" s="56">
        <f t="shared" si="197"/>
        <v>0</v>
      </c>
      <c r="CQ252" s="99" t="s">
        <v>102</v>
      </c>
      <c r="CR252" s="102">
        <f t="shared" si="198"/>
        <v>0</v>
      </c>
    </row>
    <row r="253" spans="1:96" x14ac:dyDescent="0.15">
      <c r="A253" s="80" t="s">
        <v>667</v>
      </c>
      <c r="B253" s="81" t="s">
        <v>668</v>
      </c>
      <c r="C253" s="82" t="s">
        <v>191</v>
      </c>
      <c r="D253" s="82" t="s">
        <v>51</v>
      </c>
      <c r="E253" s="56"/>
      <c r="F253" s="14"/>
      <c r="G253" s="80">
        <v>78</v>
      </c>
      <c r="H253" s="56">
        <v>54</v>
      </c>
      <c r="I253" s="56">
        <v>67</v>
      </c>
      <c r="J253" s="56">
        <v>16.5</v>
      </c>
      <c r="K253" s="56">
        <v>24</v>
      </c>
      <c r="L253" s="56">
        <v>25.5</v>
      </c>
      <c r="M253" s="94">
        <f t="shared" si="160"/>
        <v>265</v>
      </c>
      <c r="N253" s="80"/>
      <c r="O253" s="56">
        <f t="shared" si="199"/>
        <v>0</v>
      </c>
      <c r="P253" s="56"/>
      <c r="Q253" s="81">
        <f t="shared" si="161"/>
        <v>0</v>
      </c>
      <c r="R253" s="14">
        <f t="shared" si="162"/>
        <v>0</v>
      </c>
      <c r="S253" s="80"/>
      <c r="T253" s="99" t="s">
        <v>74</v>
      </c>
      <c r="U253" s="56">
        <f t="shared" si="163"/>
        <v>0</v>
      </c>
      <c r="V253" s="99" t="s">
        <v>79</v>
      </c>
      <c r="W253" s="56">
        <f t="shared" si="164"/>
        <v>0</v>
      </c>
      <c r="X253" s="99" t="s">
        <v>86</v>
      </c>
      <c r="Y253" s="56">
        <f t="shared" si="165"/>
        <v>0</v>
      </c>
      <c r="Z253" s="99" t="s">
        <v>91</v>
      </c>
      <c r="AA253" s="56">
        <f t="shared" si="166"/>
        <v>0</v>
      </c>
      <c r="AB253" s="99" t="s">
        <v>96</v>
      </c>
      <c r="AC253" s="56">
        <f t="shared" si="167"/>
        <v>0</v>
      </c>
      <c r="AD253" s="99" t="s">
        <v>102</v>
      </c>
      <c r="AE253" s="56">
        <f t="shared" si="168"/>
        <v>0</v>
      </c>
      <c r="AF253" s="56"/>
      <c r="AG253" s="99" t="s">
        <v>75</v>
      </c>
      <c r="AH253" s="56">
        <f t="shared" si="169"/>
        <v>0</v>
      </c>
      <c r="AI253" s="100" t="s">
        <v>82</v>
      </c>
      <c r="AJ253" s="56">
        <f t="shared" si="170"/>
        <v>0</v>
      </c>
      <c r="AK253" s="56" t="s">
        <v>88</v>
      </c>
      <c r="AL253" s="56">
        <f t="shared" si="171"/>
        <v>0</v>
      </c>
      <c r="AM253" s="99" t="s">
        <v>95</v>
      </c>
      <c r="AN253" s="56">
        <f t="shared" si="172"/>
        <v>0</v>
      </c>
      <c r="AO253" s="99" t="s">
        <v>96</v>
      </c>
      <c r="AP253" s="56">
        <f t="shared" si="173"/>
        <v>0</v>
      </c>
      <c r="AQ253" s="99" t="s">
        <v>102</v>
      </c>
      <c r="AR253" s="56">
        <f t="shared" si="174"/>
        <v>0</v>
      </c>
      <c r="AS253" s="56"/>
      <c r="AT253" s="99" t="s">
        <v>77</v>
      </c>
      <c r="AU253" s="56">
        <f t="shared" si="175"/>
        <v>0</v>
      </c>
      <c r="AV253" s="99" t="s">
        <v>80</v>
      </c>
      <c r="AW253" s="56">
        <f t="shared" si="176"/>
        <v>0</v>
      </c>
      <c r="AX253" s="99" t="s">
        <v>85</v>
      </c>
      <c r="AY253" s="56">
        <f t="shared" si="177"/>
        <v>0</v>
      </c>
      <c r="AZ253" s="99" t="s">
        <v>94</v>
      </c>
      <c r="BA253" s="56">
        <f t="shared" si="178"/>
        <v>0</v>
      </c>
      <c r="BB253" s="99" t="s">
        <v>99</v>
      </c>
      <c r="BC253" s="56">
        <f t="shared" si="179"/>
        <v>0</v>
      </c>
      <c r="BD253" s="99" t="s">
        <v>102</v>
      </c>
      <c r="BE253" s="56">
        <f t="shared" si="180"/>
        <v>0</v>
      </c>
      <c r="BF253" s="56"/>
      <c r="BG253" s="69" t="s">
        <v>77</v>
      </c>
      <c r="BH253" s="56">
        <f t="shared" si="181"/>
        <v>0</v>
      </c>
      <c r="BI253" s="100" t="s">
        <v>80</v>
      </c>
      <c r="BJ253" s="56">
        <f t="shared" si="182"/>
        <v>0</v>
      </c>
      <c r="BK253" s="99" t="s">
        <v>85</v>
      </c>
      <c r="BL253" s="56">
        <f t="shared" si="183"/>
        <v>0</v>
      </c>
      <c r="BM253" s="99" t="s">
        <v>94</v>
      </c>
      <c r="BN253" s="56">
        <f t="shared" si="184"/>
        <v>0</v>
      </c>
      <c r="BO253" s="99" t="s">
        <v>99</v>
      </c>
      <c r="BP253" s="56">
        <f t="shared" si="185"/>
        <v>0</v>
      </c>
      <c r="BQ253" s="99" t="s">
        <v>102</v>
      </c>
      <c r="BR253" s="56">
        <f t="shared" si="186"/>
        <v>0</v>
      </c>
      <c r="BS253" s="56"/>
      <c r="BT253" s="99" t="s">
        <v>77</v>
      </c>
      <c r="BU253" s="56">
        <f t="shared" si="187"/>
        <v>0</v>
      </c>
      <c r="BV253" s="100" t="s">
        <v>83</v>
      </c>
      <c r="BW253" s="56">
        <f t="shared" si="188"/>
        <v>0</v>
      </c>
      <c r="BX253" s="99" t="s">
        <v>90</v>
      </c>
      <c r="BY253" s="56">
        <f t="shared" si="189"/>
        <v>0</v>
      </c>
      <c r="BZ253" s="99" t="s">
        <v>95</v>
      </c>
      <c r="CA253" s="56">
        <f t="shared" si="190"/>
        <v>0</v>
      </c>
      <c r="CB253" s="99" t="s">
        <v>99</v>
      </c>
      <c r="CC253" s="56">
        <f t="shared" si="191"/>
        <v>0</v>
      </c>
      <c r="CD253" s="99" t="s">
        <v>102</v>
      </c>
      <c r="CE253" s="56">
        <f t="shared" si="192"/>
        <v>0</v>
      </c>
      <c r="CF253" s="56"/>
      <c r="CG253" s="99" t="s">
        <v>77</v>
      </c>
      <c r="CH253" s="56">
        <f t="shared" si="193"/>
        <v>0</v>
      </c>
      <c r="CI253" s="99" t="s">
        <v>83</v>
      </c>
      <c r="CJ253" s="56">
        <f t="shared" si="194"/>
        <v>0</v>
      </c>
      <c r="CK253" s="99" t="s">
        <v>90</v>
      </c>
      <c r="CL253" s="56">
        <f t="shared" si="195"/>
        <v>0</v>
      </c>
      <c r="CM253" s="99" t="s">
        <v>95</v>
      </c>
      <c r="CN253" s="56">
        <f t="shared" si="196"/>
        <v>0</v>
      </c>
      <c r="CO253" s="99" t="s">
        <v>99</v>
      </c>
      <c r="CP253" s="56">
        <f t="shared" si="197"/>
        <v>0</v>
      </c>
      <c r="CQ253" s="99" t="s">
        <v>102</v>
      </c>
      <c r="CR253" s="102">
        <f t="shared" si="198"/>
        <v>0</v>
      </c>
    </row>
    <row r="254" spans="1:96" x14ac:dyDescent="0.15">
      <c r="A254" s="80" t="s">
        <v>669</v>
      </c>
      <c r="B254" s="81" t="s">
        <v>670</v>
      </c>
      <c r="C254" s="82" t="s">
        <v>648</v>
      </c>
      <c r="D254" s="82" t="s">
        <v>51</v>
      </c>
      <c r="E254" s="56"/>
      <c r="F254" s="14"/>
      <c r="G254" s="80">
        <v>83</v>
      </c>
      <c r="H254" s="56">
        <v>52</v>
      </c>
      <c r="I254" s="56">
        <v>34</v>
      </c>
      <c r="J254" s="56">
        <v>37.5</v>
      </c>
      <c r="K254" s="56">
        <v>24</v>
      </c>
      <c r="L254" s="56">
        <v>34.5</v>
      </c>
      <c r="M254" s="94">
        <f t="shared" si="160"/>
        <v>265</v>
      </c>
      <c r="N254" s="80"/>
      <c r="O254" s="56">
        <f t="shared" si="199"/>
        <v>0</v>
      </c>
      <c r="P254" s="56"/>
      <c r="Q254" s="81">
        <f t="shared" si="161"/>
        <v>0</v>
      </c>
      <c r="R254" s="14">
        <f t="shared" si="162"/>
        <v>0</v>
      </c>
      <c r="S254" s="80"/>
      <c r="T254" s="99" t="s">
        <v>75</v>
      </c>
      <c r="U254" s="56">
        <f t="shared" si="163"/>
        <v>0</v>
      </c>
      <c r="V254" s="99" t="s">
        <v>80</v>
      </c>
      <c r="W254" s="56">
        <f t="shared" si="164"/>
        <v>0</v>
      </c>
      <c r="X254" s="99" t="s">
        <v>89</v>
      </c>
      <c r="Y254" s="56">
        <f t="shared" si="165"/>
        <v>0</v>
      </c>
      <c r="Z254" s="99" t="s">
        <v>93</v>
      </c>
      <c r="AA254" s="56">
        <f t="shared" si="166"/>
        <v>0</v>
      </c>
      <c r="AB254" s="99" t="s">
        <v>96</v>
      </c>
      <c r="AC254" s="56">
        <f t="shared" si="167"/>
        <v>0</v>
      </c>
      <c r="AD254" s="99" t="s">
        <v>102</v>
      </c>
      <c r="AE254" s="56">
        <f t="shared" si="168"/>
        <v>0</v>
      </c>
      <c r="AF254" s="56"/>
      <c r="AG254" s="99" t="s">
        <v>74</v>
      </c>
      <c r="AH254" s="56">
        <f t="shared" si="169"/>
        <v>0</v>
      </c>
      <c r="AI254" s="100" t="s">
        <v>79</v>
      </c>
      <c r="AJ254" s="56">
        <f t="shared" si="170"/>
        <v>0</v>
      </c>
      <c r="AK254" s="56" t="s">
        <v>90</v>
      </c>
      <c r="AL254" s="56">
        <f t="shared" si="171"/>
        <v>0</v>
      </c>
      <c r="AM254" s="99" t="s">
        <v>94</v>
      </c>
      <c r="AN254" s="56">
        <f t="shared" si="172"/>
        <v>0</v>
      </c>
      <c r="AO254" s="99" t="s">
        <v>96</v>
      </c>
      <c r="AP254" s="56">
        <f t="shared" si="173"/>
        <v>0</v>
      </c>
      <c r="AQ254" s="99" t="s">
        <v>102</v>
      </c>
      <c r="AR254" s="56">
        <f t="shared" si="174"/>
        <v>0</v>
      </c>
      <c r="AS254" s="56"/>
      <c r="AT254" s="99" t="s">
        <v>75</v>
      </c>
      <c r="AU254" s="56">
        <f t="shared" si="175"/>
        <v>0</v>
      </c>
      <c r="AV254" s="99" t="s">
        <v>79</v>
      </c>
      <c r="AW254" s="56">
        <f t="shared" si="176"/>
        <v>0</v>
      </c>
      <c r="AX254" s="99" t="s">
        <v>85</v>
      </c>
      <c r="AY254" s="56">
        <f t="shared" si="177"/>
        <v>0</v>
      </c>
      <c r="AZ254" s="99" t="s">
        <v>94</v>
      </c>
      <c r="BA254" s="56">
        <f t="shared" si="178"/>
        <v>0</v>
      </c>
      <c r="BB254" s="99" t="s">
        <v>99</v>
      </c>
      <c r="BC254" s="56">
        <f t="shared" si="179"/>
        <v>0</v>
      </c>
      <c r="BD254" s="99" t="s">
        <v>102</v>
      </c>
      <c r="BE254" s="56">
        <f t="shared" si="180"/>
        <v>0</v>
      </c>
      <c r="BF254" s="56"/>
      <c r="BG254" s="69" t="s">
        <v>75</v>
      </c>
      <c r="BH254" s="56">
        <f t="shared" si="181"/>
        <v>0</v>
      </c>
      <c r="BI254" s="100" t="s">
        <v>79</v>
      </c>
      <c r="BJ254" s="56">
        <f t="shared" si="182"/>
        <v>0</v>
      </c>
      <c r="BK254" s="99" t="s">
        <v>85</v>
      </c>
      <c r="BL254" s="56">
        <f t="shared" si="183"/>
        <v>0</v>
      </c>
      <c r="BM254" s="99" t="s">
        <v>94</v>
      </c>
      <c r="BN254" s="56">
        <f t="shared" si="184"/>
        <v>0</v>
      </c>
      <c r="BO254" s="99" t="s">
        <v>99</v>
      </c>
      <c r="BP254" s="56">
        <f t="shared" si="185"/>
        <v>0</v>
      </c>
      <c r="BQ254" s="99" t="s">
        <v>102</v>
      </c>
      <c r="BR254" s="56">
        <f t="shared" si="186"/>
        <v>0</v>
      </c>
      <c r="BS254" s="56"/>
      <c r="BT254" s="99" t="s">
        <v>74</v>
      </c>
      <c r="BU254" s="56">
        <f t="shared" si="187"/>
        <v>0</v>
      </c>
      <c r="BV254" s="100" t="s">
        <v>137</v>
      </c>
      <c r="BW254" s="56">
        <f t="shared" si="188"/>
        <v>0</v>
      </c>
      <c r="BX254" s="99" t="s">
        <v>85</v>
      </c>
      <c r="BY254" s="56">
        <f t="shared" si="189"/>
        <v>0</v>
      </c>
      <c r="BZ254" s="99" t="s">
        <v>94</v>
      </c>
      <c r="CA254" s="56">
        <f t="shared" si="190"/>
        <v>0</v>
      </c>
      <c r="CB254" s="99" t="s">
        <v>96</v>
      </c>
      <c r="CC254" s="56">
        <f t="shared" si="191"/>
        <v>0</v>
      </c>
      <c r="CD254" s="99" t="s">
        <v>122</v>
      </c>
      <c r="CE254" s="56">
        <f t="shared" si="192"/>
        <v>0</v>
      </c>
      <c r="CF254" s="56"/>
      <c r="CG254" s="99" t="s">
        <v>74</v>
      </c>
      <c r="CH254" s="56">
        <f t="shared" si="193"/>
        <v>0</v>
      </c>
      <c r="CI254" s="99" t="s">
        <v>137</v>
      </c>
      <c r="CJ254" s="56">
        <f t="shared" si="194"/>
        <v>0</v>
      </c>
      <c r="CK254" s="99" t="s">
        <v>85</v>
      </c>
      <c r="CL254" s="56">
        <f t="shared" si="195"/>
        <v>0</v>
      </c>
      <c r="CM254" s="99" t="s">
        <v>94</v>
      </c>
      <c r="CN254" s="56">
        <f t="shared" si="196"/>
        <v>0</v>
      </c>
      <c r="CO254" s="99" t="s">
        <v>96</v>
      </c>
      <c r="CP254" s="56">
        <f t="shared" si="197"/>
        <v>0</v>
      </c>
      <c r="CQ254" s="99" t="s">
        <v>122</v>
      </c>
      <c r="CR254" s="102">
        <f t="shared" si="198"/>
        <v>0</v>
      </c>
    </row>
    <row r="255" spans="1:96" x14ac:dyDescent="0.15">
      <c r="A255" s="80" t="s">
        <v>671</v>
      </c>
      <c r="B255" s="81" t="s">
        <v>672</v>
      </c>
      <c r="C255" s="82" t="s">
        <v>170</v>
      </c>
      <c r="D255" s="82" t="s">
        <v>51</v>
      </c>
      <c r="E255" s="56"/>
      <c r="F255" s="14"/>
      <c r="G255" s="80">
        <v>75</v>
      </c>
      <c r="H255" s="56">
        <v>58</v>
      </c>
      <c r="I255" s="56">
        <v>73</v>
      </c>
      <c r="J255" s="56">
        <v>5</v>
      </c>
      <c r="K255" s="56">
        <v>30</v>
      </c>
      <c r="L255" s="56">
        <v>20</v>
      </c>
      <c r="M255" s="94">
        <f t="shared" si="160"/>
        <v>261</v>
      </c>
      <c r="N255" s="80"/>
      <c r="O255" s="56">
        <f t="shared" si="199"/>
        <v>0</v>
      </c>
      <c r="P255" s="56"/>
      <c r="Q255" s="81">
        <f t="shared" si="161"/>
        <v>0</v>
      </c>
      <c r="R255" s="14">
        <f t="shared" si="162"/>
        <v>0</v>
      </c>
      <c r="S255" s="80"/>
      <c r="T255" s="99" t="s">
        <v>73</v>
      </c>
      <c r="U255" s="56">
        <f t="shared" si="163"/>
        <v>0</v>
      </c>
      <c r="V255" s="99" t="s">
        <v>80</v>
      </c>
      <c r="W255" s="56">
        <f t="shared" si="164"/>
        <v>0</v>
      </c>
      <c r="X255" s="99" t="s">
        <v>89</v>
      </c>
      <c r="Y255" s="56">
        <f t="shared" si="165"/>
        <v>0</v>
      </c>
      <c r="Z255" s="99" t="s">
        <v>95</v>
      </c>
      <c r="AA255" s="56">
        <f t="shared" si="166"/>
        <v>0</v>
      </c>
      <c r="AB255" s="99" t="s">
        <v>98</v>
      </c>
      <c r="AC255" s="56">
        <f t="shared" si="167"/>
        <v>0</v>
      </c>
      <c r="AD255" s="99" t="s">
        <v>121</v>
      </c>
      <c r="AE255" s="56">
        <f t="shared" si="168"/>
        <v>0</v>
      </c>
      <c r="AF255" s="56"/>
      <c r="AG255" s="99" t="s">
        <v>77</v>
      </c>
      <c r="AH255" s="56">
        <f t="shared" si="169"/>
        <v>0</v>
      </c>
      <c r="AI255" s="100" t="s">
        <v>83</v>
      </c>
      <c r="AJ255" s="56">
        <f t="shared" si="170"/>
        <v>0</v>
      </c>
      <c r="AK255" s="56" t="s">
        <v>86</v>
      </c>
      <c r="AL255" s="56">
        <f t="shared" si="171"/>
        <v>0</v>
      </c>
      <c r="AM255" s="99" t="s">
        <v>93</v>
      </c>
      <c r="AN255" s="56">
        <f t="shared" si="172"/>
        <v>0</v>
      </c>
      <c r="AO255" s="99" t="s">
        <v>99</v>
      </c>
      <c r="AP255" s="56">
        <f t="shared" si="173"/>
        <v>0</v>
      </c>
      <c r="AQ255" s="99" t="s">
        <v>121</v>
      </c>
      <c r="AR255" s="56">
        <f t="shared" si="174"/>
        <v>0</v>
      </c>
      <c r="AS255" s="56"/>
      <c r="AT255" s="99" t="s">
        <v>75</v>
      </c>
      <c r="AU255" s="56">
        <f t="shared" si="175"/>
        <v>0</v>
      </c>
      <c r="AV255" s="99" t="s">
        <v>79</v>
      </c>
      <c r="AW255" s="56">
        <f t="shared" si="176"/>
        <v>0</v>
      </c>
      <c r="AX255" s="99" t="s">
        <v>85</v>
      </c>
      <c r="AY255" s="56">
        <f t="shared" si="177"/>
        <v>0</v>
      </c>
      <c r="AZ255" s="99" t="s">
        <v>94</v>
      </c>
      <c r="BA255" s="56">
        <f t="shared" si="178"/>
        <v>0</v>
      </c>
      <c r="BB255" s="99" t="s">
        <v>96</v>
      </c>
      <c r="BC255" s="56">
        <f t="shared" si="179"/>
        <v>0</v>
      </c>
      <c r="BD255" s="99" t="s">
        <v>102</v>
      </c>
      <c r="BE255" s="56">
        <f t="shared" si="180"/>
        <v>0</v>
      </c>
      <c r="BF255" s="56"/>
      <c r="BG255" s="69" t="s">
        <v>75</v>
      </c>
      <c r="BH255" s="56">
        <f t="shared" si="181"/>
        <v>0</v>
      </c>
      <c r="BI255" s="100" t="s">
        <v>79</v>
      </c>
      <c r="BJ255" s="56">
        <f t="shared" si="182"/>
        <v>0</v>
      </c>
      <c r="BK255" s="99" t="s">
        <v>85</v>
      </c>
      <c r="BL255" s="56">
        <f t="shared" si="183"/>
        <v>0</v>
      </c>
      <c r="BM255" s="99" t="s">
        <v>94</v>
      </c>
      <c r="BN255" s="56">
        <f t="shared" si="184"/>
        <v>0</v>
      </c>
      <c r="BO255" s="99" t="s">
        <v>96</v>
      </c>
      <c r="BP255" s="56">
        <f t="shared" si="185"/>
        <v>0</v>
      </c>
      <c r="BQ255" s="99" t="s">
        <v>102</v>
      </c>
      <c r="BR255" s="56">
        <f t="shared" si="186"/>
        <v>0</v>
      </c>
      <c r="BS255" s="56"/>
      <c r="BT255" s="99" t="s">
        <v>74</v>
      </c>
      <c r="BU255" s="56">
        <f t="shared" si="187"/>
        <v>0</v>
      </c>
      <c r="BV255" s="100" t="s">
        <v>137</v>
      </c>
      <c r="BW255" s="56">
        <f t="shared" si="188"/>
        <v>0</v>
      </c>
      <c r="BX255" s="99" t="s">
        <v>85</v>
      </c>
      <c r="BY255" s="56">
        <f t="shared" si="189"/>
        <v>0</v>
      </c>
      <c r="BZ255" s="99" t="s">
        <v>94</v>
      </c>
      <c r="CA255" s="56">
        <f t="shared" si="190"/>
        <v>0</v>
      </c>
      <c r="CB255" s="99" t="s">
        <v>96</v>
      </c>
      <c r="CC255" s="56">
        <f t="shared" si="191"/>
        <v>0</v>
      </c>
      <c r="CD255" s="99" t="s">
        <v>122</v>
      </c>
      <c r="CE255" s="56">
        <f t="shared" si="192"/>
        <v>0</v>
      </c>
      <c r="CF255" s="56"/>
      <c r="CG255" s="99" t="s">
        <v>74</v>
      </c>
      <c r="CH255" s="56">
        <f t="shared" si="193"/>
        <v>0</v>
      </c>
      <c r="CI255" s="99" t="s">
        <v>137</v>
      </c>
      <c r="CJ255" s="56">
        <f t="shared" si="194"/>
        <v>0</v>
      </c>
      <c r="CK255" s="99" t="s">
        <v>85</v>
      </c>
      <c r="CL255" s="56">
        <f t="shared" si="195"/>
        <v>0</v>
      </c>
      <c r="CM255" s="99" t="s">
        <v>94</v>
      </c>
      <c r="CN255" s="56">
        <f t="shared" si="196"/>
        <v>0</v>
      </c>
      <c r="CO255" s="99" t="s">
        <v>96</v>
      </c>
      <c r="CP255" s="56">
        <f t="shared" si="197"/>
        <v>0</v>
      </c>
      <c r="CQ255" s="99" t="s">
        <v>122</v>
      </c>
      <c r="CR255" s="102">
        <f t="shared" si="198"/>
        <v>0</v>
      </c>
    </row>
    <row r="256" spans="1:96" x14ac:dyDescent="0.15">
      <c r="A256" s="80" t="s">
        <v>673</v>
      </c>
      <c r="B256" s="81" t="s">
        <v>674</v>
      </c>
      <c r="C256" s="82" t="s">
        <v>170</v>
      </c>
      <c r="D256" s="82" t="s">
        <v>51</v>
      </c>
      <c r="E256" s="56"/>
      <c r="F256" s="14"/>
      <c r="G256" s="80">
        <v>93</v>
      </c>
      <c r="H256" s="56">
        <v>35</v>
      </c>
      <c r="I256" s="56">
        <v>60</v>
      </c>
      <c r="J256" s="56">
        <v>24</v>
      </c>
      <c r="K256" s="56">
        <v>24</v>
      </c>
      <c r="L256" s="56">
        <v>21</v>
      </c>
      <c r="M256" s="94">
        <f t="shared" si="160"/>
        <v>257</v>
      </c>
      <c r="N256" s="80"/>
      <c r="O256" s="56">
        <f t="shared" si="199"/>
        <v>0</v>
      </c>
      <c r="P256" s="56"/>
      <c r="Q256" s="81">
        <f t="shared" si="161"/>
        <v>0</v>
      </c>
      <c r="R256" s="14">
        <f t="shared" si="162"/>
        <v>0</v>
      </c>
      <c r="S256" s="80"/>
      <c r="T256" s="99" t="s">
        <v>76</v>
      </c>
      <c r="U256" s="56">
        <f t="shared" si="163"/>
        <v>0</v>
      </c>
      <c r="V256" s="99" t="s">
        <v>83</v>
      </c>
      <c r="W256" s="56">
        <f t="shared" si="164"/>
        <v>0</v>
      </c>
      <c r="X256" s="99" t="s">
        <v>85</v>
      </c>
      <c r="Y256" s="56">
        <f t="shared" si="165"/>
        <v>0</v>
      </c>
      <c r="Z256" s="99" t="s">
        <v>91</v>
      </c>
      <c r="AA256" s="56">
        <f t="shared" si="166"/>
        <v>0</v>
      </c>
      <c r="AB256" s="99" t="s">
        <v>125</v>
      </c>
      <c r="AC256" s="56">
        <f t="shared" si="167"/>
        <v>0</v>
      </c>
      <c r="AD256" s="99" t="s">
        <v>125</v>
      </c>
      <c r="AE256" s="56">
        <f t="shared" si="168"/>
        <v>0</v>
      </c>
      <c r="AF256" s="56"/>
      <c r="AG256" s="99" t="s">
        <v>76</v>
      </c>
      <c r="AH256" s="56">
        <f t="shared" si="169"/>
        <v>0</v>
      </c>
      <c r="AI256" s="100" t="s">
        <v>79</v>
      </c>
      <c r="AJ256" s="56">
        <f t="shared" si="170"/>
        <v>0</v>
      </c>
      <c r="AK256" s="56" t="s">
        <v>89</v>
      </c>
      <c r="AL256" s="56">
        <f t="shared" si="171"/>
        <v>0</v>
      </c>
      <c r="AM256" s="99" t="s">
        <v>91</v>
      </c>
      <c r="AN256" s="56">
        <f t="shared" si="172"/>
        <v>0</v>
      </c>
      <c r="AO256" s="99" t="s">
        <v>96</v>
      </c>
      <c r="AP256" s="56">
        <f t="shared" si="173"/>
        <v>0</v>
      </c>
      <c r="AQ256" s="99" t="s">
        <v>102</v>
      </c>
      <c r="AR256" s="56">
        <f t="shared" si="174"/>
        <v>0</v>
      </c>
      <c r="AS256" s="56"/>
      <c r="AT256" s="99" t="s">
        <v>76</v>
      </c>
      <c r="AU256" s="56">
        <f t="shared" si="175"/>
        <v>0</v>
      </c>
      <c r="AV256" s="99" t="s">
        <v>79</v>
      </c>
      <c r="AW256" s="56">
        <f t="shared" si="176"/>
        <v>0</v>
      </c>
      <c r="AX256" s="99" t="s">
        <v>88</v>
      </c>
      <c r="AY256" s="56">
        <f t="shared" si="177"/>
        <v>0</v>
      </c>
      <c r="AZ256" s="99" t="s">
        <v>91</v>
      </c>
      <c r="BA256" s="56">
        <f t="shared" si="178"/>
        <v>0</v>
      </c>
      <c r="BB256" s="99" t="s">
        <v>96</v>
      </c>
      <c r="BC256" s="56">
        <f t="shared" si="179"/>
        <v>0</v>
      </c>
      <c r="BD256" s="99" t="s">
        <v>122</v>
      </c>
      <c r="BE256" s="56">
        <f t="shared" si="180"/>
        <v>0</v>
      </c>
      <c r="BF256" s="56"/>
      <c r="BG256" s="69" t="s">
        <v>76</v>
      </c>
      <c r="BH256" s="56">
        <f t="shared" si="181"/>
        <v>0</v>
      </c>
      <c r="BI256" s="100" t="s">
        <v>79</v>
      </c>
      <c r="BJ256" s="56">
        <f t="shared" si="182"/>
        <v>0</v>
      </c>
      <c r="BK256" s="99" t="s">
        <v>87</v>
      </c>
      <c r="BL256" s="56">
        <f t="shared" si="183"/>
        <v>0</v>
      </c>
      <c r="BM256" s="99" t="s">
        <v>91</v>
      </c>
      <c r="BN256" s="56">
        <f t="shared" si="184"/>
        <v>0</v>
      </c>
      <c r="BO256" s="99" t="s">
        <v>96</v>
      </c>
      <c r="BP256" s="56">
        <f t="shared" si="185"/>
        <v>0</v>
      </c>
      <c r="BQ256" s="99" t="s">
        <v>122</v>
      </c>
      <c r="BR256" s="56">
        <f t="shared" si="186"/>
        <v>0</v>
      </c>
      <c r="BS256" s="56"/>
      <c r="BT256" s="99" t="s">
        <v>75</v>
      </c>
      <c r="BU256" s="56">
        <f t="shared" si="187"/>
        <v>0</v>
      </c>
      <c r="BV256" s="100" t="s">
        <v>138</v>
      </c>
      <c r="BW256" s="56">
        <f t="shared" si="188"/>
        <v>0</v>
      </c>
      <c r="BX256" s="99" t="s">
        <v>88</v>
      </c>
      <c r="BY256" s="56">
        <f t="shared" si="189"/>
        <v>0</v>
      </c>
      <c r="BZ256" s="99" t="s">
        <v>93</v>
      </c>
      <c r="CA256" s="56">
        <f t="shared" si="190"/>
        <v>0</v>
      </c>
      <c r="CB256" s="99" t="s">
        <v>99</v>
      </c>
      <c r="CC256" s="56">
        <f t="shared" si="191"/>
        <v>0</v>
      </c>
      <c r="CD256" s="99" t="s">
        <v>102</v>
      </c>
      <c r="CE256" s="56">
        <f t="shared" si="192"/>
        <v>0</v>
      </c>
      <c r="CF256" s="56"/>
      <c r="CG256" s="99" t="s">
        <v>75</v>
      </c>
      <c r="CH256" s="56">
        <f t="shared" si="193"/>
        <v>0</v>
      </c>
      <c r="CI256" s="99" t="s">
        <v>138</v>
      </c>
      <c r="CJ256" s="56">
        <f t="shared" si="194"/>
        <v>0</v>
      </c>
      <c r="CK256" s="99" t="s">
        <v>88</v>
      </c>
      <c r="CL256" s="56">
        <f t="shared" si="195"/>
        <v>0</v>
      </c>
      <c r="CM256" s="99" t="s">
        <v>93</v>
      </c>
      <c r="CN256" s="56">
        <f t="shared" si="196"/>
        <v>0</v>
      </c>
      <c r="CO256" s="99" t="s">
        <v>99</v>
      </c>
      <c r="CP256" s="56">
        <f t="shared" si="197"/>
        <v>0</v>
      </c>
      <c r="CQ256" s="99" t="s">
        <v>102</v>
      </c>
      <c r="CR256" s="102">
        <f t="shared" si="198"/>
        <v>0</v>
      </c>
    </row>
    <row r="257" spans="1:96" x14ac:dyDescent="0.15">
      <c r="A257" s="80" t="s">
        <v>675</v>
      </c>
      <c r="B257" s="81" t="s">
        <v>676</v>
      </c>
      <c r="C257" s="82" t="s">
        <v>170</v>
      </c>
      <c r="D257" s="82" t="s">
        <v>51</v>
      </c>
      <c r="E257" s="56"/>
      <c r="F257" s="14"/>
      <c r="G257" s="80">
        <v>90</v>
      </c>
      <c r="H257" s="56">
        <v>42</v>
      </c>
      <c r="I257" s="56">
        <v>46</v>
      </c>
      <c r="J257" s="56">
        <v>16</v>
      </c>
      <c r="K257" s="56">
        <v>24</v>
      </c>
      <c r="L257" s="56">
        <v>39</v>
      </c>
      <c r="M257" s="94">
        <f t="shared" si="160"/>
        <v>257</v>
      </c>
      <c r="N257" s="80"/>
      <c r="O257" s="56">
        <f t="shared" si="199"/>
        <v>0</v>
      </c>
      <c r="P257" s="56"/>
      <c r="Q257" s="81">
        <f t="shared" si="161"/>
        <v>0</v>
      </c>
      <c r="R257" s="14">
        <f t="shared" si="162"/>
        <v>0</v>
      </c>
      <c r="S257" s="80"/>
      <c r="T257" s="99" t="s">
        <v>76</v>
      </c>
      <c r="U257" s="56">
        <f t="shared" si="163"/>
        <v>0</v>
      </c>
      <c r="V257" s="99" t="s">
        <v>83</v>
      </c>
      <c r="W257" s="56">
        <f t="shared" si="164"/>
        <v>0</v>
      </c>
      <c r="X257" s="99" t="s">
        <v>85</v>
      </c>
      <c r="Y257" s="56">
        <f t="shared" si="165"/>
        <v>0</v>
      </c>
      <c r="Z257" s="99" t="s">
        <v>91</v>
      </c>
      <c r="AA257" s="56">
        <f t="shared" si="166"/>
        <v>0</v>
      </c>
      <c r="AB257" s="99" t="s">
        <v>125</v>
      </c>
      <c r="AC257" s="56">
        <f t="shared" si="167"/>
        <v>0</v>
      </c>
      <c r="AD257" s="99" t="s">
        <v>125</v>
      </c>
      <c r="AE257" s="56">
        <f t="shared" si="168"/>
        <v>0</v>
      </c>
      <c r="AF257" s="56"/>
      <c r="AG257" s="99" t="s">
        <v>78</v>
      </c>
      <c r="AH257" s="56">
        <f t="shared" si="169"/>
        <v>0</v>
      </c>
      <c r="AI257" s="100" t="s">
        <v>83</v>
      </c>
      <c r="AJ257" s="56">
        <f t="shared" si="170"/>
        <v>0</v>
      </c>
      <c r="AK257" s="56" t="s">
        <v>86</v>
      </c>
      <c r="AL257" s="56">
        <f t="shared" si="171"/>
        <v>0</v>
      </c>
      <c r="AM257" s="99" t="s">
        <v>93</v>
      </c>
      <c r="AN257" s="56">
        <f t="shared" si="172"/>
        <v>0</v>
      </c>
      <c r="AO257" s="99" t="s">
        <v>99</v>
      </c>
      <c r="AP257" s="56">
        <f t="shared" si="173"/>
        <v>0</v>
      </c>
      <c r="AQ257" s="99" t="s">
        <v>121</v>
      </c>
      <c r="AR257" s="56">
        <f t="shared" si="174"/>
        <v>0</v>
      </c>
      <c r="AS257" s="56"/>
      <c r="AT257" s="99" t="s">
        <v>78</v>
      </c>
      <c r="AU257" s="56">
        <f t="shared" si="175"/>
        <v>0</v>
      </c>
      <c r="AV257" s="99" t="s">
        <v>80</v>
      </c>
      <c r="AW257" s="56">
        <f t="shared" si="176"/>
        <v>0</v>
      </c>
      <c r="AX257" s="99" t="s">
        <v>90</v>
      </c>
      <c r="AY257" s="56">
        <f t="shared" si="177"/>
        <v>0</v>
      </c>
      <c r="AZ257" s="99" t="s">
        <v>94</v>
      </c>
      <c r="BA257" s="56">
        <f t="shared" si="178"/>
        <v>0</v>
      </c>
      <c r="BB257" s="99" t="s">
        <v>99</v>
      </c>
      <c r="BC257" s="56">
        <f t="shared" si="179"/>
        <v>0</v>
      </c>
      <c r="BD257" s="99" t="s">
        <v>102</v>
      </c>
      <c r="BE257" s="56">
        <f t="shared" si="180"/>
        <v>0</v>
      </c>
      <c r="BF257" s="56"/>
      <c r="BG257" s="69" t="s">
        <v>78</v>
      </c>
      <c r="BH257" s="56">
        <f t="shared" si="181"/>
        <v>0</v>
      </c>
      <c r="BI257" s="100" t="s">
        <v>80</v>
      </c>
      <c r="BJ257" s="56">
        <f t="shared" si="182"/>
        <v>0</v>
      </c>
      <c r="BK257" s="99" t="s">
        <v>90</v>
      </c>
      <c r="BL257" s="56">
        <f t="shared" si="183"/>
        <v>0</v>
      </c>
      <c r="BM257" s="99" t="s">
        <v>94</v>
      </c>
      <c r="BN257" s="56">
        <f t="shared" si="184"/>
        <v>0</v>
      </c>
      <c r="BO257" s="99" t="s">
        <v>99</v>
      </c>
      <c r="BP257" s="56">
        <f t="shared" si="185"/>
        <v>0</v>
      </c>
      <c r="BQ257" s="99" t="s">
        <v>102</v>
      </c>
      <c r="BR257" s="56">
        <f t="shared" si="186"/>
        <v>0</v>
      </c>
      <c r="BS257" s="56"/>
      <c r="BT257" s="99" t="s">
        <v>74</v>
      </c>
      <c r="BU257" s="56">
        <f t="shared" si="187"/>
        <v>0</v>
      </c>
      <c r="BV257" s="100" t="s">
        <v>137</v>
      </c>
      <c r="BW257" s="56">
        <f t="shared" si="188"/>
        <v>0</v>
      </c>
      <c r="BX257" s="99" t="s">
        <v>85</v>
      </c>
      <c r="BY257" s="56">
        <f t="shared" si="189"/>
        <v>0</v>
      </c>
      <c r="BZ257" s="99" t="s">
        <v>94</v>
      </c>
      <c r="CA257" s="56">
        <f t="shared" si="190"/>
        <v>0</v>
      </c>
      <c r="CB257" s="99" t="s">
        <v>96</v>
      </c>
      <c r="CC257" s="56">
        <f t="shared" si="191"/>
        <v>0</v>
      </c>
      <c r="CD257" s="99" t="s">
        <v>122</v>
      </c>
      <c r="CE257" s="56">
        <f t="shared" si="192"/>
        <v>0</v>
      </c>
      <c r="CF257" s="56"/>
      <c r="CG257" s="99" t="s">
        <v>74</v>
      </c>
      <c r="CH257" s="56">
        <f t="shared" si="193"/>
        <v>0</v>
      </c>
      <c r="CI257" s="99" t="s">
        <v>137</v>
      </c>
      <c r="CJ257" s="56">
        <f t="shared" si="194"/>
        <v>0</v>
      </c>
      <c r="CK257" s="99" t="s">
        <v>85</v>
      </c>
      <c r="CL257" s="56">
        <f t="shared" si="195"/>
        <v>0</v>
      </c>
      <c r="CM257" s="99" t="s">
        <v>94</v>
      </c>
      <c r="CN257" s="56">
        <f t="shared" si="196"/>
        <v>0</v>
      </c>
      <c r="CO257" s="99" t="s">
        <v>96</v>
      </c>
      <c r="CP257" s="56">
        <f t="shared" si="197"/>
        <v>0</v>
      </c>
      <c r="CQ257" s="99" t="s">
        <v>122</v>
      </c>
      <c r="CR257" s="102">
        <f t="shared" si="198"/>
        <v>0</v>
      </c>
    </row>
    <row r="258" spans="1:96" x14ac:dyDescent="0.15">
      <c r="A258" s="80" t="s">
        <v>677</v>
      </c>
      <c r="B258" s="81" t="s">
        <v>678</v>
      </c>
      <c r="C258" s="82" t="s">
        <v>170</v>
      </c>
      <c r="D258" s="82" t="s">
        <v>51</v>
      </c>
      <c r="E258" s="56"/>
      <c r="F258" s="14"/>
      <c r="G258" s="80">
        <v>83</v>
      </c>
      <c r="H258" s="56">
        <v>41</v>
      </c>
      <c r="I258" s="56">
        <v>62</v>
      </c>
      <c r="J258" s="56">
        <v>9</v>
      </c>
      <c r="K258" s="56">
        <v>30</v>
      </c>
      <c r="L258" s="56">
        <v>32</v>
      </c>
      <c r="M258" s="94">
        <f t="shared" si="160"/>
        <v>257</v>
      </c>
      <c r="N258" s="80"/>
      <c r="O258" s="56">
        <f t="shared" si="199"/>
        <v>0</v>
      </c>
      <c r="P258" s="56"/>
      <c r="Q258" s="81">
        <f t="shared" si="161"/>
        <v>0</v>
      </c>
      <c r="R258" s="14">
        <f t="shared" si="162"/>
        <v>0</v>
      </c>
      <c r="S258" s="80"/>
      <c r="T258" s="99" t="s">
        <v>78</v>
      </c>
      <c r="U258" s="56">
        <f t="shared" si="163"/>
        <v>0</v>
      </c>
      <c r="V258" s="99" t="s">
        <v>79</v>
      </c>
      <c r="W258" s="56">
        <f t="shared" si="164"/>
        <v>0</v>
      </c>
      <c r="X258" s="99" t="s">
        <v>86</v>
      </c>
      <c r="Y258" s="56">
        <f t="shared" si="165"/>
        <v>0</v>
      </c>
      <c r="Z258" s="99" t="s">
        <v>94</v>
      </c>
      <c r="AA258" s="56">
        <f t="shared" si="166"/>
        <v>0</v>
      </c>
      <c r="AB258" s="99" t="s">
        <v>99</v>
      </c>
      <c r="AC258" s="56">
        <f t="shared" si="167"/>
        <v>0</v>
      </c>
      <c r="AD258" s="99" t="s">
        <v>102</v>
      </c>
      <c r="AE258" s="56">
        <f t="shared" si="168"/>
        <v>0</v>
      </c>
      <c r="AF258" s="56"/>
      <c r="AG258" s="99" t="s">
        <v>77</v>
      </c>
      <c r="AH258" s="56">
        <f t="shared" si="169"/>
        <v>0</v>
      </c>
      <c r="AI258" s="100" t="s">
        <v>83</v>
      </c>
      <c r="AJ258" s="56">
        <f t="shared" si="170"/>
        <v>0</v>
      </c>
      <c r="AK258" s="56" t="s">
        <v>86</v>
      </c>
      <c r="AL258" s="56">
        <f t="shared" si="171"/>
        <v>0</v>
      </c>
      <c r="AM258" s="99" t="s">
        <v>93</v>
      </c>
      <c r="AN258" s="56">
        <f t="shared" si="172"/>
        <v>0</v>
      </c>
      <c r="AO258" s="99" t="s">
        <v>99</v>
      </c>
      <c r="AP258" s="56">
        <f t="shared" si="173"/>
        <v>0</v>
      </c>
      <c r="AQ258" s="99" t="s">
        <v>121</v>
      </c>
      <c r="AR258" s="56">
        <f t="shared" si="174"/>
        <v>0</v>
      </c>
      <c r="AS258" s="56"/>
      <c r="AT258" s="99" t="s">
        <v>74</v>
      </c>
      <c r="AU258" s="56">
        <f t="shared" si="175"/>
        <v>0</v>
      </c>
      <c r="AV258" s="99" t="s">
        <v>80</v>
      </c>
      <c r="AW258" s="56">
        <f t="shared" si="176"/>
        <v>0</v>
      </c>
      <c r="AX258" s="99" t="s">
        <v>90</v>
      </c>
      <c r="AY258" s="56">
        <f t="shared" si="177"/>
        <v>0</v>
      </c>
      <c r="AZ258" s="99" t="s">
        <v>94</v>
      </c>
      <c r="BA258" s="56">
        <f t="shared" si="178"/>
        <v>0</v>
      </c>
      <c r="BB258" s="99" t="s">
        <v>99</v>
      </c>
      <c r="BC258" s="56">
        <f t="shared" si="179"/>
        <v>0</v>
      </c>
      <c r="BD258" s="99" t="s">
        <v>102</v>
      </c>
      <c r="BE258" s="56">
        <f t="shared" si="180"/>
        <v>0</v>
      </c>
      <c r="BF258" s="56"/>
      <c r="BG258" s="69" t="s">
        <v>74</v>
      </c>
      <c r="BH258" s="56">
        <f t="shared" si="181"/>
        <v>0</v>
      </c>
      <c r="BI258" s="100" t="s">
        <v>80</v>
      </c>
      <c r="BJ258" s="56">
        <f t="shared" si="182"/>
        <v>0</v>
      </c>
      <c r="BK258" s="99" t="s">
        <v>90</v>
      </c>
      <c r="BL258" s="56">
        <f t="shared" si="183"/>
        <v>0</v>
      </c>
      <c r="BM258" s="99" t="s">
        <v>94</v>
      </c>
      <c r="BN258" s="56">
        <f t="shared" si="184"/>
        <v>0</v>
      </c>
      <c r="BO258" s="99" t="s">
        <v>99</v>
      </c>
      <c r="BP258" s="56">
        <f t="shared" si="185"/>
        <v>0</v>
      </c>
      <c r="BQ258" s="99" t="s">
        <v>102</v>
      </c>
      <c r="BR258" s="56">
        <f t="shared" si="186"/>
        <v>0</v>
      </c>
      <c r="BS258" s="56"/>
      <c r="BT258" s="99" t="s">
        <v>74</v>
      </c>
      <c r="BU258" s="56">
        <f t="shared" si="187"/>
        <v>0</v>
      </c>
      <c r="BV258" s="100" t="s">
        <v>137</v>
      </c>
      <c r="BW258" s="56">
        <f t="shared" si="188"/>
        <v>0</v>
      </c>
      <c r="BX258" s="99" t="s">
        <v>85</v>
      </c>
      <c r="BY258" s="56">
        <f t="shared" si="189"/>
        <v>0</v>
      </c>
      <c r="BZ258" s="99" t="s">
        <v>94</v>
      </c>
      <c r="CA258" s="56">
        <f t="shared" si="190"/>
        <v>0</v>
      </c>
      <c r="CB258" s="99" t="s">
        <v>96</v>
      </c>
      <c r="CC258" s="56">
        <f t="shared" si="191"/>
        <v>0</v>
      </c>
      <c r="CD258" s="99" t="s">
        <v>122</v>
      </c>
      <c r="CE258" s="56">
        <f t="shared" si="192"/>
        <v>0</v>
      </c>
      <c r="CF258" s="56"/>
      <c r="CG258" s="99" t="s">
        <v>74</v>
      </c>
      <c r="CH258" s="56">
        <f t="shared" si="193"/>
        <v>0</v>
      </c>
      <c r="CI258" s="99" t="s">
        <v>137</v>
      </c>
      <c r="CJ258" s="56">
        <f t="shared" si="194"/>
        <v>0</v>
      </c>
      <c r="CK258" s="99" t="s">
        <v>85</v>
      </c>
      <c r="CL258" s="56">
        <f t="shared" si="195"/>
        <v>0</v>
      </c>
      <c r="CM258" s="99" t="s">
        <v>94</v>
      </c>
      <c r="CN258" s="56">
        <f t="shared" si="196"/>
        <v>0</v>
      </c>
      <c r="CO258" s="99" t="s">
        <v>96</v>
      </c>
      <c r="CP258" s="56">
        <f t="shared" si="197"/>
        <v>0</v>
      </c>
      <c r="CQ258" s="99" t="s">
        <v>122</v>
      </c>
      <c r="CR258" s="102">
        <f t="shared" si="198"/>
        <v>0</v>
      </c>
    </row>
    <row r="259" spans="1:96" x14ac:dyDescent="0.15">
      <c r="A259" s="80" t="s">
        <v>679</v>
      </c>
      <c r="B259" s="81" t="s">
        <v>680</v>
      </c>
      <c r="C259" s="82" t="s">
        <v>170</v>
      </c>
      <c r="D259" s="82" t="s">
        <v>51</v>
      </c>
      <c r="E259" s="56"/>
      <c r="F259" s="14"/>
      <c r="G259" s="80">
        <v>80</v>
      </c>
      <c r="H259" s="56">
        <v>58</v>
      </c>
      <c r="I259" s="56">
        <v>51</v>
      </c>
      <c r="J259" s="56">
        <v>10.5</v>
      </c>
      <c r="K259" s="56">
        <v>21.5</v>
      </c>
      <c r="L259" s="56">
        <v>36</v>
      </c>
      <c r="M259" s="94">
        <f t="shared" si="160"/>
        <v>257</v>
      </c>
      <c r="N259" s="80"/>
      <c r="O259" s="56">
        <f t="shared" si="199"/>
        <v>0</v>
      </c>
      <c r="P259" s="56"/>
      <c r="Q259" s="81">
        <f t="shared" si="161"/>
        <v>0</v>
      </c>
      <c r="R259" s="14">
        <f t="shared" si="162"/>
        <v>0</v>
      </c>
      <c r="S259" s="80"/>
      <c r="T259" s="99" t="s">
        <v>75</v>
      </c>
      <c r="U259" s="56">
        <f t="shared" si="163"/>
        <v>0</v>
      </c>
      <c r="V259" s="99" t="s">
        <v>80</v>
      </c>
      <c r="W259" s="56">
        <f t="shared" si="164"/>
        <v>0</v>
      </c>
      <c r="X259" s="99" t="s">
        <v>89</v>
      </c>
      <c r="Y259" s="56">
        <f t="shared" si="165"/>
        <v>0</v>
      </c>
      <c r="Z259" s="99" t="s">
        <v>93</v>
      </c>
      <c r="AA259" s="56">
        <f t="shared" si="166"/>
        <v>0</v>
      </c>
      <c r="AB259" s="99" t="s">
        <v>96</v>
      </c>
      <c r="AC259" s="56">
        <f t="shared" si="167"/>
        <v>0</v>
      </c>
      <c r="AD259" s="99" t="s">
        <v>102</v>
      </c>
      <c r="AE259" s="56">
        <f t="shared" si="168"/>
        <v>0</v>
      </c>
      <c r="AF259" s="56"/>
      <c r="AG259" s="99" t="s">
        <v>77</v>
      </c>
      <c r="AH259" s="56">
        <f t="shared" si="169"/>
        <v>0</v>
      </c>
      <c r="AI259" s="100" t="s">
        <v>83</v>
      </c>
      <c r="AJ259" s="56">
        <f t="shared" si="170"/>
        <v>0</v>
      </c>
      <c r="AK259" s="56" t="s">
        <v>86</v>
      </c>
      <c r="AL259" s="56">
        <f t="shared" si="171"/>
        <v>0</v>
      </c>
      <c r="AM259" s="99" t="s">
        <v>93</v>
      </c>
      <c r="AN259" s="56">
        <f t="shared" si="172"/>
        <v>0</v>
      </c>
      <c r="AO259" s="99" t="s">
        <v>99</v>
      </c>
      <c r="AP259" s="56">
        <f t="shared" si="173"/>
        <v>0</v>
      </c>
      <c r="AQ259" s="99" t="s">
        <v>121</v>
      </c>
      <c r="AR259" s="56">
        <f t="shared" si="174"/>
        <v>0</v>
      </c>
      <c r="AS259" s="56"/>
      <c r="AT259" s="99" t="s">
        <v>77</v>
      </c>
      <c r="AU259" s="56">
        <f t="shared" si="175"/>
        <v>0</v>
      </c>
      <c r="AV259" s="99" t="s">
        <v>80</v>
      </c>
      <c r="AW259" s="56">
        <f t="shared" si="176"/>
        <v>0</v>
      </c>
      <c r="AX259" s="99" t="s">
        <v>85</v>
      </c>
      <c r="AY259" s="56">
        <f t="shared" si="177"/>
        <v>0</v>
      </c>
      <c r="AZ259" s="99" t="s">
        <v>95</v>
      </c>
      <c r="BA259" s="56">
        <f t="shared" si="178"/>
        <v>0</v>
      </c>
      <c r="BB259" s="99" t="s">
        <v>99</v>
      </c>
      <c r="BC259" s="56">
        <f t="shared" si="179"/>
        <v>0</v>
      </c>
      <c r="BD259" s="99" t="s">
        <v>122</v>
      </c>
      <c r="BE259" s="56">
        <f t="shared" si="180"/>
        <v>0</v>
      </c>
      <c r="BF259" s="56"/>
      <c r="BG259" s="69" t="s">
        <v>77</v>
      </c>
      <c r="BH259" s="56">
        <f t="shared" si="181"/>
        <v>0</v>
      </c>
      <c r="BI259" s="100" t="s">
        <v>80</v>
      </c>
      <c r="BJ259" s="56">
        <f t="shared" si="182"/>
        <v>0</v>
      </c>
      <c r="BK259" s="99" t="s">
        <v>85</v>
      </c>
      <c r="BL259" s="56">
        <f t="shared" si="183"/>
        <v>0</v>
      </c>
      <c r="BM259" s="99" t="s">
        <v>95</v>
      </c>
      <c r="BN259" s="56">
        <f t="shared" si="184"/>
        <v>0</v>
      </c>
      <c r="BO259" s="99" t="s">
        <v>99</v>
      </c>
      <c r="BP259" s="56">
        <f t="shared" si="185"/>
        <v>0</v>
      </c>
      <c r="BQ259" s="99" t="s">
        <v>122</v>
      </c>
      <c r="BR259" s="56">
        <f t="shared" si="186"/>
        <v>0</v>
      </c>
      <c r="BS259" s="56"/>
      <c r="BT259" s="99" t="s">
        <v>74</v>
      </c>
      <c r="BU259" s="56">
        <f t="shared" si="187"/>
        <v>0</v>
      </c>
      <c r="BV259" s="100" t="s">
        <v>137</v>
      </c>
      <c r="BW259" s="56">
        <f t="shared" si="188"/>
        <v>0</v>
      </c>
      <c r="BX259" s="99" t="s">
        <v>85</v>
      </c>
      <c r="BY259" s="56">
        <f t="shared" si="189"/>
        <v>0</v>
      </c>
      <c r="BZ259" s="99" t="s">
        <v>94</v>
      </c>
      <c r="CA259" s="56">
        <f t="shared" si="190"/>
        <v>0</v>
      </c>
      <c r="CB259" s="99" t="s">
        <v>96</v>
      </c>
      <c r="CC259" s="56">
        <f t="shared" si="191"/>
        <v>0</v>
      </c>
      <c r="CD259" s="99" t="s">
        <v>122</v>
      </c>
      <c r="CE259" s="56">
        <f t="shared" si="192"/>
        <v>0</v>
      </c>
      <c r="CF259" s="56"/>
      <c r="CG259" s="99" t="s">
        <v>74</v>
      </c>
      <c r="CH259" s="56">
        <f t="shared" si="193"/>
        <v>0</v>
      </c>
      <c r="CI259" s="99" t="s">
        <v>137</v>
      </c>
      <c r="CJ259" s="56">
        <f t="shared" si="194"/>
        <v>0</v>
      </c>
      <c r="CK259" s="99" t="s">
        <v>85</v>
      </c>
      <c r="CL259" s="56">
        <f t="shared" si="195"/>
        <v>0</v>
      </c>
      <c r="CM259" s="99" t="s">
        <v>94</v>
      </c>
      <c r="CN259" s="56">
        <f t="shared" si="196"/>
        <v>0</v>
      </c>
      <c r="CO259" s="99" t="s">
        <v>96</v>
      </c>
      <c r="CP259" s="56">
        <f t="shared" si="197"/>
        <v>0</v>
      </c>
      <c r="CQ259" s="99" t="s">
        <v>122</v>
      </c>
      <c r="CR259" s="102">
        <f t="shared" si="198"/>
        <v>0</v>
      </c>
    </row>
    <row r="260" spans="1:96" x14ac:dyDescent="0.15">
      <c r="A260" s="80" t="s">
        <v>681</v>
      </c>
      <c r="B260" s="81" t="s">
        <v>682</v>
      </c>
      <c r="C260" s="82" t="s">
        <v>170</v>
      </c>
      <c r="D260" s="82" t="s">
        <v>51</v>
      </c>
      <c r="E260" s="56"/>
      <c r="F260" s="14"/>
      <c r="G260" s="80">
        <v>75</v>
      </c>
      <c r="H260" s="56">
        <v>62</v>
      </c>
      <c r="I260" s="56">
        <v>42</v>
      </c>
      <c r="J260" s="56">
        <v>9</v>
      </c>
      <c r="K260" s="56">
        <v>35</v>
      </c>
      <c r="L260" s="56">
        <v>32</v>
      </c>
      <c r="M260" s="94">
        <f t="shared" si="160"/>
        <v>255</v>
      </c>
      <c r="N260" s="80"/>
      <c r="O260" s="56">
        <f t="shared" si="199"/>
        <v>0</v>
      </c>
      <c r="P260" s="56"/>
      <c r="Q260" s="81">
        <f t="shared" si="161"/>
        <v>0</v>
      </c>
      <c r="R260" s="14">
        <f t="shared" si="162"/>
        <v>0</v>
      </c>
      <c r="S260" s="80"/>
      <c r="T260" s="99" t="s">
        <v>73</v>
      </c>
      <c r="U260" s="56">
        <f t="shared" si="163"/>
        <v>0</v>
      </c>
      <c r="V260" s="99" t="s">
        <v>80</v>
      </c>
      <c r="W260" s="56">
        <f t="shared" si="164"/>
        <v>0</v>
      </c>
      <c r="X260" s="99" t="s">
        <v>89</v>
      </c>
      <c r="Y260" s="56">
        <f t="shared" si="165"/>
        <v>0</v>
      </c>
      <c r="Z260" s="99" t="s">
        <v>95</v>
      </c>
      <c r="AA260" s="56">
        <f t="shared" si="166"/>
        <v>0</v>
      </c>
      <c r="AB260" s="99" t="s">
        <v>98</v>
      </c>
      <c r="AC260" s="56">
        <f t="shared" si="167"/>
        <v>0</v>
      </c>
      <c r="AD260" s="99" t="s">
        <v>121</v>
      </c>
      <c r="AE260" s="56">
        <f t="shared" si="168"/>
        <v>0</v>
      </c>
      <c r="AF260" s="56"/>
      <c r="AG260" s="99" t="s">
        <v>77</v>
      </c>
      <c r="AH260" s="56">
        <f t="shared" si="169"/>
        <v>0</v>
      </c>
      <c r="AI260" s="100" t="s">
        <v>83</v>
      </c>
      <c r="AJ260" s="56">
        <f t="shared" si="170"/>
        <v>0</v>
      </c>
      <c r="AK260" s="56" t="s">
        <v>86</v>
      </c>
      <c r="AL260" s="56">
        <f t="shared" si="171"/>
        <v>0</v>
      </c>
      <c r="AM260" s="99" t="s">
        <v>93</v>
      </c>
      <c r="AN260" s="56">
        <f t="shared" si="172"/>
        <v>0</v>
      </c>
      <c r="AO260" s="99" t="s">
        <v>99</v>
      </c>
      <c r="AP260" s="56">
        <f t="shared" si="173"/>
        <v>0</v>
      </c>
      <c r="AQ260" s="99" t="s">
        <v>121</v>
      </c>
      <c r="AR260" s="56">
        <f t="shared" si="174"/>
        <v>0</v>
      </c>
      <c r="AS260" s="56"/>
      <c r="AT260" s="99" t="s">
        <v>75</v>
      </c>
      <c r="AU260" s="56">
        <f t="shared" si="175"/>
        <v>0</v>
      </c>
      <c r="AV260" s="99" t="s">
        <v>132</v>
      </c>
      <c r="AW260" s="56">
        <f t="shared" si="176"/>
        <v>0</v>
      </c>
      <c r="AX260" s="99" t="s">
        <v>90</v>
      </c>
      <c r="AY260" s="56">
        <f t="shared" si="177"/>
        <v>0</v>
      </c>
      <c r="AZ260" s="99" t="s">
        <v>95</v>
      </c>
      <c r="BA260" s="56">
        <f t="shared" si="178"/>
        <v>0</v>
      </c>
      <c r="BB260" s="99" t="s">
        <v>99</v>
      </c>
      <c r="BC260" s="56">
        <f t="shared" si="179"/>
        <v>0</v>
      </c>
      <c r="BD260" s="99" t="s">
        <v>102</v>
      </c>
      <c r="BE260" s="56">
        <f t="shared" si="180"/>
        <v>0</v>
      </c>
      <c r="BF260" s="56"/>
      <c r="BG260" s="69" t="s">
        <v>75</v>
      </c>
      <c r="BH260" s="56">
        <f t="shared" si="181"/>
        <v>0</v>
      </c>
      <c r="BI260" s="100" t="s">
        <v>83</v>
      </c>
      <c r="BJ260" s="56">
        <f t="shared" si="182"/>
        <v>0</v>
      </c>
      <c r="BK260" s="99" t="s">
        <v>90</v>
      </c>
      <c r="BL260" s="56">
        <f t="shared" si="183"/>
        <v>0</v>
      </c>
      <c r="BM260" s="99" t="s">
        <v>95</v>
      </c>
      <c r="BN260" s="56">
        <f t="shared" si="184"/>
        <v>0</v>
      </c>
      <c r="BO260" s="99" t="s">
        <v>99</v>
      </c>
      <c r="BP260" s="56">
        <f t="shared" si="185"/>
        <v>0</v>
      </c>
      <c r="BQ260" s="99" t="s">
        <v>102</v>
      </c>
      <c r="BR260" s="56">
        <f t="shared" si="186"/>
        <v>0</v>
      </c>
      <c r="BS260" s="56"/>
      <c r="BT260" s="99" t="s">
        <v>74</v>
      </c>
      <c r="BU260" s="56">
        <f t="shared" si="187"/>
        <v>0</v>
      </c>
      <c r="BV260" s="100" t="s">
        <v>137</v>
      </c>
      <c r="BW260" s="56">
        <f t="shared" si="188"/>
        <v>0</v>
      </c>
      <c r="BX260" s="99" t="s">
        <v>85</v>
      </c>
      <c r="BY260" s="56">
        <f t="shared" si="189"/>
        <v>0</v>
      </c>
      <c r="BZ260" s="99" t="s">
        <v>94</v>
      </c>
      <c r="CA260" s="56">
        <f t="shared" si="190"/>
        <v>0</v>
      </c>
      <c r="CB260" s="99" t="s">
        <v>96</v>
      </c>
      <c r="CC260" s="56">
        <f t="shared" si="191"/>
        <v>0</v>
      </c>
      <c r="CD260" s="99" t="s">
        <v>122</v>
      </c>
      <c r="CE260" s="56">
        <f t="shared" si="192"/>
        <v>0</v>
      </c>
      <c r="CF260" s="56"/>
      <c r="CG260" s="99" t="s">
        <v>74</v>
      </c>
      <c r="CH260" s="56">
        <f t="shared" si="193"/>
        <v>0</v>
      </c>
      <c r="CI260" s="99" t="s">
        <v>137</v>
      </c>
      <c r="CJ260" s="56">
        <f t="shared" si="194"/>
        <v>0</v>
      </c>
      <c r="CK260" s="99" t="s">
        <v>85</v>
      </c>
      <c r="CL260" s="56">
        <f t="shared" si="195"/>
        <v>0</v>
      </c>
      <c r="CM260" s="99" t="s">
        <v>94</v>
      </c>
      <c r="CN260" s="56">
        <f t="shared" si="196"/>
        <v>0</v>
      </c>
      <c r="CO260" s="99" t="s">
        <v>96</v>
      </c>
      <c r="CP260" s="56">
        <f t="shared" si="197"/>
        <v>0</v>
      </c>
      <c r="CQ260" s="99" t="s">
        <v>122</v>
      </c>
      <c r="CR260" s="102">
        <f t="shared" si="198"/>
        <v>0</v>
      </c>
    </row>
    <row r="261" spans="1:96" x14ac:dyDescent="0.15">
      <c r="A261" s="80" t="s">
        <v>683</v>
      </c>
      <c r="B261" s="81" t="s">
        <v>684</v>
      </c>
      <c r="C261" s="82" t="s">
        <v>170</v>
      </c>
      <c r="D261" s="82" t="s">
        <v>51</v>
      </c>
      <c r="E261" s="56">
        <v>0.8</v>
      </c>
      <c r="F261" s="14"/>
      <c r="G261" s="80">
        <v>85</v>
      </c>
      <c r="H261" s="56">
        <v>50</v>
      </c>
      <c r="I261" s="56">
        <v>63</v>
      </c>
      <c r="J261" s="56">
        <v>28</v>
      </c>
      <c r="K261" s="56">
        <v>13</v>
      </c>
      <c r="L261" s="56">
        <v>8</v>
      </c>
      <c r="M261" s="94">
        <f t="shared" si="160"/>
        <v>247</v>
      </c>
      <c r="N261" s="80"/>
      <c r="O261" s="56">
        <f t="shared" si="199"/>
        <v>-28.8</v>
      </c>
      <c r="P261" s="56"/>
      <c r="Q261" s="81">
        <f t="shared" si="161"/>
        <v>0</v>
      </c>
      <c r="R261" s="14">
        <f t="shared" si="162"/>
        <v>-28.8</v>
      </c>
      <c r="S261" s="80"/>
      <c r="T261" s="99" t="s">
        <v>76</v>
      </c>
      <c r="U261" s="56">
        <f t="shared" si="163"/>
        <v>-0.48</v>
      </c>
      <c r="V261" s="99" t="s">
        <v>83</v>
      </c>
      <c r="W261" s="56">
        <f t="shared" si="164"/>
        <v>-0.48</v>
      </c>
      <c r="X261" s="99" t="s">
        <v>85</v>
      </c>
      <c r="Y261" s="56">
        <f t="shared" si="165"/>
        <v>-0.48</v>
      </c>
      <c r="Z261" s="99" t="s">
        <v>94</v>
      </c>
      <c r="AA261" s="56">
        <f t="shared" si="166"/>
        <v>-0.48</v>
      </c>
      <c r="AB261" s="99" t="s">
        <v>98</v>
      </c>
      <c r="AC261" s="56">
        <f t="shared" si="167"/>
        <v>-0.48</v>
      </c>
      <c r="AD261" s="99" t="s">
        <v>121</v>
      </c>
      <c r="AE261" s="56">
        <f t="shared" si="168"/>
        <v>-0.48</v>
      </c>
      <c r="AF261" s="56"/>
      <c r="AG261" s="99" t="s">
        <v>76</v>
      </c>
      <c r="AH261" s="56">
        <f t="shared" si="169"/>
        <v>-0.48</v>
      </c>
      <c r="AI261" s="100" t="s">
        <v>81</v>
      </c>
      <c r="AJ261" s="56">
        <f t="shared" si="170"/>
        <v>-0.48</v>
      </c>
      <c r="AK261" s="56" t="s">
        <v>88</v>
      </c>
      <c r="AL261" s="56">
        <f t="shared" si="171"/>
        <v>-0.48</v>
      </c>
      <c r="AM261" s="99" t="s">
        <v>95</v>
      </c>
      <c r="AN261" s="56">
        <f t="shared" si="172"/>
        <v>-0.48</v>
      </c>
      <c r="AO261" s="99" t="s">
        <v>96</v>
      </c>
      <c r="AP261" s="56">
        <f t="shared" si="173"/>
        <v>-0.48</v>
      </c>
      <c r="AQ261" s="99" t="s">
        <v>102</v>
      </c>
      <c r="AR261" s="56">
        <f t="shared" si="174"/>
        <v>-0.48</v>
      </c>
      <c r="AS261" s="56"/>
      <c r="AT261" s="99" t="s">
        <v>74</v>
      </c>
      <c r="AU261" s="56">
        <f t="shared" si="175"/>
        <v>-0.72000000000000008</v>
      </c>
      <c r="AV261" s="99" t="s">
        <v>79</v>
      </c>
      <c r="AW261" s="56">
        <f t="shared" si="176"/>
        <v>-0.72000000000000008</v>
      </c>
      <c r="AX261" s="99" t="s">
        <v>88</v>
      </c>
      <c r="AY261" s="56">
        <f t="shared" si="177"/>
        <v>-0.72000000000000008</v>
      </c>
      <c r="AZ261" s="99" t="s">
        <v>93</v>
      </c>
      <c r="BA261" s="56">
        <f t="shared" si="178"/>
        <v>-0.72000000000000008</v>
      </c>
      <c r="BB261" s="99" t="s">
        <v>96</v>
      </c>
      <c r="BC261" s="56">
        <f t="shared" si="179"/>
        <v>-0.72000000000000008</v>
      </c>
      <c r="BD261" s="99" t="s">
        <v>122</v>
      </c>
      <c r="BE261" s="56">
        <f t="shared" si="180"/>
        <v>-0.72000000000000008</v>
      </c>
      <c r="BF261" s="56"/>
      <c r="BG261" s="69" t="s">
        <v>74</v>
      </c>
      <c r="BH261" s="56">
        <f t="shared" si="181"/>
        <v>-0.72000000000000008</v>
      </c>
      <c r="BI261" s="100" t="s">
        <v>79</v>
      </c>
      <c r="BJ261" s="56">
        <f t="shared" si="182"/>
        <v>-0.72000000000000008</v>
      </c>
      <c r="BK261" s="99" t="s">
        <v>87</v>
      </c>
      <c r="BL261" s="56">
        <f t="shared" si="183"/>
        <v>-0.72000000000000008</v>
      </c>
      <c r="BM261" s="99" t="s">
        <v>93</v>
      </c>
      <c r="BN261" s="56">
        <f t="shared" si="184"/>
        <v>-0.72000000000000008</v>
      </c>
      <c r="BO261" s="99" t="s">
        <v>96</v>
      </c>
      <c r="BP261" s="56">
        <f t="shared" si="185"/>
        <v>-0.72000000000000008</v>
      </c>
      <c r="BQ261" s="99" t="s">
        <v>122</v>
      </c>
      <c r="BR261" s="56">
        <f t="shared" si="186"/>
        <v>-0.72000000000000008</v>
      </c>
      <c r="BS261" s="56"/>
      <c r="BT261" s="99" t="s">
        <v>77</v>
      </c>
      <c r="BU261" s="56">
        <f t="shared" si="187"/>
        <v>-1.2</v>
      </c>
      <c r="BV261" s="100" t="s">
        <v>83</v>
      </c>
      <c r="BW261" s="56">
        <f t="shared" si="188"/>
        <v>-1.2</v>
      </c>
      <c r="BX261" s="99" t="s">
        <v>90</v>
      </c>
      <c r="BY261" s="56">
        <f t="shared" si="189"/>
        <v>-1.2</v>
      </c>
      <c r="BZ261" s="99" t="s">
        <v>95</v>
      </c>
      <c r="CA261" s="56">
        <f t="shared" si="190"/>
        <v>-1.2</v>
      </c>
      <c r="CB261" s="99" t="s">
        <v>99</v>
      </c>
      <c r="CC261" s="56">
        <f t="shared" si="191"/>
        <v>-1.2</v>
      </c>
      <c r="CD261" s="99" t="s">
        <v>102</v>
      </c>
      <c r="CE261" s="56">
        <f t="shared" si="192"/>
        <v>-1.2</v>
      </c>
      <c r="CF261" s="56"/>
      <c r="CG261" s="99" t="s">
        <v>77</v>
      </c>
      <c r="CH261" s="56">
        <f t="shared" si="193"/>
        <v>-1.2</v>
      </c>
      <c r="CI261" s="99" t="s">
        <v>83</v>
      </c>
      <c r="CJ261" s="56">
        <f t="shared" si="194"/>
        <v>-1.2</v>
      </c>
      <c r="CK261" s="99" t="s">
        <v>90</v>
      </c>
      <c r="CL261" s="56">
        <f t="shared" si="195"/>
        <v>-1.2</v>
      </c>
      <c r="CM261" s="99" t="s">
        <v>95</v>
      </c>
      <c r="CN261" s="56">
        <f t="shared" si="196"/>
        <v>-1.2</v>
      </c>
      <c r="CO261" s="99" t="s">
        <v>99</v>
      </c>
      <c r="CP261" s="56">
        <f t="shared" si="197"/>
        <v>-1.2</v>
      </c>
      <c r="CQ261" s="99" t="s">
        <v>102</v>
      </c>
      <c r="CR261" s="102">
        <f t="shared" si="198"/>
        <v>-1.2</v>
      </c>
    </row>
    <row r="262" spans="1:96" x14ac:dyDescent="0.15">
      <c r="A262" s="80" t="s">
        <v>685</v>
      </c>
      <c r="B262" s="81" t="s">
        <v>686</v>
      </c>
      <c r="C262" s="82" t="s">
        <v>170</v>
      </c>
      <c r="D262" s="82" t="s">
        <v>51</v>
      </c>
      <c r="E262" s="56"/>
      <c r="F262" s="14"/>
      <c r="G262" s="80">
        <v>72</v>
      </c>
      <c r="H262" s="56">
        <v>46</v>
      </c>
      <c r="I262" s="56">
        <v>35</v>
      </c>
      <c r="J262" s="56">
        <v>21</v>
      </c>
      <c r="K262" s="56">
        <v>36</v>
      </c>
      <c r="L262" s="56">
        <v>35.5</v>
      </c>
      <c r="M262" s="94">
        <f t="shared" si="160"/>
        <v>245.5</v>
      </c>
      <c r="N262" s="80"/>
      <c r="O262" s="56">
        <f t="shared" si="199"/>
        <v>0</v>
      </c>
      <c r="P262" s="56"/>
      <c r="Q262" s="81">
        <f t="shared" si="161"/>
        <v>0</v>
      </c>
      <c r="R262" s="14">
        <f t="shared" si="162"/>
        <v>0</v>
      </c>
      <c r="S262" s="80"/>
      <c r="T262" s="99" t="s">
        <v>74</v>
      </c>
      <c r="U262" s="56">
        <f t="shared" si="163"/>
        <v>0</v>
      </c>
      <c r="V262" s="99" t="s">
        <v>79</v>
      </c>
      <c r="W262" s="56">
        <f t="shared" si="164"/>
        <v>0</v>
      </c>
      <c r="X262" s="99" t="s">
        <v>86</v>
      </c>
      <c r="Y262" s="56">
        <f t="shared" si="165"/>
        <v>0</v>
      </c>
      <c r="Z262" s="99" t="s">
        <v>91</v>
      </c>
      <c r="AA262" s="56">
        <f t="shared" si="166"/>
        <v>0</v>
      </c>
      <c r="AB262" s="99" t="s">
        <v>96</v>
      </c>
      <c r="AC262" s="56">
        <f t="shared" si="167"/>
        <v>0</v>
      </c>
      <c r="AD262" s="99" t="s">
        <v>102</v>
      </c>
      <c r="AE262" s="56">
        <f t="shared" si="168"/>
        <v>0</v>
      </c>
      <c r="AF262" s="56"/>
      <c r="AG262" s="99" t="s">
        <v>77</v>
      </c>
      <c r="AH262" s="56">
        <f t="shared" si="169"/>
        <v>0</v>
      </c>
      <c r="AI262" s="100" t="s">
        <v>83</v>
      </c>
      <c r="AJ262" s="56">
        <f t="shared" si="170"/>
        <v>0</v>
      </c>
      <c r="AK262" s="56" t="s">
        <v>86</v>
      </c>
      <c r="AL262" s="56">
        <f t="shared" si="171"/>
        <v>0</v>
      </c>
      <c r="AM262" s="99" t="s">
        <v>93</v>
      </c>
      <c r="AN262" s="56">
        <f t="shared" si="172"/>
        <v>0</v>
      </c>
      <c r="AO262" s="99" t="s">
        <v>99</v>
      </c>
      <c r="AP262" s="56">
        <f t="shared" si="173"/>
        <v>0</v>
      </c>
      <c r="AQ262" s="99" t="s">
        <v>102</v>
      </c>
      <c r="AR262" s="56">
        <f t="shared" si="174"/>
        <v>0</v>
      </c>
      <c r="AS262" s="56"/>
      <c r="AT262" s="99" t="s">
        <v>77</v>
      </c>
      <c r="AU262" s="56">
        <f t="shared" si="175"/>
        <v>0</v>
      </c>
      <c r="AV262" s="99" t="s">
        <v>80</v>
      </c>
      <c r="AW262" s="56">
        <f t="shared" si="176"/>
        <v>0</v>
      </c>
      <c r="AX262" s="99" t="s">
        <v>85</v>
      </c>
      <c r="AY262" s="56">
        <f t="shared" si="177"/>
        <v>0</v>
      </c>
      <c r="AZ262" s="99" t="s">
        <v>93</v>
      </c>
      <c r="BA262" s="56">
        <f t="shared" si="178"/>
        <v>0</v>
      </c>
      <c r="BB262" s="99" t="s">
        <v>96</v>
      </c>
      <c r="BC262" s="56">
        <f t="shared" si="179"/>
        <v>0</v>
      </c>
      <c r="BD262" s="99" t="s">
        <v>122</v>
      </c>
      <c r="BE262" s="56">
        <f t="shared" si="180"/>
        <v>0</v>
      </c>
      <c r="BF262" s="56"/>
      <c r="BG262" s="69" t="s">
        <v>77</v>
      </c>
      <c r="BH262" s="56">
        <f t="shared" si="181"/>
        <v>0</v>
      </c>
      <c r="BI262" s="100" t="s">
        <v>80</v>
      </c>
      <c r="BJ262" s="56">
        <f t="shared" si="182"/>
        <v>0</v>
      </c>
      <c r="BK262" s="99" t="s">
        <v>85</v>
      </c>
      <c r="BL262" s="56">
        <f t="shared" si="183"/>
        <v>0</v>
      </c>
      <c r="BM262" s="99" t="s">
        <v>93</v>
      </c>
      <c r="BN262" s="56">
        <f t="shared" si="184"/>
        <v>0</v>
      </c>
      <c r="BO262" s="99" t="s">
        <v>96</v>
      </c>
      <c r="BP262" s="56">
        <f t="shared" si="185"/>
        <v>0</v>
      </c>
      <c r="BQ262" s="99" t="s">
        <v>122</v>
      </c>
      <c r="BR262" s="56">
        <f t="shared" si="186"/>
        <v>0</v>
      </c>
      <c r="BS262" s="56"/>
      <c r="BT262" s="99" t="s">
        <v>74</v>
      </c>
      <c r="BU262" s="56">
        <f t="shared" si="187"/>
        <v>0</v>
      </c>
      <c r="BV262" s="100" t="s">
        <v>137</v>
      </c>
      <c r="BW262" s="56">
        <f t="shared" si="188"/>
        <v>0</v>
      </c>
      <c r="BX262" s="99" t="s">
        <v>85</v>
      </c>
      <c r="BY262" s="56">
        <f t="shared" si="189"/>
        <v>0</v>
      </c>
      <c r="BZ262" s="99" t="s">
        <v>94</v>
      </c>
      <c r="CA262" s="56">
        <f t="shared" si="190"/>
        <v>0</v>
      </c>
      <c r="CB262" s="99" t="s">
        <v>96</v>
      </c>
      <c r="CC262" s="56">
        <f t="shared" si="191"/>
        <v>0</v>
      </c>
      <c r="CD262" s="99" t="s">
        <v>122</v>
      </c>
      <c r="CE262" s="56">
        <f t="shared" si="192"/>
        <v>0</v>
      </c>
      <c r="CF262" s="56"/>
      <c r="CG262" s="99" t="s">
        <v>74</v>
      </c>
      <c r="CH262" s="56">
        <f t="shared" si="193"/>
        <v>0</v>
      </c>
      <c r="CI262" s="99" t="s">
        <v>137</v>
      </c>
      <c r="CJ262" s="56">
        <f t="shared" si="194"/>
        <v>0</v>
      </c>
      <c r="CK262" s="99" t="s">
        <v>85</v>
      </c>
      <c r="CL262" s="56">
        <f t="shared" si="195"/>
        <v>0</v>
      </c>
      <c r="CM262" s="99" t="s">
        <v>94</v>
      </c>
      <c r="CN262" s="56">
        <f t="shared" si="196"/>
        <v>0</v>
      </c>
      <c r="CO262" s="99" t="s">
        <v>96</v>
      </c>
      <c r="CP262" s="56">
        <f t="shared" si="197"/>
        <v>0</v>
      </c>
      <c r="CQ262" s="99" t="s">
        <v>122</v>
      </c>
      <c r="CR262" s="102">
        <f t="shared" si="198"/>
        <v>0</v>
      </c>
    </row>
    <row r="263" spans="1:96" x14ac:dyDescent="0.15">
      <c r="A263" s="80" t="s">
        <v>687</v>
      </c>
      <c r="B263" s="81" t="s">
        <v>688</v>
      </c>
      <c r="C263" s="82" t="s">
        <v>170</v>
      </c>
      <c r="D263" s="82" t="s">
        <v>51</v>
      </c>
      <c r="E263" s="56"/>
      <c r="F263" s="14"/>
      <c r="G263" s="80">
        <v>77</v>
      </c>
      <c r="H263" s="56">
        <v>41</v>
      </c>
      <c r="I263" s="56">
        <v>42</v>
      </c>
      <c r="J263" s="56">
        <v>34.5</v>
      </c>
      <c r="K263" s="56">
        <v>25</v>
      </c>
      <c r="L263" s="56">
        <v>25</v>
      </c>
      <c r="M263" s="94">
        <f t="shared" si="160"/>
        <v>244.5</v>
      </c>
      <c r="N263" s="80"/>
      <c r="O263" s="56">
        <f t="shared" si="199"/>
        <v>0</v>
      </c>
      <c r="P263" s="56"/>
      <c r="Q263" s="81">
        <f t="shared" si="161"/>
        <v>0</v>
      </c>
      <c r="R263" s="14">
        <f t="shared" si="162"/>
        <v>0</v>
      </c>
      <c r="S263" s="80"/>
      <c r="T263" s="99" t="s">
        <v>77</v>
      </c>
      <c r="U263" s="56">
        <f t="shared" si="163"/>
        <v>0</v>
      </c>
      <c r="V263" s="99" t="s">
        <v>81</v>
      </c>
      <c r="W263" s="56">
        <f t="shared" si="164"/>
        <v>0</v>
      </c>
      <c r="X263" s="99" t="s">
        <v>90</v>
      </c>
      <c r="Y263" s="56">
        <f t="shared" si="165"/>
        <v>0</v>
      </c>
      <c r="Z263" s="99" t="s">
        <v>93</v>
      </c>
      <c r="AA263" s="56">
        <f t="shared" si="166"/>
        <v>0</v>
      </c>
      <c r="AB263" s="99" t="s">
        <v>125</v>
      </c>
      <c r="AC263" s="56">
        <f t="shared" si="167"/>
        <v>0</v>
      </c>
      <c r="AD263" s="99" t="s">
        <v>102</v>
      </c>
      <c r="AE263" s="56">
        <f t="shared" si="168"/>
        <v>0</v>
      </c>
      <c r="AF263" s="56"/>
      <c r="AG263" s="99" t="s">
        <v>74</v>
      </c>
      <c r="AH263" s="56">
        <f t="shared" si="169"/>
        <v>0</v>
      </c>
      <c r="AI263" s="100" t="s">
        <v>79</v>
      </c>
      <c r="AJ263" s="56">
        <f t="shared" si="170"/>
        <v>0</v>
      </c>
      <c r="AK263" s="56" t="s">
        <v>90</v>
      </c>
      <c r="AL263" s="56">
        <f t="shared" si="171"/>
        <v>0</v>
      </c>
      <c r="AM263" s="99" t="s">
        <v>94</v>
      </c>
      <c r="AN263" s="56">
        <f t="shared" si="172"/>
        <v>0</v>
      </c>
      <c r="AO263" s="99" t="s">
        <v>96</v>
      </c>
      <c r="AP263" s="56">
        <f t="shared" si="173"/>
        <v>0</v>
      </c>
      <c r="AQ263" s="99" t="s">
        <v>102</v>
      </c>
      <c r="AR263" s="56">
        <f t="shared" si="174"/>
        <v>0</v>
      </c>
      <c r="AS263" s="56"/>
      <c r="AT263" s="99" t="s">
        <v>74</v>
      </c>
      <c r="AU263" s="56">
        <f t="shared" si="175"/>
        <v>0</v>
      </c>
      <c r="AV263" s="99" t="s">
        <v>80</v>
      </c>
      <c r="AW263" s="56">
        <f t="shared" si="176"/>
        <v>0</v>
      </c>
      <c r="AX263" s="99" t="s">
        <v>90</v>
      </c>
      <c r="AY263" s="56">
        <f t="shared" si="177"/>
        <v>0</v>
      </c>
      <c r="AZ263" s="99" t="s">
        <v>93</v>
      </c>
      <c r="BA263" s="56">
        <f t="shared" si="178"/>
        <v>0</v>
      </c>
      <c r="BB263" s="99" t="s">
        <v>96</v>
      </c>
      <c r="BC263" s="56">
        <f t="shared" si="179"/>
        <v>0</v>
      </c>
      <c r="BD263" s="99" t="s">
        <v>102</v>
      </c>
      <c r="BE263" s="56">
        <f t="shared" si="180"/>
        <v>0</v>
      </c>
      <c r="BF263" s="56"/>
      <c r="BG263" s="69" t="s">
        <v>74</v>
      </c>
      <c r="BH263" s="56">
        <f t="shared" si="181"/>
        <v>0</v>
      </c>
      <c r="BI263" s="100" t="s">
        <v>80</v>
      </c>
      <c r="BJ263" s="56">
        <f t="shared" si="182"/>
        <v>0</v>
      </c>
      <c r="BK263" s="99" t="s">
        <v>90</v>
      </c>
      <c r="BL263" s="56">
        <f t="shared" si="183"/>
        <v>0</v>
      </c>
      <c r="BM263" s="99" t="s">
        <v>93</v>
      </c>
      <c r="BN263" s="56">
        <f t="shared" si="184"/>
        <v>0</v>
      </c>
      <c r="BO263" s="99" t="s">
        <v>96</v>
      </c>
      <c r="BP263" s="56">
        <f t="shared" si="185"/>
        <v>0</v>
      </c>
      <c r="BQ263" s="99" t="s">
        <v>102</v>
      </c>
      <c r="BR263" s="56">
        <f t="shared" si="186"/>
        <v>0</v>
      </c>
      <c r="BS263" s="56"/>
      <c r="BT263" s="99" t="s">
        <v>74</v>
      </c>
      <c r="BU263" s="56">
        <f t="shared" si="187"/>
        <v>0</v>
      </c>
      <c r="BV263" s="100" t="s">
        <v>137</v>
      </c>
      <c r="BW263" s="56">
        <f t="shared" si="188"/>
        <v>0</v>
      </c>
      <c r="BX263" s="99" t="s">
        <v>85</v>
      </c>
      <c r="BY263" s="56">
        <f t="shared" si="189"/>
        <v>0</v>
      </c>
      <c r="BZ263" s="99" t="s">
        <v>94</v>
      </c>
      <c r="CA263" s="56">
        <f t="shared" si="190"/>
        <v>0</v>
      </c>
      <c r="CB263" s="99" t="s">
        <v>96</v>
      </c>
      <c r="CC263" s="56">
        <f t="shared" si="191"/>
        <v>0</v>
      </c>
      <c r="CD263" s="99" t="s">
        <v>122</v>
      </c>
      <c r="CE263" s="56">
        <f t="shared" si="192"/>
        <v>0</v>
      </c>
      <c r="CF263" s="56"/>
      <c r="CG263" s="99" t="s">
        <v>74</v>
      </c>
      <c r="CH263" s="56">
        <f t="shared" si="193"/>
        <v>0</v>
      </c>
      <c r="CI263" s="99" t="s">
        <v>137</v>
      </c>
      <c r="CJ263" s="56">
        <f t="shared" si="194"/>
        <v>0</v>
      </c>
      <c r="CK263" s="99" t="s">
        <v>85</v>
      </c>
      <c r="CL263" s="56">
        <f t="shared" si="195"/>
        <v>0</v>
      </c>
      <c r="CM263" s="99" t="s">
        <v>94</v>
      </c>
      <c r="CN263" s="56">
        <f t="shared" si="196"/>
        <v>0</v>
      </c>
      <c r="CO263" s="99" t="s">
        <v>96</v>
      </c>
      <c r="CP263" s="56">
        <f t="shared" si="197"/>
        <v>0</v>
      </c>
      <c r="CQ263" s="99" t="s">
        <v>122</v>
      </c>
      <c r="CR263" s="102">
        <f t="shared" si="198"/>
        <v>0</v>
      </c>
    </row>
    <row r="264" spans="1:96" x14ac:dyDescent="0.15">
      <c r="A264" s="80" t="s">
        <v>689</v>
      </c>
      <c r="B264" s="81" t="s">
        <v>690</v>
      </c>
      <c r="C264" s="82" t="s">
        <v>170</v>
      </c>
      <c r="D264" s="82" t="s">
        <v>51</v>
      </c>
      <c r="E264" s="56"/>
      <c r="F264" s="14"/>
      <c r="G264" s="80">
        <v>69</v>
      </c>
      <c r="H264" s="56">
        <v>65</v>
      </c>
      <c r="I264" s="56">
        <v>29</v>
      </c>
      <c r="J264" s="56">
        <v>19.5</v>
      </c>
      <c r="K264" s="56">
        <v>29.5</v>
      </c>
      <c r="L264" s="56">
        <v>31.5</v>
      </c>
      <c r="M264" s="94">
        <f t="shared" si="160"/>
        <v>243.5</v>
      </c>
      <c r="N264" s="80"/>
      <c r="O264" s="56">
        <f t="shared" si="199"/>
        <v>0</v>
      </c>
      <c r="P264" s="56"/>
      <c r="Q264" s="81">
        <f t="shared" si="161"/>
        <v>0</v>
      </c>
      <c r="R264" s="14">
        <f t="shared" si="162"/>
        <v>0</v>
      </c>
      <c r="S264" s="80"/>
      <c r="T264" s="99" t="s">
        <v>77</v>
      </c>
      <c r="U264" s="56">
        <f t="shared" si="163"/>
        <v>0</v>
      </c>
      <c r="V264" s="99" t="s">
        <v>81</v>
      </c>
      <c r="W264" s="56">
        <f t="shared" si="164"/>
        <v>0</v>
      </c>
      <c r="X264" s="99" t="s">
        <v>90</v>
      </c>
      <c r="Y264" s="56">
        <f t="shared" si="165"/>
        <v>0</v>
      </c>
      <c r="Z264" s="99" t="s">
        <v>93</v>
      </c>
      <c r="AA264" s="56">
        <f t="shared" si="166"/>
        <v>0</v>
      </c>
      <c r="AB264" s="99" t="s">
        <v>125</v>
      </c>
      <c r="AC264" s="56">
        <f t="shared" si="167"/>
        <v>0</v>
      </c>
      <c r="AD264" s="99" t="s">
        <v>102</v>
      </c>
      <c r="AE264" s="56">
        <f t="shared" si="168"/>
        <v>0</v>
      </c>
      <c r="AF264" s="56"/>
      <c r="AG264" s="99" t="s">
        <v>77</v>
      </c>
      <c r="AH264" s="56">
        <f t="shared" si="169"/>
        <v>0</v>
      </c>
      <c r="AI264" s="100" t="s">
        <v>81</v>
      </c>
      <c r="AJ264" s="56">
        <f t="shared" si="170"/>
        <v>0</v>
      </c>
      <c r="AK264" s="56" t="s">
        <v>86</v>
      </c>
      <c r="AL264" s="56">
        <f t="shared" si="171"/>
        <v>0</v>
      </c>
      <c r="AM264" s="99" t="s">
        <v>93</v>
      </c>
      <c r="AN264" s="56">
        <f t="shared" si="172"/>
        <v>0</v>
      </c>
      <c r="AO264" s="99" t="s">
        <v>96</v>
      </c>
      <c r="AP264" s="56">
        <f t="shared" si="173"/>
        <v>0</v>
      </c>
      <c r="AQ264" s="99" t="s">
        <v>121</v>
      </c>
      <c r="AR264" s="56">
        <f t="shared" si="174"/>
        <v>0</v>
      </c>
      <c r="AS264" s="56"/>
      <c r="AT264" s="99" t="s">
        <v>75</v>
      </c>
      <c r="AU264" s="56">
        <f t="shared" si="175"/>
        <v>0</v>
      </c>
      <c r="AV264" s="99" t="s">
        <v>129</v>
      </c>
      <c r="AW264" s="56">
        <f t="shared" si="176"/>
        <v>0</v>
      </c>
      <c r="AX264" s="99" t="s">
        <v>85</v>
      </c>
      <c r="AY264" s="56">
        <f t="shared" si="177"/>
        <v>0</v>
      </c>
      <c r="AZ264" s="99" t="s">
        <v>93</v>
      </c>
      <c r="BA264" s="56">
        <f t="shared" si="178"/>
        <v>0</v>
      </c>
      <c r="BB264" s="99" t="s">
        <v>99</v>
      </c>
      <c r="BC264" s="56">
        <f t="shared" si="179"/>
        <v>0</v>
      </c>
      <c r="BD264" s="99" t="s">
        <v>102</v>
      </c>
      <c r="BE264" s="56">
        <f t="shared" si="180"/>
        <v>0</v>
      </c>
      <c r="BF264" s="56"/>
      <c r="BG264" s="69" t="s">
        <v>75</v>
      </c>
      <c r="BH264" s="56">
        <f t="shared" si="181"/>
        <v>0</v>
      </c>
      <c r="BI264" s="100" t="s">
        <v>83</v>
      </c>
      <c r="BJ264" s="56">
        <f t="shared" si="182"/>
        <v>0</v>
      </c>
      <c r="BK264" s="99" t="s">
        <v>85</v>
      </c>
      <c r="BL264" s="56">
        <f t="shared" si="183"/>
        <v>0</v>
      </c>
      <c r="BM264" s="99" t="s">
        <v>93</v>
      </c>
      <c r="BN264" s="56">
        <f t="shared" si="184"/>
        <v>0</v>
      </c>
      <c r="BO264" s="99" t="s">
        <v>99</v>
      </c>
      <c r="BP264" s="56">
        <f t="shared" si="185"/>
        <v>0</v>
      </c>
      <c r="BQ264" s="99" t="s">
        <v>102</v>
      </c>
      <c r="BR264" s="56">
        <f t="shared" si="186"/>
        <v>0</v>
      </c>
      <c r="BS264" s="56"/>
      <c r="BT264" s="99" t="s">
        <v>74</v>
      </c>
      <c r="BU264" s="56">
        <f t="shared" si="187"/>
        <v>0</v>
      </c>
      <c r="BV264" s="100" t="s">
        <v>137</v>
      </c>
      <c r="BW264" s="56">
        <f t="shared" si="188"/>
        <v>0</v>
      </c>
      <c r="BX264" s="99" t="s">
        <v>85</v>
      </c>
      <c r="BY264" s="56">
        <f t="shared" si="189"/>
        <v>0</v>
      </c>
      <c r="BZ264" s="99" t="s">
        <v>94</v>
      </c>
      <c r="CA264" s="56">
        <f t="shared" si="190"/>
        <v>0</v>
      </c>
      <c r="CB264" s="99" t="s">
        <v>96</v>
      </c>
      <c r="CC264" s="56">
        <f t="shared" si="191"/>
        <v>0</v>
      </c>
      <c r="CD264" s="99" t="s">
        <v>122</v>
      </c>
      <c r="CE264" s="56">
        <f t="shared" si="192"/>
        <v>0</v>
      </c>
      <c r="CF264" s="56"/>
      <c r="CG264" s="99" t="s">
        <v>74</v>
      </c>
      <c r="CH264" s="56">
        <f t="shared" si="193"/>
        <v>0</v>
      </c>
      <c r="CI264" s="99" t="s">
        <v>137</v>
      </c>
      <c r="CJ264" s="56">
        <f t="shared" si="194"/>
        <v>0</v>
      </c>
      <c r="CK264" s="99" t="s">
        <v>85</v>
      </c>
      <c r="CL264" s="56">
        <f t="shared" si="195"/>
        <v>0</v>
      </c>
      <c r="CM264" s="99" t="s">
        <v>94</v>
      </c>
      <c r="CN264" s="56">
        <f t="shared" si="196"/>
        <v>0</v>
      </c>
      <c r="CO264" s="99" t="s">
        <v>96</v>
      </c>
      <c r="CP264" s="56">
        <f t="shared" si="197"/>
        <v>0</v>
      </c>
      <c r="CQ264" s="99" t="s">
        <v>122</v>
      </c>
      <c r="CR264" s="102">
        <f t="shared" si="198"/>
        <v>0</v>
      </c>
    </row>
    <row r="265" spans="1:96" x14ac:dyDescent="0.15">
      <c r="A265" s="80" t="s">
        <v>691</v>
      </c>
      <c r="B265" s="81" t="s">
        <v>692</v>
      </c>
      <c r="C265" s="82" t="s">
        <v>170</v>
      </c>
      <c r="D265" s="82" t="s">
        <v>51</v>
      </c>
      <c r="E265" s="56"/>
      <c r="F265" s="14"/>
      <c r="G265" s="80">
        <v>69</v>
      </c>
      <c r="H265" s="56">
        <v>62</v>
      </c>
      <c r="I265" s="56">
        <v>49</v>
      </c>
      <c r="J265" s="56">
        <v>19</v>
      </c>
      <c r="K265" s="56">
        <v>26</v>
      </c>
      <c r="L265" s="56">
        <v>13.5</v>
      </c>
      <c r="M265" s="94">
        <f t="shared" si="160"/>
        <v>238.5</v>
      </c>
      <c r="N265" s="80"/>
      <c r="O265" s="56">
        <f t="shared" si="199"/>
        <v>0</v>
      </c>
      <c r="P265" s="56"/>
      <c r="Q265" s="81">
        <f t="shared" si="161"/>
        <v>0</v>
      </c>
      <c r="R265" s="14">
        <f t="shared" si="162"/>
        <v>0</v>
      </c>
      <c r="S265" s="80"/>
      <c r="T265" s="99" t="s">
        <v>77</v>
      </c>
      <c r="U265" s="56">
        <f t="shared" si="163"/>
        <v>0</v>
      </c>
      <c r="V265" s="99" t="s">
        <v>82</v>
      </c>
      <c r="W265" s="56">
        <f t="shared" si="164"/>
        <v>0</v>
      </c>
      <c r="X265" s="99" t="s">
        <v>90</v>
      </c>
      <c r="Y265" s="56">
        <f t="shared" si="165"/>
        <v>0</v>
      </c>
      <c r="Z265" s="99" t="s">
        <v>94</v>
      </c>
      <c r="AA265" s="56">
        <f t="shared" si="166"/>
        <v>0</v>
      </c>
      <c r="AB265" s="99" t="s">
        <v>96</v>
      </c>
      <c r="AC265" s="56">
        <f t="shared" si="167"/>
        <v>0</v>
      </c>
      <c r="AD265" s="99" t="s">
        <v>102</v>
      </c>
      <c r="AE265" s="56">
        <f t="shared" si="168"/>
        <v>0</v>
      </c>
      <c r="AF265" s="56"/>
      <c r="AG265" s="99" t="s">
        <v>77</v>
      </c>
      <c r="AH265" s="56">
        <f t="shared" si="169"/>
        <v>0</v>
      </c>
      <c r="AI265" s="100" t="s">
        <v>83</v>
      </c>
      <c r="AJ265" s="56">
        <f t="shared" si="170"/>
        <v>0</v>
      </c>
      <c r="AK265" s="56" t="s">
        <v>86</v>
      </c>
      <c r="AL265" s="56">
        <f t="shared" si="171"/>
        <v>0</v>
      </c>
      <c r="AM265" s="99" t="s">
        <v>93</v>
      </c>
      <c r="AN265" s="56">
        <f t="shared" si="172"/>
        <v>0</v>
      </c>
      <c r="AO265" s="99" t="s">
        <v>99</v>
      </c>
      <c r="AP265" s="56">
        <f t="shared" si="173"/>
        <v>0</v>
      </c>
      <c r="AQ265" s="99" t="s">
        <v>102</v>
      </c>
      <c r="AR265" s="56">
        <f t="shared" si="174"/>
        <v>0</v>
      </c>
      <c r="AS265" s="56"/>
      <c r="AT265" s="99" t="s">
        <v>77</v>
      </c>
      <c r="AU265" s="56">
        <f t="shared" si="175"/>
        <v>0</v>
      </c>
      <c r="AV265" s="99" t="s">
        <v>80</v>
      </c>
      <c r="AW265" s="56">
        <f t="shared" si="176"/>
        <v>0</v>
      </c>
      <c r="AX265" s="99" t="s">
        <v>85</v>
      </c>
      <c r="AY265" s="56">
        <f t="shared" si="177"/>
        <v>0</v>
      </c>
      <c r="AZ265" s="99" t="s">
        <v>95</v>
      </c>
      <c r="BA265" s="56">
        <f t="shared" si="178"/>
        <v>0</v>
      </c>
      <c r="BB265" s="99" t="s">
        <v>99</v>
      </c>
      <c r="BC265" s="56">
        <f t="shared" si="179"/>
        <v>0</v>
      </c>
      <c r="BD265" s="99" t="s">
        <v>122</v>
      </c>
      <c r="BE265" s="56">
        <f t="shared" si="180"/>
        <v>0</v>
      </c>
      <c r="BF265" s="56"/>
      <c r="BG265" s="69" t="s">
        <v>77</v>
      </c>
      <c r="BH265" s="56">
        <f t="shared" si="181"/>
        <v>0</v>
      </c>
      <c r="BI265" s="100" t="s">
        <v>80</v>
      </c>
      <c r="BJ265" s="56">
        <f t="shared" si="182"/>
        <v>0</v>
      </c>
      <c r="BK265" s="99" t="s">
        <v>85</v>
      </c>
      <c r="BL265" s="56">
        <f t="shared" si="183"/>
        <v>0</v>
      </c>
      <c r="BM265" s="99" t="s">
        <v>95</v>
      </c>
      <c r="BN265" s="56">
        <f t="shared" si="184"/>
        <v>0</v>
      </c>
      <c r="BO265" s="99" t="s">
        <v>99</v>
      </c>
      <c r="BP265" s="56">
        <f t="shared" si="185"/>
        <v>0</v>
      </c>
      <c r="BQ265" s="99" t="s">
        <v>122</v>
      </c>
      <c r="BR265" s="56">
        <f t="shared" si="186"/>
        <v>0</v>
      </c>
      <c r="BS265" s="56"/>
      <c r="BT265" s="99" t="s">
        <v>77</v>
      </c>
      <c r="BU265" s="56">
        <f t="shared" si="187"/>
        <v>0</v>
      </c>
      <c r="BV265" s="100" t="s">
        <v>83</v>
      </c>
      <c r="BW265" s="56">
        <f t="shared" si="188"/>
        <v>0</v>
      </c>
      <c r="BX265" s="99" t="s">
        <v>90</v>
      </c>
      <c r="BY265" s="56">
        <f t="shared" si="189"/>
        <v>0</v>
      </c>
      <c r="BZ265" s="99" t="s">
        <v>95</v>
      </c>
      <c r="CA265" s="56">
        <f t="shared" si="190"/>
        <v>0</v>
      </c>
      <c r="CB265" s="99" t="s">
        <v>99</v>
      </c>
      <c r="CC265" s="56">
        <f t="shared" si="191"/>
        <v>0</v>
      </c>
      <c r="CD265" s="99" t="s">
        <v>102</v>
      </c>
      <c r="CE265" s="56">
        <f t="shared" si="192"/>
        <v>0</v>
      </c>
      <c r="CF265" s="56"/>
      <c r="CG265" s="99" t="s">
        <v>77</v>
      </c>
      <c r="CH265" s="56">
        <f t="shared" si="193"/>
        <v>0</v>
      </c>
      <c r="CI265" s="99" t="s">
        <v>83</v>
      </c>
      <c r="CJ265" s="56">
        <f t="shared" si="194"/>
        <v>0</v>
      </c>
      <c r="CK265" s="99" t="s">
        <v>90</v>
      </c>
      <c r="CL265" s="56">
        <f t="shared" si="195"/>
        <v>0</v>
      </c>
      <c r="CM265" s="99" t="s">
        <v>95</v>
      </c>
      <c r="CN265" s="56">
        <f t="shared" si="196"/>
        <v>0</v>
      </c>
      <c r="CO265" s="99" t="s">
        <v>99</v>
      </c>
      <c r="CP265" s="56">
        <f t="shared" si="197"/>
        <v>0</v>
      </c>
      <c r="CQ265" s="99" t="s">
        <v>102</v>
      </c>
      <c r="CR265" s="102">
        <f t="shared" si="198"/>
        <v>0</v>
      </c>
    </row>
    <row r="266" spans="1:96" x14ac:dyDescent="0.15">
      <c r="A266" s="80" t="s">
        <v>693</v>
      </c>
      <c r="B266" s="81" t="s">
        <v>694</v>
      </c>
      <c r="C266" s="82" t="s">
        <v>170</v>
      </c>
      <c r="D266" s="82" t="s">
        <v>51</v>
      </c>
      <c r="E266" s="56"/>
      <c r="F266" s="14"/>
      <c r="G266" s="80">
        <v>89</v>
      </c>
      <c r="H266" s="56">
        <v>45</v>
      </c>
      <c r="I266" s="56">
        <v>26</v>
      </c>
      <c r="J266" s="56">
        <v>22</v>
      </c>
      <c r="K266" s="56">
        <v>27</v>
      </c>
      <c r="L266" s="56">
        <v>27</v>
      </c>
      <c r="M266" s="94">
        <f t="shared" si="160"/>
        <v>236</v>
      </c>
      <c r="N266" s="80"/>
      <c r="O266" s="56">
        <f t="shared" si="199"/>
        <v>0</v>
      </c>
      <c r="P266" s="56"/>
      <c r="Q266" s="81">
        <f t="shared" si="161"/>
        <v>0</v>
      </c>
      <c r="R266" s="14">
        <f t="shared" si="162"/>
        <v>0</v>
      </c>
      <c r="S266" s="80"/>
      <c r="T266" s="99" t="s">
        <v>73</v>
      </c>
      <c r="U266" s="56">
        <f t="shared" si="163"/>
        <v>0</v>
      </c>
      <c r="V266" s="99" t="s">
        <v>80</v>
      </c>
      <c r="W266" s="56">
        <f t="shared" si="164"/>
        <v>0</v>
      </c>
      <c r="X266" s="99" t="s">
        <v>89</v>
      </c>
      <c r="Y266" s="56">
        <f t="shared" si="165"/>
        <v>0</v>
      </c>
      <c r="Z266" s="99" t="s">
        <v>95</v>
      </c>
      <c r="AA266" s="56">
        <f t="shared" si="166"/>
        <v>0</v>
      </c>
      <c r="AB266" s="99" t="s">
        <v>98</v>
      </c>
      <c r="AC266" s="56">
        <f t="shared" si="167"/>
        <v>0</v>
      </c>
      <c r="AD266" s="99" t="s">
        <v>121</v>
      </c>
      <c r="AE266" s="56">
        <f t="shared" si="168"/>
        <v>0</v>
      </c>
      <c r="AF266" s="56"/>
      <c r="AG266" s="99" t="s">
        <v>78</v>
      </c>
      <c r="AH266" s="56">
        <f t="shared" si="169"/>
        <v>0</v>
      </c>
      <c r="AI266" s="100" t="s">
        <v>79</v>
      </c>
      <c r="AJ266" s="56">
        <f t="shared" si="170"/>
        <v>0</v>
      </c>
      <c r="AK266" s="56" t="s">
        <v>90</v>
      </c>
      <c r="AL266" s="56">
        <f t="shared" si="171"/>
        <v>0</v>
      </c>
      <c r="AM266" s="99" t="s">
        <v>94</v>
      </c>
      <c r="AN266" s="56">
        <f t="shared" si="172"/>
        <v>0</v>
      </c>
      <c r="AO266" s="99" t="s">
        <v>96</v>
      </c>
      <c r="AP266" s="56">
        <f t="shared" si="173"/>
        <v>0</v>
      </c>
      <c r="AQ266" s="99" t="s">
        <v>102</v>
      </c>
      <c r="AR266" s="56">
        <f t="shared" si="174"/>
        <v>0</v>
      </c>
      <c r="AS266" s="56"/>
      <c r="AT266" s="99" t="s">
        <v>78</v>
      </c>
      <c r="AU266" s="56">
        <f t="shared" si="175"/>
        <v>0</v>
      </c>
      <c r="AV266" s="99" t="s">
        <v>79</v>
      </c>
      <c r="AW266" s="56">
        <f t="shared" si="176"/>
        <v>0</v>
      </c>
      <c r="AX266" s="99" t="s">
        <v>88</v>
      </c>
      <c r="AY266" s="56">
        <f t="shared" si="177"/>
        <v>0</v>
      </c>
      <c r="AZ266" s="99" t="s">
        <v>95</v>
      </c>
      <c r="BA266" s="56">
        <f t="shared" si="178"/>
        <v>0</v>
      </c>
      <c r="BB266" s="99" t="s">
        <v>99</v>
      </c>
      <c r="BC266" s="56">
        <f t="shared" si="179"/>
        <v>0</v>
      </c>
      <c r="BD266" s="99" t="s">
        <v>102</v>
      </c>
      <c r="BE266" s="56">
        <f t="shared" si="180"/>
        <v>0</v>
      </c>
      <c r="BF266" s="56"/>
      <c r="BG266" s="69" t="s">
        <v>78</v>
      </c>
      <c r="BH266" s="56">
        <f t="shared" si="181"/>
        <v>0</v>
      </c>
      <c r="BI266" s="100" t="s">
        <v>79</v>
      </c>
      <c r="BJ266" s="56">
        <f t="shared" si="182"/>
        <v>0</v>
      </c>
      <c r="BK266" s="99" t="s">
        <v>87</v>
      </c>
      <c r="BL266" s="56">
        <f t="shared" si="183"/>
        <v>0</v>
      </c>
      <c r="BM266" s="99" t="s">
        <v>95</v>
      </c>
      <c r="BN266" s="56">
        <f t="shared" si="184"/>
        <v>0</v>
      </c>
      <c r="BO266" s="99" t="s">
        <v>99</v>
      </c>
      <c r="BP266" s="56">
        <f t="shared" si="185"/>
        <v>0</v>
      </c>
      <c r="BQ266" s="99" t="s">
        <v>102</v>
      </c>
      <c r="BR266" s="56">
        <f t="shared" si="186"/>
        <v>0</v>
      </c>
      <c r="BS266" s="56"/>
      <c r="BT266" s="99" t="s">
        <v>74</v>
      </c>
      <c r="BU266" s="56">
        <f t="shared" si="187"/>
        <v>0</v>
      </c>
      <c r="BV266" s="100" t="s">
        <v>137</v>
      </c>
      <c r="BW266" s="56">
        <f t="shared" si="188"/>
        <v>0</v>
      </c>
      <c r="BX266" s="99" t="s">
        <v>85</v>
      </c>
      <c r="BY266" s="56">
        <f t="shared" si="189"/>
        <v>0</v>
      </c>
      <c r="BZ266" s="99" t="s">
        <v>94</v>
      </c>
      <c r="CA266" s="56">
        <f t="shared" si="190"/>
        <v>0</v>
      </c>
      <c r="CB266" s="99" t="s">
        <v>96</v>
      </c>
      <c r="CC266" s="56">
        <f t="shared" si="191"/>
        <v>0</v>
      </c>
      <c r="CD266" s="99" t="s">
        <v>122</v>
      </c>
      <c r="CE266" s="56">
        <f t="shared" si="192"/>
        <v>0</v>
      </c>
      <c r="CF266" s="56"/>
      <c r="CG266" s="99" t="s">
        <v>74</v>
      </c>
      <c r="CH266" s="56">
        <f t="shared" si="193"/>
        <v>0</v>
      </c>
      <c r="CI266" s="99" t="s">
        <v>137</v>
      </c>
      <c r="CJ266" s="56">
        <f t="shared" si="194"/>
        <v>0</v>
      </c>
      <c r="CK266" s="99" t="s">
        <v>85</v>
      </c>
      <c r="CL266" s="56">
        <f t="shared" si="195"/>
        <v>0</v>
      </c>
      <c r="CM266" s="99" t="s">
        <v>94</v>
      </c>
      <c r="CN266" s="56">
        <f t="shared" si="196"/>
        <v>0</v>
      </c>
      <c r="CO266" s="99" t="s">
        <v>96</v>
      </c>
      <c r="CP266" s="56">
        <f t="shared" si="197"/>
        <v>0</v>
      </c>
      <c r="CQ266" s="99" t="s">
        <v>122</v>
      </c>
      <c r="CR266" s="102">
        <f t="shared" si="198"/>
        <v>0</v>
      </c>
    </row>
    <row r="267" spans="1:96" x14ac:dyDescent="0.15">
      <c r="A267" s="80" t="s">
        <v>695</v>
      </c>
      <c r="B267" s="81" t="s">
        <v>696</v>
      </c>
      <c r="C267" s="82" t="s">
        <v>170</v>
      </c>
      <c r="D267" s="82" t="s">
        <v>51</v>
      </c>
      <c r="E267" s="56"/>
      <c r="F267" s="14"/>
      <c r="G267" s="80">
        <v>74</v>
      </c>
      <c r="H267" s="56">
        <v>51</v>
      </c>
      <c r="I267" s="56">
        <v>30</v>
      </c>
      <c r="J267" s="56">
        <v>12</v>
      </c>
      <c r="K267" s="56">
        <v>22</v>
      </c>
      <c r="L267" s="56">
        <v>45.5</v>
      </c>
      <c r="M267" s="94">
        <f t="shared" si="160"/>
        <v>234.5</v>
      </c>
      <c r="N267" s="80"/>
      <c r="O267" s="56">
        <f t="shared" si="199"/>
        <v>0</v>
      </c>
      <c r="P267" s="56"/>
      <c r="Q267" s="81">
        <f t="shared" si="161"/>
        <v>0</v>
      </c>
      <c r="R267" s="14">
        <f t="shared" si="162"/>
        <v>0</v>
      </c>
      <c r="S267" s="80"/>
      <c r="T267" s="99" t="s">
        <v>77</v>
      </c>
      <c r="U267" s="56">
        <f t="shared" si="163"/>
        <v>0</v>
      </c>
      <c r="V267" s="99" t="s">
        <v>82</v>
      </c>
      <c r="W267" s="56">
        <f t="shared" si="164"/>
        <v>0</v>
      </c>
      <c r="X267" s="99" t="s">
        <v>90</v>
      </c>
      <c r="Y267" s="56">
        <f t="shared" si="165"/>
        <v>0</v>
      </c>
      <c r="Z267" s="99" t="s">
        <v>94</v>
      </c>
      <c r="AA267" s="56">
        <f t="shared" si="166"/>
        <v>0</v>
      </c>
      <c r="AB267" s="99" t="s">
        <v>96</v>
      </c>
      <c r="AC267" s="56">
        <f t="shared" si="167"/>
        <v>0</v>
      </c>
      <c r="AD267" s="99" t="s">
        <v>102</v>
      </c>
      <c r="AE267" s="56">
        <f t="shared" si="168"/>
        <v>0</v>
      </c>
      <c r="AF267" s="56"/>
      <c r="AG267" s="99" t="s">
        <v>77</v>
      </c>
      <c r="AH267" s="56">
        <f t="shared" si="169"/>
        <v>0</v>
      </c>
      <c r="AI267" s="100" t="s">
        <v>83</v>
      </c>
      <c r="AJ267" s="56">
        <f t="shared" si="170"/>
        <v>0</v>
      </c>
      <c r="AK267" s="56" t="s">
        <v>86</v>
      </c>
      <c r="AL267" s="56">
        <f t="shared" si="171"/>
        <v>0</v>
      </c>
      <c r="AM267" s="99" t="s">
        <v>93</v>
      </c>
      <c r="AN267" s="56">
        <f t="shared" si="172"/>
        <v>0</v>
      </c>
      <c r="AO267" s="99" t="s">
        <v>99</v>
      </c>
      <c r="AP267" s="56">
        <f t="shared" si="173"/>
        <v>0</v>
      </c>
      <c r="AQ267" s="99" t="s">
        <v>102</v>
      </c>
      <c r="AR267" s="56">
        <f t="shared" si="174"/>
        <v>0</v>
      </c>
      <c r="AS267" s="56"/>
      <c r="AT267" s="99" t="s">
        <v>75</v>
      </c>
      <c r="AU267" s="56">
        <f t="shared" si="175"/>
        <v>0</v>
      </c>
      <c r="AV267" s="99" t="s">
        <v>132</v>
      </c>
      <c r="AW267" s="56">
        <f t="shared" si="176"/>
        <v>0</v>
      </c>
      <c r="AX267" s="99" t="s">
        <v>90</v>
      </c>
      <c r="AY267" s="56">
        <f t="shared" si="177"/>
        <v>0</v>
      </c>
      <c r="AZ267" s="99" t="s">
        <v>95</v>
      </c>
      <c r="BA267" s="56">
        <f t="shared" si="178"/>
        <v>0</v>
      </c>
      <c r="BB267" s="99" t="s">
        <v>99</v>
      </c>
      <c r="BC267" s="56">
        <f t="shared" si="179"/>
        <v>0</v>
      </c>
      <c r="BD267" s="99" t="s">
        <v>102</v>
      </c>
      <c r="BE267" s="56">
        <f t="shared" si="180"/>
        <v>0</v>
      </c>
      <c r="BF267" s="56"/>
      <c r="BG267" s="69" t="s">
        <v>75</v>
      </c>
      <c r="BH267" s="56">
        <f t="shared" si="181"/>
        <v>0</v>
      </c>
      <c r="BI267" s="100" t="s">
        <v>83</v>
      </c>
      <c r="BJ267" s="56">
        <f t="shared" si="182"/>
        <v>0</v>
      </c>
      <c r="BK267" s="99" t="s">
        <v>90</v>
      </c>
      <c r="BL267" s="56">
        <f t="shared" si="183"/>
        <v>0</v>
      </c>
      <c r="BM267" s="99" t="s">
        <v>95</v>
      </c>
      <c r="BN267" s="56">
        <f t="shared" si="184"/>
        <v>0</v>
      </c>
      <c r="BO267" s="99" t="s">
        <v>99</v>
      </c>
      <c r="BP267" s="56">
        <f t="shared" si="185"/>
        <v>0</v>
      </c>
      <c r="BQ267" s="99" t="s">
        <v>102</v>
      </c>
      <c r="BR267" s="56">
        <f t="shared" si="186"/>
        <v>0</v>
      </c>
      <c r="BS267" s="56"/>
      <c r="BT267" s="99" t="s">
        <v>77</v>
      </c>
      <c r="BU267" s="56">
        <f t="shared" si="187"/>
        <v>0</v>
      </c>
      <c r="BV267" s="100" t="s">
        <v>83</v>
      </c>
      <c r="BW267" s="56">
        <f t="shared" si="188"/>
        <v>0</v>
      </c>
      <c r="BX267" s="99" t="s">
        <v>90</v>
      </c>
      <c r="BY267" s="56">
        <f t="shared" si="189"/>
        <v>0</v>
      </c>
      <c r="BZ267" s="99" t="s">
        <v>95</v>
      </c>
      <c r="CA267" s="56">
        <f t="shared" si="190"/>
        <v>0</v>
      </c>
      <c r="CB267" s="99" t="s">
        <v>99</v>
      </c>
      <c r="CC267" s="56">
        <f t="shared" si="191"/>
        <v>0</v>
      </c>
      <c r="CD267" s="99" t="s">
        <v>102</v>
      </c>
      <c r="CE267" s="56">
        <f t="shared" si="192"/>
        <v>0</v>
      </c>
      <c r="CF267" s="56"/>
      <c r="CG267" s="99" t="s">
        <v>77</v>
      </c>
      <c r="CH267" s="56">
        <f t="shared" si="193"/>
        <v>0</v>
      </c>
      <c r="CI267" s="99" t="s">
        <v>83</v>
      </c>
      <c r="CJ267" s="56">
        <f t="shared" si="194"/>
        <v>0</v>
      </c>
      <c r="CK267" s="99" t="s">
        <v>90</v>
      </c>
      <c r="CL267" s="56">
        <f t="shared" si="195"/>
        <v>0</v>
      </c>
      <c r="CM267" s="99" t="s">
        <v>95</v>
      </c>
      <c r="CN267" s="56">
        <f t="shared" si="196"/>
        <v>0</v>
      </c>
      <c r="CO267" s="99" t="s">
        <v>99</v>
      </c>
      <c r="CP267" s="56">
        <f t="shared" si="197"/>
        <v>0</v>
      </c>
      <c r="CQ267" s="99" t="s">
        <v>102</v>
      </c>
      <c r="CR267" s="102">
        <f t="shared" si="198"/>
        <v>0</v>
      </c>
    </row>
    <row r="268" spans="1:96" x14ac:dyDescent="0.15">
      <c r="A268" s="80" t="s">
        <v>697</v>
      </c>
      <c r="B268" s="81" t="s">
        <v>698</v>
      </c>
      <c r="C268" s="82" t="s">
        <v>170</v>
      </c>
      <c r="D268" s="82" t="s">
        <v>51</v>
      </c>
      <c r="E268" s="56"/>
      <c r="F268" s="14"/>
      <c r="G268" s="80">
        <v>80</v>
      </c>
      <c r="H268" s="56">
        <v>41</v>
      </c>
      <c r="I268" s="56">
        <v>56</v>
      </c>
      <c r="J268" s="56">
        <v>4</v>
      </c>
      <c r="K268" s="56">
        <v>26</v>
      </c>
      <c r="L268" s="56">
        <v>26</v>
      </c>
      <c r="M268" s="94">
        <f t="shared" si="160"/>
        <v>233</v>
      </c>
      <c r="N268" s="80"/>
      <c r="O268" s="56">
        <f t="shared" si="199"/>
        <v>0</v>
      </c>
      <c r="P268" s="56"/>
      <c r="Q268" s="81">
        <f t="shared" si="161"/>
        <v>0</v>
      </c>
      <c r="R268" s="14">
        <f t="shared" si="162"/>
        <v>0</v>
      </c>
      <c r="S268" s="80"/>
      <c r="T268" s="99" t="s">
        <v>77</v>
      </c>
      <c r="U268" s="56">
        <f t="shared" si="163"/>
        <v>0</v>
      </c>
      <c r="V268" s="99" t="s">
        <v>82</v>
      </c>
      <c r="W268" s="56">
        <f t="shared" si="164"/>
        <v>0</v>
      </c>
      <c r="X268" s="99" t="s">
        <v>90</v>
      </c>
      <c r="Y268" s="56">
        <f t="shared" si="165"/>
        <v>0</v>
      </c>
      <c r="Z268" s="99" t="s">
        <v>94</v>
      </c>
      <c r="AA268" s="56">
        <f t="shared" si="166"/>
        <v>0</v>
      </c>
      <c r="AB268" s="99" t="s">
        <v>96</v>
      </c>
      <c r="AC268" s="56">
        <f t="shared" si="167"/>
        <v>0</v>
      </c>
      <c r="AD268" s="99" t="s">
        <v>102</v>
      </c>
      <c r="AE268" s="56">
        <f t="shared" si="168"/>
        <v>0</v>
      </c>
      <c r="AF268" s="56"/>
      <c r="AG268" s="99" t="s">
        <v>75</v>
      </c>
      <c r="AH268" s="56">
        <f t="shared" si="169"/>
        <v>0</v>
      </c>
      <c r="AI268" s="100" t="s">
        <v>82</v>
      </c>
      <c r="AJ268" s="56">
        <f t="shared" si="170"/>
        <v>0</v>
      </c>
      <c r="AK268" s="56" t="s">
        <v>88</v>
      </c>
      <c r="AL268" s="56">
        <f t="shared" si="171"/>
        <v>0</v>
      </c>
      <c r="AM268" s="99" t="s">
        <v>95</v>
      </c>
      <c r="AN268" s="56">
        <f t="shared" si="172"/>
        <v>0</v>
      </c>
      <c r="AO268" s="99" t="s">
        <v>96</v>
      </c>
      <c r="AP268" s="56">
        <f t="shared" si="173"/>
        <v>0</v>
      </c>
      <c r="AQ268" s="99" t="s">
        <v>102</v>
      </c>
      <c r="AR268" s="56">
        <f t="shared" si="174"/>
        <v>0</v>
      </c>
      <c r="AS268" s="56"/>
      <c r="AT268" s="99" t="s">
        <v>77</v>
      </c>
      <c r="AU268" s="56">
        <f t="shared" si="175"/>
        <v>0</v>
      </c>
      <c r="AV268" s="99" t="s">
        <v>132</v>
      </c>
      <c r="AW268" s="56">
        <f t="shared" si="176"/>
        <v>0</v>
      </c>
      <c r="AX268" s="99" t="s">
        <v>88</v>
      </c>
      <c r="AY268" s="56">
        <f t="shared" si="177"/>
        <v>0</v>
      </c>
      <c r="AZ268" s="99" t="s">
        <v>95</v>
      </c>
      <c r="BA268" s="56">
        <f t="shared" si="178"/>
        <v>0</v>
      </c>
      <c r="BB268" s="99" t="s">
        <v>99</v>
      </c>
      <c r="BC268" s="56">
        <f t="shared" si="179"/>
        <v>0</v>
      </c>
      <c r="BD268" s="99" t="s">
        <v>102</v>
      </c>
      <c r="BE268" s="56">
        <f t="shared" si="180"/>
        <v>0</v>
      </c>
      <c r="BF268" s="56"/>
      <c r="BG268" s="69" t="s">
        <v>77</v>
      </c>
      <c r="BH268" s="56">
        <f t="shared" si="181"/>
        <v>0</v>
      </c>
      <c r="BI268" s="100" t="s">
        <v>83</v>
      </c>
      <c r="BJ268" s="56">
        <f t="shared" si="182"/>
        <v>0</v>
      </c>
      <c r="BK268" s="99" t="s">
        <v>87</v>
      </c>
      <c r="BL268" s="56">
        <f t="shared" si="183"/>
        <v>0</v>
      </c>
      <c r="BM268" s="99" t="s">
        <v>95</v>
      </c>
      <c r="BN268" s="56">
        <f t="shared" si="184"/>
        <v>0</v>
      </c>
      <c r="BO268" s="99" t="s">
        <v>99</v>
      </c>
      <c r="BP268" s="56">
        <f t="shared" si="185"/>
        <v>0</v>
      </c>
      <c r="BQ268" s="99" t="s">
        <v>102</v>
      </c>
      <c r="BR268" s="56">
        <f t="shared" si="186"/>
        <v>0</v>
      </c>
      <c r="BS268" s="56"/>
      <c r="BT268" s="99" t="s">
        <v>77</v>
      </c>
      <c r="BU268" s="56">
        <f t="shared" si="187"/>
        <v>0</v>
      </c>
      <c r="BV268" s="100" t="s">
        <v>83</v>
      </c>
      <c r="BW268" s="56">
        <f t="shared" si="188"/>
        <v>0</v>
      </c>
      <c r="BX268" s="99" t="s">
        <v>90</v>
      </c>
      <c r="BY268" s="56">
        <f t="shared" si="189"/>
        <v>0</v>
      </c>
      <c r="BZ268" s="99" t="s">
        <v>95</v>
      </c>
      <c r="CA268" s="56">
        <f t="shared" si="190"/>
        <v>0</v>
      </c>
      <c r="CB268" s="99" t="s">
        <v>99</v>
      </c>
      <c r="CC268" s="56">
        <f t="shared" si="191"/>
        <v>0</v>
      </c>
      <c r="CD268" s="99" t="s">
        <v>102</v>
      </c>
      <c r="CE268" s="56">
        <f t="shared" si="192"/>
        <v>0</v>
      </c>
      <c r="CF268" s="56"/>
      <c r="CG268" s="99" t="s">
        <v>77</v>
      </c>
      <c r="CH268" s="56">
        <f t="shared" si="193"/>
        <v>0</v>
      </c>
      <c r="CI268" s="99" t="s">
        <v>83</v>
      </c>
      <c r="CJ268" s="56">
        <f t="shared" si="194"/>
        <v>0</v>
      </c>
      <c r="CK268" s="99" t="s">
        <v>90</v>
      </c>
      <c r="CL268" s="56">
        <f t="shared" si="195"/>
        <v>0</v>
      </c>
      <c r="CM268" s="99" t="s">
        <v>95</v>
      </c>
      <c r="CN268" s="56">
        <f t="shared" si="196"/>
        <v>0</v>
      </c>
      <c r="CO268" s="99" t="s">
        <v>99</v>
      </c>
      <c r="CP268" s="56">
        <f t="shared" si="197"/>
        <v>0</v>
      </c>
      <c r="CQ268" s="99" t="s">
        <v>102</v>
      </c>
      <c r="CR268" s="102">
        <f t="shared" si="198"/>
        <v>0</v>
      </c>
    </row>
    <row r="269" spans="1:96" x14ac:dyDescent="0.15">
      <c r="A269" s="80" t="s">
        <v>699</v>
      </c>
      <c r="B269" s="81" t="s">
        <v>700</v>
      </c>
      <c r="C269" s="82" t="s">
        <v>170</v>
      </c>
      <c r="D269" s="82" t="s">
        <v>51</v>
      </c>
      <c r="E269" s="56"/>
      <c r="F269" s="14"/>
      <c r="G269" s="80">
        <v>80</v>
      </c>
      <c r="H269" s="56">
        <v>42</v>
      </c>
      <c r="I269" s="56">
        <v>41</v>
      </c>
      <c r="J269" s="56">
        <v>12</v>
      </c>
      <c r="K269" s="56">
        <v>37</v>
      </c>
      <c r="L269" s="56">
        <v>19</v>
      </c>
      <c r="M269" s="94">
        <f t="shared" si="160"/>
        <v>231</v>
      </c>
      <c r="N269" s="80"/>
      <c r="O269" s="56">
        <f t="shared" si="199"/>
        <v>0</v>
      </c>
      <c r="P269" s="56"/>
      <c r="Q269" s="81">
        <f t="shared" si="161"/>
        <v>0</v>
      </c>
      <c r="R269" s="14">
        <f t="shared" si="162"/>
        <v>0</v>
      </c>
      <c r="S269" s="80"/>
      <c r="T269" s="99" t="s">
        <v>75</v>
      </c>
      <c r="U269" s="56">
        <f t="shared" si="163"/>
        <v>0</v>
      </c>
      <c r="V269" s="99" t="s">
        <v>80</v>
      </c>
      <c r="W269" s="56">
        <f t="shared" si="164"/>
        <v>0</v>
      </c>
      <c r="X269" s="99" t="s">
        <v>89</v>
      </c>
      <c r="Y269" s="56">
        <f t="shared" si="165"/>
        <v>0</v>
      </c>
      <c r="Z269" s="99" t="s">
        <v>93</v>
      </c>
      <c r="AA269" s="56">
        <f t="shared" si="166"/>
        <v>0</v>
      </c>
      <c r="AB269" s="99" t="s">
        <v>96</v>
      </c>
      <c r="AC269" s="56">
        <f t="shared" si="167"/>
        <v>0</v>
      </c>
      <c r="AD269" s="99" t="s">
        <v>102</v>
      </c>
      <c r="AE269" s="56">
        <f t="shared" si="168"/>
        <v>0</v>
      </c>
      <c r="AF269" s="56"/>
      <c r="AG269" s="99" t="s">
        <v>74</v>
      </c>
      <c r="AH269" s="56">
        <f t="shared" si="169"/>
        <v>0</v>
      </c>
      <c r="AI269" s="100" t="s">
        <v>79</v>
      </c>
      <c r="AJ269" s="56">
        <f t="shared" si="170"/>
        <v>0</v>
      </c>
      <c r="AK269" s="56" t="s">
        <v>90</v>
      </c>
      <c r="AL269" s="56">
        <f t="shared" si="171"/>
        <v>0</v>
      </c>
      <c r="AM269" s="99" t="s">
        <v>94</v>
      </c>
      <c r="AN269" s="56">
        <f t="shared" si="172"/>
        <v>0</v>
      </c>
      <c r="AO269" s="99" t="s">
        <v>99</v>
      </c>
      <c r="AP269" s="56">
        <f t="shared" si="173"/>
        <v>0</v>
      </c>
      <c r="AQ269" s="99" t="s">
        <v>122</v>
      </c>
      <c r="AR269" s="56">
        <f t="shared" si="174"/>
        <v>0</v>
      </c>
      <c r="AS269" s="56"/>
      <c r="AT269" s="99" t="s">
        <v>77</v>
      </c>
      <c r="AU269" s="56">
        <f t="shared" si="175"/>
        <v>0</v>
      </c>
      <c r="AV269" s="99" t="s">
        <v>132</v>
      </c>
      <c r="AW269" s="56">
        <f t="shared" si="176"/>
        <v>0</v>
      </c>
      <c r="AX269" s="99" t="s">
        <v>88</v>
      </c>
      <c r="AY269" s="56">
        <f t="shared" si="177"/>
        <v>0</v>
      </c>
      <c r="AZ269" s="99" t="s">
        <v>93</v>
      </c>
      <c r="BA269" s="56">
        <f t="shared" si="178"/>
        <v>0</v>
      </c>
      <c r="BB269" s="99" t="s">
        <v>96</v>
      </c>
      <c r="BC269" s="56">
        <f t="shared" si="179"/>
        <v>0</v>
      </c>
      <c r="BD269" s="99" t="s">
        <v>122</v>
      </c>
      <c r="BE269" s="56">
        <f t="shared" si="180"/>
        <v>0</v>
      </c>
      <c r="BF269" s="56"/>
      <c r="BG269" s="69" t="s">
        <v>77</v>
      </c>
      <c r="BH269" s="56">
        <f t="shared" si="181"/>
        <v>0</v>
      </c>
      <c r="BI269" s="100" t="s">
        <v>83</v>
      </c>
      <c r="BJ269" s="56">
        <f t="shared" si="182"/>
        <v>0</v>
      </c>
      <c r="BK269" s="99" t="s">
        <v>87</v>
      </c>
      <c r="BL269" s="56">
        <f t="shared" si="183"/>
        <v>0</v>
      </c>
      <c r="BM269" s="99" t="s">
        <v>93</v>
      </c>
      <c r="BN269" s="56">
        <f t="shared" si="184"/>
        <v>0</v>
      </c>
      <c r="BO269" s="99" t="s">
        <v>96</v>
      </c>
      <c r="BP269" s="56">
        <f t="shared" si="185"/>
        <v>0</v>
      </c>
      <c r="BQ269" s="99" t="s">
        <v>122</v>
      </c>
      <c r="BR269" s="56">
        <f t="shared" si="186"/>
        <v>0</v>
      </c>
      <c r="BS269" s="56"/>
      <c r="BT269" s="99" t="s">
        <v>75</v>
      </c>
      <c r="BU269" s="56">
        <f t="shared" si="187"/>
        <v>0</v>
      </c>
      <c r="BV269" s="100" t="s">
        <v>138</v>
      </c>
      <c r="BW269" s="56">
        <f t="shared" si="188"/>
        <v>0</v>
      </c>
      <c r="BX269" s="99" t="s">
        <v>88</v>
      </c>
      <c r="BY269" s="56">
        <f t="shared" si="189"/>
        <v>0</v>
      </c>
      <c r="BZ269" s="99" t="s">
        <v>93</v>
      </c>
      <c r="CA269" s="56">
        <f t="shared" si="190"/>
        <v>0</v>
      </c>
      <c r="CB269" s="99" t="s">
        <v>99</v>
      </c>
      <c r="CC269" s="56">
        <f t="shared" si="191"/>
        <v>0</v>
      </c>
      <c r="CD269" s="99" t="s">
        <v>102</v>
      </c>
      <c r="CE269" s="56">
        <f t="shared" si="192"/>
        <v>0</v>
      </c>
      <c r="CF269" s="56"/>
      <c r="CG269" s="99" t="s">
        <v>75</v>
      </c>
      <c r="CH269" s="56">
        <f t="shared" si="193"/>
        <v>0</v>
      </c>
      <c r="CI269" s="99" t="s">
        <v>138</v>
      </c>
      <c r="CJ269" s="56">
        <f t="shared" si="194"/>
        <v>0</v>
      </c>
      <c r="CK269" s="99" t="s">
        <v>88</v>
      </c>
      <c r="CL269" s="56">
        <f t="shared" si="195"/>
        <v>0</v>
      </c>
      <c r="CM269" s="99" t="s">
        <v>93</v>
      </c>
      <c r="CN269" s="56">
        <f t="shared" si="196"/>
        <v>0</v>
      </c>
      <c r="CO269" s="99" t="s">
        <v>99</v>
      </c>
      <c r="CP269" s="56">
        <f t="shared" si="197"/>
        <v>0</v>
      </c>
      <c r="CQ269" s="99" t="s">
        <v>102</v>
      </c>
      <c r="CR269" s="102">
        <f t="shared" si="198"/>
        <v>0</v>
      </c>
    </row>
    <row r="270" spans="1:96" x14ac:dyDescent="0.15">
      <c r="A270" s="80" t="s">
        <v>701</v>
      </c>
      <c r="B270" s="81" t="s">
        <v>702</v>
      </c>
      <c r="C270" s="82" t="s">
        <v>346</v>
      </c>
      <c r="D270" s="82" t="s">
        <v>51</v>
      </c>
      <c r="E270" s="56"/>
      <c r="F270" s="14"/>
      <c r="G270" s="80">
        <v>66</v>
      </c>
      <c r="H270" s="56">
        <v>41</v>
      </c>
      <c r="I270" s="56">
        <v>59</v>
      </c>
      <c r="J270" s="56">
        <v>23.5</v>
      </c>
      <c r="K270" s="56">
        <v>19</v>
      </c>
      <c r="L270" s="56">
        <v>19</v>
      </c>
      <c r="M270" s="94">
        <f t="shared" si="160"/>
        <v>227.5</v>
      </c>
      <c r="N270" s="80"/>
      <c r="O270" s="56">
        <f t="shared" si="199"/>
        <v>0</v>
      </c>
      <c r="P270" s="56"/>
      <c r="Q270" s="81">
        <f t="shared" si="161"/>
        <v>0</v>
      </c>
      <c r="R270" s="14">
        <f t="shared" si="162"/>
        <v>0</v>
      </c>
      <c r="S270" s="80"/>
      <c r="T270" s="99" t="s">
        <v>76</v>
      </c>
      <c r="U270" s="56">
        <f t="shared" si="163"/>
        <v>0</v>
      </c>
      <c r="V270" s="99" t="s">
        <v>83</v>
      </c>
      <c r="W270" s="56">
        <f t="shared" si="164"/>
        <v>0</v>
      </c>
      <c r="X270" s="99" t="s">
        <v>85</v>
      </c>
      <c r="Y270" s="56">
        <f t="shared" si="165"/>
        <v>0</v>
      </c>
      <c r="Z270" s="99" t="s">
        <v>91</v>
      </c>
      <c r="AA270" s="56">
        <f t="shared" si="166"/>
        <v>0</v>
      </c>
      <c r="AB270" s="99" t="s">
        <v>125</v>
      </c>
      <c r="AC270" s="56">
        <f t="shared" si="167"/>
        <v>0</v>
      </c>
      <c r="AD270" s="99" t="s">
        <v>125</v>
      </c>
      <c r="AE270" s="56">
        <f t="shared" si="168"/>
        <v>0</v>
      </c>
      <c r="AF270" s="56"/>
      <c r="AG270" s="99" t="s">
        <v>74</v>
      </c>
      <c r="AH270" s="56">
        <f t="shared" si="169"/>
        <v>0</v>
      </c>
      <c r="AI270" s="100" t="s">
        <v>79</v>
      </c>
      <c r="AJ270" s="56">
        <f t="shared" si="170"/>
        <v>0</v>
      </c>
      <c r="AK270" s="56" t="s">
        <v>90</v>
      </c>
      <c r="AL270" s="56">
        <f t="shared" si="171"/>
        <v>0</v>
      </c>
      <c r="AM270" s="99" t="s">
        <v>94</v>
      </c>
      <c r="AN270" s="56">
        <f t="shared" si="172"/>
        <v>0</v>
      </c>
      <c r="AO270" s="99" t="s">
        <v>96</v>
      </c>
      <c r="AP270" s="56">
        <f t="shared" si="173"/>
        <v>0</v>
      </c>
      <c r="AQ270" s="99" t="s">
        <v>102</v>
      </c>
      <c r="AR270" s="56">
        <f t="shared" si="174"/>
        <v>0</v>
      </c>
      <c r="AS270" s="56"/>
      <c r="AT270" s="99" t="s">
        <v>77</v>
      </c>
      <c r="AU270" s="56">
        <f t="shared" si="175"/>
        <v>0</v>
      </c>
      <c r="AV270" s="99" t="s">
        <v>132</v>
      </c>
      <c r="AW270" s="56">
        <f t="shared" si="176"/>
        <v>0</v>
      </c>
      <c r="AX270" s="99" t="s">
        <v>88</v>
      </c>
      <c r="AY270" s="56">
        <f t="shared" si="177"/>
        <v>0</v>
      </c>
      <c r="AZ270" s="99" t="s">
        <v>94</v>
      </c>
      <c r="BA270" s="56">
        <f t="shared" si="178"/>
        <v>0</v>
      </c>
      <c r="BB270" s="99" t="s">
        <v>99</v>
      </c>
      <c r="BC270" s="56">
        <f t="shared" si="179"/>
        <v>0</v>
      </c>
      <c r="BD270" s="99" t="s">
        <v>102</v>
      </c>
      <c r="BE270" s="56">
        <f t="shared" si="180"/>
        <v>0</v>
      </c>
      <c r="BF270" s="56"/>
      <c r="BG270" s="69" t="s">
        <v>77</v>
      </c>
      <c r="BH270" s="56">
        <f t="shared" si="181"/>
        <v>0</v>
      </c>
      <c r="BI270" s="100" t="s">
        <v>83</v>
      </c>
      <c r="BJ270" s="56">
        <f t="shared" si="182"/>
        <v>0</v>
      </c>
      <c r="BK270" s="99" t="s">
        <v>87</v>
      </c>
      <c r="BL270" s="56">
        <f t="shared" si="183"/>
        <v>0</v>
      </c>
      <c r="BM270" s="99" t="s">
        <v>94</v>
      </c>
      <c r="BN270" s="56">
        <f t="shared" si="184"/>
        <v>0</v>
      </c>
      <c r="BO270" s="99" t="s">
        <v>99</v>
      </c>
      <c r="BP270" s="56">
        <f t="shared" si="185"/>
        <v>0</v>
      </c>
      <c r="BQ270" s="99" t="s">
        <v>102</v>
      </c>
      <c r="BR270" s="56">
        <f t="shared" si="186"/>
        <v>0</v>
      </c>
      <c r="BS270" s="56"/>
      <c r="BT270" s="99" t="s">
        <v>75</v>
      </c>
      <c r="BU270" s="56">
        <f t="shared" si="187"/>
        <v>0</v>
      </c>
      <c r="BV270" s="100" t="s">
        <v>81</v>
      </c>
      <c r="BW270" s="56">
        <f t="shared" si="188"/>
        <v>0</v>
      </c>
      <c r="BX270" s="99" t="s">
        <v>89</v>
      </c>
      <c r="BY270" s="56">
        <f t="shared" si="189"/>
        <v>0</v>
      </c>
      <c r="BZ270" s="99" t="s">
        <v>94</v>
      </c>
      <c r="CA270" s="56">
        <f t="shared" si="190"/>
        <v>0</v>
      </c>
      <c r="CB270" s="99" t="s">
        <v>98</v>
      </c>
      <c r="CC270" s="56">
        <f t="shared" si="191"/>
        <v>0</v>
      </c>
      <c r="CD270" s="99" t="s">
        <v>121</v>
      </c>
      <c r="CE270" s="56">
        <f t="shared" si="192"/>
        <v>0</v>
      </c>
      <c r="CF270" s="56"/>
      <c r="CG270" s="99" t="s">
        <v>75</v>
      </c>
      <c r="CH270" s="56">
        <f t="shared" si="193"/>
        <v>0</v>
      </c>
      <c r="CI270" s="99" t="s">
        <v>81</v>
      </c>
      <c r="CJ270" s="56">
        <f t="shared" si="194"/>
        <v>0</v>
      </c>
      <c r="CK270" s="99" t="s">
        <v>89</v>
      </c>
      <c r="CL270" s="56">
        <f t="shared" si="195"/>
        <v>0</v>
      </c>
      <c r="CM270" s="99" t="s">
        <v>94</v>
      </c>
      <c r="CN270" s="56">
        <f t="shared" si="196"/>
        <v>0</v>
      </c>
      <c r="CO270" s="99" t="s">
        <v>98</v>
      </c>
      <c r="CP270" s="56">
        <f t="shared" si="197"/>
        <v>0</v>
      </c>
      <c r="CQ270" s="99" t="s">
        <v>121</v>
      </c>
      <c r="CR270" s="102">
        <f t="shared" si="198"/>
        <v>0</v>
      </c>
    </row>
    <row r="271" spans="1:96" x14ac:dyDescent="0.15">
      <c r="A271" s="80" t="s">
        <v>703</v>
      </c>
      <c r="B271" s="81" t="s">
        <v>704</v>
      </c>
      <c r="C271" s="82" t="s">
        <v>170</v>
      </c>
      <c r="D271" s="82" t="s">
        <v>51</v>
      </c>
      <c r="E271" s="56"/>
      <c r="F271" s="14"/>
      <c r="G271" s="80">
        <v>72</v>
      </c>
      <c r="H271" s="56">
        <v>23</v>
      </c>
      <c r="I271" s="56">
        <v>58</v>
      </c>
      <c r="J271" s="56">
        <v>9</v>
      </c>
      <c r="K271" s="56">
        <v>25</v>
      </c>
      <c r="L271" s="56">
        <v>40</v>
      </c>
      <c r="M271" s="94">
        <f t="shared" si="160"/>
        <v>227</v>
      </c>
      <c r="N271" s="80"/>
      <c r="O271" s="56">
        <f t="shared" si="199"/>
        <v>0</v>
      </c>
      <c r="P271" s="56"/>
      <c r="Q271" s="81">
        <f t="shared" si="161"/>
        <v>0</v>
      </c>
      <c r="R271" s="14">
        <f t="shared" si="162"/>
        <v>0</v>
      </c>
      <c r="S271" s="80"/>
      <c r="T271" s="99" t="s">
        <v>75</v>
      </c>
      <c r="U271" s="56">
        <f t="shared" si="163"/>
        <v>0</v>
      </c>
      <c r="V271" s="99" t="s">
        <v>81</v>
      </c>
      <c r="W271" s="56">
        <f t="shared" si="164"/>
        <v>0</v>
      </c>
      <c r="X271" s="99" t="s">
        <v>87</v>
      </c>
      <c r="Y271" s="56">
        <f t="shared" si="165"/>
        <v>0</v>
      </c>
      <c r="Z271" s="99" t="s">
        <v>95</v>
      </c>
      <c r="AA271" s="56">
        <f t="shared" si="166"/>
        <v>0</v>
      </c>
      <c r="AB271" s="99" t="s">
        <v>96</v>
      </c>
      <c r="AC271" s="56">
        <f t="shared" si="167"/>
        <v>0</v>
      </c>
      <c r="AD271" s="99" t="s">
        <v>121</v>
      </c>
      <c r="AE271" s="56">
        <f t="shared" si="168"/>
        <v>0</v>
      </c>
      <c r="AF271" s="56"/>
      <c r="AG271" s="99" t="s">
        <v>74</v>
      </c>
      <c r="AH271" s="56">
        <f t="shared" si="169"/>
        <v>0</v>
      </c>
      <c r="AI271" s="100" t="s">
        <v>79</v>
      </c>
      <c r="AJ271" s="56">
        <f t="shared" si="170"/>
        <v>0</v>
      </c>
      <c r="AK271" s="56" t="s">
        <v>90</v>
      </c>
      <c r="AL271" s="56">
        <f t="shared" si="171"/>
        <v>0</v>
      </c>
      <c r="AM271" s="99" t="s">
        <v>94</v>
      </c>
      <c r="AN271" s="56">
        <f t="shared" si="172"/>
        <v>0</v>
      </c>
      <c r="AO271" s="99" t="s">
        <v>96</v>
      </c>
      <c r="AP271" s="56">
        <f t="shared" si="173"/>
        <v>0</v>
      </c>
      <c r="AQ271" s="99" t="s">
        <v>102</v>
      </c>
      <c r="AR271" s="56">
        <f t="shared" si="174"/>
        <v>0</v>
      </c>
      <c r="AS271" s="56"/>
      <c r="AT271" s="99" t="s">
        <v>75</v>
      </c>
      <c r="AU271" s="56">
        <f t="shared" si="175"/>
        <v>0</v>
      </c>
      <c r="AV271" s="99" t="s">
        <v>132</v>
      </c>
      <c r="AW271" s="56">
        <f t="shared" si="176"/>
        <v>0</v>
      </c>
      <c r="AX271" s="99" t="s">
        <v>90</v>
      </c>
      <c r="AY271" s="56">
        <f t="shared" si="177"/>
        <v>0</v>
      </c>
      <c r="AZ271" s="99" t="s">
        <v>93</v>
      </c>
      <c r="BA271" s="56">
        <f t="shared" si="178"/>
        <v>0</v>
      </c>
      <c r="BB271" s="99" t="s">
        <v>99</v>
      </c>
      <c r="BC271" s="56">
        <f t="shared" si="179"/>
        <v>0</v>
      </c>
      <c r="BD271" s="99" t="s">
        <v>102</v>
      </c>
      <c r="BE271" s="56">
        <f t="shared" si="180"/>
        <v>0</v>
      </c>
      <c r="BF271" s="56"/>
      <c r="BG271" s="69" t="s">
        <v>75</v>
      </c>
      <c r="BH271" s="56">
        <f t="shared" si="181"/>
        <v>0</v>
      </c>
      <c r="BI271" s="100" t="s">
        <v>83</v>
      </c>
      <c r="BJ271" s="56">
        <f t="shared" si="182"/>
        <v>0</v>
      </c>
      <c r="BK271" s="99" t="s">
        <v>90</v>
      </c>
      <c r="BL271" s="56">
        <f t="shared" si="183"/>
        <v>0</v>
      </c>
      <c r="BM271" s="99" t="s">
        <v>93</v>
      </c>
      <c r="BN271" s="56">
        <f t="shared" si="184"/>
        <v>0</v>
      </c>
      <c r="BO271" s="99" t="s">
        <v>99</v>
      </c>
      <c r="BP271" s="56">
        <f t="shared" si="185"/>
        <v>0</v>
      </c>
      <c r="BQ271" s="99" t="s">
        <v>102</v>
      </c>
      <c r="BR271" s="56">
        <f t="shared" si="186"/>
        <v>0</v>
      </c>
      <c r="BS271" s="56"/>
      <c r="BT271" s="99" t="s">
        <v>75</v>
      </c>
      <c r="BU271" s="56">
        <f t="shared" si="187"/>
        <v>0</v>
      </c>
      <c r="BV271" s="100" t="s">
        <v>138</v>
      </c>
      <c r="BW271" s="56">
        <f t="shared" si="188"/>
        <v>0</v>
      </c>
      <c r="BX271" s="99" t="s">
        <v>88</v>
      </c>
      <c r="BY271" s="56">
        <f t="shared" si="189"/>
        <v>0</v>
      </c>
      <c r="BZ271" s="99" t="s">
        <v>93</v>
      </c>
      <c r="CA271" s="56">
        <f t="shared" si="190"/>
        <v>0</v>
      </c>
      <c r="CB271" s="99" t="s">
        <v>99</v>
      </c>
      <c r="CC271" s="56">
        <f t="shared" si="191"/>
        <v>0</v>
      </c>
      <c r="CD271" s="99" t="s">
        <v>102</v>
      </c>
      <c r="CE271" s="56">
        <f t="shared" si="192"/>
        <v>0</v>
      </c>
      <c r="CF271" s="56"/>
      <c r="CG271" s="99" t="s">
        <v>75</v>
      </c>
      <c r="CH271" s="56">
        <f t="shared" si="193"/>
        <v>0</v>
      </c>
      <c r="CI271" s="99" t="s">
        <v>138</v>
      </c>
      <c r="CJ271" s="56">
        <f t="shared" si="194"/>
        <v>0</v>
      </c>
      <c r="CK271" s="99" t="s">
        <v>88</v>
      </c>
      <c r="CL271" s="56">
        <f t="shared" si="195"/>
        <v>0</v>
      </c>
      <c r="CM271" s="99" t="s">
        <v>93</v>
      </c>
      <c r="CN271" s="56">
        <f t="shared" si="196"/>
        <v>0</v>
      </c>
      <c r="CO271" s="99" t="s">
        <v>99</v>
      </c>
      <c r="CP271" s="56">
        <f t="shared" si="197"/>
        <v>0</v>
      </c>
      <c r="CQ271" s="99" t="s">
        <v>102</v>
      </c>
      <c r="CR271" s="102">
        <f t="shared" si="198"/>
        <v>0</v>
      </c>
    </row>
    <row r="272" spans="1:96" x14ac:dyDescent="0.15">
      <c r="A272" s="80" t="s">
        <v>705</v>
      </c>
      <c r="B272" s="81" t="s">
        <v>706</v>
      </c>
      <c r="C272" s="82" t="s">
        <v>170</v>
      </c>
      <c r="D272" s="82" t="s">
        <v>51</v>
      </c>
      <c r="E272" s="56"/>
      <c r="F272" s="14"/>
      <c r="G272" s="80">
        <v>86</v>
      </c>
      <c r="H272" s="56">
        <v>41</v>
      </c>
      <c r="I272" s="56">
        <v>33</v>
      </c>
      <c r="J272" s="56">
        <v>19</v>
      </c>
      <c r="K272" s="56">
        <v>10</v>
      </c>
      <c r="L272" s="56">
        <v>32</v>
      </c>
      <c r="M272" s="94">
        <f t="shared" si="160"/>
        <v>221</v>
      </c>
      <c r="N272" s="80"/>
      <c r="O272" s="56">
        <f t="shared" si="199"/>
        <v>0</v>
      </c>
      <c r="P272" s="56"/>
      <c r="Q272" s="81">
        <f t="shared" si="161"/>
        <v>0</v>
      </c>
      <c r="R272" s="14">
        <f t="shared" si="162"/>
        <v>0</v>
      </c>
      <c r="S272" s="80"/>
      <c r="T272" s="99" t="s">
        <v>75</v>
      </c>
      <c r="U272" s="56">
        <f t="shared" si="163"/>
        <v>0</v>
      </c>
      <c r="V272" s="99" t="s">
        <v>80</v>
      </c>
      <c r="W272" s="56">
        <f t="shared" si="164"/>
        <v>0</v>
      </c>
      <c r="X272" s="99" t="s">
        <v>89</v>
      </c>
      <c r="Y272" s="56">
        <f t="shared" si="165"/>
        <v>0</v>
      </c>
      <c r="Z272" s="99" t="s">
        <v>93</v>
      </c>
      <c r="AA272" s="56">
        <f t="shared" si="166"/>
        <v>0</v>
      </c>
      <c r="AB272" s="99" t="s">
        <v>96</v>
      </c>
      <c r="AC272" s="56">
        <f t="shared" si="167"/>
        <v>0</v>
      </c>
      <c r="AD272" s="99" t="s">
        <v>102</v>
      </c>
      <c r="AE272" s="56">
        <f t="shared" si="168"/>
        <v>0</v>
      </c>
      <c r="AF272" s="56"/>
      <c r="AG272" s="99" t="s">
        <v>74</v>
      </c>
      <c r="AH272" s="56">
        <f t="shared" si="169"/>
        <v>0</v>
      </c>
      <c r="AI272" s="100" t="s">
        <v>79</v>
      </c>
      <c r="AJ272" s="56">
        <f t="shared" si="170"/>
        <v>0</v>
      </c>
      <c r="AK272" s="56" t="s">
        <v>90</v>
      </c>
      <c r="AL272" s="56">
        <f t="shared" si="171"/>
        <v>0</v>
      </c>
      <c r="AM272" s="99" t="s">
        <v>95</v>
      </c>
      <c r="AN272" s="56">
        <f t="shared" si="172"/>
        <v>0</v>
      </c>
      <c r="AO272" s="99" t="s">
        <v>96</v>
      </c>
      <c r="AP272" s="56">
        <f t="shared" si="173"/>
        <v>0</v>
      </c>
      <c r="AQ272" s="99" t="s">
        <v>102</v>
      </c>
      <c r="AR272" s="56">
        <f t="shared" si="174"/>
        <v>0</v>
      </c>
      <c r="AS272" s="56"/>
      <c r="AT272" s="99" t="s">
        <v>77</v>
      </c>
      <c r="AU272" s="56">
        <f t="shared" si="175"/>
        <v>0</v>
      </c>
      <c r="AV272" s="99" t="s">
        <v>80</v>
      </c>
      <c r="AW272" s="56">
        <f t="shared" si="176"/>
        <v>0</v>
      </c>
      <c r="AX272" s="99" t="s">
        <v>85</v>
      </c>
      <c r="AY272" s="56">
        <f t="shared" si="177"/>
        <v>0</v>
      </c>
      <c r="AZ272" s="99" t="s">
        <v>95</v>
      </c>
      <c r="BA272" s="56">
        <f t="shared" si="178"/>
        <v>0</v>
      </c>
      <c r="BB272" s="99" t="s">
        <v>99</v>
      </c>
      <c r="BC272" s="56">
        <f t="shared" si="179"/>
        <v>0</v>
      </c>
      <c r="BD272" s="99" t="s">
        <v>122</v>
      </c>
      <c r="BE272" s="56">
        <f t="shared" si="180"/>
        <v>0</v>
      </c>
      <c r="BF272" s="56"/>
      <c r="BG272" s="69" t="s">
        <v>77</v>
      </c>
      <c r="BH272" s="56">
        <f t="shared" si="181"/>
        <v>0</v>
      </c>
      <c r="BI272" s="100" t="s">
        <v>80</v>
      </c>
      <c r="BJ272" s="56">
        <f t="shared" si="182"/>
        <v>0</v>
      </c>
      <c r="BK272" s="99" t="s">
        <v>85</v>
      </c>
      <c r="BL272" s="56">
        <f t="shared" si="183"/>
        <v>0</v>
      </c>
      <c r="BM272" s="99" t="s">
        <v>95</v>
      </c>
      <c r="BN272" s="56">
        <f t="shared" si="184"/>
        <v>0</v>
      </c>
      <c r="BO272" s="99" t="s">
        <v>99</v>
      </c>
      <c r="BP272" s="56">
        <f t="shared" si="185"/>
        <v>0</v>
      </c>
      <c r="BQ272" s="99" t="s">
        <v>122</v>
      </c>
      <c r="BR272" s="56">
        <f t="shared" si="186"/>
        <v>0</v>
      </c>
      <c r="BS272" s="56"/>
      <c r="BT272" s="99" t="s">
        <v>75</v>
      </c>
      <c r="BU272" s="56">
        <f t="shared" si="187"/>
        <v>0</v>
      </c>
      <c r="BV272" s="100" t="s">
        <v>138</v>
      </c>
      <c r="BW272" s="56">
        <f t="shared" si="188"/>
        <v>0</v>
      </c>
      <c r="BX272" s="99" t="s">
        <v>88</v>
      </c>
      <c r="BY272" s="56">
        <f t="shared" si="189"/>
        <v>0</v>
      </c>
      <c r="BZ272" s="99" t="s">
        <v>93</v>
      </c>
      <c r="CA272" s="56">
        <f t="shared" si="190"/>
        <v>0</v>
      </c>
      <c r="CB272" s="99" t="s">
        <v>99</v>
      </c>
      <c r="CC272" s="56">
        <f t="shared" si="191"/>
        <v>0</v>
      </c>
      <c r="CD272" s="99" t="s">
        <v>102</v>
      </c>
      <c r="CE272" s="56">
        <f t="shared" si="192"/>
        <v>0</v>
      </c>
      <c r="CF272" s="56"/>
      <c r="CG272" s="99" t="s">
        <v>75</v>
      </c>
      <c r="CH272" s="56">
        <f t="shared" si="193"/>
        <v>0</v>
      </c>
      <c r="CI272" s="99" t="s">
        <v>138</v>
      </c>
      <c r="CJ272" s="56">
        <f t="shared" si="194"/>
        <v>0</v>
      </c>
      <c r="CK272" s="99" t="s">
        <v>88</v>
      </c>
      <c r="CL272" s="56">
        <f t="shared" si="195"/>
        <v>0</v>
      </c>
      <c r="CM272" s="99" t="s">
        <v>93</v>
      </c>
      <c r="CN272" s="56">
        <f t="shared" si="196"/>
        <v>0</v>
      </c>
      <c r="CO272" s="99" t="s">
        <v>99</v>
      </c>
      <c r="CP272" s="56">
        <f t="shared" si="197"/>
        <v>0</v>
      </c>
      <c r="CQ272" s="99" t="s">
        <v>102</v>
      </c>
      <c r="CR272" s="102">
        <f t="shared" si="198"/>
        <v>0</v>
      </c>
    </row>
    <row r="273" spans="1:96" x14ac:dyDescent="0.15">
      <c r="A273" s="80" t="s">
        <v>707</v>
      </c>
      <c r="B273" s="81" t="s">
        <v>708</v>
      </c>
      <c r="C273" s="82" t="s">
        <v>170</v>
      </c>
      <c r="D273" s="82" t="s">
        <v>51</v>
      </c>
      <c r="E273" s="56"/>
      <c r="F273" s="14"/>
      <c r="G273" s="80">
        <v>77</v>
      </c>
      <c r="H273" s="56">
        <v>20</v>
      </c>
      <c r="I273" s="56">
        <v>29</v>
      </c>
      <c r="J273" s="56">
        <v>31.5</v>
      </c>
      <c r="K273" s="56">
        <v>11</v>
      </c>
      <c r="L273" s="56">
        <v>31</v>
      </c>
      <c r="M273" s="94">
        <f t="shared" si="160"/>
        <v>199.5</v>
      </c>
      <c r="N273" s="80"/>
      <c r="O273" s="56">
        <f t="shared" si="199"/>
        <v>0</v>
      </c>
      <c r="P273" s="56"/>
      <c r="Q273" s="81">
        <f t="shared" si="161"/>
        <v>0</v>
      </c>
      <c r="R273" s="14">
        <f t="shared" si="162"/>
        <v>0</v>
      </c>
      <c r="S273" s="80"/>
      <c r="T273" s="99" t="s">
        <v>75</v>
      </c>
      <c r="U273" s="56">
        <f t="shared" si="163"/>
        <v>0</v>
      </c>
      <c r="V273" s="99" t="s">
        <v>81</v>
      </c>
      <c r="W273" s="56">
        <f t="shared" si="164"/>
        <v>0</v>
      </c>
      <c r="X273" s="99" t="s">
        <v>87</v>
      </c>
      <c r="Y273" s="56">
        <f t="shared" si="165"/>
        <v>0</v>
      </c>
      <c r="Z273" s="99" t="s">
        <v>95</v>
      </c>
      <c r="AA273" s="56">
        <f t="shared" si="166"/>
        <v>0</v>
      </c>
      <c r="AB273" s="99" t="s">
        <v>96</v>
      </c>
      <c r="AC273" s="56">
        <f t="shared" si="167"/>
        <v>0</v>
      </c>
      <c r="AD273" s="99" t="s">
        <v>121</v>
      </c>
      <c r="AE273" s="56">
        <f t="shared" si="168"/>
        <v>0</v>
      </c>
      <c r="AF273" s="56"/>
      <c r="AG273" s="99" t="s">
        <v>74</v>
      </c>
      <c r="AH273" s="56">
        <f t="shared" si="169"/>
        <v>0</v>
      </c>
      <c r="AI273" s="100" t="s">
        <v>79</v>
      </c>
      <c r="AJ273" s="56">
        <f t="shared" si="170"/>
        <v>0</v>
      </c>
      <c r="AK273" s="56" t="s">
        <v>90</v>
      </c>
      <c r="AL273" s="56">
        <f t="shared" si="171"/>
        <v>0</v>
      </c>
      <c r="AM273" s="99" t="s">
        <v>94</v>
      </c>
      <c r="AN273" s="56">
        <f t="shared" si="172"/>
        <v>0</v>
      </c>
      <c r="AO273" s="99" t="s">
        <v>96</v>
      </c>
      <c r="AP273" s="56">
        <f t="shared" si="173"/>
        <v>0</v>
      </c>
      <c r="AQ273" s="99" t="s">
        <v>102</v>
      </c>
      <c r="AR273" s="56">
        <f t="shared" si="174"/>
        <v>0</v>
      </c>
      <c r="AS273" s="56"/>
      <c r="AT273" s="99" t="s">
        <v>74</v>
      </c>
      <c r="AU273" s="56">
        <f t="shared" si="175"/>
        <v>0</v>
      </c>
      <c r="AV273" s="99" t="s">
        <v>79</v>
      </c>
      <c r="AW273" s="56">
        <f t="shared" si="176"/>
        <v>0</v>
      </c>
      <c r="AX273" s="99" t="s">
        <v>88</v>
      </c>
      <c r="AY273" s="56">
        <f t="shared" si="177"/>
        <v>0</v>
      </c>
      <c r="AZ273" s="99" t="s">
        <v>94</v>
      </c>
      <c r="BA273" s="56">
        <f t="shared" si="178"/>
        <v>0</v>
      </c>
      <c r="BB273" s="99" t="s">
        <v>96</v>
      </c>
      <c r="BC273" s="56">
        <f t="shared" si="179"/>
        <v>0</v>
      </c>
      <c r="BD273" s="99" t="s">
        <v>102</v>
      </c>
      <c r="BE273" s="56">
        <f t="shared" si="180"/>
        <v>0</v>
      </c>
      <c r="BF273" s="56"/>
      <c r="BG273" s="69" t="s">
        <v>74</v>
      </c>
      <c r="BH273" s="56">
        <f t="shared" si="181"/>
        <v>0</v>
      </c>
      <c r="BI273" s="100" t="s">
        <v>79</v>
      </c>
      <c r="BJ273" s="56">
        <f t="shared" si="182"/>
        <v>0</v>
      </c>
      <c r="BK273" s="99" t="s">
        <v>87</v>
      </c>
      <c r="BL273" s="56">
        <f t="shared" si="183"/>
        <v>0</v>
      </c>
      <c r="BM273" s="99" t="s">
        <v>94</v>
      </c>
      <c r="BN273" s="56">
        <f t="shared" si="184"/>
        <v>0</v>
      </c>
      <c r="BO273" s="99" t="s">
        <v>96</v>
      </c>
      <c r="BP273" s="56">
        <f t="shared" si="185"/>
        <v>0</v>
      </c>
      <c r="BQ273" s="99" t="s">
        <v>102</v>
      </c>
      <c r="BR273" s="56">
        <f t="shared" si="186"/>
        <v>0</v>
      </c>
      <c r="BS273" s="56"/>
      <c r="BT273" s="99" t="s">
        <v>75</v>
      </c>
      <c r="BU273" s="56">
        <f t="shared" si="187"/>
        <v>0</v>
      </c>
      <c r="BV273" s="100" t="s">
        <v>138</v>
      </c>
      <c r="BW273" s="56">
        <f t="shared" si="188"/>
        <v>0</v>
      </c>
      <c r="BX273" s="99" t="s">
        <v>88</v>
      </c>
      <c r="BY273" s="56">
        <f t="shared" si="189"/>
        <v>0</v>
      </c>
      <c r="BZ273" s="99" t="s">
        <v>93</v>
      </c>
      <c r="CA273" s="56">
        <f t="shared" si="190"/>
        <v>0</v>
      </c>
      <c r="CB273" s="99" t="s">
        <v>99</v>
      </c>
      <c r="CC273" s="56">
        <f t="shared" si="191"/>
        <v>0</v>
      </c>
      <c r="CD273" s="99" t="s">
        <v>102</v>
      </c>
      <c r="CE273" s="56">
        <f t="shared" si="192"/>
        <v>0</v>
      </c>
      <c r="CF273" s="56"/>
      <c r="CG273" s="99" t="s">
        <v>75</v>
      </c>
      <c r="CH273" s="56">
        <f t="shared" si="193"/>
        <v>0</v>
      </c>
      <c r="CI273" s="99" t="s">
        <v>138</v>
      </c>
      <c r="CJ273" s="56">
        <f t="shared" si="194"/>
        <v>0</v>
      </c>
      <c r="CK273" s="99" t="s">
        <v>88</v>
      </c>
      <c r="CL273" s="56">
        <f t="shared" si="195"/>
        <v>0</v>
      </c>
      <c r="CM273" s="99" t="s">
        <v>93</v>
      </c>
      <c r="CN273" s="56">
        <f t="shared" si="196"/>
        <v>0</v>
      </c>
      <c r="CO273" s="99" t="s">
        <v>99</v>
      </c>
      <c r="CP273" s="56">
        <f t="shared" si="197"/>
        <v>0</v>
      </c>
      <c r="CQ273" s="99" t="s">
        <v>102</v>
      </c>
      <c r="CR273" s="102">
        <f t="shared" si="198"/>
        <v>0</v>
      </c>
    </row>
    <row r="274" spans="1:96" x14ac:dyDescent="0.15">
      <c r="A274" s="80" t="s">
        <v>709</v>
      </c>
      <c r="B274" s="81" t="s">
        <v>710</v>
      </c>
      <c r="C274" s="82" t="s">
        <v>170</v>
      </c>
      <c r="D274" s="82" t="s">
        <v>51</v>
      </c>
      <c r="E274" s="56"/>
      <c r="F274" s="14"/>
      <c r="G274" s="80">
        <v>74</v>
      </c>
      <c r="H274" s="56">
        <v>11</v>
      </c>
      <c r="I274" s="56">
        <v>28</v>
      </c>
      <c r="J274" s="56">
        <v>19</v>
      </c>
      <c r="K274" s="56">
        <v>36</v>
      </c>
      <c r="L274" s="56">
        <v>7.5</v>
      </c>
      <c r="M274" s="94">
        <f t="shared" si="160"/>
        <v>175.5</v>
      </c>
      <c r="N274" s="80"/>
      <c r="O274" s="56">
        <f t="shared" si="199"/>
        <v>0</v>
      </c>
      <c r="P274" s="56"/>
      <c r="Q274" s="81">
        <f t="shared" si="161"/>
        <v>0</v>
      </c>
      <c r="R274" s="14">
        <f t="shared" si="162"/>
        <v>0</v>
      </c>
      <c r="S274" s="80"/>
      <c r="T274" s="99" t="s">
        <v>74</v>
      </c>
      <c r="U274" s="56">
        <f t="shared" si="163"/>
        <v>0</v>
      </c>
      <c r="V274" s="99" t="s">
        <v>79</v>
      </c>
      <c r="W274" s="56">
        <f t="shared" si="164"/>
        <v>0</v>
      </c>
      <c r="X274" s="99" t="s">
        <v>86</v>
      </c>
      <c r="Y274" s="56">
        <f t="shared" si="165"/>
        <v>0</v>
      </c>
      <c r="Z274" s="99" t="s">
        <v>91</v>
      </c>
      <c r="AA274" s="56">
        <f t="shared" si="166"/>
        <v>0</v>
      </c>
      <c r="AB274" s="99" t="s">
        <v>96</v>
      </c>
      <c r="AC274" s="56">
        <f t="shared" si="167"/>
        <v>0</v>
      </c>
      <c r="AD274" s="99" t="s">
        <v>102</v>
      </c>
      <c r="AE274" s="56">
        <f t="shared" si="168"/>
        <v>0</v>
      </c>
      <c r="AF274" s="56"/>
      <c r="AG274" s="99" t="s">
        <v>77</v>
      </c>
      <c r="AH274" s="56">
        <f t="shared" si="169"/>
        <v>0</v>
      </c>
      <c r="AI274" s="100" t="s">
        <v>83</v>
      </c>
      <c r="AJ274" s="56">
        <f t="shared" si="170"/>
        <v>0</v>
      </c>
      <c r="AK274" s="56" t="s">
        <v>86</v>
      </c>
      <c r="AL274" s="56">
        <f t="shared" si="171"/>
        <v>0</v>
      </c>
      <c r="AM274" s="99" t="s">
        <v>93</v>
      </c>
      <c r="AN274" s="56">
        <f t="shared" si="172"/>
        <v>0</v>
      </c>
      <c r="AO274" s="99" t="s">
        <v>99</v>
      </c>
      <c r="AP274" s="56">
        <f t="shared" si="173"/>
        <v>0</v>
      </c>
      <c r="AQ274" s="99" t="s">
        <v>121</v>
      </c>
      <c r="AR274" s="56">
        <f t="shared" si="174"/>
        <v>0</v>
      </c>
      <c r="AS274" s="56"/>
      <c r="AT274" s="99" t="s">
        <v>74</v>
      </c>
      <c r="AU274" s="56">
        <f t="shared" si="175"/>
        <v>0</v>
      </c>
      <c r="AV274" s="99" t="s">
        <v>79</v>
      </c>
      <c r="AW274" s="56">
        <f t="shared" si="176"/>
        <v>0</v>
      </c>
      <c r="AX274" s="99" t="s">
        <v>88</v>
      </c>
      <c r="AY274" s="56">
        <f t="shared" si="177"/>
        <v>0</v>
      </c>
      <c r="AZ274" s="99" t="s">
        <v>95</v>
      </c>
      <c r="BA274" s="56">
        <f t="shared" si="178"/>
        <v>0</v>
      </c>
      <c r="BB274" s="99" t="s">
        <v>99</v>
      </c>
      <c r="BC274" s="56">
        <f t="shared" si="179"/>
        <v>0</v>
      </c>
      <c r="BD274" s="99" t="s">
        <v>102</v>
      </c>
      <c r="BE274" s="56">
        <f t="shared" si="180"/>
        <v>0</v>
      </c>
      <c r="BF274" s="56"/>
      <c r="BG274" s="69" t="s">
        <v>74</v>
      </c>
      <c r="BH274" s="56">
        <f t="shared" si="181"/>
        <v>0</v>
      </c>
      <c r="BI274" s="100" t="s">
        <v>79</v>
      </c>
      <c r="BJ274" s="56">
        <f t="shared" si="182"/>
        <v>0</v>
      </c>
      <c r="BK274" s="99" t="s">
        <v>87</v>
      </c>
      <c r="BL274" s="56">
        <f t="shared" si="183"/>
        <v>0</v>
      </c>
      <c r="BM274" s="99" t="s">
        <v>95</v>
      </c>
      <c r="BN274" s="56">
        <f t="shared" si="184"/>
        <v>0</v>
      </c>
      <c r="BO274" s="99" t="s">
        <v>99</v>
      </c>
      <c r="BP274" s="56">
        <f t="shared" si="185"/>
        <v>0</v>
      </c>
      <c r="BQ274" s="99" t="s">
        <v>102</v>
      </c>
      <c r="BR274" s="56">
        <f t="shared" si="186"/>
        <v>0</v>
      </c>
      <c r="BS274" s="56"/>
      <c r="BT274" s="99" t="s">
        <v>74</v>
      </c>
      <c r="BU274" s="56">
        <f t="shared" si="187"/>
        <v>0</v>
      </c>
      <c r="BV274" s="100" t="s">
        <v>137</v>
      </c>
      <c r="BW274" s="56">
        <f t="shared" si="188"/>
        <v>0</v>
      </c>
      <c r="BX274" s="99" t="s">
        <v>85</v>
      </c>
      <c r="BY274" s="56">
        <f t="shared" si="189"/>
        <v>0</v>
      </c>
      <c r="BZ274" s="99" t="s">
        <v>94</v>
      </c>
      <c r="CA274" s="56">
        <f t="shared" si="190"/>
        <v>0</v>
      </c>
      <c r="CB274" s="99" t="s">
        <v>96</v>
      </c>
      <c r="CC274" s="56">
        <f t="shared" si="191"/>
        <v>0</v>
      </c>
      <c r="CD274" s="99" t="s">
        <v>122</v>
      </c>
      <c r="CE274" s="56">
        <f t="shared" si="192"/>
        <v>0</v>
      </c>
      <c r="CF274" s="56"/>
      <c r="CG274" s="99" t="s">
        <v>74</v>
      </c>
      <c r="CH274" s="56">
        <f t="shared" si="193"/>
        <v>0</v>
      </c>
      <c r="CI274" s="99" t="s">
        <v>137</v>
      </c>
      <c r="CJ274" s="56">
        <f t="shared" si="194"/>
        <v>0</v>
      </c>
      <c r="CK274" s="99" t="s">
        <v>85</v>
      </c>
      <c r="CL274" s="56">
        <f t="shared" si="195"/>
        <v>0</v>
      </c>
      <c r="CM274" s="99" t="s">
        <v>94</v>
      </c>
      <c r="CN274" s="56">
        <f t="shared" si="196"/>
        <v>0</v>
      </c>
      <c r="CO274" s="99" t="s">
        <v>96</v>
      </c>
      <c r="CP274" s="56">
        <f t="shared" si="197"/>
        <v>0</v>
      </c>
      <c r="CQ274" s="99" t="s">
        <v>122</v>
      </c>
      <c r="CR274" s="102">
        <f t="shared" si="198"/>
        <v>0</v>
      </c>
    </row>
    <row r="275" spans="1:96" x14ac:dyDescent="0.15">
      <c r="A275" s="80" t="s">
        <v>711</v>
      </c>
      <c r="B275" s="81" t="s">
        <v>712</v>
      </c>
      <c r="C275" s="82" t="s">
        <v>170</v>
      </c>
      <c r="D275" s="82" t="s">
        <v>51</v>
      </c>
      <c r="E275" s="56"/>
      <c r="F275" s="14"/>
      <c r="G275" s="80">
        <v>60</v>
      </c>
      <c r="H275" s="56">
        <v>24</v>
      </c>
      <c r="I275" s="56">
        <v>29</v>
      </c>
      <c r="J275" s="56">
        <v>15</v>
      </c>
      <c r="K275" s="56">
        <v>20</v>
      </c>
      <c r="L275" s="56">
        <v>14</v>
      </c>
      <c r="M275" s="94">
        <f t="shared" si="160"/>
        <v>162</v>
      </c>
      <c r="N275" s="80"/>
      <c r="O275" s="56">
        <f t="shared" si="199"/>
        <v>0</v>
      </c>
      <c r="P275" s="56"/>
      <c r="Q275" s="81">
        <f t="shared" si="161"/>
        <v>0</v>
      </c>
      <c r="R275" s="14">
        <f t="shared" si="162"/>
        <v>0</v>
      </c>
      <c r="S275" s="80"/>
      <c r="T275" s="99" t="s">
        <v>75</v>
      </c>
      <c r="U275" s="56">
        <f t="shared" si="163"/>
        <v>0</v>
      </c>
      <c r="V275" s="99" t="s">
        <v>81</v>
      </c>
      <c r="W275" s="56">
        <f t="shared" si="164"/>
        <v>0</v>
      </c>
      <c r="X275" s="99" t="s">
        <v>87</v>
      </c>
      <c r="Y275" s="56">
        <f t="shared" si="165"/>
        <v>0</v>
      </c>
      <c r="Z275" s="99" t="s">
        <v>95</v>
      </c>
      <c r="AA275" s="56">
        <f t="shared" si="166"/>
        <v>0</v>
      </c>
      <c r="AB275" s="99" t="s">
        <v>96</v>
      </c>
      <c r="AC275" s="56">
        <f t="shared" si="167"/>
        <v>0</v>
      </c>
      <c r="AD275" s="99" t="s">
        <v>121</v>
      </c>
      <c r="AE275" s="56">
        <f t="shared" si="168"/>
        <v>0</v>
      </c>
      <c r="AF275" s="56"/>
      <c r="AG275" s="99" t="s">
        <v>77</v>
      </c>
      <c r="AH275" s="56">
        <f t="shared" si="169"/>
        <v>0</v>
      </c>
      <c r="AI275" s="100" t="s">
        <v>81</v>
      </c>
      <c r="AJ275" s="56">
        <f t="shared" si="170"/>
        <v>0</v>
      </c>
      <c r="AK275" s="56" t="s">
        <v>86</v>
      </c>
      <c r="AL275" s="56">
        <f t="shared" si="171"/>
        <v>0</v>
      </c>
      <c r="AM275" s="99" t="s">
        <v>93</v>
      </c>
      <c r="AN275" s="56">
        <f t="shared" si="172"/>
        <v>0</v>
      </c>
      <c r="AO275" s="99" t="s">
        <v>99</v>
      </c>
      <c r="AP275" s="56">
        <f t="shared" si="173"/>
        <v>0</v>
      </c>
      <c r="AQ275" s="99" t="s">
        <v>102</v>
      </c>
      <c r="AR275" s="56">
        <f t="shared" si="174"/>
        <v>0</v>
      </c>
      <c r="AS275" s="56"/>
      <c r="AT275" s="99" t="s">
        <v>74</v>
      </c>
      <c r="AU275" s="56">
        <f t="shared" si="175"/>
        <v>0</v>
      </c>
      <c r="AV275" s="99" t="s">
        <v>81</v>
      </c>
      <c r="AW275" s="56">
        <f t="shared" si="176"/>
        <v>0</v>
      </c>
      <c r="AX275" s="99" t="s">
        <v>88</v>
      </c>
      <c r="AY275" s="56">
        <f t="shared" si="177"/>
        <v>0</v>
      </c>
      <c r="AZ275" s="99" t="s">
        <v>93</v>
      </c>
      <c r="BA275" s="56">
        <f t="shared" si="178"/>
        <v>0</v>
      </c>
      <c r="BB275" s="99" t="s">
        <v>96</v>
      </c>
      <c r="BC275" s="56">
        <f t="shared" si="179"/>
        <v>0</v>
      </c>
      <c r="BD275" s="99" t="s">
        <v>122</v>
      </c>
      <c r="BE275" s="56">
        <f t="shared" si="180"/>
        <v>0</v>
      </c>
      <c r="BF275" s="56"/>
      <c r="BG275" s="69" t="s">
        <v>74</v>
      </c>
      <c r="BH275" s="56">
        <f t="shared" si="181"/>
        <v>0</v>
      </c>
      <c r="BI275" s="100" t="s">
        <v>81</v>
      </c>
      <c r="BJ275" s="56">
        <f t="shared" si="182"/>
        <v>0</v>
      </c>
      <c r="BK275" s="99" t="s">
        <v>87</v>
      </c>
      <c r="BL275" s="56">
        <f t="shared" si="183"/>
        <v>0</v>
      </c>
      <c r="BM275" s="99" t="s">
        <v>93</v>
      </c>
      <c r="BN275" s="56">
        <f t="shared" si="184"/>
        <v>0</v>
      </c>
      <c r="BO275" s="99" t="s">
        <v>96</v>
      </c>
      <c r="BP275" s="56">
        <f t="shared" si="185"/>
        <v>0</v>
      </c>
      <c r="BQ275" s="99" t="s">
        <v>122</v>
      </c>
      <c r="BR275" s="56">
        <f t="shared" si="186"/>
        <v>0</v>
      </c>
      <c r="BS275" s="56"/>
      <c r="BT275" s="99" t="s">
        <v>75</v>
      </c>
      <c r="BU275" s="56">
        <f t="shared" si="187"/>
        <v>0</v>
      </c>
      <c r="BV275" s="100" t="s">
        <v>138</v>
      </c>
      <c r="BW275" s="56">
        <f t="shared" si="188"/>
        <v>0</v>
      </c>
      <c r="BX275" s="99" t="s">
        <v>88</v>
      </c>
      <c r="BY275" s="56">
        <f t="shared" si="189"/>
        <v>0</v>
      </c>
      <c r="BZ275" s="99" t="s">
        <v>93</v>
      </c>
      <c r="CA275" s="56">
        <f t="shared" si="190"/>
        <v>0</v>
      </c>
      <c r="CB275" s="99" t="s">
        <v>99</v>
      </c>
      <c r="CC275" s="56">
        <f t="shared" si="191"/>
        <v>0</v>
      </c>
      <c r="CD275" s="99" t="s">
        <v>102</v>
      </c>
      <c r="CE275" s="56">
        <f t="shared" si="192"/>
        <v>0</v>
      </c>
      <c r="CF275" s="56"/>
      <c r="CG275" s="99" t="s">
        <v>75</v>
      </c>
      <c r="CH275" s="56">
        <f t="shared" si="193"/>
        <v>0</v>
      </c>
      <c r="CI275" s="99" t="s">
        <v>138</v>
      </c>
      <c r="CJ275" s="56">
        <f t="shared" si="194"/>
        <v>0</v>
      </c>
      <c r="CK275" s="99" t="s">
        <v>88</v>
      </c>
      <c r="CL275" s="56">
        <f t="shared" si="195"/>
        <v>0</v>
      </c>
      <c r="CM275" s="99" t="s">
        <v>93</v>
      </c>
      <c r="CN275" s="56">
        <f t="shared" si="196"/>
        <v>0</v>
      </c>
      <c r="CO275" s="99" t="s">
        <v>99</v>
      </c>
      <c r="CP275" s="56">
        <f t="shared" si="197"/>
        <v>0</v>
      </c>
      <c r="CQ275" s="99" t="s">
        <v>102</v>
      </c>
      <c r="CR275" s="102">
        <f t="shared" si="198"/>
        <v>0</v>
      </c>
    </row>
    <row r="276" spans="1:96" x14ac:dyDescent="0.15">
      <c r="A276" s="80" t="s">
        <v>713</v>
      </c>
      <c r="B276" s="81" t="s">
        <v>714</v>
      </c>
      <c r="C276" s="82" t="s">
        <v>648</v>
      </c>
      <c r="D276" s="82" t="s">
        <v>51</v>
      </c>
      <c r="E276" s="56"/>
      <c r="F276" s="14"/>
      <c r="G276" s="80">
        <v>83</v>
      </c>
      <c r="H276" s="56">
        <v>19</v>
      </c>
      <c r="I276" s="56">
        <v>23</v>
      </c>
      <c r="J276" s="56">
        <v>9</v>
      </c>
      <c r="K276" s="56">
        <v>12</v>
      </c>
      <c r="L276" s="56">
        <v>13.5</v>
      </c>
      <c r="M276" s="94">
        <f t="shared" si="160"/>
        <v>159.5</v>
      </c>
      <c r="N276" s="80"/>
      <c r="O276" s="56">
        <f t="shared" si="199"/>
        <v>0</v>
      </c>
      <c r="P276" s="56"/>
      <c r="Q276" s="81">
        <f t="shared" si="161"/>
        <v>0</v>
      </c>
      <c r="R276" s="14">
        <f t="shared" si="162"/>
        <v>0</v>
      </c>
      <c r="S276" s="80"/>
      <c r="T276" s="99" t="s">
        <v>75</v>
      </c>
      <c r="U276" s="56">
        <f t="shared" si="163"/>
        <v>0</v>
      </c>
      <c r="V276" s="99" t="s">
        <v>81</v>
      </c>
      <c r="W276" s="56">
        <f t="shared" si="164"/>
        <v>0</v>
      </c>
      <c r="X276" s="99" t="s">
        <v>87</v>
      </c>
      <c r="Y276" s="56">
        <f t="shared" si="165"/>
        <v>0</v>
      </c>
      <c r="Z276" s="99" t="s">
        <v>95</v>
      </c>
      <c r="AA276" s="56">
        <f t="shared" si="166"/>
        <v>0</v>
      </c>
      <c r="AB276" s="99" t="s">
        <v>96</v>
      </c>
      <c r="AC276" s="56">
        <f t="shared" si="167"/>
        <v>0</v>
      </c>
      <c r="AD276" s="99" t="s">
        <v>121</v>
      </c>
      <c r="AE276" s="56">
        <f t="shared" si="168"/>
        <v>0</v>
      </c>
      <c r="AF276" s="56"/>
      <c r="AG276" s="99" t="s">
        <v>74</v>
      </c>
      <c r="AH276" s="56">
        <f t="shared" si="169"/>
        <v>0</v>
      </c>
      <c r="AI276" s="100" t="s">
        <v>79</v>
      </c>
      <c r="AJ276" s="56">
        <f t="shared" si="170"/>
        <v>0</v>
      </c>
      <c r="AK276" s="56" t="s">
        <v>90</v>
      </c>
      <c r="AL276" s="56">
        <f t="shared" si="171"/>
        <v>0</v>
      </c>
      <c r="AM276" s="99" t="s">
        <v>94</v>
      </c>
      <c r="AN276" s="56">
        <f t="shared" si="172"/>
        <v>0</v>
      </c>
      <c r="AO276" s="99" t="s">
        <v>99</v>
      </c>
      <c r="AP276" s="56">
        <f t="shared" si="173"/>
        <v>0</v>
      </c>
      <c r="AQ276" s="99" t="s">
        <v>122</v>
      </c>
      <c r="AR276" s="56">
        <f t="shared" si="174"/>
        <v>0</v>
      </c>
      <c r="AS276" s="56"/>
      <c r="AT276" s="99" t="s">
        <v>74</v>
      </c>
      <c r="AU276" s="56">
        <f t="shared" si="175"/>
        <v>0</v>
      </c>
      <c r="AV276" s="99" t="s">
        <v>80</v>
      </c>
      <c r="AW276" s="56">
        <f t="shared" si="176"/>
        <v>0</v>
      </c>
      <c r="AX276" s="99" t="s">
        <v>90</v>
      </c>
      <c r="AY276" s="56">
        <f t="shared" si="177"/>
        <v>0</v>
      </c>
      <c r="AZ276" s="99" t="s">
        <v>95</v>
      </c>
      <c r="BA276" s="56">
        <f t="shared" si="178"/>
        <v>0</v>
      </c>
      <c r="BB276" s="99" t="s">
        <v>99</v>
      </c>
      <c r="BC276" s="56">
        <f t="shared" si="179"/>
        <v>0</v>
      </c>
      <c r="BD276" s="99" t="s">
        <v>122</v>
      </c>
      <c r="BE276" s="56">
        <f t="shared" si="180"/>
        <v>0</v>
      </c>
      <c r="BF276" s="56"/>
      <c r="BG276" s="69" t="s">
        <v>74</v>
      </c>
      <c r="BH276" s="56">
        <f t="shared" si="181"/>
        <v>0</v>
      </c>
      <c r="BI276" s="100" t="s">
        <v>80</v>
      </c>
      <c r="BJ276" s="56">
        <f t="shared" si="182"/>
        <v>0</v>
      </c>
      <c r="BK276" s="99" t="s">
        <v>90</v>
      </c>
      <c r="BL276" s="56">
        <f t="shared" si="183"/>
        <v>0</v>
      </c>
      <c r="BM276" s="99" t="s">
        <v>95</v>
      </c>
      <c r="BN276" s="56">
        <f t="shared" si="184"/>
        <v>0</v>
      </c>
      <c r="BO276" s="99" t="s">
        <v>99</v>
      </c>
      <c r="BP276" s="56">
        <f t="shared" si="185"/>
        <v>0</v>
      </c>
      <c r="BQ276" s="99" t="s">
        <v>122</v>
      </c>
      <c r="BR276" s="56">
        <f t="shared" si="186"/>
        <v>0</v>
      </c>
      <c r="BS276" s="56"/>
      <c r="BT276" s="99" t="s">
        <v>75</v>
      </c>
      <c r="BU276" s="56">
        <f t="shared" si="187"/>
        <v>0</v>
      </c>
      <c r="BV276" s="100" t="s">
        <v>138</v>
      </c>
      <c r="BW276" s="56">
        <f t="shared" si="188"/>
        <v>0</v>
      </c>
      <c r="BX276" s="99" t="s">
        <v>88</v>
      </c>
      <c r="BY276" s="56">
        <f t="shared" si="189"/>
        <v>0</v>
      </c>
      <c r="BZ276" s="99" t="s">
        <v>93</v>
      </c>
      <c r="CA276" s="56">
        <f t="shared" si="190"/>
        <v>0</v>
      </c>
      <c r="CB276" s="99" t="s">
        <v>99</v>
      </c>
      <c r="CC276" s="56">
        <f t="shared" si="191"/>
        <v>0</v>
      </c>
      <c r="CD276" s="99" t="s">
        <v>102</v>
      </c>
      <c r="CE276" s="56">
        <f t="shared" si="192"/>
        <v>0</v>
      </c>
      <c r="CF276" s="56"/>
      <c r="CG276" s="99" t="s">
        <v>75</v>
      </c>
      <c r="CH276" s="56">
        <f t="shared" si="193"/>
        <v>0</v>
      </c>
      <c r="CI276" s="99" t="s">
        <v>138</v>
      </c>
      <c r="CJ276" s="56">
        <f t="shared" si="194"/>
        <v>0</v>
      </c>
      <c r="CK276" s="99" t="s">
        <v>88</v>
      </c>
      <c r="CL276" s="56">
        <f t="shared" si="195"/>
        <v>0</v>
      </c>
      <c r="CM276" s="99" t="s">
        <v>93</v>
      </c>
      <c r="CN276" s="56">
        <f t="shared" si="196"/>
        <v>0</v>
      </c>
      <c r="CO276" s="99" t="s">
        <v>99</v>
      </c>
      <c r="CP276" s="56">
        <f t="shared" si="197"/>
        <v>0</v>
      </c>
      <c r="CQ276" s="99" t="s">
        <v>102</v>
      </c>
      <c r="CR276" s="102">
        <f t="shared" si="198"/>
        <v>0</v>
      </c>
    </row>
    <row r="277" spans="1:96" x14ac:dyDescent="0.15">
      <c r="A277" s="80" t="s">
        <v>715</v>
      </c>
      <c r="B277" s="81" t="s">
        <v>716</v>
      </c>
      <c r="C277" s="82" t="s">
        <v>170</v>
      </c>
      <c r="D277" s="82" t="s">
        <v>51</v>
      </c>
      <c r="E277" s="56"/>
      <c r="F277" s="14"/>
      <c r="G277" s="80">
        <v>0</v>
      </c>
      <c r="H277" s="56">
        <v>0</v>
      </c>
      <c r="I277" s="56">
        <v>0</v>
      </c>
      <c r="J277" s="56">
        <v>0</v>
      </c>
      <c r="K277" s="56">
        <v>0</v>
      </c>
      <c r="L277" s="56">
        <v>0</v>
      </c>
      <c r="M277" s="94">
        <f t="shared" si="160"/>
        <v>0</v>
      </c>
      <c r="N277" s="80"/>
      <c r="O277" s="56">
        <f t="shared" si="199"/>
        <v>0</v>
      </c>
      <c r="P277" s="56"/>
      <c r="Q277" s="81">
        <f t="shared" si="161"/>
        <v>0</v>
      </c>
      <c r="R277" s="14">
        <f t="shared" si="162"/>
        <v>0</v>
      </c>
      <c r="S277" s="80"/>
      <c r="T277" s="99" t="s">
        <v>76</v>
      </c>
      <c r="U277" s="56">
        <f t="shared" si="163"/>
        <v>0</v>
      </c>
      <c r="V277" s="99" t="s">
        <v>83</v>
      </c>
      <c r="W277" s="56">
        <f t="shared" si="164"/>
        <v>0</v>
      </c>
      <c r="X277" s="99" t="s">
        <v>85</v>
      </c>
      <c r="Y277" s="56">
        <f t="shared" si="165"/>
        <v>0</v>
      </c>
      <c r="Z277" s="99" t="s">
        <v>91</v>
      </c>
      <c r="AA277" s="56">
        <f t="shared" si="166"/>
        <v>0</v>
      </c>
      <c r="AB277" s="99" t="s">
        <v>125</v>
      </c>
      <c r="AC277" s="56">
        <f t="shared" si="167"/>
        <v>0</v>
      </c>
      <c r="AD277" s="99" t="s">
        <v>125</v>
      </c>
      <c r="AE277" s="56">
        <f t="shared" si="168"/>
        <v>0</v>
      </c>
      <c r="AF277" s="56"/>
      <c r="AG277" s="99" t="s">
        <v>77</v>
      </c>
      <c r="AH277" s="56">
        <f t="shared" si="169"/>
        <v>0</v>
      </c>
      <c r="AI277" s="100" t="s">
        <v>81</v>
      </c>
      <c r="AJ277" s="56">
        <f t="shared" si="170"/>
        <v>0</v>
      </c>
      <c r="AK277" s="56" t="s">
        <v>88</v>
      </c>
      <c r="AL277" s="56">
        <f t="shared" si="171"/>
        <v>0</v>
      </c>
      <c r="AM277" s="99" t="s">
        <v>91</v>
      </c>
      <c r="AN277" s="56">
        <f t="shared" si="172"/>
        <v>0</v>
      </c>
      <c r="AO277" s="99" t="s">
        <v>96</v>
      </c>
      <c r="AP277" s="56">
        <f t="shared" si="173"/>
        <v>0</v>
      </c>
      <c r="AQ277" s="99" t="s">
        <v>102</v>
      </c>
      <c r="AR277" s="56">
        <f t="shared" si="174"/>
        <v>0</v>
      </c>
      <c r="AS277" s="56"/>
      <c r="AT277" s="99" t="s">
        <v>74</v>
      </c>
      <c r="AU277" s="56">
        <f t="shared" si="175"/>
        <v>0</v>
      </c>
      <c r="AV277" s="99" t="s">
        <v>81</v>
      </c>
      <c r="AW277" s="56">
        <f t="shared" si="176"/>
        <v>0</v>
      </c>
      <c r="AX277" s="99" t="s">
        <v>89</v>
      </c>
      <c r="AY277" s="56">
        <f t="shared" si="177"/>
        <v>0</v>
      </c>
      <c r="AZ277" s="99" t="s">
        <v>91</v>
      </c>
      <c r="BA277" s="56">
        <f t="shared" si="178"/>
        <v>0</v>
      </c>
      <c r="BB277" s="99" t="s">
        <v>96</v>
      </c>
      <c r="BC277" s="56">
        <f t="shared" si="179"/>
        <v>0</v>
      </c>
      <c r="BD277" s="99" t="s">
        <v>102</v>
      </c>
      <c r="BE277" s="56">
        <f t="shared" si="180"/>
        <v>0</v>
      </c>
      <c r="BF277" s="56"/>
      <c r="BG277" s="69" t="s">
        <v>74</v>
      </c>
      <c r="BH277" s="56">
        <f t="shared" si="181"/>
        <v>0</v>
      </c>
      <c r="BI277" s="100" t="s">
        <v>81</v>
      </c>
      <c r="BJ277" s="56">
        <f t="shared" si="182"/>
        <v>0</v>
      </c>
      <c r="BK277" s="99" t="s">
        <v>89</v>
      </c>
      <c r="BL277" s="56">
        <f t="shared" si="183"/>
        <v>0</v>
      </c>
      <c r="BM277" s="99" t="s">
        <v>91</v>
      </c>
      <c r="BN277" s="56">
        <f t="shared" si="184"/>
        <v>0</v>
      </c>
      <c r="BO277" s="99" t="s">
        <v>96</v>
      </c>
      <c r="BP277" s="56">
        <f t="shared" si="185"/>
        <v>0</v>
      </c>
      <c r="BQ277" s="99" t="s">
        <v>102</v>
      </c>
      <c r="BR277" s="56">
        <f t="shared" si="186"/>
        <v>0</v>
      </c>
      <c r="BS277" s="56"/>
      <c r="BT277" s="99" t="s">
        <v>73</v>
      </c>
      <c r="BU277" s="56">
        <f t="shared" si="187"/>
        <v>0</v>
      </c>
      <c r="BV277" s="100" t="s">
        <v>83</v>
      </c>
      <c r="BW277" s="56">
        <f t="shared" si="188"/>
        <v>0</v>
      </c>
      <c r="BX277" s="99" t="s">
        <v>85</v>
      </c>
      <c r="BY277" s="56">
        <f t="shared" si="189"/>
        <v>0</v>
      </c>
      <c r="BZ277" s="99" t="s">
        <v>94</v>
      </c>
      <c r="CA277" s="56">
        <f t="shared" si="190"/>
        <v>0</v>
      </c>
      <c r="CB277" s="99" t="s">
        <v>96</v>
      </c>
      <c r="CC277" s="56">
        <f t="shared" si="191"/>
        <v>0</v>
      </c>
      <c r="CD277" s="99" t="s">
        <v>122</v>
      </c>
      <c r="CE277" s="56">
        <f t="shared" si="192"/>
        <v>0</v>
      </c>
      <c r="CF277" s="56"/>
      <c r="CG277" s="99" t="s">
        <v>73</v>
      </c>
      <c r="CH277" s="56">
        <f t="shared" si="193"/>
        <v>0</v>
      </c>
      <c r="CI277" s="99" t="s">
        <v>83</v>
      </c>
      <c r="CJ277" s="56">
        <f t="shared" si="194"/>
        <v>0</v>
      </c>
      <c r="CK277" s="99" t="s">
        <v>85</v>
      </c>
      <c r="CL277" s="56">
        <f t="shared" si="195"/>
        <v>0</v>
      </c>
      <c r="CM277" s="99" t="s">
        <v>94</v>
      </c>
      <c r="CN277" s="56">
        <f t="shared" si="196"/>
        <v>0</v>
      </c>
      <c r="CO277" s="99" t="s">
        <v>96</v>
      </c>
      <c r="CP277" s="56">
        <f t="shared" si="197"/>
        <v>0</v>
      </c>
      <c r="CQ277" s="99" t="s">
        <v>122</v>
      </c>
      <c r="CR277" s="102">
        <f t="shared" si="198"/>
        <v>0</v>
      </c>
    </row>
    <row r="278" spans="1:96" x14ac:dyDescent="0.15">
      <c r="A278" s="80" t="s">
        <v>717</v>
      </c>
      <c r="B278" s="81" t="s">
        <v>718</v>
      </c>
      <c r="C278" s="82" t="s">
        <v>170</v>
      </c>
      <c r="D278" s="82" t="s">
        <v>51</v>
      </c>
      <c r="E278" s="56"/>
      <c r="F278" s="14"/>
      <c r="G278" s="80">
        <v>0</v>
      </c>
      <c r="H278" s="56">
        <v>0</v>
      </c>
      <c r="I278" s="56">
        <v>0</v>
      </c>
      <c r="J278" s="56">
        <v>0</v>
      </c>
      <c r="K278" s="56">
        <v>0</v>
      </c>
      <c r="L278" s="56">
        <v>0</v>
      </c>
      <c r="M278" s="94">
        <f t="shared" si="160"/>
        <v>0</v>
      </c>
      <c r="N278" s="80"/>
      <c r="O278" s="56">
        <f t="shared" si="199"/>
        <v>0</v>
      </c>
      <c r="P278" s="56"/>
      <c r="Q278" s="81">
        <f t="shared" si="161"/>
        <v>0</v>
      </c>
      <c r="R278" s="14">
        <f t="shared" si="162"/>
        <v>0</v>
      </c>
      <c r="S278" s="80"/>
      <c r="T278" s="99" t="s">
        <v>76</v>
      </c>
      <c r="U278" s="56">
        <f t="shared" si="163"/>
        <v>0</v>
      </c>
      <c r="V278" s="99" t="s">
        <v>83</v>
      </c>
      <c r="W278" s="56">
        <f t="shared" si="164"/>
        <v>0</v>
      </c>
      <c r="X278" s="99" t="s">
        <v>85</v>
      </c>
      <c r="Y278" s="56">
        <f t="shared" si="165"/>
        <v>0</v>
      </c>
      <c r="Z278" s="99" t="s">
        <v>91</v>
      </c>
      <c r="AA278" s="56">
        <f t="shared" si="166"/>
        <v>0</v>
      </c>
      <c r="AB278" s="99" t="s">
        <v>125</v>
      </c>
      <c r="AC278" s="56">
        <f t="shared" si="167"/>
        <v>0</v>
      </c>
      <c r="AD278" s="99" t="s">
        <v>125</v>
      </c>
      <c r="AE278" s="56">
        <f t="shared" si="168"/>
        <v>0</v>
      </c>
      <c r="AF278" s="56"/>
      <c r="AG278" s="99" t="s">
        <v>75</v>
      </c>
      <c r="AH278" s="56">
        <f t="shared" si="169"/>
        <v>0</v>
      </c>
      <c r="AI278" s="100" t="s">
        <v>82</v>
      </c>
      <c r="AJ278" s="56">
        <f t="shared" si="170"/>
        <v>0</v>
      </c>
      <c r="AK278" s="56" t="s">
        <v>85</v>
      </c>
      <c r="AL278" s="56">
        <f t="shared" si="171"/>
        <v>0</v>
      </c>
      <c r="AM278" s="99" t="s">
        <v>91</v>
      </c>
      <c r="AN278" s="56">
        <f t="shared" si="172"/>
        <v>0</v>
      </c>
      <c r="AO278" s="99" t="s">
        <v>96</v>
      </c>
      <c r="AP278" s="56">
        <f t="shared" si="173"/>
        <v>0</v>
      </c>
      <c r="AQ278" s="99" t="s">
        <v>102</v>
      </c>
      <c r="AR278" s="56">
        <f t="shared" si="174"/>
        <v>0</v>
      </c>
      <c r="AS278" s="56"/>
      <c r="AT278" s="99" t="s">
        <v>77</v>
      </c>
      <c r="AU278" s="56">
        <f t="shared" si="175"/>
        <v>0</v>
      </c>
      <c r="AV278" s="99" t="s">
        <v>132</v>
      </c>
      <c r="AW278" s="56">
        <f t="shared" si="176"/>
        <v>0</v>
      </c>
      <c r="AX278" s="99" t="s">
        <v>88</v>
      </c>
      <c r="AY278" s="56">
        <f t="shared" si="177"/>
        <v>0</v>
      </c>
      <c r="AZ278" s="99" t="s">
        <v>91</v>
      </c>
      <c r="BA278" s="56">
        <f t="shared" si="178"/>
        <v>0</v>
      </c>
      <c r="BB278" s="99" t="s">
        <v>96</v>
      </c>
      <c r="BC278" s="56">
        <f t="shared" si="179"/>
        <v>0</v>
      </c>
      <c r="BD278" s="99" t="s">
        <v>122</v>
      </c>
      <c r="BE278" s="56">
        <f t="shared" si="180"/>
        <v>0</v>
      </c>
      <c r="BF278" s="56"/>
      <c r="BG278" s="69" t="s">
        <v>77</v>
      </c>
      <c r="BH278" s="56">
        <f t="shared" si="181"/>
        <v>0</v>
      </c>
      <c r="BI278" s="100" t="s">
        <v>83</v>
      </c>
      <c r="BJ278" s="56">
        <f t="shared" si="182"/>
        <v>0</v>
      </c>
      <c r="BK278" s="99" t="s">
        <v>87</v>
      </c>
      <c r="BL278" s="56">
        <f t="shared" si="183"/>
        <v>0</v>
      </c>
      <c r="BM278" s="99" t="s">
        <v>91</v>
      </c>
      <c r="BN278" s="56">
        <f t="shared" si="184"/>
        <v>0</v>
      </c>
      <c r="BO278" s="99" t="s">
        <v>96</v>
      </c>
      <c r="BP278" s="56">
        <f t="shared" si="185"/>
        <v>0</v>
      </c>
      <c r="BQ278" s="99" t="s">
        <v>122</v>
      </c>
      <c r="BR278" s="56">
        <f t="shared" si="186"/>
        <v>0</v>
      </c>
      <c r="BS278" s="56"/>
      <c r="BT278" s="99" t="s">
        <v>75</v>
      </c>
      <c r="BU278" s="56">
        <f t="shared" si="187"/>
        <v>0</v>
      </c>
      <c r="BV278" s="100" t="s">
        <v>138</v>
      </c>
      <c r="BW278" s="56">
        <f t="shared" si="188"/>
        <v>0</v>
      </c>
      <c r="BX278" s="99" t="s">
        <v>88</v>
      </c>
      <c r="BY278" s="56">
        <f t="shared" si="189"/>
        <v>0</v>
      </c>
      <c r="BZ278" s="99" t="s">
        <v>93</v>
      </c>
      <c r="CA278" s="56">
        <f t="shared" si="190"/>
        <v>0</v>
      </c>
      <c r="CB278" s="99" t="s">
        <v>99</v>
      </c>
      <c r="CC278" s="56">
        <f t="shared" si="191"/>
        <v>0</v>
      </c>
      <c r="CD278" s="99" t="s">
        <v>102</v>
      </c>
      <c r="CE278" s="56">
        <f t="shared" si="192"/>
        <v>0</v>
      </c>
      <c r="CF278" s="56"/>
      <c r="CG278" s="99" t="s">
        <v>75</v>
      </c>
      <c r="CH278" s="56">
        <f t="shared" si="193"/>
        <v>0</v>
      </c>
      <c r="CI278" s="99" t="s">
        <v>138</v>
      </c>
      <c r="CJ278" s="56">
        <f t="shared" si="194"/>
        <v>0</v>
      </c>
      <c r="CK278" s="99" t="s">
        <v>88</v>
      </c>
      <c r="CL278" s="56">
        <f t="shared" si="195"/>
        <v>0</v>
      </c>
      <c r="CM278" s="99" t="s">
        <v>93</v>
      </c>
      <c r="CN278" s="56">
        <f t="shared" si="196"/>
        <v>0</v>
      </c>
      <c r="CO278" s="99" t="s">
        <v>99</v>
      </c>
      <c r="CP278" s="56">
        <f t="shared" si="197"/>
        <v>0</v>
      </c>
      <c r="CQ278" s="99" t="s">
        <v>102</v>
      </c>
      <c r="CR278" s="102">
        <f t="shared" si="198"/>
        <v>0</v>
      </c>
    </row>
    <row r="279" spans="1:96" x14ac:dyDescent="0.15">
      <c r="A279" s="80" t="s">
        <v>533</v>
      </c>
      <c r="B279" s="81" t="s">
        <v>719</v>
      </c>
      <c r="C279" s="82" t="s">
        <v>170</v>
      </c>
      <c r="D279" s="82" t="s">
        <v>51</v>
      </c>
      <c r="E279" s="56"/>
      <c r="F279" s="14"/>
      <c r="G279" s="80">
        <v>0</v>
      </c>
      <c r="H279" s="56">
        <v>0</v>
      </c>
      <c r="I279" s="56">
        <v>0</v>
      </c>
      <c r="J279" s="56">
        <v>0</v>
      </c>
      <c r="K279" s="56">
        <v>0</v>
      </c>
      <c r="L279" s="56">
        <v>0</v>
      </c>
      <c r="M279" s="94">
        <f t="shared" si="160"/>
        <v>0</v>
      </c>
      <c r="N279" s="80"/>
      <c r="O279" s="56">
        <f t="shared" si="199"/>
        <v>0</v>
      </c>
      <c r="P279" s="56"/>
      <c r="Q279" s="81">
        <f t="shared" si="161"/>
        <v>0</v>
      </c>
      <c r="R279" s="14">
        <f t="shared" si="162"/>
        <v>0</v>
      </c>
      <c r="S279" s="80"/>
      <c r="T279" s="99" t="s">
        <v>74</v>
      </c>
      <c r="U279" s="56">
        <f t="shared" si="163"/>
        <v>0</v>
      </c>
      <c r="V279" s="99" t="s">
        <v>84</v>
      </c>
      <c r="W279" s="56">
        <f t="shared" si="164"/>
        <v>0</v>
      </c>
      <c r="X279" s="99" t="s">
        <v>88</v>
      </c>
      <c r="Y279" s="56">
        <f t="shared" si="165"/>
        <v>0</v>
      </c>
      <c r="Z279" s="99" t="s">
        <v>93</v>
      </c>
      <c r="AA279" s="56">
        <f t="shared" si="166"/>
        <v>0</v>
      </c>
      <c r="AB279" s="99" t="s">
        <v>125</v>
      </c>
      <c r="AC279" s="56">
        <f t="shared" si="167"/>
        <v>0</v>
      </c>
      <c r="AD279" s="99" t="s">
        <v>100</v>
      </c>
      <c r="AE279" s="56">
        <f t="shared" si="168"/>
        <v>0</v>
      </c>
      <c r="AF279" s="56"/>
      <c r="AG279" s="99" t="s">
        <v>76</v>
      </c>
      <c r="AH279" s="56">
        <f t="shared" si="169"/>
        <v>0</v>
      </c>
      <c r="AI279" s="100" t="s">
        <v>83</v>
      </c>
      <c r="AJ279" s="56">
        <f t="shared" si="170"/>
        <v>0</v>
      </c>
      <c r="AK279" s="56" t="s">
        <v>86</v>
      </c>
      <c r="AL279" s="56">
        <f t="shared" si="171"/>
        <v>0</v>
      </c>
      <c r="AM279" s="99" t="s">
        <v>93</v>
      </c>
      <c r="AN279" s="56">
        <f t="shared" si="172"/>
        <v>0</v>
      </c>
      <c r="AO279" s="99" t="s">
        <v>99</v>
      </c>
      <c r="AP279" s="56">
        <f t="shared" si="173"/>
        <v>0</v>
      </c>
      <c r="AQ279" s="99" t="s">
        <v>102</v>
      </c>
      <c r="AR279" s="56">
        <f t="shared" si="174"/>
        <v>0</v>
      </c>
      <c r="AS279" s="56"/>
      <c r="AT279" s="99" t="s">
        <v>73</v>
      </c>
      <c r="AU279" s="56">
        <f t="shared" si="175"/>
        <v>0</v>
      </c>
      <c r="AV279" s="99" t="s">
        <v>132</v>
      </c>
      <c r="AW279" s="56">
        <f t="shared" si="176"/>
        <v>0</v>
      </c>
      <c r="AX279" s="99" t="s">
        <v>88</v>
      </c>
      <c r="AY279" s="56">
        <f t="shared" si="177"/>
        <v>0</v>
      </c>
      <c r="AZ279" s="99" t="s">
        <v>95</v>
      </c>
      <c r="BA279" s="56">
        <f t="shared" si="178"/>
        <v>0</v>
      </c>
      <c r="BB279" s="99" t="s">
        <v>99</v>
      </c>
      <c r="BC279" s="56">
        <f t="shared" si="179"/>
        <v>0</v>
      </c>
      <c r="BD279" s="99" t="s">
        <v>122</v>
      </c>
      <c r="BE279" s="56">
        <f t="shared" si="180"/>
        <v>0</v>
      </c>
      <c r="BF279" s="56"/>
      <c r="BG279" s="69" t="s">
        <v>73</v>
      </c>
      <c r="BH279" s="56">
        <f t="shared" si="181"/>
        <v>0</v>
      </c>
      <c r="BI279" s="100" t="s">
        <v>83</v>
      </c>
      <c r="BJ279" s="56">
        <f t="shared" si="182"/>
        <v>0</v>
      </c>
      <c r="BK279" s="99" t="s">
        <v>135</v>
      </c>
      <c r="BL279" s="56">
        <f t="shared" si="183"/>
        <v>0</v>
      </c>
      <c r="BM279" s="99" t="s">
        <v>95</v>
      </c>
      <c r="BN279" s="56">
        <f t="shared" si="184"/>
        <v>0</v>
      </c>
      <c r="BO279" s="99" t="s">
        <v>99</v>
      </c>
      <c r="BP279" s="56">
        <f t="shared" si="185"/>
        <v>0</v>
      </c>
      <c r="BQ279" s="99" t="s">
        <v>122</v>
      </c>
      <c r="BR279" s="56">
        <f t="shared" si="186"/>
        <v>0</v>
      </c>
      <c r="BS279" s="56"/>
      <c r="BT279" s="99" t="s">
        <v>75</v>
      </c>
      <c r="BU279" s="56">
        <f t="shared" si="187"/>
        <v>0</v>
      </c>
      <c r="BV279" s="100" t="s">
        <v>138</v>
      </c>
      <c r="BW279" s="56">
        <f t="shared" si="188"/>
        <v>0</v>
      </c>
      <c r="BX279" s="99" t="s">
        <v>88</v>
      </c>
      <c r="BY279" s="56">
        <f t="shared" si="189"/>
        <v>0</v>
      </c>
      <c r="BZ279" s="99" t="s">
        <v>93</v>
      </c>
      <c r="CA279" s="56">
        <f t="shared" si="190"/>
        <v>0</v>
      </c>
      <c r="CB279" s="99" t="s">
        <v>99</v>
      </c>
      <c r="CC279" s="56">
        <f t="shared" si="191"/>
        <v>0</v>
      </c>
      <c r="CD279" s="99" t="s">
        <v>102</v>
      </c>
      <c r="CE279" s="56">
        <f t="shared" si="192"/>
        <v>0</v>
      </c>
      <c r="CF279" s="56"/>
      <c r="CG279" s="99" t="s">
        <v>75</v>
      </c>
      <c r="CH279" s="56">
        <f t="shared" si="193"/>
        <v>0</v>
      </c>
      <c r="CI279" s="99" t="s">
        <v>138</v>
      </c>
      <c r="CJ279" s="56">
        <f t="shared" si="194"/>
        <v>0</v>
      </c>
      <c r="CK279" s="99" t="s">
        <v>88</v>
      </c>
      <c r="CL279" s="56">
        <f t="shared" si="195"/>
        <v>0</v>
      </c>
      <c r="CM279" s="99" t="s">
        <v>93</v>
      </c>
      <c r="CN279" s="56">
        <f t="shared" si="196"/>
        <v>0</v>
      </c>
      <c r="CO279" s="99" t="s">
        <v>99</v>
      </c>
      <c r="CP279" s="56">
        <f t="shared" si="197"/>
        <v>0</v>
      </c>
      <c r="CQ279" s="99" t="s">
        <v>102</v>
      </c>
      <c r="CR279" s="102">
        <f t="shared" si="198"/>
        <v>0</v>
      </c>
    </row>
    <row r="280" spans="1:96" x14ac:dyDescent="0.15">
      <c r="A280" s="80" t="s">
        <v>720</v>
      </c>
      <c r="B280" s="81" t="s">
        <v>721</v>
      </c>
      <c r="C280" s="82" t="s">
        <v>170</v>
      </c>
      <c r="D280" s="82" t="s">
        <v>51</v>
      </c>
      <c r="E280" s="56"/>
      <c r="F280" s="14"/>
      <c r="G280" s="80">
        <v>0</v>
      </c>
      <c r="H280" s="56">
        <v>0</v>
      </c>
      <c r="I280" s="56">
        <v>0</v>
      </c>
      <c r="J280" s="56">
        <v>0</v>
      </c>
      <c r="K280" s="56">
        <v>0</v>
      </c>
      <c r="L280" s="56">
        <v>0</v>
      </c>
      <c r="M280" s="94">
        <f t="shared" si="160"/>
        <v>0</v>
      </c>
      <c r="N280" s="80"/>
      <c r="O280" s="56">
        <f t="shared" si="199"/>
        <v>0</v>
      </c>
      <c r="P280" s="56"/>
      <c r="Q280" s="81">
        <f t="shared" si="161"/>
        <v>0</v>
      </c>
      <c r="R280" s="14">
        <f t="shared" si="162"/>
        <v>0</v>
      </c>
      <c r="S280" s="80"/>
      <c r="T280" s="99" t="s">
        <v>76</v>
      </c>
      <c r="U280" s="56">
        <f t="shared" si="163"/>
        <v>0</v>
      </c>
      <c r="V280" s="99" t="s">
        <v>83</v>
      </c>
      <c r="W280" s="56">
        <f t="shared" si="164"/>
        <v>0</v>
      </c>
      <c r="X280" s="99" t="s">
        <v>85</v>
      </c>
      <c r="Y280" s="56">
        <f t="shared" si="165"/>
        <v>0</v>
      </c>
      <c r="Z280" s="99" t="s">
        <v>91</v>
      </c>
      <c r="AA280" s="56">
        <f t="shared" si="166"/>
        <v>0</v>
      </c>
      <c r="AB280" s="99" t="s">
        <v>125</v>
      </c>
      <c r="AC280" s="56">
        <f t="shared" si="167"/>
        <v>0</v>
      </c>
      <c r="AD280" s="99" t="s">
        <v>125</v>
      </c>
      <c r="AE280" s="56">
        <f t="shared" si="168"/>
        <v>0</v>
      </c>
      <c r="AF280" s="56"/>
      <c r="AG280" s="99" t="s">
        <v>75</v>
      </c>
      <c r="AH280" s="56">
        <f t="shared" si="169"/>
        <v>0</v>
      </c>
      <c r="AI280" s="100" t="s">
        <v>81</v>
      </c>
      <c r="AJ280" s="56">
        <f t="shared" si="170"/>
        <v>0</v>
      </c>
      <c r="AK280" s="56" t="s">
        <v>88</v>
      </c>
      <c r="AL280" s="56">
        <f t="shared" si="171"/>
        <v>0</v>
      </c>
      <c r="AM280" s="99" t="s">
        <v>95</v>
      </c>
      <c r="AN280" s="56">
        <f t="shared" si="172"/>
        <v>0</v>
      </c>
      <c r="AO280" s="99" t="s">
        <v>96</v>
      </c>
      <c r="AP280" s="56">
        <f t="shared" si="173"/>
        <v>0</v>
      </c>
      <c r="AQ280" s="99" t="s">
        <v>102</v>
      </c>
      <c r="AR280" s="56">
        <f t="shared" si="174"/>
        <v>0</v>
      </c>
      <c r="AS280" s="56"/>
      <c r="AT280" s="99" t="s">
        <v>74</v>
      </c>
      <c r="AU280" s="56">
        <f t="shared" si="175"/>
        <v>0</v>
      </c>
      <c r="AV280" s="99" t="s">
        <v>81</v>
      </c>
      <c r="AW280" s="56">
        <f t="shared" si="176"/>
        <v>0</v>
      </c>
      <c r="AX280" s="99" t="s">
        <v>85</v>
      </c>
      <c r="AY280" s="56">
        <f t="shared" si="177"/>
        <v>0</v>
      </c>
      <c r="AZ280" s="99" t="s">
        <v>95</v>
      </c>
      <c r="BA280" s="56">
        <f t="shared" si="178"/>
        <v>0</v>
      </c>
      <c r="BB280" s="99" t="s">
        <v>99</v>
      </c>
      <c r="BC280" s="56">
        <f t="shared" si="179"/>
        <v>0</v>
      </c>
      <c r="BD280" s="99" t="s">
        <v>122</v>
      </c>
      <c r="BE280" s="56">
        <f t="shared" si="180"/>
        <v>0</v>
      </c>
      <c r="BF280" s="56"/>
      <c r="BG280" s="69" t="s">
        <v>74</v>
      </c>
      <c r="BH280" s="56">
        <f t="shared" si="181"/>
        <v>0</v>
      </c>
      <c r="BI280" s="100" t="s">
        <v>81</v>
      </c>
      <c r="BJ280" s="56">
        <f t="shared" si="182"/>
        <v>0</v>
      </c>
      <c r="BK280" s="99" t="s">
        <v>85</v>
      </c>
      <c r="BL280" s="56">
        <f t="shared" si="183"/>
        <v>0</v>
      </c>
      <c r="BM280" s="99" t="s">
        <v>95</v>
      </c>
      <c r="BN280" s="56">
        <f t="shared" si="184"/>
        <v>0</v>
      </c>
      <c r="BO280" s="99" t="s">
        <v>99</v>
      </c>
      <c r="BP280" s="56">
        <f t="shared" si="185"/>
        <v>0</v>
      </c>
      <c r="BQ280" s="99" t="s">
        <v>122</v>
      </c>
      <c r="BR280" s="56">
        <f t="shared" si="186"/>
        <v>0</v>
      </c>
      <c r="BS280" s="56"/>
      <c r="BT280" s="99" t="s">
        <v>75</v>
      </c>
      <c r="BU280" s="56">
        <f t="shared" si="187"/>
        <v>0</v>
      </c>
      <c r="BV280" s="100" t="s">
        <v>81</v>
      </c>
      <c r="BW280" s="56">
        <f t="shared" si="188"/>
        <v>0</v>
      </c>
      <c r="BX280" s="99" t="s">
        <v>89</v>
      </c>
      <c r="BY280" s="56">
        <f t="shared" si="189"/>
        <v>0</v>
      </c>
      <c r="BZ280" s="99" t="s">
        <v>93</v>
      </c>
      <c r="CA280" s="56">
        <f t="shared" si="190"/>
        <v>0</v>
      </c>
      <c r="CB280" s="99" t="s">
        <v>99</v>
      </c>
      <c r="CC280" s="56">
        <f t="shared" si="191"/>
        <v>0</v>
      </c>
      <c r="CD280" s="99" t="s">
        <v>102</v>
      </c>
      <c r="CE280" s="56">
        <f t="shared" si="192"/>
        <v>0</v>
      </c>
      <c r="CF280" s="56"/>
      <c r="CG280" s="99" t="s">
        <v>75</v>
      </c>
      <c r="CH280" s="56">
        <f t="shared" si="193"/>
        <v>0</v>
      </c>
      <c r="CI280" s="99" t="s">
        <v>81</v>
      </c>
      <c r="CJ280" s="56">
        <f t="shared" si="194"/>
        <v>0</v>
      </c>
      <c r="CK280" s="99" t="s">
        <v>89</v>
      </c>
      <c r="CL280" s="56">
        <f t="shared" si="195"/>
        <v>0</v>
      </c>
      <c r="CM280" s="99" t="s">
        <v>93</v>
      </c>
      <c r="CN280" s="56">
        <f t="shared" si="196"/>
        <v>0</v>
      </c>
      <c r="CO280" s="99" t="s">
        <v>99</v>
      </c>
      <c r="CP280" s="56">
        <f t="shared" si="197"/>
        <v>0</v>
      </c>
      <c r="CQ280" s="99" t="s">
        <v>102</v>
      </c>
      <c r="CR280" s="102">
        <f t="shared" si="198"/>
        <v>0</v>
      </c>
    </row>
    <row r="281" spans="1:96" x14ac:dyDescent="0.15">
      <c r="A281" s="80" t="s">
        <v>722</v>
      </c>
      <c r="B281" s="81" t="s">
        <v>723</v>
      </c>
      <c r="C281" s="82" t="s">
        <v>170</v>
      </c>
      <c r="D281" s="82" t="s">
        <v>51</v>
      </c>
      <c r="E281" s="56"/>
      <c r="F281" s="14"/>
      <c r="G281" s="80">
        <v>0</v>
      </c>
      <c r="H281" s="56">
        <v>0</v>
      </c>
      <c r="I281" s="56">
        <v>0</v>
      </c>
      <c r="J281" s="56">
        <v>0</v>
      </c>
      <c r="K281" s="56">
        <v>0</v>
      </c>
      <c r="L281" s="56">
        <v>0</v>
      </c>
      <c r="M281" s="94">
        <f t="shared" si="160"/>
        <v>0</v>
      </c>
      <c r="N281" s="80"/>
      <c r="O281" s="56">
        <f t="shared" si="199"/>
        <v>0</v>
      </c>
      <c r="P281" s="56"/>
      <c r="Q281" s="81">
        <f t="shared" si="161"/>
        <v>0</v>
      </c>
      <c r="R281" s="14">
        <f t="shared" si="162"/>
        <v>0</v>
      </c>
      <c r="S281" s="80"/>
      <c r="T281" s="99" t="s">
        <v>75</v>
      </c>
      <c r="U281" s="56">
        <f t="shared" si="163"/>
        <v>0</v>
      </c>
      <c r="V281" s="99" t="s">
        <v>81</v>
      </c>
      <c r="W281" s="56">
        <f t="shared" si="164"/>
        <v>0</v>
      </c>
      <c r="X281" s="99" t="s">
        <v>87</v>
      </c>
      <c r="Y281" s="56">
        <f t="shared" si="165"/>
        <v>0</v>
      </c>
      <c r="Z281" s="99" t="s">
        <v>95</v>
      </c>
      <c r="AA281" s="56">
        <f t="shared" si="166"/>
        <v>0</v>
      </c>
      <c r="AB281" s="99" t="s">
        <v>96</v>
      </c>
      <c r="AC281" s="56">
        <f t="shared" si="167"/>
        <v>0</v>
      </c>
      <c r="AD281" s="99" t="s">
        <v>121</v>
      </c>
      <c r="AE281" s="56">
        <f t="shared" si="168"/>
        <v>0</v>
      </c>
      <c r="AF281" s="56"/>
      <c r="AG281" s="99" t="s">
        <v>78</v>
      </c>
      <c r="AH281" s="56">
        <f t="shared" si="169"/>
        <v>0</v>
      </c>
      <c r="AI281" s="100" t="s">
        <v>82</v>
      </c>
      <c r="AJ281" s="56">
        <f t="shared" si="170"/>
        <v>0</v>
      </c>
      <c r="AK281" s="56" t="s">
        <v>88</v>
      </c>
      <c r="AL281" s="56">
        <f t="shared" si="171"/>
        <v>0</v>
      </c>
      <c r="AM281" s="99" t="s">
        <v>93</v>
      </c>
      <c r="AN281" s="56">
        <f t="shared" si="172"/>
        <v>0</v>
      </c>
      <c r="AO281" s="99" t="s">
        <v>98</v>
      </c>
      <c r="AP281" s="56">
        <f t="shared" si="173"/>
        <v>0</v>
      </c>
      <c r="AQ281" s="99" t="s">
        <v>102</v>
      </c>
      <c r="AR281" s="56">
        <f t="shared" si="174"/>
        <v>0</v>
      </c>
      <c r="AS281" s="56"/>
      <c r="AT281" s="99" t="s">
        <v>78</v>
      </c>
      <c r="AU281" s="56">
        <f t="shared" si="175"/>
        <v>0</v>
      </c>
      <c r="AV281" s="99" t="s">
        <v>81</v>
      </c>
      <c r="AW281" s="56">
        <f t="shared" si="176"/>
        <v>0</v>
      </c>
      <c r="AX281" s="99" t="s">
        <v>88</v>
      </c>
      <c r="AY281" s="56">
        <f t="shared" si="177"/>
        <v>0</v>
      </c>
      <c r="AZ281" s="99" t="s">
        <v>93</v>
      </c>
      <c r="BA281" s="56">
        <f t="shared" si="178"/>
        <v>0</v>
      </c>
      <c r="BB281" s="99" t="s">
        <v>96</v>
      </c>
      <c r="BC281" s="56">
        <f t="shared" si="179"/>
        <v>0</v>
      </c>
      <c r="BD281" s="99" t="s">
        <v>102</v>
      </c>
      <c r="BE281" s="56">
        <f t="shared" si="180"/>
        <v>0</v>
      </c>
      <c r="BF281" s="56"/>
      <c r="BG281" s="69" t="s">
        <v>78</v>
      </c>
      <c r="BH281" s="56">
        <f t="shared" si="181"/>
        <v>0</v>
      </c>
      <c r="BI281" s="100" t="s">
        <v>81</v>
      </c>
      <c r="BJ281" s="56">
        <f t="shared" si="182"/>
        <v>0</v>
      </c>
      <c r="BK281" s="99" t="s">
        <v>87</v>
      </c>
      <c r="BL281" s="56">
        <f t="shared" si="183"/>
        <v>0</v>
      </c>
      <c r="BM281" s="99" t="s">
        <v>93</v>
      </c>
      <c r="BN281" s="56">
        <f t="shared" si="184"/>
        <v>0</v>
      </c>
      <c r="BO281" s="99" t="s">
        <v>96</v>
      </c>
      <c r="BP281" s="56">
        <f t="shared" si="185"/>
        <v>0</v>
      </c>
      <c r="BQ281" s="99" t="s">
        <v>102</v>
      </c>
      <c r="BR281" s="56">
        <f t="shared" si="186"/>
        <v>0</v>
      </c>
      <c r="BS281" s="56"/>
      <c r="BT281" s="99" t="s">
        <v>136</v>
      </c>
      <c r="BU281" s="56">
        <f t="shared" si="187"/>
        <v>0</v>
      </c>
      <c r="BV281" s="100" t="s">
        <v>84</v>
      </c>
      <c r="BW281" s="56">
        <f t="shared" si="188"/>
        <v>0</v>
      </c>
      <c r="BX281" s="99" t="s">
        <v>88</v>
      </c>
      <c r="BY281" s="56">
        <f t="shared" si="189"/>
        <v>0</v>
      </c>
      <c r="BZ281" s="99" t="s">
        <v>93</v>
      </c>
      <c r="CA281" s="56">
        <f t="shared" si="190"/>
        <v>0</v>
      </c>
      <c r="CB281" s="99" t="s">
        <v>96</v>
      </c>
      <c r="CC281" s="56">
        <f t="shared" si="191"/>
        <v>0</v>
      </c>
      <c r="CD281" s="99" t="s">
        <v>102</v>
      </c>
      <c r="CE281" s="56">
        <f t="shared" si="192"/>
        <v>0</v>
      </c>
      <c r="CF281" s="56"/>
      <c r="CG281" s="99" t="s">
        <v>136</v>
      </c>
      <c r="CH281" s="56">
        <f t="shared" si="193"/>
        <v>0</v>
      </c>
      <c r="CI281" s="99" t="s">
        <v>84</v>
      </c>
      <c r="CJ281" s="56">
        <f t="shared" si="194"/>
        <v>0</v>
      </c>
      <c r="CK281" s="99" t="s">
        <v>88</v>
      </c>
      <c r="CL281" s="56">
        <f t="shared" si="195"/>
        <v>0</v>
      </c>
      <c r="CM281" s="99" t="s">
        <v>93</v>
      </c>
      <c r="CN281" s="56">
        <f t="shared" si="196"/>
        <v>0</v>
      </c>
      <c r="CO281" s="99" t="s">
        <v>96</v>
      </c>
      <c r="CP281" s="56">
        <f t="shared" si="197"/>
        <v>0</v>
      </c>
      <c r="CQ281" s="99" t="s">
        <v>102</v>
      </c>
      <c r="CR281" s="102">
        <f t="shared" si="198"/>
        <v>0</v>
      </c>
    </row>
    <row r="282" spans="1:96" x14ac:dyDescent="0.15">
      <c r="A282" s="80" t="s">
        <v>724</v>
      </c>
      <c r="B282" s="81" t="s">
        <v>725</v>
      </c>
      <c r="C282" s="82" t="s">
        <v>170</v>
      </c>
      <c r="D282" s="82" t="s">
        <v>51</v>
      </c>
      <c r="E282" s="56"/>
      <c r="F282" s="14"/>
      <c r="G282" s="80">
        <v>0</v>
      </c>
      <c r="H282" s="56">
        <v>0</v>
      </c>
      <c r="I282" s="56">
        <v>0</v>
      </c>
      <c r="J282" s="56">
        <v>0</v>
      </c>
      <c r="K282" s="56">
        <v>0</v>
      </c>
      <c r="L282" s="56">
        <v>0</v>
      </c>
      <c r="M282" s="94">
        <f t="shared" si="160"/>
        <v>0</v>
      </c>
      <c r="N282" s="80"/>
      <c r="O282" s="56">
        <f t="shared" si="199"/>
        <v>0</v>
      </c>
      <c r="P282" s="56"/>
      <c r="Q282" s="81">
        <f t="shared" si="161"/>
        <v>0</v>
      </c>
      <c r="R282" s="14">
        <f t="shared" si="162"/>
        <v>0</v>
      </c>
      <c r="S282" s="80"/>
      <c r="T282" s="99" t="s">
        <v>75</v>
      </c>
      <c r="U282" s="56">
        <f t="shared" si="163"/>
        <v>0</v>
      </c>
      <c r="V282" s="99" t="s">
        <v>81</v>
      </c>
      <c r="W282" s="56">
        <f t="shared" si="164"/>
        <v>0</v>
      </c>
      <c r="X282" s="99" t="s">
        <v>87</v>
      </c>
      <c r="Y282" s="56">
        <f t="shared" si="165"/>
        <v>0</v>
      </c>
      <c r="Z282" s="99" t="s">
        <v>95</v>
      </c>
      <c r="AA282" s="56">
        <f t="shared" si="166"/>
        <v>0</v>
      </c>
      <c r="AB282" s="99" t="s">
        <v>96</v>
      </c>
      <c r="AC282" s="56">
        <f t="shared" si="167"/>
        <v>0</v>
      </c>
      <c r="AD282" s="99" t="s">
        <v>121</v>
      </c>
      <c r="AE282" s="56">
        <f t="shared" si="168"/>
        <v>0</v>
      </c>
      <c r="AF282" s="56"/>
      <c r="AG282" s="99" t="s">
        <v>75</v>
      </c>
      <c r="AH282" s="56">
        <f t="shared" si="169"/>
        <v>0</v>
      </c>
      <c r="AI282" s="100" t="s">
        <v>82</v>
      </c>
      <c r="AJ282" s="56">
        <f t="shared" si="170"/>
        <v>0</v>
      </c>
      <c r="AK282" s="56" t="s">
        <v>88</v>
      </c>
      <c r="AL282" s="56">
        <f t="shared" si="171"/>
        <v>0</v>
      </c>
      <c r="AM282" s="99" t="s">
        <v>95</v>
      </c>
      <c r="AN282" s="56">
        <f t="shared" si="172"/>
        <v>0</v>
      </c>
      <c r="AO282" s="99" t="s">
        <v>96</v>
      </c>
      <c r="AP282" s="56">
        <f t="shared" si="173"/>
        <v>0</v>
      </c>
      <c r="AQ282" s="99" t="s">
        <v>102</v>
      </c>
      <c r="AR282" s="56">
        <f t="shared" si="174"/>
        <v>0</v>
      </c>
      <c r="AS282" s="56"/>
      <c r="AT282" s="99" t="s">
        <v>73</v>
      </c>
      <c r="AU282" s="56">
        <f t="shared" si="175"/>
        <v>0</v>
      </c>
      <c r="AV282" s="99" t="s">
        <v>84</v>
      </c>
      <c r="AW282" s="56">
        <f t="shared" si="176"/>
        <v>0</v>
      </c>
      <c r="AX282" s="99" t="s">
        <v>88</v>
      </c>
      <c r="AY282" s="56">
        <f t="shared" si="177"/>
        <v>0</v>
      </c>
      <c r="AZ282" s="99" t="s">
        <v>93</v>
      </c>
      <c r="BA282" s="56">
        <f t="shared" si="178"/>
        <v>0</v>
      </c>
      <c r="BB282" s="99" t="s">
        <v>96</v>
      </c>
      <c r="BC282" s="56">
        <f t="shared" si="179"/>
        <v>0</v>
      </c>
      <c r="BD282" s="99" t="s">
        <v>122</v>
      </c>
      <c r="BE282" s="56">
        <f t="shared" si="180"/>
        <v>0</v>
      </c>
      <c r="BF282" s="56"/>
      <c r="BG282" s="69" t="s">
        <v>73</v>
      </c>
      <c r="BH282" s="56">
        <f t="shared" si="181"/>
        <v>0</v>
      </c>
      <c r="BI282" s="100" t="s">
        <v>84</v>
      </c>
      <c r="BJ282" s="56">
        <f t="shared" si="182"/>
        <v>0</v>
      </c>
      <c r="BK282" s="99" t="s">
        <v>135</v>
      </c>
      <c r="BL282" s="56">
        <f t="shared" si="183"/>
        <v>0</v>
      </c>
      <c r="BM282" s="99" t="s">
        <v>93</v>
      </c>
      <c r="BN282" s="56">
        <f t="shared" si="184"/>
        <v>0</v>
      </c>
      <c r="BO282" s="99" t="s">
        <v>96</v>
      </c>
      <c r="BP282" s="56">
        <f t="shared" si="185"/>
        <v>0</v>
      </c>
      <c r="BQ282" s="99" t="s">
        <v>122</v>
      </c>
      <c r="BR282" s="56">
        <f t="shared" si="186"/>
        <v>0</v>
      </c>
      <c r="BS282" s="56"/>
      <c r="BT282" s="99" t="s">
        <v>75</v>
      </c>
      <c r="BU282" s="56">
        <f t="shared" si="187"/>
        <v>0</v>
      </c>
      <c r="BV282" s="100" t="s">
        <v>138</v>
      </c>
      <c r="BW282" s="56">
        <f t="shared" si="188"/>
        <v>0</v>
      </c>
      <c r="BX282" s="99" t="s">
        <v>88</v>
      </c>
      <c r="BY282" s="56">
        <f t="shared" si="189"/>
        <v>0</v>
      </c>
      <c r="BZ282" s="99" t="s">
        <v>93</v>
      </c>
      <c r="CA282" s="56">
        <f t="shared" si="190"/>
        <v>0</v>
      </c>
      <c r="CB282" s="99" t="s">
        <v>99</v>
      </c>
      <c r="CC282" s="56">
        <f t="shared" si="191"/>
        <v>0</v>
      </c>
      <c r="CD282" s="99" t="s">
        <v>102</v>
      </c>
      <c r="CE282" s="56">
        <f t="shared" si="192"/>
        <v>0</v>
      </c>
      <c r="CF282" s="56"/>
      <c r="CG282" s="99" t="s">
        <v>75</v>
      </c>
      <c r="CH282" s="56">
        <f t="shared" si="193"/>
        <v>0</v>
      </c>
      <c r="CI282" s="99" t="s">
        <v>138</v>
      </c>
      <c r="CJ282" s="56">
        <f t="shared" si="194"/>
        <v>0</v>
      </c>
      <c r="CK282" s="99" t="s">
        <v>88</v>
      </c>
      <c r="CL282" s="56">
        <f t="shared" si="195"/>
        <v>0</v>
      </c>
      <c r="CM282" s="99" t="s">
        <v>93</v>
      </c>
      <c r="CN282" s="56">
        <f t="shared" si="196"/>
        <v>0</v>
      </c>
      <c r="CO282" s="99" t="s">
        <v>99</v>
      </c>
      <c r="CP282" s="56">
        <f t="shared" si="197"/>
        <v>0</v>
      </c>
      <c r="CQ282" s="99" t="s">
        <v>102</v>
      </c>
      <c r="CR282" s="102">
        <f t="shared" si="198"/>
        <v>0</v>
      </c>
    </row>
    <row r="283" spans="1:96" x14ac:dyDescent="0.15">
      <c r="A283" s="80" t="s">
        <v>726</v>
      </c>
      <c r="B283" s="81" t="s">
        <v>727</v>
      </c>
      <c r="C283" s="82" t="s">
        <v>170</v>
      </c>
      <c r="D283" s="82" t="s">
        <v>51</v>
      </c>
      <c r="E283" s="56"/>
      <c r="F283" s="14"/>
      <c r="G283" s="80">
        <v>0</v>
      </c>
      <c r="H283" s="56">
        <v>0</v>
      </c>
      <c r="I283" s="56">
        <v>0</v>
      </c>
      <c r="J283" s="56">
        <v>0</v>
      </c>
      <c r="K283" s="56">
        <v>0</v>
      </c>
      <c r="L283" s="56">
        <v>0</v>
      </c>
      <c r="M283" s="94">
        <f t="shared" si="160"/>
        <v>0</v>
      </c>
      <c r="N283" s="80"/>
      <c r="O283" s="56">
        <f t="shared" si="199"/>
        <v>0</v>
      </c>
      <c r="P283" s="56"/>
      <c r="Q283" s="81">
        <f t="shared" si="161"/>
        <v>0</v>
      </c>
      <c r="R283" s="14">
        <f t="shared" si="162"/>
        <v>0</v>
      </c>
      <c r="S283" s="80"/>
      <c r="T283" s="99" t="s">
        <v>73</v>
      </c>
      <c r="U283" s="56">
        <f t="shared" si="163"/>
        <v>0</v>
      </c>
      <c r="V283" s="99" t="s">
        <v>80</v>
      </c>
      <c r="W283" s="56">
        <f t="shared" si="164"/>
        <v>0</v>
      </c>
      <c r="X283" s="99" t="s">
        <v>89</v>
      </c>
      <c r="Y283" s="56">
        <f t="shared" si="165"/>
        <v>0</v>
      </c>
      <c r="Z283" s="99" t="s">
        <v>95</v>
      </c>
      <c r="AA283" s="56">
        <f t="shared" si="166"/>
        <v>0</v>
      </c>
      <c r="AB283" s="99" t="s">
        <v>98</v>
      </c>
      <c r="AC283" s="56">
        <f t="shared" si="167"/>
        <v>0</v>
      </c>
      <c r="AD283" s="99" t="s">
        <v>121</v>
      </c>
      <c r="AE283" s="56">
        <f t="shared" si="168"/>
        <v>0</v>
      </c>
      <c r="AF283" s="56"/>
      <c r="AG283" s="99" t="s">
        <v>78</v>
      </c>
      <c r="AH283" s="56">
        <f t="shared" si="169"/>
        <v>0</v>
      </c>
      <c r="AI283" s="100" t="s">
        <v>82</v>
      </c>
      <c r="AJ283" s="56">
        <f t="shared" si="170"/>
        <v>0</v>
      </c>
      <c r="AK283" s="56" t="s">
        <v>88</v>
      </c>
      <c r="AL283" s="56">
        <f t="shared" si="171"/>
        <v>0</v>
      </c>
      <c r="AM283" s="99" t="s">
        <v>95</v>
      </c>
      <c r="AN283" s="56">
        <f t="shared" si="172"/>
        <v>0</v>
      </c>
      <c r="AO283" s="99" t="s">
        <v>96</v>
      </c>
      <c r="AP283" s="56">
        <f t="shared" si="173"/>
        <v>0</v>
      </c>
      <c r="AQ283" s="99" t="s">
        <v>102</v>
      </c>
      <c r="AR283" s="56">
        <f t="shared" si="174"/>
        <v>0</v>
      </c>
      <c r="AS283" s="56"/>
      <c r="AT283" s="99" t="s">
        <v>78</v>
      </c>
      <c r="AU283" s="56">
        <f t="shared" si="175"/>
        <v>0</v>
      </c>
      <c r="AV283" s="99" t="s">
        <v>80</v>
      </c>
      <c r="AW283" s="56">
        <f t="shared" si="176"/>
        <v>0</v>
      </c>
      <c r="AX283" s="99" t="s">
        <v>90</v>
      </c>
      <c r="AY283" s="56">
        <f t="shared" si="177"/>
        <v>0</v>
      </c>
      <c r="AZ283" s="99" t="s">
        <v>95</v>
      </c>
      <c r="BA283" s="56">
        <f t="shared" si="178"/>
        <v>0</v>
      </c>
      <c r="BB283" s="99" t="s">
        <v>99</v>
      </c>
      <c r="BC283" s="56">
        <f t="shared" si="179"/>
        <v>0</v>
      </c>
      <c r="BD283" s="99" t="s">
        <v>102</v>
      </c>
      <c r="BE283" s="56">
        <f t="shared" si="180"/>
        <v>0</v>
      </c>
      <c r="BF283" s="56"/>
      <c r="BG283" s="69" t="s">
        <v>78</v>
      </c>
      <c r="BH283" s="56">
        <f t="shared" si="181"/>
        <v>0</v>
      </c>
      <c r="BI283" s="100" t="s">
        <v>80</v>
      </c>
      <c r="BJ283" s="56">
        <f t="shared" si="182"/>
        <v>0</v>
      </c>
      <c r="BK283" s="99" t="s">
        <v>90</v>
      </c>
      <c r="BL283" s="56">
        <f t="shared" si="183"/>
        <v>0</v>
      </c>
      <c r="BM283" s="99" t="s">
        <v>95</v>
      </c>
      <c r="BN283" s="56">
        <f t="shared" si="184"/>
        <v>0</v>
      </c>
      <c r="BO283" s="99" t="s">
        <v>99</v>
      </c>
      <c r="BP283" s="56">
        <f t="shared" si="185"/>
        <v>0</v>
      </c>
      <c r="BQ283" s="99" t="s">
        <v>102</v>
      </c>
      <c r="BR283" s="56">
        <f t="shared" si="186"/>
        <v>0</v>
      </c>
      <c r="BS283" s="56"/>
      <c r="BT283" s="99" t="s">
        <v>77</v>
      </c>
      <c r="BU283" s="56">
        <f t="shared" si="187"/>
        <v>0</v>
      </c>
      <c r="BV283" s="100" t="s">
        <v>83</v>
      </c>
      <c r="BW283" s="56">
        <f t="shared" si="188"/>
        <v>0</v>
      </c>
      <c r="BX283" s="99" t="s">
        <v>90</v>
      </c>
      <c r="BY283" s="56">
        <f t="shared" si="189"/>
        <v>0</v>
      </c>
      <c r="BZ283" s="99" t="s">
        <v>95</v>
      </c>
      <c r="CA283" s="56">
        <f t="shared" si="190"/>
        <v>0</v>
      </c>
      <c r="CB283" s="99" t="s">
        <v>99</v>
      </c>
      <c r="CC283" s="56">
        <f t="shared" si="191"/>
        <v>0</v>
      </c>
      <c r="CD283" s="99" t="s">
        <v>102</v>
      </c>
      <c r="CE283" s="56">
        <f t="shared" si="192"/>
        <v>0</v>
      </c>
      <c r="CF283" s="56"/>
      <c r="CG283" s="99" t="s">
        <v>77</v>
      </c>
      <c r="CH283" s="56">
        <f t="shared" si="193"/>
        <v>0</v>
      </c>
      <c r="CI283" s="99" t="s">
        <v>83</v>
      </c>
      <c r="CJ283" s="56">
        <f t="shared" si="194"/>
        <v>0</v>
      </c>
      <c r="CK283" s="99" t="s">
        <v>90</v>
      </c>
      <c r="CL283" s="56">
        <f t="shared" si="195"/>
        <v>0</v>
      </c>
      <c r="CM283" s="99" t="s">
        <v>95</v>
      </c>
      <c r="CN283" s="56">
        <f t="shared" si="196"/>
        <v>0</v>
      </c>
      <c r="CO283" s="99" t="s">
        <v>99</v>
      </c>
      <c r="CP283" s="56">
        <f t="shared" si="197"/>
        <v>0</v>
      </c>
      <c r="CQ283" s="99" t="s">
        <v>102</v>
      </c>
      <c r="CR283" s="102">
        <f t="shared" si="198"/>
        <v>0</v>
      </c>
    </row>
    <row r="284" spans="1:96" x14ac:dyDescent="0.15">
      <c r="A284" s="80" t="s">
        <v>728</v>
      </c>
      <c r="B284" s="81" t="s">
        <v>729</v>
      </c>
      <c r="C284" s="82" t="s">
        <v>170</v>
      </c>
      <c r="D284" s="82" t="s">
        <v>51</v>
      </c>
      <c r="E284" s="56"/>
      <c r="F284" s="14"/>
      <c r="G284" s="80">
        <v>0</v>
      </c>
      <c r="H284" s="56">
        <v>0</v>
      </c>
      <c r="I284" s="56">
        <v>0</v>
      </c>
      <c r="J284" s="56">
        <v>0</v>
      </c>
      <c r="K284" s="56">
        <v>0</v>
      </c>
      <c r="L284" s="56">
        <v>0</v>
      </c>
      <c r="M284" s="94">
        <f t="shared" si="160"/>
        <v>0</v>
      </c>
      <c r="N284" s="80"/>
      <c r="O284" s="56">
        <f t="shared" si="199"/>
        <v>0</v>
      </c>
      <c r="P284" s="56"/>
      <c r="Q284" s="81">
        <f t="shared" si="161"/>
        <v>0</v>
      </c>
      <c r="R284" s="14">
        <f t="shared" si="162"/>
        <v>0</v>
      </c>
      <c r="S284" s="80"/>
      <c r="T284" s="99" t="s">
        <v>77</v>
      </c>
      <c r="U284" s="56">
        <f t="shared" si="163"/>
        <v>0</v>
      </c>
      <c r="V284" s="99" t="s">
        <v>81</v>
      </c>
      <c r="W284" s="56">
        <f t="shared" si="164"/>
        <v>0</v>
      </c>
      <c r="X284" s="99" t="s">
        <v>90</v>
      </c>
      <c r="Y284" s="56">
        <f t="shared" si="165"/>
        <v>0</v>
      </c>
      <c r="Z284" s="99" t="s">
        <v>93</v>
      </c>
      <c r="AA284" s="56">
        <f t="shared" si="166"/>
        <v>0</v>
      </c>
      <c r="AB284" s="99" t="s">
        <v>125</v>
      </c>
      <c r="AC284" s="56">
        <f t="shared" si="167"/>
        <v>0</v>
      </c>
      <c r="AD284" s="99" t="s">
        <v>102</v>
      </c>
      <c r="AE284" s="56">
        <f t="shared" si="168"/>
        <v>0</v>
      </c>
      <c r="AF284" s="56"/>
      <c r="AG284" s="99" t="s">
        <v>73</v>
      </c>
      <c r="AH284" s="56">
        <f t="shared" si="169"/>
        <v>0</v>
      </c>
      <c r="AI284" s="100" t="s">
        <v>82</v>
      </c>
      <c r="AJ284" s="56">
        <f t="shared" si="170"/>
        <v>0</v>
      </c>
      <c r="AK284" s="56" t="s">
        <v>88</v>
      </c>
      <c r="AL284" s="56">
        <f t="shared" si="171"/>
        <v>0</v>
      </c>
      <c r="AM284" s="99" t="s">
        <v>95</v>
      </c>
      <c r="AN284" s="56">
        <f t="shared" si="172"/>
        <v>0</v>
      </c>
      <c r="AO284" s="99" t="s">
        <v>96</v>
      </c>
      <c r="AP284" s="56">
        <f t="shared" si="173"/>
        <v>0</v>
      </c>
      <c r="AQ284" s="99" t="s">
        <v>102</v>
      </c>
      <c r="AR284" s="56">
        <f t="shared" si="174"/>
        <v>0</v>
      </c>
      <c r="AS284" s="56"/>
      <c r="AT284" s="99" t="s">
        <v>76</v>
      </c>
      <c r="AU284" s="56">
        <f t="shared" si="175"/>
        <v>0</v>
      </c>
      <c r="AV284" s="99" t="s">
        <v>80</v>
      </c>
      <c r="AW284" s="56">
        <f t="shared" si="176"/>
        <v>0</v>
      </c>
      <c r="AX284" s="99" t="s">
        <v>90</v>
      </c>
      <c r="AY284" s="56">
        <f t="shared" si="177"/>
        <v>0</v>
      </c>
      <c r="AZ284" s="99" t="s">
        <v>95</v>
      </c>
      <c r="BA284" s="56">
        <f t="shared" si="178"/>
        <v>0</v>
      </c>
      <c r="BB284" s="99" t="s">
        <v>99</v>
      </c>
      <c r="BC284" s="56">
        <f t="shared" si="179"/>
        <v>0</v>
      </c>
      <c r="BD284" s="99" t="s">
        <v>122</v>
      </c>
      <c r="BE284" s="56">
        <f t="shared" si="180"/>
        <v>0</v>
      </c>
      <c r="BF284" s="56"/>
      <c r="BG284" s="69" t="s">
        <v>76</v>
      </c>
      <c r="BH284" s="56">
        <f t="shared" si="181"/>
        <v>0</v>
      </c>
      <c r="BI284" s="100" t="s">
        <v>80</v>
      </c>
      <c r="BJ284" s="56">
        <f t="shared" si="182"/>
        <v>0</v>
      </c>
      <c r="BK284" s="99" t="s">
        <v>90</v>
      </c>
      <c r="BL284" s="56">
        <f t="shared" si="183"/>
        <v>0</v>
      </c>
      <c r="BM284" s="99" t="s">
        <v>95</v>
      </c>
      <c r="BN284" s="56">
        <f t="shared" si="184"/>
        <v>0</v>
      </c>
      <c r="BO284" s="99" t="s">
        <v>99</v>
      </c>
      <c r="BP284" s="56">
        <f t="shared" si="185"/>
        <v>0</v>
      </c>
      <c r="BQ284" s="99" t="s">
        <v>122</v>
      </c>
      <c r="BR284" s="56">
        <f t="shared" si="186"/>
        <v>0</v>
      </c>
      <c r="BS284" s="56"/>
      <c r="BT284" s="99" t="s">
        <v>77</v>
      </c>
      <c r="BU284" s="56">
        <f t="shared" si="187"/>
        <v>0</v>
      </c>
      <c r="BV284" s="100" t="s">
        <v>83</v>
      </c>
      <c r="BW284" s="56">
        <f t="shared" si="188"/>
        <v>0</v>
      </c>
      <c r="BX284" s="99" t="s">
        <v>90</v>
      </c>
      <c r="BY284" s="56">
        <f t="shared" si="189"/>
        <v>0</v>
      </c>
      <c r="BZ284" s="99" t="s">
        <v>95</v>
      </c>
      <c r="CA284" s="56">
        <f t="shared" si="190"/>
        <v>0</v>
      </c>
      <c r="CB284" s="99" t="s">
        <v>99</v>
      </c>
      <c r="CC284" s="56">
        <f t="shared" si="191"/>
        <v>0</v>
      </c>
      <c r="CD284" s="99" t="s">
        <v>102</v>
      </c>
      <c r="CE284" s="56">
        <f t="shared" si="192"/>
        <v>0</v>
      </c>
      <c r="CF284" s="56"/>
      <c r="CG284" s="99" t="s">
        <v>77</v>
      </c>
      <c r="CH284" s="56">
        <f t="shared" si="193"/>
        <v>0</v>
      </c>
      <c r="CI284" s="99" t="s">
        <v>83</v>
      </c>
      <c r="CJ284" s="56">
        <f t="shared" si="194"/>
        <v>0</v>
      </c>
      <c r="CK284" s="99" t="s">
        <v>90</v>
      </c>
      <c r="CL284" s="56">
        <f t="shared" si="195"/>
        <v>0</v>
      </c>
      <c r="CM284" s="99" t="s">
        <v>95</v>
      </c>
      <c r="CN284" s="56">
        <f t="shared" si="196"/>
        <v>0</v>
      </c>
      <c r="CO284" s="99" t="s">
        <v>99</v>
      </c>
      <c r="CP284" s="56">
        <f t="shared" si="197"/>
        <v>0</v>
      </c>
      <c r="CQ284" s="99" t="s">
        <v>102</v>
      </c>
      <c r="CR284" s="102">
        <f t="shared" si="198"/>
        <v>0</v>
      </c>
    </row>
    <row r="285" spans="1:96" x14ac:dyDescent="0.15">
      <c r="A285" s="80" t="s">
        <v>730</v>
      </c>
      <c r="B285" s="81" t="s">
        <v>731</v>
      </c>
      <c r="C285" s="82" t="s">
        <v>170</v>
      </c>
      <c r="D285" s="82" t="s">
        <v>51</v>
      </c>
      <c r="E285" s="56"/>
      <c r="F285" s="14"/>
      <c r="G285" s="80">
        <v>0</v>
      </c>
      <c r="H285" s="56">
        <v>0</v>
      </c>
      <c r="I285" s="56">
        <v>0</v>
      </c>
      <c r="J285" s="56">
        <v>0</v>
      </c>
      <c r="K285" s="56">
        <v>0</v>
      </c>
      <c r="L285" s="56">
        <v>0</v>
      </c>
      <c r="M285" s="94">
        <f t="shared" si="160"/>
        <v>0</v>
      </c>
      <c r="N285" s="80"/>
      <c r="O285" s="56">
        <f t="shared" si="199"/>
        <v>0</v>
      </c>
      <c r="P285" s="56"/>
      <c r="Q285" s="81">
        <f t="shared" si="161"/>
        <v>0</v>
      </c>
      <c r="R285" s="14">
        <f t="shared" si="162"/>
        <v>0</v>
      </c>
      <c r="S285" s="80"/>
      <c r="T285" s="99" t="s">
        <v>77</v>
      </c>
      <c r="U285" s="56">
        <f t="shared" si="163"/>
        <v>0</v>
      </c>
      <c r="V285" s="99" t="s">
        <v>82</v>
      </c>
      <c r="W285" s="56">
        <f t="shared" si="164"/>
        <v>0</v>
      </c>
      <c r="X285" s="99" t="s">
        <v>90</v>
      </c>
      <c r="Y285" s="56">
        <f t="shared" si="165"/>
        <v>0</v>
      </c>
      <c r="Z285" s="99" t="s">
        <v>94</v>
      </c>
      <c r="AA285" s="56">
        <f t="shared" si="166"/>
        <v>0</v>
      </c>
      <c r="AB285" s="99" t="s">
        <v>96</v>
      </c>
      <c r="AC285" s="56">
        <f t="shared" si="167"/>
        <v>0</v>
      </c>
      <c r="AD285" s="99" t="s">
        <v>102</v>
      </c>
      <c r="AE285" s="56">
        <f t="shared" si="168"/>
        <v>0</v>
      </c>
      <c r="AF285" s="56"/>
      <c r="AG285" s="99" t="s">
        <v>75</v>
      </c>
      <c r="AH285" s="56">
        <f t="shared" si="169"/>
        <v>0</v>
      </c>
      <c r="AI285" s="100" t="s">
        <v>82</v>
      </c>
      <c r="AJ285" s="56">
        <f t="shared" si="170"/>
        <v>0</v>
      </c>
      <c r="AK285" s="56" t="s">
        <v>88</v>
      </c>
      <c r="AL285" s="56">
        <f t="shared" si="171"/>
        <v>0</v>
      </c>
      <c r="AM285" s="99" t="s">
        <v>91</v>
      </c>
      <c r="AN285" s="56">
        <f t="shared" si="172"/>
        <v>0</v>
      </c>
      <c r="AO285" s="99" t="s">
        <v>96</v>
      </c>
      <c r="AP285" s="56">
        <f t="shared" si="173"/>
        <v>0</v>
      </c>
      <c r="AQ285" s="99" t="s">
        <v>122</v>
      </c>
      <c r="AR285" s="56">
        <f t="shared" si="174"/>
        <v>0</v>
      </c>
      <c r="AS285" s="56"/>
      <c r="AT285" s="99" t="s">
        <v>75</v>
      </c>
      <c r="AU285" s="56">
        <f t="shared" si="175"/>
        <v>0</v>
      </c>
      <c r="AV285" s="99" t="s">
        <v>132</v>
      </c>
      <c r="AW285" s="56">
        <f t="shared" si="176"/>
        <v>0</v>
      </c>
      <c r="AX285" s="99" t="s">
        <v>90</v>
      </c>
      <c r="AY285" s="56">
        <f t="shared" si="177"/>
        <v>0</v>
      </c>
      <c r="AZ285" s="99" t="s">
        <v>91</v>
      </c>
      <c r="BA285" s="56">
        <f t="shared" si="178"/>
        <v>0</v>
      </c>
      <c r="BB285" s="99" t="s">
        <v>96</v>
      </c>
      <c r="BC285" s="56">
        <f t="shared" si="179"/>
        <v>0</v>
      </c>
      <c r="BD285" s="99" t="s">
        <v>122</v>
      </c>
      <c r="BE285" s="56">
        <f t="shared" si="180"/>
        <v>0</v>
      </c>
      <c r="BF285" s="56"/>
      <c r="BG285" s="69" t="s">
        <v>75</v>
      </c>
      <c r="BH285" s="56">
        <f t="shared" si="181"/>
        <v>0</v>
      </c>
      <c r="BI285" s="100" t="s">
        <v>83</v>
      </c>
      <c r="BJ285" s="56">
        <f t="shared" si="182"/>
        <v>0</v>
      </c>
      <c r="BK285" s="99" t="s">
        <v>90</v>
      </c>
      <c r="BL285" s="56">
        <f t="shared" si="183"/>
        <v>0</v>
      </c>
      <c r="BM285" s="99" t="s">
        <v>91</v>
      </c>
      <c r="BN285" s="56">
        <f t="shared" si="184"/>
        <v>0</v>
      </c>
      <c r="BO285" s="99" t="s">
        <v>96</v>
      </c>
      <c r="BP285" s="56">
        <f t="shared" si="185"/>
        <v>0</v>
      </c>
      <c r="BQ285" s="99" t="s">
        <v>122</v>
      </c>
      <c r="BR285" s="56">
        <f t="shared" si="186"/>
        <v>0</v>
      </c>
      <c r="BS285" s="56"/>
      <c r="BT285" s="99" t="s">
        <v>77</v>
      </c>
      <c r="BU285" s="56">
        <f t="shared" si="187"/>
        <v>0</v>
      </c>
      <c r="BV285" s="100" t="s">
        <v>83</v>
      </c>
      <c r="BW285" s="56">
        <f t="shared" si="188"/>
        <v>0</v>
      </c>
      <c r="BX285" s="99" t="s">
        <v>90</v>
      </c>
      <c r="BY285" s="56">
        <f t="shared" si="189"/>
        <v>0</v>
      </c>
      <c r="BZ285" s="99" t="s">
        <v>93</v>
      </c>
      <c r="CA285" s="56">
        <f t="shared" si="190"/>
        <v>0</v>
      </c>
      <c r="CB285" s="99" t="s">
        <v>96</v>
      </c>
      <c r="CC285" s="56">
        <f t="shared" si="191"/>
        <v>0</v>
      </c>
      <c r="CD285" s="99" t="s">
        <v>102</v>
      </c>
      <c r="CE285" s="56">
        <f t="shared" si="192"/>
        <v>0</v>
      </c>
      <c r="CF285" s="56"/>
      <c r="CG285" s="99" t="s">
        <v>77</v>
      </c>
      <c r="CH285" s="56">
        <f t="shared" si="193"/>
        <v>0</v>
      </c>
      <c r="CI285" s="99" t="s">
        <v>83</v>
      </c>
      <c r="CJ285" s="56">
        <f t="shared" si="194"/>
        <v>0</v>
      </c>
      <c r="CK285" s="99" t="s">
        <v>90</v>
      </c>
      <c r="CL285" s="56">
        <f t="shared" si="195"/>
        <v>0</v>
      </c>
      <c r="CM285" s="99" t="s">
        <v>93</v>
      </c>
      <c r="CN285" s="56">
        <f t="shared" si="196"/>
        <v>0</v>
      </c>
      <c r="CO285" s="99" t="s">
        <v>96</v>
      </c>
      <c r="CP285" s="56">
        <f t="shared" si="197"/>
        <v>0</v>
      </c>
      <c r="CQ285" s="99" t="s">
        <v>102</v>
      </c>
      <c r="CR285" s="102">
        <f t="shared" si="198"/>
        <v>0</v>
      </c>
    </row>
    <row r="286" spans="1:96" x14ac:dyDescent="0.15">
      <c r="A286" s="80" t="s">
        <v>732</v>
      </c>
      <c r="B286" s="81" t="s">
        <v>733</v>
      </c>
      <c r="C286" s="82" t="s">
        <v>170</v>
      </c>
      <c r="D286" s="82" t="s">
        <v>51</v>
      </c>
      <c r="E286" s="56"/>
      <c r="F286" s="14"/>
      <c r="G286" s="80">
        <v>0</v>
      </c>
      <c r="H286" s="56">
        <v>0</v>
      </c>
      <c r="I286" s="56">
        <v>0</v>
      </c>
      <c r="J286" s="56">
        <v>0</v>
      </c>
      <c r="K286" s="56">
        <v>0</v>
      </c>
      <c r="L286" s="56">
        <v>0</v>
      </c>
      <c r="M286" s="94">
        <f t="shared" si="160"/>
        <v>0</v>
      </c>
      <c r="N286" s="80"/>
      <c r="O286" s="56">
        <f t="shared" si="199"/>
        <v>0</v>
      </c>
      <c r="P286" s="56"/>
      <c r="Q286" s="81">
        <f t="shared" si="161"/>
        <v>0</v>
      </c>
      <c r="R286" s="14">
        <f t="shared" si="162"/>
        <v>0</v>
      </c>
      <c r="S286" s="80"/>
      <c r="T286" s="99" t="s">
        <v>77</v>
      </c>
      <c r="U286" s="56">
        <f t="shared" si="163"/>
        <v>0</v>
      </c>
      <c r="V286" s="99" t="s">
        <v>81</v>
      </c>
      <c r="W286" s="56">
        <f t="shared" si="164"/>
        <v>0</v>
      </c>
      <c r="X286" s="99" t="s">
        <v>90</v>
      </c>
      <c r="Y286" s="56">
        <f t="shared" si="165"/>
        <v>0</v>
      </c>
      <c r="Z286" s="99" t="s">
        <v>93</v>
      </c>
      <c r="AA286" s="56">
        <f t="shared" si="166"/>
        <v>0</v>
      </c>
      <c r="AB286" s="99" t="s">
        <v>125</v>
      </c>
      <c r="AC286" s="56">
        <f t="shared" si="167"/>
        <v>0</v>
      </c>
      <c r="AD286" s="99" t="s">
        <v>102</v>
      </c>
      <c r="AE286" s="56">
        <f t="shared" si="168"/>
        <v>0</v>
      </c>
      <c r="AF286" s="56"/>
      <c r="AG286" s="99" t="s">
        <v>74</v>
      </c>
      <c r="AH286" s="56">
        <f t="shared" si="169"/>
        <v>0</v>
      </c>
      <c r="AI286" s="100" t="s">
        <v>79</v>
      </c>
      <c r="AJ286" s="56">
        <f t="shared" si="170"/>
        <v>0</v>
      </c>
      <c r="AK286" s="56" t="s">
        <v>90</v>
      </c>
      <c r="AL286" s="56">
        <f t="shared" si="171"/>
        <v>0</v>
      </c>
      <c r="AM286" s="99" t="s">
        <v>94</v>
      </c>
      <c r="AN286" s="56">
        <f t="shared" si="172"/>
        <v>0</v>
      </c>
      <c r="AO286" s="99" t="s">
        <v>99</v>
      </c>
      <c r="AP286" s="56">
        <f t="shared" si="173"/>
        <v>0</v>
      </c>
      <c r="AQ286" s="99" t="s">
        <v>122</v>
      </c>
      <c r="AR286" s="56">
        <f t="shared" si="174"/>
        <v>0</v>
      </c>
      <c r="AS286" s="56"/>
      <c r="AT286" s="99" t="s">
        <v>75</v>
      </c>
      <c r="AU286" s="56">
        <f t="shared" si="175"/>
        <v>0</v>
      </c>
      <c r="AV286" s="99" t="s">
        <v>132</v>
      </c>
      <c r="AW286" s="56">
        <f t="shared" si="176"/>
        <v>0</v>
      </c>
      <c r="AX286" s="99" t="s">
        <v>90</v>
      </c>
      <c r="AY286" s="56">
        <f t="shared" si="177"/>
        <v>0</v>
      </c>
      <c r="AZ286" s="99" t="s">
        <v>93</v>
      </c>
      <c r="BA286" s="56">
        <f t="shared" si="178"/>
        <v>0</v>
      </c>
      <c r="BB286" s="99" t="s">
        <v>99</v>
      </c>
      <c r="BC286" s="56">
        <f t="shared" si="179"/>
        <v>0</v>
      </c>
      <c r="BD286" s="99" t="s">
        <v>102</v>
      </c>
      <c r="BE286" s="56">
        <f t="shared" si="180"/>
        <v>0</v>
      </c>
      <c r="BF286" s="56"/>
      <c r="BG286" s="69" t="s">
        <v>75</v>
      </c>
      <c r="BH286" s="56">
        <f t="shared" si="181"/>
        <v>0</v>
      </c>
      <c r="BI286" s="100" t="s">
        <v>83</v>
      </c>
      <c r="BJ286" s="56">
        <f t="shared" si="182"/>
        <v>0</v>
      </c>
      <c r="BK286" s="99" t="s">
        <v>90</v>
      </c>
      <c r="BL286" s="56">
        <f t="shared" si="183"/>
        <v>0</v>
      </c>
      <c r="BM286" s="99" t="s">
        <v>93</v>
      </c>
      <c r="BN286" s="56">
        <f t="shared" si="184"/>
        <v>0</v>
      </c>
      <c r="BO286" s="99" t="s">
        <v>99</v>
      </c>
      <c r="BP286" s="56">
        <f t="shared" si="185"/>
        <v>0</v>
      </c>
      <c r="BQ286" s="99" t="s">
        <v>102</v>
      </c>
      <c r="BR286" s="56">
        <f t="shared" si="186"/>
        <v>0</v>
      </c>
      <c r="BS286" s="56"/>
      <c r="BT286" s="99" t="s">
        <v>77</v>
      </c>
      <c r="BU286" s="56">
        <f t="shared" si="187"/>
        <v>0</v>
      </c>
      <c r="BV286" s="100" t="s">
        <v>83</v>
      </c>
      <c r="BW286" s="56">
        <f t="shared" si="188"/>
        <v>0</v>
      </c>
      <c r="BX286" s="99" t="s">
        <v>90</v>
      </c>
      <c r="BY286" s="56">
        <f t="shared" si="189"/>
        <v>0</v>
      </c>
      <c r="BZ286" s="99" t="s">
        <v>95</v>
      </c>
      <c r="CA286" s="56">
        <f t="shared" si="190"/>
        <v>0</v>
      </c>
      <c r="CB286" s="99" t="s">
        <v>99</v>
      </c>
      <c r="CC286" s="56">
        <f t="shared" si="191"/>
        <v>0</v>
      </c>
      <c r="CD286" s="99" t="s">
        <v>102</v>
      </c>
      <c r="CE286" s="56">
        <f t="shared" si="192"/>
        <v>0</v>
      </c>
      <c r="CF286" s="56"/>
      <c r="CG286" s="99" t="s">
        <v>77</v>
      </c>
      <c r="CH286" s="56">
        <f t="shared" si="193"/>
        <v>0</v>
      </c>
      <c r="CI286" s="99" t="s">
        <v>83</v>
      </c>
      <c r="CJ286" s="56">
        <f t="shared" si="194"/>
        <v>0</v>
      </c>
      <c r="CK286" s="99" t="s">
        <v>90</v>
      </c>
      <c r="CL286" s="56">
        <f t="shared" si="195"/>
        <v>0</v>
      </c>
      <c r="CM286" s="99" t="s">
        <v>95</v>
      </c>
      <c r="CN286" s="56">
        <f t="shared" si="196"/>
        <v>0</v>
      </c>
      <c r="CO286" s="99" t="s">
        <v>99</v>
      </c>
      <c r="CP286" s="56">
        <f t="shared" si="197"/>
        <v>0</v>
      </c>
      <c r="CQ286" s="99" t="s">
        <v>102</v>
      </c>
      <c r="CR286" s="102">
        <f t="shared" si="198"/>
        <v>0</v>
      </c>
    </row>
    <row r="287" spans="1:96" x14ac:dyDescent="0.15">
      <c r="A287" s="80" t="s">
        <v>734</v>
      </c>
      <c r="B287" s="81" t="s">
        <v>735</v>
      </c>
      <c r="C287" s="82" t="s">
        <v>170</v>
      </c>
      <c r="D287" s="82" t="s">
        <v>51</v>
      </c>
      <c r="E287" s="56"/>
      <c r="F287" s="14"/>
      <c r="G287" s="80">
        <v>0</v>
      </c>
      <c r="H287" s="56">
        <v>0</v>
      </c>
      <c r="I287" s="56">
        <v>0</v>
      </c>
      <c r="J287" s="56">
        <v>0</v>
      </c>
      <c r="K287" s="56">
        <v>0</v>
      </c>
      <c r="L287" s="56">
        <v>0</v>
      </c>
      <c r="M287" s="94">
        <f t="shared" si="160"/>
        <v>0</v>
      </c>
      <c r="N287" s="80"/>
      <c r="O287" s="56">
        <f t="shared" si="199"/>
        <v>0</v>
      </c>
      <c r="P287" s="56"/>
      <c r="Q287" s="81">
        <f t="shared" si="161"/>
        <v>0</v>
      </c>
      <c r="R287" s="14">
        <f t="shared" si="162"/>
        <v>0</v>
      </c>
      <c r="S287" s="80"/>
      <c r="T287" s="99" t="s">
        <v>73</v>
      </c>
      <c r="U287" s="56">
        <f t="shared" si="163"/>
        <v>0</v>
      </c>
      <c r="V287" s="99" t="s">
        <v>80</v>
      </c>
      <c r="W287" s="56">
        <f t="shared" si="164"/>
        <v>0</v>
      </c>
      <c r="X287" s="99" t="s">
        <v>89</v>
      </c>
      <c r="Y287" s="56">
        <f t="shared" si="165"/>
        <v>0</v>
      </c>
      <c r="Z287" s="99" t="s">
        <v>95</v>
      </c>
      <c r="AA287" s="56">
        <f t="shared" si="166"/>
        <v>0</v>
      </c>
      <c r="AB287" s="99" t="s">
        <v>98</v>
      </c>
      <c r="AC287" s="56">
        <f t="shared" si="167"/>
        <v>0</v>
      </c>
      <c r="AD287" s="99" t="s">
        <v>121</v>
      </c>
      <c r="AE287" s="56">
        <f t="shared" si="168"/>
        <v>0</v>
      </c>
      <c r="AF287" s="56"/>
      <c r="AG287" s="99" t="s">
        <v>74</v>
      </c>
      <c r="AH287" s="56">
        <f t="shared" si="169"/>
        <v>0</v>
      </c>
      <c r="AI287" s="100" t="s">
        <v>79</v>
      </c>
      <c r="AJ287" s="56">
        <f t="shared" si="170"/>
        <v>0</v>
      </c>
      <c r="AK287" s="56" t="s">
        <v>90</v>
      </c>
      <c r="AL287" s="56">
        <f t="shared" si="171"/>
        <v>0</v>
      </c>
      <c r="AM287" s="99" t="s">
        <v>94</v>
      </c>
      <c r="AN287" s="56">
        <f t="shared" si="172"/>
        <v>0</v>
      </c>
      <c r="AO287" s="99" t="s">
        <v>96</v>
      </c>
      <c r="AP287" s="56">
        <f t="shared" si="173"/>
        <v>0</v>
      </c>
      <c r="AQ287" s="99" t="s">
        <v>102</v>
      </c>
      <c r="AR287" s="56">
        <f t="shared" si="174"/>
        <v>0</v>
      </c>
      <c r="AS287" s="56"/>
      <c r="AT287" s="99" t="s">
        <v>77</v>
      </c>
      <c r="AU287" s="56">
        <f t="shared" si="175"/>
        <v>0</v>
      </c>
      <c r="AV287" s="99" t="s">
        <v>132</v>
      </c>
      <c r="AW287" s="56">
        <f t="shared" si="176"/>
        <v>0</v>
      </c>
      <c r="AX287" s="99" t="s">
        <v>88</v>
      </c>
      <c r="AY287" s="56">
        <f t="shared" si="177"/>
        <v>0</v>
      </c>
      <c r="AZ287" s="99" t="s">
        <v>94</v>
      </c>
      <c r="BA287" s="56">
        <f t="shared" si="178"/>
        <v>0</v>
      </c>
      <c r="BB287" s="99" t="s">
        <v>96</v>
      </c>
      <c r="BC287" s="56">
        <f t="shared" si="179"/>
        <v>0</v>
      </c>
      <c r="BD287" s="99" t="s">
        <v>102</v>
      </c>
      <c r="BE287" s="56">
        <f t="shared" si="180"/>
        <v>0</v>
      </c>
      <c r="BF287" s="56"/>
      <c r="BG287" s="69" t="s">
        <v>77</v>
      </c>
      <c r="BH287" s="56">
        <f t="shared" si="181"/>
        <v>0</v>
      </c>
      <c r="BI287" s="100" t="s">
        <v>83</v>
      </c>
      <c r="BJ287" s="56">
        <f t="shared" si="182"/>
        <v>0</v>
      </c>
      <c r="BK287" s="99" t="s">
        <v>87</v>
      </c>
      <c r="BL287" s="56">
        <f t="shared" si="183"/>
        <v>0</v>
      </c>
      <c r="BM287" s="99" t="s">
        <v>94</v>
      </c>
      <c r="BN287" s="56">
        <f t="shared" si="184"/>
        <v>0</v>
      </c>
      <c r="BO287" s="99" t="s">
        <v>96</v>
      </c>
      <c r="BP287" s="56">
        <f t="shared" si="185"/>
        <v>0</v>
      </c>
      <c r="BQ287" s="99" t="s">
        <v>102</v>
      </c>
      <c r="BR287" s="56">
        <f t="shared" si="186"/>
        <v>0</v>
      </c>
      <c r="BS287" s="56"/>
      <c r="BT287" s="99" t="s">
        <v>74</v>
      </c>
      <c r="BU287" s="56">
        <f t="shared" si="187"/>
        <v>0</v>
      </c>
      <c r="BV287" s="100" t="s">
        <v>137</v>
      </c>
      <c r="BW287" s="56">
        <f t="shared" si="188"/>
        <v>0</v>
      </c>
      <c r="BX287" s="99" t="s">
        <v>85</v>
      </c>
      <c r="BY287" s="56">
        <f t="shared" si="189"/>
        <v>0</v>
      </c>
      <c r="BZ287" s="99" t="s">
        <v>94</v>
      </c>
      <c r="CA287" s="56">
        <f t="shared" si="190"/>
        <v>0</v>
      </c>
      <c r="CB287" s="99" t="s">
        <v>96</v>
      </c>
      <c r="CC287" s="56">
        <f t="shared" si="191"/>
        <v>0</v>
      </c>
      <c r="CD287" s="99" t="s">
        <v>122</v>
      </c>
      <c r="CE287" s="56">
        <f t="shared" si="192"/>
        <v>0</v>
      </c>
      <c r="CF287" s="56"/>
      <c r="CG287" s="99" t="s">
        <v>74</v>
      </c>
      <c r="CH287" s="56">
        <f t="shared" si="193"/>
        <v>0</v>
      </c>
      <c r="CI287" s="99" t="s">
        <v>137</v>
      </c>
      <c r="CJ287" s="56">
        <f t="shared" si="194"/>
        <v>0</v>
      </c>
      <c r="CK287" s="99" t="s">
        <v>85</v>
      </c>
      <c r="CL287" s="56">
        <f t="shared" si="195"/>
        <v>0</v>
      </c>
      <c r="CM287" s="99" t="s">
        <v>94</v>
      </c>
      <c r="CN287" s="56">
        <f t="shared" si="196"/>
        <v>0</v>
      </c>
      <c r="CO287" s="99" t="s">
        <v>96</v>
      </c>
      <c r="CP287" s="56">
        <f t="shared" si="197"/>
        <v>0</v>
      </c>
      <c r="CQ287" s="99" t="s">
        <v>122</v>
      </c>
      <c r="CR287" s="102">
        <f t="shared" si="198"/>
        <v>0</v>
      </c>
    </row>
    <row r="288" spans="1:96" x14ac:dyDescent="0.15">
      <c r="A288" s="80" t="s">
        <v>736</v>
      </c>
      <c r="B288" s="81" t="s">
        <v>737</v>
      </c>
      <c r="C288" s="82" t="s">
        <v>170</v>
      </c>
      <c r="D288" s="82" t="s">
        <v>51</v>
      </c>
      <c r="E288" s="56"/>
      <c r="F288" s="14"/>
      <c r="G288" s="80">
        <v>0</v>
      </c>
      <c r="H288" s="56">
        <v>0</v>
      </c>
      <c r="I288" s="56">
        <v>0</v>
      </c>
      <c r="J288" s="56">
        <v>0</v>
      </c>
      <c r="K288" s="56">
        <v>0</v>
      </c>
      <c r="L288" s="56">
        <v>0</v>
      </c>
      <c r="M288" s="94">
        <f t="shared" si="160"/>
        <v>0</v>
      </c>
      <c r="N288" s="80"/>
      <c r="O288" s="56">
        <f t="shared" si="199"/>
        <v>0</v>
      </c>
      <c r="P288" s="56"/>
      <c r="Q288" s="81">
        <f t="shared" si="161"/>
        <v>0</v>
      </c>
      <c r="R288" s="14">
        <f t="shared" si="162"/>
        <v>0</v>
      </c>
      <c r="S288" s="80"/>
      <c r="T288" s="99" t="s">
        <v>77</v>
      </c>
      <c r="U288" s="56">
        <f t="shared" si="163"/>
        <v>0</v>
      </c>
      <c r="V288" s="99" t="s">
        <v>81</v>
      </c>
      <c r="W288" s="56">
        <f t="shared" si="164"/>
        <v>0</v>
      </c>
      <c r="X288" s="99" t="s">
        <v>90</v>
      </c>
      <c r="Y288" s="56">
        <f t="shared" si="165"/>
        <v>0</v>
      </c>
      <c r="Z288" s="99" t="s">
        <v>93</v>
      </c>
      <c r="AA288" s="56">
        <f t="shared" si="166"/>
        <v>0</v>
      </c>
      <c r="AB288" s="99" t="s">
        <v>125</v>
      </c>
      <c r="AC288" s="56">
        <f t="shared" si="167"/>
        <v>0</v>
      </c>
      <c r="AD288" s="99" t="s">
        <v>102</v>
      </c>
      <c r="AE288" s="56">
        <f t="shared" si="168"/>
        <v>0</v>
      </c>
      <c r="AF288" s="56"/>
      <c r="AG288" s="99" t="s">
        <v>74</v>
      </c>
      <c r="AH288" s="56">
        <f t="shared" si="169"/>
        <v>0</v>
      </c>
      <c r="AI288" s="100" t="s">
        <v>79</v>
      </c>
      <c r="AJ288" s="56">
        <f t="shared" si="170"/>
        <v>0</v>
      </c>
      <c r="AK288" s="56" t="s">
        <v>86</v>
      </c>
      <c r="AL288" s="56">
        <f t="shared" si="171"/>
        <v>0</v>
      </c>
      <c r="AM288" s="99" t="s">
        <v>94</v>
      </c>
      <c r="AN288" s="56">
        <f t="shared" si="172"/>
        <v>0</v>
      </c>
      <c r="AO288" s="99" t="s">
        <v>99</v>
      </c>
      <c r="AP288" s="56">
        <f t="shared" si="173"/>
        <v>0</v>
      </c>
      <c r="AQ288" s="99" t="s">
        <v>122</v>
      </c>
      <c r="AR288" s="56">
        <f t="shared" si="174"/>
        <v>0</v>
      </c>
      <c r="AS288" s="56"/>
      <c r="AT288" s="99" t="s">
        <v>74</v>
      </c>
      <c r="AU288" s="56">
        <f t="shared" si="175"/>
        <v>0</v>
      </c>
      <c r="AV288" s="99" t="s">
        <v>80</v>
      </c>
      <c r="AW288" s="56">
        <f t="shared" si="176"/>
        <v>0</v>
      </c>
      <c r="AX288" s="99" t="s">
        <v>90</v>
      </c>
      <c r="AY288" s="56">
        <f t="shared" si="177"/>
        <v>0</v>
      </c>
      <c r="AZ288" s="99" t="s">
        <v>94</v>
      </c>
      <c r="BA288" s="56">
        <f t="shared" si="178"/>
        <v>0</v>
      </c>
      <c r="BB288" s="99" t="s">
        <v>96</v>
      </c>
      <c r="BC288" s="56">
        <f t="shared" si="179"/>
        <v>0</v>
      </c>
      <c r="BD288" s="99" t="s">
        <v>102</v>
      </c>
      <c r="BE288" s="56">
        <f t="shared" si="180"/>
        <v>0</v>
      </c>
      <c r="BF288" s="56"/>
      <c r="BG288" s="69" t="s">
        <v>74</v>
      </c>
      <c r="BH288" s="56">
        <f t="shared" si="181"/>
        <v>0</v>
      </c>
      <c r="BI288" s="100" t="s">
        <v>80</v>
      </c>
      <c r="BJ288" s="56">
        <f t="shared" si="182"/>
        <v>0</v>
      </c>
      <c r="BK288" s="99" t="s">
        <v>90</v>
      </c>
      <c r="BL288" s="56">
        <f t="shared" si="183"/>
        <v>0</v>
      </c>
      <c r="BM288" s="99" t="s">
        <v>94</v>
      </c>
      <c r="BN288" s="56">
        <f t="shared" si="184"/>
        <v>0</v>
      </c>
      <c r="BO288" s="99" t="s">
        <v>96</v>
      </c>
      <c r="BP288" s="56">
        <f t="shared" si="185"/>
        <v>0</v>
      </c>
      <c r="BQ288" s="99" t="s">
        <v>102</v>
      </c>
      <c r="BR288" s="56">
        <f t="shared" si="186"/>
        <v>0</v>
      </c>
      <c r="BS288" s="56"/>
      <c r="BT288" s="99" t="s">
        <v>77</v>
      </c>
      <c r="BU288" s="56">
        <f t="shared" si="187"/>
        <v>0</v>
      </c>
      <c r="BV288" s="100" t="s">
        <v>83</v>
      </c>
      <c r="BW288" s="56">
        <f t="shared" si="188"/>
        <v>0</v>
      </c>
      <c r="BX288" s="99" t="s">
        <v>90</v>
      </c>
      <c r="BY288" s="56">
        <f t="shared" si="189"/>
        <v>0</v>
      </c>
      <c r="BZ288" s="99" t="s">
        <v>95</v>
      </c>
      <c r="CA288" s="56">
        <f t="shared" si="190"/>
        <v>0</v>
      </c>
      <c r="CB288" s="99" t="s">
        <v>99</v>
      </c>
      <c r="CC288" s="56">
        <f t="shared" si="191"/>
        <v>0</v>
      </c>
      <c r="CD288" s="99" t="s">
        <v>102</v>
      </c>
      <c r="CE288" s="56">
        <f t="shared" si="192"/>
        <v>0</v>
      </c>
      <c r="CF288" s="56"/>
      <c r="CG288" s="99" t="s">
        <v>77</v>
      </c>
      <c r="CH288" s="56">
        <f t="shared" si="193"/>
        <v>0</v>
      </c>
      <c r="CI288" s="99" t="s">
        <v>83</v>
      </c>
      <c r="CJ288" s="56">
        <f t="shared" si="194"/>
        <v>0</v>
      </c>
      <c r="CK288" s="99" t="s">
        <v>90</v>
      </c>
      <c r="CL288" s="56">
        <f t="shared" si="195"/>
        <v>0</v>
      </c>
      <c r="CM288" s="99" t="s">
        <v>95</v>
      </c>
      <c r="CN288" s="56">
        <f t="shared" si="196"/>
        <v>0</v>
      </c>
      <c r="CO288" s="99" t="s">
        <v>99</v>
      </c>
      <c r="CP288" s="56">
        <f t="shared" si="197"/>
        <v>0</v>
      </c>
      <c r="CQ288" s="99" t="s">
        <v>102</v>
      </c>
      <c r="CR288" s="102">
        <f t="shared" si="198"/>
        <v>0</v>
      </c>
    </row>
    <row r="289" spans="1:96" x14ac:dyDescent="0.15">
      <c r="A289" s="80" t="s">
        <v>738</v>
      </c>
      <c r="B289" s="81" t="s">
        <v>739</v>
      </c>
      <c r="C289" s="82" t="s">
        <v>648</v>
      </c>
      <c r="D289" s="82" t="s">
        <v>51</v>
      </c>
      <c r="E289" s="56"/>
      <c r="F289" s="14"/>
      <c r="G289" s="80">
        <v>0</v>
      </c>
      <c r="H289" s="56">
        <v>0</v>
      </c>
      <c r="I289" s="56">
        <v>0</v>
      </c>
      <c r="J289" s="56">
        <v>0</v>
      </c>
      <c r="K289" s="56">
        <v>0</v>
      </c>
      <c r="L289" s="56">
        <v>0</v>
      </c>
      <c r="M289" s="94">
        <f t="shared" si="160"/>
        <v>0</v>
      </c>
      <c r="N289" s="80"/>
      <c r="O289" s="56">
        <f t="shared" si="199"/>
        <v>0</v>
      </c>
      <c r="P289" s="56"/>
      <c r="Q289" s="81">
        <f t="shared" si="161"/>
        <v>0</v>
      </c>
      <c r="R289" s="14">
        <f t="shared" si="162"/>
        <v>0</v>
      </c>
      <c r="S289" s="80"/>
      <c r="T289" s="99" t="s">
        <v>77</v>
      </c>
      <c r="U289" s="56">
        <f t="shared" si="163"/>
        <v>0</v>
      </c>
      <c r="V289" s="99" t="s">
        <v>82</v>
      </c>
      <c r="W289" s="56">
        <f t="shared" si="164"/>
        <v>0</v>
      </c>
      <c r="X289" s="99" t="s">
        <v>90</v>
      </c>
      <c r="Y289" s="56">
        <f t="shared" si="165"/>
        <v>0</v>
      </c>
      <c r="Z289" s="99" t="s">
        <v>94</v>
      </c>
      <c r="AA289" s="56">
        <f t="shared" si="166"/>
        <v>0</v>
      </c>
      <c r="AB289" s="99" t="s">
        <v>96</v>
      </c>
      <c r="AC289" s="56">
        <f t="shared" si="167"/>
        <v>0</v>
      </c>
      <c r="AD289" s="99" t="s">
        <v>102</v>
      </c>
      <c r="AE289" s="56">
        <f t="shared" si="168"/>
        <v>0</v>
      </c>
      <c r="AF289" s="56"/>
      <c r="AG289" s="99" t="s">
        <v>74</v>
      </c>
      <c r="AH289" s="56">
        <f t="shared" si="169"/>
        <v>0</v>
      </c>
      <c r="AI289" s="100" t="s">
        <v>79</v>
      </c>
      <c r="AJ289" s="56">
        <f t="shared" si="170"/>
        <v>0</v>
      </c>
      <c r="AK289" s="56" t="s">
        <v>90</v>
      </c>
      <c r="AL289" s="56">
        <f t="shared" si="171"/>
        <v>0</v>
      </c>
      <c r="AM289" s="99" t="s">
        <v>94</v>
      </c>
      <c r="AN289" s="56">
        <f t="shared" si="172"/>
        <v>0</v>
      </c>
      <c r="AO289" s="99" t="s">
        <v>99</v>
      </c>
      <c r="AP289" s="56">
        <f t="shared" si="173"/>
        <v>0</v>
      </c>
      <c r="AQ289" s="99" t="s">
        <v>122</v>
      </c>
      <c r="AR289" s="56">
        <f t="shared" si="174"/>
        <v>0</v>
      </c>
      <c r="AS289" s="56"/>
      <c r="AT289" s="99" t="s">
        <v>77</v>
      </c>
      <c r="AU289" s="56">
        <f t="shared" si="175"/>
        <v>0</v>
      </c>
      <c r="AV289" s="99" t="s">
        <v>132</v>
      </c>
      <c r="AW289" s="56">
        <f t="shared" si="176"/>
        <v>0</v>
      </c>
      <c r="AX289" s="99" t="s">
        <v>88</v>
      </c>
      <c r="AY289" s="56">
        <f t="shared" si="177"/>
        <v>0</v>
      </c>
      <c r="AZ289" s="99" t="s">
        <v>94</v>
      </c>
      <c r="BA289" s="56">
        <f t="shared" si="178"/>
        <v>0</v>
      </c>
      <c r="BB289" s="99" t="s">
        <v>96</v>
      </c>
      <c r="BC289" s="56">
        <f t="shared" si="179"/>
        <v>0</v>
      </c>
      <c r="BD289" s="99" t="s">
        <v>102</v>
      </c>
      <c r="BE289" s="56">
        <f t="shared" si="180"/>
        <v>0</v>
      </c>
      <c r="BF289" s="56"/>
      <c r="BG289" s="69" t="s">
        <v>77</v>
      </c>
      <c r="BH289" s="56">
        <f t="shared" si="181"/>
        <v>0</v>
      </c>
      <c r="BI289" s="100" t="s">
        <v>83</v>
      </c>
      <c r="BJ289" s="56">
        <f t="shared" si="182"/>
        <v>0</v>
      </c>
      <c r="BK289" s="99" t="s">
        <v>87</v>
      </c>
      <c r="BL289" s="56">
        <f t="shared" si="183"/>
        <v>0</v>
      </c>
      <c r="BM289" s="99" t="s">
        <v>94</v>
      </c>
      <c r="BN289" s="56">
        <f t="shared" si="184"/>
        <v>0</v>
      </c>
      <c r="BO289" s="99" t="s">
        <v>96</v>
      </c>
      <c r="BP289" s="56">
        <f t="shared" si="185"/>
        <v>0</v>
      </c>
      <c r="BQ289" s="99" t="s">
        <v>102</v>
      </c>
      <c r="BR289" s="56">
        <f t="shared" si="186"/>
        <v>0</v>
      </c>
      <c r="BS289" s="56"/>
      <c r="BT289" s="99" t="s">
        <v>77</v>
      </c>
      <c r="BU289" s="56">
        <f t="shared" si="187"/>
        <v>0</v>
      </c>
      <c r="BV289" s="100" t="s">
        <v>83</v>
      </c>
      <c r="BW289" s="56">
        <f t="shared" si="188"/>
        <v>0</v>
      </c>
      <c r="BX289" s="99" t="s">
        <v>90</v>
      </c>
      <c r="BY289" s="56">
        <f t="shared" si="189"/>
        <v>0</v>
      </c>
      <c r="BZ289" s="99" t="s">
        <v>95</v>
      </c>
      <c r="CA289" s="56">
        <f t="shared" si="190"/>
        <v>0</v>
      </c>
      <c r="CB289" s="99" t="s">
        <v>99</v>
      </c>
      <c r="CC289" s="56">
        <f t="shared" si="191"/>
        <v>0</v>
      </c>
      <c r="CD289" s="99" t="s">
        <v>102</v>
      </c>
      <c r="CE289" s="56">
        <f t="shared" si="192"/>
        <v>0</v>
      </c>
      <c r="CF289" s="56"/>
      <c r="CG289" s="99" t="s">
        <v>77</v>
      </c>
      <c r="CH289" s="56">
        <f t="shared" si="193"/>
        <v>0</v>
      </c>
      <c r="CI289" s="99" t="s">
        <v>83</v>
      </c>
      <c r="CJ289" s="56">
        <f t="shared" si="194"/>
        <v>0</v>
      </c>
      <c r="CK289" s="99" t="s">
        <v>90</v>
      </c>
      <c r="CL289" s="56">
        <f t="shared" si="195"/>
        <v>0</v>
      </c>
      <c r="CM289" s="99" t="s">
        <v>95</v>
      </c>
      <c r="CN289" s="56">
        <f t="shared" si="196"/>
        <v>0</v>
      </c>
      <c r="CO289" s="99" t="s">
        <v>99</v>
      </c>
      <c r="CP289" s="56">
        <f t="shared" si="197"/>
        <v>0</v>
      </c>
      <c r="CQ289" s="99" t="s">
        <v>102</v>
      </c>
      <c r="CR289" s="102">
        <f t="shared" si="198"/>
        <v>0</v>
      </c>
    </row>
    <row r="290" spans="1:96" x14ac:dyDescent="0.15">
      <c r="A290" s="80" t="s">
        <v>740</v>
      </c>
      <c r="B290" s="81" t="s">
        <v>741</v>
      </c>
      <c r="C290" s="82" t="s">
        <v>648</v>
      </c>
      <c r="D290" s="82" t="s">
        <v>51</v>
      </c>
      <c r="E290" s="56"/>
      <c r="F290" s="14"/>
      <c r="G290" s="80">
        <v>0</v>
      </c>
      <c r="H290" s="56">
        <v>0</v>
      </c>
      <c r="I290" s="56">
        <v>0</v>
      </c>
      <c r="J290" s="56">
        <v>0</v>
      </c>
      <c r="K290" s="56">
        <v>0</v>
      </c>
      <c r="L290" s="56">
        <v>0</v>
      </c>
      <c r="M290" s="94">
        <f t="shared" si="160"/>
        <v>0</v>
      </c>
      <c r="N290" s="80"/>
      <c r="O290" s="56">
        <f t="shared" si="199"/>
        <v>0</v>
      </c>
      <c r="P290" s="56"/>
      <c r="Q290" s="81">
        <f t="shared" si="161"/>
        <v>0</v>
      </c>
      <c r="R290" s="14">
        <f t="shared" si="162"/>
        <v>0</v>
      </c>
      <c r="S290" s="80"/>
      <c r="T290" s="99" t="s">
        <v>77</v>
      </c>
      <c r="U290" s="56">
        <f t="shared" si="163"/>
        <v>0</v>
      </c>
      <c r="V290" s="99" t="s">
        <v>82</v>
      </c>
      <c r="W290" s="56">
        <f t="shared" si="164"/>
        <v>0</v>
      </c>
      <c r="X290" s="99" t="s">
        <v>90</v>
      </c>
      <c r="Y290" s="56">
        <f t="shared" si="165"/>
        <v>0</v>
      </c>
      <c r="Z290" s="99" t="s">
        <v>94</v>
      </c>
      <c r="AA290" s="56">
        <f t="shared" si="166"/>
        <v>0</v>
      </c>
      <c r="AB290" s="99" t="s">
        <v>96</v>
      </c>
      <c r="AC290" s="56">
        <f t="shared" si="167"/>
        <v>0</v>
      </c>
      <c r="AD290" s="99" t="s">
        <v>102</v>
      </c>
      <c r="AE290" s="56">
        <f t="shared" si="168"/>
        <v>0</v>
      </c>
      <c r="AF290" s="56"/>
      <c r="AG290" s="99" t="s">
        <v>77</v>
      </c>
      <c r="AH290" s="56">
        <f t="shared" si="169"/>
        <v>0</v>
      </c>
      <c r="AI290" s="100" t="s">
        <v>83</v>
      </c>
      <c r="AJ290" s="56">
        <f t="shared" si="170"/>
        <v>0</v>
      </c>
      <c r="AK290" s="56" t="s">
        <v>86</v>
      </c>
      <c r="AL290" s="56">
        <f t="shared" si="171"/>
        <v>0</v>
      </c>
      <c r="AM290" s="99" t="s">
        <v>93</v>
      </c>
      <c r="AN290" s="56">
        <f t="shared" si="172"/>
        <v>0</v>
      </c>
      <c r="AO290" s="99" t="s">
        <v>99</v>
      </c>
      <c r="AP290" s="56">
        <f t="shared" si="173"/>
        <v>0</v>
      </c>
      <c r="AQ290" s="99" t="s">
        <v>102</v>
      </c>
      <c r="AR290" s="56">
        <f t="shared" si="174"/>
        <v>0</v>
      </c>
      <c r="AS290" s="56"/>
      <c r="AT290" s="99" t="s">
        <v>74</v>
      </c>
      <c r="AU290" s="56">
        <f t="shared" si="175"/>
        <v>0</v>
      </c>
      <c r="AV290" s="99" t="s">
        <v>80</v>
      </c>
      <c r="AW290" s="56">
        <f t="shared" si="176"/>
        <v>0</v>
      </c>
      <c r="AX290" s="99" t="s">
        <v>90</v>
      </c>
      <c r="AY290" s="56">
        <f t="shared" si="177"/>
        <v>0</v>
      </c>
      <c r="AZ290" s="99" t="s">
        <v>95</v>
      </c>
      <c r="BA290" s="56">
        <f t="shared" si="178"/>
        <v>0</v>
      </c>
      <c r="BB290" s="99" t="s">
        <v>99</v>
      </c>
      <c r="BC290" s="56">
        <f t="shared" si="179"/>
        <v>0</v>
      </c>
      <c r="BD290" s="99" t="s">
        <v>122</v>
      </c>
      <c r="BE290" s="56">
        <f t="shared" si="180"/>
        <v>0</v>
      </c>
      <c r="BF290" s="56"/>
      <c r="BG290" s="69" t="s">
        <v>74</v>
      </c>
      <c r="BH290" s="56">
        <f t="shared" si="181"/>
        <v>0</v>
      </c>
      <c r="BI290" s="100" t="s">
        <v>80</v>
      </c>
      <c r="BJ290" s="56">
        <f t="shared" si="182"/>
        <v>0</v>
      </c>
      <c r="BK290" s="99" t="s">
        <v>90</v>
      </c>
      <c r="BL290" s="56">
        <f t="shared" si="183"/>
        <v>0</v>
      </c>
      <c r="BM290" s="99" t="s">
        <v>95</v>
      </c>
      <c r="BN290" s="56">
        <f t="shared" si="184"/>
        <v>0</v>
      </c>
      <c r="BO290" s="99" t="s">
        <v>99</v>
      </c>
      <c r="BP290" s="56">
        <f t="shared" si="185"/>
        <v>0</v>
      </c>
      <c r="BQ290" s="99" t="s">
        <v>122</v>
      </c>
      <c r="BR290" s="56">
        <f t="shared" si="186"/>
        <v>0</v>
      </c>
      <c r="BS290" s="56"/>
      <c r="BT290" s="99" t="s">
        <v>77</v>
      </c>
      <c r="BU290" s="56">
        <f t="shared" si="187"/>
        <v>0</v>
      </c>
      <c r="BV290" s="100" t="s">
        <v>83</v>
      </c>
      <c r="BW290" s="56">
        <f t="shared" si="188"/>
        <v>0</v>
      </c>
      <c r="BX290" s="99" t="s">
        <v>90</v>
      </c>
      <c r="BY290" s="56">
        <f t="shared" si="189"/>
        <v>0</v>
      </c>
      <c r="BZ290" s="99" t="s">
        <v>95</v>
      </c>
      <c r="CA290" s="56">
        <f t="shared" si="190"/>
        <v>0</v>
      </c>
      <c r="CB290" s="99" t="s">
        <v>99</v>
      </c>
      <c r="CC290" s="56">
        <f t="shared" si="191"/>
        <v>0</v>
      </c>
      <c r="CD290" s="99" t="s">
        <v>102</v>
      </c>
      <c r="CE290" s="56">
        <f t="shared" si="192"/>
        <v>0</v>
      </c>
      <c r="CF290" s="56"/>
      <c r="CG290" s="99" t="s">
        <v>77</v>
      </c>
      <c r="CH290" s="56">
        <f t="shared" si="193"/>
        <v>0</v>
      </c>
      <c r="CI290" s="99" t="s">
        <v>83</v>
      </c>
      <c r="CJ290" s="56">
        <f t="shared" si="194"/>
        <v>0</v>
      </c>
      <c r="CK290" s="99" t="s">
        <v>90</v>
      </c>
      <c r="CL290" s="56">
        <f t="shared" si="195"/>
        <v>0</v>
      </c>
      <c r="CM290" s="99" t="s">
        <v>95</v>
      </c>
      <c r="CN290" s="56">
        <f t="shared" si="196"/>
        <v>0</v>
      </c>
      <c r="CO290" s="99" t="s">
        <v>99</v>
      </c>
      <c r="CP290" s="56">
        <f t="shared" si="197"/>
        <v>0</v>
      </c>
      <c r="CQ290" s="99" t="s">
        <v>102</v>
      </c>
      <c r="CR290" s="102">
        <f t="shared" si="198"/>
        <v>0</v>
      </c>
    </row>
    <row r="291" spans="1:96" x14ac:dyDescent="0.15">
      <c r="A291" s="80" t="s">
        <v>742</v>
      </c>
      <c r="B291" s="81" t="s">
        <v>743</v>
      </c>
      <c r="C291" s="82" t="s">
        <v>170</v>
      </c>
      <c r="D291" s="82" t="s">
        <v>52</v>
      </c>
      <c r="E291" s="56"/>
      <c r="F291" s="14"/>
      <c r="G291" s="80">
        <v>106</v>
      </c>
      <c r="H291" s="56">
        <v>107</v>
      </c>
      <c r="I291" s="56">
        <v>128</v>
      </c>
      <c r="J291" s="56">
        <v>65.5</v>
      </c>
      <c r="K291" s="56">
        <v>61</v>
      </c>
      <c r="L291" s="56">
        <v>72</v>
      </c>
      <c r="M291" s="94">
        <f t="shared" si="160"/>
        <v>539.5</v>
      </c>
      <c r="N291" s="85" t="s">
        <v>171</v>
      </c>
      <c r="O291" s="56">
        <f t="shared" si="199"/>
        <v>72</v>
      </c>
      <c r="P291" s="66" t="s">
        <v>172</v>
      </c>
      <c r="Q291" s="81">
        <f t="shared" ref="Q291:Q349" si="200">IF(F291&gt;0,IF(P291="重本",(2-F291)*72,-(F291)*72),IF(P291="重本",2*72,0))</f>
        <v>144</v>
      </c>
      <c r="R291" s="14">
        <f t="shared" si="162"/>
        <v>216</v>
      </c>
      <c r="S291" s="80"/>
      <c r="T291" s="99" t="s">
        <v>74</v>
      </c>
      <c r="U291" s="56">
        <f t="shared" si="163"/>
        <v>3.6</v>
      </c>
      <c r="V291" s="99" t="s">
        <v>84</v>
      </c>
      <c r="W291" s="56">
        <f t="shared" si="164"/>
        <v>3.6</v>
      </c>
      <c r="X291" s="99" t="s">
        <v>88</v>
      </c>
      <c r="Y291" s="56">
        <f t="shared" si="165"/>
        <v>3.6</v>
      </c>
      <c r="Z291" s="99" t="s">
        <v>105</v>
      </c>
      <c r="AA291" s="56">
        <f t="shared" si="166"/>
        <v>3.6</v>
      </c>
      <c r="AB291" s="99" t="s">
        <v>110</v>
      </c>
      <c r="AC291" s="56">
        <f t="shared" si="167"/>
        <v>3.6</v>
      </c>
      <c r="AD291" s="99" t="s">
        <v>112</v>
      </c>
      <c r="AE291" s="56">
        <f t="shared" si="168"/>
        <v>3.6</v>
      </c>
      <c r="AF291" s="56"/>
      <c r="AG291" s="99" t="s">
        <v>77</v>
      </c>
      <c r="AH291" s="56">
        <f t="shared" si="169"/>
        <v>3.6</v>
      </c>
      <c r="AI291" s="100" t="s">
        <v>81</v>
      </c>
      <c r="AJ291" s="56">
        <f t="shared" si="170"/>
        <v>3.6</v>
      </c>
      <c r="AK291" s="56" t="s">
        <v>86</v>
      </c>
      <c r="AL291" s="56">
        <f t="shared" si="171"/>
        <v>3.6</v>
      </c>
      <c r="AM291" s="99" t="s">
        <v>105</v>
      </c>
      <c r="AN291" s="56">
        <f t="shared" si="172"/>
        <v>3.6</v>
      </c>
      <c r="AO291" s="99" t="s">
        <v>110</v>
      </c>
      <c r="AP291" s="56">
        <f t="shared" si="173"/>
        <v>3.6</v>
      </c>
      <c r="AQ291" s="99" t="s">
        <v>112</v>
      </c>
      <c r="AR291" s="56">
        <f t="shared" si="174"/>
        <v>3.6</v>
      </c>
      <c r="AS291" s="56"/>
      <c r="AT291" s="99" t="s">
        <v>76</v>
      </c>
      <c r="AU291" s="56">
        <f t="shared" si="175"/>
        <v>5.3999999999999995</v>
      </c>
      <c r="AV291" s="99" t="s">
        <v>81</v>
      </c>
      <c r="AW291" s="56">
        <f t="shared" si="176"/>
        <v>5.3999999999999995</v>
      </c>
      <c r="AX291" s="99" t="s">
        <v>86</v>
      </c>
      <c r="AY291" s="56">
        <f t="shared" si="177"/>
        <v>5.3999999999999995</v>
      </c>
      <c r="AZ291" s="99" t="s">
        <v>105</v>
      </c>
      <c r="BA291" s="56">
        <f t="shared" si="178"/>
        <v>5.3999999999999995</v>
      </c>
      <c r="BB291" s="99" t="s">
        <v>133</v>
      </c>
      <c r="BC291" s="56">
        <f t="shared" si="179"/>
        <v>5.3999999999999995</v>
      </c>
      <c r="BD291" s="99" t="s">
        <v>112</v>
      </c>
      <c r="BE291" s="56">
        <f t="shared" si="180"/>
        <v>5.3999999999999995</v>
      </c>
      <c r="BF291" s="56"/>
      <c r="BG291" s="69" t="s">
        <v>76</v>
      </c>
      <c r="BH291" s="56">
        <f t="shared" si="181"/>
        <v>5.3999999999999995</v>
      </c>
      <c r="BI291" s="100" t="s">
        <v>81</v>
      </c>
      <c r="BJ291" s="56">
        <f t="shared" si="182"/>
        <v>5.3999999999999995</v>
      </c>
      <c r="BK291" s="99" t="s">
        <v>86</v>
      </c>
      <c r="BL291" s="56">
        <f t="shared" si="183"/>
        <v>5.3999999999999995</v>
      </c>
      <c r="BM291" s="99" t="s">
        <v>105</v>
      </c>
      <c r="BN291" s="56">
        <f t="shared" si="184"/>
        <v>5.3999999999999995</v>
      </c>
      <c r="BO291" s="99" t="s">
        <v>133</v>
      </c>
      <c r="BP291" s="56">
        <f t="shared" si="185"/>
        <v>5.3999999999999995</v>
      </c>
      <c r="BQ291" s="99" t="s">
        <v>112</v>
      </c>
      <c r="BR291" s="56">
        <f t="shared" si="186"/>
        <v>5.3999999999999995</v>
      </c>
      <c r="BS291" s="56"/>
      <c r="BT291" s="99" t="s">
        <v>77</v>
      </c>
      <c r="BU291" s="56">
        <f t="shared" si="187"/>
        <v>9</v>
      </c>
      <c r="BV291" s="100" t="s">
        <v>81</v>
      </c>
      <c r="BW291" s="56">
        <f t="shared" si="188"/>
        <v>9</v>
      </c>
      <c r="BX291" s="99" t="s">
        <v>86</v>
      </c>
      <c r="BY291" s="56">
        <f t="shared" si="189"/>
        <v>9</v>
      </c>
      <c r="BZ291" s="99" t="s">
        <v>105</v>
      </c>
      <c r="CA291" s="56">
        <f t="shared" si="190"/>
        <v>9</v>
      </c>
      <c r="CB291" s="99" t="s">
        <v>108</v>
      </c>
      <c r="CC291" s="56">
        <f t="shared" si="191"/>
        <v>9</v>
      </c>
      <c r="CD291" s="99" t="s">
        <v>112</v>
      </c>
      <c r="CE291" s="56">
        <f t="shared" si="192"/>
        <v>9</v>
      </c>
      <c r="CF291" s="56"/>
      <c r="CG291" s="99" t="s">
        <v>77</v>
      </c>
      <c r="CH291" s="56">
        <f t="shared" si="193"/>
        <v>9</v>
      </c>
      <c r="CI291" s="99" t="s">
        <v>81</v>
      </c>
      <c r="CJ291" s="56">
        <f t="shared" si="194"/>
        <v>9</v>
      </c>
      <c r="CK291" s="99" t="s">
        <v>86</v>
      </c>
      <c r="CL291" s="56">
        <f t="shared" si="195"/>
        <v>9</v>
      </c>
      <c r="CM291" s="99" t="s">
        <v>105</v>
      </c>
      <c r="CN291" s="56">
        <f t="shared" si="196"/>
        <v>9</v>
      </c>
      <c r="CO291" s="99" t="s">
        <v>108</v>
      </c>
      <c r="CP291" s="56">
        <f t="shared" si="197"/>
        <v>9</v>
      </c>
      <c r="CQ291" s="99" t="s">
        <v>112</v>
      </c>
      <c r="CR291" s="102">
        <f t="shared" si="198"/>
        <v>9</v>
      </c>
    </row>
    <row r="292" spans="1:96" x14ac:dyDescent="0.15">
      <c r="A292" s="80" t="s">
        <v>744</v>
      </c>
      <c r="B292" s="81" t="s">
        <v>745</v>
      </c>
      <c r="C292" s="82" t="s">
        <v>170</v>
      </c>
      <c r="D292" s="82" t="s">
        <v>52</v>
      </c>
      <c r="E292" s="56">
        <v>0.8</v>
      </c>
      <c r="F292" s="14"/>
      <c r="G292" s="80">
        <v>105</v>
      </c>
      <c r="H292" s="56">
        <v>80</v>
      </c>
      <c r="I292" s="56">
        <v>136</v>
      </c>
      <c r="J292" s="56">
        <v>56</v>
      </c>
      <c r="K292" s="56">
        <v>73</v>
      </c>
      <c r="L292" s="56">
        <v>66</v>
      </c>
      <c r="M292" s="94">
        <f t="shared" si="160"/>
        <v>516</v>
      </c>
      <c r="N292" s="85" t="s">
        <v>171</v>
      </c>
      <c r="O292" s="56">
        <f t="shared" si="199"/>
        <v>43.199999999999996</v>
      </c>
      <c r="P292" s="56"/>
      <c r="Q292" s="81">
        <f t="shared" si="200"/>
        <v>0</v>
      </c>
      <c r="R292" s="14">
        <f t="shared" si="162"/>
        <v>43.199999999999996</v>
      </c>
      <c r="S292" s="80"/>
      <c r="T292" s="99" t="s">
        <v>73</v>
      </c>
      <c r="U292" s="56">
        <f t="shared" si="163"/>
        <v>0.71999999999999986</v>
      </c>
      <c r="V292" s="99" t="s">
        <v>84</v>
      </c>
      <c r="W292" s="56">
        <f t="shared" si="164"/>
        <v>0.71999999999999986</v>
      </c>
      <c r="X292" s="99" t="s">
        <v>88</v>
      </c>
      <c r="Y292" s="56">
        <f t="shared" si="165"/>
        <v>0.71999999999999986</v>
      </c>
      <c r="Z292" s="99" t="s">
        <v>105</v>
      </c>
      <c r="AA292" s="56">
        <f t="shared" si="166"/>
        <v>0.71999999999999986</v>
      </c>
      <c r="AB292" s="99" t="s">
        <v>111</v>
      </c>
      <c r="AC292" s="56">
        <f t="shared" si="167"/>
        <v>0.71999999999999986</v>
      </c>
      <c r="AD292" s="99" t="s">
        <v>112</v>
      </c>
      <c r="AE292" s="56">
        <f t="shared" si="168"/>
        <v>0.71999999999999986</v>
      </c>
      <c r="AF292" s="56"/>
      <c r="AG292" s="99" t="s">
        <v>74</v>
      </c>
      <c r="AH292" s="56">
        <f t="shared" si="169"/>
        <v>0.71999999999999986</v>
      </c>
      <c r="AI292" s="100" t="s">
        <v>81</v>
      </c>
      <c r="AJ292" s="56">
        <f t="shared" si="170"/>
        <v>0.71999999999999986</v>
      </c>
      <c r="AK292" s="56" t="s">
        <v>86</v>
      </c>
      <c r="AL292" s="56">
        <f t="shared" si="171"/>
        <v>0.71999999999999986</v>
      </c>
      <c r="AM292" s="99" t="s">
        <v>105</v>
      </c>
      <c r="AN292" s="56">
        <f t="shared" si="172"/>
        <v>0.71999999999999986</v>
      </c>
      <c r="AO292" s="99" t="s">
        <v>110</v>
      </c>
      <c r="AP292" s="56">
        <f t="shared" si="173"/>
        <v>0.71999999999999986</v>
      </c>
      <c r="AQ292" s="99" t="s">
        <v>112</v>
      </c>
      <c r="AR292" s="56">
        <f t="shared" si="174"/>
        <v>0.71999999999999986</v>
      </c>
      <c r="AS292" s="56"/>
      <c r="AT292" s="99" t="s">
        <v>74</v>
      </c>
      <c r="AU292" s="56">
        <f t="shared" si="175"/>
        <v>1.0799999999999998</v>
      </c>
      <c r="AV292" s="99" t="s">
        <v>81</v>
      </c>
      <c r="AW292" s="56">
        <f t="shared" si="176"/>
        <v>1.0799999999999998</v>
      </c>
      <c r="AX292" s="99" t="s">
        <v>86</v>
      </c>
      <c r="AY292" s="56">
        <f t="shared" si="177"/>
        <v>1.0799999999999998</v>
      </c>
      <c r="AZ292" s="99" t="s">
        <v>105</v>
      </c>
      <c r="BA292" s="56">
        <f t="shared" si="178"/>
        <v>1.0799999999999998</v>
      </c>
      <c r="BB292" s="99" t="s">
        <v>133</v>
      </c>
      <c r="BC292" s="56">
        <f t="shared" si="179"/>
        <v>1.0799999999999998</v>
      </c>
      <c r="BD292" s="99" t="s">
        <v>112</v>
      </c>
      <c r="BE292" s="56">
        <f t="shared" si="180"/>
        <v>1.0799999999999998</v>
      </c>
      <c r="BF292" s="56"/>
      <c r="BG292" s="69" t="s">
        <v>74</v>
      </c>
      <c r="BH292" s="56">
        <f t="shared" si="181"/>
        <v>1.0799999999999998</v>
      </c>
      <c r="BI292" s="100" t="s">
        <v>81</v>
      </c>
      <c r="BJ292" s="56">
        <f t="shared" si="182"/>
        <v>1.0799999999999998</v>
      </c>
      <c r="BK292" s="99" t="s">
        <v>86</v>
      </c>
      <c r="BL292" s="56">
        <f t="shared" si="183"/>
        <v>1.0799999999999998</v>
      </c>
      <c r="BM292" s="99" t="s">
        <v>105</v>
      </c>
      <c r="BN292" s="56">
        <f t="shared" si="184"/>
        <v>1.0799999999999998</v>
      </c>
      <c r="BO292" s="99" t="s">
        <v>133</v>
      </c>
      <c r="BP292" s="56">
        <f t="shared" si="185"/>
        <v>1.0799999999999998</v>
      </c>
      <c r="BQ292" s="99" t="s">
        <v>112</v>
      </c>
      <c r="BR292" s="56">
        <f t="shared" si="186"/>
        <v>1.0799999999999998</v>
      </c>
      <c r="BS292" s="56"/>
      <c r="BT292" s="99" t="s">
        <v>77</v>
      </c>
      <c r="BU292" s="56">
        <f t="shared" si="187"/>
        <v>1.7999999999999998</v>
      </c>
      <c r="BV292" s="100" t="s">
        <v>81</v>
      </c>
      <c r="BW292" s="56">
        <f t="shared" si="188"/>
        <v>1.7999999999999998</v>
      </c>
      <c r="BX292" s="99" t="s">
        <v>86</v>
      </c>
      <c r="BY292" s="56">
        <f t="shared" si="189"/>
        <v>1.7999999999999998</v>
      </c>
      <c r="BZ292" s="99" t="s">
        <v>105</v>
      </c>
      <c r="CA292" s="56">
        <f t="shared" si="190"/>
        <v>1.7999999999999998</v>
      </c>
      <c r="CB292" s="99" t="s">
        <v>108</v>
      </c>
      <c r="CC292" s="56">
        <f t="shared" si="191"/>
        <v>1.7999999999999998</v>
      </c>
      <c r="CD292" s="99" t="s">
        <v>112</v>
      </c>
      <c r="CE292" s="56">
        <f t="shared" si="192"/>
        <v>1.7999999999999998</v>
      </c>
      <c r="CF292" s="56"/>
      <c r="CG292" s="99" t="s">
        <v>77</v>
      </c>
      <c r="CH292" s="56">
        <f t="shared" si="193"/>
        <v>1.7999999999999998</v>
      </c>
      <c r="CI292" s="99" t="s">
        <v>81</v>
      </c>
      <c r="CJ292" s="56">
        <f t="shared" si="194"/>
        <v>1.7999999999999998</v>
      </c>
      <c r="CK292" s="99" t="s">
        <v>86</v>
      </c>
      <c r="CL292" s="56">
        <f t="shared" si="195"/>
        <v>1.7999999999999998</v>
      </c>
      <c r="CM292" s="99" t="s">
        <v>105</v>
      </c>
      <c r="CN292" s="56">
        <f t="shared" si="196"/>
        <v>1.7999999999999998</v>
      </c>
      <c r="CO292" s="99" t="s">
        <v>108</v>
      </c>
      <c r="CP292" s="56">
        <f t="shared" si="197"/>
        <v>1.7999999999999998</v>
      </c>
      <c r="CQ292" s="99" t="s">
        <v>112</v>
      </c>
      <c r="CR292" s="102">
        <f t="shared" si="198"/>
        <v>1.7999999999999998</v>
      </c>
    </row>
    <row r="293" spans="1:96" x14ac:dyDescent="0.15">
      <c r="A293" s="80" t="s">
        <v>746</v>
      </c>
      <c r="B293" s="81" t="s">
        <v>747</v>
      </c>
      <c r="C293" s="82" t="s">
        <v>170</v>
      </c>
      <c r="D293" s="82" t="s">
        <v>52</v>
      </c>
      <c r="E293" s="56"/>
      <c r="F293" s="14"/>
      <c r="G293" s="80">
        <v>114</v>
      </c>
      <c r="H293" s="56">
        <v>75</v>
      </c>
      <c r="I293" s="56">
        <v>113</v>
      </c>
      <c r="J293" s="56">
        <v>67</v>
      </c>
      <c r="K293" s="56">
        <v>63.5</v>
      </c>
      <c r="L293" s="56">
        <v>70.5</v>
      </c>
      <c r="M293" s="94">
        <f t="shared" si="160"/>
        <v>503</v>
      </c>
      <c r="N293" s="85" t="s">
        <v>171</v>
      </c>
      <c r="O293" s="56">
        <f t="shared" si="199"/>
        <v>72</v>
      </c>
      <c r="P293" s="56"/>
      <c r="Q293" s="81">
        <f t="shared" si="200"/>
        <v>0</v>
      </c>
      <c r="R293" s="14">
        <f t="shared" si="162"/>
        <v>72</v>
      </c>
      <c r="S293" s="80"/>
      <c r="T293" s="99" t="s">
        <v>73</v>
      </c>
      <c r="U293" s="56">
        <f t="shared" si="163"/>
        <v>1.2</v>
      </c>
      <c r="V293" s="99" t="s">
        <v>80</v>
      </c>
      <c r="W293" s="56">
        <f t="shared" si="164"/>
        <v>1.2</v>
      </c>
      <c r="X293" s="99" t="s">
        <v>89</v>
      </c>
      <c r="Y293" s="56">
        <f t="shared" si="165"/>
        <v>1.2</v>
      </c>
      <c r="Z293" s="99" t="s">
        <v>123</v>
      </c>
      <c r="AA293" s="56">
        <f t="shared" si="166"/>
        <v>1.2</v>
      </c>
      <c r="AB293" s="99" t="s">
        <v>110</v>
      </c>
      <c r="AC293" s="56">
        <f t="shared" si="167"/>
        <v>1.2</v>
      </c>
      <c r="AD293" s="99" t="s">
        <v>103</v>
      </c>
      <c r="AE293" s="56">
        <f t="shared" si="168"/>
        <v>1.2</v>
      </c>
      <c r="AF293" s="56"/>
      <c r="AG293" s="99" t="s">
        <v>74</v>
      </c>
      <c r="AH293" s="56">
        <f t="shared" si="169"/>
        <v>1.2</v>
      </c>
      <c r="AI293" s="100" t="s">
        <v>84</v>
      </c>
      <c r="AJ293" s="56">
        <f t="shared" si="170"/>
        <v>1.2</v>
      </c>
      <c r="AK293" s="56" t="s">
        <v>87</v>
      </c>
      <c r="AL293" s="56">
        <f t="shared" si="171"/>
        <v>1.2</v>
      </c>
      <c r="AM293" s="99" t="s">
        <v>123</v>
      </c>
      <c r="AN293" s="56">
        <f t="shared" si="172"/>
        <v>1.2</v>
      </c>
      <c r="AO293" s="99" t="s">
        <v>111</v>
      </c>
      <c r="AP293" s="56">
        <f t="shared" si="173"/>
        <v>1.2</v>
      </c>
      <c r="AQ293" s="99" t="s">
        <v>103</v>
      </c>
      <c r="AR293" s="56">
        <f t="shared" si="174"/>
        <v>1.2</v>
      </c>
      <c r="AS293" s="56"/>
      <c r="AT293" s="99" t="s">
        <v>74</v>
      </c>
      <c r="AU293" s="56">
        <f t="shared" si="175"/>
        <v>1.8</v>
      </c>
      <c r="AV293" s="99" t="s">
        <v>84</v>
      </c>
      <c r="AW293" s="56">
        <f t="shared" si="176"/>
        <v>1.8</v>
      </c>
      <c r="AX293" s="99" t="s">
        <v>87</v>
      </c>
      <c r="AY293" s="56">
        <f t="shared" si="177"/>
        <v>1.8</v>
      </c>
      <c r="AZ293" s="99" t="s">
        <v>123</v>
      </c>
      <c r="BA293" s="56">
        <f t="shared" si="178"/>
        <v>1.8</v>
      </c>
      <c r="BB293" s="99" t="s">
        <v>133</v>
      </c>
      <c r="BC293" s="56">
        <f t="shared" si="179"/>
        <v>1.8</v>
      </c>
      <c r="BD293" s="99" t="s">
        <v>103</v>
      </c>
      <c r="BE293" s="56">
        <f t="shared" si="180"/>
        <v>1.8</v>
      </c>
      <c r="BF293" s="56"/>
      <c r="BG293" s="69" t="s">
        <v>74</v>
      </c>
      <c r="BH293" s="56">
        <f t="shared" si="181"/>
        <v>1.8</v>
      </c>
      <c r="BI293" s="100" t="s">
        <v>84</v>
      </c>
      <c r="BJ293" s="56">
        <f t="shared" si="182"/>
        <v>1.8</v>
      </c>
      <c r="BK293" s="99" t="s">
        <v>87</v>
      </c>
      <c r="BL293" s="56">
        <f t="shared" si="183"/>
        <v>1.8</v>
      </c>
      <c r="BM293" s="99" t="s">
        <v>123</v>
      </c>
      <c r="BN293" s="56">
        <f t="shared" si="184"/>
        <v>1.8</v>
      </c>
      <c r="BO293" s="99" t="s">
        <v>133</v>
      </c>
      <c r="BP293" s="56">
        <f t="shared" si="185"/>
        <v>1.8</v>
      </c>
      <c r="BQ293" s="99" t="s">
        <v>103</v>
      </c>
      <c r="BR293" s="56">
        <f t="shared" si="186"/>
        <v>1.8</v>
      </c>
      <c r="BS293" s="56"/>
      <c r="BT293" s="99" t="s">
        <v>77</v>
      </c>
      <c r="BU293" s="56">
        <f t="shared" si="187"/>
        <v>3</v>
      </c>
      <c r="BV293" s="100" t="s">
        <v>81</v>
      </c>
      <c r="BW293" s="56">
        <f t="shared" si="188"/>
        <v>3</v>
      </c>
      <c r="BX293" s="99" t="s">
        <v>86</v>
      </c>
      <c r="BY293" s="56">
        <f t="shared" si="189"/>
        <v>3</v>
      </c>
      <c r="BZ293" s="99" t="s">
        <v>105</v>
      </c>
      <c r="CA293" s="56">
        <f t="shared" si="190"/>
        <v>3</v>
      </c>
      <c r="CB293" s="99" t="s">
        <v>108</v>
      </c>
      <c r="CC293" s="56">
        <f t="shared" si="191"/>
        <v>3</v>
      </c>
      <c r="CD293" s="99" t="s">
        <v>112</v>
      </c>
      <c r="CE293" s="56">
        <f t="shared" si="192"/>
        <v>3</v>
      </c>
      <c r="CF293" s="56"/>
      <c r="CG293" s="99" t="s">
        <v>77</v>
      </c>
      <c r="CH293" s="56">
        <f t="shared" si="193"/>
        <v>3</v>
      </c>
      <c r="CI293" s="99" t="s">
        <v>81</v>
      </c>
      <c r="CJ293" s="56">
        <f t="shared" si="194"/>
        <v>3</v>
      </c>
      <c r="CK293" s="99" t="s">
        <v>86</v>
      </c>
      <c r="CL293" s="56">
        <f t="shared" si="195"/>
        <v>3</v>
      </c>
      <c r="CM293" s="99" t="s">
        <v>105</v>
      </c>
      <c r="CN293" s="56">
        <f t="shared" si="196"/>
        <v>3</v>
      </c>
      <c r="CO293" s="99" t="s">
        <v>108</v>
      </c>
      <c r="CP293" s="56">
        <f t="shared" si="197"/>
        <v>3</v>
      </c>
      <c r="CQ293" s="99" t="s">
        <v>112</v>
      </c>
      <c r="CR293" s="102">
        <f t="shared" si="198"/>
        <v>3</v>
      </c>
    </row>
    <row r="294" spans="1:96" x14ac:dyDescent="0.15">
      <c r="A294" s="80" t="s">
        <v>748</v>
      </c>
      <c r="B294" s="81" t="s">
        <v>749</v>
      </c>
      <c r="C294" s="82" t="s">
        <v>170</v>
      </c>
      <c r="D294" s="82" t="s">
        <v>52</v>
      </c>
      <c r="E294" s="56">
        <v>0.9</v>
      </c>
      <c r="F294" s="14"/>
      <c r="G294" s="80">
        <v>104</v>
      </c>
      <c r="H294" s="56">
        <v>63</v>
      </c>
      <c r="I294" s="56">
        <v>116</v>
      </c>
      <c r="J294" s="56">
        <v>71</v>
      </c>
      <c r="K294" s="56">
        <v>74</v>
      </c>
      <c r="L294" s="56">
        <v>72</v>
      </c>
      <c r="M294" s="94">
        <f t="shared" si="160"/>
        <v>500</v>
      </c>
      <c r="N294" s="85" t="s">
        <v>171</v>
      </c>
      <c r="O294" s="56">
        <f t="shared" si="199"/>
        <v>39.6</v>
      </c>
      <c r="P294" s="56"/>
      <c r="Q294" s="81">
        <f t="shared" si="200"/>
        <v>0</v>
      </c>
      <c r="R294" s="14">
        <f t="shared" si="162"/>
        <v>39.6</v>
      </c>
      <c r="S294" s="80"/>
      <c r="T294" s="99" t="s">
        <v>76</v>
      </c>
      <c r="U294" s="56">
        <f t="shared" si="163"/>
        <v>0.66</v>
      </c>
      <c r="V294" s="99" t="s">
        <v>83</v>
      </c>
      <c r="W294" s="56">
        <f t="shared" si="164"/>
        <v>0.66</v>
      </c>
      <c r="X294" s="99" t="s">
        <v>85</v>
      </c>
      <c r="Y294" s="56">
        <f t="shared" si="165"/>
        <v>0.66</v>
      </c>
      <c r="Z294" s="99" t="s">
        <v>123</v>
      </c>
      <c r="AA294" s="56">
        <f t="shared" si="166"/>
        <v>0.66</v>
      </c>
      <c r="AB294" s="99" t="s">
        <v>108</v>
      </c>
      <c r="AC294" s="56">
        <f t="shared" si="167"/>
        <v>0.66</v>
      </c>
      <c r="AD294" s="99" t="s">
        <v>112</v>
      </c>
      <c r="AE294" s="56">
        <f t="shared" si="168"/>
        <v>0.66</v>
      </c>
      <c r="AF294" s="56"/>
      <c r="AG294" s="99" t="s">
        <v>74</v>
      </c>
      <c r="AH294" s="56">
        <f t="shared" si="169"/>
        <v>0.66</v>
      </c>
      <c r="AI294" s="100" t="s">
        <v>81</v>
      </c>
      <c r="AJ294" s="56">
        <f t="shared" si="170"/>
        <v>0.66</v>
      </c>
      <c r="AK294" s="56" t="s">
        <v>86</v>
      </c>
      <c r="AL294" s="56">
        <f t="shared" si="171"/>
        <v>0.66</v>
      </c>
      <c r="AM294" s="99" t="s">
        <v>107</v>
      </c>
      <c r="AN294" s="56">
        <f t="shared" si="172"/>
        <v>0.66</v>
      </c>
      <c r="AO294" s="99" t="s">
        <v>110</v>
      </c>
      <c r="AP294" s="56">
        <f t="shared" si="173"/>
        <v>0.66</v>
      </c>
      <c r="AQ294" s="99" t="s">
        <v>112</v>
      </c>
      <c r="AR294" s="56">
        <f t="shared" si="174"/>
        <v>0.66</v>
      </c>
      <c r="AS294" s="56"/>
      <c r="AT294" s="99" t="s">
        <v>74</v>
      </c>
      <c r="AU294" s="56">
        <f t="shared" si="175"/>
        <v>0.9900000000000001</v>
      </c>
      <c r="AV294" s="99" t="s">
        <v>81</v>
      </c>
      <c r="AW294" s="56">
        <f t="shared" si="176"/>
        <v>0.9900000000000001</v>
      </c>
      <c r="AX294" s="99" t="s">
        <v>86</v>
      </c>
      <c r="AY294" s="56">
        <f t="shared" si="177"/>
        <v>0.9900000000000001</v>
      </c>
      <c r="AZ294" s="99" t="s">
        <v>107</v>
      </c>
      <c r="BA294" s="56">
        <f t="shared" si="178"/>
        <v>0.9900000000000001</v>
      </c>
      <c r="BB294" s="99" t="s">
        <v>133</v>
      </c>
      <c r="BC294" s="56">
        <f t="shared" si="179"/>
        <v>0.9900000000000001</v>
      </c>
      <c r="BD294" s="99" t="s">
        <v>112</v>
      </c>
      <c r="BE294" s="56">
        <f t="shared" si="180"/>
        <v>0.9900000000000001</v>
      </c>
      <c r="BF294" s="56"/>
      <c r="BG294" s="69" t="s">
        <v>74</v>
      </c>
      <c r="BH294" s="56">
        <f t="shared" si="181"/>
        <v>0.9900000000000001</v>
      </c>
      <c r="BI294" s="100" t="s">
        <v>81</v>
      </c>
      <c r="BJ294" s="56">
        <f t="shared" si="182"/>
        <v>0.9900000000000001</v>
      </c>
      <c r="BK294" s="99" t="s">
        <v>86</v>
      </c>
      <c r="BL294" s="56">
        <f t="shared" si="183"/>
        <v>0.9900000000000001</v>
      </c>
      <c r="BM294" s="99" t="s">
        <v>107</v>
      </c>
      <c r="BN294" s="56">
        <f t="shared" si="184"/>
        <v>0.9900000000000001</v>
      </c>
      <c r="BO294" s="99" t="s">
        <v>133</v>
      </c>
      <c r="BP294" s="56">
        <f t="shared" si="185"/>
        <v>0.9900000000000001</v>
      </c>
      <c r="BQ294" s="99" t="s">
        <v>112</v>
      </c>
      <c r="BR294" s="56">
        <f t="shared" si="186"/>
        <v>0.9900000000000001</v>
      </c>
      <c r="BS294" s="56"/>
      <c r="BT294" s="99" t="s">
        <v>77</v>
      </c>
      <c r="BU294" s="56">
        <f t="shared" si="187"/>
        <v>1.6500000000000001</v>
      </c>
      <c r="BV294" s="100" t="s">
        <v>81</v>
      </c>
      <c r="BW294" s="56">
        <f t="shared" si="188"/>
        <v>1.6500000000000001</v>
      </c>
      <c r="BX294" s="99" t="s">
        <v>86</v>
      </c>
      <c r="BY294" s="56">
        <f t="shared" si="189"/>
        <v>1.6500000000000001</v>
      </c>
      <c r="BZ294" s="99" t="s">
        <v>105</v>
      </c>
      <c r="CA294" s="56">
        <f t="shared" si="190"/>
        <v>1.6500000000000001</v>
      </c>
      <c r="CB294" s="99" t="s">
        <v>108</v>
      </c>
      <c r="CC294" s="56">
        <f t="shared" si="191"/>
        <v>1.6500000000000001</v>
      </c>
      <c r="CD294" s="99" t="s">
        <v>112</v>
      </c>
      <c r="CE294" s="56">
        <f t="shared" si="192"/>
        <v>1.6500000000000001</v>
      </c>
      <c r="CF294" s="56"/>
      <c r="CG294" s="99" t="s">
        <v>77</v>
      </c>
      <c r="CH294" s="56">
        <f t="shared" si="193"/>
        <v>1.6500000000000001</v>
      </c>
      <c r="CI294" s="99" t="s">
        <v>81</v>
      </c>
      <c r="CJ294" s="56">
        <f t="shared" si="194"/>
        <v>1.6500000000000001</v>
      </c>
      <c r="CK294" s="99" t="s">
        <v>86</v>
      </c>
      <c r="CL294" s="56">
        <f t="shared" si="195"/>
        <v>1.6500000000000001</v>
      </c>
      <c r="CM294" s="99" t="s">
        <v>105</v>
      </c>
      <c r="CN294" s="56">
        <f t="shared" si="196"/>
        <v>1.6500000000000001</v>
      </c>
      <c r="CO294" s="99" t="s">
        <v>108</v>
      </c>
      <c r="CP294" s="56">
        <f t="shared" si="197"/>
        <v>1.6500000000000001</v>
      </c>
      <c r="CQ294" s="99" t="s">
        <v>112</v>
      </c>
      <c r="CR294" s="102">
        <f t="shared" si="198"/>
        <v>1.6500000000000001</v>
      </c>
    </row>
    <row r="295" spans="1:96" x14ac:dyDescent="0.15">
      <c r="A295" s="80" t="s">
        <v>750</v>
      </c>
      <c r="B295" s="81" t="s">
        <v>751</v>
      </c>
      <c r="C295" s="82" t="s">
        <v>170</v>
      </c>
      <c r="D295" s="82" t="s">
        <v>52</v>
      </c>
      <c r="E295" s="56">
        <v>0.9</v>
      </c>
      <c r="F295" s="14"/>
      <c r="G295" s="80">
        <v>103</v>
      </c>
      <c r="H295" s="56">
        <v>89</v>
      </c>
      <c r="I295" s="56">
        <v>109</v>
      </c>
      <c r="J295" s="56">
        <v>72</v>
      </c>
      <c r="K295" s="56">
        <v>68</v>
      </c>
      <c r="L295" s="56">
        <v>57</v>
      </c>
      <c r="M295" s="94">
        <f t="shared" si="160"/>
        <v>498</v>
      </c>
      <c r="N295" s="85" t="s">
        <v>171</v>
      </c>
      <c r="O295" s="56">
        <f t="shared" si="199"/>
        <v>39.6</v>
      </c>
      <c r="P295" s="56"/>
      <c r="Q295" s="81">
        <f t="shared" si="200"/>
        <v>0</v>
      </c>
      <c r="R295" s="14">
        <f t="shared" si="162"/>
        <v>39.6</v>
      </c>
      <c r="S295" s="80"/>
      <c r="T295" s="99" t="s">
        <v>73</v>
      </c>
      <c r="U295" s="56">
        <f t="shared" si="163"/>
        <v>0.66</v>
      </c>
      <c r="V295" s="99" t="s">
        <v>84</v>
      </c>
      <c r="W295" s="56">
        <f t="shared" si="164"/>
        <v>0.66</v>
      </c>
      <c r="X295" s="99" t="s">
        <v>88</v>
      </c>
      <c r="Y295" s="56">
        <f t="shared" si="165"/>
        <v>0.66</v>
      </c>
      <c r="Z295" s="99" t="s">
        <v>105</v>
      </c>
      <c r="AA295" s="56">
        <f t="shared" si="166"/>
        <v>0.66</v>
      </c>
      <c r="AB295" s="99" t="s">
        <v>111</v>
      </c>
      <c r="AC295" s="56">
        <f t="shared" si="167"/>
        <v>0.66</v>
      </c>
      <c r="AD295" s="99" t="s">
        <v>112</v>
      </c>
      <c r="AE295" s="56">
        <f t="shared" si="168"/>
        <v>0.66</v>
      </c>
      <c r="AF295" s="56"/>
      <c r="AG295" s="99" t="s">
        <v>77</v>
      </c>
      <c r="AH295" s="56">
        <f t="shared" si="169"/>
        <v>0.66</v>
      </c>
      <c r="AI295" s="100" t="s">
        <v>81</v>
      </c>
      <c r="AJ295" s="56">
        <f t="shared" si="170"/>
        <v>0.66</v>
      </c>
      <c r="AK295" s="56" t="s">
        <v>87</v>
      </c>
      <c r="AL295" s="56">
        <f t="shared" si="171"/>
        <v>0.66</v>
      </c>
      <c r="AM295" s="99" t="s">
        <v>107</v>
      </c>
      <c r="AN295" s="56">
        <f t="shared" si="172"/>
        <v>0.66</v>
      </c>
      <c r="AO295" s="99" t="s">
        <v>110</v>
      </c>
      <c r="AP295" s="56">
        <f t="shared" si="173"/>
        <v>0.66</v>
      </c>
      <c r="AQ295" s="99" t="s">
        <v>103</v>
      </c>
      <c r="AR295" s="56">
        <f t="shared" si="174"/>
        <v>0.66</v>
      </c>
      <c r="AS295" s="56"/>
      <c r="AT295" s="99" t="s">
        <v>76</v>
      </c>
      <c r="AU295" s="56">
        <f t="shared" si="175"/>
        <v>0.9900000000000001</v>
      </c>
      <c r="AV295" s="99" t="s">
        <v>81</v>
      </c>
      <c r="AW295" s="56">
        <f t="shared" si="176"/>
        <v>0.9900000000000001</v>
      </c>
      <c r="AX295" s="99" t="s">
        <v>87</v>
      </c>
      <c r="AY295" s="56">
        <f t="shared" si="177"/>
        <v>0.9900000000000001</v>
      </c>
      <c r="AZ295" s="99" t="s">
        <v>107</v>
      </c>
      <c r="BA295" s="56">
        <f t="shared" si="178"/>
        <v>0.9900000000000001</v>
      </c>
      <c r="BB295" s="99" t="s">
        <v>128</v>
      </c>
      <c r="BC295" s="56">
        <f t="shared" si="179"/>
        <v>0.9900000000000001</v>
      </c>
      <c r="BD295" s="99" t="s">
        <v>103</v>
      </c>
      <c r="BE295" s="56">
        <f t="shared" si="180"/>
        <v>0.9900000000000001</v>
      </c>
      <c r="BF295" s="56"/>
      <c r="BG295" s="69" t="s">
        <v>76</v>
      </c>
      <c r="BH295" s="56">
        <f t="shared" si="181"/>
        <v>0.9900000000000001</v>
      </c>
      <c r="BI295" s="100" t="s">
        <v>81</v>
      </c>
      <c r="BJ295" s="56">
        <f t="shared" si="182"/>
        <v>0.9900000000000001</v>
      </c>
      <c r="BK295" s="99" t="s">
        <v>87</v>
      </c>
      <c r="BL295" s="56">
        <f t="shared" si="183"/>
        <v>0.9900000000000001</v>
      </c>
      <c r="BM295" s="99" t="s">
        <v>107</v>
      </c>
      <c r="BN295" s="56">
        <f t="shared" si="184"/>
        <v>0.9900000000000001</v>
      </c>
      <c r="BO295" s="99" t="s">
        <v>128</v>
      </c>
      <c r="BP295" s="56">
        <f t="shared" si="185"/>
        <v>0.9900000000000001</v>
      </c>
      <c r="BQ295" s="99" t="s">
        <v>103</v>
      </c>
      <c r="BR295" s="56">
        <f t="shared" si="186"/>
        <v>0.9900000000000001</v>
      </c>
      <c r="BS295" s="56"/>
      <c r="BT295" s="99" t="s">
        <v>77</v>
      </c>
      <c r="BU295" s="56">
        <f t="shared" si="187"/>
        <v>1.6500000000000001</v>
      </c>
      <c r="BV295" s="100" t="s">
        <v>81</v>
      </c>
      <c r="BW295" s="56">
        <f t="shared" si="188"/>
        <v>1.6500000000000001</v>
      </c>
      <c r="BX295" s="99" t="s">
        <v>86</v>
      </c>
      <c r="BY295" s="56">
        <f t="shared" si="189"/>
        <v>1.6500000000000001</v>
      </c>
      <c r="BZ295" s="99" t="s">
        <v>105</v>
      </c>
      <c r="CA295" s="56">
        <f t="shared" si="190"/>
        <v>1.6500000000000001</v>
      </c>
      <c r="CB295" s="99" t="s">
        <v>108</v>
      </c>
      <c r="CC295" s="56">
        <f t="shared" si="191"/>
        <v>1.6500000000000001</v>
      </c>
      <c r="CD295" s="99" t="s">
        <v>112</v>
      </c>
      <c r="CE295" s="56">
        <f t="shared" si="192"/>
        <v>1.6500000000000001</v>
      </c>
      <c r="CF295" s="56"/>
      <c r="CG295" s="99" t="s">
        <v>77</v>
      </c>
      <c r="CH295" s="56">
        <f t="shared" si="193"/>
        <v>1.6500000000000001</v>
      </c>
      <c r="CI295" s="99" t="s">
        <v>81</v>
      </c>
      <c r="CJ295" s="56">
        <f t="shared" si="194"/>
        <v>1.6500000000000001</v>
      </c>
      <c r="CK295" s="99" t="s">
        <v>86</v>
      </c>
      <c r="CL295" s="56">
        <f t="shared" si="195"/>
        <v>1.6500000000000001</v>
      </c>
      <c r="CM295" s="99" t="s">
        <v>105</v>
      </c>
      <c r="CN295" s="56">
        <f t="shared" si="196"/>
        <v>1.6500000000000001</v>
      </c>
      <c r="CO295" s="99" t="s">
        <v>108</v>
      </c>
      <c r="CP295" s="56">
        <f t="shared" si="197"/>
        <v>1.6500000000000001</v>
      </c>
      <c r="CQ295" s="99" t="s">
        <v>112</v>
      </c>
      <c r="CR295" s="102">
        <f t="shared" si="198"/>
        <v>1.6500000000000001</v>
      </c>
    </row>
    <row r="296" spans="1:96" x14ac:dyDescent="0.15">
      <c r="A296" s="80" t="s">
        <v>752</v>
      </c>
      <c r="B296" s="81" t="s">
        <v>753</v>
      </c>
      <c r="C296" s="82" t="s">
        <v>170</v>
      </c>
      <c r="D296" s="82" t="s">
        <v>52</v>
      </c>
      <c r="E296" s="56">
        <v>0.9</v>
      </c>
      <c r="F296" s="14"/>
      <c r="G296" s="80">
        <v>109</v>
      </c>
      <c r="H296" s="56">
        <v>71</v>
      </c>
      <c r="I296" s="56">
        <v>131</v>
      </c>
      <c r="J296" s="56">
        <v>60</v>
      </c>
      <c r="K296" s="56">
        <v>53.5</v>
      </c>
      <c r="L296" s="56">
        <v>71</v>
      </c>
      <c r="M296" s="94">
        <f t="shared" si="160"/>
        <v>495.5</v>
      </c>
      <c r="N296" s="85" t="s">
        <v>171</v>
      </c>
      <c r="O296" s="56">
        <f t="shared" si="199"/>
        <v>39.6</v>
      </c>
      <c r="P296" s="56"/>
      <c r="Q296" s="81">
        <f t="shared" si="200"/>
        <v>0</v>
      </c>
      <c r="R296" s="14">
        <f t="shared" si="162"/>
        <v>39.6</v>
      </c>
      <c r="S296" s="80"/>
      <c r="T296" s="99" t="s">
        <v>74</v>
      </c>
      <c r="U296" s="56">
        <f t="shared" si="163"/>
        <v>0.66</v>
      </c>
      <c r="V296" s="99" t="s">
        <v>84</v>
      </c>
      <c r="W296" s="56">
        <f t="shared" si="164"/>
        <v>0.66</v>
      </c>
      <c r="X296" s="99" t="s">
        <v>88</v>
      </c>
      <c r="Y296" s="56">
        <f t="shared" si="165"/>
        <v>0.66</v>
      </c>
      <c r="Z296" s="99" t="s">
        <v>105</v>
      </c>
      <c r="AA296" s="56">
        <f t="shared" si="166"/>
        <v>0.66</v>
      </c>
      <c r="AB296" s="99" t="s">
        <v>110</v>
      </c>
      <c r="AC296" s="56">
        <f t="shared" si="167"/>
        <v>0.66</v>
      </c>
      <c r="AD296" s="99" t="s">
        <v>112</v>
      </c>
      <c r="AE296" s="56">
        <f t="shared" si="168"/>
        <v>0.66</v>
      </c>
      <c r="AF296" s="56"/>
      <c r="AG296" s="99" t="s">
        <v>74</v>
      </c>
      <c r="AH296" s="56">
        <f t="shared" si="169"/>
        <v>0.66</v>
      </c>
      <c r="AI296" s="100" t="s">
        <v>81</v>
      </c>
      <c r="AJ296" s="56">
        <f t="shared" si="170"/>
        <v>0.66</v>
      </c>
      <c r="AK296" s="56" t="s">
        <v>86</v>
      </c>
      <c r="AL296" s="56">
        <f t="shared" si="171"/>
        <v>0.66</v>
      </c>
      <c r="AM296" s="99" t="s">
        <v>105</v>
      </c>
      <c r="AN296" s="56">
        <f t="shared" si="172"/>
        <v>0.66</v>
      </c>
      <c r="AO296" s="99" t="s">
        <v>110</v>
      </c>
      <c r="AP296" s="56">
        <f t="shared" si="173"/>
        <v>0.66</v>
      </c>
      <c r="AQ296" s="99" t="s">
        <v>112</v>
      </c>
      <c r="AR296" s="56">
        <f t="shared" si="174"/>
        <v>0.66</v>
      </c>
      <c r="AS296" s="56"/>
      <c r="AT296" s="99" t="s">
        <v>74</v>
      </c>
      <c r="AU296" s="56">
        <f t="shared" si="175"/>
        <v>0.9900000000000001</v>
      </c>
      <c r="AV296" s="99" t="s">
        <v>81</v>
      </c>
      <c r="AW296" s="56">
        <f t="shared" si="176"/>
        <v>0.9900000000000001</v>
      </c>
      <c r="AX296" s="99" t="s">
        <v>86</v>
      </c>
      <c r="AY296" s="56">
        <f t="shared" si="177"/>
        <v>0.9900000000000001</v>
      </c>
      <c r="AZ296" s="99" t="s">
        <v>105</v>
      </c>
      <c r="BA296" s="56">
        <f t="shared" si="178"/>
        <v>0.9900000000000001</v>
      </c>
      <c r="BB296" s="99" t="s">
        <v>133</v>
      </c>
      <c r="BC296" s="56">
        <f t="shared" si="179"/>
        <v>0.9900000000000001</v>
      </c>
      <c r="BD296" s="99" t="s">
        <v>112</v>
      </c>
      <c r="BE296" s="56">
        <f t="shared" si="180"/>
        <v>0.9900000000000001</v>
      </c>
      <c r="BF296" s="56"/>
      <c r="BG296" s="69" t="s">
        <v>74</v>
      </c>
      <c r="BH296" s="56">
        <f t="shared" si="181"/>
        <v>0.9900000000000001</v>
      </c>
      <c r="BI296" s="100" t="s">
        <v>81</v>
      </c>
      <c r="BJ296" s="56">
        <f t="shared" si="182"/>
        <v>0.9900000000000001</v>
      </c>
      <c r="BK296" s="99" t="s">
        <v>86</v>
      </c>
      <c r="BL296" s="56">
        <f t="shared" si="183"/>
        <v>0.9900000000000001</v>
      </c>
      <c r="BM296" s="99" t="s">
        <v>105</v>
      </c>
      <c r="BN296" s="56">
        <f t="shared" si="184"/>
        <v>0.9900000000000001</v>
      </c>
      <c r="BO296" s="99" t="s">
        <v>133</v>
      </c>
      <c r="BP296" s="56">
        <f t="shared" si="185"/>
        <v>0.9900000000000001</v>
      </c>
      <c r="BQ296" s="99" t="s">
        <v>112</v>
      </c>
      <c r="BR296" s="56">
        <f t="shared" si="186"/>
        <v>0.9900000000000001</v>
      </c>
      <c r="BS296" s="56"/>
      <c r="BT296" s="99" t="s">
        <v>77</v>
      </c>
      <c r="BU296" s="56">
        <f t="shared" si="187"/>
        <v>1.6500000000000001</v>
      </c>
      <c r="BV296" s="100" t="s">
        <v>81</v>
      </c>
      <c r="BW296" s="56">
        <f t="shared" si="188"/>
        <v>1.6500000000000001</v>
      </c>
      <c r="BX296" s="99" t="s">
        <v>86</v>
      </c>
      <c r="BY296" s="56">
        <f t="shared" si="189"/>
        <v>1.6500000000000001</v>
      </c>
      <c r="BZ296" s="99" t="s">
        <v>105</v>
      </c>
      <c r="CA296" s="56">
        <f t="shared" si="190"/>
        <v>1.6500000000000001</v>
      </c>
      <c r="CB296" s="99" t="s">
        <v>108</v>
      </c>
      <c r="CC296" s="56">
        <f t="shared" si="191"/>
        <v>1.6500000000000001</v>
      </c>
      <c r="CD296" s="99" t="s">
        <v>112</v>
      </c>
      <c r="CE296" s="56">
        <f t="shared" si="192"/>
        <v>1.6500000000000001</v>
      </c>
      <c r="CF296" s="56"/>
      <c r="CG296" s="99" t="s">
        <v>77</v>
      </c>
      <c r="CH296" s="56">
        <f t="shared" si="193"/>
        <v>1.6500000000000001</v>
      </c>
      <c r="CI296" s="99" t="s">
        <v>81</v>
      </c>
      <c r="CJ296" s="56">
        <f t="shared" si="194"/>
        <v>1.6500000000000001</v>
      </c>
      <c r="CK296" s="99" t="s">
        <v>86</v>
      </c>
      <c r="CL296" s="56">
        <f t="shared" si="195"/>
        <v>1.6500000000000001</v>
      </c>
      <c r="CM296" s="99" t="s">
        <v>105</v>
      </c>
      <c r="CN296" s="56">
        <f t="shared" si="196"/>
        <v>1.6500000000000001</v>
      </c>
      <c r="CO296" s="99" t="s">
        <v>108</v>
      </c>
      <c r="CP296" s="56">
        <f t="shared" si="197"/>
        <v>1.6500000000000001</v>
      </c>
      <c r="CQ296" s="99" t="s">
        <v>112</v>
      </c>
      <c r="CR296" s="102">
        <f t="shared" si="198"/>
        <v>1.6500000000000001</v>
      </c>
    </row>
    <row r="297" spans="1:96" x14ac:dyDescent="0.15">
      <c r="A297" s="80" t="s">
        <v>754</v>
      </c>
      <c r="B297" s="81" t="s">
        <v>755</v>
      </c>
      <c r="C297" s="82" t="s">
        <v>170</v>
      </c>
      <c r="D297" s="82" t="s">
        <v>52</v>
      </c>
      <c r="E297" s="56"/>
      <c r="F297" s="14"/>
      <c r="G297" s="80">
        <v>106</v>
      </c>
      <c r="H297" s="56">
        <v>68</v>
      </c>
      <c r="I297" s="56">
        <v>139</v>
      </c>
      <c r="J297" s="56">
        <v>67.5</v>
      </c>
      <c r="K297" s="56">
        <v>52</v>
      </c>
      <c r="L297" s="56">
        <v>61.5</v>
      </c>
      <c r="M297" s="94">
        <f t="shared" si="160"/>
        <v>494</v>
      </c>
      <c r="N297" s="85" t="s">
        <v>171</v>
      </c>
      <c r="O297" s="56">
        <f t="shared" si="199"/>
        <v>72</v>
      </c>
      <c r="P297" s="56"/>
      <c r="Q297" s="81">
        <f t="shared" si="200"/>
        <v>0</v>
      </c>
      <c r="R297" s="14">
        <f t="shared" si="162"/>
        <v>72</v>
      </c>
      <c r="S297" s="80"/>
      <c r="T297" s="99" t="s">
        <v>73</v>
      </c>
      <c r="U297" s="56">
        <f t="shared" si="163"/>
        <v>1.2</v>
      </c>
      <c r="V297" s="99" t="s">
        <v>80</v>
      </c>
      <c r="W297" s="56">
        <f t="shared" si="164"/>
        <v>1.2</v>
      </c>
      <c r="X297" s="99" t="s">
        <v>89</v>
      </c>
      <c r="Y297" s="56">
        <f t="shared" si="165"/>
        <v>1.2</v>
      </c>
      <c r="Z297" s="99" t="s">
        <v>123</v>
      </c>
      <c r="AA297" s="56">
        <f t="shared" si="166"/>
        <v>1.2</v>
      </c>
      <c r="AB297" s="99" t="s">
        <v>110</v>
      </c>
      <c r="AC297" s="56">
        <f t="shared" si="167"/>
        <v>1.2</v>
      </c>
      <c r="AD297" s="99" t="s">
        <v>103</v>
      </c>
      <c r="AE297" s="56">
        <f t="shared" si="168"/>
        <v>1.2</v>
      </c>
      <c r="AF297" s="56"/>
      <c r="AG297" s="99" t="s">
        <v>75</v>
      </c>
      <c r="AH297" s="56">
        <f t="shared" si="169"/>
        <v>1.2</v>
      </c>
      <c r="AI297" s="100" t="s">
        <v>80</v>
      </c>
      <c r="AJ297" s="56">
        <f t="shared" si="170"/>
        <v>1.2</v>
      </c>
      <c r="AK297" s="56" t="s">
        <v>86</v>
      </c>
      <c r="AL297" s="56">
        <f t="shared" si="171"/>
        <v>1.2</v>
      </c>
      <c r="AM297" s="99" t="s">
        <v>123</v>
      </c>
      <c r="AN297" s="56">
        <f t="shared" si="172"/>
        <v>1.2</v>
      </c>
      <c r="AO297" s="99" t="s">
        <v>111</v>
      </c>
      <c r="AP297" s="56">
        <f t="shared" si="173"/>
        <v>1.2</v>
      </c>
      <c r="AQ297" s="99" t="s">
        <v>103</v>
      </c>
      <c r="AR297" s="56">
        <f t="shared" si="174"/>
        <v>1.2</v>
      </c>
      <c r="AS297" s="56"/>
      <c r="AT297" s="99" t="s">
        <v>75</v>
      </c>
      <c r="AU297" s="56">
        <f t="shared" si="175"/>
        <v>1.8</v>
      </c>
      <c r="AV297" s="99" t="s">
        <v>79</v>
      </c>
      <c r="AW297" s="56">
        <f t="shared" si="176"/>
        <v>1.8</v>
      </c>
      <c r="AX297" s="99" t="s">
        <v>86</v>
      </c>
      <c r="AY297" s="56">
        <f t="shared" si="177"/>
        <v>1.8</v>
      </c>
      <c r="AZ297" s="99" t="s">
        <v>123</v>
      </c>
      <c r="BA297" s="56">
        <f t="shared" si="178"/>
        <v>1.8</v>
      </c>
      <c r="BB297" s="99" t="s">
        <v>111</v>
      </c>
      <c r="BC297" s="56">
        <f t="shared" si="179"/>
        <v>1.8</v>
      </c>
      <c r="BD297" s="99" t="s">
        <v>103</v>
      </c>
      <c r="BE297" s="56">
        <f t="shared" si="180"/>
        <v>1.8</v>
      </c>
      <c r="BF297" s="56"/>
      <c r="BG297" s="69" t="s">
        <v>75</v>
      </c>
      <c r="BH297" s="56">
        <f t="shared" si="181"/>
        <v>1.8</v>
      </c>
      <c r="BI297" s="100" t="s">
        <v>79</v>
      </c>
      <c r="BJ297" s="56">
        <f t="shared" si="182"/>
        <v>1.8</v>
      </c>
      <c r="BK297" s="99" t="s">
        <v>86</v>
      </c>
      <c r="BL297" s="56">
        <f t="shared" si="183"/>
        <v>1.8</v>
      </c>
      <c r="BM297" s="99" t="s">
        <v>123</v>
      </c>
      <c r="BN297" s="56">
        <f t="shared" si="184"/>
        <v>1.8</v>
      </c>
      <c r="BO297" s="99" t="s">
        <v>111</v>
      </c>
      <c r="BP297" s="56">
        <f t="shared" si="185"/>
        <v>1.8</v>
      </c>
      <c r="BQ297" s="99" t="s">
        <v>103</v>
      </c>
      <c r="BR297" s="56">
        <f t="shared" si="186"/>
        <v>1.8</v>
      </c>
      <c r="BS297" s="56"/>
      <c r="BT297" s="99" t="s">
        <v>77</v>
      </c>
      <c r="BU297" s="56">
        <f t="shared" si="187"/>
        <v>3</v>
      </c>
      <c r="BV297" s="100" t="s">
        <v>81</v>
      </c>
      <c r="BW297" s="56">
        <f t="shared" si="188"/>
        <v>3</v>
      </c>
      <c r="BX297" s="99" t="s">
        <v>86</v>
      </c>
      <c r="BY297" s="56">
        <f t="shared" si="189"/>
        <v>3</v>
      </c>
      <c r="BZ297" s="99" t="s">
        <v>105</v>
      </c>
      <c r="CA297" s="56">
        <f t="shared" si="190"/>
        <v>3</v>
      </c>
      <c r="CB297" s="99" t="s">
        <v>108</v>
      </c>
      <c r="CC297" s="56">
        <f t="shared" si="191"/>
        <v>3</v>
      </c>
      <c r="CD297" s="99" t="s">
        <v>112</v>
      </c>
      <c r="CE297" s="56">
        <f t="shared" si="192"/>
        <v>3</v>
      </c>
      <c r="CF297" s="56"/>
      <c r="CG297" s="99" t="s">
        <v>77</v>
      </c>
      <c r="CH297" s="56">
        <f t="shared" si="193"/>
        <v>3</v>
      </c>
      <c r="CI297" s="99" t="s">
        <v>81</v>
      </c>
      <c r="CJ297" s="56">
        <f t="shared" si="194"/>
        <v>3</v>
      </c>
      <c r="CK297" s="99" t="s">
        <v>86</v>
      </c>
      <c r="CL297" s="56">
        <f t="shared" si="195"/>
        <v>3</v>
      </c>
      <c r="CM297" s="99" t="s">
        <v>105</v>
      </c>
      <c r="CN297" s="56">
        <f t="shared" si="196"/>
        <v>3</v>
      </c>
      <c r="CO297" s="99" t="s">
        <v>108</v>
      </c>
      <c r="CP297" s="56">
        <f t="shared" si="197"/>
        <v>3</v>
      </c>
      <c r="CQ297" s="99" t="s">
        <v>112</v>
      </c>
      <c r="CR297" s="102">
        <f t="shared" si="198"/>
        <v>3</v>
      </c>
    </row>
    <row r="298" spans="1:96" x14ac:dyDescent="0.15">
      <c r="A298" s="80" t="s">
        <v>756</v>
      </c>
      <c r="B298" s="81" t="s">
        <v>757</v>
      </c>
      <c r="C298" s="82" t="s">
        <v>170</v>
      </c>
      <c r="D298" s="82" t="s">
        <v>52</v>
      </c>
      <c r="E298" s="56">
        <v>1</v>
      </c>
      <c r="F298" s="14"/>
      <c r="G298" s="80">
        <v>110</v>
      </c>
      <c r="H298" s="56">
        <v>68</v>
      </c>
      <c r="I298" s="56">
        <v>134</v>
      </c>
      <c r="J298" s="56">
        <v>66</v>
      </c>
      <c r="K298" s="56">
        <v>58.5</v>
      </c>
      <c r="L298" s="56">
        <v>50</v>
      </c>
      <c r="M298" s="94">
        <f t="shared" si="160"/>
        <v>486.5</v>
      </c>
      <c r="N298" s="85" t="s">
        <v>171</v>
      </c>
      <c r="O298" s="56">
        <f t="shared" si="199"/>
        <v>36</v>
      </c>
      <c r="P298" s="56"/>
      <c r="Q298" s="81">
        <f t="shared" si="200"/>
        <v>0</v>
      </c>
      <c r="R298" s="14">
        <f t="shared" si="162"/>
        <v>36</v>
      </c>
      <c r="S298" s="80"/>
      <c r="T298" s="99" t="s">
        <v>73</v>
      </c>
      <c r="U298" s="56">
        <f t="shared" si="163"/>
        <v>0.6</v>
      </c>
      <c r="V298" s="99" t="s">
        <v>84</v>
      </c>
      <c r="W298" s="56">
        <f t="shared" si="164"/>
        <v>0.6</v>
      </c>
      <c r="X298" s="99" t="s">
        <v>88</v>
      </c>
      <c r="Y298" s="56">
        <f t="shared" si="165"/>
        <v>0.6</v>
      </c>
      <c r="Z298" s="99" t="s">
        <v>105</v>
      </c>
      <c r="AA298" s="56">
        <f t="shared" si="166"/>
        <v>0.6</v>
      </c>
      <c r="AB298" s="99" t="s">
        <v>111</v>
      </c>
      <c r="AC298" s="56">
        <f t="shared" si="167"/>
        <v>0.6</v>
      </c>
      <c r="AD298" s="99" t="s">
        <v>112</v>
      </c>
      <c r="AE298" s="56">
        <f t="shared" si="168"/>
        <v>0.6</v>
      </c>
      <c r="AF298" s="56"/>
      <c r="AG298" s="99" t="s">
        <v>74</v>
      </c>
      <c r="AH298" s="56">
        <f t="shared" si="169"/>
        <v>0.6</v>
      </c>
      <c r="AI298" s="100" t="s">
        <v>81</v>
      </c>
      <c r="AJ298" s="56">
        <f t="shared" si="170"/>
        <v>0.6</v>
      </c>
      <c r="AK298" s="56" t="s">
        <v>86</v>
      </c>
      <c r="AL298" s="56">
        <f t="shared" si="171"/>
        <v>0.6</v>
      </c>
      <c r="AM298" s="99" t="s">
        <v>123</v>
      </c>
      <c r="AN298" s="56">
        <f t="shared" si="172"/>
        <v>0.6</v>
      </c>
      <c r="AO298" s="99" t="s">
        <v>110</v>
      </c>
      <c r="AP298" s="56">
        <f t="shared" si="173"/>
        <v>0.6</v>
      </c>
      <c r="AQ298" s="99" t="s">
        <v>112</v>
      </c>
      <c r="AR298" s="56">
        <f t="shared" si="174"/>
        <v>0.6</v>
      </c>
      <c r="AS298" s="56"/>
      <c r="AT298" s="99" t="s">
        <v>74</v>
      </c>
      <c r="AU298" s="56">
        <f t="shared" si="175"/>
        <v>0.9</v>
      </c>
      <c r="AV298" s="99" t="s">
        <v>81</v>
      </c>
      <c r="AW298" s="56">
        <f t="shared" si="176"/>
        <v>0.9</v>
      </c>
      <c r="AX298" s="99" t="s">
        <v>86</v>
      </c>
      <c r="AY298" s="56">
        <f t="shared" si="177"/>
        <v>0.9</v>
      </c>
      <c r="AZ298" s="99" t="s">
        <v>123</v>
      </c>
      <c r="BA298" s="56">
        <f t="shared" si="178"/>
        <v>0.9</v>
      </c>
      <c r="BB298" s="99" t="s">
        <v>133</v>
      </c>
      <c r="BC298" s="56">
        <f t="shared" si="179"/>
        <v>0.9</v>
      </c>
      <c r="BD298" s="99" t="s">
        <v>112</v>
      </c>
      <c r="BE298" s="56">
        <f t="shared" si="180"/>
        <v>0.9</v>
      </c>
      <c r="BF298" s="56"/>
      <c r="BG298" s="69" t="s">
        <v>74</v>
      </c>
      <c r="BH298" s="56">
        <f t="shared" si="181"/>
        <v>0.9</v>
      </c>
      <c r="BI298" s="100" t="s">
        <v>81</v>
      </c>
      <c r="BJ298" s="56">
        <f t="shared" si="182"/>
        <v>0.9</v>
      </c>
      <c r="BK298" s="99" t="s">
        <v>86</v>
      </c>
      <c r="BL298" s="56">
        <f t="shared" si="183"/>
        <v>0.9</v>
      </c>
      <c r="BM298" s="99" t="s">
        <v>123</v>
      </c>
      <c r="BN298" s="56">
        <f t="shared" si="184"/>
        <v>0.9</v>
      </c>
      <c r="BO298" s="99" t="s">
        <v>133</v>
      </c>
      <c r="BP298" s="56">
        <f t="shared" si="185"/>
        <v>0.9</v>
      </c>
      <c r="BQ298" s="99" t="s">
        <v>112</v>
      </c>
      <c r="BR298" s="56">
        <f t="shared" si="186"/>
        <v>0.9</v>
      </c>
      <c r="BS298" s="56"/>
      <c r="BT298" s="99" t="s">
        <v>77</v>
      </c>
      <c r="BU298" s="56">
        <f t="shared" si="187"/>
        <v>1.5</v>
      </c>
      <c r="BV298" s="100" t="s">
        <v>81</v>
      </c>
      <c r="BW298" s="56">
        <f t="shared" si="188"/>
        <v>1.5</v>
      </c>
      <c r="BX298" s="99" t="s">
        <v>86</v>
      </c>
      <c r="BY298" s="56">
        <f t="shared" si="189"/>
        <v>1.5</v>
      </c>
      <c r="BZ298" s="99" t="s">
        <v>105</v>
      </c>
      <c r="CA298" s="56">
        <f t="shared" si="190"/>
        <v>1.5</v>
      </c>
      <c r="CB298" s="99" t="s">
        <v>108</v>
      </c>
      <c r="CC298" s="56">
        <f t="shared" si="191"/>
        <v>1.5</v>
      </c>
      <c r="CD298" s="99" t="s">
        <v>112</v>
      </c>
      <c r="CE298" s="56">
        <f t="shared" si="192"/>
        <v>1.5</v>
      </c>
      <c r="CF298" s="56"/>
      <c r="CG298" s="99" t="s">
        <v>77</v>
      </c>
      <c r="CH298" s="56">
        <f t="shared" si="193"/>
        <v>1.5</v>
      </c>
      <c r="CI298" s="99" t="s">
        <v>81</v>
      </c>
      <c r="CJ298" s="56">
        <f t="shared" si="194"/>
        <v>1.5</v>
      </c>
      <c r="CK298" s="99" t="s">
        <v>86</v>
      </c>
      <c r="CL298" s="56">
        <f t="shared" si="195"/>
        <v>1.5</v>
      </c>
      <c r="CM298" s="99" t="s">
        <v>105</v>
      </c>
      <c r="CN298" s="56">
        <f t="shared" si="196"/>
        <v>1.5</v>
      </c>
      <c r="CO298" s="99" t="s">
        <v>108</v>
      </c>
      <c r="CP298" s="56">
        <f t="shared" si="197"/>
        <v>1.5</v>
      </c>
      <c r="CQ298" s="99" t="s">
        <v>112</v>
      </c>
      <c r="CR298" s="102">
        <f t="shared" si="198"/>
        <v>1.5</v>
      </c>
    </row>
    <row r="299" spans="1:96" x14ac:dyDescent="0.15">
      <c r="A299" s="80" t="s">
        <v>758</v>
      </c>
      <c r="B299" s="81" t="s">
        <v>759</v>
      </c>
      <c r="C299" s="82" t="s">
        <v>170</v>
      </c>
      <c r="D299" s="82" t="s">
        <v>52</v>
      </c>
      <c r="E299" s="56"/>
      <c r="F299" s="14"/>
      <c r="G299" s="80">
        <v>119</v>
      </c>
      <c r="H299" s="56">
        <v>66</v>
      </c>
      <c r="I299" s="56">
        <v>88</v>
      </c>
      <c r="J299" s="56">
        <v>76</v>
      </c>
      <c r="K299" s="56">
        <v>73.5</v>
      </c>
      <c r="L299" s="56">
        <v>64</v>
      </c>
      <c r="M299" s="94">
        <f t="shared" si="160"/>
        <v>486.5</v>
      </c>
      <c r="N299" s="85" t="s">
        <v>171</v>
      </c>
      <c r="O299" s="56">
        <f t="shared" si="199"/>
        <v>72</v>
      </c>
      <c r="P299" s="56"/>
      <c r="Q299" s="81">
        <f t="shared" si="200"/>
        <v>0</v>
      </c>
      <c r="R299" s="14">
        <f t="shared" si="162"/>
        <v>72</v>
      </c>
      <c r="S299" s="80"/>
      <c r="T299" s="99" t="s">
        <v>77</v>
      </c>
      <c r="U299" s="56">
        <f t="shared" si="163"/>
        <v>1.2</v>
      </c>
      <c r="V299" s="99" t="s">
        <v>81</v>
      </c>
      <c r="W299" s="56">
        <f t="shared" si="164"/>
        <v>1.2</v>
      </c>
      <c r="X299" s="99" t="s">
        <v>90</v>
      </c>
      <c r="Y299" s="56">
        <f t="shared" si="165"/>
        <v>1.2</v>
      </c>
      <c r="Z299" s="99" t="s">
        <v>123</v>
      </c>
      <c r="AA299" s="56">
        <f t="shared" si="166"/>
        <v>1.2</v>
      </c>
      <c r="AB299" s="99" t="s">
        <v>110</v>
      </c>
      <c r="AC299" s="56">
        <f t="shared" si="167"/>
        <v>1.2</v>
      </c>
      <c r="AD299" s="99" t="s">
        <v>103</v>
      </c>
      <c r="AE299" s="56">
        <f t="shared" si="168"/>
        <v>1.2</v>
      </c>
      <c r="AF299" s="56"/>
      <c r="AG299" s="99" t="s">
        <v>74</v>
      </c>
      <c r="AH299" s="56">
        <f t="shared" si="169"/>
        <v>1.2</v>
      </c>
      <c r="AI299" s="100" t="s">
        <v>81</v>
      </c>
      <c r="AJ299" s="56">
        <f t="shared" si="170"/>
        <v>1.2</v>
      </c>
      <c r="AK299" s="56" t="s">
        <v>87</v>
      </c>
      <c r="AL299" s="56">
        <f t="shared" si="171"/>
        <v>1.2</v>
      </c>
      <c r="AM299" s="99" t="s">
        <v>105</v>
      </c>
      <c r="AN299" s="56">
        <f t="shared" si="172"/>
        <v>1.2</v>
      </c>
      <c r="AO299" s="99" t="s">
        <v>110</v>
      </c>
      <c r="AP299" s="56">
        <f t="shared" si="173"/>
        <v>1.2</v>
      </c>
      <c r="AQ299" s="99" t="s">
        <v>112</v>
      </c>
      <c r="AR299" s="56">
        <f t="shared" si="174"/>
        <v>1.2</v>
      </c>
      <c r="AS299" s="56"/>
      <c r="AT299" s="99" t="s">
        <v>74</v>
      </c>
      <c r="AU299" s="56">
        <f t="shared" si="175"/>
        <v>1.8</v>
      </c>
      <c r="AV299" s="99" t="s">
        <v>81</v>
      </c>
      <c r="AW299" s="56">
        <f t="shared" si="176"/>
        <v>1.8</v>
      </c>
      <c r="AX299" s="99" t="s">
        <v>87</v>
      </c>
      <c r="AY299" s="56">
        <f t="shared" si="177"/>
        <v>1.8</v>
      </c>
      <c r="AZ299" s="99" t="s">
        <v>105</v>
      </c>
      <c r="BA299" s="56">
        <f t="shared" si="178"/>
        <v>1.8</v>
      </c>
      <c r="BB299" s="99" t="s">
        <v>133</v>
      </c>
      <c r="BC299" s="56">
        <f t="shared" si="179"/>
        <v>1.8</v>
      </c>
      <c r="BD299" s="99" t="s">
        <v>112</v>
      </c>
      <c r="BE299" s="56">
        <f t="shared" si="180"/>
        <v>1.8</v>
      </c>
      <c r="BF299" s="56"/>
      <c r="BG299" s="69" t="s">
        <v>74</v>
      </c>
      <c r="BH299" s="56">
        <f t="shared" si="181"/>
        <v>1.8</v>
      </c>
      <c r="BI299" s="100" t="s">
        <v>81</v>
      </c>
      <c r="BJ299" s="56">
        <f t="shared" si="182"/>
        <v>1.8</v>
      </c>
      <c r="BK299" s="99" t="s">
        <v>87</v>
      </c>
      <c r="BL299" s="56">
        <f t="shared" si="183"/>
        <v>1.8</v>
      </c>
      <c r="BM299" s="99" t="s">
        <v>105</v>
      </c>
      <c r="BN299" s="56">
        <f t="shared" si="184"/>
        <v>1.8</v>
      </c>
      <c r="BO299" s="99" t="s">
        <v>133</v>
      </c>
      <c r="BP299" s="56">
        <f t="shared" si="185"/>
        <v>1.8</v>
      </c>
      <c r="BQ299" s="99" t="s">
        <v>112</v>
      </c>
      <c r="BR299" s="56">
        <f t="shared" si="186"/>
        <v>1.8</v>
      </c>
      <c r="BS299" s="56"/>
      <c r="BT299" s="99" t="s">
        <v>77</v>
      </c>
      <c r="BU299" s="56">
        <f t="shared" si="187"/>
        <v>3</v>
      </c>
      <c r="BV299" s="100" t="s">
        <v>81</v>
      </c>
      <c r="BW299" s="56">
        <f t="shared" si="188"/>
        <v>3</v>
      </c>
      <c r="BX299" s="99" t="s">
        <v>86</v>
      </c>
      <c r="BY299" s="56">
        <f t="shared" si="189"/>
        <v>3</v>
      </c>
      <c r="BZ299" s="99" t="s">
        <v>105</v>
      </c>
      <c r="CA299" s="56">
        <f t="shared" si="190"/>
        <v>3</v>
      </c>
      <c r="CB299" s="99" t="s">
        <v>108</v>
      </c>
      <c r="CC299" s="56">
        <f t="shared" si="191"/>
        <v>3</v>
      </c>
      <c r="CD299" s="99" t="s">
        <v>112</v>
      </c>
      <c r="CE299" s="56">
        <f t="shared" si="192"/>
        <v>3</v>
      </c>
      <c r="CF299" s="56"/>
      <c r="CG299" s="99" t="s">
        <v>77</v>
      </c>
      <c r="CH299" s="56">
        <f t="shared" si="193"/>
        <v>3</v>
      </c>
      <c r="CI299" s="99" t="s">
        <v>81</v>
      </c>
      <c r="CJ299" s="56">
        <f t="shared" si="194"/>
        <v>3</v>
      </c>
      <c r="CK299" s="99" t="s">
        <v>86</v>
      </c>
      <c r="CL299" s="56">
        <f t="shared" si="195"/>
        <v>3</v>
      </c>
      <c r="CM299" s="99" t="s">
        <v>105</v>
      </c>
      <c r="CN299" s="56">
        <f t="shared" si="196"/>
        <v>3</v>
      </c>
      <c r="CO299" s="99" t="s">
        <v>108</v>
      </c>
      <c r="CP299" s="56">
        <f t="shared" si="197"/>
        <v>3</v>
      </c>
      <c r="CQ299" s="99" t="s">
        <v>112</v>
      </c>
      <c r="CR299" s="102">
        <f t="shared" si="198"/>
        <v>3</v>
      </c>
    </row>
    <row r="300" spans="1:96" x14ac:dyDescent="0.15">
      <c r="A300" s="80" t="s">
        <v>760</v>
      </c>
      <c r="B300" s="81" t="s">
        <v>761</v>
      </c>
      <c r="C300" s="82" t="s">
        <v>170</v>
      </c>
      <c r="D300" s="82" t="s">
        <v>52</v>
      </c>
      <c r="E300" s="56"/>
      <c r="F300" s="14"/>
      <c r="G300" s="80">
        <v>105</v>
      </c>
      <c r="H300" s="56">
        <v>77</v>
      </c>
      <c r="I300" s="56">
        <v>106</v>
      </c>
      <c r="J300" s="56">
        <v>55</v>
      </c>
      <c r="K300" s="56">
        <v>71.5</v>
      </c>
      <c r="L300" s="56">
        <v>67</v>
      </c>
      <c r="M300" s="94">
        <f t="shared" si="160"/>
        <v>481.5</v>
      </c>
      <c r="N300" s="85" t="s">
        <v>171</v>
      </c>
      <c r="O300" s="56">
        <f t="shared" si="199"/>
        <v>72</v>
      </c>
      <c r="P300" s="56"/>
      <c r="Q300" s="81">
        <f t="shared" si="200"/>
        <v>0</v>
      </c>
      <c r="R300" s="14">
        <f t="shared" si="162"/>
        <v>72</v>
      </c>
      <c r="S300" s="80"/>
      <c r="T300" s="99" t="s">
        <v>74</v>
      </c>
      <c r="U300" s="56">
        <f t="shared" si="163"/>
        <v>1.2</v>
      </c>
      <c r="V300" s="99" t="s">
        <v>84</v>
      </c>
      <c r="W300" s="56">
        <f t="shared" si="164"/>
        <v>1.2</v>
      </c>
      <c r="X300" s="99" t="s">
        <v>88</v>
      </c>
      <c r="Y300" s="56">
        <f t="shared" si="165"/>
        <v>1.2</v>
      </c>
      <c r="Z300" s="99" t="s">
        <v>105</v>
      </c>
      <c r="AA300" s="56">
        <f t="shared" si="166"/>
        <v>1.2</v>
      </c>
      <c r="AB300" s="99" t="s">
        <v>110</v>
      </c>
      <c r="AC300" s="56">
        <f t="shared" si="167"/>
        <v>1.2</v>
      </c>
      <c r="AD300" s="99" t="s">
        <v>112</v>
      </c>
      <c r="AE300" s="56">
        <f t="shared" si="168"/>
        <v>1.2</v>
      </c>
      <c r="AF300" s="56"/>
      <c r="AG300" s="99" t="s">
        <v>75</v>
      </c>
      <c r="AH300" s="56">
        <f t="shared" si="169"/>
        <v>1.2</v>
      </c>
      <c r="AI300" s="100" t="s">
        <v>84</v>
      </c>
      <c r="AJ300" s="56">
        <f t="shared" si="170"/>
        <v>1.2</v>
      </c>
      <c r="AK300" s="56" t="s">
        <v>86</v>
      </c>
      <c r="AL300" s="56">
        <f t="shared" si="171"/>
        <v>1.2</v>
      </c>
      <c r="AM300" s="99" t="s">
        <v>105</v>
      </c>
      <c r="AN300" s="56">
        <f t="shared" si="172"/>
        <v>1.2</v>
      </c>
      <c r="AO300" s="99" t="s">
        <v>110</v>
      </c>
      <c r="AP300" s="56">
        <f t="shared" si="173"/>
        <v>1.2</v>
      </c>
      <c r="AQ300" s="99" t="s">
        <v>112</v>
      </c>
      <c r="AR300" s="56">
        <f t="shared" si="174"/>
        <v>1.2</v>
      </c>
      <c r="AS300" s="56"/>
      <c r="AT300" s="99" t="s">
        <v>75</v>
      </c>
      <c r="AU300" s="56">
        <f t="shared" si="175"/>
        <v>1.8</v>
      </c>
      <c r="AV300" s="99" t="s">
        <v>84</v>
      </c>
      <c r="AW300" s="56">
        <f t="shared" si="176"/>
        <v>1.8</v>
      </c>
      <c r="AX300" s="99" t="s">
        <v>86</v>
      </c>
      <c r="AY300" s="56">
        <f t="shared" si="177"/>
        <v>1.8</v>
      </c>
      <c r="AZ300" s="99" t="s">
        <v>105</v>
      </c>
      <c r="BA300" s="56">
        <f t="shared" si="178"/>
        <v>1.8</v>
      </c>
      <c r="BB300" s="99" t="s">
        <v>133</v>
      </c>
      <c r="BC300" s="56">
        <f t="shared" si="179"/>
        <v>1.8</v>
      </c>
      <c r="BD300" s="99" t="s">
        <v>112</v>
      </c>
      <c r="BE300" s="56">
        <f t="shared" si="180"/>
        <v>1.8</v>
      </c>
      <c r="BF300" s="56"/>
      <c r="BG300" s="69" t="s">
        <v>75</v>
      </c>
      <c r="BH300" s="56">
        <f t="shared" si="181"/>
        <v>1.8</v>
      </c>
      <c r="BI300" s="100" t="s">
        <v>84</v>
      </c>
      <c r="BJ300" s="56">
        <f t="shared" si="182"/>
        <v>1.8</v>
      </c>
      <c r="BK300" s="99" t="s">
        <v>86</v>
      </c>
      <c r="BL300" s="56">
        <f t="shared" si="183"/>
        <v>1.8</v>
      </c>
      <c r="BM300" s="99" t="s">
        <v>105</v>
      </c>
      <c r="BN300" s="56">
        <f t="shared" si="184"/>
        <v>1.8</v>
      </c>
      <c r="BO300" s="99" t="s">
        <v>133</v>
      </c>
      <c r="BP300" s="56">
        <f t="shared" si="185"/>
        <v>1.8</v>
      </c>
      <c r="BQ300" s="99" t="s">
        <v>112</v>
      </c>
      <c r="BR300" s="56">
        <f t="shared" si="186"/>
        <v>1.8</v>
      </c>
      <c r="BS300" s="56"/>
      <c r="BT300" s="99" t="s">
        <v>77</v>
      </c>
      <c r="BU300" s="56">
        <f t="shared" si="187"/>
        <v>3</v>
      </c>
      <c r="BV300" s="100" t="s">
        <v>81</v>
      </c>
      <c r="BW300" s="56">
        <f t="shared" si="188"/>
        <v>3</v>
      </c>
      <c r="BX300" s="99" t="s">
        <v>86</v>
      </c>
      <c r="BY300" s="56">
        <f t="shared" si="189"/>
        <v>3</v>
      </c>
      <c r="BZ300" s="99" t="s">
        <v>105</v>
      </c>
      <c r="CA300" s="56">
        <f t="shared" si="190"/>
        <v>3</v>
      </c>
      <c r="CB300" s="99" t="s">
        <v>108</v>
      </c>
      <c r="CC300" s="56">
        <f t="shared" si="191"/>
        <v>3</v>
      </c>
      <c r="CD300" s="99" t="s">
        <v>112</v>
      </c>
      <c r="CE300" s="56">
        <f t="shared" si="192"/>
        <v>3</v>
      </c>
      <c r="CF300" s="56"/>
      <c r="CG300" s="99" t="s">
        <v>77</v>
      </c>
      <c r="CH300" s="56">
        <f t="shared" si="193"/>
        <v>3</v>
      </c>
      <c r="CI300" s="99" t="s">
        <v>81</v>
      </c>
      <c r="CJ300" s="56">
        <f t="shared" si="194"/>
        <v>3</v>
      </c>
      <c r="CK300" s="99" t="s">
        <v>86</v>
      </c>
      <c r="CL300" s="56">
        <f t="shared" si="195"/>
        <v>3</v>
      </c>
      <c r="CM300" s="99" t="s">
        <v>105</v>
      </c>
      <c r="CN300" s="56">
        <f t="shared" si="196"/>
        <v>3</v>
      </c>
      <c r="CO300" s="99" t="s">
        <v>108</v>
      </c>
      <c r="CP300" s="56">
        <f t="shared" si="197"/>
        <v>3</v>
      </c>
      <c r="CQ300" s="99" t="s">
        <v>112</v>
      </c>
      <c r="CR300" s="102">
        <f t="shared" si="198"/>
        <v>3</v>
      </c>
    </row>
    <row r="301" spans="1:96" x14ac:dyDescent="0.15">
      <c r="A301" s="80" t="s">
        <v>168</v>
      </c>
      <c r="B301" s="81" t="s">
        <v>762</v>
      </c>
      <c r="C301" s="82" t="s">
        <v>170</v>
      </c>
      <c r="D301" s="82" t="s">
        <v>52</v>
      </c>
      <c r="E301" s="56"/>
      <c r="F301" s="14"/>
      <c r="G301" s="80">
        <v>89</v>
      </c>
      <c r="H301" s="56">
        <v>87</v>
      </c>
      <c r="I301" s="56">
        <v>118</v>
      </c>
      <c r="J301" s="56">
        <v>51.5</v>
      </c>
      <c r="K301" s="56">
        <v>52</v>
      </c>
      <c r="L301" s="56">
        <v>82</v>
      </c>
      <c r="M301" s="94">
        <f t="shared" si="160"/>
        <v>479.5</v>
      </c>
      <c r="N301" s="85" t="s">
        <v>171</v>
      </c>
      <c r="O301" s="56">
        <f t="shared" si="199"/>
        <v>72</v>
      </c>
      <c r="P301" s="56"/>
      <c r="Q301" s="81">
        <f t="shared" si="200"/>
        <v>0</v>
      </c>
      <c r="R301" s="14">
        <f t="shared" si="162"/>
        <v>72</v>
      </c>
      <c r="S301" s="80"/>
      <c r="T301" s="99" t="s">
        <v>74</v>
      </c>
      <c r="U301" s="56">
        <f t="shared" si="163"/>
        <v>1.2</v>
      </c>
      <c r="V301" s="99" t="s">
        <v>84</v>
      </c>
      <c r="W301" s="56">
        <f t="shared" si="164"/>
        <v>1.2</v>
      </c>
      <c r="X301" s="99" t="s">
        <v>88</v>
      </c>
      <c r="Y301" s="56">
        <f t="shared" si="165"/>
        <v>1.2</v>
      </c>
      <c r="Z301" s="99" t="s">
        <v>105</v>
      </c>
      <c r="AA301" s="56">
        <f t="shared" si="166"/>
        <v>1.2</v>
      </c>
      <c r="AB301" s="99" t="s">
        <v>110</v>
      </c>
      <c r="AC301" s="56">
        <f t="shared" si="167"/>
        <v>1.2</v>
      </c>
      <c r="AD301" s="99" t="s">
        <v>112</v>
      </c>
      <c r="AE301" s="56">
        <f t="shared" si="168"/>
        <v>1.2</v>
      </c>
      <c r="AF301" s="56"/>
      <c r="AG301" s="99" t="s">
        <v>77</v>
      </c>
      <c r="AH301" s="56">
        <f t="shared" si="169"/>
        <v>1.2</v>
      </c>
      <c r="AI301" s="100" t="s">
        <v>81</v>
      </c>
      <c r="AJ301" s="56">
        <f t="shared" si="170"/>
        <v>1.2</v>
      </c>
      <c r="AK301" s="56" t="s">
        <v>86</v>
      </c>
      <c r="AL301" s="56">
        <f t="shared" si="171"/>
        <v>1.2</v>
      </c>
      <c r="AM301" s="99" t="s">
        <v>105</v>
      </c>
      <c r="AN301" s="56">
        <f t="shared" si="172"/>
        <v>1.2</v>
      </c>
      <c r="AO301" s="99" t="s">
        <v>110</v>
      </c>
      <c r="AP301" s="56">
        <f t="shared" si="173"/>
        <v>1.2</v>
      </c>
      <c r="AQ301" s="99" t="s">
        <v>112</v>
      </c>
      <c r="AR301" s="56">
        <f t="shared" si="174"/>
        <v>1.2</v>
      </c>
      <c r="AS301" s="56"/>
      <c r="AT301" s="99" t="s">
        <v>76</v>
      </c>
      <c r="AU301" s="56">
        <f t="shared" si="175"/>
        <v>1.8</v>
      </c>
      <c r="AV301" s="99" t="s">
        <v>81</v>
      </c>
      <c r="AW301" s="56">
        <f t="shared" si="176"/>
        <v>1.8</v>
      </c>
      <c r="AX301" s="99" t="s">
        <v>86</v>
      </c>
      <c r="AY301" s="56">
        <f t="shared" si="177"/>
        <v>1.8</v>
      </c>
      <c r="AZ301" s="99" t="s">
        <v>105</v>
      </c>
      <c r="BA301" s="56">
        <f t="shared" si="178"/>
        <v>1.8</v>
      </c>
      <c r="BB301" s="99" t="s">
        <v>133</v>
      </c>
      <c r="BC301" s="56">
        <f t="shared" si="179"/>
        <v>1.8</v>
      </c>
      <c r="BD301" s="99" t="s">
        <v>112</v>
      </c>
      <c r="BE301" s="56">
        <f t="shared" si="180"/>
        <v>1.8</v>
      </c>
      <c r="BF301" s="56"/>
      <c r="BG301" s="69" t="s">
        <v>76</v>
      </c>
      <c r="BH301" s="56">
        <f t="shared" si="181"/>
        <v>1.8</v>
      </c>
      <c r="BI301" s="100" t="s">
        <v>81</v>
      </c>
      <c r="BJ301" s="56">
        <f t="shared" si="182"/>
        <v>1.8</v>
      </c>
      <c r="BK301" s="99" t="s">
        <v>86</v>
      </c>
      <c r="BL301" s="56">
        <f t="shared" si="183"/>
        <v>1.8</v>
      </c>
      <c r="BM301" s="99" t="s">
        <v>105</v>
      </c>
      <c r="BN301" s="56">
        <f t="shared" si="184"/>
        <v>1.8</v>
      </c>
      <c r="BO301" s="99" t="s">
        <v>133</v>
      </c>
      <c r="BP301" s="56">
        <f t="shared" si="185"/>
        <v>1.8</v>
      </c>
      <c r="BQ301" s="99" t="s">
        <v>112</v>
      </c>
      <c r="BR301" s="56">
        <f t="shared" si="186"/>
        <v>1.8</v>
      </c>
      <c r="BS301" s="56"/>
      <c r="BT301" s="99" t="s">
        <v>77</v>
      </c>
      <c r="BU301" s="56">
        <f t="shared" si="187"/>
        <v>3</v>
      </c>
      <c r="BV301" s="100" t="s">
        <v>81</v>
      </c>
      <c r="BW301" s="56">
        <f t="shared" si="188"/>
        <v>3</v>
      </c>
      <c r="BX301" s="99" t="s">
        <v>86</v>
      </c>
      <c r="BY301" s="56">
        <f t="shared" si="189"/>
        <v>3</v>
      </c>
      <c r="BZ301" s="99" t="s">
        <v>105</v>
      </c>
      <c r="CA301" s="56">
        <f t="shared" si="190"/>
        <v>3</v>
      </c>
      <c r="CB301" s="99" t="s">
        <v>108</v>
      </c>
      <c r="CC301" s="56">
        <f t="shared" si="191"/>
        <v>3</v>
      </c>
      <c r="CD301" s="99" t="s">
        <v>112</v>
      </c>
      <c r="CE301" s="56">
        <f t="shared" si="192"/>
        <v>3</v>
      </c>
      <c r="CF301" s="56"/>
      <c r="CG301" s="99" t="s">
        <v>77</v>
      </c>
      <c r="CH301" s="56">
        <f t="shared" si="193"/>
        <v>3</v>
      </c>
      <c r="CI301" s="99" t="s">
        <v>81</v>
      </c>
      <c r="CJ301" s="56">
        <f t="shared" si="194"/>
        <v>3</v>
      </c>
      <c r="CK301" s="99" t="s">
        <v>86</v>
      </c>
      <c r="CL301" s="56">
        <f t="shared" si="195"/>
        <v>3</v>
      </c>
      <c r="CM301" s="99" t="s">
        <v>105</v>
      </c>
      <c r="CN301" s="56">
        <f t="shared" si="196"/>
        <v>3</v>
      </c>
      <c r="CO301" s="99" t="s">
        <v>108</v>
      </c>
      <c r="CP301" s="56">
        <f t="shared" si="197"/>
        <v>3</v>
      </c>
      <c r="CQ301" s="99" t="s">
        <v>112</v>
      </c>
      <c r="CR301" s="102">
        <f t="shared" si="198"/>
        <v>3</v>
      </c>
    </row>
    <row r="302" spans="1:96" x14ac:dyDescent="0.15">
      <c r="A302" s="80" t="s">
        <v>763</v>
      </c>
      <c r="B302" s="81" t="s">
        <v>764</v>
      </c>
      <c r="C302" s="82" t="s">
        <v>170</v>
      </c>
      <c r="D302" s="82" t="s">
        <v>52</v>
      </c>
      <c r="E302" s="56"/>
      <c r="F302" s="14"/>
      <c r="G302" s="80">
        <v>97</v>
      </c>
      <c r="H302" s="56">
        <v>83</v>
      </c>
      <c r="I302" s="56">
        <v>122</v>
      </c>
      <c r="J302" s="56">
        <v>65.5</v>
      </c>
      <c r="K302" s="56">
        <v>59</v>
      </c>
      <c r="L302" s="56">
        <v>49</v>
      </c>
      <c r="M302" s="94">
        <f t="shared" si="160"/>
        <v>475.5</v>
      </c>
      <c r="N302" s="85" t="s">
        <v>171</v>
      </c>
      <c r="O302" s="56">
        <f t="shared" si="199"/>
        <v>72</v>
      </c>
      <c r="P302" s="56"/>
      <c r="Q302" s="81">
        <f t="shared" si="200"/>
        <v>0</v>
      </c>
      <c r="R302" s="14">
        <f t="shared" si="162"/>
        <v>72</v>
      </c>
      <c r="S302" s="80"/>
      <c r="T302" s="99" t="s">
        <v>73</v>
      </c>
      <c r="U302" s="56">
        <f t="shared" si="163"/>
        <v>1.2</v>
      </c>
      <c r="V302" s="99" t="s">
        <v>80</v>
      </c>
      <c r="W302" s="56">
        <f t="shared" si="164"/>
        <v>1.2</v>
      </c>
      <c r="X302" s="99" t="s">
        <v>89</v>
      </c>
      <c r="Y302" s="56">
        <f t="shared" si="165"/>
        <v>1.2</v>
      </c>
      <c r="Z302" s="99" t="s">
        <v>123</v>
      </c>
      <c r="AA302" s="56">
        <f t="shared" si="166"/>
        <v>1.2</v>
      </c>
      <c r="AB302" s="99" t="s">
        <v>110</v>
      </c>
      <c r="AC302" s="56">
        <f t="shared" si="167"/>
        <v>1.2</v>
      </c>
      <c r="AD302" s="99" t="s">
        <v>103</v>
      </c>
      <c r="AE302" s="56">
        <f t="shared" si="168"/>
        <v>1.2</v>
      </c>
      <c r="AF302" s="56"/>
      <c r="AG302" s="99" t="s">
        <v>75</v>
      </c>
      <c r="AH302" s="56">
        <f t="shared" si="169"/>
        <v>1.2</v>
      </c>
      <c r="AI302" s="100" t="s">
        <v>79</v>
      </c>
      <c r="AJ302" s="56">
        <f t="shared" si="170"/>
        <v>1.2</v>
      </c>
      <c r="AK302" s="56" t="s">
        <v>86</v>
      </c>
      <c r="AL302" s="56">
        <f t="shared" si="171"/>
        <v>1.2</v>
      </c>
      <c r="AM302" s="99" t="s">
        <v>107</v>
      </c>
      <c r="AN302" s="56">
        <f t="shared" si="172"/>
        <v>1.2</v>
      </c>
      <c r="AO302" s="99" t="s">
        <v>111</v>
      </c>
      <c r="AP302" s="56">
        <f t="shared" si="173"/>
        <v>1.2</v>
      </c>
      <c r="AQ302" s="99" t="s">
        <v>103</v>
      </c>
      <c r="AR302" s="56">
        <f t="shared" si="174"/>
        <v>1.2</v>
      </c>
      <c r="AS302" s="56"/>
      <c r="AT302" s="99" t="s">
        <v>75</v>
      </c>
      <c r="AU302" s="56">
        <f t="shared" si="175"/>
        <v>1.8</v>
      </c>
      <c r="AV302" s="99" t="s">
        <v>79</v>
      </c>
      <c r="AW302" s="56">
        <f t="shared" si="176"/>
        <v>1.8</v>
      </c>
      <c r="AX302" s="99" t="s">
        <v>86</v>
      </c>
      <c r="AY302" s="56">
        <f t="shared" si="177"/>
        <v>1.8</v>
      </c>
      <c r="AZ302" s="99" t="s">
        <v>107</v>
      </c>
      <c r="BA302" s="56">
        <f t="shared" si="178"/>
        <v>1.8</v>
      </c>
      <c r="BB302" s="99" t="s">
        <v>111</v>
      </c>
      <c r="BC302" s="56">
        <f t="shared" si="179"/>
        <v>1.8</v>
      </c>
      <c r="BD302" s="99" t="s">
        <v>126</v>
      </c>
      <c r="BE302" s="56">
        <f t="shared" si="180"/>
        <v>1.8</v>
      </c>
      <c r="BF302" s="56"/>
      <c r="BG302" s="69" t="s">
        <v>75</v>
      </c>
      <c r="BH302" s="56">
        <f t="shared" si="181"/>
        <v>1.8</v>
      </c>
      <c r="BI302" s="100" t="s">
        <v>79</v>
      </c>
      <c r="BJ302" s="56">
        <f t="shared" si="182"/>
        <v>1.8</v>
      </c>
      <c r="BK302" s="99" t="s">
        <v>86</v>
      </c>
      <c r="BL302" s="56">
        <f t="shared" si="183"/>
        <v>1.8</v>
      </c>
      <c r="BM302" s="99" t="s">
        <v>107</v>
      </c>
      <c r="BN302" s="56">
        <f t="shared" si="184"/>
        <v>1.8</v>
      </c>
      <c r="BO302" s="99" t="s">
        <v>111</v>
      </c>
      <c r="BP302" s="56">
        <f t="shared" si="185"/>
        <v>1.8</v>
      </c>
      <c r="BQ302" s="99" t="s">
        <v>126</v>
      </c>
      <c r="BR302" s="56">
        <f t="shared" si="186"/>
        <v>1.8</v>
      </c>
      <c r="BS302" s="56"/>
      <c r="BT302" s="99" t="s">
        <v>77</v>
      </c>
      <c r="BU302" s="56">
        <f t="shared" si="187"/>
        <v>3</v>
      </c>
      <c r="BV302" s="100" t="s">
        <v>81</v>
      </c>
      <c r="BW302" s="56">
        <f t="shared" si="188"/>
        <v>3</v>
      </c>
      <c r="BX302" s="99" t="s">
        <v>86</v>
      </c>
      <c r="BY302" s="56">
        <f t="shared" si="189"/>
        <v>3</v>
      </c>
      <c r="BZ302" s="99" t="s">
        <v>105</v>
      </c>
      <c r="CA302" s="56">
        <f t="shared" si="190"/>
        <v>3</v>
      </c>
      <c r="CB302" s="99" t="s">
        <v>108</v>
      </c>
      <c r="CC302" s="56">
        <f t="shared" si="191"/>
        <v>3</v>
      </c>
      <c r="CD302" s="99" t="s">
        <v>112</v>
      </c>
      <c r="CE302" s="56">
        <f t="shared" si="192"/>
        <v>3</v>
      </c>
      <c r="CF302" s="56"/>
      <c r="CG302" s="99" t="s">
        <v>77</v>
      </c>
      <c r="CH302" s="56">
        <f t="shared" si="193"/>
        <v>3</v>
      </c>
      <c r="CI302" s="99" t="s">
        <v>81</v>
      </c>
      <c r="CJ302" s="56">
        <f t="shared" si="194"/>
        <v>3</v>
      </c>
      <c r="CK302" s="99" t="s">
        <v>86</v>
      </c>
      <c r="CL302" s="56">
        <f t="shared" si="195"/>
        <v>3</v>
      </c>
      <c r="CM302" s="99" t="s">
        <v>105</v>
      </c>
      <c r="CN302" s="56">
        <f t="shared" si="196"/>
        <v>3</v>
      </c>
      <c r="CO302" s="99" t="s">
        <v>108</v>
      </c>
      <c r="CP302" s="56">
        <f t="shared" si="197"/>
        <v>3</v>
      </c>
      <c r="CQ302" s="99" t="s">
        <v>112</v>
      </c>
      <c r="CR302" s="102">
        <f t="shared" si="198"/>
        <v>3</v>
      </c>
    </row>
    <row r="303" spans="1:96" x14ac:dyDescent="0.15">
      <c r="A303" s="80" t="s">
        <v>298</v>
      </c>
      <c r="B303" s="81" t="s">
        <v>765</v>
      </c>
      <c r="C303" s="82" t="s">
        <v>170</v>
      </c>
      <c r="D303" s="82" t="s">
        <v>52</v>
      </c>
      <c r="E303" s="56"/>
      <c r="F303" s="14"/>
      <c r="G303" s="80">
        <v>114</v>
      </c>
      <c r="H303" s="56">
        <v>73</v>
      </c>
      <c r="I303" s="56">
        <v>103</v>
      </c>
      <c r="J303" s="56">
        <v>66</v>
      </c>
      <c r="K303" s="56">
        <v>50</v>
      </c>
      <c r="L303" s="56">
        <v>68</v>
      </c>
      <c r="M303" s="94">
        <f t="shared" si="160"/>
        <v>474</v>
      </c>
      <c r="N303" s="85" t="s">
        <v>171</v>
      </c>
      <c r="O303" s="56">
        <f t="shared" si="199"/>
        <v>72</v>
      </c>
      <c r="P303" s="56"/>
      <c r="Q303" s="81">
        <f t="shared" si="200"/>
        <v>0</v>
      </c>
      <c r="R303" s="14">
        <f t="shared" si="162"/>
        <v>72</v>
      </c>
      <c r="S303" s="80"/>
      <c r="T303" s="99" t="s">
        <v>74</v>
      </c>
      <c r="U303" s="56">
        <f t="shared" si="163"/>
        <v>1.2</v>
      </c>
      <c r="V303" s="99" t="s">
        <v>79</v>
      </c>
      <c r="W303" s="56">
        <f t="shared" si="164"/>
        <v>1.2</v>
      </c>
      <c r="X303" s="99" t="s">
        <v>86</v>
      </c>
      <c r="Y303" s="56">
        <f t="shared" si="165"/>
        <v>1.2</v>
      </c>
      <c r="Z303" s="99" t="s">
        <v>107</v>
      </c>
      <c r="AA303" s="56">
        <f t="shared" si="166"/>
        <v>1.2</v>
      </c>
      <c r="AB303" s="99" t="s">
        <v>110</v>
      </c>
      <c r="AC303" s="56">
        <f t="shared" si="167"/>
        <v>1.2</v>
      </c>
      <c r="AD303" s="99" t="s">
        <v>103</v>
      </c>
      <c r="AE303" s="56">
        <f t="shared" si="168"/>
        <v>1.2</v>
      </c>
      <c r="AF303" s="56"/>
      <c r="AG303" s="99" t="s">
        <v>74</v>
      </c>
      <c r="AH303" s="56">
        <f t="shared" si="169"/>
        <v>1.2</v>
      </c>
      <c r="AI303" s="100" t="s">
        <v>84</v>
      </c>
      <c r="AJ303" s="56">
        <f t="shared" si="170"/>
        <v>1.2</v>
      </c>
      <c r="AK303" s="56" t="s">
        <v>90</v>
      </c>
      <c r="AL303" s="56">
        <f t="shared" si="171"/>
        <v>1.2</v>
      </c>
      <c r="AM303" s="99" t="s">
        <v>123</v>
      </c>
      <c r="AN303" s="56">
        <f t="shared" si="172"/>
        <v>1.2</v>
      </c>
      <c r="AO303" s="99" t="s">
        <v>111</v>
      </c>
      <c r="AP303" s="56">
        <f t="shared" si="173"/>
        <v>1.2</v>
      </c>
      <c r="AQ303" s="99" t="s">
        <v>103</v>
      </c>
      <c r="AR303" s="56">
        <f t="shared" si="174"/>
        <v>1.2</v>
      </c>
      <c r="AS303" s="56"/>
      <c r="AT303" s="99" t="s">
        <v>74</v>
      </c>
      <c r="AU303" s="56">
        <f t="shared" si="175"/>
        <v>1.8</v>
      </c>
      <c r="AV303" s="99" t="s">
        <v>84</v>
      </c>
      <c r="AW303" s="56">
        <f t="shared" si="176"/>
        <v>1.8</v>
      </c>
      <c r="AX303" s="99" t="s">
        <v>89</v>
      </c>
      <c r="AY303" s="56">
        <f t="shared" si="177"/>
        <v>1.8</v>
      </c>
      <c r="AZ303" s="99" t="s">
        <v>105</v>
      </c>
      <c r="BA303" s="56">
        <f t="shared" si="178"/>
        <v>1.8</v>
      </c>
      <c r="BB303" s="99" t="s">
        <v>111</v>
      </c>
      <c r="BC303" s="56">
        <f t="shared" si="179"/>
        <v>1.8</v>
      </c>
      <c r="BD303" s="99" t="s">
        <v>112</v>
      </c>
      <c r="BE303" s="56">
        <f t="shared" si="180"/>
        <v>1.8</v>
      </c>
      <c r="BF303" s="56"/>
      <c r="BG303" s="69" t="s">
        <v>74</v>
      </c>
      <c r="BH303" s="56">
        <f t="shared" si="181"/>
        <v>1.8</v>
      </c>
      <c r="BI303" s="100" t="s">
        <v>84</v>
      </c>
      <c r="BJ303" s="56">
        <f t="shared" si="182"/>
        <v>1.8</v>
      </c>
      <c r="BK303" s="99" t="s">
        <v>89</v>
      </c>
      <c r="BL303" s="56">
        <f t="shared" si="183"/>
        <v>1.8</v>
      </c>
      <c r="BM303" s="99" t="s">
        <v>105</v>
      </c>
      <c r="BN303" s="56">
        <f t="shared" si="184"/>
        <v>1.8</v>
      </c>
      <c r="BO303" s="99" t="s">
        <v>111</v>
      </c>
      <c r="BP303" s="56">
        <f t="shared" si="185"/>
        <v>1.8</v>
      </c>
      <c r="BQ303" s="99" t="s">
        <v>112</v>
      </c>
      <c r="BR303" s="56">
        <f t="shared" si="186"/>
        <v>1.8</v>
      </c>
      <c r="BS303" s="56"/>
      <c r="BT303" s="99" t="s">
        <v>77</v>
      </c>
      <c r="BU303" s="56">
        <f t="shared" si="187"/>
        <v>3</v>
      </c>
      <c r="BV303" s="100" t="s">
        <v>81</v>
      </c>
      <c r="BW303" s="56">
        <f t="shared" si="188"/>
        <v>3</v>
      </c>
      <c r="BX303" s="99" t="s">
        <v>86</v>
      </c>
      <c r="BY303" s="56">
        <f t="shared" si="189"/>
        <v>3</v>
      </c>
      <c r="BZ303" s="99" t="s">
        <v>105</v>
      </c>
      <c r="CA303" s="56">
        <f t="shared" si="190"/>
        <v>3</v>
      </c>
      <c r="CB303" s="99" t="s">
        <v>108</v>
      </c>
      <c r="CC303" s="56">
        <f t="shared" si="191"/>
        <v>3</v>
      </c>
      <c r="CD303" s="99" t="s">
        <v>112</v>
      </c>
      <c r="CE303" s="56">
        <f t="shared" si="192"/>
        <v>3</v>
      </c>
      <c r="CF303" s="56"/>
      <c r="CG303" s="99" t="s">
        <v>77</v>
      </c>
      <c r="CH303" s="56">
        <f t="shared" si="193"/>
        <v>3</v>
      </c>
      <c r="CI303" s="99" t="s">
        <v>81</v>
      </c>
      <c r="CJ303" s="56">
        <f t="shared" si="194"/>
        <v>3</v>
      </c>
      <c r="CK303" s="99" t="s">
        <v>86</v>
      </c>
      <c r="CL303" s="56">
        <f t="shared" si="195"/>
        <v>3</v>
      </c>
      <c r="CM303" s="99" t="s">
        <v>105</v>
      </c>
      <c r="CN303" s="56">
        <f t="shared" si="196"/>
        <v>3</v>
      </c>
      <c r="CO303" s="99" t="s">
        <v>108</v>
      </c>
      <c r="CP303" s="56">
        <f t="shared" si="197"/>
        <v>3</v>
      </c>
      <c r="CQ303" s="99" t="s">
        <v>112</v>
      </c>
      <c r="CR303" s="102">
        <f t="shared" si="198"/>
        <v>3</v>
      </c>
    </row>
    <row r="304" spans="1:96" x14ac:dyDescent="0.15">
      <c r="A304" s="80" t="s">
        <v>766</v>
      </c>
      <c r="B304" s="81" t="s">
        <v>767</v>
      </c>
      <c r="C304" s="82" t="s">
        <v>170</v>
      </c>
      <c r="D304" s="82" t="s">
        <v>52</v>
      </c>
      <c r="E304" s="56">
        <v>0.6</v>
      </c>
      <c r="F304" s="14"/>
      <c r="G304" s="80">
        <v>102</v>
      </c>
      <c r="H304" s="56">
        <v>94</v>
      </c>
      <c r="I304" s="56">
        <v>105</v>
      </c>
      <c r="J304" s="56">
        <v>51.5</v>
      </c>
      <c r="K304" s="56">
        <v>49</v>
      </c>
      <c r="L304" s="56">
        <v>71</v>
      </c>
      <c r="M304" s="94">
        <f t="shared" si="160"/>
        <v>472.5</v>
      </c>
      <c r="N304" s="85" t="s">
        <v>171</v>
      </c>
      <c r="O304" s="56">
        <f t="shared" si="199"/>
        <v>50.4</v>
      </c>
      <c r="P304" s="56"/>
      <c r="Q304" s="81">
        <f t="shared" si="200"/>
        <v>0</v>
      </c>
      <c r="R304" s="14">
        <f t="shared" si="162"/>
        <v>50.4</v>
      </c>
      <c r="S304" s="80"/>
      <c r="T304" s="99" t="s">
        <v>74</v>
      </c>
      <c r="U304" s="56">
        <f t="shared" si="163"/>
        <v>0.84</v>
      </c>
      <c r="V304" s="99" t="s">
        <v>84</v>
      </c>
      <c r="W304" s="56">
        <f t="shared" si="164"/>
        <v>0.84</v>
      </c>
      <c r="X304" s="99" t="s">
        <v>88</v>
      </c>
      <c r="Y304" s="56">
        <f t="shared" si="165"/>
        <v>0.84</v>
      </c>
      <c r="Z304" s="99" t="s">
        <v>105</v>
      </c>
      <c r="AA304" s="56">
        <f t="shared" si="166"/>
        <v>0.84</v>
      </c>
      <c r="AB304" s="99" t="s">
        <v>110</v>
      </c>
      <c r="AC304" s="56">
        <f t="shared" si="167"/>
        <v>0.84</v>
      </c>
      <c r="AD304" s="99" t="s">
        <v>112</v>
      </c>
      <c r="AE304" s="56">
        <f t="shared" si="168"/>
        <v>0.84</v>
      </c>
      <c r="AF304" s="56"/>
      <c r="AG304" s="99" t="s">
        <v>77</v>
      </c>
      <c r="AH304" s="56">
        <f t="shared" si="169"/>
        <v>0.84</v>
      </c>
      <c r="AI304" s="100" t="s">
        <v>81</v>
      </c>
      <c r="AJ304" s="56">
        <f t="shared" si="170"/>
        <v>0.84</v>
      </c>
      <c r="AK304" s="56" t="s">
        <v>86</v>
      </c>
      <c r="AL304" s="56">
        <f t="shared" si="171"/>
        <v>0.84</v>
      </c>
      <c r="AM304" s="99" t="s">
        <v>107</v>
      </c>
      <c r="AN304" s="56">
        <f t="shared" si="172"/>
        <v>0.84</v>
      </c>
      <c r="AO304" s="99" t="s">
        <v>111</v>
      </c>
      <c r="AP304" s="56">
        <f t="shared" si="173"/>
        <v>0.84</v>
      </c>
      <c r="AQ304" s="99" t="s">
        <v>112</v>
      </c>
      <c r="AR304" s="56">
        <f t="shared" si="174"/>
        <v>0.84</v>
      </c>
      <c r="AS304" s="56"/>
      <c r="AT304" s="99" t="s">
        <v>76</v>
      </c>
      <c r="AU304" s="56">
        <f t="shared" si="175"/>
        <v>1.26</v>
      </c>
      <c r="AV304" s="99" t="s">
        <v>81</v>
      </c>
      <c r="AW304" s="56">
        <f t="shared" si="176"/>
        <v>1.26</v>
      </c>
      <c r="AX304" s="99" t="s">
        <v>86</v>
      </c>
      <c r="AY304" s="56">
        <f t="shared" si="177"/>
        <v>1.26</v>
      </c>
      <c r="AZ304" s="99" t="s">
        <v>107</v>
      </c>
      <c r="BA304" s="56">
        <f t="shared" si="178"/>
        <v>1.26</v>
      </c>
      <c r="BB304" s="99" t="s">
        <v>111</v>
      </c>
      <c r="BC304" s="56">
        <f t="shared" si="179"/>
        <v>1.26</v>
      </c>
      <c r="BD304" s="99" t="s">
        <v>112</v>
      </c>
      <c r="BE304" s="56">
        <f t="shared" si="180"/>
        <v>1.26</v>
      </c>
      <c r="BF304" s="56"/>
      <c r="BG304" s="69" t="s">
        <v>76</v>
      </c>
      <c r="BH304" s="56">
        <f t="shared" si="181"/>
        <v>1.26</v>
      </c>
      <c r="BI304" s="100" t="s">
        <v>81</v>
      </c>
      <c r="BJ304" s="56">
        <f t="shared" si="182"/>
        <v>1.26</v>
      </c>
      <c r="BK304" s="99" t="s">
        <v>86</v>
      </c>
      <c r="BL304" s="56">
        <f t="shared" si="183"/>
        <v>1.26</v>
      </c>
      <c r="BM304" s="99" t="s">
        <v>107</v>
      </c>
      <c r="BN304" s="56">
        <f t="shared" si="184"/>
        <v>1.26</v>
      </c>
      <c r="BO304" s="99" t="s">
        <v>111</v>
      </c>
      <c r="BP304" s="56">
        <f t="shared" si="185"/>
        <v>1.26</v>
      </c>
      <c r="BQ304" s="99" t="s">
        <v>112</v>
      </c>
      <c r="BR304" s="56">
        <f t="shared" si="186"/>
        <v>1.26</v>
      </c>
      <c r="BS304" s="56"/>
      <c r="BT304" s="99" t="s">
        <v>77</v>
      </c>
      <c r="BU304" s="56">
        <f t="shared" si="187"/>
        <v>2.1</v>
      </c>
      <c r="BV304" s="100" t="s">
        <v>81</v>
      </c>
      <c r="BW304" s="56">
        <f t="shared" si="188"/>
        <v>2.1</v>
      </c>
      <c r="BX304" s="99" t="s">
        <v>86</v>
      </c>
      <c r="BY304" s="56">
        <f t="shared" si="189"/>
        <v>2.1</v>
      </c>
      <c r="BZ304" s="99" t="s">
        <v>105</v>
      </c>
      <c r="CA304" s="56">
        <f t="shared" si="190"/>
        <v>2.1</v>
      </c>
      <c r="CB304" s="99" t="s">
        <v>108</v>
      </c>
      <c r="CC304" s="56">
        <f t="shared" si="191"/>
        <v>2.1</v>
      </c>
      <c r="CD304" s="99" t="s">
        <v>112</v>
      </c>
      <c r="CE304" s="56">
        <f t="shared" si="192"/>
        <v>2.1</v>
      </c>
      <c r="CF304" s="56"/>
      <c r="CG304" s="99" t="s">
        <v>77</v>
      </c>
      <c r="CH304" s="56">
        <f t="shared" si="193"/>
        <v>2.1</v>
      </c>
      <c r="CI304" s="99" t="s">
        <v>81</v>
      </c>
      <c r="CJ304" s="56">
        <f t="shared" si="194"/>
        <v>2.1</v>
      </c>
      <c r="CK304" s="99" t="s">
        <v>86</v>
      </c>
      <c r="CL304" s="56">
        <f t="shared" si="195"/>
        <v>2.1</v>
      </c>
      <c r="CM304" s="99" t="s">
        <v>105</v>
      </c>
      <c r="CN304" s="56">
        <f t="shared" si="196"/>
        <v>2.1</v>
      </c>
      <c r="CO304" s="99" t="s">
        <v>108</v>
      </c>
      <c r="CP304" s="56">
        <f t="shared" si="197"/>
        <v>2.1</v>
      </c>
      <c r="CQ304" s="99" t="s">
        <v>112</v>
      </c>
      <c r="CR304" s="102">
        <f t="shared" si="198"/>
        <v>2.1</v>
      </c>
    </row>
    <row r="305" spans="1:96" x14ac:dyDescent="0.15">
      <c r="A305" s="80" t="s">
        <v>768</v>
      </c>
      <c r="B305" s="81" t="s">
        <v>769</v>
      </c>
      <c r="C305" s="82" t="s">
        <v>170</v>
      </c>
      <c r="D305" s="82" t="s">
        <v>52</v>
      </c>
      <c r="E305" s="56"/>
      <c r="F305" s="14"/>
      <c r="G305" s="80">
        <v>108</v>
      </c>
      <c r="H305" s="56">
        <v>75</v>
      </c>
      <c r="I305" s="56">
        <v>110</v>
      </c>
      <c r="J305" s="56">
        <v>64.5</v>
      </c>
      <c r="K305" s="56">
        <v>54</v>
      </c>
      <c r="L305" s="56">
        <v>61</v>
      </c>
      <c r="M305" s="94">
        <f t="shared" si="160"/>
        <v>472.5</v>
      </c>
      <c r="N305" s="85" t="s">
        <v>171</v>
      </c>
      <c r="O305" s="56">
        <f t="shared" si="199"/>
        <v>72</v>
      </c>
      <c r="P305" s="56"/>
      <c r="Q305" s="81">
        <f t="shared" si="200"/>
        <v>0</v>
      </c>
      <c r="R305" s="14">
        <f t="shared" si="162"/>
        <v>72</v>
      </c>
      <c r="S305" s="80"/>
      <c r="T305" s="99" t="s">
        <v>74</v>
      </c>
      <c r="U305" s="56">
        <f t="shared" si="163"/>
        <v>1.2</v>
      </c>
      <c r="V305" s="99" t="s">
        <v>84</v>
      </c>
      <c r="W305" s="56">
        <f t="shared" si="164"/>
        <v>1.2</v>
      </c>
      <c r="X305" s="99" t="s">
        <v>88</v>
      </c>
      <c r="Y305" s="56">
        <f t="shared" si="165"/>
        <v>1.2</v>
      </c>
      <c r="Z305" s="99" t="s">
        <v>105</v>
      </c>
      <c r="AA305" s="56">
        <f t="shared" si="166"/>
        <v>1.2</v>
      </c>
      <c r="AB305" s="99" t="s">
        <v>110</v>
      </c>
      <c r="AC305" s="56">
        <f t="shared" si="167"/>
        <v>1.2</v>
      </c>
      <c r="AD305" s="99" t="s">
        <v>112</v>
      </c>
      <c r="AE305" s="56">
        <f t="shared" si="168"/>
        <v>1.2</v>
      </c>
      <c r="AF305" s="56"/>
      <c r="AG305" s="99" t="s">
        <v>74</v>
      </c>
      <c r="AH305" s="56">
        <f t="shared" si="169"/>
        <v>1.2</v>
      </c>
      <c r="AI305" s="100" t="s">
        <v>81</v>
      </c>
      <c r="AJ305" s="56">
        <f t="shared" si="170"/>
        <v>1.2</v>
      </c>
      <c r="AK305" s="56" t="s">
        <v>86</v>
      </c>
      <c r="AL305" s="56">
        <f t="shared" si="171"/>
        <v>1.2</v>
      </c>
      <c r="AM305" s="99" t="s">
        <v>105</v>
      </c>
      <c r="AN305" s="56">
        <f t="shared" si="172"/>
        <v>1.2</v>
      </c>
      <c r="AO305" s="99" t="s">
        <v>110</v>
      </c>
      <c r="AP305" s="56">
        <f t="shared" si="173"/>
        <v>1.2</v>
      </c>
      <c r="AQ305" s="99" t="s">
        <v>112</v>
      </c>
      <c r="AR305" s="56">
        <f t="shared" si="174"/>
        <v>1.2</v>
      </c>
      <c r="AS305" s="56"/>
      <c r="AT305" s="99" t="s">
        <v>74</v>
      </c>
      <c r="AU305" s="56">
        <f t="shared" si="175"/>
        <v>1.8</v>
      </c>
      <c r="AV305" s="99" t="s">
        <v>81</v>
      </c>
      <c r="AW305" s="56">
        <f t="shared" si="176"/>
        <v>1.8</v>
      </c>
      <c r="AX305" s="99" t="s">
        <v>86</v>
      </c>
      <c r="AY305" s="56">
        <f t="shared" si="177"/>
        <v>1.8</v>
      </c>
      <c r="AZ305" s="99" t="s">
        <v>105</v>
      </c>
      <c r="BA305" s="56">
        <f t="shared" si="178"/>
        <v>1.8</v>
      </c>
      <c r="BB305" s="99" t="s">
        <v>133</v>
      </c>
      <c r="BC305" s="56">
        <f t="shared" si="179"/>
        <v>1.8</v>
      </c>
      <c r="BD305" s="99" t="s">
        <v>112</v>
      </c>
      <c r="BE305" s="56">
        <f t="shared" si="180"/>
        <v>1.8</v>
      </c>
      <c r="BF305" s="56"/>
      <c r="BG305" s="69" t="s">
        <v>74</v>
      </c>
      <c r="BH305" s="56">
        <f t="shared" si="181"/>
        <v>1.8</v>
      </c>
      <c r="BI305" s="100" t="s">
        <v>81</v>
      </c>
      <c r="BJ305" s="56">
        <f t="shared" si="182"/>
        <v>1.8</v>
      </c>
      <c r="BK305" s="99" t="s">
        <v>86</v>
      </c>
      <c r="BL305" s="56">
        <f t="shared" si="183"/>
        <v>1.8</v>
      </c>
      <c r="BM305" s="99" t="s">
        <v>105</v>
      </c>
      <c r="BN305" s="56">
        <f t="shared" si="184"/>
        <v>1.8</v>
      </c>
      <c r="BO305" s="99" t="s">
        <v>133</v>
      </c>
      <c r="BP305" s="56">
        <f t="shared" si="185"/>
        <v>1.8</v>
      </c>
      <c r="BQ305" s="99" t="s">
        <v>112</v>
      </c>
      <c r="BR305" s="56">
        <f t="shared" si="186"/>
        <v>1.8</v>
      </c>
      <c r="BS305" s="56"/>
      <c r="BT305" s="99" t="s">
        <v>77</v>
      </c>
      <c r="BU305" s="56">
        <f t="shared" si="187"/>
        <v>3</v>
      </c>
      <c r="BV305" s="100" t="s">
        <v>81</v>
      </c>
      <c r="BW305" s="56">
        <f t="shared" si="188"/>
        <v>3</v>
      </c>
      <c r="BX305" s="99" t="s">
        <v>86</v>
      </c>
      <c r="BY305" s="56">
        <f t="shared" si="189"/>
        <v>3</v>
      </c>
      <c r="BZ305" s="99" t="s">
        <v>105</v>
      </c>
      <c r="CA305" s="56">
        <f t="shared" si="190"/>
        <v>3</v>
      </c>
      <c r="CB305" s="99" t="s">
        <v>108</v>
      </c>
      <c r="CC305" s="56">
        <f t="shared" si="191"/>
        <v>3</v>
      </c>
      <c r="CD305" s="99" t="s">
        <v>112</v>
      </c>
      <c r="CE305" s="56">
        <f t="shared" si="192"/>
        <v>3</v>
      </c>
      <c r="CF305" s="56"/>
      <c r="CG305" s="99" t="s">
        <v>77</v>
      </c>
      <c r="CH305" s="56">
        <f t="shared" si="193"/>
        <v>3</v>
      </c>
      <c r="CI305" s="99" t="s">
        <v>81</v>
      </c>
      <c r="CJ305" s="56">
        <f t="shared" si="194"/>
        <v>3</v>
      </c>
      <c r="CK305" s="99" t="s">
        <v>86</v>
      </c>
      <c r="CL305" s="56">
        <f t="shared" si="195"/>
        <v>3</v>
      </c>
      <c r="CM305" s="99" t="s">
        <v>105</v>
      </c>
      <c r="CN305" s="56">
        <f t="shared" si="196"/>
        <v>3</v>
      </c>
      <c r="CO305" s="99" t="s">
        <v>108</v>
      </c>
      <c r="CP305" s="56">
        <f t="shared" si="197"/>
        <v>3</v>
      </c>
      <c r="CQ305" s="99" t="s">
        <v>112</v>
      </c>
      <c r="CR305" s="102">
        <f t="shared" si="198"/>
        <v>3</v>
      </c>
    </row>
    <row r="306" spans="1:96" x14ac:dyDescent="0.15">
      <c r="A306" s="80" t="s">
        <v>770</v>
      </c>
      <c r="B306" s="81" t="s">
        <v>771</v>
      </c>
      <c r="C306" s="82" t="s">
        <v>170</v>
      </c>
      <c r="D306" s="82" t="s">
        <v>52</v>
      </c>
      <c r="E306" s="56"/>
      <c r="F306" s="14"/>
      <c r="G306" s="80">
        <v>108</v>
      </c>
      <c r="H306" s="56">
        <v>59</v>
      </c>
      <c r="I306" s="56">
        <v>126</v>
      </c>
      <c r="J306" s="56">
        <v>59</v>
      </c>
      <c r="K306" s="56">
        <v>54.5</v>
      </c>
      <c r="L306" s="56">
        <v>64.5</v>
      </c>
      <c r="M306" s="94">
        <f t="shared" si="160"/>
        <v>471</v>
      </c>
      <c r="N306" s="80"/>
      <c r="O306" s="56">
        <f t="shared" si="199"/>
        <v>0</v>
      </c>
      <c r="P306" s="56"/>
      <c r="Q306" s="81">
        <f t="shared" si="200"/>
        <v>0</v>
      </c>
      <c r="R306" s="14">
        <f t="shared" si="162"/>
        <v>0</v>
      </c>
      <c r="S306" s="80"/>
      <c r="T306" s="99" t="s">
        <v>73</v>
      </c>
      <c r="U306" s="56">
        <f t="shared" si="163"/>
        <v>0</v>
      </c>
      <c r="V306" s="99" t="s">
        <v>80</v>
      </c>
      <c r="W306" s="56">
        <f t="shared" si="164"/>
        <v>0</v>
      </c>
      <c r="X306" s="99" t="s">
        <v>89</v>
      </c>
      <c r="Y306" s="56">
        <f t="shared" si="165"/>
        <v>0</v>
      </c>
      <c r="Z306" s="99" t="s">
        <v>123</v>
      </c>
      <c r="AA306" s="56">
        <f t="shared" si="166"/>
        <v>0</v>
      </c>
      <c r="AB306" s="99" t="s">
        <v>110</v>
      </c>
      <c r="AC306" s="56">
        <f t="shared" si="167"/>
        <v>0</v>
      </c>
      <c r="AD306" s="99" t="s">
        <v>103</v>
      </c>
      <c r="AE306" s="56">
        <f t="shared" si="168"/>
        <v>0</v>
      </c>
      <c r="AF306" s="56"/>
      <c r="AG306" s="99" t="s">
        <v>74</v>
      </c>
      <c r="AH306" s="56">
        <f t="shared" si="169"/>
        <v>0</v>
      </c>
      <c r="AI306" s="100" t="s">
        <v>84</v>
      </c>
      <c r="AJ306" s="56">
        <f t="shared" si="170"/>
        <v>0</v>
      </c>
      <c r="AK306" s="56" t="s">
        <v>87</v>
      </c>
      <c r="AL306" s="56">
        <f t="shared" si="171"/>
        <v>0</v>
      </c>
      <c r="AM306" s="99" t="s">
        <v>107</v>
      </c>
      <c r="AN306" s="56">
        <f t="shared" si="172"/>
        <v>0</v>
      </c>
      <c r="AO306" s="99" t="s">
        <v>110</v>
      </c>
      <c r="AP306" s="56">
        <f t="shared" si="173"/>
        <v>0</v>
      </c>
      <c r="AQ306" s="99" t="s">
        <v>103</v>
      </c>
      <c r="AR306" s="56">
        <f t="shared" si="174"/>
        <v>0</v>
      </c>
      <c r="AS306" s="56"/>
      <c r="AT306" s="99" t="s">
        <v>74</v>
      </c>
      <c r="AU306" s="56">
        <f t="shared" si="175"/>
        <v>0</v>
      </c>
      <c r="AV306" s="99" t="s">
        <v>84</v>
      </c>
      <c r="AW306" s="56">
        <f t="shared" si="176"/>
        <v>0</v>
      </c>
      <c r="AX306" s="99" t="s">
        <v>87</v>
      </c>
      <c r="AY306" s="56">
        <f t="shared" si="177"/>
        <v>0</v>
      </c>
      <c r="AZ306" s="99" t="s">
        <v>107</v>
      </c>
      <c r="BA306" s="56">
        <f t="shared" si="178"/>
        <v>0</v>
      </c>
      <c r="BB306" s="99" t="s">
        <v>128</v>
      </c>
      <c r="BC306" s="56">
        <f t="shared" si="179"/>
        <v>0</v>
      </c>
      <c r="BD306" s="99" t="s">
        <v>103</v>
      </c>
      <c r="BE306" s="56">
        <f t="shared" si="180"/>
        <v>0</v>
      </c>
      <c r="BF306" s="56"/>
      <c r="BG306" s="69" t="s">
        <v>74</v>
      </c>
      <c r="BH306" s="56">
        <f t="shared" si="181"/>
        <v>0</v>
      </c>
      <c r="BI306" s="100" t="s">
        <v>84</v>
      </c>
      <c r="BJ306" s="56">
        <f t="shared" si="182"/>
        <v>0</v>
      </c>
      <c r="BK306" s="99" t="s">
        <v>87</v>
      </c>
      <c r="BL306" s="56">
        <f t="shared" si="183"/>
        <v>0</v>
      </c>
      <c r="BM306" s="99" t="s">
        <v>107</v>
      </c>
      <c r="BN306" s="56">
        <f t="shared" si="184"/>
        <v>0</v>
      </c>
      <c r="BO306" s="99" t="s">
        <v>128</v>
      </c>
      <c r="BP306" s="56">
        <f t="shared" si="185"/>
        <v>0</v>
      </c>
      <c r="BQ306" s="99" t="s">
        <v>103</v>
      </c>
      <c r="BR306" s="56">
        <f t="shared" si="186"/>
        <v>0</v>
      </c>
      <c r="BS306" s="56"/>
      <c r="BT306" s="99" t="s">
        <v>77</v>
      </c>
      <c r="BU306" s="56">
        <f t="shared" si="187"/>
        <v>0</v>
      </c>
      <c r="BV306" s="100" t="s">
        <v>81</v>
      </c>
      <c r="BW306" s="56">
        <f t="shared" si="188"/>
        <v>0</v>
      </c>
      <c r="BX306" s="99" t="s">
        <v>86</v>
      </c>
      <c r="BY306" s="56">
        <f t="shared" si="189"/>
        <v>0</v>
      </c>
      <c r="BZ306" s="99" t="s">
        <v>105</v>
      </c>
      <c r="CA306" s="56">
        <f t="shared" si="190"/>
        <v>0</v>
      </c>
      <c r="CB306" s="99" t="s">
        <v>108</v>
      </c>
      <c r="CC306" s="56">
        <f t="shared" si="191"/>
        <v>0</v>
      </c>
      <c r="CD306" s="99" t="s">
        <v>112</v>
      </c>
      <c r="CE306" s="56">
        <f t="shared" si="192"/>
        <v>0</v>
      </c>
      <c r="CF306" s="56"/>
      <c r="CG306" s="99" t="s">
        <v>77</v>
      </c>
      <c r="CH306" s="56">
        <f t="shared" si="193"/>
        <v>0</v>
      </c>
      <c r="CI306" s="99" t="s">
        <v>81</v>
      </c>
      <c r="CJ306" s="56">
        <f t="shared" si="194"/>
        <v>0</v>
      </c>
      <c r="CK306" s="99" t="s">
        <v>86</v>
      </c>
      <c r="CL306" s="56">
        <f t="shared" si="195"/>
        <v>0</v>
      </c>
      <c r="CM306" s="99" t="s">
        <v>105</v>
      </c>
      <c r="CN306" s="56">
        <f t="shared" si="196"/>
        <v>0</v>
      </c>
      <c r="CO306" s="99" t="s">
        <v>108</v>
      </c>
      <c r="CP306" s="56">
        <f t="shared" si="197"/>
        <v>0</v>
      </c>
      <c r="CQ306" s="99" t="s">
        <v>112</v>
      </c>
      <c r="CR306" s="102">
        <f t="shared" si="198"/>
        <v>0</v>
      </c>
    </row>
    <row r="307" spans="1:96" x14ac:dyDescent="0.15">
      <c r="A307" s="80" t="s">
        <v>772</v>
      </c>
      <c r="B307" s="81" t="s">
        <v>773</v>
      </c>
      <c r="C307" s="82" t="s">
        <v>170</v>
      </c>
      <c r="D307" s="82" t="s">
        <v>52</v>
      </c>
      <c r="E307" s="56"/>
      <c r="F307" s="14"/>
      <c r="G307" s="80">
        <v>102</v>
      </c>
      <c r="H307" s="56">
        <v>82</v>
      </c>
      <c r="I307" s="56">
        <v>101</v>
      </c>
      <c r="J307" s="56">
        <v>59.5</v>
      </c>
      <c r="K307" s="56">
        <v>67.5</v>
      </c>
      <c r="L307" s="56">
        <v>56</v>
      </c>
      <c r="M307" s="94">
        <f t="shared" si="160"/>
        <v>468</v>
      </c>
      <c r="N307" s="80"/>
      <c r="O307" s="56">
        <f t="shared" si="199"/>
        <v>0</v>
      </c>
      <c r="P307" s="56"/>
      <c r="Q307" s="81">
        <f t="shared" si="200"/>
        <v>0</v>
      </c>
      <c r="R307" s="14">
        <f t="shared" si="162"/>
        <v>0</v>
      </c>
      <c r="S307" s="80"/>
      <c r="T307" s="99" t="s">
        <v>74</v>
      </c>
      <c r="U307" s="56">
        <f t="shared" si="163"/>
        <v>0</v>
      </c>
      <c r="V307" s="99" t="s">
        <v>84</v>
      </c>
      <c r="W307" s="56">
        <f t="shared" si="164"/>
        <v>0</v>
      </c>
      <c r="X307" s="99" t="s">
        <v>88</v>
      </c>
      <c r="Y307" s="56">
        <f t="shared" si="165"/>
        <v>0</v>
      </c>
      <c r="Z307" s="99" t="s">
        <v>105</v>
      </c>
      <c r="AA307" s="56">
        <f t="shared" si="166"/>
        <v>0</v>
      </c>
      <c r="AB307" s="99" t="s">
        <v>110</v>
      </c>
      <c r="AC307" s="56">
        <f t="shared" si="167"/>
        <v>0</v>
      </c>
      <c r="AD307" s="99" t="s">
        <v>112</v>
      </c>
      <c r="AE307" s="56">
        <f t="shared" si="168"/>
        <v>0</v>
      </c>
      <c r="AF307" s="56"/>
      <c r="AG307" s="99" t="s">
        <v>75</v>
      </c>
      <c r="AH307" s="56">
        <f t="shared" si="169"/>
        <v>0</v>
      </c>
      <c r="AI307" s="100" t="s">
        <v>81</v>
      </c>
      <c r="AJ307" s="56">
        <f t="shared" si="170"/>
        <v>0</v>
      </c>
      <c r="AK307" s="56" t="s">
        <v>87</v>
      </c>
      <c r="AL307" s="56">
        <f t="shared" si="171"/>
        <v>0</v>
      </c>
      <c r="AM307" s="99" t="s">
        <v>105</v>
      </c>
      <c r="AN307" s="56">
        <f t="shared" si="172"/>
        <v>0</v>
      </c>
      <c r="AO307" s="99" t="s">
        <v>111</v>
      </c>
      <c r="AP307" s="56">
        <f t="shared" si="173"/>
        <v>0</v>
      </c>
      <c r="AQ307" s="99" t="s">
        <v>112</v>
      </c>
      <c r="AR307" s="56">
        <f t="shared" si="174"/>
        <v>0</v>
      </c>
      <c r="AS307" s="56"/>
      <c r="AT307" s="99" t="s">
        <v>76</v>
      </c>
      <c r="AU307" s="56">
        <f t="shared" si="175"/>
        <v>0</v>
      </c>
      <c r="AV307" s="99" t="s">
        <v>81</v>
      </c>
      <c r="AW307" s="56">
        <f t="shared" si="176"/>
        <v>0</v>
      </c>
      <c r="AX307" s="99" t="s">
        <v>86</v>
      </c>
      <c r="AY307" s="56">
        <f t="shared" si="177"/>
        <v>0</v>
      </c>
      <c r="AZ307" s="99" t="s">
        <v>105</v>
      </c>
      <c r="BA307" s="56">
        <f t="shared" si="178"/>
        <v>0</v>
      </c>
      <c r="BB307" s="99" t="s">
        <v>111</v>
      </c>
      <c r="BC307" s="56">
        <f t="shared" si="179"/>
        <v>0</v>
      </c>
      <c r="BD307" s="99" t="s">
        <v>112</v>
      </c>
      <c r="BE307" s="56">
        <f t="shared" si="180"/>
        <v>0</v>
      </c>
      <c r="BF307" s="56"/>
      <c r="BG307" s="69" t="s">
        <v>76</v>
      </c>
      <c r="BH307" s="56">
        <f t="shared" si="181"/>
        <v>0</v>
      </c>
      <c r="BI307" s="100" t="s">
        <v>81</v>
      </c>
      <c r="BJ307" s="56">
        <f t="shared" si="182"/>
        <v>0</v>
      </c>
      <c r="BK307" s="99" t="s">
        <v>86</v>
      </c>
      <c r="BL307" s="56">
        <f t="shared" si="183"/>
        <v>0</v>
      </c>
      <c r="BM307" s="99" t="s">
        <v>105</v>
      </c>
      <c r="BN307" s="56">
        <f t="shared" si="184"/>
        <v>0</v>
      </c>
      <c r="BO307" s="99" t="s">
        <v>111</v>
      </c>
      <c r="BP307" s="56">
        <f t="shared" si="185"/>
        <v>0</v>
      </c>
      <c r="BQ307" s="99" t="s">
        <v>112</v>
      </c>
      <c r="BR307" s="56">
        <f t="shared" si="186"/>
        <v>0</v>
      </c>
      <c r="BS307" s="56"/>
      <c r="BT307" s="99" t="s">
        <v>77</v>
      </c>
      <c r="BU307" s="56">
        <f t="shared" si="187"/>
        <v>0</v>
      </c>
      <c r="BV307" s="100" t="s">
        <v>81</v>
      </c>
      <c r="BW307" s="56">
        <f t="shared" si="188"/>
        <v>0</v>
      </c>
      <c r="BX307" s="99" t="s">
        <v>86</v>
      </c>
      <c r="BY307" s="56">
        <f t="shared" si="189"/>
        <v>0</v>
      </c>
      <c r="BZ307" s="99" t="s">
        <v>105</v>
      </c>
      <c r="CA307" s="56">
        <f t="shared" si="190"/>
        <v>0</v>
      </c>
      <c r="CB307" s="99" t="s">
        <v>108</v>
      </c>
      <c r="CC307" s="56">
        <f t="shared" si="191"/>
        <v>0</v>
      </c>
      <c r="CD307" s="99" t="s">
        <v>112</v>
      </c>
      <c r="CE307" s="56">
        <f t="shared" si="192"/>
        <v>0</v>
      </c>
      <c r="CF307" s="56"/>
      <c r="CG307" s="99" t="s">
        <v>77</v>
      </c>
      <c r="CH307" s="56">
        <f t="shared" si="193"/>
        <v>0</v>
      </c>
      <c r="CI307" s="99" t="s">
        <v>81</v>
      </c>
      <c r="CJ307" s="56">
        <f t="shared" si="194"/>
        <v>0</v>
      </c>
      <c r="CK307" s="99" t="s">
        <v>86</v>
      </c>
      <c r="CL307" s="56">
        <f t="shared" si="195"/>
        <v>0</v>
      </c>
      <c r="CM307" s="99" t="s">
        <v>105</v>
      </c>
      <c r="CN307" s="56">
        <f t="shared" si="196"/>
        <v>0</v>
      </c>
      <c r="CO307" s="99" t="s">
        <v>108</v>
      </c>
      <c r="CP307" s="56">
        <f t="shared" si="197"/>
        <v>0</v>
      </c>
      <c r="CQ307" s="99" t="s">
        <v>112</v>
      </c>
      <c r="CR307" s="102">
        <f t="shared" si="198"/>
        <v>0</v>
      </c>
    </row>
    <row r="308" spans="1:96" x14ac:dyDescent="0.15">
      <c r="A308" s="80" t="s">
        <v>774</v>
      </c>
      <c r="B308" s="81" t="s">
        <v>775</v>
      </c>
      <c r="C308" s="82" t="s">
        <v>170</v>
      </c>
      <c r="D308" s="82" t="s">
        <v>52</v>
      </c>
      <c r="E308" s="56"/>
      <c r="F308" s="14"/>
      <c r="G308" s="80">
        <v>100</v>
      </c>
      <c r="H308" s="56">
        <v>75</v>
      </c>
      <c r="I308" s="56">
        <v>113</v>
      </c>
      <c r="J308" s="56">
        <v>66</v>
      </c>
      <c r="K308" s="56">
        <v>44</v>
      </c>
      <c r="L308" s="56">
        <v>69</v>
      </c>
      <c r="M308" s="94">
        <f t="shared" si="160"/>
        <v>467</v>
      </c>
      <c r="N308" s="80"/>
      <c r="O308" s="56">
        <f t="shared" si="199"/>
        <v>0</v>
      </c>
      <c r="P308" s="56"/>
      <c r="Q308" s="81">
        <f t="shared" si="200"/>
        <v>0</v>
      </c>
      <c r="R308" s="14">
        <f t="shared" si="162"/>
        <v>0</v>
      </c>
      <c r="S308" s="80"/>
      <c r="T308" s="99" t="s">
        <v>73</v>
      </c>
      <c r="U308" s="56">
        <f t="shared" si="163"/>
        <v>0</v>
      </c>
      <c r="V308" s="99" t="s">
        <v>80</v>
      </c>
      <c r="W308" s="56">
        <f t="shared" si="164"/>
        <v>0</v>
      </c>
      <c r="X308" s="99" t="s">
        <v>89</v>
      </c>
      <c r="Y308" s="56">
        <f t="shared" si="165"/>
        <v>0</v>
      </c>
      <c r="Z308" s="99" t="s">
        <v>123</v>
      </c>
      <c r="AA308" s="56">
        <f t="shared" si="166"/>
        <v>0</v>
      </c>
      <c r="AB308" s="99" t="s">
        <v>110</v>
      </c>
      <c r="AC308" s="56">
        <f t="shared" si="167"/>
        <v>0</v>
      </c>
      <c r="AD308" s="99" t="s">
        <v>103</v>
      </c>
      <c r="AE308" s="56">
        <f t="shared" si="168"/>
        <v>0</v>
      </c>
      <c r="AF308" s="56"/>
      <c r="AG308" s="99" t="s">
        <v>74</v>
      </c>
      <c r="AH308" s="56">
        <f t="shared" si="169"/>
        <v>0</v>
      </c>
      <c r="AI308" s="100" t="s">
        <v>81</v>
      </c>
      <c r="AJ308" s="56">
        <f t="shared" si="170"/>
        <v>0</v>
      </c>
      <c r="AK308" s="56" t="s">
        <v>87</v>
      </c>
      <c r="AL308" s="56">
        <f t="shared" si="171"/>
        <v>0</v>
      </c>
      <c r="AM308" s="99" t="s">
        <v>107</v>
      </c>
      <c r="AN308" s="56">
        <f t="shared" si="172"/>
        <v>0</v>
      </c>
      <c r="AO308" s="99" t="s">
        <v>110</v>
      </c>
      <c r="AP308" s="56">
        <f t="shared" si="173"/>
        <v>0</v>
      </c>
      <c r="AQ308" s="99" t="s">
        <v>103</v>
      </c>
      <c r="AR308" s="56">
        <f t="shared" si="174"/>
        <v>0</v>
      </c>
      <c r="AS308" s="56"/>
      <c r="AT308" s="99" t="s">
        <v>74</v>
      </c>
      <c r="AU308" s="56">
        <f t="shared" si="175"/>
        <v>0</v>
      </c>
      <c r="AV308" s="99" t="s">
        <v>81</v>
      </c>
      <c r="AW308" s="56">
        <f t="shared" si="176"/>
        <v>0</v>
      </c>
      <c r="AX308" s="99" t="s">
        <v>87</v>
      </c>
      <c r="AY308" s="56">
        <f t="shared" si="177"/>
        <v>0</v>
      </c>
      <c r="AZ308" s="99" t="s">
        <v>107</v>
      </c>
      <c r="BA308" s="56">
        <f t="shared" si="178"/>
        <v>0</v>
      </c>
      <c r="BB308" s="99" t="s">
        <v>128</v>
      </c>
      <c r="BC308" s="56">
        <f t="shared" si="179"/>
        <v>0</v>
      </c>
      <c r="BD308" s="99" t="s">
        <v>112</v>
      </c>
      <c r="BE308" s="56">
        <f t="shared" si="180"/>
        <v>0</v>
      </c>
      <c r="BF308" s="56"/>
      <c r="BG308" s="69" t="s">
        <v>74</v>
      </c>
      <c r="BH308" s="56">
        <f t="shared" si="181"/>
        <v>0</v>
      </c>
      <c r="BI308" s="100" t="s">
        <v>81</v>
      </c>
      <c r="BJ308" s="56">
        <f t="shared" si="182"/>
        <v>0</v>
      </c>
      <c r="BK308" s="99" t="s">
        <v>87</v>
      </c>
      <c r="BL308" s="56">
        <f t="shared" si="183"/>
        <v>0</v>
      </c>
      <c r="BM308" s="99" t="s">
        <v>107</v>
      </c>
      <c r="BN308" s="56">
        <f t="shared" si="184"/>
        <v>0</v>
      </c>
      <c r="BO308" s="99" t="s">
        <v>128</v>
      </c>
      <c r="BP308" s="56">
        <f t="shared" si="185"/>
        <v>0</v>
      </c>
      <c r="BQ308" s="99" t="s">
        <v>112</v>
      </c>
      <c r="BR308" s="56">
        <f t="shared" si="186"/>
        <v>0</v>
      </c>
      <c r="BS308" s="56"/>
      <c r="BT308" s="99" t="s">
        <v>77</v>
      </c>
      <c r="BU308" s="56">
        <f t="shared" si="187"/>
        <v>0</v>
      </c>
      <c r="BV308" s="100" t="s">
        <v>81</v>
      </c>
      <c r="BW308" s="56">
        <f t="shared" si="188"/>
        <v>0</v>
      </c>
      <c r="BX308" s="99" t="s">
        <v>86</v>
      </c>
      <c r="BY308" s="56">
        <f t="shared" si="189"/>
        <v>0</v>
      </c>
      <c r="BZ308" s="99" t="s">
        <v>105</v>
      </c>
      <c r="CA308" s="56">
        <f t="shared" si="190"/>
        <v>0</v>
      </c>
      <c r="CB308" s="99" t="s">
        <v>108</v>
      </c>
      <c r="CC308" s="56">
        <f t="shared" si="191"/>
        <v>0</v>
      </c>
      <c r="CD308" s="99" t="s">
        <v>112</v>
      </c>
      <c r="CE308" s="56">
        <f t="shared" si="192"/>
        <v>0</v>
      </c>
      <c r="CF308" s="56"/>
      <c r="CG308" s="99" t="s">
        <v>77</v>
      </c>
      <c r="CH308" s="56">
        <f t="shared" si="193"/>
        <v>0</v>
      </c>
      <c r="CI308" s="99" t="s">
        <v>81</v>
      </c>
      <c r="CJ308" s="56">
        <f t="shared" si="194"/>
        <v>0</v>
      </c>
      <c r="CK308" s="99" t="s">
        <v>86</v>
      </c>
      <c r="CL308" s="56">
        <f t="shared" si="195"/>
        <v>0</v>
      </c>
      <c r="CM308" s="99" t="s">
        <v>105</v>
      </c>
      <c r="CN308" s="56">
        <f t="shared" si="196"/>
        <v>0</v>
      </c>
      <c r="CO308" s="99" t="s">
        <v>108</v>
      </c>
      <c r="CP308" s="56">
        <f t="shared" si="197"/>
        <v>0</v>
      </c>
      <c r="CQ308" s="99" t="s">
        <v>112</v>
      </c>
      <c r="CR308" s="102">
        <f t="shared" si="198"/>
        <v>0</v>
      </c>
    </row>
    <row r="309" spans="1:96" x14ac:dyDescent="0.15">
      <c r="A309" s="80" t="s">
        <v>776</v>
      </c>
      <c r="B309" s="81" t="s">
        <v>777</v>
      </c>
      <c r="C309" s="82" t="s">
        <v>170</v>
      </c>
      <c r="D309" s="82" t="s">
        <v>52</v>
      </c>
      <c r="E309" s="56"/>
      <c r="F309" s="14"/>
      <c r="G309" s="80">
        <v>112</v>
      </c>
      <c r="H309" s="56">
        <v>49</v>
      </c>
      <c r="I309" s="56">
        <v>93</v>
      </c>
      <c r="J309" s="56">
        <v>63</v>
      </c>
      <c r="K309" s="56">
        <v>70.5</v>
      </c>
      <c r="L309" s="56">
        <v>76</v>
      </c>
      <c r="M309" s="94">
        <f t="shared" si="160"/>
        <v>463.5</v>
      </c>
      <c r="N309" s="80"/>
      <c r="O309" s="56">
        <f t="shared" si="199"/>
        <v>0</v>
      </c>
      <c r="P309" s="56"/>
      <c r="Q309" s="81">
        <f t="shared" si="200"/>
        <v>0</v>
      </c>
      <c r="R309" s="14">
        <f t="shared" si="162"/>
        <v>0</v>
      </c>
      <c r="S309" s="80"/>
      <c r="T309" s="99" t="s">
        <v>74</v>
      </c>
      <c r="U309" s="56">
        <f t="shared" si="163"/>
        <v>0</v>
      </c>
      <c r="V309" s="99" t="s">
        <v>84</v>
      </c>
      <c r="W309" s="56">
        <f t="shared" si="164"/>
        <v>0</v>
      </c>
      <c r="X309" s="99" t="s">
        <v>88</v>
      </c>
      <c r="Y309" s="56">
        <f t="shared" si="165"/>
        <v>0</v>
      </c>
      <c r="Z309" s="99" t="s">
        <v>105</v>
      </c>
      <c r="AA309" s="56">
        <f t="shared" si="166"/>
        <v>0</v>
      </c>
      <c r="AB309" s="99" t="s">
        <v>110</v>
      </c>
      <c r="AC309" s="56">
        <f t="shared" si="167"/>
        <v>0</v>
      </c>
      <c r="AD309" s="99" t="s">
        <v>112</v>
      </c>
      <c r="AE309" s="56">
        <f t="shared" si="168"/>
        <v>0</v>
      </c>
      <c r="AF309" s="56"/>
      <c r="AG309" s="99" t="s">
        <v>74</v>
      </c>
      <c r="AH309" s="56">
        <f t="shared" si="169"/>
        <v>0</v>
      </c>
      <c r="AI309" s="100" t="s">
        <v>81</v>
      </c>
      <c r="AJ309" s="56">
        <f t="shared" si="170"/>
        <v>0</v>
      </c>
      <c r="AK309" s="56" t="s">
        <v>87</v>
      </c>
      <c r="AL309" s="56">
        <f t="shared" si="171"/>
        <v>0</v>
      </c>
      <c r="AM309" s="99" t="s">
        <v>105</v>
      </c>
      <c r="AN309" s="56">
        <f t="shared" si="172"/>
        <v>0</v>
      </c>
      <c r="AO309" s="99" t="s">
        <v>110</v>
      </c>
      <c r="AP309" s="56">
        <f t="shared" si="173"/>
        <v>0</v>
      </c>
      <c r="AQ309" s="99" t="s">
        <v>112</v>
      </c>
      <c r="AR309" s="56">
        <f t="shared" si="174"/>
        <v>0</v>
      </c>
      <c r="AS309" s="56"/>
      <c r="AT309" s="99" t="s">
        <v>74</v>
      </c>
      <c r="AU309" s="56">
        <f t="shared" si="175"/>
        <v>0</v>
      </c>
      <c r="AV309" s="99" t="s">
        <v>81</v>
      </c>
      <c r="AW309" s="56">
        <f t="shared" si="176"/>
        <v>0</v>
      </c>
      <c r="AX309" s="99" t="s">
        <v>87</v>
      </c>
      <c r="AY309" s="56">
        <f t="shared" si="177"/>
        <v>0</v>
      </c>
      <c r="AZ309" s="99" t="s">
        <v>105</v>
      </c>
      <c r="BA309" s="56">
        <f t="shared" si="178"/>
        <v>0</v>
      </c>
      <c r="BB309" s="99" t="s">
        <v>133</v>
      </c>
      <c r="BC309" s="56">
        <f t="shared" si="179"/>
        <v>0</v>
      </c>
      <c r="BD309" s="99" t="s">
        <v>112</v>
      </c>
      <c r="BE309" s="56">
        <f t="shared" si="180"/>
        <v>0</v>
      </c>
      <c r="BF309" s="56"/>
      <c r="BG309" s="69" t="s">
        <v>74</v>
      </c>
      <c r="BH309" s="56">
        <f t="shared" si="181"/>
        <v>0</v>
      </c>
      <c r="BI309" s="100" t="s">
        <v>81</v>
      </c>
      <c r="BJ309" s="56">
        <f t="shared" si="182"/>
        <v>0</v>
      </c>
      <c r="BK309" s="99" t="s">
        <v>87</v>
      </c>
      <c r="BL309" s="56">
        <f t="shared" si="183"/>
        <v>0</v>
      </c>
      <c r="BM309" s="99" t="s">
        <v>105</v>
      </c>
      <c r="BN309" s="56">
        <f t="shared" si="184"/>
        <v>0</v>
      </c>
      <c r="BO309" s="99" t="s">
        <v>133</v>
      </c>
      <c r="BP309" s="56">
        <f t="shared" si="185"/>
        <v>0</v>
      </c>
      <c r="BQ309" s="99" t="s">
        <v>112</v>
      </c>
      <c r="BR309" s="56">
        <f t="shared" si="186"/>
        <v>0</v>
      </c>
      <c r="BS309" s="56"/>
      <c r="BT309" s="99" t="s">
        <v>77</v>
      </c>
      <c r="BU309" s="56">
        <f t="shared" si="187"/>
        <v>0</v>
      </c>
      <c r="BV309" s="100" t="s">
        <v>81</v>
      </c>
      <c r="BW309" s="56">
        <f t="shared" si="188"/>
        <v>0</v>
      </c>
      <c r="BX309" s="99" t="s">
        <v>86</v>
      </c>
      <c r="BY309" s="56">
        <f t="shared" si="189"/>
        <v>0</v>
      </c>
      <c r="BZ309" s="99" t="s">
        <v>105</v>
      </c>
      <c r="CA309" s="56">
        <f t="shared" si="190"/>
        <v>0</v>
      </c>
      <c r="CB309" s="99" t="s">
        <v>108</v>
      </c>
      <c r="CC309" s="56">
        <f t="shared" si="191"/>
        <v>0</v>
      </c>
      <c r="CD309" s="99" t="s">
        <v>112</v>
      </c>
      <c r="CE309" s="56">
        <f t="shared" si="192"/>
        <v>0</v>
      </c>
      <c r="CF309" s="56"/>
      <c r="CG309" s="99" t="s">
        <v>77</v>
      </c>
      <c r="CH309" s="56">
        <f t="shared" si="193"/>
        <v>0</v>
      </c>
      <c r="CI309" s="99" t="s">
        <v>81</v>
      </c>
      <c r="CJ309" s="56">
        <f t="shared" si="194"/>
        <v>0</v>
      </c>
      <c r="CK309" s="99" t="s">
        <v>86</v>
      </c>
      <c r="CL309" s="56">
        <f t="shared" si="195"/>
        <v>0</v>
      </c>
      <c r="CM309" s="99" t="s">
        <v>105</v>
      </c>
      <c r="CN309" s="56">
        <f t="shared" si="196"/>
        <v>0</v>
      </c>
      <c r="CO309" s="99" t="s">
        <v>108</v>
      </c>
      <c r="CP309" s="56">
        <f t="shared" si="197"/>
        <v>0</v>
      </c>
      <c r="CQ309" s="99" t="s">
        <v>112</v>
      </c>
      <c r="CR309" s="102">
        <f t="shared" si="198"/>
        <v>0</v>
      </c>
    </row>
    <row r="310" spans="1:96" x14ac:dyDescent="0.15">
      <c r="A310" s="80" t="s">
        <v>778</v>
      </c>
      <c r="B310" s="81" t="s">
        <v>779</v>
      </c>
      <c r="C310" s="82" t="s">
        <v>170</v>
      </c>
      <c r="D310" s="82" t="s">
        <v>52</v>
      </c>
      <c r="E310" s="56">
        <v>0.9</v>
      </c>
      <c r="F310" s="14"/>
      <c r="G310" s="80">
        <v>112</v>
      </c>
      <c r="H310" s="56">
        <v>76</v>
      </c>
      <c r="I310" s="56">
        <v>113</v>
      </c>
      <c r="J310" s="56">
        <v>66.5</v>
      </c>
      <c r="K310" s="56">
        <v>43</v>
      </c>
      <c r="L310" s="56">
        <v>51</v>
      </c>
      <c r="M310" s="94">
        <f t="shared" ref="M310:M370" si="201">SUM(G310:L310)</f>
        <v>461.5</v>
      </c>
      <c r="N310" s="80"/>
      <c r="O310" s="56">
        <f t="shared" si="199"/>
        <v>-32.4</v>
      </c>
      <c r="P310" s="56"/>
      <c r="Q310" s="81">
        <f t="shared" si="200"/>
        <v>0</v>
      </c>
      <c r="R310" s="14">
        <f t="shared" si="162"/>
        <v>-32.4</v>
      </c>
      <c r="S310" s="80"/>
      <c r="T310" s="99" t="s">
        <v>76</v>
      </c>
      <c r="U310" s="56">
        <f t="shared" si="163"/>
        <v>-0.53999999999999992</v>
      </c>
      <c r="V310" s="99" t="s">
        <v>83</v>
      </c>
      <c r="W310" s="56">
        <f t="shared" si="164"/>
        <v>-0.53999999999999992</v>
      </c>
      <c r="X310" s="99" t="s">
        <v>85</v>
      </c>
      <c r="Y310" s="56">
        <f t="shared" si="165"/>
        <v>-0.53999999999999992</v>
      </c>
      <c r="Z310" s="99" t="s">
        <v>123</v>
      </c>
      <c r="AA310" s="56">
        <f t="shared" si="166"/>
        <v>-0.53999999999999992</v>
      </c>
      <c r="AB310" s="99" t="s">
        <v>108</v>
      </c>
      <c r="AC310" s="56">
        <f t="shared" si="167"/>
        <v>-0.53999999999999992</v>
      </c>
      <c r="AD310" s="99" t="s">
        <v>112</v>
      </c>
      <c r="AE310" s="56">
        <f t="shared" si="168"/>
        <v>-0.53999999999999992</v>
      </c>
      <c r="AF310" s="56"/>
      <c r="AG310" s="99" t="s">
        <v>74</v>
      </c>
      <c r="AH310" s="56">
        <f t="shared" si="169"/>
        <v>-0.53999999999999992</v>
      </c>
      <c r="AI310" s="100" t="s">
        <v>81</v>
      </c>
      <c r="AJ310" s="56">
        <f t="shared" si="170"/>
        <v>-0.53999999999999992</v>
      </c>
      <c r="AK310" s="56" t="s">
        <v>86</v>
      </c>
      <c r="AL310" s="56">
        <f t="shared" si="171"/>
        <v>-0.53999999999999992</v>
      </c>
      <c r="AM310" s="99" t="s">
        <v>123</v>
      </c>
      <c r="AN310" s="56">
        <f t="shared" si="172"/>
        <v>-0.53999999999999992</v>
      </c>
      <c r="AO310" s="99" t="s">
        <v>110</v>
      </c>
      <c r="AP310" s="56">
        <f t="shared" si="173"/>
        <v>-0.53999999999999992</v>
      </c>
      <c r="AQ310" s="99" t="s">
        <v>103</v>
      </c>
      <c r="AR310" s="56">
        <f t="shared" si="174"/>
        <v>-0.53999999999999992</v>
      </c>
      <c r="AS310" s="56"/>
      <c r="AT310" s="99" t="s">
        <v>74</v>
      </c>
      <c r="AU310" s="56">
        <f t="shared" si="175"/>
        <v>-0.80999999999999994</v>
      </c>
      <c r="AV310" s="99" t="s">
        <v>81</v>
      </c>
      <c r="AW310" s="56">
        <f t="shared" si="176"/>
        <v>-0.80999999999999994</v>
      </c>
      <c r="AX310" s="99" t="s">
        <v>86</v>
      </c>
      <c r="AY310" s="56">
        <f t="shared" si="177"/>
        <v>-0.80999999999999994</v>
      </c>
      <c r="AZ310" s="99" t="s">
        <v>123</v>
      </c>
      <c r="BA310" s="56">
        <f t="shared" si="178"/>
        <v>-0.80999999999999994</v>
      </c>
      <c r="BB310" s="99" t="s">
        <v>128</v>
      </c>
      <c r="BC310" s="56">
        <f t="shared" si="179"/>
        <v>-0.80999999999999994</v>
      </c>
      <c r="BD310" s="99" t="s">
        <v>103</v>
      </c>
      <c r="BE310" s="56">
        <f t="shared" si="180"/>
        <v>-0.80999999999999994</v>
      </c>
      <c r="BF310" s="56"/>
      <c r="BG310" s="69" t="s">
        <v>74</v>
      </c>
      <c r="BH310" s="56">
        <f t="shared" si="181"/>
        <v>-0.80999999999999994</v>
      </c>
      <c r="BI310" s="100" t="s">
        <v>81</v>
      </c>
      <c r="BJ310" s="56">
        <f t="shared" si="182"/>
        <v>-0.80999999999999994</v>
      </c>
      <c r="BK310" s="99" t="s">
        <v>86</v>
      </c>
      <c r="BL310" s="56">
        <f t="shared" si="183"/>
        <v>-0.80999999999999994</v>
      </c>
      <c r="BM310" s="99" t="s">
        <v>123</v>
      </c>
      <c r="BN310" s="56">
        <f t="shared" si="184"/>
        <v>-0.80999999999999994</v>
      </c>
      <c r="BO310" s="99" t="s">
        <v>128</v>
      </c>
      <c r="BP310" s="56">
        <f t="shared" si="185"/>
        <v>-0.80999999999999994</v>
      </c>
      <c r="BQ310" s="99" t="s">
        <v>103</v>
      </c>
      <c r="BR310" s="56">
        <f t="shared" si="186"/>
        <v>-0.80999999999999994</v>
      </c>
      <c r="BS310" s="56"/>
      <c r="BT310" s="99" t="s">
        <v>77</v>
      </c>
      <c r="BU310" s="56">
        <f t="shared" si="187"/>
        <v>-1.3499999999999999</v>
      </c>
      <c r="BV310" s="100" t="s">
        <v>81</v>
      </c>
      <c r="BW310" s="56">
        <f t="shared" si="188"/>
        <v>-1.3499999999999999</v>
      </c>
      <c r="BX310" s="99" t="s">
        <v>86</v>
      </c>
      <c r="BY310" s="56">
        <f t="shared" si="189"/>
        <v>-1.3499999999999999</v>
      </c>
      <c r="BZ310" s="99" t="s">
        <v>105</v>
      </c>
      <c r="CA310" s="56">
        <f t="shared" si="190"/>
        <v>-1.3499999999999999</v>
      </c>
      <c r="CB310" s="99" t="s">
        <v>108</v>
      </c>
      <c r="CC310" s="56">
        <f t="shared" si="191"/>
        <v>-1.3499999999999999</v>
      </c>
      <c r="CD310" s="99" t="s">
        <v>112</v>
      </c>
      <c r="CE310" s="56">
        <f t="shared" si="192"/>
        <v>-1.3499999999999999</v>
      </c>
      <c r="CF310" s="56"/>
      <c r="CG310" s="99" t="s">
        <v>77</v>
      </c>
      <c r="CH310" s="56">
        <f t="shared" si="193"/>
        <v>-1.3499999999999999</v>
      </c>
      <c r="CI310" s="99" t="s">
        <v>81</v>
      </c>
      <c r="CJ310" s="56">
        <f t="shared" si="194"/>
        <v>-1.3499999999999999</v>
      </c>
      <c r="CK310" s="99" t="s">
        <v>86</v>
      </c>
      <c r="CL310" s="56">
        <f t="shared" si="195"/>
        <v>-1.3499999999999999</v>
      </c>
      <c r="CM310" s="99" t="s">
        <v>105</v>
      </c>
      <c r="CN310" s="56">
        <f t="shared" si="196"/>
        <v>-1.3499999999999999</v>
      </c>
      <c r="CO310" s="99" t="s">
        <v>108</v>
      </c>
      <c r="CP310" s="56">
        <f t="shared" si="197"/>
        <v>-1.3499999999999999</v>
      </c>
      <c r="CQ310" s="99" t="s">
        <v>112</v>
      </c>
      <c r="CR310" s="102">
        <f t="shared" si="198"/>
        <v>-1.3499999999999999</v>
      </c>
    </row>
    <row r="311" spans="1:96" x14ac:dyDescent="0.15">
      <c r="A311" s="80" t="s">
        <v>400</v>
      </c>
      <c r="B311" s="81" t="s">
        <v>780</v>
      </c>
      <c r="C311" s="82" t="s">
        <v>170</v>
      </c>
      <c r="D311" s="82" t="s">
        <v>52</v>
      </c>
      <c r="E311" s="56"/>
      <c r="F311" s="14"/>
      <c r="G311" s="80">
        <v>99</v>
      </c>
      <c r="H311" s="56">
        <v>76</v>
      </c>
      <c r="I311" s="56">
        <v>101</v>
      </c>
      <c r="J311" s="56">
        <v>64</v>
      </c>
      <c r="K311" s="56">
        <v>56</v>
      </c>
      <c r="L311" s="56">
        <v>65</v>
      </c>
      <c r="M311" s="94">
        <f t="shared" si="201"/>
        <v>461</v>
      </c>
      <c r="N311" s="80"/>
      <c r="O311" s="56">
        <f t="shared" si="199"/>
        <v>0</v>
      </c>
      <c r="P311" s="56"/>
      <c r="Q311" s="81">
        <f t="shared" si="200"/>
        <v>0</v>
      </c>
      <c r="R311" s="14">
        <f t="shared" ref="R311:R371" si="202">O311+Q311</f>
        <v>0</v>
      </c>
      <c r="S311" s="80"/>
      <c r="T311" s="99" t="s">
        <v>77</v>
      </c>
      <c r="U311" s="56">
        <f t="shared" ref="U311:U371" si="203">($R311*2/10)*0.5/6</f>
        <v>0</v>
      </c>
      <c r="V311" s="99" t="s">
        <v>82</v>
      </c>
      <c r="W311" s="56">
        <f t="shared" ref="W311:W371" si="204">($R311*2/10)*0.5/6</f>
        <v>0</v>
      </c>
      <c r="X311" s="99" t="s">
        <v>90</v>
      </c>
      <c r="Y311" s="56">
        <f t="shared" ref="Y311:Y371" si="205">($R311*2/10)*0.5/6</f>
        <v>0</v>
      </c>
      <c r="Z311" s="99" t="s">
        <v>105</v>
      </c>
      <c r="AA311" s="56">
        <f t="shared" ref="AA311:AA371" si="206">($R311*2/10)*0.5/6</f>
        <v>0</v>
      </c>
      <c r="AB311" s="99" t="s">
        <v>108</v>
      </c>
      <c r="AC311" s="56">
        <f t="shared" ref="AC311:AC371" si="207">($R311*2/10)*0.5/6</f>
        <v>0</v>
      </c>
      <c r="AD311" s="99" t="s">
        <v>103</v>
      </c>
      <c r="AE311" s="56">
        <f t="shared" ref="AE311:AE371" si="208">($R311*2/10)*0.5/6</f>
        <v>0</v>
      </c>
      <c r="AF311" s="56"/>
      <c r="AG311" s="99" t="s">
        <v>77</v>
      </c>
      <c r="AH311" s="56">
        <f t="shared" ref="AH311:AH371" si="209">($R311*2/10)*0.5/6</f>
        <v>0</v>
      </c>
      <c r="AI311" s="100" t="s">
        <v>80</v>
      </c>
      <c r="AJ311" s="56">
        <f t="shared" ref="AJ311:AJ371" si="210">($R311*2/10)*0.5/6</f>
        <v>0</v>
      </c>
      <c r="AK311" s="56" t="s">
        <v>90</v>
      </c>
      <c r="AL311" s="56">
        <f t="shared" ref="AL311:AL371" si="211">($R311*2/10)*0.5/6</f>
        <v>0</v>
      </c>
      <c r="AM311" s="99" t="s">
        <v>105</v>
      </c>
      <c r="AN311" s="56">
        <f t="shared" ref="AN311:AN371" si="212">($R311*2/10)*0.5/6</f>
        <v>0</v>
      </c>
      <c r="AO311" s="99" t="s">
        <v>110</v>
      </c>
      <c r="AP311" s="56">
        <f t="shared" ref="AP311:AP371" si="213">($R311*2/10)*0.5/6</f>
        <v>0</v>
      </c>
      <c r="AQ311" s="99" t="s">
        <v>112</v>
      </c>
      <c r="AR311" s="56">
        <f t="shared" ref="AR311:AR371" si="214">($R311*2/10)*0.5/6</f>
        <v>0</v>
      </c>
      <c r="AS311" s="56"/>
      <c r="AT311" s="99" t="s">
        <v>77</v>
      </c>
      <c r="AU311" s="56">
        <f t="shared" ref="AU311:AU371" si="215">($R311*3/10)*0.5/6</f>
        <v>0</v>
      </c>
      <c r="AV311" s="99" t="s">
        <v>80</v>
      </c>
      <c r="AW311" s="56">
        <f t="shared" ref="AW311:AW371" si="216">($R311*3/10)*0.5/6</f>
        <v>0</v>
      </c>
      <c r="AX311" s="99" t="s">
        <v>90</v>
      </c>
      <c r="AY311" s="56">
        <f t="shared" ref="AY311:AY371" si="217">($R311*3/10)*0.5/6</f>
        <v>0</v>
      </c>
      <c r="AZ311" s="99" t="s">
        <v>105</v>
      </c>
      <c r="BA311" s="56">
        <f t="shared" ref="BA311:BA371" si="218">($R311*3/10)*0.5/6</f>
        <v>0</v>
      </c>
      <c r="BB311" s="99" t="s">
        <v>133</v>
      </c>
      <c r="BC311" s="56">
        <f t="shared" ref="BC311:BC371" si="219">($R311*3/10)*0.5/6</f>
        <v>0</v>
      </c>
      <c r="BD311" s="99" t="s">
        <v>112</v>
      </c>
      <c r="BE311" s="56">
        <f t="shared" ref="BE311:BE371" si="220">($R311*3/10)*0.5/6</f>
        <v>0</v>
      </c>
      <c r="BF311" s="56"/>
      <c r="BG311" s="69" t="s">
        <v>77</v>
      </c>
      <c r="BH311" s="56">
        <f t="shared" ref="BH311:BH371" si="221">($R311*3/10)*0.5/6</f>
        <v>0</v>
      </c>
      <c r="BI311" s="100" t="s">
        <v>80</v>
      </c>
      <c r="BJ311" s="56">
        <f t="shared" ref="BJ311:BJ371" si="222">($R311*3/10)*0.5/6</f>
        <v>0</v>
      </c>
      <c r="BK311" s="99" t="s">
        <v>90</v>
      </c>
      <c r="BL311" s="56">
        <f t="shared" ref="BL311:BL371" si="223">($R311*3/10)*0.5/6</f>
        <v>0</v>
      </c>
      <c r="BM311" s="99" t="s">
        <v>105</v>
      </c>
      <c r="BN311" s="56">
        <f t="shared" ref="BN311:BN371" si="224">($R311*3/10)*0.5/6</f>
        <v>0</v>
      </c>
      <c r="BO311" s="99" t="s">
        <v>133</v>
      </c>
      <c r="BP311" s="56">
        <f t="shared" ref="BP311:BP371" si="225">($R311*3/10)*0.5/6</f>
        <v>0</v>
      </c>
      <c r="BQ311" s="99" t="s">
        <v>112</v>
      </c>
      <c r="BR311" s="56">
        <f t="shared" ref="BR311:BR371" si="226">($R311*3/10)*0.5/6</f>
        <v>0</v>
      </c>
      <c r="BS311" s="56"/>
      <c r="BT311" s="99" t="s">
        <v>74</v>
      </c>
      <c r="BU311" s="56">
        <f t="shared" ref="BU311:BU371" si="227">($R311*5/10)*0.5/6</f>
        <v>0</v>
      </c>
      <c r="BV311" s="100" t="s">
        <v>139</v>
      </c>
      <c r="BW311" s="56">
        <f t="shared" ref="BW311:BW371" si="228">($R311*5/10)*0.5/6</f>
        <v>0</v>
      </c>
      <c r="BX311" s="99" t="s">
        <v>86</v>
      </c>
      <c r="BY311" s="56">
        <f t="shared" ref="BY311:BY371" si="229">($R311*5/10)*0.5/6</f>
        <v>0</v>
      </c>
      <c r="BZ311" s="99" t="s">
        <v>105</v>
      </c>
      <c r="CA311" s="56">
        <f t="shared" ref="CA311:CA371" si="230">($R311*5/10)*0.5/6</f>
        <v>0</v>
      </c>
      <c r="CB311" s="99" t="s">
        <v>108</v>
      </c>
      <c r="CC311" s="56">
        <f t="shared" ref="CC311:CC371" si="231">($R311*5/10)*0.5/6</f>
        <v>0</v>
      </c>
      <c r="CD311" s="99" t="s">
        <v>112</v>
      </c>
      <c r="CE311" s="56">
        <f t="shared" ref="CE311:CE371" si="232">($R311*5/10)*0.5/6</f>
        <v>0</v>
      </c>
      <c r="CF311" s="56"/>
      <c r="CG311" s="99" t="s">
        <v>74</v>
      </c>
      <c r="CH311" s="56">
        <f t="shared" ref="CH311:CH371" si="233">($R311*5/10)*0.5/6</f>
        <v>0</v>
      </c>
      <c r="CI311" s="99" t="s">
        <v>139</v>
      </c>
      <c r="CJ311" s="56">
        <f t="shared" ref="CJ311:CJ371" si="234">($R311*5/10)*0.5/6</f>
        <v>0</v>
      </c>
      <c r="CK311" s="99" t="s">
        <v>86</v>
      </c>
      <c r="CL311" s="56">
        <f t="shared" ref="CL311:CL371" si="235">($R311*5/10)*0.5/6</f>
        <v>0</v>
      </c>
      <c r="CM311" s="99" t="s">
        <v>105</v>
      </c>
      <c r="CN311" s="56">
        <f t="shared" ref="CN311:CN371" si="236">($R311*5/10)*0.5/6</f>
        <v>0</v>
      </c>
      <c r="CO311" s="99" t="s">
        <v>108</v>
      </c>
      <c r="CP311" s="56">
        <f t="shared" ref="CP311:CP371" si="237">($R311*5/10)*0.5/6</f>
        <v>0</v>
      </c>
      <c r="CQ311" s="99" t="s">
        <v>112</v>
      </c>
      <c r="CR311" s="102">
        <f t="shared" ref="CR311:CR371" si="238">($R311*5/10)*0.5/6</f>
        <v>0</v>
      </c>
    </row>
    <row r="312" spans="1:96" x14ac:dyDescent="0.15">
      <c r="A312" s="80" t="s">
        <v>781</v>
      </c>
      <c r="B312" s="81" t="s">
        <v>782</v>
      </c>
      <c r="C312" s="82" t="s">
        <v>170</v>
      </c>
      <c r="D312" s="82" t="s">
        <v>52</v>
      </c>
      <c r="E312" s="56"/>
      <c r="F312" s="14"/>
      <c r="G312" s="80">
        <v>92</v>
      </c>
      <c r="H312" s="56">
        <v>73</v>
      </c>
      <c r="I312" s="56">
        <v>112</v>
      </c>
      <c r="J312" s="56">
        <v>55.5</v>
      </c>
      <c r="K312" s="56">
        <v>55.5</v>
      </c>
      <c r="L312" s="56">
        <v>70</v>
      </c>
      <c r="M312" s="94">
        <f t="shared" si="201"/>
        <v>458</v>
      </c>
      <c r="N312" s="80"/>
      <c r="O312" s="56">
        <f t="shared" ref="O312:O372" si="239">IF(E312&gt;0,IF(N312="本科",(2-E312)*36,-(E312)*36),IF(N312="本科",2*36,0))</f>
        <v>0</v>
      </c>
      <c r="P312" s="56"/>
      <c r="Q312" s="81">
        <f t="shared" si="200"/>
        <v>0</v>
      </c>
      <c r="R312" s="14">
        <f t="shared" si="202"/>
        <v>0</v>
      </c>
      <c r="S312" s="80"/>
      <c r="T312" s="99" t="s">
        <v>74</v>
      </c>
      <c r="U312" s="56">
        <f t="shared" si="203"/>
        <v>0</v>
      </c>
      <c r="V312" s="99" t="s">
        <v>84</v>
      </c>
      <c r="W312" s="56">
        <f t="shared" si="204"/>
        <v>0</v>
      </c>
      <c r="X312" s="99" t="s">
        <v>88</v>
      </c>
      <c r="Y312" s="56">
        <f t="shared" si="205"/>
        <v>0</v>
      </c>
      <c r="Z312" s="99" t="s">
        <v>105</v>
      </c>
      <c r="AA312" s="56">
        <f t="shared" si="206"/>
        <v>0</v>
      </c>
      <c r="AB312" s="99" t="s">
        <v>110</v>
      </c>
      <c r="AC312" s="56">
        <f t="shared" si="207"/>
        <v>0</v>
      </c>
      <c r="AD312" s="99" t="s">
        <v>112</v>
      </c>
      <c r="AE312" s="56">
        <f t="shared" si="208"/>
        <v>0</v>
      </c>
      <c r="AF312" s="56"/>
      <c r="AG312" s="99" t="s">
        <v>77</v>
      </c>
      <c r="AH312" s="56">
        <f t="shared" si="209"/>
        <v>0</v>
      </c>
      <c r="AI312" s="100" t="s">
        <v>81</v>
      </c>
      <c r="AJ312" s="56">
        <f t="shared" si="210"/>
        <v>0</v>
      </c>
      <c r="AK312" s="56" t="s">
        <v>86</v>
      </c>
      <c r="AL312" s="56">
        <f t="shared" si="211"/>
        <v>0</v>
      </c>
      <c r="AM312" s="99" t="s">
        <v>105</v>
      </c>
      <c r="AN312" s="56">
        <f t="shared" si="212"/>
        <v>0</v>
      </c>
      <c r="AO312" s="99" t="s">
        <v>111</v>
      </c>
      <c r="AP312" s="56">
        <f t="shared" si="213"/>
        <v>0</v>
      </c>
      <c r="AQ312" s="99" t="s">
        <v>112</v>
      </c>
      <c r="AR312" s="56">
        <f t="shared" si="214"/>
        <v>0</v>
      </c>
      <c r="AS312" s="56"/>
      <c r="AT312" s="99" t="s">
        <v>76</v>
      </c>
      <c r="AU312" s="56">
        <f t="shared" si="215"/>
        <v>0</v>
      </c>
      <c r="AV312" s="99" t="s">
        <v>81</v>
      </c>
      <c r="AW312" s="56">
        <f t="shared" si="216"/>
        <v>0</v>
      </c>
      <c r="AX312" s="99" t="s">
        <v>86</v>
      </c>
      <c r="AY312" s="56">
        <f t="shared" si="217"/>
        <v>0</v>
      </c>
      <c r="AZ312" s="99" t="s">
        <v>105</v>
      </c>
      <c r="BA312" s="56">
        <f t="shared" si="218"/>
        <v>0</v>
      </c>
      <c r="BB312" s="99" t="s">
        <v>128</v>
      </c>
      <c r="BC312" s="56">
        <f t="shared" si="219"/>
        <v>0</v>
      </c>
      <c r="BD312" s="99" t="s">
        <v>112</v>
      </c>
      <c r="BE312" s="56">
        <f t="shared" si="220"/>
        <v>0</v>
      </c>
      <c r="BF312" s="56"/>
      <c r="BG312" s="69" t="s">
        <v>76</v>
      </c>
      <c r="BH312" s="56">
        <f t="shared" si="221"/>
        <v>0</v>
      </c>
      <c r="BI312" s="100" t="s">
        <v>81</v>
      </c>
      <c r="BJ312" s="56">
        <f t="shared" si="222"/>
        <v>0</v>
      </c>
      <c r="BK312" s="99" t="s">
        <v>86</v>
      </c>
      <c r="BL312" s="56">
        <f t="shared" si="223"/>
        <v>0</v>
      </c>
      <c r="BM312" s="99" t="s">
        <v>105</v>
      </c>
      <c r="BN312" s="56">
        <f t="shared" si="224"/>
        <v>0</v>
      </c>
      <c r="BO312" s="99" t="s">
        <v>128</v>
      </c>
      <c r="BP312" s="56">
        <f t="shared" si="225"/>
        <v>0</v>
      </c>
      <c r="BQ312" s="99" t="s">
        <v>112</v>
      </c>
      <c r="BR312" s="56">
        <f t="shared" si="226"/>
        <v>0</v>
      </c>
      <c r="BS312" s="56"/>
      <c r="BT312" s="99" t="s">
        <v>77</v>
      </c>
      <c r="BU312" s="56">
        <f t="shared" si="227"/>
        <v>0</v>
      </c>
      <c r="BV312" s="100" t="s">
        <v>81</v>
      </c>
      <c r="BW312" s="56">
        <f t="shared" si="228"/>
        <v>0</v>
      </c>
      <c r="BX312" s="99" t="s">
        <v>86</v>
      </c>
      <c r="BY312" s="56">
        <f t="shared" si="229"/>
        <v>0</v>
      </c>
      <c r="BZ312" s="99" t="s">
        <v>105</v>
      </c>
      <c r="CA312" s="56">
        <f t="shared" si="230"/>
        <v>0</v>
      </c>
      <c r="CB312" s="99" t="s">
        <v>108</v>
      </c>
      <c r="CC312" s="56">
        <f t="shared" si="231"/>
        <v>0</v>
      </c>
      <c r="CD312" s="99" t="s">
        <v>112</v>
      </c>
      <c r="CE312" s="56">
        <f t="shared" si="232"/>
        <v>0</v>
      </c>
      <c r="CF312" s="56"/>
      <c r="CG312" s="99" t="s">
        <v>77</v>
      </c>
      <c r="CH312" s="56">
        <f t="shared" si="233"/>
        <v>0</v>
      </c>
      <c r="CI312" s="99" t="s">
        <v>81</v>
      </c>
      <c r="CJ312" s="56">
        <f t="shared" si="234"/>
        <v>0</v>
      </c>
      <c r="CK312" s="99" t="s">
        <v>86</v>
      </c>
      <c r="CL312" s="56">
        <f t="shared" si="235"/>
        <v>0</v>
      </c>
      <c r="CM312" s="99" t="s">
        <v>105</v>
      </c>
      <c r="CN312" s="56">
        <f t="shared" si="236"/>
        <v>0</v>
      </c>
      <c r="CO312" s="99" t="s">
        <v>108</v>
      </c>
      <c r="CP312" s="56">
        <f t="shared" si="237"/>
        <v>0</v>
      </c>
      <c r="CQ312" s="99" t="s">
        <v>112</v>
      </c>
      <c r="CR312" s="102">
        <f t="shared" si="238"/>
        <v>0</v>
      </c>
    </row>
    <row r="313" spans="1:96" x14ac:dyDescent="0.15">
      <c r="A313" s="80" t="s">
        <v>783</v>
      </c>
      <c r="B313" s="81" t="s">
        <v>784</v>
      </c>
      <c r="C313" s="82" t="s">
        <v>170</v>
      </c>
      <c r="D313" s="82" t="s">
        <v>52</v>
      </c>
      <c r="E313" s="56"/>
      <c r="F313" s="14"/>
      <c r="G313" s="80">
        <v>110</v>
      </c>
      <c r="H313" s="56">
        <v>77</v>
      </c>
      <c r="I313" s="56">
        <v>96</v>
      </c>
      <c r="J313" s="56">
        <v>51</v>
      </c>
      <c r="K313" s="56">
        <v>68</v>
      </c>
      <c r="L313" s="56">
        <v>56</v>
      </c>
      <c r="M313" s="94">
        <f t="shared" si="201"/>
        <v>458</v>
      </c>
      <c r="N313" s="80"/>
      <c r="O313" s="56">
        <f t="shared" si="239"/>
        <v>0</v>
      </c>
      <c r="P313" s="56"/>
      <c r="Q313" s="81">
        <f t="shared" si="200"/>
        <v>0</v>
      </c>
      <c r="R313" s="14">
        <f t="shared" si="202"/>
        <v>0</v>
      </c>
      <c r="S313" s="80"/>
      <c r="T313" s="99" t="s">
        <v>76</v>
      </c>
      <c r="U313" s="56">
        <f t="shared" si="203"/>
        <v>0</v>
      </c>
      <c r="V313" s="99" t="s">
        <v>83</v>
      </c>
      <c r="W313" s="56">
        <f t="shared" si="204"/>
        <v>0</v>
      </c>
      <c r="X313" s="99" t="s">
        <v>85</v>
      </c>
      <c r="Y313" s="56">
        <f t="shared" si="205"/>
        <v>0</v>
      </c>
      <c r="Z313" s="99" t="s">
        <v>107</v>
      </c>
      <c r="AA313" s="56">
        <f t="shared" si="206"/>
        <v>0</v>
      </c>
      <c r="AB313" s="99" t="s">
        <v>111</v>
      </c>
      <c r="AC313" s="56">
        <f t="shared" si="207"/>
        <v>0</v>
      </c>
      <c r="AD313" s="99" t="s">
        <v>112</v>
      </c>
      <c r="AE313" s="56">
        <f t="shared" si="208"/>
        <v>0</v>
      </c>
      <c r="AF313" s="56"/>
      <c r="AG313" s="99" t="s">
        <v>74</v>
      </c>
      <c r="AH313" s="56">
        <f t="shared" si="209"/>
        <v>0</v>
      </c>
      <c r="AI313" s="100" t="s">
        <v>84</v>
      </c>
      <c r="AJ313" s="56">
        <f t="shared" si="210"/>
        <v>0</v>
      </c>
      <c r="AK313" s="56" t="s">
        <v>86</v>
      </c>
      <c r="AL313" s="56">
        <f t="shared" si="211"/>
        <v>0</v>
      </c>
      <c r="AM313" s="99" t="s">
        <v>105</v>
      </c>
      <c r="AN313" s="56">
        <f t="shared" si="212"/>
        <v>0</v>
      </c>
      <c r="AO313" s="99" t="s">
        <v>110</v>
      </c>
      <c r="AP313" s="56">
        <f t="shared" si="213"/>
        <v>0</v>
      </c>
      <c r="AQ313" s="99" t="s">
        <v>103</v>
      </c>
      <c r="AR313" s="56">
        <f t="shared" si="214"/>
        <v>0</v>
      </c>
      <c r="AS313" s="56"/>
      <c r="AT313" s="99" t="s">
        <v>74</v>
      </c>
      <c r="AU313" s="56">
        <f t="shared" si="215"/>
        <v>0</v>
      </c>
      <c r="AV313" s="99" t="s">
        <v>84</v>
      </c>
      <c r="AW313" s="56">
        <f t="shared" si="216"/>
        <v>0</v>
      </c>
      <c r="AX313" s="99" t="s">
        <v>86</v>
      </c>
      <c r="AY313" s="56">
        <f t="shared" si="217"/>
        <v>0</v>
      </c>
      <c r="AZ313" s="99" t="s">
        <v>123</v>
      </c>
      <c r="BA313" s="56">
        <f t="shared" si="218"/>
        <v>0</v>
      </c>
      <c r="BB313" s="99" t="s">
        <v>133</v>
      </c>
      <c r="BC313" s="56">
        <f t="shared" si="219"/>
        <v>0</v>
      </c>
      <c r="BD313" s="99" t="s">
        <v>112</v>
      </c>
      <c r="BE313" s="56">
        <f t="shared" si="220"/>
        <v>0</v>
      </c>
      <c r="BF313" s="56"/>
      <c r="BG313" s="69" t="s">
        <v>74</v>
      </c>
      <c r="BH313" s="56">
        <f t="shared" si="221"/>
        <v>0</v>
      </c>
      <c r="BI313" s="100" t="s">
        <v>84</v>
      </c>
      <c r="BJ313" s="56">
        <f t="shared" si="222"/>
        <v>0</v>
      </c>
      <c r="BK313" s="99" t="s">
        <v>86</v>
      </c>
      <c r="BL313" s="56">
        <f t="shared" si="223"/>
        <v>0</v>
      </c>
      <c r="BM313" s="99" t="s">
        <v>123</v>
      </c>
      <c r="BN313" s="56">
        <f t="shared" si="224"/>
        <v>0</v>
      </c>
      <c r="BO313" s="99" t="s">
        <v>133</v>
      </c>
      <c r="BP313" s="56">
        <f t="shared" si="225"/>
        <v>0</v>
      </c>
      <c r="BQ313" s="99" t="s">
        <v>112</v>
      </c>
      <c r="BR313" s="56">
        <f t="shared" si="226"/>
        <v>0</v>
      </c>
      <c r="BS313" s="56"/>
      <c r="BT313" s="99" t="s">
        <v>77</v>
      </c>
      <c r="BU313" s="56">
        <f t="shared" si="227"/>
        <v>0</v>
      </c>
      <c r="BV313" s="100" t="s">
        <v>81</v>
      </c>
      <c r="BW313" s="56">
        <f t="shared" si="228"/>
        <v>0</v>
      </c>
      <c r="BX313" s="99" t="s">
        <v>86</v>
      </c>
      <c r="BY313" s="56">
        <f t="shared" si="229"/>
        <v>0</v>
      </c>
      <c r="BZ313" s="99" t="s">
        <v>105</v>
      </c>
      <c r="CA313" s="56">
        <f t="shared" si="230"/>
        <v>0</v>
      </c>
      <c r="CB313" s="99" t="s">
        <v>108</v>
      </c>
      <c r="CC313" s="56">
        <f t="shared" si="231"/>
        <v>0</v>
      </c>
      <c r="CD313" s="99" t="s">
        <v>112</v>
      </c>
      <c r="CE313" s="56">
        <f t="shared" si="232"/>
        <v>0</v>
      </c>
      <c r="CF313" s="56"/>
      <c r="CG313" s="99" t="s">
        <v>77</v>
      </c>
      <c r="CH313" s="56">
        <f t="shared" si="233"/>
        <v>0</v>
      </c>
      <c r="CI313" s="99" t="s">
        <v>81</v>
      </c>
      <c r="CJ313" s="56">
        <f t="shared" si="234"/>
        <v>0</v>
      </c>
      <c r="CK313" s="99" t="s">
        <v>86</v>
      </c>
      <c r="CL313" s="56">
        <f t="shared" si="235"/>
        <v>0</v>
      </c>
      <c r="CM313" s="99" t="s">
        <v>105</v>
      </c>
      <c r="CN313" s="56">
        <f t="shared" si="236"/>
        <v>0</v>
      </c>
      <c r="CO313" s="99" t="s">
        <v>108</v>
      </c>
      <c r="CP313" s="56">
        <f t="shared" si="237"/>
        <v>0</v>
      </c>
      <c r="CQ313" s="99" t="s">
        <v>112</v>
      </c>
      <c r="CR313" s="102">
        <f t="shared" si="238"/>
        <v>0</v>
      </c>
    </row>
    <row r="314" spans="1:96" x14ac:dyDescent="0.15">
      <c r="A314" s="80" t="s">
        <v>785</v>
      </c>
      <c r="B314" s="81" t="s">
        <v>786</v>
      </c>
      <c r="C314" s="82" t="s">
        <v>170</v>
      </c>
      <c r="D314" s="82" t="s">
        <v>52</v>
      </c>
      <c r="E314" s="56"/>
      <c r="F314" s="14"/>
      <c r="G314" s="80">
        <v>104</v>
      </c>
      <c r="H314" s="56">
        <v>68</v>
      </c>
      <c r="I314" s="56">
        <v>97</v>
      </c>
      <c r="J314" s="56">
        <v>60.5</v>
      </c>
      <c r="K314" s="56">
        <v>58</v>
      </c>
      <c r="L314" s="56">
        <v>68</v>
      </c>
      <c r="M314" s="94">
        <f t="shared" si="201"/>
        <v>455.5</v>
      </c>
      <c r="N314" s="80"/>
      <c r="O314" s="56">
        <f t="shared" si="239"/>
        <v>0</v>
      </c>
      <c r="P314" s="56"/>
      <c r="Q314" s="81">
        <f t="shared" si="200"/>
        <v>0</v>
      </c>
      <c r="R314" s="14">
        <f t="shared" si="202"/>
        <v>0</v>
      </c>
      <c r="S314" s="80"/>
      <c r="T314" s="99" t="s">
        <v>78</v>
      </c>
      <c r="U314" s="56">
        <f t="shared" si="203"/>
        <v>0</v>
      </c>
      <c r="V314" s="99" t="s">
        <v>79</v>
      </c>
      <c r="W314" s="56">
        <f t="shared" si="204"/>
        <v>0</v>
      </c>
      <c r="X314" s="99" t="s">
        <v>86</v>
      </c>
      <c r="Y314" s="56">
        <f t="shared" si="205"/>
        <v>0</v>
      </c>
      <c r="Z314" s="99" t="s">
        <v>105</v>
      </c>
      <c r="AA314" s="56">
        <f t="shared" si="206"/>
        <v>0</v>
      </c>
      <c r="AB314" s="99" t="s">
        <v>110</v>
      </c>
      <c r="AC314" s="56">
        <f t="shared" si="207"/>
        <v>0</v>
      </c>
      <c r="AD314" s="99" t="s">
        <v>112</v>
      </c>
      <c r="AE314" s="56">
        <f t="shared" si="208"/>
        <v>0</v>
      </c>
      <c r="AF314" s="56"/>
      <c r="AG314" s="99" t="s">
        <v>75</v>
      </c>
      <c r="AH314" s="56">
        <f t="shared" si="209"/>
        <v>0</v>
      </c>
      <c r="AI314" s="100" t="s">
        <v>84</v>
      </c>
      <c r="AJ314" s="56">
        <f t="shared" si="210"/>
        <v>0</v>
      </c>
      <c r="AK314" s="56" t="s">
        <v>90</v>
      </c>
      <c r="AL314" s="56">
        <f t="shared" si="211"/>
        <v>0</v>
      </c>
      <c r="AM314" s="99" t="s">
        <v>107</v>
      </c>
      <c r="AN314" s="56">
        <f t="shared" si="212"/>
        <v>0</v>
      </c>
      <c r="AO314" s="99" t="s">
        <v>110</v>
      </c>
      <c r="AP314" s="56">
        <f t="shared" si="213"/>
        <v>0</v>
      </c>
      <c r="AQ314" s="99" t="s">
        <v>112</v>
      </c>
      <c r="AR314" s="56">
        <f t="shared" si="214"/>
        <v>0</v>
      </c>
      <c r="AS314" s="56"/>
      <c r="AT314" s="99" t="s">
        <v>75</v>
      </c>
      <c r="AU314" s="56">
        <f t="shared" si="215"/>
        <v>0</v>
      </c>
      <c r="AV314" s="99" t="s">
        <v>84</v>
      </c>
      <c r="AW314" s="56">
        <f t="shared" si="216"/>
        <v>0</v>
      </c>
      <c r="AX314" s="99" t="s">
        <v>86</v>
      </c>
      <c r="AY314" s="56">
        <f t="shared" si="217"/>
        <v>0</v>
      </c>
      <c r="AZ314" s="99" t="s">
        <v>107</v>
      </c>
      <c r="BA314" s="56">
        <f t="shared" si="218"/>
        <v>0</v>
      </c>
      <c r="BB314" s="99" t="s">
        <v>133</v>
      </c>
      <c r="BC314" s="56">
        <f t="shared" si="219"/>
        <v>0</v>
      </c>
      <c r="BD314" s="99" t="s">
        <v>112</v>
      </c>
      <c r="BE314" s="56">
        <f t="shared" si="220"/>
        <v>0</v>
      </c>
      <c r="BF314" s="56"/>
      <c r="BG314" s="69" t="s">
        <v>75</v>
      </c>
      <c r="BH314" s="56">
        <f t="shared" si="221"/>
        <v>0</v>
      </c>
      <c r="BI314" s="100" t="s">
        <v>84</v>
      </c>
      <c r="BJ314" s="56">
        <f t="shared" si="222"/>
        <v>0</v>
      </c>
      <c r="BK314" s="99" t="s">
        <v>86</v>
      </c>
      <c r="BL314" s="56">
        <f t="shared" si="223"/>
        <v>0</v>
      </c>
      <c r="BM314" s="99" t="s">
        <v>107</v>
      </c>
      <c r="BN314" s="56">
        <f t="shared" si="224"/>
        <v>0</v>
      </c>
      <c r="BO314" s="99" t="s">
        <v>133</v>
      </c>
      <c r="BP314" s="56">
        <f t="shared" si="225"/>
        <v>0</v>
      </c>
      <c r="BQ314" s="99" t="s">
        <v>112</v>
      </c>
      <c r="BR314" s="56">
        <f t="shared" si="226"/>
        <v>0</v>
      </c>
      <c r="BS314" s="56"/>
      <c r="BT314" s="99" t="s">
        <v>77</v>
      </c>
      <c r="BU314" s="56">
        <f t="shared" si="227"/>
        <v>0</v>
      </c>
      <c r="BV314" s="100" t="s">
        <v>81</v>
      </c>
      <c r="BW314" s="56">
        <f t="shared" si="228"/>
        <v>0</v>
      </c>
      <c r="BX314" s="99" t="s">
        <v>86</v>
      </c>
      <c r="BY314" s="56">
        <f t="shared" si="229"/>
        <v>0</v>
      </c>
      <c r="BZ314" s="99" t="s">
        <v>105</v>
      </c>
      <c r="CA314" s="56">
        <f t="shared" si="230"/>
        <v>0</v>
      </c>
      <c r="CB314" s="99" t="s">
        <v>108</v>
      </c>
      <c r="CC314" s="56">
        <f t="shared" si="231"/>
        <v>0</v>
      </c>
      <c r="CD314" s="99" t="s">
        <v>112</v>
      </c>
      <c r="CE314" s="56">
        <f t="shared" si="232"/>
        <v>0</v>
      </c>
      <c r="CF314" s="56"/>
      <c r="CG314" s="99" t="s">
        <v>77</v>
      </c>
      <c r="CH314" s="56">
        <f t="shared" si="233"/>
        <v>0</v>
      </c>
      <c r="CI314" s="99" t="s">
        <v>81</v>
      </c>
      <c r="CJ314" s="56">
        <f t="shared" si="234"/>
        <v>0</v>
      </c>
      <c r="CK314" s="99" t="s">
        <v>86</v>
      </c>
      <c r="CL314" s="56">
        <f t="shared" si="235"/>
        <v>0</v>
      </c>
      <c r="CM314" s="99" t="s">
        <v>105</v>
      </c>
      <c r="CN314" s="56">
        <f t="shared" si="236"/>
        <v>0</v>
      </c>
      <c r="CO314" s="99" t="s">
        <v>108</v>
      </c>
      <c r="CP314" s="56">
        <f t="shared" si="237"/>
        <v>0</v>
      </c>
      <c r="CQ314" s="99" t="s">
        <v>112</v>
      </c>
      <c r="CR314" s="102">
        <f t="shared" si="238"/>
        <v>0</v>
      </c>
    </row>
    <row r="315" spans="1:96" x14ac:dyDescent="0.15">
      <c r="A315" s="80" t="s">
        <v>787</v>
      </c>
      <c r="B315" s="81" t="s">
        <v>788</v>
      </c>
      <c r="C315" s="82" t="s">
        <v>648</v>
      </c>
      <c r="D315" s="82" t="s">
        <v>52</v>
      </c>
      <c r="E315" s="56"/>
      <c r="F315" s="14"/>
      <c r="G315" s="80">
        <v>100</v>
      </c>
      <c r="H315" s="56">
        <v>77</v>
      </c>
      <c r="I315" s="56">
        <v>86</v>
      </c>
      <c r="J315" s="56">
        <v>65.5</v>
      </c>
      <c r="K315" s="56">
        <v>66</v>
      </c>
      <c r="L315" s="56">
        <v>60</v>
      </c>
      <c r="M315" s="94">
        <f t="shared" si="201"/>
        <v>454.5</v>
      </c>
      <c r="N315" s="80"/>
      <c r="O315" s="56">
        <f t="shared" si="239"/>
        <v>0</v>
      </c>
      <c r="P315" s="56"/>
      <c r="Q315" s="81">
        <f t="shared" si="200"/>
        <v>0</v>
      </c>
      <c r="R315" s="14">
        <f t="shared" si="202"/>
        <v>0</v>
      </c>
      <c r="S315" s="80"/>
      <c r="T315" s="99" t="s">
        <v>77</v>
      </c>
      <c r="U315" s="56">
        <f t="shared" si="203"/>
        <v>0</v>
      </c>
      <c r="V315" s="99" t="s">
        <v>81</v>
      </c>
      <c r="W315" s="56">
        <f t="shared" si="204"/>
        <v>0</v>
      </c>
      <c r="X315" s="99" t="s">
        <v>90</v>
      </c>
      <c r="Y315" s="56">
        <f t="shared" si="205"/>
        <v>0</v>
      </c>
      <c r="Z315" s="99" t="s">
        <v>123</v>
      </c>
      <c r="AA315" s="56">
        <f t="shared" si="206"/>
        <v>0</v>
      </c>
      <c r="AB315" s="99" t="s">
        <v>110</v>
      </c>
      <c r="AC315" s="56">
        <f t="shared" si="207"/>
        <v>0</v>
      </c>
      <c r="AD315" s="99" t="s">
        <v>103</v>
      </c>
      <c r="AE315" s="56">
        <f t="shared" si="208"/>
        <v>0</v>
      </c>
      <c r="AF315" s="56"/>
      <c r="AG315" s="99" t="s">
        <v>73</v>
      </c>
      <c r="AH315" s="56">
        <f t="shared" si="209"/>
        <v>0</v>
      </c>
      <c r="AI315" s="100" t="s">
        <v>79</v>
      </c>
      <c r="AJ315" s="56">
        <f t="shared" si="210"/>
        <v>0</v>
      </c>
      <c r="AK315" s="56" t="s">
        <v>85</v>
      </c>
      <c r="AL315" s="56">
        <f t="shared" si="211"/>
        <v>0</v>
      </c>
      <c r="AM315" s="99" t="s">
        <v>105</v>
      </c>
      <c r="AN315" s="56">
        <f t="shared" si="212"/>
        <v>0</v>
      </c>
      <c r="AO315" s="99" t="s">
        <v>111</v>
      </c>
      <c r="AP315" s="56">
        <f t="shared" si="213"/>
        <v>0</v>
      </c>
      <c r="AQ315" s="99" t="s">
        <v>103</v>
      </c>
      <c r="AR315" s="56">
        <f t="shared" si="214"/>
        <v>0</v>
      </c>
      <c r="AS315" s="56"/>
      <c r="AT315" s="99" t="s">
        <v>77</v>
      </c>
      <c r="AU315" s="56">
        <f t="shared" si="215"/>
        <v>0</v>
      </c>
      <c r="AV315" s="99" t="s">
        <v>80</v>
      </c>
      <c r="AW315" s="56">
        <f t="shared" si="216"/>
        <v>0</v>
      </c>
      <c r="AX315" s="99" t="s">
        <v>90</v>
      </c>
      <c r="AY315" s="56">
        <f t="shared" si="217"/>
        <v>0</v>
      </c>
      <c r="AZ315" s="99" t="s">
        <v>123</v>
      </c>
      <c r="BA315" s="56">
        <f t="shared" si="218"/>
        <v>0</v>
      </c>
      <c r="BB315" s="99" t="s">
        <v>133</v>
      </c>
      <c r="BC315" s="56">
        <f t="shared" si="219"/>
        <v>0</v>
      </c>
      <c r="BD315" s="99" t="s">
        <v>103</v>
      </c>
      <c r="BE315" s="56">
        <f t="shared" si="220"/>
        <v>0</v>
      </c>
      <c r="BF315" s="56"/>
      <c r="BG315" s="69" t="s">
        <v>77</v>
      </c>
      <c r="BH315" s="56">
        <f t="shared" si="221"/>
        <v>0</v>
      </c>
      <c r="BI315" s="100" t="s">
        <v>80</v>
      </c>
      <c r="BJ315" s="56">
        <f t="shared" si="222"/>
        <v>0</v>
      </c>
      <c r="BK315" s="99" t="s">
        <v>90</v>
      </c>
      <c r="BL315" s="56">
        <f t="shared" si="223"/>
        <v>0</v>
      </c>
      <c r="BM315" s="99" t="s">
        <v>123</v>
      </c>
      <c r="BN315" s="56">
        <f t="shared" si="224"/>
        <v>0</v>
      </c>
      <c r="BO315" s="99" t="s">
        <v>133</v>
      </c>
      <c r="BP315" s="56">
        <f t="shared" si="225"/>
        <v>0</v>
      </c>
      <c r="BQ315" s="99" t="s">
        <v>103</v>
      </c>
      <c r="BR315" s="56">
        <f t="shared" si="226"/>
        <v>0</v>
      </c>
      <c r="BS315" s="56"/>
      <c r="BT315" s="99" t="s">
        <v>73</v>
      </c>
      <c r="BU315" s="56">
        <f t="shared" si="227"/>
        <v>0</v>
      </c>
      <c r="BV315" s="100" t="s">
        <v>84</v>
      </c>
      <c r="BW315" s="56">
        <f t="shared" si="228"/>
        <v>0</v>
      </c>
      <c r="BX315" s="99" t="s">
        <v>85</v>
      </c>
      <c r="BY315" s="56">
        <f t="shared" si="229"/>
        <v>0</v>
      </c>
      <c r="BZ315" s="99" t="s">
        <v>105</v>
      </c>
      <c r="CA315" s="56">
        <f t="shared" si="230"/>
        <v>0</v>
      </c>
      <c r="CB315" s="99" t="s">
        <v>108</v>
      </c>
      <c r="CC315" s="56">
        <f t="shared" si="231"/>
        <v>0</v>
      </c>
      <c r="CD315" s="99" t="s">
        <v>112</v>
      </c>
      <c r="CE315" s="56">
        <f t="shared" si="232"/>
        <v>0</v>
      </c>
      <c r="CF315" s="56"/>
      <c r="CG315" s="99" t="s">
        <v>73</v>
      </c>
      <c r="CH315" s="56">
        <f t="shared" si="233"/>
        <v>0</v>
      </c>
      <c r="CI315" s="99" t="s">
        <v>84</v>
      </c>
      <c r="CJ315" s="56">
        <f t="shared" si="234"/>
        <v>0</v>
      </c>
      <c r="CK315" s="99" t="s">
        <v>85</v>
      </c>
      <c r="CL315" s="56">
        <f t="shared" si="235"/>
        <v>0</v>
      </c>
      <c r="CM315" s="99" t="s">
        <v>105</v>
      </c>
      <c r="CN315" s="56">
        <f t="shared" si="236"/>
        <v>0</v>
      </c>
      <c r="CO315" s="99" t="s">
        <v>108</v>
      </c>
      <c r="CP315" s="56">
        <f t="shared" si="237"/>
        <v>0</v>
      </c>
      <c r="CQ315" s="99" t="s">
        <v>112</v>
      </c>
      <c r="CR315" s="102">
        <f t="shared" si="238"/>
        <v>0</v>
      </c>
    </row>
    <row r="316" spans="1:96" x14ac:dyDescent="0.15">
      <c r="A316" s="80" t="s">
        <v>789</v>
      </c>
      <c r="B316" s="81" t="s">
        <v>790</v>
      </c>
      <c r="C316" s="82" t="s">
        <v>170</v>
      </c>
      <c r="D316" s="82" t="s">
        <v>52</v>
      </c>
      <c r="E316" s="56"/>
      <c r="F316" s="14"/>
      <c r="G316" s="80">
        <v>113</v>
      </c>
      <c r="H316" s="56">
        <v>71</v>
      </c>
      <c r="I316" s="56">
        <v>75</v>
      </c>
      <c r="J316" s="56">
        <v>62</v>
      </c>
      <c r="K316" s="56">
        <v>62</v>
      </c>
      <c r="L316" s="56">
        <v>71</v>
      </c>
      <c r="M316" s="94">
        <f t="shared" si="201"/>
        <v>454</v>
      </c>
      <c r="N316" s="80"/>
      <c r="O316" s="56">
        <f t="shared" si="239"/>
        <v>0</v>
      </c>
      <c r="P316" s="56"/>
      <c r="Q316" s="81">
        <f t="shared" si="200"/>
        <v>0</v>
      </c>
      <c r="R316" s="14">
        <f t="shared" si="202"/>
        <v>0</v>
      </c>
      <c r="S316" s="80"/>
      <c r="T316" s="99" t="s">
        <v>74</v>
      </c>
      <c r="U316" s="56">
        <f t="shared" si="203"/>
        <v>0</v>
      </c>
      <c r="V316" s="99" t="s">
        <v>84</v>
      </c>
      <c r="W316" s="56">
        <f t="shared" si="204"/>
        <v>0</v>
      </c>
      <c r="X316" s="99" t="s">
        <v>88</v>
      </c>
      <c r="Y316" s="56">
        <f t="shared" si="205"/>
        <v>0</v>
      </c>
      <c r="Z316" s="99" t="s">
        <v>105</v>
      </c>
      <c r="AA316" s="56">
        <f t="shared" si="206"/>
        <v>0</v>
      </c>
      <c r="AB316" s="99" t="s">
        <v>110</v>
      </c>
      <c r="AC316" s="56">
        <f t="shared" si="207"/>
        <v>0</v>
      </c>
      <c r="AD316" s="99" t="s">
        <v>112</v>
      </c>
      <c r="AE316" s="56">
        <f t="shared" si="208"/>
        <v>0</v>
      </c>
      <c r="AF316" s="56"/>
      <c r="AG316" s="99" t="s">
        <v>75</v>
      </c>
      <c r="AH316" s="56">
        <f t="shared" si="209"/>
        <v>0</v>
      </c>
      <c r="AI316" s="100" t="s">
        <v>81</v>
      </c>
      <c r="AJ316" s="56">
        <f t="shared" si="210"/>
        <v>0</v>
      </c>
      <c r="AK316" s="56" t="s">
        <v>90</v>
      </c>
      <c r="AL316" s="56">
        <f t="shared" si="211"/>
        <v>0</v>
      </c>
      <c r="AM316" s="99" t="s">
        <v>105</v>
      </c>
      <c r="AN316" s="56">
        <f t="shared" si="212"/>
        <v>0</v>
      </c>
      <c r="AO316" s="99" t="s">
        <v>110</v>
      </c>
      <c r="AP316" s="56">
        <f t="shared" si="213"/>
        <v>0</v>
      </c>
      <c r="AQ316" s="99" t="s">
        <v>112</v>
      </c>
      <c r="AR316" s="56">
        <f t="shared" si="214"/>
        <v>0</v>
      </c>
      <c r="AS316" s="56"/>
      <c r="AT316" s="99" t="s">
        <v>76</v>
      </c>
      <c r="AU316" s="56">
        <f t="shared" si="215"/>
        <v>0</v>
      </c>
      <c r="AV316" s="99" t="s">
        <v>81</v>
      </c>
      <c r="AW316" s="56">
        <f t="shared" si="216"/>
        <v>0</v>
      </c>
      <c r="AX316" s="99" t="s">
        <v>89</v>
      </c>
      <c r="AY316" s="56">
        <f t="shared" si="217"/>
        <v>0</v>
      </c>
      <c r="AZ316" s="99" t="s">
        <v>105</v>
      </c>
      <c r="BA316" s="56">
        <f t="shared" si="218"/>
        <v>0</v>
      </c>
      <c r="BB316" s="99" t="s">
        <v>133</v>
      </c>
      <c r="BC316" s="56">
        <f t="shared" si="219"/>
        <v>0</v>
      </c>
      <c r="BD316" s="99" t="s">
        <v>112</v>
      </c>
      <c r="BE316" s="56">
        <f t="shared" si="220"/>
        <v>0</v>
      </c>
      <c r="BF316" s="56"/>
      <c r="BG316" s="69" t="s">
        <v>76</v>
      </c>
      <c r="BH316" s="56">
        <f t="shared" si="221"/>
        <v>0</v>
      </c>
      <c r="BI316" s="100" t="s">
        <v>81</v>
      </c>
      <c r="BJ316" s="56">
        <f t="shared" si="222"/>
        <v>0</v>
      </c>
      <c r="BK316" s="99" t="s">
        <v>89</v>
      </c>
      <c r="BL316" s="56">
        <f t="shared" si="223"/>
        <v>0</v>
      </c>
      <c r="BM316" s="99" t="s">
        <v>105</v>
      </c>
      <c r="BN316" s="56">
        <f t="shared" si="224"/>
        <v>0</v>
      </c>
      <c r="BO316" s="99" t="s">
        <v>133</v>
      </c>
      <c r="BP316" s="56">
        <f t="shared" si="225"/>
        <v>0</v>
      </c>
      <c r="BQ316" s="99" t="s">
        <v>112</v>
      </c>
      <c r="BR316" s="56">
        <f t="shared" si="226"/>
        <v>0</v>
      </c>
      <c r="BS316" s="56"/>
      <c r="BT316" s="99" t="s">
        <v>77</v>
      </c>
      <c r="BU316" s="56">
        <f t="shared" si="227"/>
        <v>0</v>
      </c>
      <c r="BV316" s="100" t="s">
        <v>81</v>
      </c>
      <c r="BW316" s="56">
        <f t="shared" si="228"/>
        <v>0</v>
      </c>
      <c r="BX316" s="99" t="s">
        <v>86</v>
      </c>
      <c r="BY316" s="56">
        <f t="shared" si="229"/>
        <v>0</v>
      </c>
      <c r="BZ316" s="99" t="s">
        <v>105</v>
      </c>
      <c r="CA316" s="56">
        <f t="shared" si="230"/>
        <v>0</v>
      </c>
      <c r="CB316" s="99" t="s">
        <v>108</v>
      </c>
      <c r="CC316" s="56">
        <f t="shared" si="231"/>
        <v>0</v>
      </c>
      <c r="CD316" s="99" t="s">
        <v>112</v>
      </c>
      <c r="CE316" s="56">
        <f t="shared" si="232"/>
        <v>0</v>
      </c>
      <c r="CF316" s="56"/>
      <c r="CG316" s="99" t="s">
        <v>77</v>
      </c>
      <c r="CH316" s="56">
        <f t="shared" si="233"/>
        <v>0</v>
      </c>
      <c r="CI316" s="99" t="s">
        <v>81</v>
      </c>
      <c r="CJ316" s="56">
        <f t="shared" si="234"/>
        <v>0</v>
      </c>
      <c r="CK316" s="99" t="s">
        <v>86</v>
      </c>
      <c r="CL316" s="56">
        <f t="shared" si="235"/>
        <v>0</v>
      </c>
      <c r="CM316" s="99" t="s">
        <v>105</v>
      </c>
      <c r="CN316" s="56">
        <f t="shared" si="236"/>
        <v>0</v>
      </c>
      <c r="CO316" s="99" t="s">
        <v>108</v>
      </c>
      <c r="CP316" s="56">
        <f t="shared" si="237"/>
        <v>0</v>
      </c>
      <c r="CQ316" s="99" t="s">
        <v>112</v>
      </c>
      <c r="CR316" s="102">
        <f t="shared" si="238"/>
        <v>0</v>
      </c>
    </row>
    <row r="317" spans="1:96" x14ac:dyDescent="0.15">
      <c r="A317" s="80" t="s">
        <v>791</v>
      </c>
      <c r="B317" s="81" t="s">
        <v>792</v>
      </c>
      <c r="C317" s="82" t="s">
        <v>170</v>
      </c>
      <c r="D317" s="82" t="s">
        <v>52</v>
      </c>
      <c r="E317" s="56"/>
      <c r="F317" s="14"/>
      <c r="G317" s="80">
        <v>97</v>
      </c>
      <c r="H317" s="56">
        <v>51</v>
      </c>
      <c r="I317" s="56">
        <v>124</v>
      </c>
      <c r="J317" s="56">
        <v>60</v>
      </c>
      <c r="K317" s="56">
        <v>55.5</v>
      </c>
      <c r="L317" s="56">
        <v>65.5</v>
      </c>
      <c r="M317" s="94">
        <f t="shared" si="201"/>
        <v>453</v>
      </c>
      <c r="N317" s="80"/>
      <c r="O317" s="56">
        <f t="shared" si="239"/>
        <v>0</v>
      </c>
      <c r="P317" s="56"/>
      <c r="Q317" s="81">
        <f t="shared" si="200"/>
        <v>0</v>
      </c>
      <c r="R317" s="14">
        <f t="shared" si="202"/>
        <v>0</v>
      </c>
      <c r="S317" s="80"/>
      <c r="T317" s="99" t="s">
        <v>74</v>
      </c>
      <c r="U317" s="56">
        <f t="shared" si="203"/>
        <v>0</v>
      </c>
      <c r="V317" s="99" t="s">
        <v>79</v>
      </c>
      <c r="W317" s="56">
        <f t="shared" si="204"/>
        <v>0</v>
      </c>
      <c r="X317" s="99" t="s">
        <v>86</v>
      </c>
      <c r="Y317" s="56">
        <f t="shared" si="205"/>
        <v>0</v>
      </c>
      <c r="Z317" s="99" t="s">
        <v>107</v>
      </c>
      <c r="AA317" s="56">
        <f t="shared" si="206"/>
        <v>0</v>
      </c>
      <c r="AB317" s="99" t="s">
        <v>110</v>
      </c>
      <c r="AC317" s="56">
        <f t="shared" si="207"/>
        <v>0</v>
      </c>
      <c r="AD317" s="99" t="s">
        <v>103</v>
      </c>
      <c r="AE317" s="56">
        <f t="shared" si="208"/>
        <v>0</v>
      </c>
      <c r="AF317" s="56"/>
      <c r="AG317" s="99" t="s">
        <v>74</v>
      </c>
      <c r="AH317" s="56">
        <f t="shared" si="209"/>
        <v>0</v>
      </c>
      <c r="AI317" s="100" t="s">
        <v>80</v>
      </c>
      <c r="AJ317" s="56">
        <f t="shared" si="210"/>
        <v>0</v>
      </c>
      <c r="AK317" s="56" t="s">
        <v>86</v>
      </c>
      <c r="AL317" s="56">
        <f t="shared" si="211"/>
        <v>0</v>
      </c>
      <c r="AM317" s="99" t="s">
        <v>105</v>
      </c>
      <c r="AN317" s="56">
        <f t="shared" si="212"/>
        <v>0</v>
      </c>
      <c r="AO317" s="99" t="s">
        <v>110</v>
      </c>
      <c r="AP317" s="56">
        <f t="shared" si="213"/>
        <v>0</v>
      </c>
      <c r="AQ317" s="99" t="s">
        <v>103</v>
      </c>
      <c r="AR317" s="56">
        <f t="shared" si="214"/>
        <v>0</v>
      </c>
      <c r="AS317" s="56"/>
      <c r="AT317" s="99" t="s">
        <v>74</v>
      </c>
      <c r="AU317" s="56">
        <f t="shared" si="215"/>
        <v>0</v>
      </c>
      <c r="AV317" s="99" t="s">
        <v>79</v>
      </c>
      <c r="AW317" s="56">
        <f t="shared" si="216"/>
        <v>0</v>
      </c>
      <c r="AX317" s="99" t="s">
        <v>86</v>
      </c>
      <c r="AY317" s="56">
        <f t="shared" si="217"/>
        <v>0</v>
      </c>
      <c r="AZ317" s="99" t="s">
        <v>105</v>
      </c>
      <c r="BA317" s="56">
        <f t="shared" si="218"/>
        <v>0</v>
      </c>
      <c r="BB317" s="99" t="s">
        <v>128</v>
      </c>
      <c r="BC317" s="56">
        <f t="shared" si="219"/>
        <v>0</v>
      </c>
      <c r="BD317" s="99" t="s">
        <v>112</v>
      </c>
      <c r="BE317" s="56">
        <f t="shared" si="220"/>
        <v>0</v>
      </c>
      <c r="BF317" s="56"/>
      <c r="BG317" s="69" t="s">
        <v>74</v>
      </c>
      <c r="BH317" s="56">
        <f t="shared" si="221"/>
        <v>0</v>
      </c>
      <c r="BI317" s="100" t="s">
        <v>79</v>
      </c>
      <c r="BJ317" s="56">
        <f t="shared" si="222"/>
        <v>0</v>
      </c>
      <c r="BK317" s="99" t="s">
        <v>86</v>
      </c>
      <c r="BL317" s="56">
        <f t="shared" si="223"/>
        <v>0</v>
      </c>
      <c r="BM317" s="99" t="s">
        <v>105</v>
      </c>
      <c r="BN317" s="56">
        <f t="shared" si="224"/>
        <v>0</v>
      </c>
      <c r="BO317" s="99" t="s">
        <v>128</v>
      </c>
      <c r="BP317" s="56">
        <f t="shared" si="225"/>
        <v>0</v>
      </c>
      <c r="BQ317" s="99" t="s">
        <v>112</v>
      </c>
      <c r="BR317" s="56">
        <f t="shared" si="226"/>
        <v>0</v>
      </c>
      <c r="BS317" s="56"/>
      <c r="BT317" s="99" t="s">
        <v>77</v>
      </c>
      <c r="BU317" s="56">
        <f t="shared" si="227"/>
        <v>0</v>
      </c>
      <c r="BV317" s="100" t="s">
        <v>81</v>
      </c>
      <c r="BW317" s="56">
        <f t="shared" si="228"/>
        <v>0</v>
      </c>
      <c r="BX317" s="99" t="s">
        <v>86</v>
      </c>
      <c r="BY317" s="56">
        <f t="shared" si="229"/>
        <v>0</v>
      </c>
      <c r="BZ317" s="99" t="s">
        <v>105</v>
      </c>
      <c r="CA317" s="56">
        <f t="shared" si="230"/>
        <v>0</v>
      </c>
      <c r="CB317" s="99" t="s">
        <v>108</v>
      </c>
      <c r="CC317" s="56">
        <f t="shared" si="231"/>
        <v>0</v>
      </c>
      <c r="CD317" s="99" t="s">
        <v>112</v>
      </c>
      <c r="CE317" s="56">
        <f t="shared" si="232"/>
        <v>0</v>
      </c>
      <c r="CF317" s="56"/>
      <c r="CG317" s="99" t="s">
        <v>77</v>
      </c>
      <c r="CH317" s="56">
        <f t="shared" si="233"/>
        <v>0</v>
      </c>
      <c r="CI317" s="99" t="s">
        <v>81</v>
      </c>
      <c r="CJ317" s="56">
        <f t="shared" si="234"/>
        <v>0</v>
      </c>
      <c r="CK317" s="99" t="s">
        <v>86</v>
      </c>
      <c r="CL317" s="56">
        <f t="shared" si="235"/>
        <v>0</v>
      </c>
      <c r="CM317" s="99" t="s">
        <v>105</v>
      </c>
      <c r="CN317" s="56">
        <f t="shared" si="236"/>
        <v>0</v>
      </c>
      <c r="CO317" s="99" t="s">
        <v>108</v>
      </c>
      <c r="CP317" s="56">
        <f t="shared" si="237"/>
        <v>0</v>
      </c>
      <c r="CQ317" s="99" t="s">
        <v>112</v>
      </c>
      <c r="CR317" s="102">
        <f t="shared" si="238"/>
        <v>0</v>
      </c>
    </row>
    <row r="318" spans="1:96" x14ac:dyDescent="0.15">
      <c r="A318" s="80" t="s">
        <v>793</v>
      </c>
      <c r="B318" s="81" t="s">
        <v>794</v>
      </c>
      <c r="C318" s="82" t="s">
        <v>170</v>
      </c>
      <c r="D318" s="82" t="s">
        <v>52</v>
      </c>
      <c r="E318" s="56"/>
      <c r="F318" s="14"/>
      <c r="G318" s="80">
        <v>96</v>
      </c>
      <c r="H318" s="56">
        <v>68</v>
      </c>
      <c r="I318" s="56">
        <v>116</v>
      </c>
      <c r="J318" s="56">
        <v>64</v>
      </c>
      <c r="K318" s="56">
        <v>51.5</v>
      </c>
      <c r="L318" s="56">
        <v>55</v>
      </c>
      <c r="M318" s="94">
        <f t="shared" si="201"/>
        <v>450.5</v>
      </c>
      <c r="N318" s="80"/>
      <c r="O318" s="56">
        <f t="shared" si="239"/>
        <v>0</v>
      </c>
      <c r="P318" s="56"/>
      <c r="Q318" s="81">
        <f t="shared" si="200"/>
        <v>0</v>
      </c>
      <c r="R318" s="14">
        <f t="shared" si="202"/>
        <v>0</v>
      </c>
      <c r="S318" s="80"/>
      <c r="T318" s="99" t="s">
        <v>75</v>
      </c>
      <c r="U318" s="56">
        <f t="shared" si="203"/>
        <v>0</v>
      </c>
      <c r="V318" s="99" t="s">
        <v>80</v>
      </c>
      <c r="W318" s="56">
        <f t="shared" si="204"/>
        <v>0</v>
      </c>
      <c r="X318" s="99" t="s">
        <v>89</v>
      </c>
      <c r="Y318" s="56">
        <f t="shared" si="205"/>
        <v>0</v>
      </c>
      <c r="Z318" s="99" t="s">
        <v>123</v>
      </c>
      <c r="AA318" s="56">
        <f t="shared" si="206"/>
        <v>0</v>
      </c>
      <c r="AB318" s="99" t="s">
        <v>111</v>
      </c>
      <c r="AC318" s="56">
        <f t="shared" si="207"/>
        <v>0</v>
      </c>
      <c r="AD318" s="99" t="s">
        <v>103</v>
      </c>
      <c r="AE318" s="56">
        <f t="shared" si="208"/>
        <v>0</v>
      </c>
      <c r="AF318" s="56"/>
      <c r="AG318" s="99" t="s">
        <v>76</v>
      </c>
      <c r="AH318" s="56">
        <f t="shared" si="209"/>
        <v>0</v>
      </c>
      <c r="AI318" s="100" t="s">
        <v>80</v>
      </c>
      <c r="AJ318" s="56">
        <f t="shared" si="210"/>
        <v>0</v>
      </c>
      <c r="AK318" s="56" t="s">
        <v>87</v>
      </c>
      <c r="AL318" s="56">
        <f t="shared" si="211"/>
        <v>0</v>
      </c>
      <c r="AM318" s="99" t="s">
        <v>123</v>
      </c>
      <c r="AN318" s="56">
        <f t="shared" si="212"/>
        <v>0</v>
      </c>
      <c r="AO318" s="99" t="s">
        <v>110</v>
      </c>
      <c r="AP318" s="56">
        <f t="shared" si="213"/>
        <v>0</v>
      </c>
      <c r="AQ318" s="99" t="s">
        <v>103</v>
      </c>
      <c r="AR318" s="56">
        <f t="shared" si="214"/>
        <v>0</v>
      </c>
      <c r="AS318" s="56"/>
      <c r="AT318" s="99" t="s">
        <v>76</v>
      </c>
      <c r="AU318" s="56">
        <f t="shared" si="215"/>
        <v>0</v>
      </c>
      <c r="AV318" s="99" t="s">
        <v>79</v>
      </c>
      <c r="AW318" s="56">
        <f t="shared" si="216"/>
        <v>0</v>
      </c>
      <c r="AX318" s="99" t="s">
        <v>87</v>
      </c>
      <c r="AY318" s="56">
        <f t="shared" si="217"/>
        <v>0</v>
      </c>
      <c r="AZ318" s="99" t="s">
        <v>123</v>
      </c>
      <c r="BA318" s="56">
        <f t="shared" si="218"/>
        <v>0</v>
      </c>
      <c r="BB318" s="99" t="s">
        <v>128</v>
      </c>
      <c r="BC318" s="56">
        <f t="shared" si="219"/>
        <v>0</v>
      </c>
      <c r="BD318" s="99" t="s">
        <v>126</v>
      </c>
      <c r="BE318" s="56">
        <f t="shared" si="220"/>
        <v>0</v>
      </c>
      <c r="BF318" s="56"/>
      <c r="BG318" s="69" t="s">
        <v>76</v>
      </c>
      <c r="BH318" s="56">
        <f t="shared" si="221"/>
        <v>0</v>
      </c>
      <c r="BI318" s="100" t="s">
        <v>79</v>
      </c>
      <c r="BJ318" s="56">
        <f t="shared" si="222"/>
        <v>0</v>
      </c>
      <c r="BK318" s="99" t="s">
        <v>87</v>
      </c>
      <c r="BL318" s="56">
        <f t="shared" si="223"/>
        <v>0</v>
      </c>
      <c r="BM318" s="99" t="s">
        <v>123</v>
      </c>
      <c r="BN318" s="56">
        <f t="shared" si="224"/>
        <v>0</v>
      </c>
      <c r="BO318" s="99" t="s">
        <v>128</v>
      </c>
      <c r="BP318" s="56">
        <f t="shared" si="225"/>
        <v>0</v>
      </c>
      <c r="BQ318" s="99" t="s">
        <v>126</v>
      </c>
      <c r="BR318" s="56">
        <f t="shared" si="226"/>
        <v>0</v>
      </c>
      <c r="BS318" s="56"/>
      <c r="BT318" s="99" t="s">
        <v>75</v>
      </c>
      <c r="BU318" s="56">
        <f t="shared" si="227"/>
        <v>0</v>
      </c>
      <c r="BV318" s="100" t="s">
        <v>139</v>
      </c>
      <c r="BW318" s="56">
        <f t="shared" si="228"/>
        <v>0</v>
      </c>
      <c r="BX318" s="99" t="s">
        <v>89</v>
      </c>
      <c r="BY318" s="56">
        <f t="shared" si="229"/>
        <v>0</v>
      </c>
      <c r="BZ318" s="99" t="s">
        <v>123</v>
      </c>
      <c r="CA318" s="56">
        <f t="shared" si="230"/>
        <v>0</v>
      </c>
      <c r="CB318" s="99" t="s">
        <v>111</v>
      </c>
      <c r="CC318" s="56">
        <f t="shared" si="231"/>
        <v>0</v>
      </c>
      <c r="CD318" s="99" t="s">
        <v>126</v>
      </c>
      <c r="CE318" s="56">
        <f t="shared" si="232"/>
        <v>0</v>
      </c>
      <c r="CF318" s="56"/>
      <c r="CG318" s="99" t="s">
        <v>75</v>
      </c>
      <c r="CH318" s="56">
        <f t="shared" si="233"/>
        <v>0</v>
      </c>
      <c r="CI318" s="99" t="s">
        <v>139</v>
      </c>
      <c r="CJ318" s="56">
        <f t="shared" si="234"/>
        <v>0</v>
      </c>
      <c r="CK318" s="99" t="s">
        <v>89</v>
      </c>
      <c r="CL318" s="56">
        <f t="shared" si="235"/>
        <v>0</v>
      </c>
      <c r="CM318" s="99" t="s">
        <v>123</v>
      </c>
      <c r="CN318" s="56">
        <f t="shared" si="236"/>
        <v>0</v>
      </c>
      <c r="CO318" s="99" t="s">
        <v>111</v>
      </c>
      <c r="CP318" s="56">
        <f t="shared" si="237"/>
        <v>0</v>
      </c>
      <c r="CQ318" s="99" t="s">
        <v>126</v>
      </c>
      <c r="CR318" s="102">
        <f t="shared" si="238"/>
        <v>0</v>
      </c>
    </row>
    <row r="319" spans="1:96" x14ac:dyDescent="0.15">
      <c r="A319" s="80" t="s">
        <v>795</v>
      </c>
      <c r="B319" s="81" t="s">
        <v>796</v>
      </c>
      <c r="C319" s="82" t="s">
        <v>170</v>
      </c>
      <c r="D319" s="82" t="s">
        <v>52</v>
      </c>
      <c r="E319" s="56"/>
      <c r="F319" s="14"/>
      <c r="G319" s="80">
        <v>101</v>
      </c>
      <c r="H319" s="56">
        <v>47</v>
      </c>
      <c r="I319" s="56">
        <v>115</v>
      </c>
      <c r="J319" s="56">
        <v>56.5</v>
      </c>
      <c r="K319" s="56">
        <v>67</v>
      </c>
      <c r="L319" s="56">
        <v>62</v>
      </c>
      <c r="M319" s="94">
        <f t="shared" si="201"/>
        <v>448.5</v>
      </c>
      <c r="N319" s="80"/>
      <c r="O319" s="56">
        <f t="shared" si="239"/>
        <v>0</v>
      </c>
      <c r="P319" s="56"/>
      <c r="Q319" s="81">
        <f t="shared" si="200"/>
        <v>0</v>
      </c>
      <c r="R319" s="14">
        <f t="shared" si="202"/>
        <v>0</v>
      </c>
      <c r="S319" s="80"/>
      <c r="T319" s="99" t="s">
        <v>74</v>
      </c>
      <c r="U319" s="56">
        <f t="shared" si="203"/>
        <v>0</v>
      </c>
      <c r="V319" s="99" t="s">
        <v>84</v>
      </c>
      <c r="W319" s="56">
        <f t="shared" si="204"/>
        <v>0</v>
      </c>
      <c r="X319" s="99" t="s">
        <v>88</v>
      </c>
      <c r="Y319" s="56">
        <f t="shared" si="205"/>
        <v>0</v>
      </c>
      <c r="Z319" s="99" t="s">
        <v>105</v>
      </c>
      <c r="AA319" s="56">
        <f t="shared" si="206"/>
        <v>0</v>
      </c>
      <c r="AB319" s="99" t="s">
        <v>110</v>
      </c>
      <c r="AC319" s="56">
        <f t="shared" si="207"/>
        <v>0</v>
      </c>
      <c r="AD319" s="99" t="s">
        <v>112</v>
      </c>
      <c r="AE319" s="56">
        <f t="shared" si="208"/>
        <v>0</v>
      </c>
      <c r="AF319" s="56"/>
      <c r="AG319" s="99" t="s">
        <v>74</v>
      </c>
      <c r="AH319" s="56">
        <f t="shared" si="209"/>
        <v>0</v>
      </c>
      <c r="AI319" s="100" t="s">
        <v>84</v>
      </c>
      <c r="AJ319" s="56">
        <f t="shared" si="210"/>
        <v>0</v>
      </c>
      <c r="AK319" s="56" t="s">
        <v>87</v>
      </c>
      <c r="AL319" s="56">
        <f t="shared" si="211"/>
        <v>0</v>
      </c>
      <c r="AM319" s="99" t="s">
        <v>105</v>
      </c>
      <c r="AN319" s="56">
        <f t="shared" si="212"/>
        <v>0</v>
      </c>
      <c r="AO319" s="99" t="s">
        <v>110</v>
      </c>
      <c r="AP319" s="56">
        <f t="shared" si="213"/>
        <v>0</v>
      </c>
      <c r="AQ319" s="99" t="s">
        <v>127</v>
      </c>
      <c r="AR319" s="56">
        <f t="shared" si="214"/>
        <v>0</v>
      </c>
      <c r="AS319" s="56"/>
      <c r="AT319" s="99" t="s">
        <v>74</v>
      </c>
      <c r="AU319" s="56">
        <f t="shared" si="215"/>
        <v>0</v>
      </c>
      <c r="AV319" s="99" t="s">
        <v>84</v>
      </c>
      <c r="AW319" s="56">
        <f t="shared" si="216"/>
        <v>0</v>
      </c>
      <c r="AX319" s="99" t="s">
        <v>87</v>
      </c>
      <c r="AY319" s="56">
        <f t="shared" si="217"/>
        <v>0</v>
      </c>
      <c r="AZ319" s="99" t="s">
        <v>105</v>
      </c>
      <c r="BA319" s="56">
        <f t="shared" si="218"/>
        <v>0</v>
      </c>
      <c r="BB319" s="99" t="s">
        <v>133</v>
      </c>
      <c r="BC319" s="56">
        <f t="shared" si="219"/>
        <v>0</v>
      </c>
      <c r="BD319" s="99" t="s">
        <v>126</v>
      </c>
      <c r="BE319" s="56">
        <f t="shared" si="220"/>
        <v>0</v>
      </c>
      <c r="BF319" s="56"/>
      <c r="BG319" s="69" t="s">
        <v>74</v>
      </c>
      <c r="BH319" s="56">
        <f t="shared" si="221"/>
        <v>0</v>
      </c>
      <c r="BI319" s="100" t="s">
        <v>84</v>
      </c>
      <c r="BJ319" s="56">
        <f t="shared" si="222"/>
        <v>0</v>
      </c>
      <c r="BK319" s="99" t="s">
        <v>87</v>
      </c>
      <c r="BL319" s="56">
        <f t="shared" si="223"/>
        <v>0</v>
      </c>
      <c r="BM319" s="99" t="s">
        <v>105</v>
      </c>
      <c r="BN319" s="56">
        <f t="shared" si="224"/>
        <v>0</v>
      </c>
      <c r="BO319" s="99" t="s">
        <v>133</v>
      </c>
      <c r="BP319" s="56">
        <f t="shared" si="225"/>
        <v>0</v>
      </c>
      <c r="BQ319" s="99" t="s">
        <v>126</v>
      </c>
      <c r="BR319" s="56">
        <f t="shared" si="226"/>
        <v>0</v>
      </c>
      <c r="BS319" s="56"/>
      <c r="BT319" s="99" t="s">
        <v>77</v>
      </c>
      <c r="BU319" s="56">
        <f t="shared" si="227"/>
        <v>0</v>
      </c>
      <c r="BV319" s="100" t="s">
        <v>81</v>
      </c>
      <c r="BW319" s="56">
        <f t="shared" si="228"/>
        <v>0</v>
      </c>
      <c r="BX319" s="99" t="s">
        <v>86</v>
      </c>
      <c r="BY319" s="56">
        <f t="shared" si="229"/>
        <v>0</v>
      </c>
      <c r="BZ319" s="99" t="s">
        <v>105</v>
      </c>
      <c r="CA319" s="56">
        <f t="shared" si="230"/>
        <v>0</v>
      </c>
      <c r="CB319" s="99" t="s">
        <v>108</v>
      </c>
      <c r="CC319" s="56">
        <f t="shared" si="231"/>
        <v>0</v>
      </c>
      <c r="CD319" s="99" t="s">
        <v>112</v>
      </c>
      <c r="CE319" s="56">
        <f t="shared" si="232"/>
        <v>0</v>
      </c>
      <c r="CF319" s="56"/>
      <c r="CG319" s="99" t="s">
        <v>77</v>
      </c>
      <c r="CH319" s="56">
        <f t="shared" si="233"/>
        <v>0</v>
      </c>
      <c r="CI319" s="99" t="s">
        <v>81</v>
      </c>
      <c r="CJ319" s="56">
        <f t="shared" si="234"/>
        <v>0</v>
      </c>
      <c r="CK319" s="99" t="s">
        <v>86</v>
      </c>
      <c r="CL319" s="56">
        <f t="shared" si="235"/>
        <v>0</v>
      </c>
      <c r="CM319" s="99" t="s">
        <v>105</v>
      </c>
      <c r="CN319" s="56">
        <f t="shared" si="236"/>
        <v>0</v>
      </c>
      <c r="CO319" s="99" t="s">
        <v>108</v>
      </c>
      <c r="CP319" s="56">
        <f t="shared" si="237"/>
        <v>0</v>
      </c>
      <c r="CQ319" s="99" t="s">
        <v>112</v>
      </c>
      <c r="CR319" s="102">
        <f t="shared" si="238"/>
        <v>0</v>
      </c>
    </row>
    <row r="320" spans="1:96" x14ac:dyDescent="0.15">
      <c r="A320" s="80" t="s">
        <v>797</v>
      </c>
      <c r="B320" s="81" t="s">
        <v>798</v>
      </c>
      <c r="C320" s="82" t="s">
        <v>170</v>
      </c>
      <c r="D320" s="82" t="s">
        <v>52</v>
      </c>
      <c r="E320" s="56"/>
      <c r="F320" s="14"/>
      <c r="G320" s="80">
        <v>102</v>
      </c>
      <c r="H320" s="56">
        <v>58</v>
      </c>
      <c r="I320" s="56">
        <v>105</v>
      </c>
      <c r="J320" s="56">
        <v>61.5</v>
      </c>
      <c r="K320" s="56">
        <v>61</v>
      </c>
      <c r="L320" s="56">
        <v>56.5</v>
      </c>
      <c r="M320" s="94">
        <f t="shared" si="201"/>
        <v>444</v>
      </c>
      <c r="N320" s="80"/>
      <c r="O320" s="56">
        <f t="shared" si="239"/>
        <v>0</v>
      </c>
      <c r="P320" s="56"/>
      <c r="Q320" s="81">
        <f t="shared" si="200"/>
        <v>0</v>
      </c>
      <c r="R320" s="14">
        <f t="shared" si="202"/>
        <v>0</v>
      </c>
      <c r="S320" s="80"/>
      <c r="T320" s="99" t="s">
        <v>74</v>
      </c>
      <c r="U320" s="56">
        <f t="shared" si="203"/>
        <v>0</v>
      </c>
      <c r="V320" s="99" t="s">
        <v>79</v>
      </c>
      <c r="W320" s="56">
        <f t="shared" si="204"/>
        <v>0</v>
      </c>
      <c r="X320" s="99" t="s">
        <v>86</v>
      </c>
      <c r="Y320" s="56">
        <f t="shared" si="205"/>
        <v>0</v>
      </c>
      <c r="Z320" s="99" t="s">
        <v>107</v>
      </c>
      <c r="AA320" s="56">
        <f t="shared" si="206"/>
        <v>0</v>
      </c>
      <c r="AB320" s="99" t="s">
        <v>110</v>
      </c>
      <c r="AC320" s="56">
        <f t="shared" si="207"/>
        <v>0</v>
      </c>
      <c r="AD320" s="99" t="s">
        <v>103</v>
      </c>
      <c r="AE320" s="56">
        <f t="shared" si="208"/>
        <v>0</v>
      </c>
      <c r="AF320" s="56"/>
      <c r="AG320" s="99" t="s">
        <v>77</v>
      </c>
      <c r="AH320" s="56">
        <f t="shared" si="209"/>
        <v>0</v>
      </c>
      <c r="AI320" s="100" t="s">
        <v>84</v>
      </c>
      <c r="AJ320" s="56">
        <f t="shared" si="210"/>
        <v>0</v>
      </c>
      <c r="AK320" s="56" t="s">
        <v>87</v>
      </c>
      <c r="AL320" s="56">
        <f t="shared" si="211"/>
        <v>0</v>
      </c>
      <c r="AM320" s="99" t="s">
        <v>105</v>
      </c>
      <c r="AN320" s="56">
        <f t="shared" si="212"/>
        <v>0</v>
      </c>
      <c r="AO320" s="99" t="s">
        <v>110</v>
      </c>
      <c r="AP320" s="56">
        <f t="shared" si="213"/>
        <v>0</v>
      </c>
      <c r="AQ320" s="99" t="s">
        <v>103</v>
      </c>
      <c r="AR320" s="56">
        <f t="shared" si="214"/>
        <v>0</v>
      </c>
      <c r="AS320" s="56"/>
      <c r="AT320" s="99" t="s">
        <v>76</v>
      </c>
      <c r="AU320" s="56">
        <f t="shared" si="215"/>
        <v>0</v>
      </c>
      <c r="AV320" s="99" t="s">
        <v>84</v>
      </c>
      <c r="AW320" s="56">
        <f t="shared" si="216"/>
        <v>0</v>
      </c>
      <c r="AX320" s="99" t="s">
        <v>87</v>
      </c>
      <c r="AY320" s="56">
        <f t="shared" si="217"/>
        <v>0</v>
      </c>
      <c r="AZ320" s="99" t="s">
        <v>105</v>
      </c>
      <c r="BA320" s="56">
        <f t="shared" si="218"/>
        <v>0</v>
      </c>
      <c r="BB320" s="99" t="s">
        <v>128</v>
      </c>
      <c r="BC320" s="56">
        <f t="shared" si="219"/>
        <v>0</v>
      </c>
      <c r="BD320" s="99" t="s">
        <v>103</v>
      </c>
      <c r="BE320" s="56">
        <f t="shared" si="220"/>
        <v>0</v>
      </c>
      <c r="BF320" s="56"/>
      <c r="BG320" s="69" t="s">
        <v>76</v>
      </c>
      <c r="BH320" s="56">
        <f t="shared" si="221"/>
        <v>0</v>
      </c>
      <c r="BI320" s="100" t="s">
        <v>84</v>
      </c>
      <c r="BJ320" s="56">
        <f t="shared" si="222"/>
        <v>0</v>
      </c>
      <c r="BK320" s="99" t="s">
        <v>87</v>
      </c>
      <c r="BL320" s="56">
        <f t="shared" si="223"/>
        <v>0</v>
      </c>
      <c r="BM320" s="99" t="s">
        <v>105</v>
      </c>
      <c r="BN320" s="56">
        <f t="shared" si="224"/>
        <v>0</v>
      </c>
      <c r="BO320" s="99" t="s">
        <v>128</v>
      </c>
      <c r="BP320" s="56">
        <f t="shared" si="225"/>
        <v>0</v>
      </c>
      <c r="BQ320" s="99" t="s">
        <v>103</v>
      </c>
      <c r="BR320" s="56">
        <f t="shared" si="226"/>
        <v>0</v>
      </c>
      <c r="BS320" s="56"/>
      <c r="BT320" s="99" t="s">
        <v>77</v>
      </c>
      <c r="BU320" s="56">
        <f t="shared" si="227"/>
        <v>0</v>
      </c>
      <c r="BV320" s="100" t="s">
        <v>81</v>
      </c>
      <c r="BW320" s="56">
        <f t="shared" si="228"/>
        <v>0</v>
      </c>
      <c r="BX320" s="99" t="s">
        <v>86</v>
      </c>
      <c r="BY320" s="56">
        <f t="shared" si="229"/>
        <v>0</v>
      </c>
      <c r="BZ320" s="99" t="s">
        <v>105</v>
      </c>
      <c r="CA320" s="56">
        <f t="shared" si="230"/>
        <v>0</v>
      </c>
      <c r="CB320" s="99" t="s">
        <v>108</v>
      </c>
      <c r="CC320" s="56">
        <f t="shared" si="231"/>
        <v>0</v>
      </c>
      <c r="CD320" s="99" t="s">
        <v>112</v>
      </c>
      <c r="CE320" s="56">
        <f t="shared" si="232"/>
        <v>0</v>
      </c>
      <c r="CF320" s="56"/>
      <c r="CG320" s="99" t="s">
        <v>77</v>
      </c>
      <c r="CH320" s="56">
        <f t="shared" si="233"/>
        <v>0</v>
      </c>
      <c r="CI320" s="99" t="s">
        <v>81</v>
      </c>
      <c r="CJ320" s="56">
        <f t="shared" si="234"/>
        <v>0</v>
      </c>
      <c r="CK320" s="99" t="s">
        <v>86</v>
      </c>
      <c r="CL320" s="56">
        <f t="shared" si="235"/>
        <v>0</v>
      </c>
      <c r="CM320" s="99" t="s">
        <v>105</v>
      </c>
      <c r="CN320" s="56">
        <f t="shared" si="236"/>
        <v>0</v>
      </c>
      <c r="CO320" s="99" t="s">
        <v>108</v>
      </c>
      <c r="CP320" s="56">
        <f t="shared" si="237"/>
        <v>0</v>
      </c>
      <c r="CQ320" s="99" t="s">
        <v>112</v>
      </c>
      <c r="CR320" s="102">
        <f t="shared" si="238"/>
        <v>0</v>
      </c>
    </row>
    <row r="321" spans="1:96" x14ac:dyDescent="0.15">
      <c r="A321" s="80" t="s">
        <v>799</v>
      </c>
      <c r="B321" s="81" t="s">
        <v>800</v>
      </c>
      <c r="C321" s="82" t="s">
        <v>170</v>
      </c>
      <c r="D321" s="82" t="s">
        <v>52</v>
      </c>
      <c r="E321" s="56"/>
      <c r="F321" s="14"/>
      <c r="G321" s="80">
        <v>93</v>
      </c>
      <c r="H321" s="56">
        <v>71</v>
      </c>
      <c r="I321" s="56">
        <v>112</v>
      </c>
      <c r="J321" s="56">
        <v>55</v>
      </c>
      <c r="K321" s="56">
        <v>55.5</v>
      </c>
      <c r="L321" s="56">
        <v>53</v>
      </c>
      <c r="M321" s="94">
        <f t="shared" si="201"/>
        <v>439.5</v>
      </c>
      <c r="N321" s="80"/>
      <c r="O321" s="56">
        <f t="shared" si="239"/>
        <v>0</v>
      </c>
      <c r="P321" s="56"/>
      <c r="Q321" s="81">
        <f t="shared" si="200"/>
        <v>0</v>
      </c>
      <c r="R321" s="14">
        <f t="shared" si="202"/>
        <v>0</v>
      </c>
      <c r="S321" s="80"/>
      <c r="T321" s="99" t="s">
        <v>78</v>
      </c>
      <c r="U321" s="56">
        <f t="shared" si="203"/>
        <v>0</v>
      </c>
      <c r="V321" s="99" t="s">
        <v>79</v>
      </c>
      <c r="W321" s="56">
        <f t="shared" si="204"/>
        <v>0</v>
      </c>
      <c r="X321" s="99" t="s">
        <v>86</v>
      </c>
      <c r="Y321" s="56">
        <f t="shared" si="205"/>
        <v>0</v>
      </c>
      <c r="Z321" s="99" t="s">
        <v>105</v>
      </c>
      <c r="AA321" s="56">
        <f t="shared" si="206"/>
        <v>0</v>
      </c>
      <c r="AB321" s="99" t="s">
        <v>110</v>
      </c>
      <c r="AC321" s="56">
        <f t="shared" si="207"/>
        <v>0</v>
      </c>
      <c r="AD321" s="99" t="s">
        <v>112</v>
      </c>
      <c r="AE321" s="56">
        <f t="shared" si="208"/>
        <v>0</v>
      </c>
      <c r="AF321" s="56"/>
      <c r="AG321" s="99" t="s">
        <v>77</v>
      </c>
      <c r="AH321" s="56">
        <f t="shared" si="209"/>
        <v>0</v>
      </c>
      <c r="AI321" s="100" t="s">
        <v>84</v>
      </c>
      <c r="AJ321" s="56">
        <f t="shared" si="210"/>
        <v>0</v>
      </c>
      <c r="AK321" s="56" t="s">
        <v>86</v>
      </c>
      <c r="AL321" s="56">
        <f t="shared" si="211"/>
        <v>0</v>
      </c>
      <c r="AM321" s="99" t="s">
        <v>105</v>
      </c>
      <c r="AN321" s="56">
        <f t="shared" si="212"/>
        <v>0</v>
      </c>
      <c r="AO321" s="99" t="s">
        <v>110</v>
      </c>
      <c r="AP321" s="56">
        <f t="shared" si="213"/>
        <v>0</v>
      </c>
      <c r="AQ321" s="99" t="s">
        <v>112</v>
      </c>
      <c r="AR321" s="56">
        <f t="shared" si="214"/>
        <v>0</v>
      </c>
      <c r="AS321" s="56"/>
      <c r="AT321" s="99" t="s">
        <v>76</v>
      </c>
      <c r="AU321" s="56">
        <f t="shared" si="215"/>
        <v>0</v>
      </c>
      <c r="AV321" s="99" t="s">
        <v>84</v>
      </c>
      <c r="AW321" s="56">
        <f t="shared" si="216"/>
        <v>0</v>
      </c>
      <c r="AX321" s="99" t="s">
        <v>86</v>
      </c>
      <c r="AY321" s="56">
        <f t="shared" si="217"/>
        <v>0</v>
      </c>
      <c r="AZ321" s="99" t="s">
        <v>105</v>
      </c>
      <c r="BA321" s="56">
        <f t="shared" si="218"/>
        <v>0</v>
      </c>
      <c r="BB321" s="99" t="s">
        <v>133</v>
      </c>
      <c r="BC321" s="56">
        <f t="shared" si="219"/>
        <v>0</v>
      </c>
      <c r="BD321" s="99" t="s">
        <v>112</v>
      </c>
      <c r="BE321" s="56">
        <f t="shared" si="220"/>
        <v>0</v>
      </c>
      <c r="BF321" s="56"/>
      <c r="BG321" s="69" t="s">
        <v>76</v>
      </c>
      <c r="BH321" s="56">
        <f t="shared" si="221"/>
        <v>0</v>
      </c>
      <c r="BI321" s="100" t="s">
        <v>84</v>
      </c>
      <c r="BJ321" s="56">
        <f t="shared" si="222"/>
        <v>0</v>
      </c>
      <c r="BK321" s="99" t="s">
        <v>86</v>
      </c>
      <c r="BL321" s="56">
        <f t="shared" si="223"/>
        <v>0</v>
      </c>
      <c r="BM321" s="99" t="s">
        <v>105</v>
      </c>
      <c r="BN321" s="56">
        <f t="shared" si="224"/>
        <v>0</v>
      </c>
      <c r="BO321" s="99" t="s">
        <v>133</v>
      </c>
      <c r="BP321" s="56">
        <f t="shared" si="225"/>
        <v>0</v>
      </c>
      <c r="BQ321" s="99" t="s">
        <v>112</v>
      </c>
      <c r="BR321" s="56">
        <f t="shared" si="226"/>
        <v>0</v>
      </c>
      <c r="BS321" s="56"/>
      <c r="BT321" s="99" t="s">
        <v>77</v>
      </c>
      <c r="BU321" s="56">
        <f t="shared" si="227"/>
        <v>0</v>
      </c>
      <c r="BV321" s="100" t="s">
        <v>81</v>
      </c>
      <c r="BW321" s="56">
        <f t="shared" si="228"/>
        <v>0</v>
      </c>
      <c r="BX321" s="99" t="s">
        <v>86</v>
      </c>
      <c r="BY321" s="56">
        <f t="shared" si="229"/>
        <v>0</v>
      </c>
      <c r="BZ321" s="99" t="s">
        <v>105</v>
      </c>
      <c r="CA321" s="56">
        <f t="shared" si="230"/>
        <v>0</v>
      </c>
      <c r="CB321" s="99" t="s">
        <v>108</v>
      </c>
      <c r="CC321" s="56">
        <f t="shared" si="231"/>
        <v>0</v>
      </c>
      <c r="CD321" s="99" t="s">
        <v>112</v>
      </c>
      <c r="CE321" s="56">
        <f t="shared" si="232"/>
        <v>0</v>
      </c>
      <c r="CF321" s="56"/>
      <c r="CG321" s="99" t="s">
        <v>77</v>
      </c>
      <c r="CH321" s="56">
        <f t="shared" si="233"/>
        <v>0</v>
      </c>
      <c r="CI321" s="99" t="s">
        <v>81</v>
      </c>
      <c r="CJ321" s="56">
        <f t="shared" si="234"/>
        <v>0</v>
      </c>
      <c r="CK321" s="99" t="s">
        <v>86</v>
      </c>
      <c r="CL321" s="56">
        <f t="shared" si="235"/>
        <v>0</v>
      </c>
      <c r="CM321" s="99" t="s">
        <v>105</v>
      </c>
      <c r="CN321" s="56">
        <f t="shared" si="236"/>
        <v>0</v>
      </c>
      <c r="CO321" s="99" t="s">
        <v>108</v>
      </c>
      <c r="CP321" s="56">
        <f t="shared" si="237"/>
        <v>0</v>
      </c>
      <c r="CQ321" s="99" t="s">
        <v>112</v>
      </c>
      <c r="CR321" s="102">
        <f t="shared" si="238"/>
        <v>0</v>
      </c>
    </row>
    <row r="322" spans="1:96" x14ac:dyDescent="0.15">
      <c r="A322" s="80" t="s">
        <v>801</v>
      </c>
      <c r="B322" s="81" t="s">
        <v>802</v>
      </c>
      <c r="C322" s="82" t="s">
        <v>170</v>
      </c>
      <c r="D322" s="82" t="s">
        <v>52</v>
      </c>
      <c r="E322" s="56">
        <v>0.6</v>
      </c>
      <c r="F322" s="14"/>
      <c r="G322" s="80">
        <v>77</v>
      </c>
      <c r="H322" s="56">
        <v>92</v>
      </c>
      <c r="I322" s="56">
        <v>108</v>
      </c>
      <c r="J322" s="56">
        <v>50.5</v>
      </c>
      <c r="K322" s="56">
        <v>55.5</v>
      </c>
      <c r="L322" s="56">
        <v>54</v>
      </c>
      <c r="M322" s="94">
        <f t="shared" si="201"/>
        <v>437</v>
      </c>
      <c r="N322" s="80"/>
      <c r="O322" s="56">
        <f t="shared" si="239"/>
        <v>-21.599999999999998</v>
      </c>
      <c r="P322" s="56"/>
      <c r="Q322" s="81">
        <f t="shared" si="200"/>
        <v>0</v>
      </c>
      <c r="R322" s="14">
        <f t="shared" si="202"/>
        <v>-21.599999999999998</v>
      </c>
      <c r="S322" s="80"/>
      <c r="T322" s="99" t="s">
        <v>74</v>
      </c>
      <c r="U322" s="56">
        <f t="shared" si="203"/>
        <v>-0.35999999999999993</v>
      </c>
      <c r="V322" s="99" t="s">
        <v>84</v>
      </c>
      <c r="W322" s="56">
        <f t="shared" si="204"/>
        <v>-0.35999999999999993</v>
      </c>
      <c r="X322" s="99" t="s">
        <v>88</v>
      </c>
      <c r="Y322" s="56">
        <f t="shared" si="205"/>
        <v>-0.35999999999999993</v>
      </c>
      <c r="Z322" s="99" t="s">
        <v>105</v>
      </c>
      <c r="AA322" s="56">
        <f t="shared" si="206"/>
        <v>-0.35999999999999993</v>
      </c>
      <c r="AB322" s="99" t="s">
        <v>110</v>
      </c>
      <c r="AC322" s="56">
        <f t="shared" si="207"/>
        <v>-0.35999999999999993</v>
      </c>
      <c r="AD322" s="99" t="s">
        <v>112</v>
      </c>
      <c r="AE322" s="56">
        <f t="shared" si="208"/>
        <v>-0.35999999999999993</v>
      </c>
      <c r="AF322" s="56"/>
      <c r="AG322" s="99" t="s">
        <v>77</v>
      </c>
      <c r="AH322" s="56">
        <f t="shared" si="209"/>
        <v>-0.35999999999999993</v>
      </c>
      <c r="AI322" s="100" t="s">
        <v>81</v>
      </c>
      <c r="AJ322" s="56">
        <f t="shared" si="210"/>
        <v>-0.35999999999999993</v>
      </c>
      <c r="AK322" s="56" t="s">
        <v>86</v>
      </c>
      <c r="AL322" s="56">
        <f t="shared" si="211"/>
        <v>-0.35999999999999993</v>
      </c>
      <c r="AM322" s="99" t="s">
        <v>107</v>
      </c>
      <c r="AN322" s="56">
        <f t="shared" si="212"/>
        <v>-0.35999999999999993</v>
      </c>
      <c r="AO322" s="99" t="s">
        <v>110</v>
      </c>
      <c r="AP322" s="56">
        <f t="shared" si="213"/>
        <v>-0.35999999999999993</v>
      </c>
      <c r="AQ322" s="99" t="s">
        <v>103</v>
      </c>
      <c r="AR322" s="56">
        <f t="shared" si="214"/>
        <v>-0.35999999999999993</v>
      </c>
      <c r="AS322" s="56"/>
      <c r="AT322" s="99" t="s">
        <v>76</v>
      </c>
      <c r="AU322" s="56">
        <f t="shared" si="215"/>
        <v>-0.53999999999999992</v>
      </c>
      <c r="AV322" s="99" t="s">
        <v>81</v>
      </c>
      <c r="AW322" s="56">
        <f t="shared" si="216"/>
        <v>-0.53999999999999992</v>
      </c>
      <c r="AX322" s="99" t="s">
        <v>86</v>
      </c>
      <c r="AY322" s="56">
        <f t="shared" si="217"/>
        <v>-0.53999999999999992</v>
      </c>
      <c r="AZ322" s="99" t="s">
        <v>107</v>
      </c>
      <c r="BA322" s="56">
        <f t="shared" si="218"/>
        <v>-0.53999999999999992</v>
      </c>
      <c r="BB322" s="99" t="s">
        <v>128</v>
      </c>
      <c r="BC322" s="56">
        <f t="shared" si="219"/>
        <v>-0.53999999999999992</v>
      </c>
      <c r="BD322" s="99" t="s">
        <v>112</v>
      </c>
      <c r="BE322" s="56">
        <f t="shared" si="220"/>
        <v>-0.53999999999999992</v>
      </c>
      <c r="BF322" s="56"/>
      <c r="BG322" s="69" t="s">
        <v>76</v>
      </c>
      <c r="BH322" s="56">
        <f t="shared" si="221"/>
        <v>-0.53999999999999992</v>
      </c>
      <c r="BI322" s="100" t="s">
        <v>81</v>
      </c>
      <c r="BJ322" s="56">
        <f t="shared" si="222"/>
        <v>-0.53999999999999992</v>
      </c>
      <c r="BK322" s="99" t="s">
        <v>86</v>
      </c>
      <c r="BL322" s="56">
        <f t="shared" si="223"/>
        <v>-0.53999999999999992</v>
      </c>
      <c r="BM322" s="99" t="s">
        <v>107</v>
      </c>
      <c r="BN322" s="56">
        <f t="shared" si="224"/>
        <v>-0.53999999999999992</v>
      </c>
      <c r="BO322" s="99" t="s">
        <v>128</v>
      </c>
      <c r="BP322" s="56">
        <f t="shared" si="225"/>
        <v>-0.53999999999999992</v>
      </c>
      <c r="BQ322" s="99" t="s">
        <v>112</v>
      </c>
      <c r="BR322" s="56">
        <f t="shared" si="226"/>
        <v>-0.53999999999999992</v>
      </c>
      <c r="BS322" s="56"/>
      <c r="BT322" s="99" t="s">
        <v>77</v>
      </c>
      <c r="BU322" s="56">
        <f t="shared" si="227"/>
        <v>-0.89999999999999991</v>
      </c>
      <c r="BV322" s="100" t="s">
        <v>81</v>
      </c>
      <c r="BW322" s="56">
        <f t="shared" si="228"/>
        <v>-0.89999999999999991</v>
      </c>
      <c r="BX322" s="99" t="s">
        <v>86</v>
      </c>
      <c r="BY322" s="56">
        <f t="shared" si="229"/>
        <v>-0.89999999999999991</v>
      </c>
      <c r="BZ322" s="99" t="s">
        <v>105</v>
      </c>
      <c r="CA322" s="56">
        <f t="shared" si="230"/>
        <v>-0.89999999999999991</v>
      </c>
      <c r="CB322" s="99" t="s">
        <v>108</v>
      </c>
      <c r="CC322" s="56">
        <f t="shared" si="231"/>
        <v>-0.89999999999999991</v>
      </c>
      <c r="CD322" s="99" t="s">
        <v>112</v>
      </c>
      <c r="CE322" s="56">
        <f t="shared" si="232"/>
        <v>-0.89999999999999991</v>
      </c>
      <c r="CF322" s="56"/>
      <c r="CG322" s="99" t="s">
        <v>77</v>
      </c>
      <c r="CH322" s="56">
        <f t="shared" si="233"/>
        <v>-0.89999999999999991</v>
      </c>
      <c r="CI322" s="99" t="s">
        <v>81</v>
      </c>
      <c r="CJ322" s="56">
        <f t="shared" si="234"/>
        <v>-0.89999999999999991</v>
      </c>
      <c r="CK322" s="99" t="s">
        <v>86</v>
      </c>
      <c r="CL322" s="56">
        <f t="shared" si="235"/>
        <v>-0.89999999999999991</v>
      </c>
      <c r="CM322" s="99" t="s">
        <v>105</v>
      </c>
      <c r="CN322" s="56">
        <f t="shared" si="236"/>
        <v>-0.89999999999999991</v>
      </c>
      <c r="CO322" s="99" t="s">
        <v>108</v>
      </c>
      <c r="CP322" s="56">
        <f t="shared" si="237"/>
        <v>-0.89999999999999991</v>
      </c>
      <c r="CQ322" s="99" t="s">
        <v>112</v>
      </c>
      <c r="CR322" s="102">
        <f t="shared" si="238"/>
        <v>-0.89999999999999991</v>
      </c>
    </row>
    <row r="323" spans="1:96" x14ac:dyDescent="0.15">
      <c r="A323" s="80" t="s">
        <v>803</v>
      </c>
      <c r="B323" s="81" t="s">
        <v>804</v>
      </c>
      <c r="C323" s="82" t="s">
        <v>170</v>
      </c>
      <c r="D323" s="82" t="s">
        <v>52</v>
      </c>
      <c r="E323" s="56"/>
      <c r="F323" s="14"/>
      <c r="G323" s="80">
        <v>95</v>
      </c>
      <c r="H323" s="56">
        <v>58</v>
      </c>
      <c r="I323" s="56">
        <v>113</v>
      </c>
      <c r="J323" s="56">
        <v>57.5</v>
      </c>
      <c r="K323" s="56">
        <v>58</v>
      </c>
      <c r="L323" s="56">
        <v>54</v>
      </c>
      <c r="M323" s="94">
        <f t="shared" si="201"/>
        <v>435.5</v>
      </c>
      <c r="N323" s="80"/>
      <c r="O323" s="56">
        <f t="shared" si="239"/>
        <v>0</v>
      </c>
      <c r="P323" s="56"/>
      <c r="Q323" s="81">
        <f t="shared" si="200"/>
        <v>0</v>
      </c>
      <c r="R323" s="14">
        <f t="shared" si="202"/>
        <v>0</v>
      </c>
      <c r="S323" s="80"/>
      <c r="T323" s="99" t="s">
        <v>74</v>
      </c>
      <c r="U323" s="56">
        <f t="shared" si="203"/>
        <v>0</v>
      </c>
      <c r="V323" s="99" t="s">
        <v>84</v>
      </c>
      <c r="W323" s="56">
        <f t="shared" si="204"/>
        <v>0</v>
      </c>
      <c r="X323" s="99" t="s">
        <v>88</v>
      </c>
      <c r="Y323" s="56">
        <f t="shared" si="205"/>
        <v>0</v>
      </c>
      <c r="Z323" s="99" t="s">
        <v>105</v>
      </c>
      <c r="AA323" s="56">
        <f t="shared" si="206"/>
        <v>0</v>
      </c>
      <c r="AB323" s="99" t="s">
        <v>110</v>
      </c>
      <c r="AC323" s="56">
        <f t="shared" si="207"/>
        <v>0</v>
      </c>
      <c r="AD323" s="99" t="s">
        <v>112</v>
      </c>
      <c r="AE323" s="56">
        <f t="shared" si="208"/>
        <v>0</v>
      </c>
      <c r="AF323" s="56"/>
      <c r="AG323" s="99" t="s">
        <v>74</v>
      </c>
      <c r="AH323" s="56">
        <f t="shared" si="209"/>
        <v>0</v>
      </c>
      <c r="AI323" s="100" t="s">
        <v>84</v>
      </c>
      <c r="AJ323" s="56">
        <f t="shared" si="210"/>
        <v>0</v>
      </c>
      <c r="AK323" s="56" t="s">
        <v>87</v>
      </c>
      <c r="AL323" s="56">
        <f t="shared" si="211"/>
        <v>0</v>
      </c>
      <c r="AM323" s="99" t="s">
        <v>105</v>
      </c>
      <c r="AN323" s="56">
        <f t="shared" si="212"/>
        <v>0</v>
      </c>
      <c r="AO323" s="99" t="s">
        <v>110</v>
      </c>
      <c r="AP323" s="56">
        <f t="shared" si="213"/>
        <v>0</v>
      </c>
      <c r="AQ323" s="99" t="s">
        <v>112</v>
      </c>
      <c r="AR323" s="56">
        <f t="shared" si="214"/>
        <v>0</v>
      </c>
      <c r="AS323" s="56"/>
      <c r="AT323" s="99" t="s">
        <v>74</v>
      </c>
      <c r="AU323" s="56">
        <f t="shared" si="215"/>
        <v>0</v>
      </c>
      <c r="AV323" s="99" t="s">
        <v>84</v>
      </c>
      <c r="AW323" s="56">
        <f t="shared" si="216"/>
        <v>0</v>
      </c>
      <c r="AX323" s="99" t="s">
        <v>87</v>
      </c>
      <c r="AY323" s="56">
        <f t="shared" si="217"/>
        <v>0</v>
      </c>
      <c r="AZ323" s="99" t="s">
        <v>105</v>
      </c>
      <c r="BA323" s="56">
        <f t="shared" si="218"/>
        <v>0</v>
      </c>
      <c r="BB323" s="99" t="s">
        <v>133</v>
      </c>
      <c r="BC323" s="56">
        <f t="shared" si="219"/>
        <v>0</v>
      </c>
      <c r="BD323" s="99" t="s">
        <v>112</v>
      </c>
      <c r="BE323" s="56">
        <f t="shared" si="220"/>
        <v>0</v>
      </c>
      <c r="BF323" s="56"/>
      <c r="BG323" s="69" t="s">
        <v>74</v>
      </c>
      <c r="BH323" s="56">
        <f t="shared" si="221"/>
        <v>0</v>
      </c>
      <c r="BI323" s="100" t="s">
        <v>84</v>
      </c>
      <c r="BJ323" s="56">
        <f t="shared" si="222"/>
        <v>0</v>
      </c>
      <c r="BK323" s="99" t="s">
        <v>87</v>
      </c>
      <c r="BL323" s="56">
        <f t="shared" si="223"/>
        <v>0</v>
      </c>
      <c r="BM323" s="99" t="s">
        <v>105</v>
      </c>
      <c r="BN323" s="56">
        <f t="shared" si="224"/>
        <v>0</v>
      </c>
      <c r="BO323" s="99" t="s">
        <v>133</v>
      </c>
      <c r="BP323" s="56">
        <f t="shared" si="225"/>
        <v>0</v>
      </c>
      <c r="BQ323" s="99" t="s">
        <v>112</v>
      </c>
      <c r="BR323" s="56">
        <f t="shared" si="226"/>
        <v>0</v>
      </c>
      <c r="BS323" s="56"/>
      <c r="BT323" s="99" t="s">
        <v>77</v>
      </c>
      <c r="BU323" s="56">
        <f t="shared" si="227"/>
        <v>0</v>
      </c>
      <c r="BV323" s="100" t="s">
        <v>81</v>
      </c>
      <c r="BW323" s="56">
        <f t="shared" si="228"/>
        <v>0</v>
      </c>
      <c r="BX323" s="99" t="s">
        <v>86</v>
      </c>
      <c r="BY323" s="56">
        <f t="shared" si="229"/>
        <v>0</v>
      </c>
      <c r="BZ323" s="99" t="s">
        <v>105</v>
      </c>
      <c r="CA323" s="56">
        <f t="shared" si="230"/>
        <v>0</v>
      </c>
      <c r="CB323" s="99" t="s">
        <v>108</v>
      </c>
      <c r="CC323" s="56">
        <f t="shared" si="231"/>
        <v>0</v>
      </c>
      <c r="CD323" s="99" t="s">
        <v>112</v>
      </c>
      <c r="CE323" s="56">
        <f t="shared" si="232"/>
        <v>0</v>
      </c>
      <c r="CF323" s="56"/>
      <c r="CG323" s="99" t="s">
        <v>77</v>
      </c>
      <c r="CH323" s="56">
        <f t="shared" si="233"/>
        <v>0</v>
      </c>
      <c r="CI323" s="99" t="s">
        <v>81</v>
      </c>
      <c r="CJ323" s="56">
        <f t="shared" si="234"/>
        <v>0</v>
      </c>
      <c r="CK323" s="99" t="s">
        <v>86</v>
      </c>
      <c r="CL323" s="56">
        <f t="shared" si="235"/>
        <v>0</v>
      </c>
      <c r="CM323" s="99" t="s">
        <v>105</v>
      </c>
      <c r="CN323" s="56">
        <f t="shared" si="236"/>
        <v>0</v>
      </c>
      <c r="CO323" s="99" t="s">
        <v>108</v>
      </c>
      <c r="CP323" s="56">
        <f t="shared" si="237"/>
        <v>0</v>
      </c>
      <c r="CQ323" s="99" t="s">
        <v>112</v>
      </c>
      <c r="CR323" s="102">
        <f t="shared" si="238"/>
        <v>0</v>
      </c>
    </row>
    <row r="324" spans="1:96" x14ac:dyDescent="0.15">
      <c r="A324" s="80" t="s">
        <v>805</v>
      </c>
      <c r="B324" s="81" t="s">
        <v>806</v>
      </c>
      <c r="C324" s="82" t="s">
        <v>170</v>
      </c>
      <c r="D324" s="82" t="s">
        <v>52</v>
      </c>
      <c r="E324" s="56"/>
      <c r="F324" s="14"/>
      <c r="G324" s="80">
        <v>104</v>
      </c>
      <c r="H324" s="56">
        <v>66</v>
      </c>
      <c r="I324" s="56">
        <v>110</v>
      </c>
      <c r="J324" s="56">
        <v>60.5</v>
      </c>
      <c r="K324" s="56">
        <v>52</v>
      </c>
      <c r="L324" s="56">
        <v>42</v>
      </c>
      <c r="M324" s="94">
        <f t="shared" si="201"/>
        <v>434.5</v>
      </c>
      <c r="N324" s="80"/>
      <c r="O324" s="56">
        <f t="shared" si="239"/>
        <v>0</v>
      </c>
      <c r="P324" s="56"/>
      <c r="Q324" s="81">
        <f t="shared" si="200"/>
        <v>0</v>
      </c>
      <c r="R324" s="14">
        <f t="shared" si="202"/>
        <v>0</v>
      </c>
      <c r="S324" s="80"/>
      <c r="T324" s="99" t="s">
        <v>74</v>
      </c>
      <c r="U324" s="56">
        <f t="shared" si="203"/>
        <v>0</v>
      </c>
      <c r="V324" s="99" t="s">
        <v>84</v>
      </c>
      <c r="W324" s="56">
        <f t="shared" si="204"/>
        <v>0</v>
      </c>
      <c r="X324" s="99" t="s">
        <v>88</v>
      </c>
      <c r="Y324" s="56">
        <f t="shared" si="205"/>
        <v>0</v>
      </c>
      <c r="Z324" s="99" t="s">
        <v>105</v>
      </c>
      <c r="AA324" s="56">
        <f t="shared" si="206"/>
        <v>0</v>
      </c>
      <c r="AB324" s="99" t="s">
        <v>110</v>
      </c>
      <c r="AC324" s="56">
        <f t="shared" si="207"/>
        <v>0</v>
      </c>
      <c r="AD324" s="99" t="s">
        <v>112</v>
      </c>
      <c r="AE324" s="56">
        <f t="shared" si="208"/>
        <v>0</v>
      </c>
      <c r="AF324" s="56"/>
      <c r="AG324" s="99" t="s">
        <v>74</v>
      </c>
      <c r="AH324" s="56">
        <f t="shared" si="209"/>
        <v>0</v>
      </c>
      <c r="AI324" s="100" t="s">
        <v>81</v>
      </c>
      <c r="AJ324" s="56">
        <f t="shared" si="210"/>
        <v>0</v>
      </c>
      <c r="AK324" s="56" t="s">
        <v>87</v>
      </c>
      <c r="AL324" s="56">
        <f t="shared" si="211"/>
        <v>0</v>
      </c>
      <c r="AM324" s="99" t="s">
        <v>107</v>
      </c>
      <c r="AN324" s="56">
        <f t="shared" si="212"/>
        <v>0</v>
      </c>
      <c r="AO324" s="99" t="s">
        <v>110</v>
      </c>
      <c r="AP324" s="56">
        <f t="shared" si="213"/>
        <v>0</v>
      </c>
      <c r="AQ324" s="99" t="s">
        <v>127</v>
      </c>
      <c r="AR324" s="56">
        <f t="shared" si="214"/>
        <v>0</v>
      </c>
      <c r="AS324" s="56"/>
      <c r="AT324" s="99" t="s">
        <v>74</v>
      </c>
      <c r="AU324" s="56">
        <f t="shared" si="215"/>
        <v>0</v>
      </c>
      <c r="AV324" s="99" t="s">
        <v>79</v>
      </c>
      <c r="AW324" s="56">
        <f t="shared" si="216"/>
        <v>0</v>
      </c>
      <c r="AX324" s="99" t="s">
        <v>87</v>
      </c>
      <c r="AY324" s="56">
        <f t="shared" si="217"/>
        <v>0</v>
      </c>
      <c r="AZ324" s="99" t="s">
        <v>105</v>
      </c>
      <c r="BA324" s="56">
        <f t="shared" si="218"/>
        <v>0</v>
      </c>
      <c r="BB324" s="99" t="s">
        <v>133</v>
      </c>
      <c r="BC324" s="56">
        <f t="shared" si="219"/>
        <v>0</v>
      </c>
      <c r="BD324" s="99" t="s">
        <v>112</v>
      </c>
      <c r="BE324" s="56">
        <f t="shared" si="220"/>
        <v>0</v>
      </c>
      <c r="BF324" s="56"/>
      <c r="BG324" s="69" t="s">
        <v>74</v>
      </c>
      <c r="BH324" s="56">
        <f t="shared" si="221"/>
        <v>0</v>
      </c>
      <c r="BI324" s="100" t="s">
        <v>79</v>
      </c>
      <c r="BJ324" s="56">
        <f t="shared" si="222"/>
        <v>0</v>
      </c>
      <c r="BK324" s="99" t="s">
        <v>87</v>
      </c>
      <c r="BL324" s="56">
        <f t="shared" si="223"/>
        <v>0</v>
      </c>
      <c r="BM324" s="99" t="s">
        <v>105</v>
      </c>
      <c r="BN324" s="56">
        <f t="shared" si="224"/>
        <v>0</v>
      </c>
      <c r="BO324" s="99" t="s">
        <v>133</v>
      </c>
      <c r="BP324" s="56">
        <f t="shared" si="225"/>
        <v>0</v>
      </c>
      <c r="BQ324" s="99" t="s">
        <v>112</v>
      </c>
      <c r="BR324" s="56">
        <f t="shared" si="226"/>
        <v>0</v>
      </c>
      <c r="BS324" s="56"/>
      <c r="BT324" s="99" t="s">
        <v>77</v>
      </c>
      <c r="BU324" s="56">
        <f t="shared" si="227"/>
        <v>0</v>
      </c>
      <c r="BV324" s="100" t="s">
        <v>81</v>
      </c>
      <c r="BW324" s="56">
        <f t="shared" si="228"/>
        <v>0</v>
      </c>
      <c r="BX324" s="99" t="s">
        <v>86</v>
      </c>
      <c r="BY324" s="56">
        <f t="shared" si="229"/>
        <v>0</v>
      </c>
      <c r="BZ324" s="99" t="s">
        <v>123</v>
      </c>
      <c r="CA324" s="56">
        <f t="shared" si="230"/>
        <v>0</v>
      </c>
      <c r="CB324" s="99" t="s">
        <v>111</v>
      </c>
      <c r="CC324" s="56">
        <f t="shared" si="231"/>
        <v>0</v>
      </c>
      <c r="CD324" s="99" t="s">
        <v>126</v>
      </c>
      <c r="CE324" s="56">
        <f t="shared" si="232"/>
        <v>0</v>
      </c>
      <c r="CF324" s="56"/>
      <c r="CG324" s="99" t="s">
        <v>77</v>
      </c>
      <c r="CH324" s="56">
        <f t="shared" si="233"/>
        <v>0</v>
      </c>
      <c r="CI324" s="99" t="s">
        <v>81</v>
      </c>
      <c r="CJ324" s="56">
        <f t="shared" si="234"/>
        <v>0</v>
      </c>
      <c r="CK324" s="99" t="s">
        <v>86</v>
      </c>
      <c r="CL324" s="56">
        <f t="shared" si="235"/>
        <v>0</v>
      </c>
      <c r="CM324" s="99" t="s">
        <v>123</v>
      </c>
      <c r="CN324" s="56">
        <f t="shared" si="236"/>
        <v>0</v>
      </c>
      <c r="CO324" s="99" t="s">
        <v>111</v>
      </c>
      <c r="CP324" s="56">
        <f t="shared" si="237"/>
        <v>0</v>
      </c>
      <c r="CQ324" s="99" t="s">
        <v>126</v>
      </c>
      <c r="CR324" s="102">
        <f t="shared" si="238"/>
        <v>0</v>
      </c>
    </row>
    <row r="325" spans="1:96" x14ac:dyDescent="0.15">
      <c r="A325" s="80" t="s">
        <v>807</v>
      </c>
      <c r="B325" s="81" t="s">
        <v>808</v>
      </c>
      <c r="C325" s="82" t="s">
        <v>170</v>
      </c>
      <c r="D325" s="82" t="s">
        <v>52</v>
      </c>
      <c r="E325" s="56"/>
      <c r="F325" s="14"/>
      <c r="G325" s="80">
        <v>96</v>
      </c>
      <c r="H325" s="56">
        <v>76</v>
      </c>
      <c r="I325" s="56">
        <v>84</v>
      </c>
      <c r="J325" s="56">
        <v>54</v>
      </c>
      <c r="K325" s="56">
        <v>57</v>
      </c>
      <c r="L325" s="56">
        <v>64</v>
      </c>
      <c r="M325" s="94">
        <f t="shared" si="201"/>
        <v>431</v>
      </c>
      <c r="N325" s="80"/>
      <c r="O325" s="56">
        <f t="shared" si="239"/>
        <v>0</v>
      </c>
      <c r="P325" s="56"/>
      <c r="Q325" s="81">
        <f t="shared" si="200"/>
        <v>0</v>
      </c>
      <c r="R325" s="14">
        <f t="shared" si="202"/>
        <v>0</v>
      </c>
      <c r="S325" s="80"/>
      <c r="T325" s="99" t="s">
        <v>74</v>
      </c>
      <c r="U325" s="56">
        <f t="shared" si="203"/>
        <v>0</v>
      </c>
      <c r="V325" s="99" t="s">
        <v>84</v>
      </c>
      <c r="W325" s="56">
        <f t="shared" si="204"/>
        <v>0</v>
      </c>
      <c r="X325" s="99" t="s">
        <v>88</v>
      </c>
      <c r="Y325" s="56">
        <f t="shared" si="205"/>
        <v>0</v>
      </c>
      <c r="Z325" s="99" t="s">
        <v>105</v>
      </c>
      <c r="AA325" s="56">
        <f t="shared" si="206"/>
        <v>0</v>
      </c>
      <c r="AB325" s="99" t="s">
        <v>110</v>
      </c>
      <c r="AC325" s="56">
        <f t="shared" si="207"/>
        <v>0</v>
      </c>
      <c r="AD325" s="99" t="s">
        <v>112</v>
      </c>
      <c r="AE325" s="56">
        <f t="shared" si="208"/>
        <v>0</v>
      </c>
      <c r="AF325" s="56"/>
      <c r="AG325" s="99" t="s">
        <v>75</v>
      </c>
      <c r="AH325" s="56">
        <f t="shared" si="209"/>
        <v>0</v>
      </c>
      <c r="AI325" s="100" t="s">
        <v>81</v>
      </c>
      <c r="AJ325" s="56">
        <f t="shared" si="210"/>
        <v>0</v>
      </c>
      <c r="AK325" s="56" t="s">
        <v>90</v>
      </c>
      <c r="AL325" s="56">
        <f t="shared" si="211"/>
        <v>0</v>
      </c>
      <c r="AM325" s="99" t="s">
        <v>107</v>
      </c>
      <c r="AN325" s="56">
        <f t="shared" si="212"/>
        <v>0</v>
      </c>
      <c r="AO325" s="99" t="s">
        <v>111</v>
      </c>
      <c r="AP325" s="56">
        <f t="shared" si="213"/>
        <v>0</v>
      </c>
      <c r="AQ325" s="99" t="s">
        <v>112</v>
      </c>
      <c r="AR325" s="56">
        <f t="shared" si="214"/>
        <v>0</v>
      </c>
      <c r="AS325" s="56"/>
      <c r="AT325" s="99" t="s">
        <v>75</v>
      </c>
      <c r="AU325" s="56">
        <f t="shared" si="215"/>
        <v>0</v>
      </c>
      <c r="AV325" s="99" t="s">
        <v>81</v>
      </c>
      <c r="AW325" s="56">
        <f t="shared" si="216"/>
        <v>0</v>
      </c>
      <c r="AX325" s="99" t="s">
        <v>89</v>
      </c>
      <c r="AY325" s="56">
        <f t="shared" si="217"/>
        <v>0</v>
      </c>
      <c r="AZ325" s="99" t="s">
        <v>107</v>
      </c>
      <c r="BA325" s="56">
        <f t="shared" si="218"/>
        <v>0</v>
      </c>
      <c r="BB325" s="99" t="s">
        <v>111</v>
      </c>
      <c r="BC325" s="56">
        <f t="shared" si="219"/>
        <v>0</v>
      </c>
      <c r="BD325" s="99" t="s">
        <v>112</v>
      </c>
      <c r="BE325" s="56">
        <f t="shared" si="220"/>
        <v>0</v>
      </c>
      <c r="BF325" s="56"/>
      <c r="BG325" s="69" t="s">
        <v>75</v>
      </c>
      <c r="BH325" s="56">
        <f t="shared" si="221"/>
        <v>0</v>
      </c>
      <c r="BI325" s="100" t="s">
        <v>81</v>
      </c>
      <c r="BJ325" s="56">
        <f t="shared" si="222"/>
        <v>0</v>
      </c>
      <c r="BK325" s="99" t="s">
        <v>89</v>
      </c>
      <c r="BL325" s="56">
        <f t="shared" si="223"/>
        <v>0</v>
      </c>
      <c r="BM325" s="99" t="s">
        <v>107</v>
      </c>
      <c r="BN325" s="56">
        <f t="shared" si="224"/>
        <v>0</v>
      </c>
      <c r="BO325" s="99" t="s">
        <v>111</v>
      </c>
      <c r="BP325" s="56">
        <f t="shared" si="225"/>
        <v>0</v>
      </c>
      <c r="BQ325" s="99" t="s">
        <v>112</v>
      </c>
      <c r="BR325" s="56">
        <f t="shared" si="226"/>
        <v>0</v>
      </c>
      <c r="BS325" s="56"/>
      <c r="BT325" s="99" t="s">
        <v>73</v>
      </c>
      <c r="BU325" s="56">
        <f t="shared" si="227"/>
        <v>0</v>
      </c>
      <c r="BV325" s="100" t="s">
        <v>84</v>
      </c>
      <c r="BW325" s="56">
        <f t="shared" si="228"/>
        <v>0</v>
      </c>
      <c r="BX325" s="99" t="s">
        <v>85</v>
      </c>
      <c r="BY325" s="56">
        <f t="shared" si="229"/>
        <v>0</v>
      </c>
      <c r="BZ325" s="99" t="s">
        <v>105</v>
      </c>
      <c r="CA325" s="56">
        <f t="shared" si="230"/>
        <v>0</v>
      </c>
      <c r="CB325" s="99" t="s">
        <v>108</v>
      </c>
      <c r="CC325" s="56">
        <f t="shared" si="231"/>
        <v>0</v>
      </c>
      <c r="CD325" s="99" t="s">
        <v>112</v>
      </c>
      <c r="CE325" s="56">
        <f t="shared" si="232"/>
        <v>0</v>
      </c>
      <c r="CF325" s="56"/>
      <c r="CG325" s="99" t="s">
        <v>73</v>
      </c>
      <c r="CH325" s="56">
        <f t="shared" si="233"/>
        <v>0</v>
      </c>
      <c r="CI325" s="99" t="s">
        <v>84</v>
      </c>
      <c r="CJ325" s="56">
        <f t="shared" si="234"/>
        <v>0</v>
      </c>
      <c r="CK325" s="99" t="s">
        <v>85</v>
      </c>
      <c r="CL325" s="56">
        <f t="shared" si="235"/>
        <v>0</v>
      </c>
      <c r="CM325" s="99" t="s">
        <v>105</v>
      </c>
      <c r="CN325" s="56">
        <f t="shared" si="236"/>
        <v>0</v>
      </c>
      <c r="CO325" s="99" t="s">
        <v>108</v>
      </c>
      <c r="CP325" s="56">
        <f t="shared" si="237"/>
        <v>0</v>
      </c>
      <c r="CQ325" s="99" t="s">
        <v>112</v>
      </c>
      <c r="CR325" s="102">
        <f t="shared" si="238"/>
        <v>0</v>
      </c>
    </row>
    <row r="326" spans="1:96" x14ac:dyDescent="0.15">
      <c r="A326" s="80" t="s">
        <v>809</v>
      </c>
      <c r="B326" s="81" t="s">
        <v>810</v>
      </c>
      <c r="C326" s="82" t="s">
        <v>170</v>
      </c>
      <c r="D326" s="82" t="s">
        <v>52</v>
      </c>
      <c r="E326" s="56"/>
      <c r="F326" s="14"/>
      <c r="G326" s="80">
        <v>105</v>
      </c>
      <c r="H326" s="56">
        <v>61</v>
      </c>
      <c r="I326" s="56">
        <v>88</v>
      </c>
      <c r="J326" s="56">
        <v>59.5</v>
      </c>
      <c r="K326" s="56">
        <v>43</v>
      </c>
      <c r="L326" s="56">
        <v>74</v>
      </c>
      <c r="M326" s="94">
        <f t="shared" si="201"/>
        <v>430.5</v>
      </c>
      <c r="N326" s="80"/>
      <c r="O326" s="56">
        <f t="shared" si="239"/>
        <v>0</v>
      </c>
      <c r="P326" s="56"/>
      <c r="Q326" s="81">
        <f t="shared" si="200"/>
        <v>0</v>
      </c>
      <c r="R326" s="14">
        <f t="shared" si="202"/>
        <v>0</v>
      </c>
      <c r="S326" s="80"/>
      <c r="T326" s="99" t="s">
        <v>78</v>
      </c>
      <c r="U326" s="56">
        <f t="shared" si="203"/>
        <v>0</v>
      </c>
      <c r="V326" s="99" t="s">
        <v>79</v>
      </c>
      <c r="W326" s="56">
        <f t="shared" si="204"/>
        <v>0</v>
      </c>
      <c r="X326" s="99" t="s">
        <v>86</v>
      </c>
      <c r="Y326" s="56">
        <f t="shared" si="205"/>
        <v>0</v>
      </c>
      <c r="Z326" s="99" t="s">
        <v>105</v>
      </c>
      <c r="AA326" s="56">
        <f t="shared" si="206"/>
        <v>0</v>
      </c>
      <c r="AB326" s="99" t="s">
        <v>110</v>
      </c>
      <c r="AC326" s="56">
        <f t="shared" si="207"/>
        <v>0</v>
      </c>
      <c r="AD326" s="99" t="s">
        <v>112</v>
      </c>
      <c r="AE326" s="56">
        <f t="shared" si="208"/>
        <v>0</v>
      </c>
      <c r="AF326" s="56"/>
      <c r="AG326" s="99" t="s">
        <v>77</v>
      </c>
      <c r="AH326" s="56">
        <f t="shared" si="209"/>
        <v>0</v>
      </c>
      <c r="AI326" s="100" t="s">
        <v>84</v>
      </c>
      <c r="AJ326" s="56">
        <f t="shared" si="210"/>
        <v>0</v>
      </c>
      <c r="AK326" s="56" t="s">
        <v>90</v>
      </c>
      <c r="AL326" s="56">
        <f t="shared" si="211"/>
        <v>0</v>
      </c>
      <c r="AM326" s="99" t="s">
        <v>107</v>
      </c>
      <c r="AN326" s="56">
        <f t="shared" si="212"/>
        <v>0</v>
      </c>
      <c r="AO326" s="99" t="s">
        <v>111</v>
      </c>
      <c r="AP326" s="56">
        <f t="shared" si="213"/>
        <v>0</v>
      </c>
      <c r="AQ326" s="99" t="s">
        <v>112</v>
      </c>
      <c r="AR326" s="56">
        <f t="shared" si="214"/>
        <v>0</v>
      </c>
      <c r="AS326" s="56"/>
      <c r="AT326" s="99" t="s">
        <v>76</v>
      </c>
      <c r="AU326" s="56">
        <f t="shared" si="215"/>
        <v>0</v>
      </c>
      <c r="AV326" s="99" t="s">
        <v>84</v>
      </c>
      <c r="AW326" s="56">
        <f t="shared" si="216"/>
        <v>0</v>
      </c>
      <c r="AX326" s="99" t="s">
        <v>89</v>
      </c>
      <c r="AY326" s="56">
        <f t="shared" si="217"/>
        <v>0</v>
      </c>
      <c r="AZ326" s="99" t="s">
        <v>107</v>
      </c>
      <c r="BA326" s="56">
        <f t="shared" si="218"/>
        <v>0</v>
      </c>
      <c r="BB326" s="99" t="s">
        <v>111</v>
      </c>
      <c r="BC326" s="56">
        <f t="shared" si="219"/>
        <v>0</v>
      </c>
      <c r="BD326" s="99" t="s">
        <v>112</v>
      </c>
      <c r="BE326" s="56">
        <f t="shared" si="220"/>
        <v>0</v>
      </c>
      <c r="BF326" s="56"/>
      <c r="BG326" s="69" t="s">
        <v>76</v>
      </c>
      <c r="BH326" s="56">
        <f t="shared" si="221"/>
        <v>0</v>
      </c>
      <c r="BI326" s="100" t="s">
        <v>84</v>
      </c>
      <c r="BJ326" s="56">
        <f t="shared" si="222"/>
        <v>0</v>
      </c>
      <c r="BK326" s="99" t="s">
        <v>89</v>
      </c>
      <c r="BL326" s="56">
        <f t="shared" si="223"/>
        <v>0</v>
      </c>
      <c r="BM326" s="99" t="s">
        <v>107</v>
      </c>
      <c r="BN326" s="56">
        <f t="shared" si="224"/>
        <v>0</v>
      </c>
      <c r="BO326" s="99" t="s">
        <v>111</v>
      </c>
      <c r="BP326" s="56">
        <f t="shared" si="225"/>
        <v>0</v>
      </c>
      <c r="BQ326" s="99" t="s">
        <v>112</v>
      </c>
      <c r="BR326" s="56">
        <f t="shared" si="226"/>
        <v>0</v>
      </c>
      <c r="BS326" s="56"/>
      <c r="BT326" s="99" t="s">
        <v>77</v>
      </c>
      <c r="BU326" s="56">
        <f t="shared" si="227"/>
        <v>0</v>
      </c>
      <c r="BV326" s="100" t="s">
        <v>81</v>
      </c>
      <c r="BW326" s="56">
        <f t="shared" si="228"/>
        <v>0</v>
      </c>
      <c r="BX326" s="99" t="s">
        <v>86</v>
      </c>
      <c r="BY326" s="56">
        <f t="shared" si="229"/>
        <v>0</v>
      </c>
      <c r="BZ326" s="99" t="s">
        <v>105</v>
      </c>
      <c r="CA326" s="56">
        <f t="shared" si="230"/>
        <v>0</v>
      </c>
      <c r="CB326" s="99" t="s">
        <v>108</v>
      </c>
      <c r="CC326" s="56">
        <f t="shared" si="231"/>
        <v>0</v>
      </c>
      <c r="CD326" s="99" t="s">
        <v>126</v>
      </c>
      <c r="CE326" s="56">
        <f t="shared" si="232"/>
        <v>0</v>
      </c>
      <c r="CF326" s="56"/>
      <c r="CG326" s="99" t="s">
        <v>77</v>
      </c>
      <c r="CH326" s="56">
        <f t="shared" si="233"/>
        <v>0</v>
      </c>
      <c r="CI326" s="99" t="s">
        <v>81</v>
      </c>
      <c r="CJ326" s="56">
        <f t="shared" si="234"/>
        <v>0</v>
      </c>
      <c r="CK326" s="99" t="s">
        <v>86</v>
      </c>
      <c r="CL326" s="56">
        <f t="shared" si="235"/>
        <v>0</v>
      </c>
      <c r="CM326" s="99" t="s">
        <v>105</v>
      </c>
      <c r="CN326" s="56">
        <f t="shared" si="236"/>
        <v>0</v>
      </c>
      <c r="CO326" s="99" t="s">
        <v>108</v>
      </c>
      <c r="CP326" s="56">
        <f t="shared" si="237"/>
        <v>0</v>
      </c>
      <c r="CQ326" s="99" t="s">
        <v>126</v>
      </c>
      <c r="CR326" s="102">
        <f t="shared" si="238"/>
        <v>0</v>
      </c>
    </row>
    <row r="327" spans="1:96" x14ac:dyDescent="0.15">
      <c r="A327" s="80" t="s">
        <v>811</v>
      </c>
      <c r="B327" s="81" t="s">
        <v>812</v>
      </c>
      <c r="C327" s="82" t="s">
        <v>170</v>
      </c>
      <c r="D327" s="82" t="s">
        <v>52</v>
      </c>
      <c r="E327" s="56"/>
      <c r="F327" s="14"/>
      <c r="G327" s="80">
        <v>96</v>
      </c>
      <c r="H327" s="56">
        <v>89</v>
      </c>
      <c r="I327" s="56">
        <v>91</v>
      </c>
      <c r="J327" s="56">
        <v>56</v>
      </c>
      <c r="K327" s="56">
        <v>42</v>
      </c>
      <c r="L327" s="56">
        <v>55</v>
      </c>
      <c r="M327" s="94">
        <f t="shared" si="201"/>
        <v>429</v>
      </c>
      <c r="N327" s="80"/>
      <c r="O327" s="56">
        <f t="shared" si="239"/>
        <v>0</v>
      </c>
      <c r="P327" s="56"/>
      <c r="Q327" s="81">
        <f t="shared" si="200"/>
        <v>0</v>
      </c>
      <c r="R327" s="14">
        <f t="shared" si="202"/>
        <v>0</v>
      </c>
      <c r="S327" s="80"/>
      <c r="T327" s="99" t="s">
        <v>74</v>
      </c>
      <c r="U327" s="56">
        <f t="shared" si="203"/>
        <v>0</v>
      </c>
      <c r="V327" s="99" t="s">
        <v>84</v>
      </c>
      <c r="W327" s="56">
        <f t="shared" si="204"/>
        <v>0</v>
      </c>
      <c r="X327" s="99" t="s">
        <v>88</v>
      </c>
      <c r="Y327" s="56">
        <f t="shared" si="205"/>
        <v>0</v>
      </c>
      <c r="Z327" s="99" t="s">
        <v>105</v>
      </c>
      <c r="AA327" s="56">
        <f t="shared" si="206"/>
        <v>0</v>
      </c>
      <c r="AB327" s="99" t="s">
        <v>110</v>
      </c>
      <c r="AC327" s="56">
        <f t="shared" si="207"/>
        <v>0</v>
      </c>
      <c r="AD327" s="99" t="s">
        <v>112</v>
      </c>
      <c r="AE327" s="56">
        <f t="shared" si="208"/>
        <v>0</v>
      </c>
      <c r="AF327" s="56"/>
      <c r="AG327" s="99" t="s">
        <v>75</v>
      </c>
      <c r="AH327" s="56">
        <f t="shared" si="209"/>
        <v>0</v>
      </c>
      <c r="AI327" s="100" t="s">
        <v>81</v>
      </c>
      <c r="AJ327" s="56">
        <f t="shared" si="210"/>
        <v>0</v>
      </c>
      <c r="AK327" s="56" t="s">
        <v>90</v>
      </c>
      <c r="AL327" s="56">
        <f t="shared" si="211"/>
        <v>0</v>
      </c>
      <c r="AM327" s="99" t="s">
        <v>105</v>
      </c>
      <c r="AN327" s="56">
        <f t="shared" si="212"/>
        <v>0</v>
      </c>
      <c r="AO327" s="99" t="s">
        <v>111</v>
      </c>
      <c r="AP327" s="56">
        <f t="shared" si="213"/>
        <v>0</v>
      </c>
      <c r="AQ327" s="99" t="s">
        <v>112</v>
      </c>
      <c r="AR327" s="56">
        <f t="shared" si="214"/>
        <v>0</v>
      </c>
      <c r="AS327" s="56"/>
      <c r="AT327" s="99" t="s">
        <v>76</v>
      </c>
      <c r="AU327" s="56">
        <f t="shared" si="215"/>
        <v>0</v>
      </c>
      <c r="AV327" s="99" t="s">
        <v>81</v>
      </c>
      <c r="AW327" s="56">
        <f t="shared" si="216"/>
        <v>0</v>
      </c>
      <c r="AX327" s="99" t="s">
        <v>89</v>
      </c>
      <c r="AY327" s="56">
        <f t="shared" si="217"/>
        <v>0</v>
      </c>
      <c r="AZ327" s="99" t="s">
        <v>105</v>
      </c>
      <c r="BA327" s="56">
        <f t="shared" si="218"/>
        <v>0</v>
      </c>
      <c r="BB327" s="99" t="s">
        <v>111</v>
      </c>
      <c r="BC327" s="56">
        <f t="shared" si="219"/>
        <v>0</v>
      </c>
      <c r="BD327" s="99" t="s">
        <v>112</v>
      </c>
      <c r="BE327" s="56">
        <f t="shared" si="220"/>
        <v>0</v>
      </c>
      <c r="BF327" s="56"/>
      <c r="BG327" s="69" t="s">
        <v>76</v>
      </c>
      <c r="BH327" s="56">
        <f t="shared" si="221"/>
        <v>0</v>
      </c>
      <c r="BI327" s="100" t="s">
        <v>81</v>
      </c>
      <c r="BJ327" s="56">
        <f t="shared" si="222"/>
        <v>0</v>
      </c>
      <c r="BK327" s="99" t="s">
        <v>89</v>
      </c>
      <c r="BL327" s="56">
        <f t="shared" si="223"/>
        <v>0</v>
      </c>
      <c r="BM327" s="99" t="s">
        <v>105</v>
      </c>
      <c r="BN327" s="56">
        <f t="shared" si="224"/>
        <v>0</v>
      </c>
      <c r="BO327" s="99" t="s">
        <v>111</v>
      </c>
      <c r="BP327" s="56">
        <f t="shared" si="225"/>
        <v>0</v>
      </c>
      <c r="BQ327" s="99" t="s">
        <v>112</v>
      </c>
      <c r="BR327" s="56">
        <f t="shared" si="226"/>
        <v>0</v>
      </c>
      <c r="BS327" s="56"/>
      <c r="BT327" s="99" t="s">
        <v>77</v>
      </c>
      <c r="BU327" s="56">
        <f t="shared" si="227"/>
        <v>0</v>
      </c>
      <c r="BV327" s="100" t="s">
        <v>81</v>
      </c>
      <c r="BW327" s="56">
        <f t="shared" si="228"/>
        <v>0</v>
      </c>
      <c r="BX327" s="99" t="s">
        <v>86</v>
      </c>
      <c r="BY327" s="56">
        <f t="shared" si="229"/>
        <v>0</v>
      </c>
      <c r="BZ327" s="99" t="s">
        <v>105</v>
      </c>
      <c r="CA327" s="56">
        <f t="shared" si="230"/>
        <v>0</v>
      </c>
      <c r="CB327" s="99" t="s">
        <v>108</v>
      </c>
      <c r="CC327" s="56">
        <f t="shared" si="231"/>
        <v>0</v>
      </c>
      <c r="CD327" s="99" t="s">
        <v>112</v>
      </c>
      <c r="CE327" s="56">
        <f t="shared" si="232"/>
        <v>0</v>
      </c>
      <c r="CF327" s="56"/>
      <c r="CG327" s="99" t="s">
        <v>77</v>
      </c>
      <c r="CH327" s="56">
        <f t="shared" si="233"/>
        <v>0</v>
      </c>
      <c r="CI327" s="99" t="s">
        <v>81</v>
      </c>
      <c r="CJ327" s="56">
        <f t="shared" si="234"/>
        <v>0</v>
      </c>
      <c r="CK327" s="99" t="s">
        <v>86</v>
      </c>
      <c r="CL327" s="56">
        <f t="shared" si="235"/>
        <v>0</v>
      </c>
      <c r="CM327" s="99" t="s">
        <v>105</v>
      </c>
      <c r="CN327" s="56">
        <f t="shared" si="236"/>
        <v>0</v>
      </c>
      <c r="CO327" s="99" t="s">
        <v>108</v>
      </c>
      <c r="CP327" s="56">
        <f t="shared" si="237"/>
        <v>0</v>
      </c>
      <c r="CQ327" s="99" t="s">
        <v>112</v>
      </c>
      <c r="CR327" s="102">
        <f t="shared" si="238"/>
        <v>0</v>
      </c>
    </row>
    <row r="328" spans="1:96" x14ac:dyDescent="0.15">
      <c r="A328" s="80" t="s">
        <v>813</v>
      </c>
      <c r="B328" s="81" t="s">
        <v>814</v>
      </c>
      <c r="C328" s="82" t="s">
        <v>170</v>
      </c>
      <c r="D328" s="82" t="s">
        <v>52</v>
      </c>
      <c r="E328" s="56"/>
      <c r="F328" s="14"/>
      <c r="G328" s="80">
        <v>106</v>
      </c>
      <c r="H328" s="56">
        <v>67</v>
      </c>
      <c r="I328" s="56">
        <v>72</v>
      </c>
      <c r="J328" s="56">
        <v>63</v>
      </c>
      <c r="K328" s="56">
        <v>47.5</v>
      </c>
      <c r="L328" s="56">
        <v>73</v>
      </c>
      <c r="M328" s="94">
        <f t="shared" si="201"/>
        <v>428.5</v>
      </c>
      <c r="N328" s="80"/>
      <c r="O328" s="56">
        <f t="shared" si="239"/>
        <v>0</v>
      </c>
      <c r="P328" s="56"/>
      <c r="Q328" s="81">
        <f t="shared" si="200"/>
        <v>0</v>
      </c>
      <c r="R328" s="14">
        <f t="shared" si="202"/>
        <v>0</v>
      </c>
      <c r="S328" s="80"/>
      <c r="T328" s="99" t="s">
        <v>74</v>
      </c>
      <c r="U328" s="56">
        <f t="shared" si="203"/>
        <v>0</v>
      </c>
      <c r="V328" s="99" t="s">
        <v>84</v>
      </c>
      <c r="W328" s="56">
        <f t="shared" si="204"/>
        <v>0</v>
      </c>
      <c r="X328" s="99" t="s">
        <v>88</v>
      </c>
      <c r="Y328" s="56">
        <f t="shared" si="205"/>
        <v>0</v>
      </c>
      <c r="Z328" s="99" t="s">
        <v>105</v>
      </c>
      <c r="AA328" s="56">
        <f t="shared" si="206"/>
        <v>0</v>
      </c>
      <c r="AB328" s="99" t="s">
        <v>110</v>
      </c>
      <c r="AC328" s="56">
        <f t="shared" si="207"/>
        <v>0</v>
      </c>
      <c r="AD328" s="99" t="s">
        <v>112</v>
      </c>
      <c r="AE328" s="56">
        <f t="shared" si="208"/>
        <v>0</v>
      </c>
      <c r="AF328" s="56"/>
      <c r="AG328" s="99" t="s">
        <v>75</v>
      </c>
      <c r="AH328" s="56">
        <f t="shared" si="209"/>
        <v>0</v>
      </c>
      <c r="AI328" s="100" t="s">
        <v>81</v>
      </c>
      <c r="AJ328" s="56">
        <f t="shared" si="210"/>
        <v>0</v>
      </c>
      <c r="AK328" s="56" t="s">
        <v>90</v>
      </c>
      <c r="AL328" s="56">
        <f t="shared" si="211"/>
        <v>0</v>
      </c>
      <c r="AM328" s="99" t="s">
        <v>107</v>
      </c>
      <c r="AN328" s="56">
        <f t="shared" si="212"/>
        <v>0</v>
      </c>
      <c r="AO328" s="99" t="s">
        <v>110</v>
      </c>
      <c r="AP328" s="56">
        <f t="shared" si="213"/>
        <v>0</v>
      </c>
      <c r="AQ328" s="99" t="s">
        <v>103</v>
      </c>
      <c r="AR328" s="56">
        <f t="shared" si="214"/>
        <v>0</v>
      </c>
      <c r="AS328" s="56"/>
      <c r="AT328" s="99" t="s">
        <v>75</v>
      </c>
      <c r="AU328" s="56">
        <f t="shared" si="215"/>
        <v>0</v>
      </c>
      <c r="AV328" s="99" t="s">
        <v>81</v>
      </c>
      <c r="AW328" s="56">
        <f t="shared" si="216"/>
        <v>0</v>
      </c>
      <c r="AX328" s="99" t="s">
        <v>89</v>
      </c>
      <c r="AY328" s="56">
        <f t="shared" si="217"/>
        <v>0</v>
      </c>
      <c r="AZ328" s="99" t="s">
        <v>107</v>
      </c>
      <c r="BA328" s="56">
        <f t="shared" si="218"/>
        <v>0</v>
      </c>
      <c r="BB328" s="99" t="s">
        <v>128</v>
      </c>
      <c r="BC328" s="56">
        <f t="shared" si="219"/>
        <v>0</v>
      </c>
      <c r="BD328" s="99" t="s">
        <v>112</v>
      </c>
      <c r="BE328" s="56">
        <f t="shared" si="220"/>
        <v>0</v>
      </c>
      <c r="BF328" s="56"/>
      <c r="BG328" s="69" t="s">
        <v>75</v>
      </c>
      <c r="BH328" s="56">
        <f t="shared" si="221"/>
        <v>0</v>
      </c>
      <c r="BI328" s="100" t="s">
        <v>81</v>
      </c>
      <c r="BJ328" s="56">
        <f t="shared" si="222"/>
        <v>0</v>
      </c>
      <c r="BK328" s="99" t="s">
        <v>89</v>
      </c>
      <c r="BL328" s="56">
        <f t="shared" si="223"/>
        <v>0</v>
      </c>
      <c r="BM328" s="99" t="s">
        <v>107</v>
      </c>
      <c r="BN328" s="56">
        <f t="shared" si="224"/>
        <v>0</v>
      </c>
      <c r="BO328" s="99" t="s">
        <v>128</v>
      </c>
      <c r="BP328" s="56">
        <f t="shared" si="225"/>
        <v>0</v>
      </c>
      <c r="BQ328" s="99" t="s">
        <v>112</v>
      </c>
      <c r="BR328" s="56">
        <f t="shared" si="226"/>
        <v>0</v>
      </c>
      <c r="BS328" s="56"/>
      <c r="BT328" s="99" t="s">
        <v>77</v>
      </c>
      <c r="BU328" s="56">
        <f t="shared" si="227"/>
        <v>0</v>
      </c>
      <c r="BV328" s="100" t="s">
        <v>81</v>
      </c>
      <c r="BW328" s="56">
        <f t="shared" si="228"/>
        <v>0</v>
      </c>
      <c r="BX328" s="99" t="s">
        <v>86</v>
      </c>
      <c r="BY328" s="56">
        <f t="shared" si="229"/>
        <v>0</v>
      </c>
      <c r="BZ328" s="99" t="s">
        <v>105</v>
      </c>
      <c r="CA328" s="56">
        <f t="shared" si="230"/>
        <v>0</v>
      </c>
      <c r="CB328" s="99" t="s">
        <v>108</v>
      </c>
      <c r="CC328" s="56">
        <f t="shared" si="231"/>
        <v>0</v>
      </c>
      <c r="CD328" s="99" t="s">
        <v>126</v>
      </c>
      <c r="CE328" s="56">
        <f t="shared" si="232"/>
        <v>0</v>
      </c>
      <c r="CF328" s="56"/>
      <c r="CG328" s="99" t="s">
        <v>77</v>
      </c>
      <c r="CH328" s="56">
        <f t="shared" si="233"/>
        <v>0</v>
      </c>
      <c r="CI328" s="99" t="s">
        <v>81</v>
      </c>
      <c r="CJ328" s="56">
        <f t="shared" si="234"/>
        <v>0</v>
      </c>
      <c r="CK328" s="99" t="s">
        <v>86</v>
      </c>
      <c r="CL328" s="56">
        <f t="shared" si="235"/>
        <v>0</v>
      </c>
      <c r="CM328" s="99" t="s">
        <v>105</v>
      </c>
      <c r="CN328" s="56">
        <f t="shared" si="236"/>
        <v>0</v>
      </c>
      <c r="CO328" s="99" t="s">
        <v>108</v>
      </c>
      <c r="CP328" s="56">
        <f t="shared" si="237"/>
        <v>0</v>
      </c>
      <c r="CQ328" s="99" t="s">
        <v>126</v>
      </c>
      <c r="CR328" s="102">
        <f t="shared" si="238"/>
        <v>0</v>
      </c>
    </row>
    <row r="329" spans="1:96" x14ac:dyDescent="0.15">
      <c r="A329" s="80" t="s">
        <v>815</v>
      </c>
      <c r="B329" s="81" t="s">
        <v>816</v>
      </c>
      <c r="C329" s="82" t="s">
        <v>170</v>
      </c>
      <c r="D329" s="82" t="s">
        <v>52</v>
      </c>
      <c r="E329" s="56"/>
      <c r="F329" s="14"/>
      <c r="G329" s="80">
        <v>95</v>
      </c>
      <c r="H329" s="56">
        <v>76</v>
      </c>
      <c r="I329" s="56">
        <v>110</v>
      </c>
      <c r="J329" s="56">
        <v>51</v>
      </c>
      <c r="K329" s="56">
        <v>27.5</v>
      </c>
      <c r="L329" s="56">
        <v>69</v>
      </c>
      <c r="M329" s="94">
        <f t="shared" si="201"/>
        <v>428.5</v>
      </c>
      <c r="N329" s="80"/>
      <c r="O329" s="56">
        <f t="shared" si="239"/>
        <v>0</v>
      </c>
      <c r="P329" s="56"/>
      <c r="Q329" s="81">
        <f t="shared" si="200"/>
        <v>0</v>
      </c>
      <c r="R329" s="14">
        <f t="shared" si="202"/>
        <v>0</v>
      </c>
      <c r="S329" s="80"/>
      <c r="T329" s="99" t="s">
        <v>74</v>
      </c>
      <c r="U329" s="56">
        <f t="shared" si="203"/>
        <v>0</v>
      </c>
      <c r="V329" s="99" t="s">
        <v>84</v>
      </c>
      <c r="W329" s="56">
        <f t="shared" si="204"/>
        <v>0</v>
      </c>
      <c r="X329" s="99" t="s">
        <v>88</v>
      </c>
      <c r="Y329" s="56">
        <f t="shared" si="205"/>
        <v>0</v>
      </c>
      <c r="Z329" s="99" t="s">
        <v>105</v>
      </c>
      <c r="AA329" s="56">
        <f t="shared" si="206"/>
        <v>0</v>
      </c>
      <c r="AB329" s="99" t="s">
        <v>110</v>
      </c>
      <c r="AC329" s="56">
        <f t="shared" si="207"/>
        <v>0</v>
      </c>
      <c r="AD329" s="99" t="s">
        <v>112</v>
      </c>
      <c r="AE329" s="56">
        <f t="shared" si="208"/>
        <v>0</v>
      </c>
      <c r="AF329" s="56"/>
      <c r="AG329" s="99" t="s">
        <v>77</v>
      </c>
      <c r="AH329" s="56">
        <f t="shared" si="209"/>
        <v>0</v>
      </c>
      <c r="AI329" s="100" t="s">
        <v>81</v>
      </c>
      <c r="AJ329" s="56">
        <f t="shared" si="210"/>
        <v>0</v>
      </c>
      <c r="AK329" s="56" t="s">
        <v>86</v>
      </c>
      <c r="AL329" s="56">
        <f t="shared" si="211"/>
        <v>0</v>
      </c>
      <c r="AM329" s="99" t="s">
        <v>105</v>
      </c>
      <c r="AN329" s="56">
        <f t="shared" si="212"/>
        <v>0</v>
      </c>
      <c r="AO329" s="99" t="s">
        <v>111</v>
      </c>
      <c r="AP329" s="56">
        <f t="shared" si="213"/>
        <v>0</v>
      </c>
      <c r="AQ329" s="99" t="s">
        <v>103</v>
      </c>
      <c r="AR329" s="56">
        <f t="shared" si="214"/>
        <v>0</v>
      </c>
      <c r="AS329" s="56"/>
      <c r="AT329" s="99" t="s">
        <v>76</v>
      </c>
      <c r="AU329" s="56">
        <f t="shared" si="215"/>
        <v>0</v>
      </c>
      <c r="AV329" s="99" t="s">
        <v>81</v>
      </c>
      <c r="AW329" s="56">
        <f t="shared" si="216"/>
        <v>0</v>
      </c>
      <c r="AX329" s="99" t="s">
        <v>86</v>
      </c>
      <c r="AY329" s="56">
        <f t="shared" si="217"/>
        <v>0</v>
      </c>
      <c r="AZ329" s="99" t="s">
        <v>107</v>
      </c>
      <c r="BA329" s="56">
        <f t="shared" si="218"/>
        <v>0</v>
      </c>
      <c r="BB329" s="99" t="s">
        <v>133</v>
      </c>
      <c r="BC329" s="56">
        <f t="shared" si="219"/>
        <v>0</v>
      </c>
      <c r="BD329" s="99" t="s">
        <v>103</v>
      </c>
      <c r="BE329" s="56">
        <f t="shared" si="220"/>
        <v>0</v>
      </c>
      <c r="BF329" s="56"/>
      <c r="BG329" s="69" t="s">
        <v>76</v>
      </c>
      <c r="BH329" s="56">
        <f t="shared" si="221"/>
        <v>0</v>
      </c>
      <c r="BI329" s="100" t="s">
        <v>81</v>
      </c>
      <c r="BJ329" s="56">
        <f t="shared" si="222"/>
        <v>0</v>
      </c>
      <c r="BK329" s="99" t="s">
        <v>86</v>
      </c>
      <c r="BL329" s="56">
        <f t="shared" si="223"/>
        <v>0</v>
      </c>
      <c r="BM329" s="99" t="s">
        <v>107</v>
      </c>
      <c r="BN329" s="56">
        <f t="shared" si="224"/>
        <v>0</v>
      </c>
      <c r="BO329" s="99" t="s">
        <v>133</v>
      </c>
      <c r="BP329" s="56">
        <f t="shared" si="225"/>
        <v>0</v>
      </c>
      <c r="BQ329" s="99" t="s">
        <v>103</v>
      </c>
      <c r="BR329" s="56">
        <f t="shared" si="226"/>
        <v>0</v>
      </c>
      <c r="BS329" s="56"/>
      <c r="BT329" s="99" t="s">
        <v>77</v>
      </c>
      <c r="BU329" s="56">
        <f t="shared" si="227"/>
        <v>0</v>
      </c>
      <c r="BV329" s="100" t="s">
        <v>81</v>
      </c>
      <c r="BW329" s="56">
        <f t="shared" si="228"/>
        <v>0</v>
      </c>
      <c r="BX329" s="99" t="s">
        <v>86</v>
      </c>
      <c r="BY329" s="56">
        <f t="shared" si="229"/>
        <v>0</v>
      </c>
      <c r="BZ329" s="99" t="s">
        <v>105</v>
      </c>
      <c r="CA329" s="56">
        <f t="shared" si="230"/>
        <v>0</v>
      </c>
      <c r="CB329" s="99" t="s">
        <v>108</v>
      </c>
      <c r="CC329" s="56">
        <f t="shared" si="231"/>
        <v>0</v>
      </c>
      <c r="CD329" s="99" t="s">
        <v>112</v>
      </c>
      <c r="CE329" s="56">
        <f t="shared" si="232"/>
        <v>0</v>
      </c>
      <c r="CF329" s="56"/>
      <c r="CG329" s="99" t="s">
        <v>77</v>
      </c>
      <c r="CH329" s="56">
        <f t="shared" si="233"/>
        <v>0</v>
      </c>
      <c r="CI329" s="99" t="s">
        <v>81</v>
      </c>
      <c r="CJ329" s="56">
        <f t="shared" si="234"/>
        <v>0</v>
      </c>
      <c r="CK329" s="99" t="s">
        <v>86</v>
      </c>
      <c r="CL329" s="56">
        <f t="shared" si="235"/>
        <v>0</v>
      </c>
      <c r="CM329" s="99" t="s">
        <v>105</v>
      </c>
      <c r="CN329" s="56">
        <f t="shared" si="236"/>
        <v>0</v>
      </c>
      <c r="CO329" s="99" t="s">
        <v>108</v>
      </c>
      <c r="CP329" s="56">
        <f t="shared" si="237"/>
        <v>0</v>
      </c>
      <c r="CQ329" s="99" t="s">
        <v>112</v>
      </c>
      <c r="CR329" s="102">
        <f t="shared" si="238"/>
        <v>0</v>
      </c>
    </row>
    <row r="330" spans="1:96" x14ac:dyDescent="0.15">
      <c r="A330" s="80" t="s">
        <v>817</v>
      </c>
      <c r="B330" s="81" t="s">
        <v>818</v>
      </c>
      <c r="C330" s="82" t="s">
        <v>170</v>
      </c>
      <c r="D330" s="82" t="s">
        <v>52</v>
      </c>
      <c r="E330" s="56"/>
      <c r="F330" s="14"/>
      <c r="G330" s="80">
        <v>104</v>
      </c>
      <c r="H330" s="56">
        <v>72</v>
      </c>
      <c r="I330" s="56">
        <v>99</v>
      </c>
      <c r="J330" s="56">
        <v>58.5</v>
      </c>
      <c r="K330" s="56">
        <v>39</v>
      </c>
      <c r="L330" s="56">
        <v>55</v>
      </c>
      <c r="M330" s="94">
        <f t="shared" si="201"/>
        <v>427.5</v>
      </c>
      <c r="N330" s="80"/>
      <c r="O330" s="56">
        <f t="shared" si="239"/>
        <v>0</v>
      </c>
      <c r="P330" s="56"/>
      <c r="Q330" s="81">
        <f t="shared" si="200"/>
        <v>0</v>
      </c>
      <c r="R330" s="14">
        <f t="shared" si="202"/>
        <v>0</v>
      </c>
      <c r="S330" s="80"/>
      <c r="T330" s="99" t="s">
        <v>77</v>
      </c>
      <c r="U330" s="56">
        <f t="shared" si="203"/>
        <v>0</v>
      </c>
      <c r="V330" s="99" t="s">
        <v>81</v>
      </c>
      <c r="W330" s="56">
        <f t="shared" si="204"/>
        <v>0</v>
      </c>
      <c r="X330" s="99" t="s">
        <v>90</v>
      </c>
      <c r="Y330" s="56">
        <f t="shared" si="205"/>
        <v>0</v>
      </c>
      <c r="Z330" s="99" t="s">
        <v>123</v>
      </c>
      <c r="AA330" s="56">
        <f t="shared" si="206"/>
        <v>0</v>
      </c>
      <c r="AB330" s="99" t="s">
        <v>110</v>
      </c>
      <c r="AC330" s="56">
        <f t="shared" si="207"/>
        <v>0</v>
      </c>
      <c r="AD330" s="99" t="s">
        <v>103</v>
      </c>
      <c r="AE330" s="56">
        <f t="shared" si="208"/>
        <v>0</v>
      </c>
      <c r="AF330" s="56"/>
      <c r="AG330" s="99" t="s">
        <v>74</v>
      </c>
      <c r="AH330" s="56">
        <f t="shared" si="209"/>
        <v>0</v>
      </c>
      <c r="AI330" s="100" t="s">
        <v>81</v>
      </c>
      <c r="AJ330" s="56">
        <f t="shared" si="210"/>
        <v>0</v>
      </c>
      <c r="AK330" s="56" t="s">
        <v>87</v>
      </c>
      <c r="AL330" s="56">
        <f t="shared" si="211"/>
        <v>0</v>
      </c>
      <c r="AM330" s="99" t="s">
        <v>123</v>
      </c>
      <c r="AN330" s="56">
        <f t="shared" si="212"/>
        <v>0</v>
      </c>
      <c r="AO330" s="99" t="s">
        <v>110</v>
      </c>
      <c r="AP330" s="56">
        <f t="shared" si="213"/>
        <v>0</v>
      </c>
      <c r="AQ330" s="99" t="s">
        <v>103</v>
      </c>
      <c r="AR330" s="56">
        <f t="shared" si="214"/>
        <v>0</v>
      </c>
      <c r="AS330" s="56"/>
      <c r="AT330" s="99" t="s">
        <v>74</v>
      </c>
      <c r="AU330" s="56">
        <f t="shared" si="215"/>
        <v>0</v>
      </c>
      <c r="AV330" s="99" t="s">
        <v>79</v>
      </c>
      <c r="AW330" s="56">
        <f t="shared" si="216"/>
        <v>0</v>
      </c>
      <c r="AX330" s="99" t="s">
        <v>87</v>
      </c>
      <c r="AY330" s="56">
        <f t="shared" si="217"/>
        <v>0</v>
      </c>
      <c r="AZ330" s="99" t="s">
        <v>105</v>
      </c>
      <c r="BA330" s="56">
        <f t="shared" si="218"/>
        <v>0</v>
      </c>
      <c r="BB330" s="99" t="s">
        <v>128</v>
      </c>
      <c r="BC330" s="56">
        <f t="shared" si="219"/>
        <v>0</v>
      </c>
      <c r="BD330" s="99" t="s">
        <v>126</v>
      </c>
      <c r="BE330" s="56">
        <f t="shared" si="220"/>
        <v>0</v>
      </c>
      <c r="BF330" s="56"/>
      <c r="BG330" s="69" t="s">
        <v>74</v>
      </c>
      <c r="BH330" s="56">
        <f t="shared" si="221"/>
        <v>0</v>
      </c>
      <c r="BI330" s="100" t="s">
        <v>79</v>
      </c>
      <c r="BJ330" s="56">
        <f t="shared" si="222"/>
        <v>0</v>
      </c>
      <c r="BK330" s="99" t="s">
        <v>87</v>
      </c>
      <c r="BL330" s="56">
        <f t="shared" si="223"/>
        <v>0</v>
      </c>
      <c r="BM330" s="99" t="s">
        <v>105</v>
      </c>
      <c r="BN330" s="56">
        <f t="shared" si="224"/>
        <v>0</v>
      </c>
      <c r="BO330" s="99" t="s">
        <v>128</v>
      </c>
      <c r="BP330" s="56">
        <f t="shared" si="225"/>
        <v>0</v>
      </c>
      <c r="BQ330" s="99" t="s">
        <v>126</v>
      </c>
      <c r="BR330" s="56">
        <f t="shared" si="226"/>
        <v>0</v>
      </c>
      <c r="BS330" s="56"/>
      <c r="BT330" s="99" t="s">
        <v>136</v>
      </c>
      <c r="BU330" s="56">
        <f t="shared" si="227"/>
        <v>0</v>
      </c>
      <c r="BV330" s="100" t="s">
        <v>80</v>
      </c>
      <c r="BW330" s="56">
        <f t="shared" si="228"/>
        <v>0</v>
      </c>
      <c r="BX330" s="99" t="s">
        <v>90</v>
      </c>
      <c r="BY330" s="56">
        <f t="shared" si="229"/>
        <v>0</v>
      </c>
      <c r="BZ330" s="99" t="s">
        <v>105</v>
      </c>
      <c r="CA330" s="56">
        <f t="shared" si="230"/>
        <v>0</v>
      </c>
      <c r="CB330" s="99" t="s">
        <v>108</v>
      </c>
      <c r="CC330" s="56">
        <f t="shared" si="231"/>
        <v>0</v>
      </c>
      <c r="CD330" s="99" t="s">
        <v>112</v>
      </c>
      <c r="CE330" s="56">
        <f t="shared" si="232"/>
        <v>0</v>
      </c>
      <c r="CF330" s="56"/>
      <c r="CG330" s="99" t="s">
        <v>136</v>
      </c>
      <c r="CH330" s="56">
        <f t="shared" si="233"/>
        <v>0</v>
      </c>
      <c r="CI330" s="99" t="s">
        <v>80</v>
      </c>
      <c r="CJ330" s="56">
        <f t="shared" si="234"/>
        <v>0</v>
      </c>
      <c r="CK330" s="99" t="s">
        <v>90</v>
      </c>
      <c r="CL330" s="56">
        <f t="shared" si="235"/>
        <v>0</v>
      </c>
      <c r="CM330" s="99" t="s">
        <v>105</v>
      </c>
      <c r="CN330" s="56">
        <f t="shared" si="236"/>
        <v>0</v>
      </c>
      <c r="CO330" s="99" t="s">
        <v>108</v>
      </c>
      <c r="CP330" s="56">
        <f t="shared" si="237"/>
        <v>0</v>
      </c>
      <c r="CQ330" s="99" t="s">
        <v>112</v>
      </c>
      <c r="CR330" s="102">
        <f t="shared" si="238"/>
        <v>0</v>
      </c>
    </row>
    <row r="331" spans="1:96" x14ac:dyDescent="0.15">
      <c r="A331" s="80" t="s">
        <v>819</v>
      </c>
      <c r="B331" s="81" t="s">
        <v>820</v>
      </c>
      <c r="C331" s="82" t="s">
        <v>170</v>
      </c>
      <c r="D331" s="82" t="s">
        <v>52</v>
      </c>
      <c r="E331" s="56"/>
      <c r="F331" s="14"/>
      <c r="G331" s="80">
        <v>89</v>
      </c>
      <c r="H331" s="56">
        <v>75</v>
      </c>
      <c r="I331" s="56">
        <v>97</v>
      </c>
      <c r="J331" s="56">
        <v>59</v>
      </c>
      <c r="K331" s="56">
        <v>48.5</v>
      </c>
      <c r="L331" s="56">
        <v>56</v>
      </c>
      <c r="M331" s="94">
        <f t="shared" si="201"/>
        <v>424.5</v>
      </c>
      <c r="N331" s="80"/>
      <c r="O331" s="56">
        <f t="shared" si="239"/>
        <v>0</v>
      </c>
      <c r="P331" s="56"/>
      <c r="Q331" s="81">
        <f t="shared" si="200"/>
        <v>0</v>
      </c>
      <c r="R331" s="14">
        <f t="shared" si="202"/>
        <v>0</v>
      </c>
      <c r="S331" s="80"/>
      <c r="T331" s="99" t="s">
        <v>74</v>
      </c>
      <c r="U331" s="56">
        <f t="shared" si="203"/>
        <v>0</v>
      </c>
      <c r="V331" s="99" t="s">
        <v>79</v>
      </c>
      <c r="W331" s="56">
        <f t="shared" si="204"/>
        <v>0</v>
      </c>
      <c r="X331" s="99" t="s">
        <v>86</v>
      </c>
      <c r="Y331" s="56">
        <f t="shared" si="205"/>
        <v>0</v>
      </c>
      <c r="Z331" s="99" t="s">
        <v>107</v>
      </c>
      <c r="AA331" s="56">
        <f t="shared" si="206"/>
        <v>0</v>
      </c>
      <c r="AB331" s="99" t="s">
        <v>110</v>
      </c>
      <c r="AC331" s="56">
        <f t="shared" si="207"/>
        <v>0</v>
      </c>
      <c r="AD331" s="99" t="s">
        <v>103</v>
      </c>
      <c r="AE331" s="56">
        <f t="shared" si="208"/>
        <v>0</v>
      </c>
      <c r="AF331" s="56"/>
      <c r="AG331" s="99" t="s">
        <v>73</v>
      </c>
      <c r="AH331" s="56">
        <f t="shared" si="209"/>
        <v>0</v>
      </c>
      <c r="AI331" s="100" t="s">
        <v>84</v>
      </c>
      <c r="AJ331" s="56">
        <f t="shared" si="210"/>
        <v>0</v>
      </c>
      <c r="AK331" s="56" t="s">
        <v>85</v>
      </c>
      <c r="AL331" s="56">
        <f t="shared" si="211"/>
        <v>0</v>
      </c>
      <c r="AM331" s="99" t="s">
        <v>105</v>
      </c>
      <c r="AN331" s="56">
        <f t="shared" si="212"/>
        <v>0</v>
      </c>
      <c r="AO331" s="99" t="s">
        <v>111</v>
      </c>
      <c r="AP331" s="56">
        <f t="shared" si="213"/>
        <v>0</v>
      </c>
      <c r="AQ331" s="99" t="s">
        <v>103</v>
      </c>
      <c r="AR331" s="56">
        <f t="shared" si="214"/>
        <v>0</v>
      </c>
      <c r="AS331" s="56"/>
      <c r="AT331" s="99" t="s">
        <v>76</v>
      </c>
      <c r="AU331" s="56">
        <f t="shared" si="215"/>
        <v>0</v>
      </c>
      <c r="AV331" s="99" t="s">
        <v>84</v>
      </c>
      <c r="AW331" s="56">
        <f t="shared" si="216"/>
        <v>0</v>
      </c>
      <c r="AX331" s="99" t="s">
        <v>89</v>
      </c>
      <c r="AY331" s="56">
        <f t="shared" si="217"/>
        <v>0</v>
      </c>
      <c r="AZ331" s="99" t="s">
        <v>105</v>
      </c>
      <c r="BA331" s="56">
        <f t="shared" si="218"/>
        <v>0</v>
      </c>
      <c r="BB331" s="99" t="s">
        <v>111</v>
      </c>
      <c r="BC331" s="56">
        <f t="shared" si="219"/>
        <v>0</v>
      </c>
      <c r="BD331" s="99" t="s">
        <v>126</v>
      </c>
      <c r="BE331" s="56">
        <f t="shared" si="220"/>
        <v>0</v>
      </c>
      <c r="BF331" s="56"/>
      <c r="BG331" s="69" t="s">
        <v>76</v>
      </c>
      <c r="BH331" s="56">
        <f t="shared" si="221"/>
        <v>0</v>
      </c>
      <c r="BI331" s="100" t="s">
        <v>84</v>
      </c>
      <c r="BJ331" s="56">
        <f t="shared" si="222"/>
        <v>0</v>
      </c>
      <c r="BK331" s="99" t="s">
        <v>89</v>
      </c>
      <c r="BL331" s="56">
        <f t="shared" si="223"/>
        <v>0</v>
      </c>
      <c r="BM331" s="99" t="s">
        <v>105</v>
      </c>
      <c r="BN331" s="56">
        <f t="shared" si="224"/>
        <v>0</v>
      </c>
      <c r="BO331" s="99" t="s">
        <v>111</v>
      </c>
      <c r="BP331" s="56">
        <f t="shared" si="225"/>
        <v>0</v>
      </c>
      <c r="BQ331" s="99" t="s">
        <v>126</v>
      </c>
      <c r="BR331" s="56">
        <f t="shared" si="226"/>
        <v>0</v>
      </c>
      <c r="BS331" s="56"/>
      <c r="BT331" s="99" t="s">
        <v>77</v>
      </c>
      <c r="BU331" s="56">
        <f t="shared" si="227"/>
        <v>0</v>
      </c>
      <c r="BV331" s="100" t="s">
        <v>81</v>
      </c>
      <c r="BW331" s="56">
        <f t="shared" si="228"/>
        <v>0</v>
      </c>
      <c r="BX331" s="99" t="s">
        <v>86</v>
      </c>
      <c r="BY331" s="56">
        <f t="shared" si="229"/>
        <v>0</v>
      </c>
      <c r="BZ331" s="99" t="s">
        <v>105</v>
      </c>
      <c r="CA331" s="56">
        <f t="shared" si="230"/>
        <v>0</v>
      </c>
      <c r="CB331" s="99" t="s">
        <v>108</v>
      </c>
      <c r="CC331" s="56">
        <f t="shared" si="231"/>
        <v>0</v>
      </c>
      <c r="CD331" s="99" t="s">
        <v>112</v>
      </c>
      <c r="CE331" s="56">
        <f t="shared" si="232"/>
        <v>0</v>
      </c>
      <c r="CF331" s="56"/>
      <c r="CG331" s="99" t="s">
        <v>77</v>
      </c>
      <c r="CH331" s="56">
        <f t="shared" si="233"/>
        <v>0</v>
      </c>
      <c r="CI331" s="99" t="s">
        <v>81</v>
      </c>
      <c r="CJ331" s="56">
        <f t="shared" si="234"/>
        <v>0</v>
      </c>
      <c r="CK331" s="99" t="s">
        <v>86</v>
      </c>
      <c r="CL331" s="56">
        <f t="shared" si="235"/>
        <v>0</v>
      </c>
      <c r="CM331" s="99" t="s">
        <v>105</v>
      </c>
      <c r="CN331" s="56">
        <f t="shared" si="236"/>
        <v>0</v>
      </c>
      <c r="CO331" s="99" t="s">
        <v>108</v>
      </c>
      <c r="CP331" s="56">
        <f t="shared" si="237"/>
        <v>0</v>
      </c>
      <c r="CQ331" s="99" t="s">
        <v>112</v>
      </c>
      <c r="CR331" s="102">
        <f t="shared" si="238"/>
        <v>0</v>
      </c>
    </row>
    <row r="332" spans="1:96" x14ac:dyDescent="0.15">
      <c r="A332" s="80" t="s">
        <v>821</v>
      </c>
      <c r="B332" s="81" t="s">
        <v>822</v>
      </c>
      <c r="C332" s="82" t="s">
        <v>170</v>
      </c>
      <c r="D332" s="82" t="s">
        <v>52</v>
      </c>
      <c r="E332" s="56"/>
      <c r="F332" s="14"/>
      <c r="G332" s="80">
        <v>94</v>
      </c>
      <c r="H332" s="56">
        <v>61</v>
      </c>
      <c r="I332" s="56">
        <v>113</v>
      </c>
      <c r="J332" s="56">
        <v>55</v>
      </c>
      <c r="K332" s="56">
        <v>39</v>
      </c>
      <c r="L332" s="56">
        <v>61</v>
      </c>
      <c r="M332" s="94">
        <f t="shared" si="201"/>
        <v>423</v>
      </c>
      <c r="N332" s="80"/>
      <c r="O332" s="56">
        <f t="shared" si="239"/>
        <v>0</v>
      </c>
      <c r="P332" s="56"/>
      <c r="Q332" s="81">
        <f t="shared" si="200"/>
        <v>0</v>
      </c>
      <c r="R332" s="14">
        <f t="shared" si="202"/>
        <v>0</v>
      </c>
      <c r="S332" s="80"/>
      <c r="T332" s="99" t="s">
        <v>74</v>
      </c>
      <c r="U332" s="56">
        <f t="shared" si="203"/>
        <v>0</v>
      </c>
      <c r="V332" s="99" t="s">
        <v>84</v>
      </c>
      <c r="W332" s="56">
        <f t="shared" si="204"/>
        <v>0</v>
      </c>
      <c r="X332" s="99" t="s">
        <v>88</v>
      </c>
      <c r="Y332" s="56">
        <f t="shared" si="205"/>
        <v>0</v>
      </c>
      <c r="Z332" s="99" t="s">
        <v>105</v>
      </c>
      <c r="AA332" s="56">
        <f t="shared" si="206"/>
        <v>0</v>
      </c>
      <c r="AB332" s="99" t="s">
        <v>110</v>
      </c>
      <c r="AC332" s="56">
        <f t="shared" si="207"/>
        <v>0</v>
      </c>
      <c r="AD332" s="99" t="s">
        <v>112</v>
      </c>
      <c r="AE332" s="56">
        <f t="shared" si="208"/>
        <v>0</v>
      </c>
      <c r="AF332" s="56"/>
      <c r="AG332" s="99" t="s">
        <v>77</v>
      </c>
      <c r="AH332" s="56">
        <f t="shared" si="209"/>
        <v>0</v>
      </c>
      <c r="AI332" s="100" t="s">
        <v>81</v>
      </c>
      <c r="AJ332" s="56">
        <f t="shared" si="210"/>
        <v>0</v>
      </c>
      <c r="AK332" s="56" t="s">
        <v>86</v>
      </c>
      <c r="AL332" s="56">
        <f t="shared" si="211"/>
        <v>0</v>
      </c>
      <c r="AM332" s="99" t="s">
        <v>105</v>
      </c>
      <c r="AN332" s="56">
        <f t="shared" si="212"/>
        <v>0</v>
      </c>
      <c r="AO332" s="99" t="s">
        <v>111</v>
      </c>
      <c r="AP332" s="56">
        <f t="shared" si="213"/>
        <v>0</v>
      </c>
      <c r="AQ332" s="99" t="s">
        <v>112</v>
      </c>
      <c r="AR332" s="56">
        <f t="shared" si="214"/>
        <v>0</v>
      </c>
      <c r="AS332" s="56"/>
      <c r="AT332" s="99" t="s">
        <v>76</v>
      </c>
      <c r="AU332" s="56">
        <f t="shared" si="215"/>
        <v>0</v>
      </c>
      <c r="AV332" s="99" t="s">
        <v>81</v>
      </c>
      <c r="AW332" s="56">
        <f t="shared" si="216"/>
        <v>0</v>
      </c>
      <c r="AX332" s="99" t="s">
        <v>86</v>
      </c>
      <c r="AY332" s="56">
        <f t="shared" si="217"/>
        <v>0</v>
      </c>
      <c r="AZ332" s="99" t="s">
        <v>105</v>
      </c>
      <c r="BA332" s="56">
        <f t="shared" si="218"/>
        <v>0</v>
      </c>
      <c r="BB332" s="99" t="s">
        <v>111</v>
      </c>
      <c r="BC332" s="56">
        <f t="shared" si="219"/>
        <v>0</v>
      </c>
      <c r="BD332" s="99" t="s">
        <v>112</v>
      </c>
      <c r="BE332" s="56">
        <f t="shared" si="220"/>
        <v>0</v>
      </c>
      <c r="BF332" s="56"/>
      <c r="BG332" s="69" t="s">
        <v>76</v>
      </c>
      <c r="BH332" s="56">
        <f t="shared" si="221"/>
        <v>0</v>
      </c>
      <c r="BI332" s="100" t="s">
        <v>81</v>
      </c>
      <c r="BJ332" s="56">
        <f t="shared" si="222"/>
        <v>0</v>
      </c>
      <c r="BK332" s="99" t="s">
        <v>86</v>
      </c>
      <c r="BL332" s="56">
        <f t="shared" si="223"/>
        <v>0</v>
      </c>
      <c r="BM332" s="99" t="s">
        <v>105</v>
      </c>
      <c r="BN332" s="56">
        <f t="shared" si="224"/>
        <v>0</v>
      </c>
      <c r="BO332" s="99" t="s">
        <v>111</v>
      </c>
      <c r="BP332" s="56">
        <f t="shared" si="225"/>
        <v>0</v>
      </c>
      <c r="BQ332" s="99" t="s">
        <v>112</v>
      </c>
      <c r="BR332" s="56">
        <f t="shared" si="226"/>
        <v>0</v>
      </c>
      <c r="BS332" s="56"/>
      <c r="BT332" s="99" t="s">
        <v>77</v>
      </c>
      <c r="BU332" s="56">
        <f t="shared" si="227"/>
        <v>0</v>
      </c>
      <c r="BV332" s="100" t="s">
        <v>81</v>
      </c>
      <c r="BW332" s="56">
        <f t="shared" si="228"/>
        <v>0</v>
      </c>
      <c r="BX332" s="99" t="s">
        <v>86</v>
      </c>
      <c r="BY332" s="56">
        <f t="shared" si="229"/>
        <v>0</v>
      </c>
      <c r="BZ332" s="99" t="s">
        <v>105</v>
      </c>
      <c r="CA332" s="56">
        <f t="shared" si="230"/>
        <v>0</v>
      </c>
      <c r="CB332" s="99" t="s">
        <v>108</v>
      </c>
      <c r="CC332" s="56">
        <f t="shared" si="231"/>
        <v>0</v>
      </c>
      <c r="CD332" s="99" t="s">
        <v>112</v>
      </c>
      <c r="CE332" s="56">
        <f t="shared" si="232"/>
        <v>0</v>
      </c>
      <c r="CF332" s="56"/>
      <c r="CG332" s="99" t="s">
        <v>77</v>
      </c>
      <c r="CH332" s="56">
        <f t="shared" si="233"/>
        <v>0</v>
      </c>
      <c r="CI332" s="99" t="s">
        <v>81</v>
      </c>
      <c r="CJ332" s="56">
        <f t="shared" si="234"/>
        <v>0</v>
      </c>
      <c r="CK332" s="99" t="s">
        <v>86</v>
      </c>
      <c r="CL332" s="56">
        <f t="shared" si="235"/>
        <v>0</v>
      </c>
      <c r="CM332" s="99" t="s">
        <v>105</v>
      </c>
      <c r="CN332" s="56">
        <f t="shared" si="236"/>
        <v>0</v>
      </c>
      <c r="CO332" s="99" t="s">
        <v>108</v>
      </c>
      <c r="CP332" s="56">
        <f t="shared" si="237"/>
        <v>0</v>
      </c>
      <c r="CQ332" s="99" t="s">
        <v>112</v>
      </c>
      <c r="CR332" s="102">
        <f t="shared" si="238"/>
        <v>0</v>
      </c>
    </row>
    <row r="333" spans="1:96" x14ac:dyDescent="0.15">
      <c r="A333" s="80" t="s">
        <v>823</v>
      </c>
      <c r="B333" s="81" t="s">
        <v>824</v>
      </c>
      <c r="C333" s="82" t="s">
        <v>170</v>
      </c>
      <c r="D333" s="82" t="s">
        <v>52</v>
      </c>
      <c r="E333" s="56"/>
      <c r="F333" s="14"/>
      <c r="G333" s="80">
        <v>115</v>
      </c>
      <c r="H333" s="56">
        <v>45</v>
      </c>
      <c r="I333" s="56">
        <v>71</v>
      </c>
      <c r="J333" s="56">
        <v>63</v>
      </c>
      <c r="K333" s="56">
        <v>65</v>
      </c>
      <c r="L333" s="56">
        <v>64</v>
      </c>
      <c r="M333" s="94">
        <f t="shared" si="201"/>
        <v>423</v>
      </c>
      <c r="N333" s="80"/>
      <c r="O333" s="56">
        <f t="shared" si="239"/>
        <v>0</v>
      </c>
      <c r="P333" s="56"/>
      <c r="Q333" s="81">
        <f t="shared" si="200"/>
        <v>0</v>
      </c>
      <c r="R333" s="14">
        <f t="shared" si="202"/>
        <v>0</v>
      </c>
      <c r="S333" s="80"/>
      <c r="T333" s="99" t="s">
        <v>77</v>
      </c>
      <c r="U333" s="56">
        <f t="shared" si="203"/>
        <v>0</v>
      </c>
      <c r="V333" s="99" t="s">
        <v>82</v>
      </c>
      <c r="W333" s="56">
        <f t="shared" si="204"/>
        <v>0</v>
      </c>
      <c r="X333" s="99" t="s">
        <v>90</v>
      </c>
      <c r="Y333" s="56">
        <f t="shared" si="205"/>
        <v>0</v>
      </c>
      <c r="Z333" s="99" t="s">
        <v>105</v>
      </c>
      <c r="AA333" s="56">
        <f t="shared" si="206"/>
        <v>0</v>
      </c>
      <c r="AB333" s="99" t="s">
        <v>108</v>
      </c>
      <c r="AC333" s="56">
        <f t="shared" si="207"/>
        <v>0</v>
      </c>
      <c r="AD333" s="99" t="s">
        <v>103</v>
      </c>
      <c r="AE333" s="56">
        <f t="shared" si="208"/>
        <v>0</v>
      </c>
      <c r="AF333" s="56"/>
      <c r="AG333" s="99" t="s">
        <v>76</v>
      </c>
      <c r="AH333" s="56">
        <f t="shared" si="209"/>
        <v>0</v>
      </c>
      <c r="AI333" s="100" t="s">
        <v>80</v>
      </c>
      <c r="AJ333" s="56">
        <f t="shared" si="210"/>
        <v>0</v>
      </c>
      <c r="AK333" s="56" t="s">
        <v>89</v>
      </c>
      <c r="AL333" s="56">
        <f t="shared" si="211"/>
        <v>0</v>
      </c>
      <c r="AM333" s="99" t="s">
        <v>105</v>
      </c>
      <c r="AN333" s="56">
        <f t="shared" si="212"/>
        <v>0</v>
      </c>
      <c r="AO333" s="99" t="s">
        <v>110</v>
      </c>
      <c r="AP333" s="56">
        <f t="shared" si="213"/>
        <v>0</v>
      </c>
      <c r="AQ333" s="99" t="s">
        <v>103</v>
      </c>
      <c r="AR333" s="56">
        <f t="shared" si="214"/>
        <v>0</v>
      </c>
      <c r="AS333" s="56"/>
      <c r="AT333" s="99" t="s">
        <v>77</v>
      </c>
      <c r="AU333" s="56">
        <f t="shared" si="215"/>
        <v>0</v>
      </c>
      <c r="AV333" s="99" t="s">
        <v>80</v>
      </c>
      <c r="AW333" s="56">
        <f t="shared" si="216"/>
        <v>0</v>
      </c>
      <c r="AX333" s="99" t="s">
        <v>90</v>
      </c>
      <c r="AY333" s="56">
        <f t="shared" si="217"/>
        <v>0</v>
      </c>
      <c r="AZ333" s="99" t="s">
        <v>107</v>
      </c>
      <c r="BA333" s="56">
        <f t="shared" si="218"/>
        <v>0</v>
      </c>
      <c r="BB333" s="99" t="s">
        <v>133</v>
      </c>
      <c r="BC333" s="56">
        <f t="shared" si="219"/>
        <v>0</v>
      </c>
      <c r="BD333" s="99" t="s">
        <v>126</v>
      </c>
      <c r="BE333" s="56">
        <f t="shared" si="220"/>
        <v>0</v>
      </c>
      <c r="BF333" s="56"/>
      <c r="BG333" s="69" t="s">
        <v>77</v>
      </c>
      <c r="BH333" s="56">
        <f t="shared" si="221"/>
        <v>0</v>
      </c>
      <c r="BI333" s="100" t="s">
        <v>80</v>
      </c>
      <c r="BJ333" s="56">
        <f t="shared" si="222"/>
        <v>0</v>
      </c>
      <c r="BK333" s="99" t="s">
        <v>90</v>
      </c>
      <c r="BL333" s="56">
        <f t="shared" si="223"/>
        <v>0</v>
      </c>
      <c r="BM333" s="99" t="s">
        <v>107</v>
      </c>
      <c r="BN333" s="56">
        <f t="shared" si="224"/>
        <v>0</v>
      </c>
      <c r="BO333" s="99" t="s">
        <v>133</v>
      </c>
      <c r="BP333" s="56">
        <f t="shared" si="225"/>
        <v>0</v>
      </c>
      <c r="BQ333" s="99" t="s">
        <v>126</v>
      </c>
      <c r="BR333" s="56">
        <f t="shared" si="226"/>
        <v>0</v>
      </c>
      <c r="BS333" s="56"/>
      <c r="BT333" s="99" t="s">
        <v>136</v>
      </c>
      <c r="BU333" s="56">
        <f t="shared" si="227"/>
        <v>0</v>
      </c>
      <c r="BV333" s="100" t="s">
        <v>80</v>
      </c>
      <c r="BW333" s="56">
        <f t="shared" si="228"/>
        <v>0</v>
      </c>
      <c r="BX333" s="99" t="s">
        <v>90</v>
      </c>
      <c r="BY333" s="56">
        <f t="shared" si="229"/>
        <v>0</v>
      </c>
      <c r="BZ333" s="99" t="s">
        <v>105</v>
      </c>
      <c r="CA333" s="56">
        <f t="shared" si="230"/>
        <v>0</v>
      </c>
      <c r="CB333" s="99" t="s">
        <v>108</v>
      </c>
      <c r="CC333" s="56">
        <f t="shared" si="231"/>
        <v>0</v>
      </c>
      <c r="CD333" s="99" t="s">
        <v>126</v>
      </c>
      <c r="CE333" s="56">
        <f t="shared" si="232"/>
        <v>0</v>
      </c>
      <c r="CF333" s="56"/>
      <c r="CG333" s="99" t="s">
        <v>136</v>
      </c>
      <c r="CH333" s="56">
        <f t="shared" si="233"/>
        <v>0</v>
      </c>
      <c r="CI333" s="99" t="s">
        <v>80</v>
      </c>
      <c r="CJ333" s="56">
        <f t="shared" si="234"/>
        <v>0</v>
      </c>
      <c r="CK333" s="99" t="s">
        <v>90</v>
      </c>
      <c r="CL333" s="56">
        <f t="shared" si="235"/>
        <v>0</v>
      </c>
      <c r="CM333" s="99" t="s">
        <v>105</v>
      </c>
      <c r="CN333" s="56">
        <f t="shared" si="236"/>
        <v>0</v>
      </c>
      <c r="CO333" s="99" t="s">
        <v>108</v>
      </c>
      <c r="CP333" s="56">
        <f t="shared" si="237"/>
        <v>0</v>
      </c>
      <c r="CQ333" s="99" t="s">
        <v>126</v>
      </c>
      <c r="CR333" s="102">
        <f t="shared" si="238"/>
        <v>0</v>
      </c>
    </row>
    <row r="334" spans="1:96" x14ac:dyDescent="0.15">
      <c r="A334" s="80" t="s">
        <v>825</v>
      </c>
      <c r="B334" s="81" t="s">
        <v>826</v>
      </c>
      <c r="C334" s="82" t="s">
        <v>170</v>
      </c>
      <c r="D334" s="82" t="s">
        <v>52</v>
      </c>
      <c r="E334" s="56"/>
      <c r="F334" s="14"/>
      <c r="G334" s="80">
        <v>100</v>
      </c>
      <c r="H334" s="56">
        <v>41</v>
      </c>
      <c r="I334" s="56">
        <v>112</v>
      </c>
      <c r="J334" s="56">
        <v>56.5</v>
      </c>
      <c r="K334" s="56">
        <v>47.5</v>
      </c>
      <c r="L334" s="56">
        <v>64</v>
      </c>
      <c r="M334" s="94">
        <f t="shared" si="201"/>
        <v>421</v>
      </c>
      <c r="N334" s="80"/>
      <c r="O334" s="56">
        <f t="shared" si="239"/>
        <v>0</v>
      </c>
      <c r="P334" s="56"/>
      <c r="Q334" s="81">
        <f t="shared" si="200"/>
        <v>0</v>
      </c>
      <c r="R334" s="14">
        <f t="shared" si="202"/>
        <v>0</v>
      </c>
      <c r="S334" s="80"/>
      <c r="T334" s="99" t="s">
        <v>77</v>
      </c>
      <c r="U334" s="56">
        <f t="shared" si="203"/>
        <v>0</v>
      </c>
      <c r="V334" s="99" t="s">
        <v>81</v>
      </c>
      <c r="W334" s="56">
        <f t="shared" si="204"/>
        <v>0</v>
      </c>
      <c r="X334" s="99" t="s">
        <v>90</v>
      </c>
      <c r="Y334" s="56">
        <f t="shared" si="205"/>
        <v>0</v>
      </c>
      <c r="Z334" s="99" t="s">
        <v>123</v>
      </c>
      <c r="AA334" s="56">
        <f t="shared" si="206"/>
        <v>0</v>
      </c>
      <c r="AB334" s="99" t="s">
        <v>110</v>
      </c>
      <c r="AC334" s="56">
        <f t="shared" si="207"/>
        <v>0</v>
      </c>
      <c r="AD334" s="99" t="s">
        <v>103</v>
      </c>
      <c r="AE334" s="56">
        <f t="shared" si="208"/>
        <v>0</v>
      </c>
      <c r="AF334" s="56"/>
      <c r="AG334" s="99" t="s">
        <v>75</v>
      </c>
      <c r="AH334" s="56">
        <f t="shared" si="209"/>
        <v>0</v>
      </c>
      <c r="AI334" s="100" t="s">
        <v>79</v>
      </c>
      <c r="AJ334" s="56">
        <f t="shared" si="210"/>
        <v>0</v>
      </c>
      <c r="AK334" s="56" t="s">
        <v>86</v>
      </c>
      <c r="AL334" s="56">
        <f t="shared" si="211"/>
        <v>0</v>
      </c>
      <c r="AM334" s="99" t="s">
        <v>123</v>
      </c>
      <c r="AN334" s="56">
        <f t="shared" si="212"/>
        <v>0</v>
      </c>
      <c r="AO334" s="99" t="s">
        <v>110</v>
      </c>
      <c r="AP334" s="56">
        <f t="shared" si="213"/>
        <v>0</v>
      </c>
      <c r="AQ334" s="99" t="s">
        <v>103</v>
      </c>
      <c r="AR334" s="56">
        <f t="shared" si="214"/>
        <v>0</v>
      </c>
      <c r="AS334" s="56"/>
      <c r="AT334" s="99" t="s">
        <v>75</v>
      </c>
      <c r="AU334" s="56">
        <f t="shared" si="215"/>
        <v>0</v>
      </c>
      <c r="AV334" s="99" t="s">
        <v>79</v>
      </c>
      <c r="AW334" s="56">
        <f t="shared" si="216"/>
        <v>0</v>
      </c>
      <c r="AX334" s="99" t="s">
        <v>86</v>
      </c>
      <c r="AY334" s="56">
        <f t="shared" si="217"/>
        <v>0</v>
      </c>
      <c r="AZ334" s="99" t="s">
        <v>105</v>
      </c>
      <c r="BA334" s="56">
        <f t="shared" si="218"/>
        <v>0</v>
      </c>
      <c r="BB334" s="99" t="s">
        <v>111</v>
      </c>
      <c r="BC334" s="56">
        <f t="shared" si="219"/>
        <v>0</v>
      </c>
      <c r="BD334" s="99" t="s">
        <v>112</v>
      </c>
      <c r="BE334" s="56">
        <f t="shared" si="220"/>
        <v>0</v>
      </c>
      <c r="BF334" s="56"/>
      <c r="BG334" s="69" t="s">
        <v>75</v>
      </c>
      <c r="BH334" s="56">
        <f t="shared" si="221"/>
        <v>0</v>
      </c>
      <c r="BI334" s="100" t="s">
        <v>79</v>
      </c>
      <c r="BJ334" s="56">
        <f t="shared" si="222"/>
        <v>0</v>
      </c>
      <c r="BK334" s="99" t="s">
        <v>86</v>
      </c>
      <c r="BL334" s="56">
        <f t="shared" si="223"/>
        <v>0</v>
      </c>
      <c r="BM334" s="99" t="s">
        <v>105</v>
      </c>
      <c r="BN334" s="56">
        <f t="shared" si="224"/>
        <v>0</v>
      </c>
      <c r="BO334" s="99" t="s">
        <v>111</v>
      </c>
      <c r="BP334" s="56">
        <f t="shared" si="225"/>
        <v>0</v>
      </c>
      <c r="BQ334" s="99" t="s">
        <v>112</v>
      </c>
      <c r="BR334" s="56">
        <f t="shared" si="226"/>
        <v>0</v>
      </c>
      <c r="BS334" s="56"/>
      <c r="BT334" s="99" t="s">
        <v>136</v>
      </c>
      <c r="BU334" s="56">
        <f t="shared" si="227"/>
        <v>0</v>
      </c>
      <c r="BV334" s="100" t="s">
        <v>80</v>
      </c>
      <c r="BW334" s="56">
        <f t="shared" si="228"/>
        <v>0</v>
      </c>
      <c r="BX334" s="99" t="s">
        <v>90</v>
      </c>
      <c r="BY334" s="56">
        <f t="shared" si="229"/>
        <v>0</v>
      </c>
      <c r="BZ334" s="99" t="s">
        <v>105</v>
      </c>
      <c r="CA334" s="56">
        <f t="shared" si="230"/>
        <v>0</v>
      </c>
      <c r="CB334" s="99" t="s">
        <v>108</v>
      </c>
      <c r="CC334" s="56">
        <f t="shared" si="231"/>
        <v>0</v>
      </c>
      <c r="CD334" s="99" t="s">
        <v>126</v>
      </c>
      <c r="CE334" s="56">
        <f t="shared" si="232"/>
        <v>0</v>
      </c>
      <c r="CF334" s="56"/>
      <c r="CG334" s="99" t="s">
        <v>136</v>
      </c>
      <c r="CH334" s="56">
        <f t="shared" si="233"/>
        <v>0</v>
      </c>
      <c r="CI334" s="99" t="s">
        <v>80</v>
      </c>
      <c r="CJ334" s="56">
        <f t="shared" si="234"/>
        <v>0</v>
      </c>
      <c r="CK334" s="99" t="s">
        <v>90</v>
      </c>
      <c r="CL334" s="56">
        <f t="shared" si="235"/>
        <v>0</v>
      </c>
      <c r="CM334" s="99" t="s">
        <v>105</v>
      </c>
      <c r="CN334" s="56">
        <f t="shared" si="236"/>
        <v>0</v>
      </c>
      <c r="CO334" s="99" t="s">
        <v>108</v>
      </c>
      <c r="CP334" s="56">
        <f t="shared" si="237"/>
        <v>0</v>
      </c>
      <c r="CQ334" s="99" t="s">
        <v>126</v>
      </c>
      <c r="CR334" s="102">
        <f t="shared" si="238"/>
        <v>0</v>
      </c>
    </row>
    <row r="335" spans="1:96" x14ac:dyDescent="0.15">
      <c r="A335" s="80" t="s">
        <v>827</v>
      </c>
      <c r="B335" s="81" t="s">
        <v>828</v>
      </c>
      <c r="C335" s="82" t="s">
        <v>170</v>
      </c>
      <c r="D335" s="82" t="s">
        <v>52</v>
      </c>
      <c r="E335" s="56"/>
      <c r="F335" s="14"/>
      <c r="G335" s="80">
        <v>100</v>
      </c>
      <c r="H335" s="56">
        <v>41</v>
      </c>
      <c r="I335" s="56">
        <v>112</v>
      </c>
      <c r="J335" s="56">
        <v>56.5</v>
      </c>
      <c r="K335" s="56">
        <v>47.5</v>
      </c>
      <c r="L335" s="56">
        <v>64</v>
      </c>
      <c r="M335" s="94">
        <f t="shared" si="201"/>
        <v>421</v>
      </c>
      <c r="N335" s="80"/>
      <c r="O335" s="56">
        <f t="shared" si="239"/>
        <v>0</v>
      </c>
      <c r="P335" s="56"/>
      <c r="Q335" s="81">
        <f t="shared" si="200"/>
        <v>0</v>
      </c>
      <c r="R335" s="14">
        <f t="shared" si="202"/>
        <v>0</v>
      </c>
      <c r="S335" s="80"/>
      <c r="T335" s="99" t="s">
        <v>74</v>
      </c>
      <c r="U335" s="56">
        <f t="shared" si="203"/>
        <v>0</v>
      </c>
      <c r="V335" s="99" t="s">
        <v>79</v>
      </c>
      <c r="W335" s="56">
        <f t="shared" si="204"/>
        <v>0</v>
      </c>
      <c r="X335" s="99" t="s">
        <v>86</v>
      </c>
      <c r="Y335" s="56">
        <f t="shared" si="205"/>
        <v>0</v>
      </c>
      <c r="Z335" s="99" t="s">
        <v>107</v>
      </c>
      <c r="AA335" s="56">
        <f t="shared" si="206"/>
        <v>0</v>
      </c>
      <c r="AB335" s="99" t="s">
        <v>110</v>
      </c>
      <c r="AC335" s="56">
        <f t="shared" si="207"/>
        <v>0</v>
      </c>
      <c r="AD335" s="99" t="s">
        <v>103</v>
      </c>
      <c r="AE335" s="56">
        <f t="shared" si="208"/>
        <v>0</v>
      </c>
      <c r="AF335" s="56"/>
      <c r="AG335" s="99" t="s">
        <v>77</v>
      </c>
      <c r="AH335" s="56">
        <f t="shared" si="209"/>
        <v>0</v>
      </c>
      <c r="AI335" s="100" t="s">
        <v>84</v>
      </c>
      <c r="AJ335" s="56">
        <f t="shared" si="210"/>
        <v>0</v>
      </c>
      <c r="AK335" s="56" t="s">
        <v>86</v>
      </c>
      <c r="AL335" s="56">
        <f t="shared" si="211"/>
        <v>0</v>
      </c>
      <c r="AM335" s="99" t="s">
        <v>105</v>
      </c>
      <c r="AN335" s="56">
        <f t="shared" si="212"/>
        <v>0</v>
      </c>
      <c r="AO335" s="99" t="s">
        <v>111</v>
      </c>
      <c r="AP335" s="56">
        <f t="shared" si="213"/>
        <v>0</v>
      </c>
      <c r="AQ335" s="99" t="s">
        <v>103</v>
      </c>
      <c r="AR335" s="56">
        <f t="shared" si="214"/>
        <v>0</v>
      </c>
      <c r="AS335" s="56"/>
      <c r="AT335" s="99" t="s">
        <v>76</v>
      </c>
      <c r="AU335" s="56">
        <f t="shared" si="215"/>
        <v>0</v>
      </c>
      <c r="AV335" s="99" t="s">
        <v>84</v>
      </c>
      <c r="AW335" s="56">
        <f t="shared" si="216"/>
        <v>0</v>
      </c>
      <c r="AX335" s="99" t="s">
        <v>86</v>
      </c>
      <c r="AY335" s="56">
        <f t="shared" si="217"/>
        <v>0</v>
      </c>
      <c r="AZ335" s="99" t="s">
        <v>105</v>
      </c>
      <c r="BA335" s="56">
        <f t="shared" si="218"/>
        <v>0</v>
      </c>
      <c r="BB335" s="99" t="s">
        <v>111</v>
      </c>
      <c r="BC335" s="56">
        <f t="shared" si="219"/>
        <v>0</v>
      </c>
      <c r="BD335" s="99" t="s">
        <v>103</v>
      </c>
      <c r="BE335" s="56">
        <f t="shared" si="220"/>
        <v>0</v>
      </c>
      <c r="BF335" s="56"/>
      <c r="BG335" s="69" t="s">
        <v>76</v>
      </c>
      <c r="BH335" s="56">
        <f t="shared" si="221"/>
        <v>0</v>
      </c>
      <c r="BI335" s="100" t="s">
        <v>84</v>
      </c>
      <c r="BJ335" s="56">
        <f t="shared" si="222"/>
        <v>0</v>
      </c>
      <c r="BK335" s="99" t="s">
        <v>86</v>
      </c>
      <c r="BL335" s="56">
        <f t="shared" si="223"/>
        <v>0</v>
      </c>
      <c r="BM335" s="99" t="s">
        <v>105</v>
      </c>
      <c r="BN335" s="56">
        <f t="shared" si="224"/>
        <v>0</v>
      </c>
      <c r="BO335" s="99" t="s">
        <v>111</v>
      </c>
      <c r="BP335" s="56">
        <f t="shared" si="225"/>
        <v>0</v>
      </c>
      <c r="BQ335" s="99" t="s">
        <v>103</v>
      </c>
      <c r="BR335" s="56">
        <f t="shared" si="226"/>
        <v>0</v>
      </c>
      <c r="BS335" s="56"/>
      <c r="BT335" s="99" t="s">
        <v>136</v>
      </c>
      <c r="BU335" s="56">
        <f t="shared" si="227"/>
        <v>0</v>
      </c>
      <c r="BV335" s="100" t="s">
        <v>80</v>
      </c>
      <c r="BW335" s="56">
        <f t="shared" si="228"/>
        <v>0</v>
      </c>
      <c r="BX335" s="99" t="s">
        <v>90</v>
      </c>
      <c r="BY335" s="56">
        <f t="shared" si="229"/>
        <v>0</v>
      </c>
      <c r="BZ335" s="99" t="s">
        <v>105</v>
      </c>
      <c r="CA335" s="56">
        <f t="shared" si="230"/>
        <v>0</v>
      </c>
      <c r="CB335" s="99" t="s">
        <v>108</v>
      </c>
      <c r="CC335" s="56">
        <f t="shared" si="231"/>
        <v>0</v>
      </c>
      <c r="CD335" s="99" t="s">
        <v>126</v>
      </c>
      <c r="CE335" s="56">
        <f t="shared" si="232"/>
        <v>0</v>
      </c>
      <c r="CF335" s="56"/>
      <c r="CG335" s="99" t="s">
        <v>136</v>
      </c>
      <c r="CH335" s="56">
        <f t="shared" si="233"/>
        <v>0</v>
      </c>
      <c r="CI335" s="99" t="s">
        <v>80</v>
      </c>
      <c r="CJ335" s="56">
        <f t="shared" si="234"/>
        <v>0</v>
      </c>
      <c r="CK335" s="99" t="s">
        <v>90</v>
      </c>
      <c r="CL335" s="56">
        <f t="shared" si="235"/>
        <v>0</v>
      </c>
      <c r="CM335" s="99" t="s">
        <v>105</v>
      </c>
      <c r="CN335" s="56">
        <f t="shared" si="236"/>
        <v>0</v>
      </c>
      <c r="CO335" s="99" t="s">
        <v>108</v>
      </c>
      <c r="CP335" s="56">
        <f t="shared" si="237"/>
        <v>0</v>
      </c>
      <c r="CQ335" s="99" t="s">
        <v>126</v>
      </c>
      <c r="CR335" s="102">
        <f t="shared" si="238"/>
        <v>0</v>
      </c>
    </row>
    <row r="336" spans="1:96" x14ac:dyDescent="0.15">
      <c r="A336" s="80" t="s">
        <v>829</v>
      </c>
      <c r="B336" s="81" t="s">
        <v>830</v>
      </c>
      <c r="C336" s="82" t="s">
        <v>170</v>
      </c>
      <c r="D336" s="82" t="s">
        <v>52</v>
      </c>
      <c r="E336" s="56"/>
      <c r="F336" s="14"/>
      <c r="G336" s="80">
        <v>112</v>
      </c>
      <c r="H336" s="56">
        <v>51</v>
      </c>
      <c r="I336" s="56">
        <v>91</v>
      </c>
      <c r="J336" s="56">
        <v>59</v>
      </c>
      <c r="K336" s="56">
        <v>55</v>
      </c>
      <c r="L336" s="56">
        <v>52</v>
      </c>
      <c r="M336" s="94">
        <f t="shared" si="201"/>
        <v>420</v>
      </c>
      <c r="N336" s="80"/>
      <c r="O336" s="56">
        <f t="shared" si="239"/>
        <v>0</v>
      </c>
      <c r="P336" s="56"/>
      <c r="Q336" s="81">
        <f t="shared" si="200"/>
        <v>0</v>
      </c>
      <c r="R336" s="14">
        <f t="shared" si="202"/>
        <v>0</v>
      </c>
      <c r="S336" s="80"/>
      <c r="T336" s="99" t="s">
        <v>78</v>
      </c>
      <c r="U336" s="56">
        <f t="shared" si="203"/>
        <v>0</v>
      </c>
      <c r="V336" s="99" t="s">
        <v>79</v>
      </c>
      <c r="W336" s="56">
        <f t="shared" si="204"/>
        <v>0</v>
      </c>
      <c r="X336" s="99" t="s">
        <v>86</v>
      </c>
      <c r="Y336" s="56">
        <f t="shared" si="205"/>
        <v>0</v>
      </c>
      <c r="Z336" s="99" t="s">
        <v>105</v>
      </c>
      <c r="AA336" s="56">
        <f t="shared" si="206"/>
        <v>0</v>
      </c>
      <c r="AB336" s="99" t="s">
        <v>110</v>
      </c>
      <c r="AC336" s="56">
        <f t="shared" si="207"/>
        <v>0</v>
      </c>
      <c r="AD336" s="99" t="s">
        <v>112</v>
      </c>
      <c r="AE336" s="56">
        <f t="shared" si="208"/>
        <v>0</v>
      </c>
      <c r="AF336" s="56"/>
      <c r="AG336" s="99" t="s">
        <v>76</v>
      </c>
      <c r="AH336" s="56">
        <f t="shared" si="209"/>
        <v>0</v>
      </c>
      <c r="AI336" s="100" t="s">
        <v>80</v>
      </c>
      <c r="AJ336" s="56">
        <f t="shared" si="210"/>
        <v>0</v>
      </c>
      <c r="AK336" s="56" t="s">
        <v>89</v>
      </c>
      <c r="AL336" s="56">
        <f t="shared" si="211"/>
        <v>0</v>
      </c>
      <c r="AM336" s="99" t="s">
        <v>107</v>
      </c>
      <c r="AN336" s="56">
        <f t="shared" si="212"/>
        <v>0</v>
      </c>
      <c r="AO336" s="99" t="s">
        <v>111</v>
      </c>
      <c r="AP336" s="56">
        <f t="shared" si="213"/>
        <v>0</v>
      </c>
      <c r="AQ336" s="99" t="s">
        <v>127</v>
      </c>
      <c r="AR336" s="56">
        <f t="shared" si="214"/>
        <v>0</v>
      </c>
      <c r="AS336" s="56"/>
      <c r="AT336" s="99" t="s">
        <v>77</v>
      </c>
      <c r="AU336" s="56">
        <f t="shared" si="215"/>
        <v>0</v>
      </c>
      <c r="AV336" s="99" t="s">
        <v>80</v>
      </c>
      <c r="AW336" s="56">
        <f t="shared" si="216"/>
        <v>0</v>
      </c>
      <c r="AX336" s="99" t="s">
        <v>90</v>
      </c>
      <c r="AY336" s="56">
        <f t="shared" si="217"/>
        <v>0</v>
      </c>
      <c r="AZ336" s="99" t="s">
        <v>107</v>
      </c>
      <c r="BA336" s="56">
        <f t="shared" si="218"/>
        <v>0</v>
      </c>
      <c r="BB336" s="99" t="s">
        <v>111</v>
      </c>
      <c r="BC336" s="56">
        <f t="shared" si="219"/>
        <v>0</v>
      </c>
      <c r="BD336" s="99" t="s">
        <v>126</v>
      </c>
      <c r="BE336" s="56">
        <f t="shared" si="220"/>
        <v>0</v>
      </c>
      <c r="BF336" s="56"/>
      <c r="BG336" s="69" t="s">
        <v>77</v>
      </c>
      <c r="BH336" s="56">
        <f t="shared" si="221"/>
        <v>0</v>
      </c>
      <c r="BI336" s="100" t="s">
        <v>80</v>
      </c>
      <c r="BJ336" s="56">
        <f t="shared" si="222"/>
        <v>0</v>
      </c>
      <c r="BK336" s="99" t="s">
        <v>90</v>
      </c>
      <c r="BL336" s="56">
        <f t="shared" si="223"/>
        <v>0</v>
      </c>
      <c r="BM336" s="99" t="s">
        <v>107</v>
      </c>
      <c r="BN336" s="56">
        <f t="shared" si="224"/>
        <v>0</v>
      </c>
      <c r="BO336" s="99" t="s">
        <v>111</v>
      </c>
      <c r="BP336" s="56">
        <f t="shared" si="225"/>
        <v>0</v>
      </c>
      <c r="BQ336" s="99" t="s">
        <v>126</v>
      </c>
      <c r="BR336" s="56">
        <f t="shared" si="226"/>
        <v>0</v>
      </c>
      <c r="BS336" s="56"/>
      <c r="BT336" s="99" t="s">
        <v>74</v>
      </c>
      <c r="BU336" s="56">
        <f t="shared" si="227"/>
        <v>0</v>
      </c>
      <c r="BV336" s="100" t="s">
        <v>139</v>
      </c>
      <c r="BW336" s="56">
        <f t="shared" si="228"/>
        <v>0</v>
      </c>
      <c r="BX336" s="99" t="s">
        <v>86</v>
      </c>
      <c r="BY336" s="56">
        <f t="shared" si="229"/>
        <v>0</v>
      </c>
      <c r="BZ336" s="99" t="s">
        <v>123</v>
      </c>
      <c r="CA336" s="56">
        <f t="shared" si="230"/>
        <v>0</v>
      </c>
      <c r="CB336" s="99" t="s">
        <v>111</v>
      </c>
      <c r="CC336" s="56">
        <f t="shared" si="231"/>
        <v>0</v>
      </c>
      <c r="CD336" s="99" t="s">
        <v>126</v>
      </c>
      <c r="CE336" s="56">
        <f t="shared" si="232"/>
        <v>0</v>
      </c>
      <c r="CF336" s="56"/>
      <c r="CG336" s="99" t="s">
        <v>74</v>
      </c>
      <c r="CH336" s="56">
        <f t="shared" si="233"/>
        <v>0</v>
      </c>
      <c r="CI336" s="99" t="s">
        <v>139</v>
      </c>
      <c r="CJ336" s="56">
        <f t="shared" si="234"/>
        <v>0</v>
      </c>
      <c r="CK336" s="99" t="s">
        <v>86</v>
      </c>
      <c r="CL336" s="56">
        <f t="shared" si="235"/>
        <v>0</v>
      </c>
      <c r="CM336" s="99" t="s">
        <v>123</v>
      </c>
      <c r="CN336" s="56">
        <f t="shared" si="236"/>
        <v>0</v>
      </c>
      <c r="CO336" s="99" t="s">
        <v>111</v>
      </c>
      <c r="CP336" s="56">
        <f t="shared" si="237"/>
        <v>0</v>
      </c>
      <c r="CQ336" s="99" t="s">
        <v>126</v>
      </c>
      <c r="CR336" s="102">
        <f t="shared" si="238"/>
        <v>0</v>
      </c>
    </row>
    <row r="337" spans="1:96" x14ac:dyDescent="0.15">
      <c r="A337" s="80" t="s">
        <v>831</v>
      </c>
      <c r="B337" s="81" t="s">
        <v>832</v>
      </c>
      <c r="C337" s="82" t="s">
        <v>170</v>
      </c>
      <c r="D337" s="82" t="s">
        <v>52</v>
      </c>
      <c r="E337" s="56"/>
      <c r="F337" s="14"/>
      <c r="G337" s="80">
        <v>96</v>
      </c>
      <c r="H337" s="56">
        <v>82</v>
      </c>
      <c r="I337" s="56">
        <v>60</v>
      </c>
      <c r="J337" s="56">
        <v>62.5</v>
      </c>
      <c r="K337" s="56">
        <v>54.5</v>
      </c>
      <c r="L337" s="56">
        <v>65</v>
      </c>
      <c r="M337" s="94">
        <f t="shared" si="201"/>
        <v>420</v>
      </c>
      <c r="N337" s="80"/>
      <c r="O337" s="56">
        <f t="shared" si="239"/>
        <v>0</v>
      </c>
      <c r="P337" s="56"/>
      <c r="Q337" s="81">
        <f t="shared" si="200"/>
        <v>0</v>
      </c>
      <c r="R337" s="14">
        <f t="shared" si="202"/>
        <v>0</v>
      </c>
      <c r="S337" s="80"/>
      <c r="T337" s="99" t="s">
        <v>75</v>
      </c>
      <c r="U337" s="56">
        <f t="shared" si="203"/>
        <v>0</v>
      </c>
      <c r="V337" s="99" t="s">
        <v>80</v>
      </c>
      <c r="W337" s="56">
        <f t="shared" si="204"/>
        <v>0</v>
      </c>
      <c r="X337" s="99" t="s">
        <v>89</v>
      </c>
      <c r="Y337" s="56">
        <f t="shared" si="205"/>
        <v>0</v>
      </c>
      <c r="Z337" s="99" t="s">
        <v>123</v>
      </c>
      <c r="AA337" s="56">
        <f t="shared" si="206"/>
        <v>0</v>
      </c>
      <c r="AB337" s="99" t="s">
        <v>111</v>
      </c>
      <c r="AC337" s="56">
        <f t="shared" si="207"/>
        <v>0</v>
      </c>
      <c r="AD337" s="99" t="s">
        <v>103</v>
      </c>
      <c r="AE337" s="56">
        <f t="shared" si="208"/>
        <v>0</v>
      </c>
      <c r="AF337" s="56"/>
      <c r="AG337" s="99" t="s">
        <v>75</v>
      </c>
      <c r="AH337" s="56">
        <f t="shared" si="209"/>
        <v>0</v>
      </c>
      <c r="AI337" s="100" t="s">
        <v>80</v>
      </c>
      <c r="AJ337" s="56">
        <f t="shared" si="210"/>
        <v>0</v>
      </c>
      <c r="AK337" s="56" t="s">
        <v>90</v>
      </c>
      <c r="AL337" s="56">
        <f t="shared" si="211"/>
        <v>0</v>
      </c>
      <c r="AM337" s="99" t="s">
        <v>105</v>
      </c>
      <c r="AN337" s="56">
        <f t="shared" si="212"/>
        <v>0</v>
      </c>
      <c r="AO337" s="99" t="s">
        <v>110</v>
      </c>
      <c r="AP337" s="56">
        <f t="shared" si="213"/>
        <v>0</v>
      </c>
      <c r="AQ337" s="99" t="s">
        <v>112</v>
      </c>
      <c r="AR337" s="56">
        <f t="shared" si="214"/>
        <v>0</v>
      </c>
      <c r="AS337" s="56"/>
      <c r="AT337" s="99" t="s">
        <v>75</v>
      </c>
      <c r="AU337" s="56">
        <f t="shared" si="215"/>
        <v>0</v>
      </c>
      <c r="AV337" s="99" t="s">
        <v>79</v>
      </c>
      <c r="AW337" s="56">
        <f t="shared" si="216"/>
        <v>0</v>
      </c>
      <c r="AX337" s="99" t="s">
        <v>89</v>
      </c>
      <c r="AY337" s="56">
        <f t="shared" si="217"/>
        <v>0</v>
      </c>
      <c r="AZ337" s="99" t="s">
        <v>105</v>
      </c>
      <c r="BA337" s="56">
        <f t="shared" si="218"/>
        <v>0</v>
      </c>
      <c r="BB337" s="99" t="s">
        <v>133</v>
      </c>
      <c r="BC337" s="56">
        <f t="shared" si="219"/>
        <v>0</v>
      </c>
      <c r="BD337" s="99" t="s">
        <v>112</v>
      </c>
      <c r="BE337" s="56">
        <f t="shared" si="220"/>
        <v>0</v>
      </c>
      <c r="BF337" s="56"/>
      <c r="BG337" s="69" t="s">
        <v>75</v>
      </c>
      <c r="BH337" s="56">
        <f t="shared" si="221"/>
        <v>0</v>
      </c>
      <c r="BI337" s="100" t="s">
        <v>79</v>
      </c>
      <c r="BJ337" s="56">
        <f t="shared" si="222"/>
        <v>0</v>
      </c>
      <c r="BK337" s="99" t="s">
        <v>89</v>
      </c>
      <c r="BL337" s="56">
        <f t="shared" si="223"/>
        <v>0</v>
      </c>
      <c r="BM337" s="99" t="s">
        <v>105</v>
      </c>
      <c r="BN337" s="56">
        <f t="shared" si="224"/>
        <v>0</v>
      </c>
      <c r="BO337" s="99" t="s">
        <v>133</v>
      </c>
      <c r="BP337" s="56">
        <f t="shared" si="225"/>
        <v>0</v>
      </c>
      <c r="BQ337" s="99" t="s">
        <v>112</v>
      </c>
      <c r="BR337" s="56">
        <f t="shared" si="226"/>
        <v>0</v>
      </c>
      <c r="BS337" s="56"/>
      <c r="BT337" s="99" t="s">
        <v>75</v>
      </c>
      <c r="BU337" s="56">
        <f t="shared" si="227"/>
        <v>0</v>
      </c>
      <c r="BV337" s="100" t="s">
        <v>139</v>
      </c>
      <c r="BW337" s="56">
        <f t="shared" si="228"/>
        <v>0</v>
      </c>
      <c r="BX337" s="99" t="s">
        <v>89</v>
      </c>
      <c r="BY337" s="56">
        <f t="shared" si="229"/>
        <v>0</v>
      </c>
      <c r="BZ337" s="99" t="s">
        <v>123</v>
      </c>
      <c r="CA337" s="56">
        <f t="shared" si="230"/>
        <v>0</v>
      </c>
      <c r="CB337" s="99" t="s">
        <v>111</v>
      </c>
      <c r="CC337" s="56">
        <f t="shared" si="231"/>
        <v>0</v>
      </c>
      <c r="CD337" s="99" t="s">
        <v>126</v>
      </c>
      <c r="CE337" s="56">
        <f t="shared" si="232"/>
        <v>0</v>
      </c>
      <c r="CF337" s="56"/>
      <c r="CG337" s="99" t="s">
        <v>75</v>
      </c>
      <c r="CH337" s="56">
        <f t="shared" si="233"/>
        <v>0</v>
      </c>
      <c r="CI337" s="99" t="s">
        <v>139</v>
      </c>
      <c r="CJ337" s="56">
        <f t="shared" si="234"/>
        <v>0</v>
      </c>
      <c r="CK337" s="99" t="s">
        <v>89</v>
      </c>
      <c r="CL337" s="56">
        <f t="shared" si="235"/>
        <v>0</v>
      </c>
      <c r="CM337" s="99" t="s">
        <v>123</v>
      </c>
      <c r="CN337" s="56">
        <f t="shared" si="236"/>
        <v>0</v>
      </c>
      <c r="CO337" s="99" t="s">
        <v>111</v>
      </c>
      <c r="CP337" s="56">
        <f t="shared" si="237"/>
        <v>0</v>
      </c>
      <c r="CQ337" s="99" t="s">
        <v>126</v>
      </c>
      <c r="CR337" s="102">
        <f t="shared" si="238"/>
        <v>0</v>
      </c>
    </row>
    <row r="338" spans="1:96" x14ac:dyDescent="0.15">
      <c r="A338" s="80" t="s">
        <v>833</v>
      </c>
      <c r="B338" s="81" t="s">
        <v>834</v>
      </c>
      <c r="C338" s="82" t="s">
        <v>170</v>
      </c>
      <c r="D338" s="82" t="s">
        <v>52</v>
      </c>
      <c r="E338" s="56"/>
      <c r="F338" s="14"/>
      <c r="G338" s="80">
        <v>101</v>
      </c>
      <c r="H338" s="56">
        <v>53</v>
      </c>
      <c r="I338" s="56">
        <v>108</v>
      </c>
      <c r="J338" s="56">
        <v>61.5</v>
      </c>
      <c r="K338" s="56">
        <v>47</v>
      </c>
      <c r="L338" s="56">
        <v>49</v>
      </c>
      <c r="M338" s="94">
        <f t="shared" si="201"/>
        <v>419.5</v>
      </c>
      <c r="N338" s="80"/>
      <c r="O338" s="56">
        <f t="shared" si="239"/>
        <v>0</v>
      </c>
      <c r="P338" s="56"/>
      <c r="Q338" s="81">
        <f t="shared" si="200"/>
        <v>0</v>
      </c>
      <c r="R338" s="14">
        <f t="shared" si="202"/>
        <v>0</v>
      </c>
      <c r="S338" s="80"/>
      <c r="T338" s="99" t="s">
        <v>78</v>
      </c>
      <c r="U338" s="56">
        <f t="shared" si="203"/>
        <v>0</v>
      </c>
      <c r="V338" s="99" t="s">
        <v>79</v>
      </c>
      <c r="W338" s="56">
        <f t="shared" si="204"/>
        <v>0</v>
      </c>
      <c r="X338" s="99" t="s">
        <v>86</v>
      </c>
      <c r="Y338" s="56">
        <f t="shared" si="205"/>
        <v>0</v>
      </c>
      <c r="Z338" s="99" t="s">
        <v>105</v>
      </c>
      <c r="AA338" s="56">
        <f t="shared" si="206"/>
        <v>0</v>
      </c>
      <c r="AB338" s="99" t="s">
        <v>110</v>
      </c>
      <c r="AC338" s="56">
        <f t="shared" si="207"/>
        <v>0</v>
      </c>
      <c r="AD338" s="99" t="s">
        <v>112</v>
      </c>
      <c r="AE338" s="56">
        <f t="shared" si="208"/>
        <v>0</v>
      </c>
      <c r="AF338" s="56"/>
      <c r="AG338" s="99" t="s">
        <v>74</v>
      </c>
      <c r="AH338" s="56">
        <f t="shared" si="209"/>
        <v>0</v>
      </c>
      <c r="AI338" s="100" t="s">
        <v>80</v>
      </c>
      <c r="AJ338" s="56">
        <f t="shared" si="210"/>
        <v>0</v>
      </c>
      <c r="AK338" s="56" t="s">
        <v>86</v>
      </c>
      <c r="AL338" s="56">
        <f t="shared" si="211"/>
        <v>0</v>
      </c>
      <c r="AM338" s="99" t="s">
        <v>123</v>
      </c>
      <c r="AN338" s="56">
        <f t="shared" si="212"/>
        <v>0</v>
      </c>
      <c r="AO338" s="99" t="s">
        <v>111</v>
      </c>
      <c r="AP338" s="56">
        <f t="shared" si="213"/>
        <v>0</v>
      </c>
      <c r="AQ338" s="99" t="s">
        <v>103</v>
      </c>
      <c r="AR338" s="56">
        <f t="shared" si="214"/>
        <v>0</v>
      </c>
      <c r="AS338" s="56"/>
      <c r="AT338" s="99" t="s">
        <v>74</v>
      </c>
      <c r="AU338" s="56">
        <f t="shared" si="215"/>
        <v>0</v>
      </c>
      <c r="AV338" s="99" t="s">
        <v>79</v>
      </c>
      <c r="AW338" s="56">
        <f t="shared" si="216"/>
        <v>0</v>
      </c>
      <c r="AX338" s="99" t="s">
        <v>86</v>
      </c>
      <c r="AY338" s="56">
        <f t="shared" si="217"/>
        <v>0</v>
      </c>
      <c r="AZ338" s="99" t="s">
        <v>105</v>
      </c>
      <c r="BA338" s="56">
        <f t="shared" si="218"/>
        <v>0</v>
      </c>
      <c r="BB338" s="99" t="s">
        <v>111</v>
      </c>
      <c r="BC338" s="56">
        <f t="shared" si="219"/>
        <v>0</v>
      </c>
      <c r="BD338" s="99" t="s">
        <v>112</v>
      </c>
      <c r="BE338" s="56">
        <f t="shared" si="220"/>
        <v>0</v>
      </c>
      <c r="BF338" s="56"/>
      <c r="BG338" s="69" t="s">
        <v>74</v>
      </c>
      <c r="BH338" s="56">
        <f t="shared" si="221"/>
        <v>0</v>
      </c>
      <c r="BI338" s="100" t="s">
        <v>79</v>
      </c>
      <c r="BJ338" s="56">
        <f t="shared" si="222"/>
        <v>0</v>
      </c>
      <c r="BK338" s="99" t="s">
        <v>86</v>
      </c>
      <c r="BL338" s="56">
        <f t="shared" si="223"/>
        <v>0</v>
      </c>
      <c r="BM338" s="99" t="s">
        <v>105</v>
      </c>
      <c r="BN338" s="56">
        <f t="shared" si="224"/>
        <v>0</v>
      </c>
      <c r="BO338" s="99" t="s">
        <v>111</v>
      </c>
      <c r="BP338" s="56">
        <f t="shared" si="225"/>
        <v>0</v>
      </c>
      <c r="BQ338" s="99" t="s">
        <v>112</v>
      </c>
      <c r="BR338" s="56">
        <f t="shared" si="226"/>
        <v>0</v>
      </c>
      <c r="BS338" s="56"/>
      <c r="BT338" s="99" t="s">
        <v>74</v>
      </c>
      <c r="BU338" s="56">
        <f t="shared" si="227"/>
        <v>0</v>
      </c>
      <c r="BV338" s="100" t="s">
        <v>139</v>
      </c>
      <c r="BW338" s="56">
        <f t="shared" si="228"/>
        <v>0</v>
      </c>
      <c r="BX338" s="99" t="s">
        <v>86</v>
      </c>
      <c r="BY338" s="56">
        <f t="shared" si="229"/>
        <v>0</v>
      </c>
      <c r="BZ338" s="99" t="s">
        <v>123</v>
      </c>
      <c r="CA338" s="56">
        <f t="shared" si="230"/>
        <v>0</v>
      </c>
      <c r="CB338" s="99" t="s">
        <v>111</v>
      </c>
      <c r="CC338" s="56">
        <f t="shared" si="231"/>
        <v>0</v>
      </c>
      <c r="CD338" s="99" t="s">
        <v>126</v>
      </c>
      <c r="CE338" s="56">
        <f t="shared" si="232"/>
        <v>0</v>
      </c>
      <c r="CF338" s="56"/>
      <c r="CG338" s="99" t="s">
        <v>74</v>
      </c>
      <c r="CH338" s="56">
        <f t="shared" si="233"/>
        <v>0</v>
      </c>
      <c r="CI338" s="99" t="s">
        <v>139</v>
      </c>
      <c r="CJ338" s="56">
        <f t="shared" si="234"/>
        <v>0</v>
      </c>
      <c r="CK338" s="99" t="s">
        <v>86</v>
      </c>
      <c r="CL338" s="56">
        <f t="shared" si="235"/>
        <v>0</v>
      </c>
      <c r="CM338" s="99" t="s">
        <v>123</v>
      </c>
      <c r="CN338" s="56">
        <f t="shared" si="236"/>
        <v>0</v>
      </c>
      <c r="CO338" s="99" t="s">
        <v>111</v>
      </c>
      <c r="CP338" s="56">
        <f t="shared" si="237"/>
        <v>0</v>
      </c>
      <c r="CQ338" s="99" t="s">
        <v>126</v>
      </c>
      <c r="CR338" s="102">
        <f t="shared" si="238"/>
        <v>0</v>
      </c>
    </row>
    <row r="339" spans="1:96" x14ac:dyDescent="0.15">
      <c r="A339" s="80" t="s">
        <v>835</v>
      </c>
      <c r="B339" s="81" t="s">
        <v>836</v>
      </c>
      <c r="C339" s="82" t="s">
        <v>170</v>
      </c>
      <c r="D339" s="82" t="s">
        <v>52</v>
      </c>
      <c r="E339" s="56"/>
      <c r="F339" s="14"/>
      <c r="G339" s="80">
        <v>99</v>
      </c>
      <c r="H339" s="56">
        <v>42</v>
      </c>
      <c r="I339" s="56">
        <v>123</v>
      </c>
      <c r="J339" s="56">
        <v>57.5</v>
      </c>
      <c r="K339" s="56">
        <v>43.5</v>
      </c>
      <c r="L339" s="56">
        <v>54</v>
      </c>
      <c r="M339" s="94">
        <f t="shared" si="201"/>
        <v>419</v>
      </c>
      <c r="N339" s="80"/>
      <c r="O339" s="56">
        <f t="shared" si="239"/>
        <v>0</v>
      </c>
      <c r="P339" s="56"/>
      <c r="Q339" s="81">
        <f t="shared" si="200"/>
        <v>0</v>
      </c>
      <c r="R339" s="14">
        <f t="shared" si="202"/>
        <v>0</v>
      </c>
      <c r="S339" s="80"/>
      <c r="T339" s="99" t="s">
        <v>77</v>
      </c>
      <c r="U339" s="56">
        <f t="shared" si="203"/>
        <v>0</v>
      </c>
      <c r="V339" s="99" t="s">
        <v>81</v>
      </c>
      <c r="W339" s="56">
        <f t="shared" si="204"/>
        <v>0</v>
      </c>
      <c r="X339" s="99" t="s">
        <v>90</v>
      </c>
      <c r="Y339" s="56">
        <f t="shared" si="205"/>
        <v>0</v>
      </c>
      <c r="Z339" s="99" t="s">
        <v>123</v>
      </c>
      <c r="AA339" s="56">
        <f t="shared" si="206"/>
        <v>0</v>
      </c>
      <c r="AB339" s="99" t="s">
        <v>110</v>
      </c>
      <c r="AC339" s="56">
        <f t="shared" si="207"/>
        <v>0</v>
      </c>
      <c r="AD339" s="99" t="s">
        <v>103</v>
      </c>
      <c r="AE339" s="56">
        <f t="shared" si="208"/>
        <v>0</v>
      </c>
      <c r="AF339" s="56"/>
      <c r="AG339" s="99" t="s">
        <v>77</v>
      </c>
      <c r="AH339" s="56">
        <f t="shared" si="209"/>
        <v>0</v>
      </c>
      <c r="AI339" s="100" t="s">
        <v>80</v>
      </c>
      <c r="AJ339" s="56">
        <f t="shared" si="210"/>
        <v>0</v>
      </c>
      <c r="AK339" s="56" t="s">
        <v>86</v>
      </c>
      <c r="AL339" s="56">
        <f t="shared" si="211"/>
        <v>0</v>
      </c>
      <c r="AM339" s="99" t="s">
        <v>123</v>
      </c>
      <c r="AN339" s="56">
        <f t="shared" si="212"/>
        <v>0</v>
      </c>
      <c r="AO339" s="99" t="s">
        <v>111</v>
      </c>
      <c r="AP339" s="56">
        <f t="shared" si="213"/>
        <v>0</v>
      </c>
      <c r="AQ339" s="99" t="s">
        <v>112</v>
      </c>
      <c r="AR339" s="56">
        <f t="shared" si="214"/>
        <v>0</v>
      </c>
      <c r="AS339" s="56"/>
      <c r="AT339" s="99" t="s">
        <v>76</v>
      </c>
      <c r="AU339" s="56">
        <f t="shared" si="215"/>
        <v>0</v>
      </c>
      <c r="AV339" s="99" t="s">
        <v>79</v>
      </c>
      <c r="AW339" s="56">
        <f t="shared" si="216"/>
        <v>0</v>
      </c>
      <c r="AX339" s="99" t="s">
        <v>86</v>
      </c>
      <c r="AY339" s="56">
        <f t="shared" si="217"/>
        <v>0</v>
      </c>
      <c r="AZ339" s="99" t="s">
        <v>123</v>
      </c>
      <c r="BA339" s="56">
        <f t="shared" si="218"/>
        <v>0</v>
      </c>
      <c r="BB339" s="99" t="s">
        <v>111</v>
      </c>
      <c r="BC339" s="56">
        <f t="shared" si="219"/>
        <v>0</v>
      </c>
      <c r="BD339" s="99" t="s">
        <v>112</v>
      </c>
      <c r="BE339" s="56">
        <f t="shared" si="220"/>
        <v>0</v>
      </c>
      <c r="BF339" s="56"/>
      <c r="BG339" s="69" t="s">
        <v>76</v>
      </c>
      <c r="BH339" s="56">
        <f t="shared" si="221"/>
        <v>0</v>
      </c>
      <c r="BI339" s="100" t="s">
        <v>79</v>
      </c>
      <c r="BJ339" s="56">
        <f t="shared" si="222"/>
        <v>0</v>
      </c>
      <c r="BK339" s="99" t="s">
        <v>86</v>
      </c>
      <c r="BL339" s="56">
        <f t="shared" si="223"/>
        <v>0</v>
      </c>
      <c r="BM339" s="99" t="s">
        <v>123</v>
      </c>
      <c r="BN339" s="56">
        <f t="shared" si="224"/>
        <v>0</v>
      </c>
      <c r="BO339" s="99" t="s">
        <v>111</v>
      </c>
      <c r="BP339" s="56">
        <f t="shared" si="225"/>
        <v>0</v>
      </c>
      <c r="BQ339" s="99" t="s">
        <v>112</v>
      </c>
      <c r="BR339" s="56">
        <f t="shared" si="226"/>
        <v>0</v>
      </c>
      <c r="BS339" s="56"/>
      <c r="BT339" s="99" t="s">
        <v>136</v>
      </c>
      <c r="BU339" s="56">
        <f t="shared" si="227"/>
        <v>0</v>
      </c>
      <c r="BV339" s="100" t="s">
        <v>80</v>
      </c>
      <c r="BW339" s="56">
        <f t="shared" si="228"/>
        <v>0</v>
      </c>
      <c r="BX339" s="99" t="s">
        <v>90</v>
      </c>
      <c r="BY339" s="56">
        <f t="shared" si="229"/>
        <v>0</v>
      </c>
      <c r="BZ339" s="99" t="s">
        <v>105</v>
      </c>
      <c r="CA339" s="56">
        <f t="shared" si="230"/>
        <v>0</v>
      </c>
      <c r="CB339" s="99" t="s">
        <v>108</v>
      </c>
      <c r="CC339" s="56">
        <f t="shared" si="231"/>
        <v>0</v>
      </c>
      <c r="CD339" s="99" t="s">
        <v>126</v>
      </c>
      <c r="CE339" s="56">
        <f t="shared" si="232"/>
        <v>0</v>
      </c>
      <c r="CF339" s="56"/>
      <c r="CG339" s="99" t="s">
        <v>136</v>
      </c>
      <c r="CH339" s="56">
        <f t="shared" si="233"/>
        <v>0</v>
      </c>
      <c r="CI339" s="99" t="s">
        <v>80</v>
      </c>
      <c r="CJ339" s="56">
        <f t="shared" si="234"/>
        <v>0</v>
      </c>
      <c r="CK339" s="99" t="s">
        <v>90</v>
      </c>
      <c r="CL339" s="56">
        <f t="shared" si="235"/>
        <v>0</v>
      </c>
      <c r="CM339" s="99" t="s">
        <v>105</v>
      </c>
      <c r="CN339" s="56">
        <f t="shared" si="236"/>
        <v>0</v>
      </c>
      <c r="CO339" s="99" t="s">
        <v>108</v>
      </c>
      <c r="CP339" s="56">
        <f t="shared" si="237"/>
        <v>0</v>
      </c>
      <c r="CQ339" s="99" t="s">
        <v>126</v>
      </c>
      <c r="CR339" s="102">
        <f t="shared" si="238"/>
        <v>0</v>
      </c>
    </row>
    <row r="340" spans="1:96" x14ac:dyDescent="0.15">
      <c r="A340" s="80" t="s">
        <v>837</v>
      </c>
      <c r="B340" s="81" t="s">
        <v>838</v>
      </c>
      <c r="C340" s="82" t="s">
        <v>170</v>
      </c>
      <c r="D340" s="82" t="s">
        <v>52</v>
      </c>
      <c r="E340" s="56"/>
      <c r="F340" s="14"/>
      <c r="G340" s="80">
        <v>99</v>
      </c>
      <c r="H340" s="56">
        <v>90</v>
      </c>
      <c r="I340" s="56">
        <v>89</v>
      </c>
      <c r="J340" s="56">
        <v>51</v>
      </c>
      <c r="K340" s="56">
        <v>39</v>
      </c>
      <c r="L340" s="56">
        <v>51</v>
      </c>
      <c r="M340" s="94">
        <f t="shared" si="201"/>
        <v>419</v>
      </c>
      <c r="N340" s="80"/>
      <c r="O340" s="56">
        <f t="shared" si="239"/>
        <v>0</v>
      </c>
      <c r="P340" s="56"/>
      <c r="Q340" s="81">
        <f t="shared" si="200"/>
        <v>0</v>
      </c>
      <c r="R340" s="14">
        <f t="shared" si="202"/>
        <v>0</v>
      </c>
      <c r="S340" s="80"/>
      <c r="T340" s="99" t="s">
        <v>75</v>
      </c>
      <c r="U340" s="56">
        <f t="shared" si="203"/>
        <v>0</v>
      </c>
      <c r="V340" s="99" t="s">
        <v>80</v>
      </c>
      <c r="W340" s="56">
        <f t="shared" si="204"/>
        <v>0</v>
      </c>
      <c r="X340" s="99" t="s">
        <v>89</v>
      </c>
      <c r="Y340" s="56">
        <f t="shared" si="205"/>
        <v>0</v>
      </c>
      <c r="Z340" s="99" t="s">
        <v>123</v>
      </c>
      <c r="AA340" s="56">
        <f t="shared" si="206"/>
        <v>0</v>
      </c>
      <c r="AB340" s="99" t="s">
        <v>111</v>
      </c>
      <c r="AC340" s="56">
        <f t="shared" si="207"/>
        <v>0</v>
      </c>
      <c r="AD340" s="99" t="s">
        <v>103</v>
      </c>
      <c r="AE340" s="56">
        <f t="shared" si="208"/>
        <v>0</v>
      </c>
      <c r="AF340" s="56"/>
      <c r="AG340" s="99" t="s">
        <v>74</v>
      </c>
      <c r="AH340" s="56">
        <f t="shared" si="209"/>
        <v>0</v>
      </c>
      <c r="AI340" s="100" t="s">
        <v>79</v>
      </c>
      <c r="AJ340" s="56">
        <f t="shared" si="210"/>
        <v>0</v>
      </c>
      <c r="AK340" s="56" t="s">
        <v>87</v>
      </c>
      <c r="AL340" s="56">
        <f t="shared" si="211"/>
        <v>0</v>
      </c>
      <c r="AM340" s="99" t="s">
        <v>105</v>
      </c>
      <c r="AN340" s="56">
        <f t="shared" si="212"/>
        <v>0</v>
      </c>
      <c r="AO340" s="99" t="s">
        <v>111</v>
      </c>
      <c r="AP340" s="56">
        <f t="shared" si="213"/>
        <v>0</v>
      </c>
      <c r="AQ340" s="99" t="s">
        <v>103</v>
      </c>
      <c r="AR340" s="56">
        <f t="shared" si="214"/>
        <v>0</v>
      </c>
      <c r="AS340" s="56"/>
      <c r="AT340" s="99" t="s">
        <v>75</v>
      </c>
      <c r="AU340" s="56">
        <f t="shared" si="215"/>
        <v>0</v>
      </c>
      <c r="AV340" s="99" t="s">
        <v>84</v>
      </c>
      <c r="AW340" s="56">
        <f t="shared" si="216"/>
        <v>0</v>
      </c>
      <c r="AX340" s="99" t="s">
        <v>86</v>
      </c>
      <c r="AY340" s="56">
        <f t="shared" si="217"/>
        <v>0</v>
      </c>
      <c r="AZ340" s="99" t="s">
        <v>123</v>
      </c>
      <c r="BA340" s="56">
        <f t="shared" si="218"/>
        <v>0</v>
      </c>
      <c r="BB340" s="99" t="s">
        <v>133</v>
      </c>
      <c r="BC340" s="56">
        <f t="shared" si="219"/>
        <v>0</v>
      </c>
      <c r="BD340" s="99" t="s">
        <v>103</v>
      </c>
      <c r="BE340" s="56">
        <f t="shared" si="220"/>
        <v>0</v>
      </c>
      <c r="BF340" s="56"/>
      <c r="BG340" s="69" t="s">
        <v>75</v>
      </c>
      <c r="BH340" s="56">
        <f t="shared" si="221"/>
        <v>0</v>
      </c>
      <c r="BI340" s="100" t="s">
        <v>84</v>
      </c>
      <c r="BJ340" s="56">
        <f t="shared" si="222"/>
        <v>0</v>
      </c>
      <c r="BK340" s="99" t="s">
        <v>86</v>
      </c>
      <c r="BL340" s="56">
        <f t="shared" si="223"/>
        <v>0</v>
      </c>
      <c r="BM340" s="99" t="s">
        <v>123</v>
      </c>
      <c r="BN340" s="56">
        <f t="shared" si="224"/>
        <v>0</v>
      </c>
      <c r="BO340" s="99" t="s">
        <v>133</v>
      </c>
      <c r="BP340" s="56">
        <f t="shared" si="225"/>
        <v>0</v>
      </c>
      <c r="BQ340" s="99" t="s">
        <v>103</v>
      </c>
      <c r="BR340" s="56">
        <f t="shared" si="226"/>
        <v>0</v>
      </c>
      <c r="BS340" s="56"/>
      <c r="BT340" s="99" t="s">
        <v>75</v>
      </c>
      <c r="BU340" s="56">
        <f t="shared" si="227"/>
        <v>0</v>
      </c>
      <c r="BV340" s="100" t="s">
        <v>139</v>
      </c>
      <c r="BW340" s="56">
        <f t="shared" si="228"/>
        <v>0</v>
      </c>
      <c r="BX340" s="99" t="s">
        <v>89</v>
      </c>
      <c r="BY340" s="56">
        <f t="shared" si="229"/>
        <v>0</v>
      </c>
      <c r="BZ340" s="99" t="s">
        <v>123</v>
      </c>
      <c r="CA340" s="56">
        <f t="shared" si="230"/>
        <v>0</v>
      </c>
      <c r="CB340" s="99" t="s">
        <v>111</v>
      </c>
      <c r="CC340" s="56">
        <f t="shared" si="231"/>
        <v>0</v>
      </c>
      <c r="CD340" s="99" t="s">
        <v>126</v>
      </c>
      <c r="CE340" s="56">
        <f t="shared" si="232"/>
        <v>0</v>
      </c>
      <c r="CF340" s="56"/>
      <c r="CG340" s="99" t="s">
        <v>75</v>
      </c>
      <c r="CH340" s="56">
        <f t="shared" si="233"/>
        <v>0</v>
      </c>
      <c r="CI340" s="99" t="s">
        <v>139</v>
      </c>
      <c r="CJ340" s="56">
        <f t="shared" si="234"/>
        <v>0</v>
      </c>
      <c r="CK340" s="99" t="s">
        <v>89</v>
      </c>
      <c r="CL340" s="56">
        <f t="shared" si="235"/>
        <v>0</v>
      </c>
      <c r="CM340" s="99" t="s">
        <v>123</v>
      </c>
      <c r="CN340" s="56">
        <f t="shared" si="236"/>
        <v>0</v>
      </c>
      <c r="CO340" s="99" t="s">
        <v>111</v>
      </c>
      <c r="CP340" s="56">
        <f t="shared" si="237"/>
        <v>0</v>
      </c>
      <c r="CQ340" s="99" t="s">
        <v>126</v>
      </c>
      <c r="CR340" s="102">
        <f t="shared" si="238"/>
        <v>0</v>
      </c>
    </row>
    <row r="341" spans="1:96" x14ac:dyDescent="0.15">
      <c r="A341" s="80" t="s">
        <v>839</v>
      </c>
      <c r="B341" s="81" t="s">
        <v>840</v>
      </c>
      <c r="C341" s="82" t="s">
        <v>170</v>
      </c>
      <c r="D341" s="82" t="s">
        <v>52</v>
      </c>
      <c r="E341" s="56"/>
      <c r="F341" s="14"/>
      <c r="G341" s="80">
        <v>99</v>
      </c>
      <c r="H341" s="56">
        <v>42</v>
      </c>
      <c r="I341" s="56">
        <v>123</v>
      </c>
      <c r="J341" s="56">
        <v>57.5</v>
      </c>
      <c r="K341" s="56">
        <v>43.5</v>
      </c>
      <c r="L341" s="56">
        <v>54</v>
      </c>
      <c r="M341" s="94">
        <f t="shared" si="201"/>
        <v>419</v>
      </c>
      <c r="N341" s="80"/>
      <c r="O341" s="56">
        <f t="shared" si="239"/>
        <v>0</v>
      </c>
      <c r="P341" s="56"/>
      <c r="Q341" s="81">
        <f t="shared" si="200"/>
        <v>0</v>
      </c>
      <c r="R341" s="14">
        <f t="shared" si="202"/>
        <v>0</v>
      </c>
      <c r="S341" s="80"/>
      <c r="T341" s="99" t="s">
        <v>75</v>
      </c>
      <c r="U341" s="56">
        <f t="shared" si="203"/>
        <v>0</v>
      </c>
      <c r="V341" s="99" t="s">
        <v>81</v>
      </c>
      <c r="W341" s="56">
        <f t="shared" si="204"/>
        <v>0</v>
      </c>
      <c r="X341" s="99" t="s">
        <v>87</v>
      </c>
      <c r="Y341" s="56">
        <f t="shared" si="205"/>
        <v>0</v>
      </c>
      <c r="Z341" s="99" t="s">
        <v>105</v>
      </c>
      <c r="AA341" s="56">
        <f t="shared" si="206"/>
        <v>0</v>
      </c>
      <c r="AB341" s="99" t="s">
        <v>111</v>
      </c>
      <c r="AC341" s="56">
        <f t="shared" si="207"/>
        <v>0</v>
      </c>
      <c r="AD341" s="99" t="s">
        <v>103</v>
      </c>
      <c r="AE341" s="56">
        <f t="shared" si="208"/>
        <v>0</v>
      </c>
      <c r="AF341" s="56"/>
      <c r="AG341" s="99" t="s">
        <v>75</v>
      </c>
      <c r="AH341" s="56">
        <f t="shared" si="209"/>
        <v>0</v>
      </c>
      <c r="AI341" s="100" t="s">
        <v>79</v>
      </c>
      <c r="AJ341" s="56">
        <f t="shared" si="210"/>
        <v>0</v>
      </c>
      <c r="AK341" s="56" t="s">
        <v>87</v>
      </c>
      <c r="AL341" s="56">
        <f t="shared" si="211"/>
        <v>0</v>
      </c>
      <c r="AM341" s="99" t="s">
        <v>107</v>
      </c>
      <c r="AN341" s="56">
        <f t="shared" si="212"/>
        <v>0</v>
      </c>
      <c r="AO341" s="99" t="s">
        <v>111</v>
      </c>
      <c r="AP341" s="56">
        <f t="shared" si="213"/>
        <v>0</v>
      </c>
      <c r="AQ341" s="99" t="s">
        <v>103</v>
      </c>
      <c r="AR341" s="56">
        <f t="shared" si="214"/>
        <v>0</v>
      </c>
      <c r="AS341" s="56"/>
      <c r="AT341" s="99" t="s">
        <v>75</v>
      </c>
      <c r="AU341" s="56">
        <f t="shared" si="215"/>
        <v>0</v>
      </c>
      <c r="AV341" s="99" t="s">
        <v>79</v>
      </c>
      <c r="AW341" s="56">
        <f t="shared" si="216"/>
        <v>0</v>
      </c>
      <c r="AX341" s="99" t="s">
        <v>86</v>
      </c>
      <c r="AY341" s="56">
        <f t="shared" si="217"/>
        <v>0</v>
      </c>
      <c r="AZ341" s="99" t="s">
        <v>107</v>
      </c>
      <c r="BA341" s="56">
        <f t="shared" si="218"/>
        <v>0</v>
      </c>
      <c r="BB341" s="99" t="s">
        <v>111</v>
      </c>
      <c r="BC341" s="56">
        <f t="shared" si="219"/>
        <v>0</v>
      </c>
      <c r="BD341" s="99" t="s">
        <v>126</v>
      </c>
      <c r="BE341" s="56">
        <f t="shared" si="220"/>
        <v>0</v>
      </c>
      <c r="BF341" s="56"/>
      <c r="BG341" s="69" t="s">
        <v>75</v>
      </c>
      <c r="BH341" s="56">
        <f t="shared" si="221"/>
        <v>0</v>
      </c>
      <c r="BI341" s="100" t="s">
        <v>79</v>
      </c>
      <c r="BJ341" s="56">
        <f t="shared" si="222"/>
        <v>0</v>
      </c>
      <c r="BK341" s="99" t="s">
        <v>86</v>
      </c>
      <c r="BL341" s="56">
        <f t="shared" si="223"/>
        <v>0</v>
      </c>
      <c r="BM341" s="99" t="s">
        <v>107</v>
      </c>
      <c r="BN341" s="56">
        <f t="shared" si="224"/>
        <v>0</v>
      </c>
      <c r="BO341" s="99" t="s">
        <v>111</v>
      </c>
      <c r="BP341" s="56">
        <f t="shared" si="225"/>
        <v>0</v>
      </c>
      <c r="BQ341" s="99" t="s">
        <v>126</v>
      </c>
      <c r="BR341" s="56">
        <f t="shared" si="226"/>
        <v>0</v>
      </c>
      <c r="BS341" s="56"/>
      <c r="BT341" s="99" t="s">
        <v>136</v>
      </c>
      <c r="BU341" s="56">
        <f t="shared" si="227"/>
        <v>0</v>
      </c>
      <c r="BV341" s="100" t="s">
        <v>80</v>
      </c>
      <c r="BW341" s="56">
        <f t="shared" si="228"/>
        <v>0</v>
      </c>
      <c r="BX341" s="99" t="s">
        <v>90</v>
      </c>
      <c r="BY341" s="56">
        <f t="shared" si="229"/>
        <v>0</v>
      </c>
      <c r="BZ341" s="99" t="s">
        <v>105</v>
      </c>
      <c r="CA341" s="56">
        <f t="shared" si="230"/>
        <v>0</v>
      </c>
      <c r="CB341" s="99" t="s">
        <v>108</v>
      </c>
      <c r="CC341" s="56">
        <f t="shared" si="231"/>
        <v>0</v>
      </c>
      <c r="CD341" s="99" t="s">
        <v>126</v>
      </c>
      <c r="CE341" s="56">
        <f t="shared" si="232"/>
        <v>0</v>
      </c>
      <c r="CF341" s="56"/>
      <c r="CG341" s="99" t="s">
        <v>136</v>
      </c>
      <c r="CH341" s="56">
        <f t="shared" si="233"/>
        <v>0</v>
      </c>
      <c r="CI341" s="99" t="s">
        <v>80</v>
      </c>
      <c r="CJ341" s="56">
        <f t="shared" si="234"/>
        <v>0</v>
      </c>
      <c r="CK341" s="99" t="s">
        <v>90</v>
      </c>
      <c r="CL341" s="56">
        <f t="shared" si="235"/>
        <v>0</v>
      </c>
      <c r="CM341" s="99" t="s">
        <v>105</v>
      </c>
      <c r="CN341" s="56">
        <f t="shared" si="236"/>
        <v>0</v>
      </c>
      <c r="CO341" s="99" t="s">
        <v>108</v>
      </c>
      <c r="CP341" s="56">
        <f t="shared" si="237"/>
        <v>0</v>
      </c>
      <c r="CQ341" s="99" t="s">
        <v>126</v>
      </c>
      <c r="CR341" s="102">
        <f t="shared" si="238"/>
        <v>0</v>
      </c>
    </row>
    <row r="342" spans="1:96" x14ac:dyDescent="0.15">
      <c r="A342" s="80" t="s">
        <v>841</v>
      </c>
      <c r="B342" s="81" t="s">
        <v>842</v>
      </c>
      <c r="C342" s="82" t="s">
        <v>170</v>
      </c>
      <c r="D342" s="82" t="s">
        <v>52</v>
      </c>
      <c r="E342" s="56"/>
      <c r="F342" s="14"/>
      <c r="G342" s="80">
        <v>98</v>
      </c>
      <c r="H342" s="56">
        <v>49</v>
      </c>
      <c r="I342" s="56">
        <v>78</v>
      </c>
      <c r="J342" s="56">
        <v>66</v>
      </c>
      <c r="K342" s="56">
        <v>57.5</v>
      </c>
      <c r="L342" s="56">
        <v>70</v>
      </c>
      <c r="M342" s="94">
        <f t="shared" si="201"/>
        <v>418.5</v>
      </c>
      <c r="N342" s="80"/>
      <c r="O342" s="56">
        <f t="shared" si="239"/>
        <v>0</v>
      </c>
      <c r="P342" s="56"/>
      <c r="Q342" s="81">
        <f t="shared" si="200"/>
        <v>0</v>
      </c>
      <c r="R342" s="14">
        <f t="shared" si="202"/>
        <v>0</v>
      </c>
      <c r="S342" s="80"/>
      <c r="T342" s="99" t="s">
        <v>73</v>
      </c>
      <c r="U342" s="56">
        <f t="shared" si="203"/>
        <v>0</v>
      </c>
      <c r="V342" s="99" t="s">
        <v>80</v>
      </c>
      <c r="W342" s="56">
        <f t="shared" si="204"/>
        <v>0</v>
      </c>
      <c r="X342" s="99" t="s">
        <v>89</v>
      </c>
      <c r="Y342" s="56">
        <f t="shared" si="205"/>
        <v>0</v>
      </c>
      <c r="Z342" s="99" t="s">
        <v>123</v>
      </c>
      <c r="AA342" s="56">
        <f t="shared" si="206"/>
        <v>0</v>
      </c>
      <c r="AB342" s="99" t="s">
        <v>110</v>
      </c>
      <c r="AC342" s="56">
        <f t="shared" si="207"/>
        <v>0</v>
      </c>
      <c r="AD342" s="99" t="s">
        <v>103</v>
      </c>
      <c r="AE342" s="56">
        <f t="shared" si="208"/>
        <v>0</v>
      </c>
      <c r="AF342" s="56"/>
      <c r="AG342" s="99" t="s">
        <v>77</v>
      </c>
      <c r="AH342" s="56">
        <f t="shared" si="209"/>
        <v>0</v>
      </c>
      <c r="AI342" s="100" t="s">
        <v>80</v>
      </c>
      <c r="AJ342" s="56">
        <f t="shared" si="210"/>
        <v>0</v>
      </c>
      <c r="AK342" s="56" t="s">
        <v>87</v>
      </c>
      <c r="AL342" s="56">
        <f t="shared" si="211"/>
        <v>0</v>
      </c>
      <c r="AM342" s="99" t="s">
        <v>105</v>
      </c>
      <c r="AN342" s="56">
        <f t="shared" si="212"/>
        <v>0</v>
      </c>
      <c r="AO342" s="99" t="s">
        <v>110</v>
      </c>
      <c r="AP342" s="56">
        <f t="shared" si="213"/>
        <v>0</v>
      </c>
      <c r="AQ342" s="99" t="s">
        <v>112</v>
      </c>
      <c r="AR342" s="56">
        <f t="shared" si="214"/>
        <v>0</v>
      </c>
      <c r="AS342" s="56"/>
      <c r="AT342" s="99" t="s">
        <v>75</v>
      </c>
      <c r="AU342" s="56">
        <f t="shared" si="215"/>
        <v>0</v>
      </c>
      <c r="AV342" s="99" t="s">
        <v>84</v>
      </c>
      <c r="AW342" s="56">
        <f t="shared" si="216"/>
        <v>0</v>
      </c>
      <c r="AX342" s="99" t="s">
        <v>87</v>
      </c>
      <c r="AY342" s="56">
        <f t="shared" si="217"/>
        <v>0</v>
      </c>
      <c r="AZ342" s="99" t="s">
        <v>105</v>
      </c>
      <c r="BA342" s="56">
        <f t="shared" si="218"/>
        <v>0</v>
      </c>
      <c r="BB342" s="99" t="s">
        <v>133</v>
      </c>
      <c r="BC342" s="56">
        <f t="shared" si="219"/>
        <v>0</v>
      </c>
      <c r="BD342" s="99" t="s">
        <v>112</v>
      </c>
      <c r="BE342" s="56">
        <f t="shared" si="220"/>
        <v>0</v>
      </c>
      <c r="BF342" s="56"/>
      <c r="BG342" s="69" t="s">
        <v>75</v>
      </c>
      <c r="BH342" s="56">
        <f t="shared" si="221"/>
        <v>0</v>
      </c>
      <c r="BI342" s="100" t="s">
        <v>84</v>
      </c>
      <c r="BJ342" s="56">
        <f t="shared" si="222"/>
        <v>0</v>
      </c>
      <c r="BK342" s="99" t="s">
        <v>87</v>
      </c>
      <c r="BL342" s="56">
        <f t="shared" si="223"/>
        <v>0</v>
      </c>
      <c r="BM342" s="99" t="s">
        <v>105</v>
      </c>
      <c r="BN342" s="56">
        <f t="shared" si="224"/>
        <v>0</v>
      </c>
      <c r="BO342" s="99" t="s">
        <v>133</v>
      </c>
      <c r="BP342" s="56">
        <f t="shared" si="225"/>
        <v>0</v>
      </c>
      <c r="BQ342" s="99" t="s">
        <v>112</v>
      </c>
      <c r="BR342" s="56">
        <f t="shared" si="226"/>
        <v>0</v>
      </c>
      <c r="BS342" s="56"/>
      <c r="BT342" s="99" t="s">
        <v>136</v>
      </c>
      <c r="BU342" s="56">
        <f t="shared" si="227"/>
        <v>0</v>
      </c>
      <c r="BV342" s="100" t="s">
        <v>80</v>
      </c>
      <c r="BW342" s="56">
        <f t="shared" si="228"/>
        <v>0</v>
      </c>
      <c r="BX342" s="99" t="s">
        <v>90</v>
      </c>
      <c r="BY342" s="56">
        <f t="shared" si="229"/>
        <v>0</v>
      </c>
      <c r="BZ342" s="99" t="s">
        <v>105</v>
      </c>
      <c r="CA342" s="56">
        <f t="shared" si="230"/>
        <v>0</v>
      </c>
      <c r="CB342" s="99" t="s">
        <v>108</v>
      </c>
      <c r="CC342" s="56">
        <f t="shared" si="231"/>
        <v>0</v>
      </c>
      <c r="CD342" s="99" t="s">
        <v>112</v>
      </c>
      <c r="CE342" s="56">
        <f t="shared" si="232"/>
        <v>0</v>
      </c>
      <c r="CF342" s="56"/>
      <c r="CG342" s="99" t="s">
        <v>136</v>
      </c>
      <c r="CH342" s="56">
        <f t="shared" si="233"/>
        <v>0</v>
      </c>
      <c r="CI342" s="99" t="s">
        <v>80</v>
      </c>
      <c r="CJ342" s="56">
        <f t="shared" si="234"/>
        <v>0</v>
      </c>
      <c r="CK342" s="99" t="s">
        <v>90</v>
      </c>
      <c r="CL342" s="56">
        <f t="shared" si="235"/>
        <v>0</v>
      </c>
      <c r="CM342" s="99" t="s">
        <v>105</v>
      </c>
      <c r="CN342" s="56">
        <f t="shared" si="236"/>
        <v>0</v>
      </c>
      <c r="CO342" s="99" t="s">
        <v>108</v>
      </c>
      <c r="CP342" s="56">
        <f t="shared" si="237"/>
        <v>0</v>
      </c>
      <c r="CQ342" s="99" t="s">
        <v>112</v>
      </c>
      <c r="CR342" s="102">
        <f t="shared" si="238"/>
        <v>0</v>
      </c>
    </row>
    <row r="343" spans="1:96" x14ac:dyDescent="0.15">
      <c r="A343" s="80" t="s">
        <v>681</v>
      </c>
      <c r="B343" s="81" t="s">
        <v>843</v>
      </c>
      <c r="C343" s="82" t="s">
        <v>170</v>
      </c>
      <c r="D343" s="82" t="s">
        <v>52</v>
      </c>
      <c r="E343" s="56"/>
      <c r="F343" s="14"/>
      <c r="G343" s="80">
        <v>92</v>
      </c>
      <c r="H343" s="56">
        <v>52</v>
      </c>
      <c r="I343" s="56">
        <v>90</v>
      </c>
      <c r="J343" s="56">
        <v>60.5</v>
      </c>
      <c r="K343" s="56">
        <v>58</v>
      </c>
      <c r="L343" s="56">
        <v>65</v>
      </c>
      <c r="M343" s="94">
        <f t="shared" si="201"/>
        <v>417.5</v>
      </c>
      <c r="N343" s="80"/>
      <c r="O343" s="56">
        <f t="shared" si="239"/>
        <v>0</v>
      </c>
      <c r="P343" s="56"/>
      <c r="Q343" s="81">
        <f t="shared" si="200"/>
        <v>0</v>
      </c>
      <c r="R343" s="14">
        <f t="shared" si="202"/>
        <v>0</v>
      </c>
      <c r="S343" s="80"/>
      <c r="T343" s="99" t="s">
        <v>74</v>
      </c>
      <c r="U343" s="56">
        <f t="shared" si="203"/>
        <v>0</v>
      </c>
      <c r="V343" s="99" t="s">
        <v>79</v>
      </c>
      <c r="W343" s="56">
        <f t="shared" si="204"/>
        <v>0</v>
      </c>
      <c r="X343" s="99" t="s">
        <v>86</v>
      </c>
      <c r="Y343" s="56">
        <f t="shared" si="205"/>
        <v>0</v>
      </c>
      <c r="Z343" s="99" t="s">
        <v>107</v>
      </c>
      <c r="AA343" s="56">
        <f t="shared" si="206"/>
        <v>0</v>
      </c>
      <c r="AB343" s="99" t="s">
        <v>110</v>
      </c>
      <c r="AC343" s="56">
        <f t="shared" si="207"/>
        <v>0</v>
      </c>
      <c r="AD343" s="99" t="s">
        <v>103</v>
      </c>
      <c r="AE343" s="56">
        <f t="shared" si="208"/>
        <v>0</v>
      </c>
      <c r="AF343" s="56"/>
      <c r="AG343" s="99" t="s">
        <v>73</v>
      </c>
      <c r="AH343" s="56">
        <f t="shared" si="209"/>
        <v>0</v>
      </c>
      <c r="AI343" s="100" t="s">
        <v>79</v>
      </c>
      <c r="AJ343" s="56">
        <f t="shared" si="210"/>
        <v>0</v>
      </c>
      <c r="AK343" s="56" t="s">
        <v>87</v>
      </c>
      <c r="AL343" s="56">
        <f t="shared" si="211"/>
        <v>0</v>
      </c>
      <c r="AM343" s="99" t="s">
        <v>105</v>
      </c>
      <c r="AN343" s="56">
        <f t="shared" si="212"/>
        <v>0</v>
      </c>
      <c r="AO343" s="99" t="s">
        <v>110</v>
      </c>
      <c r="AP343" s="56">
        <f t="shared" si="213"/>
        <v>0</v>
      </c>
      <c r="AQ343" s="99" t="s">
        <v>103</v>
      </c>
      <c r="AR343" s="56">
        <f t="shared" si="214"/>
        <v>0</v>
      </c>
      <c r="AS343" s="56"/>
      <c r="AT343" s="99" t="s">
        <v>76</v>
      </c>
      <c r="AU343" s="56">
        <f t="shared" si="215"/>
        <v>0</v>
      </c>
      <c r="AV343" s="99" t="s">
        <v>79</v>
      </c>
      <c r="AW343" s="56">
        <f t="shared" si="216"/>
        <v>0</v>
      </c>
      <c r="AX343" s="99" t="s">
        <v>87</v>
      </c>
      <c r="AY343" s="56">
        <f t="shared" si="217"/>
        <v>0</v>
      </c>
      <c r="AZ343" s="99" t="s">
        <v>123</v>
      </c>
      <c r="BA343" s="56">
        <f t="shared" si="218"/>
        <v>0</v>
      </c>
      <c r="BB343" s="99" t="s">
        <v>128</v>
      </c>
      <c r="BC343" s="56">
        <f t="shared" si="219"/>
        <v>0</v>
      </c>
      <c r="BD343" s="99" t="s">
        <v>126</v>
      </c>
      <c r="BE343" s="56">
        <f t="shared" si="220"/>
        <v>0</v>
      </c>
      <c r="BF343" s="56"/>
      <c r="BG343" s="69" t="s">
        <v>76</v>
      </c>
      <c r="BH343" s="56">
        <f t="shared" si="221"/>
        <v>0</v>
      </c>
      <c r="BI343" s="100" t="s">
        <v>79</v>
      </c>
      <c r="BJ343" s="56">
        <f t="shared" si="222"/>
        <v>0</v>
      </c>
      <c r="BK343" s="99" t="s">
        <v>87</v>
      </c>
      <c r="BL343" s="56">
        <f t="shared" si="223"/>
        <v>0</v>
      </c>
      <c r="BM343" s="99" t="s">
        <v>123</v>
      </c>
      <c r="BN343" s="56">
        <f t="shared" si="224"/>
        <v>0</v>
      </c>
      <c r="BO343" s="99" t="s">
        <v>128</v>
      </c>
      <c r="BP343" s="56">
        <f t="shared" si="225"/>
        <v>0</v>
      </c>
      <c r="BQ343" s="99" t="s">
        <v>126</v>
      </c>
      <c r="BR343" s="56">
        <f t="shared" si="226"/>
        <v>0</v>
      </c>
      <c r="BS343" s="56"/>
      <c r="BT343" s="99" t="s">
        <v>136</v>
      </c>
      <c r="BU343" s="56">
        <f t="shared" si="227"/>
        <v>0</v>
      </c>
      <c r="BV343" s="100" t="s">
        <v>80</v>
      </c>
      <c r="BW343" s="56">
        <f t="shared" si="228"/>
        <v>0</v>
      </c>
      <c r="BX343" s="99" t="s">
        <v>90</v>
      </c>
      <c r="BY343" s="56">
        <f t="shared" si="229"/>
        <v>0</v>
      </c>
      <c r="BZ343" s="99" t="s">
        <v>105</v>
      </c>
      <c r="CA343" s="56">
        <f t="shared" si="230"/>
        <v>0</v>
      </c>
      <c r="CB343" s="99" t="s">
        <v>108</v>
      </c>
      <c r="CC343" s="56">
        <f t="shared" si="231"/>
        <v>0</v>
      </c>
      <c r="CD343" s="99" t="s">
        <v>126</v>
      </c>
      <c r="CE343" s="56">
        <f t="shared" si="232"/>
        <v>0</v>
      </c>
      <c r="CF343" s="56"/>
      <c r="CG343" s="99" t="s">
        <v>136</v>
      </c>
      <c r="CH343" s="56">
        <f t="shared" si="233"/>
        <v>0</v>
      </c>
      <c r="CI343" s="99" t="s">
        <v>80</v>
      </c>
      <c r="CJ343" s="56">
        <f t="shared" si="234"/>
        <v>0</v>
      </c>
      <c r="CK343" s="99" t="s">
        <v>90</v>
      </c>
      <c r="CL343" s="56">
        <f t="shared" si="235"/>
        <v>0</v>
      </c>
      <c r="CM343" s="99" t="s">
        <v>105</v>
      </c>
      <c r="CN343" s="56">
        <f t="shared" si="236"/>
        <v>0</v>
      </c>
      <c r="CO343" s="99" t="s">
        <v>108</v>
      </c>
      <c r="CP343" s="56">
        <f t="shared" si="237"/>
        <v>0</v>
      </c>
      <c r="CQ343" s="99" t="s">
        <v>126</v>
      </c>
      <c r="CR343" s="102">
        <f t="shared" si="238"/>
        <v>0</v>
      </c>
    </row>
    <row r="344" spans="1:96" x14ac:dyDescent="0.15">
      <c r="A344" s="80" t="s">
        <v>844</v>
      </c>
      <c r="B344" s="81" t="s">
        <v>845</v>
      </c>
      <c r="C344" s="82" t="s">
        <v>170</v>
      </c>
      <c r="D344" s="82" t="s">
        <v>52</v>
      </c>
      <c r="E344" s="56"/>
      <c r="F344" s="14"/>
      <c r="G344" s="80">
        <v>103</v>
      </c>
      <c r="H344" s="56">
        <v>59</v>
      </c>
      <c r="I344" s="56">
        <v>70</v>
      </c>
      <c r="J344" s="56">
        <v>61</v>
      </c>
      <c r="K344" s="56">
        <v>57</v>
      </c>
      <c r="L344" s="56">
        <v>67</v>
      </c>
      <c r="M344" s="94">
        <f t="shared" si="201"/>
        <v>417</v>
      </c>
      <c r="N344" s="80"/>
      <c r="O344" s="56">
        <f t="shared" si="239"/>
        <v>0</v>
      </c>
      <c r="P344" s="56"/>
      <c r="Q344" s="81">
        <f t="shared" si="200"/>
        <v>0</v>
      </c>
      <c r="R344" s="14">
        <f t="shared" si="202"/>
        <v>0</v>
      </c>
      <c r="S344" s="80"/>
      <c r="T344" s="99" t="s">
        <v>74</v>
      </c>
      <c r="U344" s="56">
        <f t="shared" si="203"/>
        <v>0</v>
      </c>
      <c r="V344" s="99" t="s">
        <v>79</v>
      </c>
      <c r="W344" s="56">
        <f t="shared" si="204"/>
        <v>0</v>
      </c>
      <c r="X344" s="99" t="s">
        <v>86</v>
      </c>
      <c r="Y344" s="56">
        <f t="shared" si="205"/>
        <v>0</v>
      </c>
      <c r="Z344" s="99" t="s">
        <v>107</v>
      </c>
      <c r="AA344" s="56">
        <f t="shared" si="206"/>
        <v>0</v>
      </c>
      <c r="AB344" s="99" t="s">
        <v>110</v>
      </c>
      <c r="AC344" s="56">
        <f t="shared" si="207"/>
        <v>0</v>
      </c>
      <c r="AD344" s="99" t="s">
        <v>103</v>
      </c>
      <c r="AE344" s="56">
        <f t="shared" si="208"/>
        <v>0</v>
      </c>
      <c r="AF344" s="56"/>
      <c r="AG344" s="99" t="s">
        <v>77</v>
      </c>
      <c r="AH344" s="56">
        <f t="shared" si="209"/>
        <v>0</v>
      </c>
      <c r="AI344" s="100" t="s">
        <v>80</v>
      </c>
      <c r="AJ344" s="56">
        <f t="shared" si="210"/>
        <v>0</v>
      </c>
      <c r="AK344" s="56" t="s">
        <v>90</v>
      </c>
      <c r="AL344" s="56">
        <f t="shared" si="211"/>
        <v>0</v>
      </c>
      <c r="AM344" s="99" t="s">
        <v>123</v>
      </c>
      <c r="AN344" s="56">
        <f t="shared" si="212"/>
        <v>0</v>
      </c>
      <c r="AO344" s="99" t="s">
        <v>110</v>
      </c>
      <c r="AP344" s="56">
        <f t="shared" si="213"/>
        <v>0</v>
      </c>
      <c r="AQ344" s="99" t="s">
        <v>112</v>
      </c>
      <c r="AR344" s="56">
        <f t="shared" si="214"/>
        <v>0</v>
      </c>
      <c r="AS344" s="56"/>
      <c r="AT344" s="99" t="s">
        <v>77</v>
      </c>
      <c r="AU344" s="56">
        <f t="shared" si="215"/>
        <v>0</v>
      </c>
      <c r="AV344" s="99" t="s">
        <v>80</v>
      </c>
      <c r="AW344" s="56">
        <f t="shared" si="216"/>
        <v>0</v>
      </c>
      <c r="AX344" s="99" t="s">
        <v>90</v>
      </c>
      <c r="AY344" s="56">
        <f t="shared" si="217"/>
        <v>0</v>
      </c>
      <c r="AZ344" s="99" t="s">
        <v>123</v>
      </c>
      <c r="BA344" s="56">
        <f t="shared" si="218"/>
        <v>0</v>
      </c>
      <c r="BB344" s="99" t="s">
        <v>133</v>
      </c>
      <c r="BC344" s="56">
        <f t="shared" si="219"/>
        <v>0</v>
      </c>
      <c r="BD344" s="99" t="s">
        <v>103</v>
      </c>
      <c r="BE344" s="56">
        <f t="shared" si="220"/>
        <v>0</v>
      </c>
      <c r="BF344" s="56"/>
      <c r="BG344" s="69" t="s">
        <v>77</v>
      </c>
      <c r="BH344" s="56">
        <f t="shared" si="221"/>
        <v>0</v>
      </c>
      <c r="BI344" s="100" t="s">
        <v>80</v>
      </c>
      <c r="BJ344" s="56">
        <f t="shared" si="222"/>
        <v>0</v>
      </c>
      <c r="BK344" s="99" t="s">
        <v>90</v>
      </c>
      <c r="BL344" s="56">
        <f t="shared" si="223"/>
        <v>0</v>
      </c>
      <c r="BM344" s="99" t="s">
        <v>123</v>
      </c>
      <c r="BN344" s="56">
        <f t="shared" si="224"/>
        <v>0</v>
      </c>
      <c r="BO344" s="99" t="s">
        <v>133</v>
      </c>
      <c r="BP344" s="56">
        <f t="shared" si="225"/>
        <v>0</v>
      </c>
      <c r="BQ344" s="99" t="s">
        <v>112</v>
      </c>
      <c r="BR344" s="56">
        <f t="shared" si="226"/>
        <v>0</v>
      </c>
      <c r="BS344" s="56"/>
      <c r="BT344" s="99" t="s">
        <v>74</v>
      </c>
      <c r="BU344" s="56">
        <f t="shared" si="227"/>
        <v>0</v>
      </c>
      <c r="BV344" s="100" t="s">
        <v>139</v>
      </c>
      <c r="BW344" s="56">
        <f t="shared" si="228"/>
        <v>0</v>
      </c>
      <c r="BX344" s="99" t="s">
        <v>86</v>
      </c>
      <c r="BY344" s="56">
        <f t="shared" si="229"/>
        <v>0</v>
      </c>
      <c r="BZ344" s="99" t="s">
        <v>123</v>
      </c>
      <c r="CA344" s="56">
        <f t="shared" si="230"/>
        <v>0</v>
      </c>
      <c r="CB344" s="99" t="s">
        <v>111</v>
      </c>
      <c r="CC344" s="56">
        <f t="shared" si="231"/>
        <v>0</v>
      </c>
      <c r="CD344" s="99" t="s">
        <v>126</v>
      </c>
      <c r="CE344" s="56">
        <f t="shared" si="232"/>
        <v>0</v>
      </c>
      <c r="CF344" s="56"/>
      <c r="CG344" s="99" t="s">
        <v>74</v>
      </c>
      <c r="CH344" s="56">
        <f t="shared" si="233"/>
        <v>0</v>
      </c>
      <c r="CI344" s="99" t="s">
        <v>139</v>
      </c>
      <c r="CJ344" s="56">
        <f t="shared" si="234"/>
        <v>0</v>
      </c>
      <c r="CK344" s="99" t="s">
        <v>86</v>
      </c>
      <c r="CL344" s="56">
        <f t="shared" si="235"/>
        <v>0</v>
      </c>
      <c r="CM344" s="99" t="s">
        <v>123</v>
      </c>
      <c r="CN344" s="56">
        <f t="shared" si="236"/>
        <v>0</v>
      </c>
      <c r="CO344" s="99" t="s">
        <v>111</v>
      </c>
      <c r="CP344" s="56">
        <f t="shared" si="237"/>
        <v>0</v>
      </c>
      <c r="CQ344" s="99" t="s">
        <v>126</v>
      </c>
      <c r="CR344" s="102">
        <f t="shared" si="238"/>
        <v>0</v>
      </c>
    </row>
    <row r="345" spans="1:96" x14ac:dyDescent="0.15">
      <c r="A345" s="80" t="s">
        <v>846</v>
      </c>
      <c r="B345" s="81" t="s">
        <v>847</v>
      </c>
      <c r="C345" s="82" t="s">
        <v>170</v>
      </c>
      <c r="D345" s="82" t="s">
        <v>52</v>
      </c>
      <c r="E345" s="56"/>
      <c r="F345" s="14"/>
      <c r="G345" s="80">
        <v>86</v>
      </c>
      <c r="H345" s="56">
        <v>63</v>
      </c>
      <c r="I345" s="56">
        <v>80</v>
      </c>
      <c r="J345" s="56">
        <v>64.5</v>
      </c>
      <c r="K345" s="56">
        <v>47</v>
      </c>
      <c r="L345" s="56">
        <v>76</v>
      </c>
      <c r="M345" s="94">
        <f t="shared" si="201"/>
        <v>416.5</v>
      </c>
      <c r="N345" s="80"/>
      <c r="O345" s="56">
        <f t="shared" si="239"/>
        <v>0</v>
      </c>
      <c r="P345" s="56"/>
      <c r="Q345" s="81">
        <f t="shared" si="200"/>
        <v>0</v>
      </c>
      <c r="R345" s="14">
        <f t="shared" si="202"/>
        <v>0</v>
      </c>
      <c r="S345" s="80"/>
      <c r="T345" s="99" t="s">
        <v>74</v>
      </c>
      <c r="U345" s="56">
        <f t="shared" si="203"/>
        <v>0</v>
      </c>
      <c r="V345" s="99" t="s">
        <v>84</v>
      </c>
      <c r="W345" s="56">
        <f t="shared" si="204"/>
        <v>0</v>
      </c>
      <c r="X345" s="99" t="s">
        <v>88</v>
      </c>
      <c r="Y345" s="56">
        <f t="shared" si="205"/>
        <v>0</v>
      </c>
      <c r="Z345" s="99" t="s">
        <v>105</v>
      </c>
      <c r="AA345" s="56">
        <f t="shared" si="206"/>
        <v>0</v>
      </c>
      <c r="AB345" s="99" t="s">
        <v>110</v>
      </c>
      <c r="AC345" s="56">
        <f t="shared" si="207"/>
        <v>0</v>
      </c>
      <c r="AD345" s="99" t="s">
        <v>112</v>
      </c>
      <c r="AE345" s="56">
        <f t="shared" si="208"/>
        <v>0</v>
      </c>
      <c r="AF345" s="56"/>
      <c r="AG345" s="99" t="s">
        <v>77</v>
      </c>
      <c r="AH345" s="56">
        <f t="shared" si="209"/>
        <v>0</v>
      </c>
      <c r="AI345" s="100" t="s">
        <v>80</v>
      </c>
      <c r="AJ345" s="56">
        <f t="shared" si="210"/>
        <v>0</v>
      </c>
      <c r="AK345" s="56" t="s">
        <v>87</v>
      </c>
      <c r="AL345" s="56">
        <f t="shared" si="211"/>
        <v>0</v>
      </c>
      <c r="AM345" s="99" t="s">
        <v>105</v>
      </c>
      <c r="AN345" s="56">
        <f t="shared" si="212"/>
        <v>0</v>
      </c>
      <c r="AO345" s="99" t="s">
        <v>110</v>
      </c>
      <c r="AP345" s="56">
        <f t="shared" si="213"/>
        <v>0</v>
      </c>
      <c r="AQ345" s="99" t="s">
        <v>112</v>
      </c>
      <c r="AR345" s="56">
        <f t="shared" si="214"/>
        <v>0</v>
      </c>
      <c r="AS345" s="56"/>
      <c r="AT345" s="99" t="s">
        <v>75</v>
      </c>
      <c r="AU345" s="56">
        <f t="shared" si="215"/>
        <v>0</v>
      </c>
      <c r="AV345" s="99" t="s">
        <v>84</v>
      </c>
      <c r="AW345" s="56">
        <f t="shared" si="216"/>
        <v>0</v>
      </c>
      <c r="AX345" s="99" t="s">
        <v>87</v>
      </c>
      <c r="AY345" s="56">
        <f t="shared" si="217"/>
        <v>0</v>
      </c>
      <c r="AZ345" s="99" t="s">
        <v>107</v>
      </c>
      <c r="BA345" s="56">
        <f t="shared" si="218"/>
        <v>0</v>
      </c>
      <c r="BB345" s="99" t="s">
        <v>128</v>
      </c>
      <c r="BC345" s="56">
        <f t="shared" si="219"/>
        <v>0</v>
      </c>
      <c r="BD345" s="99" t="s">
        <v>103</v>
      </c>
      <c r="BE345" s="56">
        <f t="shared" si="220"/>
        <v>0</v>
      </c>
      <c r="BF345" s="56"/>
      <c r="BG345" s="69" t="s">
        <v>75</v>
      </c>
      <c r="BH345" s="56">
        <f t="shared" si="221"/>
        <v>0</v>
      </c>
      <c r="BI345" s="100" t="s">
        <v>84</v>
      </c>
      <c r="BJ345" s="56">
        <f t="shared" si="222"/>
        <v>0</v>
      </c>
      <c r="BK345" s="99" t="s">
        <v>87</v>
      </c>
      <c r="BL345" s="56">
        <f t="shared" si="223"/>
        <v>0</v>
      </c>
      <c r="BM345" s="99" t="s">
        <v>107</v>
      </c>
      <c r="BN345" s="56">
        <f t="shared" si="224"/>
        <v>0</v>
      </c>
      <c r="BO345" s="99" t="s">
        <v>128</v>
      </c>
      <c r="BP345" s="56">
        <f t="shared" si="225"/>
        <v>0</v>
      </c>
      <c r="BQ345" s="99" t="s">
        <v>103</v>
      </c>
      <c r="BR345" s="56">
        <f t="shared" si="226"/>
        <v>0</v>
      </c>
      <c r="BS345" s="56"/>
      <c r="BT345" s="99" t="s">
        <v>77</v>
      </c>
      <c r="BU345" s="56">
        <f t="shared" si="227"/>
        <v>0</v>
      </c>
      <c r="BV345" s="100" t="s">
        <v>81</v>
      </c>
      <c r="BW345" s="56">
        <f t="shared" si="228"/>
        <v>0</v>
      </c>
      <c r="BX345" s="99" t="s">
        <v>86</v>
      </c>
      <c r="BY345" s="56">
        <f t="shared" si="229"/>
        <v>0</v>
      </c>
      <c r="BZ345" s="99" t="s">
        <v>105</v>
      </c>
      <c r="CA345" s="56">
        <f t="shared" si="230"/>
        <v>0</v>
      </c>
      <c r="CB345" s="99" t="s">
        <v>108</v>
      </c>
      <c r="CC345" s="56">
        <f t="shared" si="231"/>
        <v>0</v>
      </c>
      <c r="CD345" s="99" t="s">
        <v>112</v>
      </c>
      <c r="CE345" s="56">
        <f t="shared" si="232"/>
        <v>0</v>
      </c>
      <c r="CF345" s="56"/>
      <c r="CG345" s="99" t="s">
        <v>77</v>
      </c>
      <c r="CH345" s="56">
        <f t="shared" si="233"/>
        <v>0</v>
      </c>
      <c r="CI345" s="99" t="s">
        <v>81</v>
      </c>
      <c r="CJ345" s="56">
        <f t="shared" si="234"/>
        <v>0</v>
      </c>
      <c r="CK345" s="99" t="s">
        <v>86</v>
      </c>
      <c r="CL345" s="56">
        <f t="shared" si="235"/>
        <v>0</v>
      </c>
      <c r="CM345" s="99" t="s">
        <v>105</v>
      </c>
      <c r="CN345" s="56">
        <f t="shared" si="236"/>
        <v>0</v>
      </c>
      <c r="CO345" s="99" t="s">
        <v>108</v>
      </c>
      <c r="CP345" s="56">
        <f t="shared" si="237"/>
        <v>0</v>
      </c>
      <c r="CQ345" s="99" t="s">
        <v>112</v>
      </c>
      <c r="CR345" s="102">
        <f t="shared" si="238"/>
        <v>0</v>
      </c>
    </row>
    <row r="346" spans="1:96" x14ac:dyDescent="0.15">
      <c r="A346" s="80" t="s">
        <v>848</v>
      </c>
      <c r="B346" s="81" t="s">
        <v>849</v>
      </c>
      <c r="C346" s="82" t="s">
        <v>170</v>
      </c>
      <c r="D346" s="82" t="s">
        <v>52</v>
      </c>
      <c r="E346" s="56">
        <v>0.7</v>
      </c>
      <c r="F346" s="14"/>
      <c r="G346" s="80">
        <v>85</v>
      </c>
      <c r="H346" s="56">
        <v>76</v>
      </c>
      <c r="I346" s="56">
        <v>92</v>
      </c>
      <c r="J346" s="56">
        <v>54</v>
      </c>
      <c r="K346" s="56">
        <v>48.5</v>
      </c>
      <c r="L346" s="56">
        <v>60</v>
      </c>
      <c r="M346" s="94">
        <f t="shared" si="201"/>
        <v>415.5</v>
      </c>
      <c r="N346" s="80"/>
      <c r="O346" s="56">
        <f t="shared" si="239"/>
        <v>-25.2</v>
      </c>
      <c r="P346" s="56"/>
      <c r="Q346" s="81">
        <f t="shared" si="200"/>
        <v>0</v>
      </c>
      <c r="R346" s="14">
        <f t="shared" si="202"/>
        <v>-25.2</v>
      </c>
      <c r="S346" s="80"/>
      <c r="T346" s="99" t="s">
        <v>74</v>
      </c>
      <c r="U346" s="56">
        <f t="shared" si="203"/>
        <v>-0.42</v>
      </c>
      <c r="V346" s="99" t="s">
        <v>84</v>
      </c>
      <c r="W346" s="56">
        <f t="shared" si="204"/>
        <v>-0.42</v>
      </c>
      <c r="X346" s="99" t="s">
        <v>88</v>
      </c>
      <c r="Y346" s="56">
        <f t="shared" si="205"/>
        <v>-0.42</v>
      </c>
      <c r="Z346" s="99" t="s">
        <v>105</v>
      </c>
      <c r="AA346" s="56">
        <f t="shared" si="206"/>
        <v>-0.42</v>
      </c>
      <c r="AB346" s="99" t="s">
        <v>110</v>
      </c>
      <c r="AC346" s="56">
        <f t="shared" si="207"/>
        <v>-0.42</v>
      </c>
      <c r="AD346" s="99" t="s">
        <v>112</v>
      </c>
      <c r="AE346" s="56">
        <f t="shared" si="208"/>
        <v>-0.42</v>
      </c>
      <c r="AF346" s="56"/>
      <c r="AG346" s="99" t="s">
        <v>75</v>
      </c>
      <c r="AH346" s="56">
        <f t="shared" si="209"/>
        <v>-0.42</v>
      </c>
      <c r="AI346" s="100" t="s">
        <v>81</v>
      </c>
      <c r="AJ346" s="56">
        <f t="shared" si="210"/>
        <v>-0.42</v>
      </c>
      <c r="AK346" s="56" t="s">
        <v>90</v>
      </c>
      <c r="AL346" s="56">
        <f t="shared" si="211"/>
        <v>-0.42</v>
      </c>
      <c r="AM346" s="99" t="s">
        <v>107</v>
      </c>
      <c r="AN346" s="56">
        <f t="shared" si="212"/>
        <v>-0.42</v>
      </c>
      <c r="AO346" s="99" t="s">
        <v>110</v>
      </c>
      <c r="AP346" s="56">
        <f t="shared" si="213"/>
        <v>-0.42</v>
      </c>
      <c r="AQ346" s="99" t="s">
        <v>112</v>
      </c>
      <c r="AR346" s="56">
        <f t="shared" si="214"/>
        <v>-0.42</v>
      </c>
      <c r="AS346" s="56"/>
      <c r="AT346" s="99" t="s">
        <v>75</v>
      </c>
      <c r="AU346" s="56">
        <f t="shared" si="215"/>
        <v>-0.63</v>
      </c>
      <c r="AV346" s="99" t="s">
        <v>81</v>
      </c>
      <c r="AW346" s="56">
        <f t="shared" si="216"/>
        <v>-0.63</v>
      </c>
      <c r="AX346" s="99" t="s">
        <v>89</v>
      </c>
      <c r="AY346" s="56">
        <f t="shared" si="217"/>
        <v>-0.63</v>
      </c>
      <c r="AZ346" s="99" t="s">
        <v>107</v>
      </c>
      <c r="BA346" s="56">
        <f t="shared" si="218"/>
        <v>-0.63</v>
      </c>
      <c r="BB346" s="99" t="s">
        <v>133</v>
      </c>
      <c r="BC346" s="56">
        <f t="shared" si="219"/>
        <v>-0.63</v>
      </c>
      <c r="BD346" s="99" t="s">
        <v>112</v>
      </c>
      <c r="BE346" s="56">
        <f t="shared" si="220"/>
        <v>-0.63</v>
      </c>
      <c r="BF346" s="56"/>
      <c r="BG346" s="69" t="s">
        <v>75</v>
      </c>
      <c r="BH346" s="56">
        <f t="shared" si="221"/>
        <v>-0.63</v>
      </c>
      <c r="BI346" s="100" t="s">
        <v>81</v>
      </c>
      <c r="BJ346" s="56">
        <f t="shared" si="222"/>
        <v>-0.63</v>
      </c>
      <c r="BK346" s="99" t="s">
        <v>89</v>
      </c>
      <c r="BL346" s="56">
        <f t="shared" si="223"/>
        <v>-0.63</v>
      </c>
      <c r="BM346" s="99" t="s">
        <v>107</v>
      </c>
      <c r="BN346" s="56">
        <f t="shared" si="224"/>
        <v>-0.63</v>
      </c>
      <c r="BO346" s="99" t="s">
        <v>133</v>
      </c>
      <c r="BP346" s="56">
        <f t="shared" si="225"/>
        <v>-0.63</v>
      </c>
      <c r="BQ346" s="99" t="s">
        <v>112</v>
      </c>
      <c r="BR346" s="56">
        <f t="shared" si="226"/>
        <v>-0.63</v>
      </c>
      <c r="BS346" s="56"/>
      <c r="BT346" s="99" t="s">
        <v>77</v>
      </c>
      <c r="BU346" s="56">
        <f t="shared" si="227"/>
        <v>-1.05</v>
      </c>
      <c r="BV346" s="100" t="s">
        <v>81</v>
      </c>
      <c r="BW346" s="56">
        <f t="shared" si="228"/>
        <v>-1.05</v>
      </c>
      <c r="BX346" s="99" t="s">
        <v>86</v>
      </c>
      <c r="BY346" s="56">
        <f t="shared" si="229"/>
        <v>-1.05</v>
      </c>
      <c r="BZ346" s="99" t="s">
        <v>105</v>
      </c>
      <c r="CA346" s="56">
        <f t="shared" si="230"/>
        <v>-1.05</v>
      </c>
      <c r="CB346" s="99" t="s">
        <v>108</v>
      </c>
      <c r="CC346" s="56">
        <f t="shared" si="231"/>
        <v>-1.05</v>
      </c>
      <c r="CD346" s="99" t="s">
        <v>112</v>
      </c>
      <c r="CE346" s="56">
        <f t="shared" si="232"/>
        <v>-1.05</v>
      </c>
      <c r="CF346" s="56"/>
      <c r="CG346" s="99" t="s">
        <v>77</v>
      </c>
      <c r="CH346" s="56">
        <f t="shared" si="233"/>
        <v>-1.05</v>
      </c>
      <c r="CI346" s="99" t="s">
        <v>81</v>
      </c>
      <c r="CJ346" s="56">
        <f t="shared" si="234"/>
        <v>-1.05</v>
      </c>
      <c r="CK346" s="99" t="s">
        <v>86</v>
      </c>
      <c r="CL346" s="56">
        <f t="shared" si="235"/>
        <v>-1.05</v>
      </c>
      <c r="CM346" s="99" t="s">
        <v>105</v>
      </c>
      <c r="CN346" s="56">
        <f t="shared" si="236"/>
        <v>-1.05</v>
      </c>
      <c r="CO346" s="99" t="s">
        <v>108</v>
      </c>
      <c r="CP346" s="56">
        <f t="shared" si="237"/>
        <v>-1.05</v>
      </c>
      <c r="CQ346" s="99" t="s">
        <v>112</v>
      </c>
      <c r="CR346" s="102">
        <f t="shared" si="238"/>
        <v>-1.05</v>
      </c>
    </row>
    <row r="347" spans="1:96" x14ac:dyDescent="0.15">
      <c r="A347" s="80" t="s">
        <v>850</v>
      </c>
      <c r="B347" s="81" t="s">
        <v>851</v>
      </c>
      <c r="C347" s="82" t="s">
        <v>170</v>
      </c>
      <c r="D347" s="82" t="s">
        <v>52</v>
      </c>
      <c r="E347" s="56"/>
      <c r="F347" s="14"/>
      <c r="G347" s="80">
        <v>94</v>
      </c>
      <c r="H347" s="56">
        <v>80</v>
      </c>
      <c r="I347" s="56">
        <v>106</v>
      </c>
      <c r="J347" s="56">
        <v>52</v>
      </c>
      <c r="K347" s="56">
        <v>36.5</v>
      </c>
      <c r="L347" s="56">
        <v>45</v>
      </c>
      <c r="M347" s="94">
        <f t="shared" si="201"/>
        <v>413.5</v>
      </c>
      <c r="N347" s="80"/>
      <c r="O347" s="56">
        <f t="shared" si="239"/>
        <v>0</v>
      </c>
      <c r="P347" s="56"/>
      <c r="Q347" s="81">
        <f t="shared" si="200"/>
        <v>0</v>
      </c>
      <c r="R347" s="14">
        <f t="shared" si="202"/>
        <v>0</v>
      </c>
      <c r="S347" s="80"/>
      <c r="T347" s="99" t="s">
        <v>74</v>
      </c>
      <c r="U347" s="56">
        <f t="shared" si="203"/>
        <v>0</v>
      </c>
      <c r="V347" s="99" t="s">
        <v>84</v>
      </c>
      <c r="W347" s="56">
        <f t="shared" si="204"/>
        <v>0</v>
      </c>
      <c r="X347" s="99" t="s">
        <v>88</v>
      </c>
      <c r="Y347" s="56">
        <f t="shared" si="205"/>
        <v>0</v>
      </c>
      <c r="Z347" s="99" t="s">
        <v>105</v>
      </c>
      <c r="AA347" s="56">
        <f t="shared" si="206"/>
        <v>0</v>
      </c>
      <c r="AB347" s="99" t="s">
        <v>110</v>
      </c>
      <c r="AC347" s="56">
        <f t="shared" si="207"/>
        <v>0</v>
      </c>
      <c r="AD347" s="99" t="s">
        <v>112</v>
      </c>
      <c r="AE347" s="56">
        <f t="shared" si="208"/>
        <v>0</v>
      </c>
      <c r="AF347" s="56"/>
      <c r="AG347" s="99" t="s">
        <v>74</v>
      </c>
      <c r="AH347" s="56">
        <f t="shared" si="209"/>
        <v>0</v>
      </c>
      <c r="AI347" s="100" t="s">
        <v>84</v>
      </c>
      <c r="AJ347" s="56">
        <f t="shared" si="210"/>
        <v>0</v>
      </c>
      <c r="AK347" s="56" t="s">
        <v>86</v>
      </c>
      <c r="AL347" s="56">
        <f t="shared" si="211"/>
        <v>0</v>
      </c>
      <c r="AM347" s="99" t="s">
        <v>105</v>
      </c>
      <c r="AN347" s="56">
        <f t="shared" si="212"/>
        <v>0</v>
      </c>
      <c r="AO347" s="99" t="s">
        <v>111</v>
      </c>
      <c r="AP347" s="56">
        <f t="shared" si="213"/>
        <v>0</v>
      </c>
      <c r="AQ347" s="99" t="s">
        <v>103</v>
      </c>
      <c r="AR347" s="56">
        <f t="shared" si="214"/>
        <v>0</v>
      </c>
      <c r="AS347" s="56"/>
      <c r="AT347" s="99" t="s">
        <v>74</v>
      </c>
      <c r="AU347" s="56">
        <f t="shared" si="215"/>
        <v>0</v>
      </c>
      <c r="AV347" s="99" t="s">
        <v>84</v>
      </c>
      <c r="AW347" s="56">
        <f t="shared" si="216"/>
        <v>0</v>
      </c>
      <c r="AX347" s="99" t="s">
        <v>86</v>
      </c>
      <c r="AY347" s="56">
        <f t="shared" si="217"/>
        <v>0</v>
      </c>
      <c r="AZ347" s="99" t="s">
        <v>105</v>
      </c>
      <c r="BA347" s="56">
        <f t="shared" si="218"/>
        <v>0</v>
      </c>
      <c r="BB347" s="99" t="s">
        <v>111</v>
      </c>
      <c r="BC347" s="56">
        <f t="shared" si="219"/>
        <v>0</v>
      </c>
      <c r="BD347" s="99" t="s">
        <v>103</v>
      </c>
      <c r="BE347" s="56">
        <f t="shared" si="220"/>
        <v>0</v>
      </c>
      <c r="BF347" s="56"/>
      <c r="BG347" s="69" t="s">
        <v>74</v>
      </c>
      <c r="BH347" s="56">
        <f t="shared" si="221"/>
        <v>0</v>
      </c>
      <c r="BI347" s="100" t="s">
        <v>84</v>
      </c>
      <c r="BJ347" s="56">
        <f t="shared" si="222"/>
        <v>0</v>
      </c>
      <c r="BK347" s="99" t="s">
        <v>86</v>
      </c>
      <c r="BL347" s="56">
        <f t="shared" si="223"/>
        <v>0</v>
      </c>
      <c r="BM347" s="99" t="s">
        <v>105</v>
      </c>
      <c r="BN347" s="56">
        <f t="shared" si="224"/>
        <v>0</v>
      </c>
      <c r="BO347" s="99" t="s">
        <v>111</v>
      </c>
      <c r="BP347" s="56">
        <f t="shared" si="225"/>
        <v>0</v>
      </c>
      <c r="BQ347" s="99" t="s">
        <v>103</v>
      </c>
      <c r="BR347" s="56">
        <f t="shared" si="226"/>
        <v>0</v>
      </c>
      <c r="BS347" s="56"/>
      <c r="BT347" s="99" t="s">
        <v>77</v>
      </c>
      <c r="BU347" s="56">
        <f t="shared" si="227"/>
        <v>0</v>
      </c>
      <c r="BV347" s="100" t="s">
        <v>81</v>
      </c>
      <c r="BW347" s="56">
        <f t="shared" si="228"/>
        <v>0</v>
      </c>
      <c r="BX347" s="99" t="s">
        <v>86</v>
      </c>
      <c r="BY347" s="56">
        <f t="shared" si="229"/>
        <v>0</v>
      </c>
      <c r="BZ347" s="99" t="s">
        <v>105</v>
      </c>
      <c r="CA347" s="56">
        <f t="shared" si="230"/>
        <v>0</v>
      </c>
      <c r="CB347" s="99" t="s">
        <v>108</v>
      </c>
      <c r="CC347" s="56">
        <f t="shared" si="231"/>
        <v>0</v>
      </c>
      <c r="CD347" s="99" t="s">
        <v>126</v>
      </c>
      <c r="CE347" s="56">
        <f t="shared" si="232"/>
        <v>0</v>
      </c>
      <c r="CF347" s="56"/>
      <c r="CG347" s="99" t="s">
        <v>77</v>
      </c>
      <c r="CH347" s="56">
        <f t="shared" si="233"/>
        <v>0</v>
      </c>
      <c r="CI347" s="99" t="s">
        <v>81</v>
      </c>
      <c r="CJ347" s="56">
        <f t="shared" si="234"/>
        <v>0</v>
      </c>
      <c r="CK347" s="99" t="s">
        <v>86</v>
      </c>
      <c r="CL347" s="56">
        <f t="shared" si="235"/>
        <v>0</v>
      </c>
      <c r="CM347" s="99" t="s">
        <v>105</v>
      </c>
      <c r="CN347" s="56">
        <f t="shared" si="236"/>
        <v>0</v>
      </c>
      <c r="CO347" s="99" t="s">
        <v>108</v>
      </c>
      <c r="CP347" s="56">
        <f t="shared" si="237"/>
        <v>0</v>
      </c>
      <c r="CQ347" s="99" t="s">
        <v>126</v>
      </c>
      <c r="CR347" s="102">
        <f t="shared" si="238"/>
        <v>0</v>
      </c>
    </row>
    <row r="348" spans="1:96" x14ac:dyDescent="0.15">
      <c r="A348" s="80" t="s">
        <v>852</v>
      </c>
      <c r="B348" s="81" t="s">
        <v>853</v>
      </c>
      <c r="C348" s="82" t="s">
        <v>170</v>
      </c>
      <c r="D348" s="82" t="s">
        <v>52</v>
      </c>
      <c r="E348" s="56"/>
      <c r="F348" s="14"/>
      <c r="G348" s="80">
        <v>101</v>
      </c>
      <c r="H348" s="56">
        <v>63</v>
      </c>
      <c r="I348" s="56">
        <v>96</v>
      </c>
      <c r="J348" s="56">
        <v>59.5</v>
      </c>
      <c r="K348" s="56">
        <v>46.5</v>
      </c>
      <c r="L348" s="56">
        <v>47</v>
      </c>
      <c r="M348" s="94">
        <f t="shared" si="201"/>
        <v>413</v>
      </c>
      <c r="N348" s="80"/>
      <c r="O348" s="56">
        <f t="shared" si="239"/>
        <v>0</v>
      </c>
      <c r="P348" s="56"/>
      <c r="Q348" s="81">
        <f t="shared" si="200"/>
        <v>0</v>
      </c>
      <c r="R348" s="14">
        <f t="shared" si="202"/>
        <v>0</v>
      </c>
      <c r="S348" s="80"/>
      <c r="T348" s="99" t="s">
        <v>78</v>
      </c>
      <c r="U348" s="56">
        <f t="shared" si="203"/>
        <v>0</v>
      </c>
      <c r="V348" s="99" t="s">
        <v>79</v>
      </c>
      <c r="W348" s="56">
        <f t="shared" si="204"/>
        <v>0</v>
      </c>
      <c r="X348" s="99" t="s">
        <v>86</v>
      </c>
      <c r="Y348" s="56">
        <f t="shared" si="205"/>
        <v>0</v>
      </c>
      <c r="Z348" s="99" t="s">
        <v>105</v>
      </c>
      <c r="AA348" s="56">
        <f t="shared" si="206"/>
        <v>0</v>
      </c>
      <c r="AB348" s="99" t="s">
        <v>110</v>
      </c>
      <c r="AC348" s="56">
        <f t="shared" si="207"/>
        <v>0</v>
      </c>
      <c r="AD348" s="99" t="s">
        <v>112</v>
      </c>
      <c r="AE348" s="56">
        <f t="shared" si="208"/>
        <v>0</v>
      </c>
      <c r="AF348" s="56"/>
      <c r="AG348" s="99" t="s">
        <v>74</v>
      </c>
      <c r="AH348" s="56">
        <f t="shared" si="209"/>
        <v>0</v>
      </c>
      <c r="AI348" s="100" t="s">
        <v>80</v>
      </c>
      <c r="AJ348" s="56">
        <f t="shared" si="210"/>
        <v>0</v>
      </c>
      <c r="AK348" s="56" t="s">
        <v>90</v>
      </c>
      <c r="AL348" s="56">
        <f t="shared" si="211"/>
        <v>0</v>
      </c>
      <c r="AM348" s="99" t="s">
        <v>123</v>
      </c>
      <c r="AN348" s="56">
        <f t="shared" si="212"/>
        <v>0</v>
      </c>
      <c r="AO348" s="99" t="s">
        <v>111</v>
      </c>
      <c r="AP348" s="56">
        <f t="shared" si="213"/>
        <v>0</v>
      </c>
      <c r="AQ348" s="99" t="s">
        <v>103</v>
      </c>
      <c r="AR348" s="56">
        <f t="shared" si="214"/>
        <v>0</v>
      </c>
      <c r="AS348" s="56"/>
      <c r="AT348" s="99" t="s">
        <v>74</v>
      </c>
      <c r="AU348" s="56">
        <f t="shared" si="215"/>
        <v>0</v>
      </c>
      <c r="AV348" s="99" t="s">
        <v>79</v>
      </c>
      <c r="AW348" s="56">
        <f t="shared" si="216"/>
        <v>0</v>
      </c>
      <c r="AX348" s="99" t="s">
        <v>89</v>
      </c>
      <c r="AY348" s="56">
        <f t="shared" si="217"/>
        <v>0</v>
      </c>
      <c r="AZ348" s="99" t="s">
        <v>123</v>
      </c>
      <c r="BA348" s="56">
        <f t="shared" si="218"/>
        <v>0</v>
      </c>
      <c r="BB348" s="99" t="s">
        <v>111</v>
      </c>
      <c r="BC348" s="56">
        <f t="shared" si="219"/>
        <v>0</v>
      </c>
      <c r="BD348" s="99" t="s">
        <v>126</v>
      </c>
      <c r="BE348" s="56">
        <f t="shared" si="220"/>
        <v>0</v>
      </c>
      <c r="BF348" s="56"/>
      <c r="BG348" s="69" t="s">
        <v>74</v>
      </c>
      <c r="BH348" s="56">
        <f t="shared" si="221"/>
        <v>0</v>
      </c>
      <c r="BI348" s="100" t="s">
        <v>79</v>
      </c>
      <c r="BJ348" s="56">
        <f t="shared" si="222"/>
        <v>0</v>
      </c>
      <c r="BK348" s="99" t="s">
        <v>89</v>
      </c>
      <c r="BL348" s="56">
        <f t="shared" si="223"/>
        <v>0</v>
      </c>
      <c r="BM348" s="99" t="s">
        <v>123</v>
      </c>
      <c r="BN348" s="56">
        <f t="shared" si="224"/>
        <v>0</v>
      </c>
      <c r="BO348" s="99" t="s">
        <v>111</v>
      </c>
      <c r="BP348" s="56">
        <f t="shared" si="225"/>
        <v>0</v>
      </c>
      <c r="BQ348" s="99" t="s">
        <v>126</v>
      </c>
      <c r="BR348" s="56">
        <f t="shared" si="226"/>
        <v>0</v>
      </c>
      <c r="BS348" s="56"/>
      <c r="BT348" s="99" t="s">
        <v>74</v>
      </c>
      <c r="BU348" s="56">
        <f t="shared" si="227"/>
        <v>0</v>
      </c>
      <c r="BV348" s="100" t="s">
        <v>139</v>
      </c>
      <c r="BW348" s="56">
        <f t="shared" si="228"/>
        <v>0</v>
      </c>
      <c r="BX348" s="99" t="s">
        <v>86</v>
      </c>
      <c r="BY348" s="56">
        <f t="shared" si="229"/>
        <v>0</v>
      </c>
      <c r="BZ348" s="99" t="s">
        <v>123</v>
      </c>
      <c r="CA348" s="56">
        <f t="shared" si="230"/>
        <v>0</v>
      </c>
      <c r="CB348" s="99" t="s">
        <v>111</v>
      </c>
      <c r="CC348" s="56">
        <f t="shared" si="231"/>
        <v>0</v>
      </c>
      <c r="CD348" s="99" t="s">
        <v>126</v>
      </c>
      <c r="CE348" s="56">
        <f t="shared" si="232"/>
        <v>0</v>
      </c>
      <c r="CF348" s="56"/>
      <c r="CG348" s="99" t="s">
        <v>74</v>
      </c>
      <c r="CH348" s="56">
        <f t="shared" si="233"/>
        <v>0</v>
      </c>
      <c r="CI348" s="99" t="s">
        <v>139</v>
      </c>
      <c r="CJ348" s="56">
        <f t="shared" si="234"/>
        <v>0</v>
      </c>
      <c r="CK348" s="99" t="s">
        <v>86</v>
      </c>
      <c r="CL348" s="56">
        <f t="shared" si="235"/>
        <v>0</v>
      </c>
      <c r="CM348" s="99" t="s">
        <v>123</v>
      </c>
      <c r="CN348" s="56">
        <f t="shared" si="236"/>
        <v>0</v>
      </c>
      <c r="CO348" s="99" t="s">
        <v>111</v>
      </c>
      <c r="CP348" s="56">
        <f t="shared" si="237"/>
        <v>0</v>
      </c>
      <c r="CQ348" s="99" t="s">
        <v>126</v>
      </c>
      <c r="CR348" s="102">
        <f t="shared" si="238"/>
        <v>0</v>
      </c>
    </row>
    <row r="349" spans="1:96" x14ac:dyDescent="0.15">
      <c r="A349" s="80" t="s">
        <v>854</v>
      </c>
      <c r="B349" s="81" t="s">
        <v>855</v>
      </c>
      <c r="C349" s="82" t="s">
        <v>170</v>
      </c>
      <c r="D349" s="82" t="s">
        <v>52</v>
      </c>
      <c r="E349" s="56"/>
      <c r="F349" s="14"/>
      <c r="G349" s="80">
        <v>96</v>
      </c>
      <c r="H349" s="56">
        <v>70</v>
      </c>
      <c r="I349" s="56">
        <v>109</v>
      </c>
      <c r="J349" s="56">
        <v>52</v>
      </c>
      <c r="K349" s="56">
        <v>39.5</v>
      </c>
      <c r="L349" s="56">
        <v>46</v>
      </c>
      <c r="M349" s="94">
        <f t="shared" si="201"/>
        <v>412.5</v>
      </c>
      <c r="N349" s="80"/>
      <c r="O349" s="56">
        <f t="shared" si="239"/>
        <v>0</v>
      </c>
      <c r="P349" s="56"/>
      <c r="Q349" s="81">
        <f t="shared" si="200"/>
        <v>0</v>
      </c>
      <c r="R349" s="14">
        <f t="shared" si="202"/>
        <v>0</v>
      </c>
      <c r="S349" s="80"/>
      <c r="T349" s="99" t="s">
        <v>75</v>
      </c>
      <c r="U349" s="56">
        <f t="shared" si="203"/>
        <v>0</v>
      </c>
      <c r="V349" s="99" t="s">
        <v>80</v>
      </c>
      <c r="W349" s="56">
        <f t="shared" si="204"/>
        <v>0</v>
      </c>
      <c r="X349" s="99" t="s">
        <v>89</v>
      </c>
      <c r="Y349" s="56">
        <f t="shared" si="205"/>
        <v>0</v>
      </c>
      <c r="Z349" s="99" t="s">
        <v>123</v>
      </c>
      <c r="AA349" s="56">
        <f t="shared" si="206"/>
        <v>0</v>
      </c>
      <c r="AB349" s="99" t="s">
        <v>111</v>
      </c>
      <c r="AC349" s="56">
        <f t="shared" si="207"/>
        <v>0</v>
      </c>
      <c r="AD349" s="99" t="s">
        <v>103</v>
      </c>
      <c r="AE349" s="56">
        <f t="shared" si="208"/>
        <v>0</v>
      </c>
      <c r="AF349" s="56"/>
      <c r="AG349" s="99" t="s">
        <v>77</v>
      </c>
      <c r="AH349" s="56">
        <f t="shared" si="209"/>
        <v>0</v>
      </c>
      <c r="AI349" s="100" t="s">
        <v>81</v>
      </c>
      <c r="AJ349" s="56">
        <f t="shared" si="210"/>
        <v>0</v>
      </c>
      <c r="AK349" s="56" t="s">
        <v>86</v>
      </c>
      <c r="AL349" s="56">
        <f t="shared" si="211"/>
        <v>0</v>
      </c>
      <c r="AM349" s="99" t="s">
        <v>105</v>
      </c>
      <c r="AN349" s="56">
        <f t="shared" si="212"/>
        <v>0</v>
      </c>
      <c r="AO349" s="99" t="s">
        <v>110</v>
      </c>
      <c r="AP349" s="56">
        <f t="shared" si="213"/>
        <v>0</v>
      </c>
      <c r="AQ349" s="99" t="s">
        <v>103</v>
      </c>
      <c r="AR349" s="56">
        <f t="shared" si="214"/>
        <v>0</v>
      </c>
      <c r="AS349" s="56"/>
      <c r="AT349" s="99" t="s">
        <v>76</v>
      </c>
      <c r="AU349" s="56">
        <f t="shared" si="215"/>
        <v>0</v>
      </c>
      <c r="AV349" s="99" t="s">
        <v>81</v>
      </c>
      <c r="AW349" s="56">
        <f t="shared" si="216"/>
        <v>0</v>
      </c>
      <c r="AX349" s="99" t="s">
        <v>86</v>
      </c>
      <c r="AY349" s="56">
        <f t="shared" si="217"/>
        <v>0</v>
      </c>
      <c r="AZ349" s="99" t="s">
        <v>107</v>
      </c>
      <c r="BA349" s="56">
        <f t="shared" si="218"/>
        <v>0</v>
      </c>
      <c r="BB349" s="99" t="s">
        <v>128</v>
      </c>
      <c r="BC349" s="56">
        <f t="shared" si="219"/>
        <v>0</v>
      </c>
      <c r="BD349" s="99" t="s">
        <v>103</v>
      </c>
      <c r="BE349" s="56">
        <f t="shared" si="220"/>
        <v>0</v>
      </c>
      <c r="BF349" s="56"/>
      <c r="BG349" s="69" t="s">
        <v>76</v>
      </c>
      <c r="BH349" s="56">
        <f t="shared" si="221"/>
        <v>0</v>
      </c>
      <c r="BI349" s="100" t="s">
        <v>81</v>
      </c>
      <c r="BJ349" s="56">
        <f t="shared" si="222"/>
        <v>0</v>
      </c>
      <c r="BK349" s="99" t="s">
        <v>86</v>
      </c>
      <c r="BL349" s="56">
        <f t="shared" si="223"/>
        <v>0</v>
      </c>
      <c r="BM349" s="99" t="s">
        <v>107</v>
      </c>
      <c r="BN349" s="56">
        <f t="shared" si="224"/>
        <v>0</v>
      </c>
      <c r="BO349" s="99" t="s">
        <v>128</v>
      </c>
      <c r="BP349" s="56">
        <f t="shared" si="225"/>
        <v>0</v>
      </c>
      <c r="BQ349" s="99" t="s">
        <v>103</v>
      </c>
      <c r="BR349" s="56">
        <f t="shared" si="226"/>
        <v>0</v>
      </c>
      <c r="BS349" s="56"/>
      <c r="BT349" s="99" t="s">
        <v>77</v>
      </c>
      <c r="BU349" s="56">
        <f t="shared" si="227"/>
        <v>0</v>
      </c>
      <c r="BV349" s="100" t="s">
        <v>81</v>
      </c>
      <c r="BW349" s="56">
        <f t="shared" si="228"/>
        <v>0</v>
      </c>
      <c r="BX349" s="99" t="s">
        <v>86</v>
      </c>
      <c r="BY349" s="56">
        <f t="shared" si="229"/>
        <v>0</v>
      </c>
      <c r="BZ349" s="99" t="s">
        <v>105</v>
      </c>
      <c r="CA349" s="56">
        <f t="shared" si="230"/>
        <v>0</v>
      </c>
      <c r="CB349" s="99" t="s">
        <v>108</v>
      </c>
      <c r="CC349" s="56">
        <f t="shared" si="231"/>
        <v>0</v>
      </c>
      <c r="CD349" s="99" t="s">
        <v>112</v>
      </c>
      <c r="CE349" s="56">
        <f t="shared" si="232"/>
        <v>0</v>
      </c>
      <c r="CF349" s="56"/>
      <c r="CG349" s="99" t="s">
        <v>77</v>
      </c>
      <c r="CH349" s="56">
        <f t="shared" si="233"/>
        <v>0</v>
      </c>
      <c r="CI349" s="99" t="s">
        <v>81</v>
      </c>
      <c r="CJ349" s="56">
        <f t="shared" si="234"/>
        <v>0</v>
      </c>
      <c r="CK349" s="99" t="s">
        <v>86</v>
      </c>
      <c r="CL349" s="56">
        <f t="shared" si="235"/>
        <v>0</v>
      </c>
      <c r="CM349" s="99" t="s">
        <v>105</v>
      </c>
      <c r="CN349" s="56">
        <f t="shared" si="236"/>
        <v>0</v>
      </c>
      <c r="CO349" s="99" t="s">
        <v>108</v>
      </c>
      <c r="CP349" s="56">
        <f t="shared" si="237"/>
        <v>0</v>
      </c>
      <c r="CQ349" s="99" t="s">
        <v>112</v>
      </c>
      <c r="CR349" s="102">
        <f t="shared" si="238"/>
        <v>0</v>
      </c>
    </row>
    <row r="350" spans="1:96" x14ac:dyDescent="0.15">
      <c r="A350" s="80" t="s">
        <v>856</v>
      </c>
      <c r="B350" s="81" t="s">
        <v>857</v>
      </c>
      <c r="C350" s="82" t="s">
        <v>170</v>
      </c>
      <c r="D350" s="82" t="s">
        <v>52</v>
      </c>
      <c r="E350" s="56"/>
      <c r="F350" s="14"/>
      <c r="G350" s="80">
        <v>95</v>
      </c>
      <c r="H350" s="56">
        <v>61</v>
      </c>
      <c r="I350" s="56">
        <v>97</v>
      </c>
      <c r="J350" s="56">
        <v>61</v>
      </c>
      <c r="K350" s="56">
        <v>62.5</v>
      </c>
      <c r="L350" s="56">
        <v>34</v>
      </c>
      <c r="M350" s="94">
        <f t="shared" si="201"/>
        <v>410.5</v>
      </c>
      <c r="N350" s="80"/>
      <c r="O350" s="56">
        <f t="shared" si="239"/>
        <v>0</v>
      </c>
      <c r="P350" s="56"/>
      <c r="Q350" s="81">
        <f t="shared" ref="Q350:Q411" si="240">IF(F350&gt;0,IF(P350="重本",(2-F350)*72,-(F350)*72),IF(P350="重本",2*72,0))</f>
        <v>0</v>
      </c>
      <c r="R350" s="14">
        <f t="shared" si="202"/>
        <v>0</v>
      </c>
      <c r="S350" s="80"/>
      <c r="T350" s="99" t="s">
        <v>75</v>
      </c>
      <c r="U350" s="56">
        <f t="shared" si="203"/>
        <v>0</v>
      </c>
      <c r="V350" s="99" t="s">
        <v>80</v>
      </c>
      <c r="W350" s="56">
        <f t="shared" si="204"/>
        <v>0</v>
      </c>
      <c r="X350" s="99" t="s">
        <v>89</v>
      </c>
      <c r="Y350" s="56">
        <f t="shared" si="205"/>
        <v>0</v>
      </c>
      <c r="Z350" s="99" t="s">
        <v>123</v>
      </c>
      <c r="AA350" s="56">
        <f t="shared" si="206"/>
        <v>0</v>
      </c>
      <c r="AB350" s="99" t="s">
        <v>111</v>
      </c>
      <c r="AC350" s="56">
        <f t="shared" si="207"/>
        <v>0</v>
      </c>
      <c r="AD350" s="99" t="s">
        <v>103</v>
      </c>
      <c r="AE350" s="56">
        <f t="shared" si="208"/>
        <v>0</v>
      </c>
      <c r="AF350" s="56"/>
      <c r="AG350" s="99" t="s">
        <v>74</v>
      </c>
      <c r="AH350" s="56">
        <f t="shared" si="209"/>
        <v>0</v>
      </c>
      <c r="AI350" s="100" t="s">
        <v>84</v>
      </c>
      <c r="AJ350" s="56">
        <f t="shared" si="210"/>
        <v>0</v>
      </c>
      <c r="AK350" s="56" t="s">
        <v>87</v>
      </c>
      <c r="AL350" s="56">
        <f t="shared" si="211"/>
        <v>0</v>
      </c>
      <c r="AM350" s="99" t="s">
        <v>123</v>
      </c>
      <c r="AN350" s="56">
        <f t="shared" si="212"/>
        <v>0</v>
      </c>
      <c r="AO350" s="99" t="s">
        <v>110</v>
      </c>
      <c r="AP350" s="56">
        <f t="shared" si="213"/>
        <v>0</v>
      </c>
      <c r="AQ350" s="99" t="s">
        <v>103</v>
      </c>
      <c r="AR350" s="56">
        <f t="shared" si="214"/>
        <v>0</v>
      </c>
      <c r="AS350" s="56"/>
      <c r="AT350" s="99" t="s">
        <v>74</v>
      </c>
      <c r="AU350" s="56">
        <f t="shared" si="215"/>
        <v>0</v>
      </c>
      <c r="AV350" s="99" t="s">
        <v>84</v>
      </c>
      <c r="AW350" s="56">
        <f t="shared" si="216"/>
        <v>0</v>
      </c>
      <c r="AX350" s="99" t="s">
        <v>87</v>
      </c>
      <c r="AY350" s="56">
        <f t="shared" si="217"/>
        <v>0</v>
      </c>
      <c r="AZ350" s="99" t="s">
        <v>123</v>
      </c>
      <c r="BA350" s="56">
        <f t="shared" si="218"/>
        <v>0</v>
      </c>
      <c r="BB350" s="99" t="s">
        <v>128</v>
      </c>
      <c r="BC350" s="56">
        <f t="shared" si="219"/>
        <v>0</v>
      </c>
      <c r="BD350" s="99" t="s">
        <v>103</v>
      </c>
      <c r="BE350" s="56">
        <f t="shared" si="220"/>
        <v>0</v>
      </c>
      <c r="BF350" s="56"/>
      <c r="BG350" s="69" t="s">
        <v>74</v>
      </c>
      <c r="BH350" s="56">
        <f t="shared" si="221"/>
        <v>0</v>
      </c>
      <c r="BI350" s="100" t="s">
        <v>84</v>
      </c>
      <c r="BJ350" s="56">
        <f t="shared" si="222"/>
        <v>0</v>
      </c>
      <c r="BK350" s="99" t="s">
        <v>87</v>
      </c>
      <c r="BL350" s="56">
        <f t="shared" si="223"/>
        <v>0</v>
      </c>
      <c r="BM350" s="99" t="s">
        <v>123</v>
      </c>
      <c r="BN350" s="56">
        <f t="shared" si="224"/>
        <v>0</v>
      </c>
      <c r="BO350" s="99" t="s">
        <v>128</v>
      </c>
      <c r="BP350" s="56">
        <f t="shared" si="225"/>
        <v>0</v>
      </c>
      <c r="BQ350" s="99" t="s">
        <v>103</v>
      </c>
      <c r="BR350" s="56">
        <f t="shared" si="226"/>
        <v>0</v>
      </c>
      <c r="BS350" s="56"/>
      <c r="BT350" s="99" t="s">
        <v>136</v>
      </c>
      <c r="BU350" s="56">
        <f t="shared" si="227"/>
        <v>0</v>
      </c>
      <c r="BV350" s="100" t="s">
        <v>80</v>
      </c>
      <c r="BW350" s="56">
        <f t="shared" si="228"/>
        <v>0</v>
      </c>
      <c r="BX350" s="99" t="s">
        <v>90</v>
      </c>
      <c r="BY350" s="56">
        <f t="shared" si="229"/>
        <v>0</v>
      </c>
      <c r="BZ350" s="99" t="s">
        <v>105</v>
      </c>
      <c r="CA350" s="56">
        <f t="shared" si="230"/>
        <v>0</v>
      </c>
      <c r="CB350" s="99" t="s">
        <v>108</v>
      </c>
      <c r="CC350" s="56">
        <f t="shared" si="231"/>
        <v>0</v>
      </c>
      <c r="CD350" s="99" t="s">
        <v>126</v>
      </c>
      <c r="CE350" s="56">
        <f t="shared" si="232"/>
        <v>0</v>
      </c>
      <c r="CF350" s="56"/>
      <c r="CG350" s="99" t="s">
        <v>136</v>
      </c>
      <c r="CH350" s="56">
        <f t="shared" si="233"/>
        <v>0</v>
      </c>
      <c r="CI350" s="99" t="s">
        <v>80</v>
      </c>
      <c r="CJ350" s="56">
        <f t="shared" si="234"/>
        <v>0</v>
      </c>
      <c r="CK350" s="99" t="s">
        <v>90</v>
      </c>
      <c r="CL350" s="56">
        <f t="shared" si="235"/>
        <v>0</v>
      </c>
      <c r="CM350" s="99" t="s">
        <v>105</v>
      </c>
      <c r="CN350" s="56">
        <f t="shared" si="236"/>
        <v>0</v>
      </c>
      <c r="CO350" s="99" t="s">
        <v>108</v>
      </c>
      <c r="CP350" s="56">
        <f t="shared" si="237"/>
        <v>0</v>
      </c>
      <c r="CQ350" s="99" t="s">
        <v>126</v>
      </c>
      <c r="CR350" s="102">
        <f t="shared" si="238"/>
        <v>0</v>
      </c>
    </row>
    <row r="351" spans="1:96" x14ac:dyDescent="0.15">
      <c r="A351" s="80" t="s">
        <v>858</v>
      </c>
      <c r="B351" s="81" t="s">
        <v>859</v>
      </c>
      <c r="C351" s="82" t="s">
        <v>170</v>
      </c>
      <c r="D351" s="82" t="s">
        <v>52</v>
      </c>
      <c r="E351" s="56"/>
      <c r="F351" s="14"/>
      <c r="G351" s="80">
        <v>102</v>
      </c>
      <c r="H351" s="56">
        <v>49</v>
      </c>
      <c r="I351" s="56">
        <v>124</v>
      </c>
      <c r="J351" s="56">
        <v>37.5</v>
      </c>
      <c r="K351" s="56">
        <v>54.5</v>
      </c>
      <c r="L351" s="56">
        <v>43.5</v>
      </c>
      <c r="M351" s="94">
        <f t="shared" si="201"/>
        <v>410.5</v>
      </c>
      <c r="N351" s="80"/>
      <c r="O351" s="56">
        <f t="shared" si="239"/>
        <v>0</v>
      </c>
      <c r="P351" s="56"/>
      <c r="Q351" s="81">
        <f t="shared" si="240"/>
        <v>0</v>
      </c>
      <c r="R351" s="14">
        <f t="shared" si="202"/>
        <v>0</v>
      </c>
      <c r="S351" s="80"/>
      <c r="T351" s="99" t="s">
        <v>78</v>
      </c>
      <c r="U351" s="56">
        <f t="shared" si="203"/>
        <v>0</v>
      </c>
      <c r="V351" s="99" t="s">
        <v>79</v>
      </c>
      <c r="W351" s="56">
        <f t="shared" si="204"/>
        <v>0</v>
      </c>
      <c r="X351" s="99" t="s">
        <v>86</v>
      </c>
      <c r="Y351" s="56">
        <f t="shared" si="205"/>
        <v>0</v>
      </c>
      <c r="Z351" s="99" t="s">
        <v>105</v>
      </c>
      <c r="AA351" s="56">
        <f t="shared" si="206"/>
        <v>0</v>
      </c>
      <c r="AB351" s="99" t="s">
        <v>110</v>
      </c>
      <c r="AC351" s="56">
        <f t="shared" si="207"/>
        <v>0</v>
      </c>
      <c r="AD351" s="99" t="s">
        <v>112</v>
      </c>
      <c r="AE351" s="56">
        <f t="shared" si="208"/>
        <v>0</v>
      </c>
      <c r="AF351" s="56"/>
      <c r="AG351" s="99" t="s">
        <v>76</v>
      </c>
      <c r="AH351" s="56">
        <f t="shared" si="209"/>
        <v>0</v>
      </c>
      <c r="AI351" s="100" t="s">
        <v>80</v>
      </c>
      <c r="AJ351" s="56">
        <f t="shared" si="210"/>
        <v>0</v>
      </c>
      <c r="AK351" s="56" t="s">
        <v>86</v>
      </c>
      <c r="AL351" s="56">
        <f t="shared" si="211"/>
        <v>0</v>
      </c>
      <c r="AM351" s="99" t="s">
        <v>107</v>
      </c>
      <c r="AN351" s="56">
        <f t="shared" si="212"/>
        <v>0</v>
      </c>
      <c r="AO351" s="99" t="s">
        <v>111</v>
      </c>
      <c r="AP351" s="56">
        <f t="shared" si="213"/>
        <v>0</v>
      </c>
      <c r="AQ351" s="99" t="s">
        <v>127</v>
      </c>
      <c r="AR351" s="56">
        <f t="shared" si="214"/>
        <v>0</v>
      </c>
      <c r="AS351" s="56"/>
      <c r="AT351" s="99" t="s">
        <v>76</v>
      </c>
      <c r="AU351" s="56">
        <f t="shared" si="215"/>
        <v>0</v>
      </c>
      <c r="AV351" s="99" t="s">
        <v>79</v>
      </c>
      <c r="AW351" s="56">
        <f t="shared" si="216"/>
        <v>0</v>
      </c>
      <c r="AX351" s="99" t="s">
        <v>86</v>
      </c>
      <c r="AY351" s="56">
        <f t="shared" si="217"/>
        <v>0</v>
      </c>
      <c r="AZ351" s="99" t="s">
        <v>107</v>
      </c>
      <c r="BA351" s="56">
        <f t="shared" si="218"/>
        <v>0</v>
      </c>
      <c r="BB351" s="99" t="s">
        <v>111</v>
      </c>
      <c r="BC351" s="56">
        <f t="shared" si="219"/>
        <v>0</v>
      </c>
      <c r="BD351" s="99" t="s">
        <v>126</v>
      </c>
      <c r="BE351" s="56">
        <f t="shared" si="220"/>
        <v>0</v>
      </c>
      <c r="BF351" s="56"/>
      <c r="BG351" s="69" t="s">
        <v>76</v>
      </c>
      <c r="BH351" s="56">
        <f t="shared" si="221"/>
        <v>0</v>
      </c>
      <c r="BI351" s="100" t="s">
        <v>79</v>
      </c>
      <c r="BJ351" s="56">
        <f t="shared" si="222"/>
        <v>0</v>
      </c>
      <c r="BK351" s="99" t="s">
        <v>86</v>
      </c>
      <c r="BL351" s="56">
        <f t="shared" si="223"/>
        <v>0</v>
      </c>
      <c r="BM351" s="99" t="s">
        <v>107</v>
      </c>
      <c r="BN351" s="56">
        <f t="shared" si="224"/>
        <v>0</v>
      </c>
      <c r="BO351" s="99" t="s">
        <v>111</v>
      </c>
      <c r="BP351" s="56">
        <f t="shared" si="225"/>
        <v>0</v>
      </c>
      <c r="BQ351" s="99" t="s">
        <v>126</v>
      </c>
      <c r="BR351" s="56">
        <f t="shared" si="226"/>
        <v>0</v>
      </c>
      <c r="BS351" s="56"/>
      <c r="BT351" s="99" t="s">
        <v>74</v>
      </c>
      <c r="BU351" s="56">
        <f t="shared" si="227"/>
        <v>0</v>
      </c>
      <c r="BV351" s="100" t="s">
        <v>139</v>
      </c>
      <c r="BW351" s="56">
        <f t="shared" si="228"/>
        <v>0</v>
      </c>
      <c r="BX351" s="99" t="s">
        <v>86</v>
      </c>
      <c r="BY351" s="56">
        <f t="shared" si="229"/>
        <v>0</v>
      </c>
      <c r="BZ351" s="99" t="s">
        <v>123</v>
      </c>
      <c r="CA351" s="56">
        <f t="shared" si="230"/>
        <v>0</v>
      </c>
      <c r="CB351" s="99" t="s">
        <v>111</v>
      </c>
      <c r="CC351" s="56">
        <f t="shared" si="231"/>
        <v>0</v>
      </c>
      <c r="CD351" s="99" t="s">
        <v>126</v>
      </c>
      <c r="CE351" s="56">
        <f t="shared" si="232"/>
        <v>0</v>
      </c>
      <c r="CF351" s="56"/>
      <c r="CG351" s="99" t="s">
        <v>74</v>
      </c>
      <c r="CH351" s="56">
        <f t="shared" si="233"/>
        <v>0</v>
      </c>
      <c r="CI351" s="99" t="s">
        <v>139</v>
      </c>
      <c r="CJ351" s="56">
        <f t="shared" si="234"/>
        <v>0</v>
      </c>
      <c r="CK351" s="99" t="s">
        <v>86</v>
      </c>
      <c r="CL351" s="56">
        <f t="shared" si="235"/>
        <v>0</v>
      </c>
      <c r="CM351" s="99" t="s">
        <v>123</v>
      </c>
      <c r="CN351" s="56">
        <f t="shared" si="236"/>
        <v>0</v>
      </c>
      <c r="CO351" s="99" t="s">
        <v>111</v>
      </c>
      <c r="CP351" s="56">
        <f t="shared" si="237"/>
        <v>0</v>
      </c>
      <c r="CQ351" s="99" t="s">
        <v>126</v>
      </c>
      <c r="CR351" s="102">
        <f t="shared" si="238"/>
        <v>0</v>
      </c>
    </row>
    <row r="352" spans="1:96" x14ac:dyDescent="0.15">
      <c r="A352" s="80" t="s">
        <v>860</v>
      </c>
      <c r="B352" s="81" t="s">
        <v>861</v>
      </c>
      <c r="C352" s="82" t="s">
        <v>170</v>
      </c>
      <c r="D352" s="82" t="s">
        <v>52</v>
      </c>
      <c r="E352" s="56">
        <v>0.7</v>
      </c>
      <c r="F352" s="14"/>
      <c r="G352" s="80">
        <v>99</v>
      </c>
      <c r="H352" s="56">
        <v>61</v>
      </c>
      <c r="I352" s="56">
        <v>89</v>
      </c>
      <c r="J352" s="56">
        <v>51.5</v>
      </c>
      <c r="K352" s="56">
        <v>52</v>
      </c>
      <c r="L352" s="56">
        <v>57</v>
      </c>
      <c r="M352" s="94">
        <f t="shared" si="201"/>
        <v>409.5</v>
      </c>
      <c r="N352" s="80"/>
      <c r="O352" s="56">
        <f t="shared" si="239"/>
        <v>-25.2</v>
      </c>
      <c r="P352" s="56"/>
      <c r="Q352" s="81">
        <f t="shared" si="240"/>
        <v>0</v>
      </c>
      <c r="R352" s="14">
        <f t="shared" si="202"/>
        <v>-25.2</v>
      </c>
      <c r="S352" s="80"/>
      <c r="T352" s="99" t="s">
        <v>74</v>
      </c>
      <c r="U352" s="56">
        <f t="shared" si="203"/>
        <v>-0.42</v>
      </c>
      <c r="V352" s="99" t="s">
        <v>84</v>
      </c>
      <c r="W352" s="56">
        <f t="shared" si="204"/>
        <v>-0.42</v>
      </c>
      <c r="X352" s="99" t="s">
        <v>88</v>
      </c>
      <c r="Y352" s="56">
        <f t="shared" si="205"/>
        <v>-0.42</v>
      </c>
      <c r="Z352" s="99" t="s">
        <v>105</v>
      </c>
      <c r="AA352" s="56">
        <f t="shared" si="206"/>
        <v>-0.42</v>
      </c>
      <c r="AB352" s="99" t="s">
        <v>110</v>
      </c>
      <c r="AC352" s="56">
        <f t="shared" si="207"/>
        <v>-0.42</v>
      </c>
      <c r="AD352" s="99" t="s">
        <v>112</v>
      </c>
      <c r="AE352" s="56">
        <f t="shared" si="208"/>
        <v>-0.42</v>
      </c>
      <c r="AF352" s="56"/>
      <c r="AG352" s="99" t="s">
        <v>74</v>
      </c>
      <c r="AH352" s="56">
        <f t="shared" si="209"/>
        <v>-0.42</v>
      </c>
      <c r="AI352" s="100" t="s">
        <v>81</v>
      </c>
      <c r="AJ352" s="56">
        <f t="shared" si="210"/>
        <v>-0.42</v>
      </c>
      <c r="AK352" s="56" t="s">
        <v>86</v>
      </c>
      <c r="AL352" s="56">
        <f t="shared" si="211"/>
        <v>-0.42</v>
      </c>
      <c r="AM352" s="99" t="s">
        <v>105</v>
      </c>
      <c r="AN352" s="56">
        <f t="shared" si="212"/>
        <v>-0.42</v>
      </c>
      <c r="AO352" s="99" t="s">
        <v>110</v>
      </c>
      <c r="AP352" s="56">
        <f t="shared" si="213"/>
        <v>-0.42</v>
      </c>
      <c r="AQ352" s="99" t="s">
        <v>103</v>
      </c>
      <c r="AR352" s="56">
        <f t="shared" si="214"/>
        <v>-0.42</v>
      </c>
      <c r="AS352" s="56"/>
      <c r="AT352" s="99" t="s">
        <v>74</v>
      </c>
      <c r="AU352" s="56">
        <f t="shared" si="215"/>
        <v>-0.63</v>
      </c>
      <c r="AV352" s="99" t="s">
        <v>81</v>
      </c>
      <c r="AW352" s="56">
        <f t="shared" si="216"/>
        <v>-0.63</v>
      </c>
      <c r="AX352" s="99" t="s">
        <v>86</v>
      </c>
      <c r="AY352" s="56">
        <f t="shared" si="217"/>
        <v>-0.63</v>
      </c>
      <c r="AZ352" s="99" t="s">
        <v>105</v>
      </c>
      <c r="BA352" s="56">
        <f t="shared" si="218"/>
        <v>-0.63</v>
      </c>
      <c r="BB352" s="99" t="s">
        <v>128</v>
      </c>
      <c r="BC352" s="56">
        <f t="shared" si="219"/>
        <v>-0.63</v>
      </c>
      <c r="BD352" s="99" t="s">
        <v>112</v>
      </c>
      <c r="BE352" s="56">
        <f t="shared" si="220"/>
        <v>-0.63</v>
      </c>
      <c r="BF352" s="56"/>
      <c r="BG352" s="69" t="s">
        <v>74</v>
      </c>
      <c r="BH352" s="56">
        <f t="shared" si="221"/>
        <v>-0.63</v>
      </c>
      <c r="BI352" s="100" t="s">
        <v>81</v>
      </c>
      <c r="BJ352" s="56">
        <f t="shared" si="222"/>
        <v>-0.63</v>
      </c>
      <c r="BK352" s="99" t="s">
        <v>86</v>
      </c>
      <c r="BL352" s="56">
        <f t="shared" si="223"/>
        <v>-0.63</v>
      </c>
      <c r="BM352" s="99" t="s">
        <v>105</v>
      </c>
      <c r="BN352" s="56">
        <f t="shared" si="224"/>
        <v>-0.63</v>
      </c>
      <c r="BO352" s="99" t="s">
        <v>128</v>
      </c>
      <c r="BP352" s="56">
        <f t="shared" si="225"/>
        <v>-0.63</v>
      </c>
      <c r="BQ352" s="99" t="s">
        <v>112</v>
      </c>
      <c r="BR352" s="56">
        <f t="shared" si="226"/>
        <v>-0.63</v>
      </c>
      <c r="BS352" s="56"/>
      <c r="BT352" s="99" t="s">
        <v>77</v>
      </c>
      <c r="BU352" s="56">
        <f t="shared" si="227"/>
        <v>-1.05</v>
      </c>
      <c r="BV352" s="100" t="s">
        <v>81</v>
      </c>
      <c r="BW352" s="56">
        <f t="shared" si="228"/>
        <v>-1.05</v>
      </c>
      <c r="BX352" s="99" t="s">
        <v>86</v>
      </c>
      <c r="BY352" s="56">
        <f t="shared" si="229"/>
        <v>-1.05</v>
      </c>
      <c r="BZ352" s="99" t="s">
        <v>105</v>
      </c>
      <c r="CA352" s="56">
        <f t="shared" si="230"/>
        <v>-1.05</v>
      </c>
      <c r="CB352" s="99" t="s">
        <v>108</v>
      </c>
      <c r="CC352" s="56">
        <f t="shared" si="231"/>
        <v>-1.05</v>
      </c>
      <c r="CD352" s="99" t="s">
        <v>112</v>
      </c>
      <c r="CE352" s="56">
        <f t="shared" si="232"/>
        <v>-1.05</v>
      </c>
      <c r="CF352" s="56"/>
      <c r="CG352" s="99" t="s">
        <v>77</v>
      </c>
      <c r="CH352" s="56">
        <f t="shared" si="233"/>
        <v>-1.05</v>
      </c>
      <c r="CI352" s="99" t="s">
        <v>81</v>
      </c>
      <c r="CJ352" s="56">
        <f t="shared" si="234"/>
        <v>-1.05</v>
      </c>
      <c r="CK352" s="99" t="s">
        <v>86</v>
      </c>
      <c r="CL352" s="56">
        <f t="shared" si="235"/>
        <v>-1.05</v>
      </c>
      <c r="CM352" s="99" t="s">
        <v>105</v>
      </c>
      <c r="CN352" s="56">
        <f t="shared" si="236"/>
        <v>-1.05</v>
      </c>
      <c r="CO352" s="99" t="s">
        <v>108</v>
      </c>
      <c r="CP352" s="56">
        <f t="shared" si="237"/>
        <v>-1.05</v>
      </c>
      <c r="CQ352" s="99" t="s">
        <v>112</v>
      </c>
      <c r="CR352" s="102">
        <f t="shared" si="238"/>
        <v>-1.05</v>
      </c>
    </row>
    <row r="353" spans="1:96" x14ac:dyDescent="0.15">
      <c r="A353" s="80" t="s">
        <v>862</v>
      </c>
      <c r="B353" s="81" t="s">
        <v>863</v>
      </c>
      <c r="C353" s="82" t="s">
        <v>170</v>
      </c>
      <c r="D353" s="82" t="s">
        <v>52</v>
      </c>
      <c r="E353" s="56"/>
      <c r="F353" s="14"/>
      <c r="G353" s="80">
        <v>87</v>
      </c>
      <c r="H353" s="56">
        <v>30</v>
      </c>
      <c r="I353" s="56">
        <v>101</v>
      </c>
      <c r="J353" s="56">
        <v>54.5</v>
      </c>
      <c r="K353" s="56">
        <v>51</v>
      </c>
      <c r="L353" s="56">
        <v>86</v>
      </c>
      <c r="M353" s="94">
        <f t="shared" si="201"/>
        <v>409.5</v>
      </c>
      <c r="N353" s="80"/>
      <c r="O353" s="56">
        <f t="shared" si="239"/>
        <v>0</v>
      </c>
      <c r="P353" s="56"/>
      <c r="Q353" s="81">
        <f t="shared" si="240"/>
        <v>0</v>
      </c>
      <c r="R353" s="14">
        <f t="shared" si="202"/>
        <v>0</v>
      </c>
      <c r="S353" s="80"/>
      <c r="T353" s="99" t="s">
        <v>74</v>
      </c>
      <c r="U353" s="56">
        <f t="shared" si="203"/>
        <v>0</v>
      </c>
      <c r="V353" s="99" t="s">
        <v>79</v>
      </c>
      <c r="W353" s="56">
        <f t="shared" si="204"/>
        <v>0</v>
      </c>
      <c r="X353" s="99" t="s">
        <v>86</v>
      </c>
      <c r="Y353" s="56">
        <f t="shared" si="205"/>
        <v>0</v>
      </c>
      <c r="Z353" s="99" t="s">
        <v>107</v>
      </c>
      <c r="AA353" s="56">
        <f t="shared" si="206"/>
        <v>0</v>
      </c>
      <c r="AB353" s="99" t="s">
        <v>110</v>
      </c>
      <c r="AC353" s="56">
        <f t="shared" si="207"/>
        <v>0</v>
      </c>
      <c r="AD353" s="99" t="s">
        <v>103</v>
      </c>
      <c r="AE353" s="56">
        <f t="shared" si="208"/>
        <v>0</v>
      </c>
      <c r="AF353" s="56"/>
      <c r="AG353" s="99" t="s">
        <v>73</v>
      </c>
      <c r="AH353" s="56">
        <f t="shared" si="209"/>
        <v>0</v>
      </c>
      <c r="AI353" s="100" t="s">
        <v>79</v>
      </c>
      <c r="AJ353" s="56">
        <f t="shared" si="210"/>
        <v>0</v>
      </c>
      <c r="AK353" s="56" t="s">
        <v>85</v>
      </c>
      <c r="AL353" s="56">
        <f t="shared" si="211"/>
        <v>0</v>
      </c>
      <c r="AM353" s="99" t="s">
        <v>105</v>
      </c>
      <c r="AN353" s="56">
        <f t="shared" si="212"/>
        <v>0</v>
      </c>
      <c r="AO353" s="99" t="s">
        <v>110</v>
      </c>
      <c r="AP353" s="56">
        <f t="shared" si="213"/>
        <v>0</v>
      </c>
      <c r="AQ353" s="99" t="s">
        <v>103</v>
      </c>
      <c r="AR353" s="56">
        <f t="shared" si="214"/>
        <v>0</v>
      </c>
      <c r="AS353" s="56"/>
      <c r="AT353" s="99" t="s">
        <v>73</v>
      </c>
      <c r="AU353" s="56">
        <f t="shared" si="215"/>
        <v>0</v>
      </c>
      <c r="AV353" s="99" t="s">
        <v>132</v>
      </c>
      <c r="AW353" s="56">
        <f t="shared" si="216"/>
        <v>0</v>
      </c>
      <c r="AX353" s="99" t="s">
        <v>86</v>
      </c>
      <c r="AY353" s="56">
        <f t="shared" si="217"/>
        <v>0</v>
      </c>
      <c r="AZ353" s="99" t="s">
        <v>123</v>
      </c>
      <c r="BA353" s="56">
        <f t="shared" si="218"/>
        <v>0</v>
      </c>
      <c r="BB353" s="99" t="s">
        <v>128</v>
      </c>
      <c r="BC353" s="56">
        <f t="shared" si="219"/>
        <v>0</v>
      </c>
      <c r="BD353" s="99" t="s">
        <v>126</v>
      </c>
      <c r="BE353" s="56">
        <f t="shared" si="220"/>
        <v>0</v>
      </c>
      <c r="BF353" s="56"/>
      <c r="BG353" s="69" t="s">
        <v>73</v>
      </c>
      <c r="BH353" s="56">
        <f t="shared" si="221"/>
        <v>0</v>
      </c>
      <c r="BI353" s="100" t="s">
        <v>132</v>
      </c>
      <c r="BJ353" s="56">
        <f t="shared" si="222"/>
        <v>0</v>
      </c>
      <c r="BK353" s="99" t="s">
        <v>86</v>
      </c>
      <c r="BL353" s="56">
        <f t="shared" si="223"/>
        <v>0</v>
      </c>
      <c r="BM353" s="99" t="s">
        <v>123</v>
      </c>
      <c r="BN353" s="56">
        <f t="shared" si="224"/>
        <v>0</v>
      </c>
      <c r="BO353" s="99" t="s">
        <v>128</v>
      </c>
      <c r="BP353" s="56">
        <f t="shared" si="225"/>
        <v>0</v>
      </c>
      <c r="BQ353" s="99" t="s">
        <v>126</v>
      </c>
      <c r="BR353" s="56">
        <f t="shared" si="226"/>
        <v>0</v>
      </c>
      <c r="BS353" s="56"/>
      <c r="BT353" s="99" t="s">
        <v>136</v>
      </c>
      <c r="BU353" s="56">
        <f t="shared" si="227"/>
        <v>0</v>
      </c>
      <c r="BV353" s="100" t="s">
        <v>80</v>
      </c>
      <c r="BW353" s="56">
        <f t="shared" si="228"/>
        <v>0</v>
      </c>
      <c r="BX353" s="99" t="s">
        <v>90</v>
      </c>
      <c r="BY353" s="56">
        <f t="shared" si="229"/>
        <v>0</v>
      </c>
      <c r="BZ353" s="99" t="s">
        <v>105</v>
      </c>
      <c r="CA353" s="56">
        <f t="shared" si="230"/>
        <v>0</v>
      </c>
      <c r="CB353" s="99" t="s">
        <v>108</v>
      </c>
      <c r="CC353" s="56">
        <f t="shared" si="231"/>
        <v>0</v>
      </c>
      <c r="CD353" s="99" t="s">
        <v>126</v>
      </c>
      <c r="CE353" s="56">
        <f t="shared" si="232"/>
        <v>0</v>
      </c>
      <c r="CF353" s="56"/>
      <c r="CG353" s="99" t="s">
        <v>136</v>
      </c>
      <c r="CH353" s="56">
        <f t="shared" si="233"/>
        <v>0</v>
      </c>
      <c r="CI353" s="99" t="s">
        <v>80</v>
      </c>
      <c r="CJ353" s="56">
        <f t="shared" si="234"/>
        <v>0</v>
      </c>
      <c r="CK353" s="99" t="s">
        <v>90</v>
      </c>
      <c r="CL353" s="56">
        <f t="shared" si="235"/>
        <v>0</v>
      </c>
      <c r="CM353" s="99" t="s">
        <v>105</v>
      </c>
      <c r="CN353" s="56">
        <f t="shared" si="236"/>
        <v>0</v>
      </c>
      <c r="CO353" s="99" t="s">
        <v>108</v>
      </c>
      <c r="CP353" s="56">
        <f t="shared" si="237"/>
        <v>0</v>
      </c>
      <c r="CQ353" s="99" t="s">
        <v>126</v>
      </c>
      <c r="CR353" s="102">
        <f t="shared" si="238"/>
        <v>0</v>
      </c>
    </row>
    <row r="354" spans="1:96" x14ac:dyDescent="0.15">
      <c r="A354" s="80" t="s">
        <v>864</v>
      </c>
      <c r="B354" s="81" t="s">
        <v>865</v>
      </c>
      <c r="C354" s="82" t="s">
        <v>170</v>
      </c>
      <c r="D354" s="82" t="s">
        <v>52</v>
      </c>
      <c r="E354" s="56"/>
      <c r="F354" s="14"/>
      <c r="G354" s="80">
        <v>99</v>
      </c>
      <c r="H354" s="56">
        <v>69</v>
      </c>
      <c r="I354" s="56">
        <v>72</v>
      </c>
      <c r="J354" s="56">
        <v>55.5</v>
      </c>
      <c r="K354" s="56">
        <v>56</v>
      </c>
      <c r="L354" s="56">
        <v>57</v>
      </c>
      <c r="M354" s="94">
        <f t="shared" si="201"/>
        <v>408.5</v>
      </c>
      <c r="N354" s="80"/>
      <c r="O354" s="56">
        <f t="shared" si="239"/>
        <v>0</v>
      </c>
      <c r="P354" s="56"/>
      <c r="Q354" s="81">
        <f t="shared" si="240"/>
        <v>0</v>
      </c>
      <c r="R354" s="14">
        <f t="shared" si="202"/>
        <v>0</v>
      </c>
      <c r="S354" s="80"/>
      <c r="T354" s="99" t="s">
        <v>76</v>
      </c>
      <c r="U354" s="56">
        <f t="shared" si="203"/>
        <v>0</v>
      </c>
      <c r="V354" s="99" t="s">
        <v>83</v>
      </c>
      <c r="W354" s="56">
        <f t="shared" si="204"/>
        <v>0</v>
      </c>
      <c r="X354" s="99" t="s">
        <v>85</v>
      </c>
      <c r="Y354" s="56">
        <f t="shared" si="205"/>
        <v>0</v>
      </c>
      <c r="Z354" s="99" t="s">
        <v>107</v>
      </c>
      <c r="AA354" s="56">
        <f t="shared" si="206"/>
        <v>0</v>
      </c>
      <c r="AB354" s="99" t="s">
        <v>111</v>
      </c>
      <c r="AC354" s="56">
        <f t="shared" si="207"/>
        <v>0</v>
      </c>
      <c r="AD354" s="99" t="s">
        <v>112</v>
      </c>
      <c r="AE354" s="56">
        <f t="shared" si="208"/>
        <v>0</v>
      </c>
      <c r="AF354" s="56"/>
      <c r="AG354" s="99" t="s">
        <v>75</v>
      </c>
      <c r="AH354" s="56">
        <f t="shared" si="209"/>
        <v>0</v>
      </c>
      <c r="AI354" s="100" t="s">
        <v>81</v>
      </c>
      <c r="AJ354" s="56">
        <f t="shared" si="210"/>
        <v>0</v>
      </c>
      <c r="AK354" s="56" t="s">
        <v>90</v>
      </c>
      <c r="AL354" s="56">
        <f t="shared" si="211"/>
        <v>0</v>
      </c>
      <c r="AM354" s="99" t="s">
        <v>123</v>
      </c>
      <c r="AN354" s="56">
        <f t="shared" si="212"/>
        <v>0</v>
      </c>
      <c r="AO354" s="99" t="s">
        <v>110</v>
      </c>
      <c r="AP354" s="56">
        <f t="shared" si="213"/>
        <v>0</v>
      </c>
      <c r="AQ354" s="99" t="s">
        <v>103</v>
      </c>
      <c r="AR354" s="56">
        <f t="shared" si="214"/>
        <v>0</v>
      </c>
      <c r="AS354" s="56"/>
      <c r="AT354" s="99" t="s">
        <v>74</v>
      </c>
      <c r="AU354" s="56">
        <f t="shared" si="215"/>
        <v>0</v>
      </c>
      <c r="AV354" s="99" t="s">
        <v>81</v>
      </c>
      <c r="AW354" s="56">
        <f t="shared" si="216"/>
        <v>0</v>
      </c>
      <c r="AX354" s="99" t="s">
        <v>86</v>
      </c>
      <c r="AY354" s="56">
        <f t="shared" si="217"/>
        <v>0</v>
      </c>
      <c r="AZ354" s="99" t="s">
        <v>123</v>
      </c>
      <c r="BA354" s="56">
        <f t="shared" si="218"/>
        <v>0</v>
      </c>
      <c r="BB354" s="99" t="s">
        <v>128</v>
      </c>
      <c r="BC354" s="56">
        <f t="shared" si="219"/>
        <v>0</v>
      </c>
      <c r="BD354" s="99" t="s">
        <v>103</v>
      </c>
      <c r="BE354" s="56">
        <f t="shared" si="220"/>
        <v>0</v>
      </c>
      <c r="BF354" s="56"/>
      <c r="BG354" s="69" t="s">
        <v>74</v>
      </c>
      <c r="BH354" s="56">
        <f t="shared" si="221"/>
        <v>0</v>
      </c>
      <c r="BI354" s="100" t="s">
        <v>81</v>
      </c>
      <c r="BJ354" s="56">
        <f t="shared" si="222"/>
        <v>0</v>
      </c>
      <c r="BK354" s="99" t="s">
        <v>86</v>
      </c>
      <c r="BL354" s="56">
        <f t="shared" si="223"/>
        <v>0</v>
      </c>
      <c r="BM354" s="99" t="s">
        <v>123</v>
      </c>
      <c r="BN354" s="56">
        <f t="shared" si="224"/>
        <v>0</v>
      </c>
      <c r="BO354" s="99" t="s">
        <v>128</v>
      </c>
      <c r="BP354" s="56">
        <f t="shared" si="225"/>
        <v>0</v>
      </c>
      <c r="BQ354" s="99" t="s">
        <v>103</v>
      </c>
      <c r="BR354" s="56">
        <f t="shared" si="226"/>
        <v>0</v>
      </c>
      <c r="BS354" s="56"/>
      <c r="BT354" s="99" t="s">
        <v>75</v>
      </c>
      <c r="BU354" s="56">
        <f t="shared" si="227"/>
        <v>0</v>
      </c>
      <c r="BV354" s="100" t="s">
        <v>139</v>
      </c>
      <c r="BW354" s="56">
        <f t="shared" si="228"/>
        <v>0</v>
      </c>
      <c r="BX354" s="99" t="s">
        <v>89</v>
      </c>
      <c r="BY354" s="56">
        <f t="shared" si="229"/>
        <v>0</v>
      </c>
      <c r="BZ354" s="99" t="s">
        <v>123</v>
      </c>
      <c r="CA354" s="56">
        <f t="shared" si="230"/>
        <v>0</v>
      </c>
      <c r="CB354" s="99" t="s">
        <v>111</v>
      </c>
      <c r="CC354" s="56">
        <f t="shared" si="231"/>
        <v>0</v>
      </c>
      <c r="CD354" s="99" t="s">
        <v>126</v>
      </c>
      <c r="CE354" s="56">
        <f t="shared" si="232"/>
        <v>0</v>
      </c>
      <c r="CF354" s="56"/>
      <c r="CG354" s="99" t="s">
        <v>75</v>
      </c>
      <c r="CH354" s="56">
        <f t="shared" si="233"/>
        <v>0</v>
      </c>
      <c r="CI354" s="99" t="s">
        <v>139</v>
      </c>
      <c r="CJ354" s="56">
        <f t="shared" si="234"/>
        <v>0</v>
      </c>
      <c r="CK354" s="99" t="s">
        <v>89</v>
      </c>
      <c r="CL354" s="56">
        <f t="shared" si="235"/>
        <v>0</v>
      </c>
      <c r="CM354" s="99" t="s">
        <v>123</v>
      </c>
      <c r="CN354" s="56">
        <f t="shared" si="236"/>
        <v>0</v>
      </c>
      <c r="CO354" s="99" t="s">
        <v>111</v>
      </c>
      <c r="CP354" s="56">
        <f t="shared" si="237"/>
        <v>0</v>
      </c>
      <c r="CQ354" s="99" t="s">
        <v>126</v>
      </c>
      <c r="CR354" s="102">
        <f t="shared" si="238"/>
        <v>0</v>
      </c>
    </row>
    <row r="355" spans="1:96" x14ac:dyDescent="0.15">
      <c r="A355" s="80" t="s">
        <v>866</v>
      </c>
      <c r="B355" s="81" t="s">
        <v>867</v>
      </c>
      <c r="C355" s="82" t="s">
        <v>170</v>
      </c>
      <c r="D355" s="82" t="s">
        <v>52</v>
      </c>
      <c r="E355" s="56"/>
      <c r="F355" s="14"/>
      <c r="G355" s="80">
        <v>98</v>
      </c>
      <c r="H355" s="56">
        <v>66</v>
      </c>
      <c r="I355" s="56">
        <v>101</v>
      </c>
      <c r="J355" s="56">
        <v>58</v>
      </c>
      <c r="K355" s="56">
        <v>37</v>
      </c>
      <c r="L355" s="56">
        <v>48</v>
      </c>
      <c r="M355" s="94">
        <f t="shared" si="201"/>
        <v>408</v>
      </c>
      <c r="N355" s="80"/>
      <c r="O355" s="56">
        <f t="shared" si="239"/>
        <v>0</v>
      </c>
      <c r="P355" s="56"/>
      <c r="Q355" s="81">
        <f t="shared" si="240"/>
        <v>0</v>
      </c>
      <c r="R355" s="14">
        <f t="shared" si="202"/>
        <v>0</v>
      </c>
      <c r="S355" s="80"/>
      <c r="T355" s="99" t="s">
        <v>74</v>
      </c>
      <c r="U355" s="56">
        <f t="shared" si="203"/>
        <v>0</v>
      </c>
      <c r="V355" s="99" t="s">
        <v>84</v>
      </c>
      <c r="W355" s="56">
        <f t="shared" si="204"/>
        <v>0</v>
      </c>
      <c r="X355" s="99" t="s">
        <v>88</v>
      </c>
      <c r="Y355" s="56">
        <f t="shared" si="205"/>
        <v>0</v>
      </c>
      <c r="Z355" s="99" t="s">
        <v>105</v>
      </c>
      <c r="AA355" s="56">
        <f t="shared" si="206"/>
        <v>0</v>
      </c>
      <c r="AB355" s="99" t="s">
        <v>110</v>
      </c>
      <c r="AC355" s="56">
        <f t="shared" si="207"/>
        <v>0</v>
      </c>
      <c r="AD355" s="99" t="s">
        <v>112</v>
      </c>
      <c r="AE355" s="56">
        <f t="shared" si="208"/>
        <v>0</v>
      </c>
      <c r="AF355" s="56"/>
      <c r="AG355" s="99" t="s">
        <v>74</v>
      </c>
      <c r="AH355" s="56">
        <f t="shared" si="209"/>
        <v>0</v>
      </c>
      <c r="AI355" s="100" t="s">
        <v>81</v>
      </c>
      <c r="AJ355" s="56">
        <f t="shared" si="210"/>
        <v>0</v>
      </c>
      <c r="AK355" s="56" t="s">
        <v>86</v>
      </c>
      <c r="AL355" s="56">
        <f t="shared" si="211"/>
        <v>0</v>
      </c>
      <c r="AM355" s="99" t="s">
        <v>123</v>
      </c>
      <c r="AN355" s="56">
        <f t="shared" si="212"/>
        <v>0</v>
      </c>
      <c r="AO355" s="99" t="s">
        <v>111</v>
      </c>
      <c r="AP355" s="56">
        <f t="shared" si="213"/>
        <v>0</v>
      </c>
      <c r="AQ355" s="99" t="s">
        <v>103</v>
      </c>
      <c r="AR355" s="56">
        <f t="shared" si="214"/>
        <v>0</v>
      </c>
      <c r="AS355" s="56"/>
      <c r="AT355" s="99" t="s">
        <v>74</v>
      </c>
      <c r="AU355" s="56">
        <f t="shared" si="215"/>
        <v>0</v>
      </c>
      <c r="AV355" s="99" t="s">
        <v>81</v>
      </c>
      <c r="AW355" s="56">
        <f t="shared" si="216"/>
        <v>0</v>
      </c>
      <c r="AX355" s="99" t="s">
        <v>86</v>
      </c>
      <c r="AY355" s="56">
        <f t="shared" si="217"/>
        <v>0</v>
      </c>
      <c r="AZ355" s="99" t="s">
        <v>105</v>
      </c>
      <c r="BA355" s="56">
        <f t="shared" si="218"/>
        <v>0</v>
      </c>
      <c r="BB355" s="99" t="s">
        <v>133</v>
      </c>
      <c r="BC355" s="56">
        <f t="shared" si="219"/>
        <v>0</v>
      </c>
      <c r="BD355" s="99" t="s">
        <v>112</v>
      </c>
      <c r="BE355" s="56">
        <f t="shared" si="220"/>
        <v>0</v>
      </c>
      <c r="BF355" s="56"/>
      <c r="BG355" s="69" t="s">
        <v>74</v>
      </c>
      <c r="BH355" s="56">
        <f t="shared" si="221"/>
        <v>0</v>
      </c>
      <c r="BI355" s="100" t="s">
        <v>81</v>
      </c>
      <c r="BJ355" s="56">
        <f t="shared" si="222"/>
        <v>0</v>
      </c>
      <c r="BK355" s="99" t="s">
        <v>86</v>
      </c>
      <c r="BL355" s="56">
        <f t="shared" si="223"/>
        <v>0</v>
      </c>
      <c r="BM355" s="99" t="s">
        <v>105</v>
      </c>
      <c r="BN355" s="56">
        <f t="shared" si="224"/>
        <v>0</v>
      </c>
      <c r="BO355" s="99" t="s">
        <v>133</v>
      </c>
      <c r="BP355" s="56">
        <f t="shared" si="225"/>
        <v>0</v>
      </c>
      <c r="BQ355" s="99" t="s">
        <v>112</v>
      </c>
      <c r="BR355" s="56">
        <f t="shared" si="226"/>
        <v>0</v>
      </c>
      <c r="BS355" s="56"/>
      <c r="BT355" s="99" t="s">
        <v>77</v>
      </c>
      <c r="BU355" s="56">
        <f t="shared" si="227"/>
        <v>0</v>
      </c>
      <c r="BV355" s="100" t="s">
        <v>81</v>
      </c>
      <c r="BW355" s="56">
        <f t="shared" si="228"/>
        <v>0</v>
      </c>
      <c r="BX355" s="99" t="s">
        <v>86</v>
      </c>
      <c r="BY355" s="56">
        <f t="shared" si="229"/>
        <v>0</v>
      </c>
      <c r="BZ355" s="99" t="s">
        <v>105</v>
      </c>
      <c r="CA355" s="56">
        <f t="shared" si="230"/>
        <v>0</v>
      </c>
      <c r="CB355" s="99" t="s">
        <v>108</v>
      </c>
      <c r="CC355" s="56">
        <f t="shared" si="231"/>
        <v>0</v>
      </c>
      <c r="CD355" s="99" t="s">
        <v>126</v>
      </c>
      <c r="CE355" s="56">
        <f t="shared" si="232"/>
        <v>0</v>
      </c>
      <c r="CF355" s="56"/>
      <c r="CG355" s="99" t="s">
        <v>77</v>
      </c>
      <c r="CH355" s="56">
        <f t="shared" si="233"/>
        <v>0</v>
      </c>
      <c r="CI355" s="99" t="s">
        <v>81</v>
      </c>
      <c r="CJ355" s="56">
        <f t="shared" si="234"/>
        <v>0</v>
      </c>
      <c r="CK355" s="99" t="s">
        <v>86</v>
      </c>
      <c r="CL355" s="56">
        <f t="shared" si="235"/>
        <v>0</v>
      </c>
      <c r="CM355" s="99" t="s">
        <v>105</v>
      </c>
      <c r="CN355" s="56">
        <f t="shared" si="236"/>
        <v>0</v>
      </c>
      <c r="CO355" s="99" t="s">
        <v>108</v>
      </c>
      <c r="CP355" s="56">
        <f t="shared" si="237"/>
        <v>0</v>
      </c>
      <c r="CQ355" s="99" t="s">
        <v>126</v>
      </c>
      <c r="CR355" s="102">
        <f t="shared" si="238"/>
        <v>0</v>
      </c>
    </row>
    <row r="356" spans="1:96" x14ac:dyDescent="0.15">
      <c r="A356" s="80" t="s">
        <v>868</v>
      </c>
      <c r="B356" s="81" t="s">
        <v>869</v>
      </c>
      <c r="C356" s="82" t="s">
        <v>170</v>
      </c>
      <c r="D356" s="82" t="s">
        <v>52</v>
      </c>
      <c r="E356" s="56"/>
      <c r="F356" s="14"/>
      <c r="G356" s="80">
        <v>102</v>
      </c>
      <c r="H356" s="56">
        <v>66</v>
      </c>
      <c r="I356" s="56">
        <v>81</v>
      </c>
      <c r="J356" s="56">
        <v>47.5</v>
      </c>
      <c r="K356" s="56">
        <v>55</v>
      </c>
      <c r="L356" s="56">
        <v>55.5</v>
      </c>
      <c r="M356" s="94">
        <f t="shared" si="201"/>
        <v>407</v>
      </c>
      <c r="N356" s="80"/>
      <c r="O356" s="56">
        <f t="shared" si="239"/>
        <v>0</v>
      </c>
      <c r="P356" s="56"/>
      <c r="Q356" s="81">
        <f t="shared" si="240"/>
        <v>0</v>
      </c>
      <c r="R356" s="14">
        <f t="shared" si="202"/>
        <v>0</v>
      </c>
      <c r="S356" s="80"/>
      <c r="T356" s="99" t="s">
        <v>77</v>
      </c>
      <c r="U356" s="56">
        <f t="shared" si="203"/>
        <v>0</v>
      </c>
      <c r="V356" s="99" t="s">
        <v>82</v>
      </c>
      <c r="W356" s="56">
        <f t="shared" si="204"/>
        <v>0</v>
      </c>
      <c r="X356" s="99" t="s">
        <v>90</v>
      </c>
      <c r="Y356" s="56">
        <f t="shared" si="205"/>
        <v>0</v>
      </c>
      <c r="Z356" s="99" t="s">
        <v>105</v>
      </c>
      <c r="AA356" s="56">
        <f t="shared" si="206"/>
        <v>0</v>
      </c>
      <c r="AB356" s="99" t="s">
        <v>108</v>
      </c>
      <c r="AC356" s="56">
        <f t="shared" si="207"/>
        <v>0</v>
      </c>
      <c r="AD356" s="99" t="s">
        <v>103</v>
      </c>
      <c r="AE356" s="56">
        <f t="shared" si="208"/>
        <v>0</v>
      </c>
      <c r="AF356" s="56"/>
      <c r="AG356" s="99" t="s">
        <v>74</v>
      </c>
      <c r="AH356" s="56">
        <f t="shared" si="209"/>
        <v>0</v>
      </c>
      <c r="AI356" s="100" t="s">
        <v>84</v>
      </c>
      <c r="AJ356" s="56">
        <f t="shared" si="210"/>
        <v>0</v>
      </c>
      <c r="AK356" s="56" t="s">
        <v>87</v>
      </c>
      <c r="AL356" s="56">
        <f t="shared" si="211"/>
        <v>0</v>
      </c>
      <c r="AM356" s="99" t="s">
        <v>123</v>
      </c>
      <c r="AN356" s="56">
        <f t="shared" si="212"/>
        <v>0</v>
      </c>
      <c r="AO356" s="99" t="s">
        <v>111</v>
      </c>
      <c r="AP356" s="56">
        <f t="shared" si="213"/>
        <v>0</v>
      </c>
      <c r="AQ356" s="99" t="s">
        <v>103</v>
      </c>
      <c r="AR356" s="56">
        <f t="shared" si="214"/>
        <v>0</v>
      </c>
      <c r="AS356" s="56"/>
      <c r="AT356" s="99" t="s">
        <v>74</v>
      </c>
      <c r="AU356" s="56">
        <f t="shared" si="215"/>
        <v>0</v>
      </c>
      <c r="AV356" s="99" t="s">
        <v>84</v>
      </c>
      <c r="AW356" s="56">
        <f t="shared" si="216"/>
        <v>0</v>
      </c>
      <c r="AX356" s="99" t="s">
        <v>87</v>
      </c>
      <c r="AY356" s="56">
        <f t="shared" si="217"/>
        <v>0</v>
      </c>
      <c r="AZ356" s="99" t="s">
        <v>123</v>
      </c>
      <c r="BA356" s="56">
        <f t="shared" si="218"/>
        <v>0</v>
      </c>
      <c r="BB356" s="99" t="s">
        <v>133</v>
      </c>
      <c r="BC356" s="56">
        <f t="shared" si="219"/>
        <v>0</v>
      </c>
      <c r="BD356" s="99" t="s">
        <v>103</v>
      </c>
      <c r="BE356" s="56">
        <f t="shared" si="220"/>
        <v>0</v>
      </c>
      <c r="BF356" s="56"/>
      <c r="BG356" s="69" t="s">
        <v>74</v>
      </c>
      <c r="BH356" s="56">
        <f t="shared" si="221"/>
        <v>0</v>
      </c>
      <c r="BI356" s="100" t="s">
        <v>84</v>
      </c>
      <c r="BJ356" s="56">
        <f t="shared" si="222"/>
        <v>0</v>
      </c>
      <c r="BK356" s="99" t="s">
        <v>87</v>
      </c>
      <c r="BL356" s="56">
        <f t="shared" si="223"/>
        <v>0</v>
      </c>
      <c r="BM356" s="99" t="s">
        <v>123</v>
      </c>
      <c r="BN356" s="56">
        <f t="shared" si="224"/>
        <v>0</v>
      </c>
      <c r="BO356" s="99" t="s">
        <v>133</v>
      </c>
      <c r="BP356" s="56">
        <f t="shared" si="225"/>
        <v>0</v>
      </c>
      <c r="BQ356" s="99" t="s">
        <v>103</v>
      </c>
      <c r="BR356" s="56">
        <f t="shared" si="226"/>
        <v>0</v>
      </c>
      <c r="BS356" s="56"/>
      <c r="BT356" s="99" t="s">
        <v>75</v>
      </c>
      <c r="BU356" s="56">
        <f t="shared" si="227"/>
        <v>0</v>
      </c>
      <c r="BV356" s="100" t="s">
        <v>139</v>
      </c>
      <c r="BW356" s="56">
        <f t="shared" si="228"/>
        <v>0</v>
      </c>
      <c r="BX356" s="99" t="s">
        <v>89</v>
      </c>
      <c r="BY356" s="56">
        <f t="shared" si="229"/>
        <v>0</v>
      </c>
      <c r="BZ356" s="99" t="s">
        <v>123</v>
      </c>
      <c r="CA356" s="56">
        <f t="shared" si="230"/>
        <v>0</v>
      </c>
      <c r="CB356" s="99" t="s">
        <v>111</v>
      </c>
      <c r="CC356" s="56">
        <f t="shared" si="231"/>
        <v>0</v>
      </c>
      <c r="CD356" s="99" t="s">
        <v>126</v>
      </c>
      <c r="CE356" s="56">
        <f t="shared" si="232"/>
        <v>0</v>
      </c>
      <c r="CF356" s="56"/>
      <c r="CG356" s="99" t="s">
        <v>75</v>
      </c>
      <c r="CH356" s="56">
        <f t="shared" si="233"/>
        <v>0</v>
      </c>
      <c r="CI356" s="99" t="s">
        <v>139</v>
      </c>
      <c r="CJ356" s="56">
        <f t="shared" si="234"/>
        <v>0</v>
      </c>
      <c r="CK356" s="99" t="s">
        <v>89</v>
      </c>
      <c r="CL356" s="56">
        <f t="shared" si="235"/>
        <v>0</v>
      </c>
      <c r="CM356" s="99" t="s">
        <v>123</v>
      </c>
      <c r="CN356" s="56">
        <f t="shared" si="236"/>
        <v>0</v>
      </c>
      <c r="CO356" s="99" t="s">
        <v>111</v>
      </c>
      <c r="CP356" s="56">
        <f t="shared" si="237"/>
        <v>0</v>
      </c>
      <c r="CQ356" s="99" t="s">
        <v>126</v>
      </c>
      <c r="CR356" s="102">
        <f t="shared" si="238"/>
        <v>0</v>
      </c>
    </row>
    <row r="357" spans="1:96" x14ac:dyDescent="0.15">
      <c r="A357" s="80" t="s">
        <v>870</v>
      </c>
      <c r="B357" s="81" t="s">
        <v>871</v>
      </c>
      <c r="C357" s="82" t="s">
        <v>170</v>
      </c>
      <c r="D357" s="82" t="s">
        <v>52</v>
      </c>
      <c r="E357" s="56"/>
      <c r="F357" s="14"/>
      <c r="G357" s="80">
        <v>96</v>
      </c>
      <c r="H357" s="56">
        <v>77</v>
      </c>
      <c r="I357" s="56">
        <v>67</v>
      </c>
      <c r="J357" s="56">
        <v>59.5</v>
      </c>
      <c r="K357" s="56">
        <v>52</v>
      </c>
      <c r="L357" s="56">
        <v>54</v>
      </c>
      <c r="M357" s="94">
        <f t="shared" si="201"/>
        <v>405.5</v>
      </c>
      <c r="N357" s="80"/>
      <c r="O357" s="56">
        <f t="shared" si="239"/>
        <v>0</v>
      </c>
      <c r="P357" s="56"/>
      <c r="Q357" s="81">
        <f t="shared" si="240"/>
        <v>0</v>
      </c>
      <c r="R357" s="14">
        <f t="shared" si="202"/>
        <v>0</v>
      </c>
      <c r="S357" s="80"/>
      <c r="T357" s="99" t="s">
        <v>74</v>
      </c>
      <c r="U357" s="56">
        <f t="shared" si="203"/>
        <v>0</v>
      </c>
      <c r="V357" s="99" t="s">
        <v>84</v>
      </c>
      <c r="W357" s="56">
        <f t="shared" si="204"/>
        <v>0</v>
      </c>
      <c r="X357" s="99" t="s">
        <v>88</v>
      </c>
      <c r="Y357" s="56">
        <f t="shared" si="205"/>
        <v>0</v>
      </c>
      <c r="Z357" s="99" t="s">
        <v>105</v>
      </c>
      <c r="AA357" s="56">
        <f t="shared" si="206"/>
        <v>0</v>
      </c>
      <c r="AB357" s="99" t="s">
        <v>110</v>
      </c>
      <c r="AC357" s="56">
        <f t="shared" si="207"/>
        <v>0</v>
      </c>
      <c r="AD357" s="99" t="s">
        <v>112</v>
      </c>
      <c r="AE357" s="56">
        <f t="shared" si="208"/>
        <v>0</v>
      </c>
      <c r="AF357" s="56"/>
      <c r="AG357" s="99" t="s">
        <v>77</v>
      </c>
      <c r="AH357" s="56">
        <f t="shared" si="209"/>
        <v>0</v>
      </c>
      <c r="AI357" s="100" t="s">
        <v>80</v>
      </c>
      <c r="AJ357" s="56">
        <f t="shared" si="210"/>
        <v>0</v>
      </c>
      <c r="AK357" s="56" t="s">
        <v>90</v>
      </c>
      <c r="AL357" s="56">
        <f t="shared" si="211"/>
        <v>0</v>
      </c>
      <c r="AM357" s="99" t="s">
        <v>123</v>
      </c>
      <c r="AN357" s="56">
        <f t="shared" si="212"/>
        <v>0</v>
      </c>
      <c r="AO357" s="99" t="s">
        <v>110</v>
      </c>
      <c r="AP357" s="56">
        <f t="shared" si="213"/>
        <v>0</v>
      </c>
      <c r="AQ357" s="99" t="s">
        <v>103</v>
      </c>
      <c r="AR357" s="56">
        <f t="shared" si="214"/>
        <v>0</v>
      </c>
      <c r="AS357" s="56"/>
      <c r="AT357" s="99" t="s">
        <v>73</v>
      </c>
      <c r="AU357" s="56">
        <f t="shared" si="215"/>
        <v>0</v>
      </c>
      <c r="AV357" s="99" t="s">
        <v>80</v>
      </c>
      <c r="AW357" s="56">
        <f t="shared" si="216"/>
        <v>0</v>
      </c>
      <c r="AX357" s="99" t="s">
        <v>90</v>
      </c>
      <c r="AY357" s="56">
        <f t="shared" si="217"/>
        <v>0</v>
      </c>
      <c r="AZ357" s="99" t="s">
        <v>105</v>
      </c>
      <c r="BA357" s="56">
        <f t="shared" si="218"/>
        <v>0</v>
      </c>
      <c r="BB357" s="99" t="s">
        <v>128</v>
      </c>
      <c r="BC357" s="56">
        <f t="shared" si="219"/>
        <v>0</v>
      </c>
      <c r="BD357" s="99" t="s">
        <v>112</v>
      </c>
      <c r="BE357" s="56">
        <f t="shared" si="220"/>
        <v>0</v>
      </c>
      <c r="BF357" s="56"/>
      <c r="BG357" s="69" t="s">
        <v>73</v>
      </c>
      <c r="BH357" s="56">
        <f t="shared" si="221"/>
        <v>0</v>
      </c>
      <c r="BI357" s="100" t="s">
        <v>80</v>
      </c>
      <c r="BJ357" s="56">
        <f t="shared" si="222"/>
        <v>0</v>
      </c>
      <c r="BK357" s="99" t="s">
        <v>90</v>
      </c>
      <c r="BL357" s="56">
        <f t="shared" si="223"/>
        <v>0</v>
      </c>
      <c r="BM357" s="99" t="s">
        <v>105</v>
      </c>
      <c r="BN357" s="56">
        <f t="shared" si="224"/>
        <v>0</v>
      </c>
      <c r="BO357" s="99" t="s">
        <v>128</v>
      </c>
      <c r="BP357" s="56">
        <f t="shared" si="225"/>
        <v>0</v>
      </c>
      <c r="BQ357" s="99" t="s">
        <v>112</v>
      </c>
      <c r="BR357" s="56">
        <f t="shared" si="226"/>
        <v>0</v>
      </c>
      <c r="BS357" s="56"/>
      <c r="BT357" s="99" t="s">
        <v>73</v>
      </c>
      <c r="BU357" s="56">
        <f t="shared" si="227"/>
        <v>0</v>
      </c>
      <c r="BV357" s="100" t="s">
        <v>84</v>
      </c>
      <c r="BW357" s="56">
        <f t="shared" si="228"/>
        <v>0</v>
      </c>
      <c r="BX357" s="99" t="s">
        <v>85</v>
      </c>
      <c r="BY357" s="56">
        <f t="shared" si="229"/>
        <v>0</v>
      </c>
      <c r="BZ357" s="99" t="s">
        <v>105</v>
      </c>
      <c r="CA357" s="56">
        <f t="shared" si="230"/>
        <v>0</v>
      </c>
      <c r="CB357" s="99" t="s">
        <v>108</v>
      </c>
      <c r="CC357" s="56">
        <f t="shared" si="231"/>
        <v>0</v>
      </c>
      <c r="CD357" s="99" t="s">
        <v>112</v>
      </c>
      <c r="CE357" s="56">
        <f t="shared" si="232"/>
        <v>0</v>
      </c>
      <c r="CF357" s="56"/>
      <c r="CG357" s="99" t="s">
        <v>73</v>
      </c>
      <c r="CH357" s="56">
        <f t="shared" si="233"/>
        <v>0</v>
      </c>
      <c r="CI357" s="99" t="s">
        <v>84</v>
      </c>
      <c r="CJ357" s="56">
        <f t="shared" si="234"/>
        <v>0</v>
      </c>
      <c r="CK357" s="99" t="s">
        <v>85</v>
      </c>
      <c r="CL357" s="56">
        <f t="shared" si="235"/>
        <v>0</v>
      </c>
      <c r="CM357" s="99" t="s">
        <v>105</v>
      </c>
      <c r="CN357" s="56">
        <f t="shared" si="236"/>
        <v>0</v>
      </c>
      <c r="CO357" s="99" t="s">
        <v>108</v>
      </c>
      <c r="CP357" s="56">
        <f t="shared" si="237"/>
        <v>0</v>
      </c>
      <c r="CQ357" s="99" t="s">
        <v>112</v>
      </c>
      <c r="CR357" s="102">
        <f t="shared" si="238"/>
        <v>0</v>
      </c>
    </row>
    <row r="358" spans="1:96" x14ac:dyDescent="0.15">
      <c r="A358" s="80" t="s">
        <v>872</v>
      </c>
      <c r="B358" s="81" t="s">
        <v>873</v>
      </c>
      <c r="C358" s="82" t="s">
        <v>170</v>
      </c>
      <c r="D358" s="82" t="s">
        <v>52</v>
      </c>
      <c r="E358" s="56"/>
      <c r="F358" s="14"/>
      <c r="G358" s="80">
        <v>110</v>
      </c>
      <c r="H358" s="56">
        <v>78</v>
      </c>
      <c r="I358" s="56">
        <v>38</v>
      </c>
      <c r="J358" s="56">
        <v>62.5</v>
      </c>
      <c r="K358" s="56">
        <v>39.5</v>
      </c>
      <c r="L358" s="56">
        <v>77</v>
      </c>
      <c r="M358" s="94">
        <f t="shared" si="201"/>
        <v>405</v>
      </c>
      <c r="N358" s="80"/>
      <c r="O358" s="56">
        <f t="shared" si="239"/>
        <v>0</v>
      </c>
      <c r="P358" s="56"/>
      <c r="Q358" s="81">
        <f t="shared" si="240"/>
        <v>0</v>
      </c>
      <c r="R358" s="14">
        <f t="shared" si="202"/>
        <v>0</v>
      </c>
      <c r="S358" s="80"/>
      <c r="T358" s="99" t="s">
        <v>73</v>
      </c>
      <c r="U358" s="56">
        <f t="shared" si="203"/>
        <v>0</v>
      </c>
      <c r="V358" s="99" t="s">
        <v>80</v>
      </c>
      <c r="W358" s="56">
        <f t="shared" si="204"/>
        <v>0</v>
      </c>
      <c r="X358" s="99" t="s">
        <v>89</v>
      </c>
      <c r="Y358" s="56">
        <f t="shared" si="205"/>
        <v>0</v>
      </c>
      <c r="Z358" s="99" t="s">
        <v>123</v>
      </c>
      <c r="AA358" s="56">
        <f t="shared" si="206"/>
        <v>0</v>
      </c>
      <c r="AB358" s="99" t="s">
        <v>110</v>
      </c>
      <c r="AC358" s="56">
        <f t="shared" si="207"/>
        <v>0</v>
      </c>
      <c r="AD358" s="99" t="s">
        <v>103</v>
      </c>
      <c r="AE358" s="56">
        <f t="shared" si="208"/>
        <v>0</v>
      </c>
      <c r="AF358" s="56"/>
      <c r="AG358" s="99" t="s">
        <v>74</v>
      </c>
      <c r="AH358" s="56">
        <f t="shared" si="209"/>
        <v>0</v>
      </c>
      <c r="AI358" s="100" t="s">
        <v>81</v>
      </c>
      <c r="AJ358" s="56">
        <f t="shared" si="210"/>
        <v>0</v>
      </c>
      <c r="AK358" s="56" t="s">
        <v>90</v>
      </c>
      <c r="AL358" s="56">
        <f t="shared" si="211"/>
        <v>0</v>
      </c>
      <c r="AM358" s="99" t="s">
        <v>105</v>
      </c>
      <c r="AN358" s="56">
        <f t="shared" si="212"/>
        <v>0</v>
      </c>
      <c r="AO358" s="99" t="s">
        <v>110</v>
      </c>
      <c r="AP358" s="56">
        <f t="shared" si="213"/>
        <v>0</v>
      </c>
      <c r="AQ358" s="99" t="s">
        <v>112</v>
      </c>
      <c r="AR358" s="56">
        <f t="shared" si="214"/>
        <v>0</v>
      </c>
      <c r="AS358" s="56"/>
      <c r="AT358" s="99" t="s">
        <v>74</v>
      </c>
      <c r="AU358" s="56">
        <f t="shared" si="215"/>
        <v>0</v>
      </c>
      <c r="AV358" s="99" t="s">
        <v>81</v>
      </c>
      <c r="AW358" s="56">
        <f t="shared" si="216"/>
        <v>0</v>
      </c>
      <c r="AX358" s="99" t="s">
        <v>89</v>
      </c>
      <c r="AY358" s="56">
        <f t="shared" si="217"/>
        <v>0</v>
      </c>
      <c r="AZ358" s="99" t="s">
        <v>105</v>
      </c>
      <c r="BA358" s="56">
        <f t="shared" si="218"/>
        <v>0</v>
      </c>
      <c r="BB358" s="99" t="s">
        <v>133</v>
      </c>
      <c r="BC358" s="56">
        <f t="shared" si="219"/>
        <v>0</v>
      </c>
      <c r="BD358" s="99" t="s">
        <v>112</v>
      </c>
      <c r="BE358" s="56">
        <f t="shared" si="220"/>
        <v>0</v>
      </c>
      <c r="BF358" s="56"/>
      <c r="BG358" s="69" t="s">
        <v>74</v>
      </c>
      <c r="BH358" s="56">
        <f t="shared" si="221"/>
        <v>0</v>
      </c>
      <c r="BI358" s="100" t="s">
        <v>81</v>
      </c>
      <c r="BJ358" s="56">
        <f t="shared" si="222"/>
        <v>0</v>
      </c>
      <c r="BK358" s="99" t="s">
        <v>89</v>
      </c>
      <c r="BL358" s="56">
        <f t="shared" si="223"/>
        <v>0</v>
      </c>
      <c r="BM358" s="99" t="s">
        <v>105</v>
      </c>
      <c r="BN358" s="56">
        <f t="shared" si="224"/>
        <v>0</v>
      </c>
      <c r="BO358" s="99" t="s">
        <v>133</v>
      </c>
      <c r="BP358" s="56">
        <f t="shared" si="225"/>
        <v>0</v>
      </c>
      <c r="BQ358" s="99" t="s">
        <v>112</v>
      </c>
      <c r="BR358" s="56">
        <f t="shared" si="226"/>
        <v>0</v>
      </c>
      <c r="BS358" s="56"/>
      <c r="BT358" s="99" t="s">
        <v>77</v>
      </c>
      <c r="BU358" s="56">
        <f t="shared" si="227"/>
        <v>0</v>
      </c>
      <c r="BV358" s="100" t="s">
        <v>81</v>
      </c>
      <c r="BW358" s="56">
        <f t="shared" si="228"/>
        <v>0</v>
      </c>
      <c r="BX358" s="99" t="s">
        <v>86</v>
      </c>
      <c r="BY358" s="56">
        <f t="shared" si="229"/>
        <v>0</v>
      </c>
      <c r="BZ358" s="99" t="s">
        <v>105</v>
      </c>
      <c r="CA358" s="56">
        <f t="shared" si="230"/>
        <v>0</v>
      </c>
      <c r="CB358" s="99" t="s">
        <v>108</v>
      </c>
      <c r="CC358" s="56">
        <f t="shared" si="231"/>
        <v>0</v>
      </c>
      <c r="CD358" s="99" t="s">
        <v>112</v>
      </c>
      <c r="CE358" s="56">
        <f t="shared" si="232"/>
        <v>0</v>
      </c>
      <c r="CF358" s="56"/>
      <c r="CG358" s="99" t="s">
        <v>77</v>
      </c>
      <c r="CH358" s="56">
        <f t="shared" si="233"/>
        <v>0</v>
      </c>
      <c r="CI358" s="99" t="s">
        <v>81</v>
      </c>
      <c r="CJ358" s="56">
        <f t="shared" si="234"/>
        <v>0</v>
      </c>
      <c r="CK358" s="99" t="s">
        <v>86</v>
      </c>
      <c r="CL358" s="56">
        <f t="shared" si="235"/>
        <v>0</v>
      </c>
      <c r="CM358" s="99" t="s">
        <v>105</v>
      </c>
      <c r="CN358" s="56">
        <f t="shared" si="236"/>
        <v>0</v>
      </c>
      <c r="CO358" s="99" t="s">
        <v>108</v>
      </c>
      <c r="CP358" s="56">
        <f t="shared" si="237"/>
        <v>0</v>
      </c>
      <c r="CQ358" s="99" t="s">
        <v>112</v>
      </c>
      <c r="CR358" s="102">
        <f t="shared" si="238"/>
        <v>0</v>
      </c>
    </row>
    <row r="359" spans="1:96" x14ac:dyDescent="0.15">
      <c r="A359" s="80" t="s">
        <v>874</v>
      </c>
      <c r="B359" s="81" t="s">
        <v>875</v>
      </c>
      <c r="C359" s="82" t="s">
        <v>170</v>
      </c>
      <c r="D359" s="82" t="s">
        <v>52</v>
      </c>
      <c r="E359" s="56"/>
      <c r="F359" s="14"/>
      <c r="G359" s="80">
        <v>99</v>
      </c>
      <c r="H359" s="56">
        <v>68</v>
      </c>
      <c r="I359" s="56">
        <v>89</v>
      </c>
      <c r="J359" s="56">
        <v>60.5</v>
      </c>
      <c r="K359" s="56">
        <v>35.5</v>
      </c>
      <c r="L359" s="56">
        <v>52</v>
      </c>
      <c r="M359" s="94">
        <f t="shared" si="201"/>
        <v>404</v>
      </c>
      <c r="N359" s="80"/>
      <c r="O359" s="56">
        <f t="shared" si="239"/>
        <v>0</v>
      </c>
      <c r="P359" s="56"/>
      <c r="Q359" s="81">
        <f t="shared" si="240"/>
        <v>0</v>
      </c>
      <c r="R359" s="14">
        <f t="shared" si="202"/>
        <v>0</v>
      </c>
      <c r="S359" s="80"/>
      <c r="T359" s="99" t="s">
        <v>74</v>
      </c>
      <c r="U359" s="56">
        <f t="shared" si="203"/>
        <v>0</v>
      </c>
      <c r="V359" s="99" t="s">
        <v>84</v>
      </c>
      <c r="W359" s="56">
        <f t="shared" si="204"/>
        <v>0</v>
      </c>
      <c r="X359" s="99" t="s">
        <v>88</v>
      </c>
      <c r="Y359" s="56">
        <f t="shared" si="205"/>
        <v>0</v>
      </c>
      <c r="Z359" s="99" t="s">
        <v>105</v>
      </c>
      <c r="AA359" s="56">
        <f t="shared" si="206"/>
        <v>0</v>
      </c>
      <c r="AB359" s="99" t="s">
        <v>110</v>
      </c>
      <c r="AC359" s="56">
        <f t="shared" si="207"/>
        <v>0</v>
      </c>
      <c r="AD359" s="99" t="s">
        <v>112</v>
      </c>
      <c r="AE359" s="56">
        <f t="shared" si="208"/>
        <v>0</v>
      </c>
      <c r="AF359" s="56"/>
      <c r="AG359" s="99" t="s">
        <v>74</v>
      </c>
      <c r="AH359" s="56">
        <f t="shared" si="209"/>
        <v>0</v>
      </c>
      <c r="AI359" s="100" t="s">
        <v>81</v>
      </c>
      <c r="AJ359" s="56">
        <f t="shared" si="210"/>
        <v>0</v>
      </c>
      <c r="AK359" s="56" t="s">
        <v>87</v>
      </c>
      <c r="AL359" s="56">
        <f t="shared" si="211"/>
        <v>0</v>
      </c>
      <c r="AM359" s="99" t="s">
        <v>107</v>
      </c>
      <c r="AN359" s="56">
        <f t="shared" si="212"/>
        <v>0</v>
      </c>
      <c r="AO359" s="99" t="s">
        <v>110</v>
      </c>
      <c r="AP359" s="56">
        <f t="shared" si="213"/>
        <v>0</v>
      </c>
      <c r="AQ359" s="99" t="s">
        <v>112</v>
      </c>
      <c r="AR359" s="56">
        <f t="shared" si="214"/>
        <v>0</v>
      </c>
      <c r="AS359" s="56"/>
      <c r="AT359" s="99" t="s">
        <v>74</v>
      </c>
      <c r="AU359" s="56">
        <f t="shared" si="215"/>
        <v>0</v>
      </c>
      <c r="AV359" s="99" t="s">
        <v>81</v>
      </c>
      <c r="AW359" s="56">
        <f t="shared" si="216"/>
        <v>0</v>
      </c>
      <c r="AX359" s="99" t="s">
        <v>87</v>
      </c>
      <c r="AY359" s="56">
        <f t="shared" si="217"/>
        <v>0</v>
      </c>
      <c r="AZ359" s="99" t="s">
        <v>107</v>
      </c>
      <c r="BA359" s="56">
        <f t="shared" si="218"/>
        <v>0</v>
      </c>
      <c r="BB359" s="99" t="s">
        <v>133</v>
      </c>
      <c r="BC359" s="56">
        <f t="shared" si="219"/>
        <v>0</v>
      </c>
      <c r="BD359" s="99" t="s">
        <v>103</v>
      </c>
      <c r="BE359" s="56">
        <f t="shared" si="220"/>
        <v>0</v>
      </c>
      <c r="BF359" s="56"/>
      <c r="BG359" s="69" t="s">
        <v>74</v>
      </c>
      <c r="BH359" s="56">
        <f t="shared" si="221"/>
        <v>0</v>
      </c>
      <c r="BI359" s="100" t="s">
        <v>81</v>
      </c>
      <c r="BJ359" s="56">
        <f t="shared" si="222"/>
        <v>0</v>
      </c>
      <c r="BK359" s="99" t="s">
        <v>87</v>
      </c>
      <c r="BL359" s="56">
        <f t="shared" si="223"/>
        <v>0</v>
      </c>
      <c r="BM359" s="99" t="s">
        <v>107</v>
      </c>
      <c r="BN359" s="56">
        <f t="shared" si="224"/>
        <v>0</v>
      </c>
      <c r="BO359" s="99" t="s">
        <v>133</v>
      </c>
      <c r="BP359" s="56">
        <f t="shared" si="225"/>
        <v>0</v>
      </c>
      <c r="BQ359" s="99" t="s">
        <v>103</v>
      </c>
      <c r="BR359" s="56">
        <f t="shared" si="226"/>
        <v>0</v>
      </c>
      <c r="BS359" s="56"/>
      <c r="BT359" s="99" t="s">
        <v>77</v>
      </c>
      <c r="BU359" s="56">
        <f t="shared" si="227"/>
        <v>0</v>
      </c>
      <c r="BV359" s="100" t="s">
        <v>81</v>
      </c>
      <c r="BW359" s="56">
        <f t="shared" si="228"/>
        <v>0</v>
      </c>
      <c r="BX359" s="99" t="s">
        <v>86</v>
      </c>
      <c r="BY359" s="56">
        <f t="shared" si="229"/>
        <v>0</v>
      </c>
      <c r="BZ359" s="99" t="s">
        <v>105</v>
      </c>
      <c r="CA359" s="56">
        <f t="shared" si="230"/>
        <v>0</v>
      </c>
      <c r="CB359" s="99" t="s">
        <v>108</v>
      </c>
      <c r="CC359" s="56">
        <f t="shared" si="231"/>
        <v>0</v>
      </c>
      <c r="CD359" s="99" t="s">
        <v>112</v>
      </c>
      <c r="CE359" s="56">
        <f t="shared" si="232"/>
        <v>0</v>
      </c>
      <c r="CF359" s="56"/>
      <c r="CG359" s="99" t="s">
        <v>77</v>
      </c>
      <c r="CH359" s="56">
        <f t="shared" si="233"/>
        <v>0</v>
      </c>
      <c r="CI359" s="99" t="s">
        <v>81</v>
      </c>
      <c r="CJ359" s="56">
        <f t="shared" si="234"/>
        <v>0</v>
      </c>
      <c r="CK359" s="99" t="s">
        <v>86</v>
      </c>
      <c r="CL359" s="56">
        <f t="shared" si="235"/>
        <v>0</v>
      </c>
      <c r="CM359" s="99" t="s">
        <v>105</v>
      </c>
      <c r="CN359" s="56">
        <f t="shared" si="236"/>
        <v>0</v>
      </c>
      <c r="CO359" s="99" t="s">
        <v>108</v>
      </c>
      <c r="CP359" s="56">
        <f t="shared" si="237"/>
        <v>0</v>
      </c>
      <c r="CQ359" s="99" t="s">
        <v>112</v>
      </c>
      <c r="CR359" s="102">
        <f t="shared" si="238"/>
        <v>0</v>
      </c>
    </row>
    <row r="360" spans="1:96" x14ac:dyDescent="0.15">
      <c r="A360" s="80" t="s">
        <v>876</v>
      </c>
      <c r="B360" s="81" t="s">
        <v>877</v>
      </c>
      <c r="C360" s="82" t="s">
        <v>170</v>
      </c>
      <c r="D360" s="82" t="s">
        <v>52</v>
      </c>
      <c r="E360" s="56"/>
      <c r="F360" s="14"/>
      <c r="G360" s="80">
        <v>110</v>
      </c>
      <c r="H360" s="56">
        <v>63</v>
      </c>
      <c r="I360" s="56">
        <v>111</v>
      </c>
      <c r="J360" s="56">
        <v>47</v>
      </c>
      <c r="K360" s="56">
        <v>24.5</v>
      </c>
      <c r="L360" s="56">
        <v>46</v>
      </c>
      <c r="M360" s="94">
        <f t="shared" si="201"/>
        <v>401.5</v>
      </c>
      <c r="N360" s="80"/>
      <c r="O360" s="56">
        <f t="shared" si="239"/>
        <v>0</v>
      </c>
      <c r="P360" s="56"/>
      <c r="Q360" s="81">
        <f t="shared" si="240"/>
        <v>0</v>
      </c>
      <c r="R360" s="14">
        <f t="shared" si="202"/>
        <v>0</v>
      </c>
      <c r="S360" s="80"/>
      <c r="T360" s="99" t="s">
        <v>77</v>
      </c>
      <c r="U360" s="56">
        <f t="shared" si="203"/>
        <v>0</v>
      </c>
      <c r="V360" s="99" t="s">
        <v>82</v>
      </c>
      <c r="W360" s="56">
        <f t="shared" si="204"/>
        <v>0</v>
      </c>
      <c r="X360" s="99" t="s">
        <v>90</v>
      </c>
      <c r="Y360" s="56">
        <f t="shared" si="205"/>
        <v>0</v>
      </c>
      <c r="Z360" s="99" t="s">
        <v>105</v>
      </c>
      <c r="AA360" s="56">
        <f t="shared" si="206"/>
        <v>0</v>
      </c>
      <c r="AB360" s="99" t="s">
        <v>108</v>
      </c>
      <c r="AC360" s="56">
        <f t="shared" si="207"/>
        <v>0</v>
      </c>
      <c r="AD360" s="99" t="s">
        <v>103</v>
      </c>
      <c r="AE360" s="56">
        <f t="shared" si="208"/>
        <v>0</v>
      </c>
      <c r="AF360" s="56"/>
      <c r="AG360" s="99" t="s">
        <v>74</v>
      </c>
      <c r="AH360" s="56">
        <f t="shared" si="209"/>
        <v>0</v>
      </c>
      <c r="AI360" s="100" t="s">
        <v>81</v>
      </c>
      <c r="AJ360" s="56">
        <f t="shared" si="210"/>
        <v>0</v>
      </c>
      <c r="AK360" s="56" t="s">
        <v>86</v>
      </c>
      <c r="AL360" s="56">
        <f t="shared" si="211"/>
        <v>0</v>
      </c>
      <c r="AM360" s="99" t="s">
        <v>105</v>
      </c>
      <c r="AN360" s="56">
        <f t="shared" si="212"/>
        <v>0</v>
      </c>
      <c r="AO360" s="99" t="s">
        <v>111</v>
      </c>
      <c r="AP360" s="56">
        <f t="shared" si="213"/>
        <v>0</v>
      </c>
      <c r="AQ360" s="99" t="s">
        <v>127</v>
      </c>
      <c r="AR360" s="56">
        <f t="shared" si="214"/>
        <v>0</v>
      </c>
      <c r="AS360" s="56"/>
      <c r="AT360" s="99" t="s">
        <v>74</v>
      </c>
      <c r="AU360" s="56">
        <f t="shared" si="215"/>
        <v>0</v>
      </c>
      <c r="AV360" s="99" t="s">
        <v>84</v>
      </c>
      <c r="AW360" s="56">
        <f t="shared" si="216"/>
        <v>0</v>
      </c>
      <c r="AX360" s="99" t="s">
        <v>86</v>
      </c>
      <c r="AY360" s="56">
        <f t="shared" si="217"/>
        <v>0</v>
      </c>
      <c r="AZ360" s="99" t="s">
        <v>105</v>
      </c>
      <c r="BA360" s="56">
        <f t="shared" si="218"/>
        <v>0</v>
      </c>
      <c r="BB360" s="99" t="s">
        <v>111</v>
      </c>
      <c r="BC360" s="56">
        <f t="shared" si="219"/>
        <v>0</v>
      </c>
      <c r="BD360" s="99" t="s">
        <v>126</v>
      </c>
      <c r="BE360" s="56">
        <f t="shared" si="220"/>
        <v>0</v>
      </c>
      <c r="BF360" s="56"/>
      <c r="BG360" s="69" t="s">
        <v>74</v>
      </c>
      <c r="BH360" s="56">
        <f t="shared" si="221"/>
        <v>0</v>
      </c>
      <c r="BI360" s="100" t="s">
        <v>84</v>
      </c>
      <c r="BJ360" s="56">
        <f t="shared" si="222"/>
        <v>0</v>
      </c>
      <c r="BK360" s="99" t="s">
        <v>86</v>
      </c>
      <c r="BL360" s="56">
        <f t="shared" si="223"/>
        <v>0</v>
      </c>
      <c r="BM360" s="99" t="s">
        <v>105</v>
      </c>
      <c r="BN360" s="56">
        <f t="shared" si="224"/>
        <v>0</v>
      </c>
      <c r="BO360" s="99" t="s">
        <v>111</v>
      </c>
      <c r="BP360" s="56">
        <f t="shared" si="225"/>
        <v>0</v>
      </c>
      <c r="BQ360" s="99" t="s">
        <v>126</v>
      </c>
      <c r="BR360" s="56">
        <f t="shared" si="226"/>
        <v>0</v>
      </c>
      <c r="BS360" s="56"/>
      <c r="BT360" s="99" t="s">
        <v>77</v>
      </c>
      <c r="BU360" s="56">
        <f t="shared" si="227"/>
        <v>0</v>
      </c>
      <c r="BV360" s="100" t="s">
        <v>81</v>
      </c>
      <c r="BW360" s="56">
        <f t="shared" si="228"/>
        <v>0</v>
      </c>
      <c r="BX360" s="99" t="s">
        <v>86</v>
      </c>
      <c r="BY360" s="56">
        <f t="shared" si="229"/>
        <v>0</v>
      </c>
      <c r="BZ360" s="99" t="s">
        <v>105</v>
      </c>
      <c r="CA360" s="56">
        <f t="shared" si="230"/>
        <v>0</v>
      </c>
      <c r="CB360" s="99" t="s">
        <v>108</v>
      </c>
      <c r="CC360" s="56">
        <f t="shared" si="231"/>
        <v>0</v>
      </c>
      <c r="CD360" s="99" t="s">
        <v>126</v>
      </c>
      <c r="CE360" s="56">
        <f t="shared" si="232"/>
        <v>0</v>
      </c>
      <c r="CF360" s="56"/>
      <c r="CG360" s="99" t="s">
        <v>77</v>
      </c>
      <c r="CH360" s="56">
        <f t="shared" si="233"/>
        <v>0</v>
      </c>
      <c r="CI360" s="99" t="s">
        <v>81</v>
      </c>
      <c r="CJ360" s="56">
        <f t="shared" si="234"/>
        <v>0</v>
      </c>
      <c r="CK360" s="99" t="s">
        <v>86</v>
      </c>
      <c r="CL360" s="56">
        <f t="shared" si="235"/>
        <v>0</v>
      </c>
      <c r="CM360" s="99" t="s">
        <v>105</v>
      </c>
      <c r="CN360" s="56">
        <f t="shared" si="236"/>
        <v>0</v>
      </c>
      <c r="CO360" s="99" t="s">
        <v>108</v>
      </c>
      <c r="CP360" s="56">
        <f t="shared" si="237"/>
        <v>0</v>
      </c>
      <c r="CQ360" s="99" t="s">
        <v>126</v>
      </c>
      <c r="CR360" s="102">
        <f t="shared" si="238"/>
        <v>0</v>
      </c>
    </row>
    <row r="361" spans="1:96" x14ac:dyDescent="0.15">
      <c r="A361" s="80" t="s">
        <v>878</v>
      </c>
      <c r="B361" s="81" t="s">
        <v>879</v>
      </c>
      <c r="C361" s="82" t="s">
        <v>170</v>
      </c>
      <c r="D361" s="82" t="s">
        <v>52</v>
      </c>
      <c r="E361" s="56"/>
      <c r="F361" s="14"/>
      <c r="G361" s="80">
        <v>90</v>
      </c>
      <c r="H361" s="56">
        <v>64</v>
      </c>
      <c r="I361" s="56">
        <v>91</v>
      </c>
      <c r="J361" s="56">
        <v>57</v>
      </c>
      <c r="K361" s="56">
        <v>38</v>
      </c>
      <c r="L361" s="56">
        <v>61</v>
      </c>
      <c r="M361" s="94">
        <f t="shared" si="201"/>
        <v>401</v>
      </c>
      <c r="N361" s="80"/>
      <c r="O361" s="56">
        <f t="shared" si="239"/>
        <v>0</v>
      </c>
      <c r="P361" s="56"/>
      <c r="Q361" s="81">
        <f t="shared" si="240"/>
        <v>0</v>
      </c>
      <c r="R361" s="14">
        <f t="shared" si="202"/>
        <v>0</v>
      </c>
      <c r="S361" s="80"/>
      <c r="T361" s="99" t="s">
        <v>74</v>
      </c>
      <c r="U361" s="56">
        <f t="shared" si="203"/>
        <v>0</v>
      </c>
      <c r="V361" s="99" t="s">
        <v>84</v>
      </c>
      <c r="W361" s="56">
        <f t="shared" si="204"/>
        <v>0</v>
      </c>
      <c r="X361" s="99" t="s">
        <v>88</v>
      </c>
      <c r="Y361" s="56">
        <f t="shared" si="205"/>
        <v>0</v>
      </c>
      <c r="Z361" s="99" t="s">
        <v>105</v>
      </c>
      <c r="AA361" s="56">
        <f t="shared" si="206"/>
        <v>0</v>
      </c>
      <c r="AB361" s="99" t="s">
        <v>110</v>
      </c>
      <c r="AC361" s="56">
        <f t="shared" si="207"/>
        <v>0</v>
      </c>
      <c r="AD361" s="99" t="s">
        <v>112</v>
      </c>
      <c r="AE361" s="56">
        <f t="shared" si="208"/>
        <v>0</v>
      </c>
      <c r="AF361" s="56"/>
      <c r="AG361" s="99" t="s">
        <v>77</v>
      </c>
      <c r="AH361" s="56">
        <f t="shared" si="209"/>
        <v>0</v>
      </c>
      <c r="AI361" s="100" t="s">
        <v>81</v>
      </c>
      <c r="AJ361" s="56">
        <f t="shared" si="210"/>
        <v>0</v>
      </c>
      <c r="AK361" s="56" t="s">
        <v>87</v>
      </c>
      <c r="AL361" s="56">
        <f t="shared" si="211"/>
        <v>0</v>
      </c>
      <c r="AM361" s="99" t="s">
        <v>107</v>
      </c>
      <c r="AN361" s="56">
        <f t="shared" si="212"/>
        <v>0</v>
      </c>
      <c r="AO361" s="99" t="s">
        <v>111</v>
      </c>
      <c r="AP361" s="56">
        <f t="shared" si="213"/>
        <v>0</v>
      </c>
      <c r="AQ361" s="99" t="s">
        <v>103</v>
      </c>
      <c r="AR361" s="56">
        <f t="shared" si="214"/>
        <v>0</v>
      </c>
      <c r="AS361" s="56"/>
      <c r="AT361" s="99" t="s">
        <v>76</v>
      </c>
      <c r="AU361" s="56">
        <f t="shared" si="215"/>
        <v>0</v>
      </c>
      <c r="AV361" s="99" t="s">
        <v>81</v>
      </c>
      <c r="AW361" s="56">
        <f t="shared" si="216"/>
        <v>0</v>
      </c>
      <c r="AX361" s="99" t="s">
        <v>87</v>
      </c>
      <c r="AY361" s="56">
        <f t="shared" si="217"/>
        <v>0</v>
      </c>
      <c r="AZ361" s="99" t="s">
        <v>107</v>
      </c>
      <c r="BA361" s="56">
        <f t="shared" si="218"/>
        <v>0</v>
      </c>
      <c r="BB361" s="99" t="s">
        <v>111</v>
      </c>
      <c r="BC361" s="56">
        <f t="shared" si="219"/>
        <v>0</v>
      </c>
      <c r="BD361" s="99" t="s">
        <v>103</v>
      </c>
      <c r="BE361" s="56">
        <f t="shared" si="220"/>
        <v>0</v>
      </c>
      <c r="BF361" s="56"/>
      <c r="BG361" s="69" t="s">
        <v>76</v>
      </c>
      <c r="BH361" s="56">
        <f t="shared" si="221"/>
        <v>0</v>
      </c>
      <c r="BI361" s="100" t="s">
        <v>81</v>
      </c>
      <c r="BJ361" s="56">
        <f t="shared" si="222"/>
        <v>0</v>
      </c>
      <c r="BK361" s="99" t="s">
        <v>87</v>
      </c>
      <c r="BL361" s="56">
        <f t="shared" si="223"/>
        <v>0</v>
      </c>
      <c r="BM361" s="99" t="s">
        <v>107</v>
      </c>
      <c r="BN361" s="56">
        <f t="shared" si="224"/>
        <v>0</v>
      </c>
      <c r="BO361" s="99" t="s">
        <v>111</v>
      </c>
      <c r="BP361" s="56">
        <f t="shared" si="225"/>
        <v>0</v>
      </c>
      <c r="BQ361" s="99" t="s">
        <v>103</v>
      </c>
      <c r="BR361" s="56">
        <f t="shared" si="226"/>
        <v>0</v>
      </c>
      <c r="BS361" s="56"/>
      <c r="BT361" s="99" t="s">
        <v>77</v>
      </c>
      <c r="BU361" s="56">
        <f t="shared" si="227"/>
        <v>0</v>
      </c>
      <c r="BV361" s="100" t="s">
        <v>81</v>
      </c>
      <c r="BW361" s="56">
        <f t="shared" si="228"/>
        <v>0</v>
      </c>
      <c r="BX361" s="99" t="s">
        <v>86</v>
      </c>
      <c r="BY361" s="56">
        <f t="shared" si="229"/>
        <v>0</v>
      </c>
      <c r="BZ361" s="99" t="s">
        <v>105</v>
      </c>
      <c r="CA361" s="56">
        <f t="shared" si="230"/>
        <v>0</v>
      </c>
      <c r="CB361" s="99" t="s">
        <v>108</v>
      </c>
      <c r="CC361" s="56">
        <f t="shared" si="231"/>
        <v>0</v>
      </c>
      <c r="CD361" s="99" t="s">
        <v>126</v>
      </c>
      <c r="CE361" s="56">
        <f t="shared" si="232"/>
        <v>0</v>
      </c>
      <c r="CF361" s="56"/>
      <c r="CG361" s="99" t="s">
        <v>77</v>
      </c>
      <c r="CH361" s="56">
        <f t="shared" si="233"/>
        <v>0</v>
      </c>
      <c r="CI361" s="99" t="s">
        <v>81</v>
      </c>
      <c r="CJ361" s="56">
        <f t="shared" si="234"/>
        <v>0</v>
      </c>
      <c r="CK361" s="99" t="s">
        <v>86</v>
      </c>
      <c r="CL361" s="56">
        <f t="shared" si="235"/>
        <v>0</v>
      </c>
      <c r="CM361" s="99" t="s">
        <v>105</v>
      </c>
      <c r="CN361" s="56">
        <f t="shared" si="236"/>
        <v>0</v>
      </c>
      <c r="CO361" s="99" t="s">
        <v>108</v>
      </c>
      <c r="CP361" s="56">
        <f t="shared" si="237"/>
        <v>0</v>
      </c>
      <c r="CQ361" s="99" t="s">
        <v>126</v>
      </c>
      <c r="CR361" s="102">
        <f t="shared" si="238"/>
        <v>0</v>
      </c>
    </row>
    <row r="362" spans="1:96" x14ac:dyDescent="0.15">
      <c r="A362" s="80" t="s">
        <v>880</v>
      </c>
      <c r="B362" s="81" t="s">
        <v>881</v>
      </c>
      <c r="C362" s="82" t="s">
        <v>170</v>
      </c>
      <c r="D362" s="82" t="s">
        <v>52</v>
      </c>
      <c r="E362" s="56"/>
      <c r="F362" s="14"/>
      <c r="G362" s="80">
        <v>93</v>
      </c>
      <c r="H362" s="56">
        <v>58</v>
      </c>
      <c r="I362" s="56">
        <v>82</v>
      </c>
      <c r="J362" s="56">
        <v>50</v>
      </c>
      <c r="K362" s="56">
        <v>53</v>
      </c>
      <c r="L362" s="56">
        <v>65</v>
      </c>
      <c r="M362" s="94">
        <f t="shared" si="201"/>
        <v>401</v>
      </c>
      <c r="N362" s="80"/>
      <c r="O362" s="56">
        <f t="shared" si="239"/>
        <v>0</v>
      </c>
      <c r="P362" s="56"/>
      <c r="Q362" s="81">
        <f t="shared" si="240"/>
        <v>0</v>
      </c>
      <c r="R362" s="14">
        <f t="shared" si="202"/>
        <v>0</v>
      </c>
      <c r="S362" s="80"/>
      <c r="T362" s="99" t="s">
        <v>74</v>
      </c>
      <c r="U362" s="56">
        <f t="shared" si="203"/>
        <v>0</v>
      </c>
      <c r="V362" s="99" t="s">
        <v>84</v>
      </c>
      <c r="W362" s="56">
        <f t="shared" si="204"/>
        <v>0</v>
      </c>
      <c r="X362" s="99" t="s">
        <v>88</v>
      </c>
      <c r="Y362" s="56">
        <f t="shared" si="205"/>
        <v>0</v>
      </c>
      <c r="Z362" s="99" t="s">
        <v>105</v>
      </c>
      <c r="AA362" s="56">
        <f t="shared" si="206"/>
        <v>0</v>
      </c>
      <c r="AB362" s="99" t="s">
        <v>110</v>
      </c>
      <c r="AC362" s="56">
        <f t="shared" si="207"/>
        <v>0</v>
      </c>
      <c r="AD362" s="99" t="s">
        <v>112</v>
      </c>
      <c r="AE362" s="56">
        <f t="shared" si="208"/>
        <v>0</v>
      </c>
      <c r="AF362" s="56"/>
      <c r="AG362" s="99" t="s">
        <v>74</v>
      </c>
      <c r="AH362" s="56">
        <f t="shared" si="209"/>
        <v>0</v>
      </c>
      <c r="AI362" s="100" t="s">
        <v>81</v>
      </c>
      <c r="AJ362" s="56">
        <f t="shared" si="210"/>
        <v>0</v>
      </c>
      <c r="AK362" s="56" t="s">
        <v>90</v>
      </c>
      <c r="AL362" s="56">
        <f t="shared" si="211"/>
        <v>0</v>
      </c>
      <c r="AM362" s="99" t="s">
        <v>107</v>
      </c>
      <c r="AN362" s="56">
        <f t="shared" si="212"/>
        <v>0</v>
      </c>
      <c r="AO362" s="99" t="s">
        <v>110</v>
      </c>
      <c r="AP362" s="56">
        <f t="shared" si="213"/>
        <v>0</v>
      </c>
      <c r="AQ362" s="99" t="s">
        <v>112</v>
      </c>
      <c r="AR362" s="56">
        <f t="shared" si="214"/>
        <v>0</v>
      </c>
      <c r="AS362" s="56"/>
      <c r="AT362" s="99" t="s">
        <v>74</v>
      </c>
      <c r="AU362" s="56">
        <f t="shared" si="215"/>
        <v>0</v>
      </c>
      <c r="AV362" s="99" t="s">
        <v>81</v>
      </c>
      <c r="AW362" s="56">
        <f t="shared" si="216"/>
        <v>0</v>
      </c>
      <c r="AX362" s="99" t="s">
        <v>89</v>
      </c>
      <c r="AY362" s="56">
        <f t="shared" si="217"/>
        <v>0</v>
      </c>
      <c r="AZ362" s="99" t="s">
        <v>107</v>
      </c>
      <c r="BA362" s="56">
        <f t="shared" si="218"/>
        <v>0</v>
      </c>
      <c r="BB362" s="99" t="s">
        <v>133</v>
      </c>
      <c r="BC362" s="56">
        <f t="shared" si="219"/>
        <v>0</v>
      </c>
      <c r="BD362" s="99" t="s">
        <v>112</v>
      </c>
      <c r="BE362" s="56">
        <f t="shared" si="220"/>
        <v>0</v>
      </c>
      <c r="BF362" s="56"/>
      <c r="BG362" s="69" t="s">
        <v>74</v>
      </c>
      <c r="BH362" s="56">
        <f t="shared" si="221"/>
        <v>0</v>
      </c>
      <c r="BI362" s="100" t="s">
        <v>81</v>
      </c>
      <c r="BJ362" s="56">
        <f t="shared" si="222"/>
        <v>0</v>
      </c>
      <c r="BK362" s="99" t="s">
        <v>89</v>
      </c>
      <c r="BL362" s="56">
        <f t="shared" si="223"/>
        <v>0</v>
      </c>
      <c r="BM362" s="99" t="s">
        <v>107</v>
      </c>
      <c r="BN362" s="56">
        <f t="shared" si="224"/>
        <v>0</v>
      </c>
      <c r="BO362" s="99" t="s">
        <v>133</v>
      </c>
      <c r="BP362" s="56">
        <f t="shared" si="225"/>
        <v>0</v>
      </c>
      <c r="BQ362" s="99" t="s">
        <v>112</v>
      </c>
      <c r="BR362" s="56">
        <f t="shared" si="226"/>
        <v>0</v>
      </c>
      <c r="BS362" s="56"/>
      <c r="BT362" s="99" t="s">
        <v>73</v>
      </c>
      <c r="BU362" s="56">
        <f t="shared" si="227"/>
        <v>0</v>
      </c>
      <c r="BV362" s="100" t="s">
        <v>84</v>
      </c>
      <c r="BW362" s="56">
        <f t="shared" si="228"/>
        <v>0</v>
      </c>
      <c r="BX362" s="99" t="s">
        <v>85</v>
      </c>
      <c r="BY362" s="56">
        <f t="shared" si="229"/>
        <v>0</v>
      </c>
      <c r="BZ362" s="99" t="s">
        <v>105</v>
      </c>
      <c r="CA362" s="56">
        <f t="shared" si="230"/>
        <v>0</v>
      </c>
      <c r="CB362" s="99" t="s">
        <v>108</v>
      </c>
      <c r="CC362" s="56">
        <f t="shared" si="231"/>
        <v>0</v>
      </c>
      <c r="CD362" s="99" t="s">
        <v>112</v>
      </c>
      <c r="CE362" s="56">
        <f t="shared" si="232"/>
        <v>0</v>
      </c>
      <c r="CF362" s="56"/>
      <c r="CG362" s="99" t="s">
        <v>73</v>
      </c>
      <c r="CH362" s="56">
        <f t="shared" si="233"/>
        <v>0</v>
      </c>
      <c r="CI362" s="99" t="s">
        <v>84</v>
      </c>
      <c r="CJ362" s="56">
        <f t="shared" si="234"/>
        <v>0</v>
      </c>
      <c r="CK362" s="99" t="s">
        <v>85</v>
      </c>
      <c r="CL362" s="56">
        <f t="shared" si="235"/>
        <v>0</v>
      </c>
      <c r="CM362" s="99" t="s">
        <v>105</v>
      </c>
      <c r="CN362" s="56">
        <f t="shared" si="236"/>
        <v>0</v>
      </c>
      <c r="CO362" s="99" t="s">
        <v>108</v>
      </c>
      <c r="CP362" s="56">
        <f t="shared" si="237"/>
        <v>0</v>
      </c>
      <c r="CQ362" s="99" t="s">
        <v>112</v>
      </c>
      <c r="CR362" s="102">
        <f t="shared" si="238"/>
        <v>0</v>
      </c>
    </row>
    <row r="363" spans="1:96" x14ac:dyDescent="0.15">
      <c r="A363" s="80" t="s">
        <v>882</v>
      </c>
      <c r="B363" s="81" t="s">
        <v>883</v>
      </c>
      <c r="C363" s="82" t="s">
        <v>170</v>
      </c>
      <c r="D363" s="82" t="s">
        <v>52</v>
      </c>
      <c r="E363" s="56"/>
      <c r="F363" s="14"/>
      <c r="G363" s="80">
        <v>95</v>
      </c>
      <c r="H363" s="56">
        <v>40</v>
      </c>
      <c r="I363" s="56">
        <v>117</v>
      </c>
      <c r="J363" s="56">
        <v>62</v>
      </c>
      <c r="K363" s="56">
        <v>46.5</v>
      </c>
      <c r="L363" s="56">
        <v>40</v>
      </c>
      <c r="M363" s="94">
        <f t="shared" si="201"/>
        <v>400.5</v>
      </c>
      <c r="N363" s="80"/>
      <c r="O363" s="56">
        <f t="shared" si="239"/>
        <v>0</v>
      </c>
      <c r="P363" s="56"/>
      <c r="Q363" s="81">
        <f t="shared" si="240"/>
        <v>0</v>
      </c>
      <c r="R363" s="14">
        <f t="shared" si="202"/>
        <v>0</v>
      </c>
      <c r="S363" s="80"/>
      <c r="T363" s="99" t="s">
        <v>74</v>
      </c>
      <c r="U363" s="56">
        <f t="shared" si="203"/>
        <v>0</v>
      </c>
      <c r="V363" s="99" t="s">
        <v>79</v>
      </c>
      <c r="W363" s="56">
        <f t="shared" si="204"/>
        <v>0</v>
      </c>
      <c r="X363" s="99" t="s">
        <v>86</v>
      </c>
      <c r="Y363" s="56">
        <f t="shared" si="205"/>
        <v>0</v>
      </c>
      <c r="Z363" s="99" t="s">
        <v>107</v>
      </c>
      <c r="AA363" s="56">
        <f t="shared" si="206"/>
        <v>0</v>
      </c>
      <c r="AB363" s="99" t="s">
        <v>110</v>
      </c>
      <c r="AC363" s="56">
        <f t="shared" si="207"/>
        <v>0</v>
      </c>
      <c r="AD363" s="99" t="s">
        <v>103</v>
      </c>
      <c r="AE363" s="56">
        <f t="shared" si="208"/>
        <v>0</v>
      </c>
      <c r="AF363" s="56"/>
      <c r="AG363" s="99" t="s">
        <v>76</v>
      </c>
      <c r="AH363" s="56">
        <f t="shared" si="209"/>
        <v>0</v>
      </c>
      <c r="AI363" s="100" t="s">
        <v>80</v>
      </c>
      <c r="AJ363" s="56">
        <f t="shared" si="210"/>
        <v>0</v>
      </c>
      <c r="AK363" s="56" t="s">
        <v>86</v>
      </c>
      <c r="AL363" s="56">
        <f t="shared" si="211"/>
        <v>0</v>
      </c>
      <c r="AM363" s="99" t="s">
        <v>123</v>
      </c>
      <c r="AN363" s="56">
        <f t="shared" si="212"/>
        <v>0</v>
      </c>
      <c r="AO363" s="99" t="s">
        <v>110</v>
      </c>
      <c r="AP363" s="56">
        <f t="shared" si="213"/>
        <v>0</v>
      </c>
      <c r="AQ363" s="99" t="s">
        <v>127</v>
      </c>
      <c r="AR363" s="56">
        <f t="shared" si="214"/>
        <v>0</v>
      </c>
      <c r="AS363" s="56"/>
      <c r="AT363" s="99" t="s">
        <v>76</v>
      </c>
      <c r="AU363" s="56">
        <f t="shared" si="215"/>
        <v>0</v>
      </c>
      <c r="AV363" s="99" t="s">
        <v>79</v>
      </c>
      <c r="AW363" s="56">
        <f t="shared" si="216"/>
        <v>0</v>
      </c>
      <c r="AX363" s="99" t="s">
        <v>86</v>
      </c>
      <c r="AY363" s="56">
        <f t="shared" si="217"/>
        <v>0</v>
      </c>
      <c r="AZ363" s="99" t="s">
        <v>123</v>
      </c>
      <c r="BA363" s="56">
        <f t="shared" si="218"/>
        <v>0</v>
      </c>
      <c r="BB363" s="99" t="s">
        <v>133</v>
      </c>
      <c r="BC363" s="56">
        <f t="shared" si="219"/>
        <v>0</v>
      </c>
      <c r="BD363" s="99" t="s">
        <v>103</v>
      </c>
      <c r="BE363" s="56">
        <f t="shared" si="220"/>
        <v>0</v>
      </c>
      <c r="BF363" s="56"/>
      <c r="BG363" s="69" t="s">
        <v>76</v>
      </c>
      <c r="BH363" s="56">
        <f t="shared" si="221"/>
        <v>0</v>
      </c>
      <c r="BI363" s="100" t="s">
        <v>79</v>
      </c>
      <c r="BJ363" s="56">
        <f t="shared" si="222"/>
        <v>0</v>
      </c>
      <c r="BK363" s="99" t="s">
        <v>86</v>
      </c>
      <c r="BL363" s="56">
        <f t="shared" si="223"/>
        <v>0</v>
      </c>
      <c r="BM363" s="99" t="s">
        <v>123</v>
      </c>
      <c r="BN363" s="56">
        <f t="shared" si="224"/>
        <v>0</v>
      </c>
      <c r="BO363" s="99" t="s">
        <v>133</v>
      </c>
      <c r="BP363" s="56">
        <f t="shared" si="225"/>
        <v>0</v>
      </c>
      <c r="BQ363" s="99" t="s">
        <v>103</v>
      </c>
      <c r="BR363" s="56">
        <f t="shared" si="226"/>
        <v>0</v>
      </c>
      <c r="BS363" s="56"/>
      <c r="BT363" s="99" t="s">
        <v>75</v>
      </c>
      <c r="BU363" s="56">
        <f t="shared" si="227"/>
        <v>0</v>
      </c>
      <c r="BV363" s="100" t="s">
        <v>139</v>
      </c>
      <c r="BW363" s="56">
        <f t="shared" si="228"/>
        <v>0</v>
      </c>
      <c r="BX363" s="99" t="s">
        <v>89</v>
      </c>
      <c r="BY363" s="56">
        <f t="shared" si="229"/>
        <v>0</v>
      </c>
      <c r="BZ363" s="99" t="s">
        <v>123</v>
      </c>
      <c r="CA363" s="56">
        <f t="shared" si="230"/>
        <v>0</v>
      </c>
      <c r="CB363" s="99" t="s">
        <v>111</v>
      </c>
      <c r="CC363" s="56">
        <f t="shared" si="231"/>
        <v>0</v>
      </c>
      <c r="CD363" s="99" t="s">
        <v>126</v>
      </c>
      <c r="CE363" s="56">
        <f t="shared" si="232"/>
        <v>0</v>
      </c>
      <c r="CF363" s="56"/>
      <c r="CG363" s="99" t="s">
        <v>75</v>
      </c>
      <c r="CH363" s="56">
        <f t="shared" si="233"/>
        <v>0</v>
      </c>
      <c r="CI363" s="99" t="s">
        <v>139</v>
      </c>
      <c r="CJ363" s="56">
        <f t="shared" si="234"/>
        <v>0</v>
      </c>
      <c r="CK363" s="99" t="s">
        <v>89</v>
      </c>
      <c r="CL363" s="56">
        <f t="shared" si="235"/>
        <v>0</v>
      </c>
      <c r="CM363" s="99" t="s">
        <v>123</v>
      </c>
      <c r="CN363" s="56">
        <f t="shared" si="236"/>
        <v>0</v>
      </c>
      <c r="CO363" s="99" t="s">
        <v>111</v>
      </c>
      <c r="CP363" s="56">
        <f t="shared" si="237"/>
        <v>0</v>
      </c>
      <c r="CQ363" s="99" t="s">
        <v>126</v>
      </c>
      <c r="CR363" s="102">
        <f t="shared" si="238"/>
        <v>0</v>
      </c>
    </row>
    <row r="364" spans="1:96" x14ac:dyDescent="0.15">
      <c r="A364" s="80" t="s">
        <v>884</v>
      </c>
      <c r="B364" s="81" t="s">
        <v>885</v>
      </c>
      <c r="C364" s="82" t="s">
        <v>170</v>
      </c>
      <c r="D364" s="82" t="s">
        <v>52</v>
      </c>
      <c r="E364" s="56"/>
      <c r="F364" s="14"/>
      <c r="G364" s="80">
        <v>98</v>
      </c>
      <c r="H364" s="56">
        <v>52</v>
      </c>
      <c r="I364" s="56">
        <v>109</v>
      </c>
      <c r="J364" s="56">
        <v>57</v>
      </c>
      <c r="K364" s="56">
        <v>35</v>
      </c>
      <c r="L364" s="56">
        <v>49</v>
      </c>
      <c r="M364" s="94">
        <f t="shared" si="201"/>
        <v>400</v>
      </c>
      <c r="N364" s="80"/>
      <c r="O364" s="56">
        <f t="shared" si="239"/>
        <v>0</v>
      </c>
      <c r="P364" s="56"/>
      <c r="Q364" s="81">
        <f t="shared" si="240"/>
        <v>0</v>
      </c>
      <c r="R364" s="14">
        <f t="shared" si="202"/>
        <v>0</v>
      </c>
      <c r="S364" s="80"/>
      <c r="T364" s="99" t="s">
        <v>75</v>
      </c>
      <c r="U364" s="56">
        <f t="shared" si="203"/>
        <v>0</v>
      </c>
      <c r="V364" s="99" t="s">
        <v>81</v>
      </c>
      <c r="W364" s="56">
        <f t="shared" si="204"/>
        <v>0</v>
      </c>
      <c r="X364" s="99" t="s">
        <v>87</v>
      </c>
      <c r="Y364" s="56">
        <f t="shared" si="205"/>
        <v>0</v>
      </c>
      <c r="Z364" s="99" t="s">
        <v>105</v>
      </c>
      <c r="AA364" s="56">
        <f t="shared" si="206"/>
        <v>0</v>
      </c>
      <c r="AB364" s="99" t="s">
        <v>111</v>
      </c>
      <c r="AC364" s="56">
        <f t="shared" si="207"/>
        <v>0</v>
      </c>
      <c r="AD364" s="99" t="s">
        <v>103</v>
      </c>
      <c r="AE364" s="56">
        <f t="shared" si="208"/>
        <v>0</v>
      </c>
      <c r="AF364" s="56"/>
      <c r="AG364" s="99" t="s">
        <v>73</v>
      </c>
      <c r="AH364" s="56">
        <f t="shared" si="209"/>
        <v>0</v>
      </c>
      <c r="AI364" s="100" t="s">
        <v>81</v>
      </c>
      <c r="AJ364" s="56">
        <f t="shared" si="210"/>
        <v>0</v>
      </c>
      <c r="AK364" s="56" t="s">
        <v>86</v>
      </c>
      <c r="AL364" s="56">
        <f t="shared" si="211"/>
        <v>0</v>
      </c>
      <c r="AM364" s="99" t="s">
        <v>107</v>
      </c>
      <c r="AN364" s="56">
        <f t="shared" si="212"/>
        <v>0</v>
      </c>
      <c r="AO364" s="99" t="s">
        <v>111</v>
      </c>
      <c r="AP364" s="56">
        <f t="shared" si="213"/>
        <v>0</v>
      </c>
      <c r="AQ364" s="99" t="s">
        <v>103</v>
      </c>
      <c r="AR364" s="56">
        <f t="shared" si="214"/>
        <v>0</v>
      </c>
      <c r="AS364" s="56"/>
      <c r="AT364" s="99" t="s">
        <v>76</v>
      </c>
      <c r="AU364" s="56">
        <f t="shared" si="215"/>
        <v>0</v>
      </c>
      <c r="AV364" s="99" t="s">
        <v>81</v>
      </c>
      <c r="AW364" s="56">
        <f t="shared" si="216"/>
        <v>0</v>
      </c>
      <c r="AX364" s="99" t="s">
        <v>86</v>
      </c>
      <c r="AY364" s="56">
        <f t="shared" si="217"/>
        <v>0</v>
      </c>
      <c r="AZ364" s="99" t="s">
        <v>107</v>
      </c>
      <c r="BA364" s="56">
        <f t="shared" si="218"/>
        <v>0</v>
      </c>
      <c r="BB364" s="99" t="s">
        <v>111</v>
      </c>
      <c r="BC364" s="56">
        <f t="shared" si="219"/>
        <v>0</v>
      </c>
      <c r="BD364" s="99" t="s">
        <v>126</v>
      </c>
      <c r="BE364" s="56">
        <f t="shared" si="220"/>
        <v>0</v>
      </c>
      <c r="BF364" s="56"/>
      <c r="BG364" s="69" t="s">
        <v>76</v>
      </c>
      <c r="BH364" s="56">
        <f t="shared" si="221"/>
        <v>0</v>
      </c>
      <c r="BI364" s="100" t="s">
        <v>81</v>
      </c>
      <c r="BJ364" s="56">
        <f t="shared" si="222"/>
        <v>0</v>
      </c>
      <c r="BK364" s="99" t="s">
        <v>86</v>
      </c>
      <c r="BL364" s="56">
        <f t="shared" si="223"/>
        <v>0</v>
      </c>
      <c r="BM364" s="99" t="s">
        <v>107</v>
      </c>
      <c r="BN364" s="56">
        <f t="shared" si="224"/>
        <v>0</v>
      </c>
      <c r="BO364" s="99" t="s">
        <v>111</v>
      </c>
      <c r="BP364" s="56">
        <f t="shared" si="225"/>
        <v>0</v>
      </c>
      <c r="BQ364" s="99" t="s">
        <v>126</v>
      </c>
      <c r="BR364" s="56">
        <f t="shared" si="226"/>
        <v>0</v>
      </c>
      <c r="BS364" s="56"/>
      <c r="BT364" s="99" t="s">
        <v>77</v>
      </c>
      <c r="BU364" s="56">
        <f t="shared" si="227"/>
        <v>0</v>
      </c>
      <c r="BV364" s="100" t="s">
        <v>81</v>
      </c>
      <c r="BW364" s="56">
        <f t="shared" si="228"/>
        <v>0</v>
      </c>
      <c r="BX364" s="99" t="s">
        <v>86</v>
      </c>
      <c r="BY364" s="56">
        <f t="shared" si="229"/>
        <v>0</v>
      </c>
      <c r="BZ364" s="99" t="s">
        <v>105</v>
      </c>
      <c r="CA364" s="56">
        <f t="shared" si="230"/>
        <v>0</v>
      </c>
      <c r="CB364" s="99" t="s">
        <v>108</v>
      </c>
      <c r="CC364" s="56">
        <f t="shared" si="231"/>
        <v>0</v>
      </c>
      <c r="CD364" s="99" t="s">
        <v>126</v>
      </c>
      <c r="CE364" s="56">
        <f t="shared" si="232"/>
        <v>0</v>
      </c>
      <c r="CF364" s="56"/>
      <c r="CG364" s="99" t="s">
        <v>77</v>
      </c>
      <c r="CH364" s="56">
        <f t="shared" si="233"/>
        <v>0</v>
      </c>
      <c r="CI364" s="99" t="s">
        <v>81</v>
      </c>
      <c r="CJ364" s="56">
        <f t="shared" si="234"/>
        <v>0</v>
      </c>
      <c r="CK364" s="99" t="s">
        <v>86</v>
      </c>
      <c r="CL364" s="56">
        <f t="shared" si="235"/>
        <v>0</v>
      </c>
      <c r="CM364" s="99" t="s">
        <v>105</v>
      </c>
      <c r="CN364" s="56">
        <f t="shared" si="236"/>
        <v>0</v>
      </c>
      <c r="CO364" s="99" t="s">
        <v>108</v>
      </c>
      <c r="CP364" s="56">
        <f t="shared" si="237"/>
        <v>0</v>
      </c>
      <c r="CQ364" s="99" t="s">
        <v>126</v>
      </c>
      <c r="CR364" s="102">
        <f t="shared" si="238"/>
        <v>0</v>
      </c>
    </row>
    <row r="365" spans="1:96" x14ac:dyDescent="0.15">
      <c r="A365" s="80" t="s">
        <v>886</v>
      </c>
      <c r="B365" s="81" t="s">
        <v>887</v>
      </c>
      <c r="C365" s="82" t="s">
        <v>170</v>
      </c>
      <c r="D365" s="82" t="s">
        <v>52</v>
      </c>
      <c r="E365" s="56"/>
      <c r="F365" s="14"/>
      <c r="G365" s="80">
        <v>93</v>
      </c>
      <c r="H365" s="56">
        <v>58</v>
      </c>
      <c r="I365" s="56">
        <v>66</v>
      </c>
      <c r="J365" s="56">
        <v>73.5</v>
      </c>
      <c r="K365" s="56">
        <v>62</v>
      </c>
      <c r="L365" s="56">
        <v>47</v>
      </c>
      <c r="M365" s="94">
        <f t="shared" si="201"/>
        <v>399.5</v>
      </c>
      <c r="N365" s="80"/>
      <c r="O365" s="56">
        <f t="shared" si="239"/>
        <v>0</v>
      </c>
      <c r="P365" s="56"/>
      <c r="Q365" s="81">
        <f t="shared" si="240"/>
        <v>0</v>
      </c>
      <c r="R365" s="14">
        <f t="shared" si="202"/>
        <v>0</v>
      </c>
      <c r="S365" s="80"/>
      <c r="T365" s="99" t="s">
        <v>77</v>
      </c>
      <c r="U365" s="56">
        <f t="shared" si="203"/>
        <v>0</v>
      </c>
      <c r="V365" s="99" t="s">
        <v>81</v>
      </c>
      <c r="W365" s="56">
        <f t="shared" si="204"/>
        <v>0</v>
      </c>
      <c r="X365" s="99" t="s">
        <v>90</v>
      </c>
      <c r="Y365" s="56">
        <f t="shared" si="205"/>
        <v>0</v>
      </c>
      <c r="Z365" s="99" t="s">
        <v>123</v>
      </c>
      <c r="AA365" s="56">
        <f t="shared" si="206"/>
        <v>0</v>
      </c>
      <c r="AB365" s="99" t="s">
        <v>110</v>
      </c>
      <c r="AC365" s="56">
        <f t="shared" si="207"/>
        <v>0</v>
      </c>
      <c r="AD365" s="99" t="s">
        <v>103</v>
      </c>
      <c r="AE365" s="56">
        <f t="shared" si="208"/>
        <v>0</v>
      </c>
      <c r="AF365" s="56"/>
      <c r="AG365" s="99" t="s">
        <v>73</v>
      </c>
      <c r="AH365" s="56">
        <f t="shared" si="209"/>
        <v>0</v>
      </c>
      <c r="AI365" s="100" t="s">
        <v>79</v>
      </c>
      <c r="AJ365" s="56">
        <f t="shared" si="210"/>
        <v>0</v>
      </c>
      <c r="AK365" s="56" t="s">
        <v>85</v>
      </c>
      <c r="AL365" s="56">
        <f t="shared" si="211"/>
        <v>0</v>
      </c>
      <c r="AM365" s="99" t="s">
        <v>107</v>
      </c>
      <c r="AN365" s="56">
        <f t="shared" si="212"/>
        <v>0</v>
      </c>
      <c r="AO365" s="99" t="s">
        <v>110</v>
      </c>
      <c r="AP365" s="56">
        <f t="shared" si="213"/>
        <v>0</v>
      </c>
      <c r="AQ365" s="99" t="s">
        <v>103</v>
      </c>
      <c r="AR365" s="56">
        <f t="shared" si="214"/>
        <v>0</v>
      </c>
      <c r="AS365" s="56"/>
      <c r="AT365" s="99" t="s">
        <v>73</v>
      </c>
      <c r="AU365" s="56">
        <f t="shared" si="215"/>
        <v>0</v>
      </c>
      <c r="AV365" s="99" t="s">
        <v>132</v>
      </c>
      <c r="AW365" s="56">
        <f t="shared" si="216"/>
        <v>0</v>
      </c>
      <c r="AX365" s="99" t="s">
        <v>86</v>
      </c>
      <c r="AY365" s="56">
        <f t="shared" si="217"/>
        <v>0</v>
      </c>
      <c r="AZ365" s="99" t="s">
        <v>107</v>
      </c>
      <c r="BA365" s="56">
        <f t="shared" si="218"/>
        <v>0</v>
      </c>
      <c r="BB365" s="99" t="s">
        <v>133</v>
      </c>
      <c r="BC365" s="56">
        <f t="shared" si="219"/>
        <v>0</v>
      </c>
      <c r="BD365" s="99" t="s">
        <v>126</v>
      </c>
      <c r="BE365" s="56">
        <f t="shared" si="220"/>
        <v>0</v>
      </c>
      <c r="BF365" s="56"/>
      <c r="BG365" s="69" t="s">
        <v>73</v>
      </c>
      <c r="BH365" s="56">
        <f t="shared" si="221"/>
        <v>0</v>
      </c>
      <c r="BI365" s="100" t="s">
        <v>132</v>
      </c>
      <c r="BJ365" s="56">
        <f t="shared" si="222"/>
        <v>0</v>
      </c>
      <c r="BK365" s="99" t="s">
        <v>86</v>
      </c>
      <c r="BL365" s="56">
        <f t="shared" si="223"/>
        <v>0</v>
      </c>
      <c r="BM365" s="99" t="s">
        <v>107</v>
      </c>
      <c r="BN365" s="56">
        <f t="shared" si="224"/>
        <v>0</v>
      </c>
      <c r="BO365" s="99" t="s">
        <v>133</v>
      </c>
      <c r="BP365" s="56">
        <f t="shared" si="225"/>
        <v>0</v>
      </c>
      <c r="BQ365" s="99" t="s">
        <v>126</v>
      </c>
      <c r="BR365" s="56">
        <f t="shared" si="226"/>
        <v>0</v>
      </c>
      <c r="BS365" s="56"/>
      <c r="BT365" s="99" t="s">
        <v>136</v>
      </c>
      <c r="BU365" s="56">
        <f t="shared" si="227"/>
        <v>0</v>
      </c>
      <c r="BV365" s="100" t="s">
        <v>80</v>
      </c>
      <c r="BW365" s="56">
        <f t="shared" si="228"/>
        <v>0</v>
      </c>
      <c r="BX365" s="99" t="s">
        <v>90</v>
      </c>
      <c r="BY365" s="56">
        <f t="shared" si="229"/>
        <v>0</v>
      </c>
      <c r="BZ365" s="99" t="s">
        <v>105</v>
      </c>
      <c r="CA365" s="56">
        <f t="shared" si="230"/>
        <v>0</v>
      </c>
      <c r="CB365" s="99" t="s">
        <v>108</v>
      </c>
      <c r="CC365" s="56">
        <f t="shared" si="231"/>
        <v>0</v>
      </c>
      <c r="CD365" s="99" t="s">
        <v>126</v>
      </c>
      <c r="CE365" s="56">
        <f t="shared" si="232"/>
        <v>0</v>
      </c>
      <c r="CF365" s="56"/>
      <c r="CG365" s="99" t="s">
        <v>136</v>
      </c>
      <c r="CH365" s="56">
        <f t="shared" si="233"/>
        <v>0</v>
      </c>
      <c r="CI365" s="99" t="s">
        <v>80</v>
      </c>
      <c r="CJ365" s="56">
        <f t="shared" si="234"/>
        <v>0</v>
      </c>
      <c r="CK365" s="99" t="s">
        <v>90</v>
      </c>
      <c r="CL365" s="56">
        <f t="shared" si="235"/>
        <v>0</v>
      </c>
      <c r="CM365" s="99" t="s">
        <v>105</v>
      </c>
      <c r="CN365" s="56">
        <f t="shared" si="236"/>
        <v>0</v>
      </c>
      <c r="CO365" s="99" t="s">
        <v>108</v>
      </c>
      <c r="CP365" s="56">
        <f t="shared" si="237"/>
        <v>0</v>
      </c>
      <c r="CQ365" s="99" t="s">
        <v>126</v>
      </c>
      <c r="CR365" s="102">
        <f t="shared" si="238"/>
        <v>0</v>
      </c>
    </row>
    <row r="366" spans="1:96" x14ac:dyDescent="0.15">
      <c r="A366" s="80" t="s">
        <v>888</v>
      </c>
      <c r="B366" s="81" t="s">
        <v>889</v>
      </c>
      <c r="C366" s="82" t="s">
        <v>170</v>
      </c>
      <c r="D366" s="82" t="s">
        <v>52</v>
      </c>
      <c r="E366" s="56"/>
      <c r="F366" s="14"/>
      <c r="G366" s="80">
        <v>83</v>
      </c>
      <c r="H366" s="56">
        <v>52</v>
      </c>
      <c r="I366" s="56">
        <v>114</v>
      </c>
      <c r="J366" s="56">
        <v>45</v>
      </c>
      <c r="K366" s="56">
        <v>50</v>
      </c>
      <c r="L366" s="56">
        <v>55</v>
      </c>
      <c r="M366" s="94">
        <f t="shared" si="201"/>
        <v>399</v>
      </c>
      <c r="N366" s="80"/>
      <c r="O366" s="56">
        <f t="shared" si="239"/>
        <v>0</v>
      </c>
      <c r="P366" s="56"/>
      <c r="Q366" s="81">
        <f t="shared" si="240"/>
        <v>0</v>
      </c>
      <c r="R366" s="14">
        <f t="shared" si="202"/>
        <v>0</v>
      </c>
      <c r="S366" s="80"/>
      <c r="T366" s="99" t="s">
        <v>73</v>
      </c>
      <c r="U366" s="56">
        <f t="shared" si="203"/>
        <v>0</v>
      </c>
      <c r="V366" s="99" t="s">
        <v>80</v>
      </c>
      <c r="W366" s="56">
        <f t="shared" si="204"/>
        <v>0</v>
      </c>
      <c r="X366" s="99" t="s">
        <v>89</v>
      </c>
      <c r="Y366" s="56">
        <f t="shared" si="205"/>
        <v>0</v>
      </c>
      <c r="Z366" s="99" t="s">
        <v>123</v>
      </c>
      <c r="AA366" s="56">
        <f t="shared" si="206"/>
        <v>0</v>
      </c>
      <c r="AB366" s="99" t="s">
        <v>110</v>
      </c>
      <c r="AC366" s="56">
        <f t="shared" si="207"/>
        <v>0</v>
      </c>
      <c r="AD366" s="99" t="s">
        <v>103</v>
      </c>
      <c r="AE366" s="56">
        <f t="shared" si="208"/>
        <v>0</v>
      </c>
      <c r="AF366" s="56"/>
      <c r="AG366" s="99" t="s">
        <v>73</v>
      </c>
      <c r="AH366" s="56">
        <f t="shared" si="209"/>
        <v>0</v>
      </c>
      <c r="AI366" s="100" t="s">
        <v>79</v>
      </c>
      <c r="AJ366" s="56">
        <f t="shared" si="210"/>
        <v>0</v>
      </c>
      <c r="AK366" s="56" t="s">
        <v>87</v>
      </c>
      <c r="AL366" s="56">
        <f t="shared" si="211"/>
        <v>0</v>
      </c>
      <c r="AM366" s="99" t="s">
        <v>105</v>
      </c>
      <c r="AN366" s="56">
        <f t="shared" si="212"/>
        <v>0</v>
      </c>
      <c r="AO366" s="99" t="s">
        <v>111</v>
      </c>
      <c r="AP366" s="56">
        <f t="shared" si="213"/>
        <v>0</v>
      </c>
      <c r="AQ366" s="99" t="s">
        <v>103</v>
      </c>
      <c r="AR366" s="56">
        <f t="shared" si="214"/>
        <v>0</v>
      </c>
      <c r="AS366" s="56"/>
      <c r="AT366" s="99" t="s">
        <v>76</v>
      </c>
      <c r="AU366" s="56">
        <f t="shared" si="215"/>
        <v>0</v>
      </c>
      <c r="AV366" s="99" t="s">
        <v>79</v>
      </c>
      <c r="AW366" s="56">
        <f t="shared" si="216"/>
        <v>0</v>
      </c>
      <c r="AX366" s="99" t="s">
        <v>87</v>
      </c>
      <c r="AY366" s="56">
        <f t="shared" si="217"/>
        <v>0</v>
      </c>
      <c r="AZ366" s="99" t="s">
        <v>123</v>
      </c>
      <c r="BA366" s="56">
        <f t="shared" si="218"/>
        <v>0</v>
      </c>
      <c r="BB366" s="99" t="s">
        <v>133</v>
      </c>
      <c r="BC366" s="56">
        <f t="shared" si="219"/>
        <v>0</v>
      </c>
      <c r="BD366" s="99" t="s">
        <v>103</v>
      </c>
      <c r="BE366" s="56">
        <f t="shared" si="220"/>
        <v>0</v>
      </c>
      <c r="BF366" s="56"/>
      <c r="BG366" s="69" t="s">
        <v>76</v>
      </c>
      <c r="BH366" s="56">
        <f t="shared" si="221"/>
        <v>0</v>
      </c>
      <c r="BI366" s="100" t="s">
        <v>79</v>
      </c>
      <c r="BJ366" s="56">
        <f t="shared" si="222"/>
        <v>0</v>
      </c>
      <c r="BK366" s="99" t="s">
        <v>87</v>
      </c>
      <c r="BL366" s="56">
        <f t="shared" si="223"/>
        <v>0</v>
      </c>
      <c r="BM366" s="99" t="s">
        <v>123</v>
      </c>
      <c r="BN366" s="56">
        <f t="shared" si="224"/>
        <v>0</v>
      </c>
      <c r="BO366" s="99" t="s">
        <v>133</v>
      </c>
      <c r="BP366" s="56">
        <f t="shared" si="225"/>
        <v>0</v>
      </c>
      <c r="BQ366" s="99" t="s">
        <v>103</v>
      </c>
      <c r="BR366" s="56">
        <f t="shared" si="226"/>
        <v>0</v>
      </c>
      <c r="BS366" s="56"/>
      <c r="BT366" s="99" t="s">
        <v>136</v>
      </c>
      <c r="BU366" s="56">
        <f t="shared" si="227"/>
        <v>0</v>
      </c>
      <c r="BV366" s="100" t="s">
        <v>80</v>
      </c>
      <c r="BW366" s="56">
        <f t="shared" si="228"/>
        <v>0</v>
      </c>
      <c r="BX366" s="99" t="s">
        <v>90</v>
      </c>
      <c r="BY366" s="56">
        <f t="shared" si="229"/>
        <v>0</v>
      </c>
      <c r="BZ366" s="99" t="s">
        <v>105</v>
      </c>
      <c r="CA366" s="56">
        <f t="shared" si="230"/>
        <v>0</v>
      </c>
      <c r="CB366" s="99" t="s">
        <v>108</v>
      </c>
      <c r="CC366" s="56">
        <f t="shared" si="231"/>
        <v>0</v>
      </c>
      <c r="CD366" s="99" t="s">
        <v>126</v>
      </c>
      <c r="CE366" s="56">
        <f t="shared" si="232"/>
        <v>0</v>
      </c>
      <c r="CF366" s="56"/>
      <c r="CG366" s="99" t="s">
        <v>136</v>
      </c>
      <c r="CH366" s="56">
        <f t="shared" si="233"/>
        <v>0</v>
      </c>
      <c r="CI366" s="99" t="s">
        <v>80</v>
      </c>
      <c r="CJ366" s="56">
        <f t="shared" si="234"/>
        <v>0</v>
      </c>
      <c r="CK366" s="99" t="s">
        <v>90</v>
      </c>
      <c r="CL366" s="56">
        <f t="shared" si="235"/>
        <v>0</v>
      </c>
      <c r="CM366" s="99" t="s">
        <v>105</v>
      </c>
      <c r="CN366" s="56">
        <f t="shared" si="236"/>
        <v>0</v>
      </c>
      <c r="CO366" s="99" t="s">
        <v>108</v>
      </c>
      <c r="CP366" s="56">
        <f t="shared" si="237"/>
        <v>0</v>
      </c>
      <c r="CQ366" s="99" t="s">
        <v>126</v>
      </c>
      <c r="CR366" s="102">
        <f t="shared" si="238"/>
        <v>0</v>
      </c>
    </row>
    <row r="367" spans="1:96" x14ac:dyDescent="0.15">
      <c r="A367" s="80" t="s">
        <v>890</v>
      </c>
      <c r="B367" s="81" t="s">
        <v>891</v>
      </c>
      <c r="C367" s="82" t="s">
        <v>170</v>
      </c>
      <c r="D367" s="82" t="s">
        <v>52</v>
      </c>
      <c r="E367" s="56"/>
      <c r="F367" s="14"/>
      <c r="G367" s="80">
        <v>90</v>
      </c>
      <c r="H367" s="56">
        <v>67</v>
      </c>
      <c r="I367" s="56">
        <v>69</v>
      </c>
      <c r="J367" s="56">
        <v>62.5</v>
      </c>
      <c r="K367" s="56">
        <v>48.5</v>
      </c>
      <c r="L367" s="56">
        <v>61</v>
      </c>
      <c r="M367" s="94">
        <f t="shared" si="201"/>
        <v>398</v>
      </c>
      <c r="N367" s="80"/>
      <c r="O367" s="56">
        <f t="shared" si="239"/>
        <v>0</v>
      </c>
      <c r="P367" s="56"/>
      <c r="Q367" s="81">
        <f t="shared" si="240"/>
        <v>0</v>
      </c>
      <c r="R367" s="14">
        <f t="shared" si="202"/>
        <v>0</v>
      </c>
      <c r="S367" s="80"/>
      <c r="T367" s="99" t="s">
        <v>74</v>
      </c>
      <c r="U367" s="56">
        <f t="shared" si="203"/>
        <v>0</v>
      </c>
      <c r="V367" s="99" t="s">
        <v>79</v>
      </c>
      <c r="W367" s="56">
        <f t="shared" si="204"/>
        <v>0</v>
      </c>
      <c r="X367" s="99" t="s">
        <v>86</v>
      </c>
      <c r="Y367" s="56">
        <f t="shared" si="205"/>
        <v>0</v>
      </c>
      <c r="Z367" s="99" t="s">
        <v>107</v>
      </c>
      <c r="AA367" s="56">
        <f t="shared" si="206"/>
        <v>0</v>
      </c>
      <c r="AB367" s="99" t="s">
        <v>110</v>
      </c>
      <c r="AC367" s="56">
        <f t="shared" si="207"/>
        <v>0</v>
      </c>
      <c r="AD367" s="99" t="s">
        <v>103</v>
      </c>
      <c r="AE367" s="56">
        <f t="shared" si="208"/>
        <v>0</v>
      </c>
      <c r="AF367" s="56"/>
      <c r="AG367" s="99" t="s">
        <v>74</v>
      </c>
      <c r="AH367" s="56">
        <f t="shared" si="209"/>
        <v>0</v>
      </c>
      <c r="AI367" s="100" t="s">
        <v>84</v>
      </c>
      <c r="AJ367" s="56">
        <f t="shared" si="210"/>
        <v>0</v>
      </c>
      <c r="AK367" s="56" t="s">
        <v>90</v>
      </c>
      <c r="AL367" s="56">
        <f t="shared" si="211"/>
        <v>0</v>
      </c>
      <c r="AM367" s="99" t="s">
        <v>105</v>
      </c>
      <c r="AN367" s="56">
        <f t="shared" si="212"/>
        <v>0</v>
      </c>
      <c r="AO367" s="99" t="s">
        <v>111</v>
      </c>
      <c r="AP367" s="56">
        <f t="shared" si="213"/>
        <v>0</v>
      </c>
      <c r="AQ367" s="99" t="s">
        <v>103</v>
      </c>
      <c r="AR367" s="56">
        <f t="shared" si="214"/>
        <v>0</v>
      </c>
      <c r="AS367" s="56"/>
      <c r="AT367" s="99" t="s">
        <v>74</v>
      </c>
      <c r="AU367" s="56">
        <f t="shared" si="215"/>
        <v>0</v>
      </c>
      <c r="AV367" s="99" t="s">
        <v>81</v>
      </c>
      <c r="AW367" s="56">
        <f t="shared" si="216"/>
        <v>0</v>
      </c>
      <c r="AX367" s="99" t="s">
        <v>87</v>
      </c>
      <c r="AY367" s="56">
        <f t="shared" si="217"/>
        <v>0</v>
      </c>
      <c r="AZ367" s="99" t="s">
        <v>105</v>
      </c>
      <c r="BA367" s="56">
        <f t="shared" si="218"/>
        <v>0</v>
      </c>
      <c r="BB367" s="99" t="s">
        <v>111</v>
      </c>
      <c r="BC367" s="56">
        <f t="shared" si="219"/>
        <v>0</v>
      </c>
      <c r="BD367" s="99" t="s">
        <v>103</v>
      </c>
      <c r="BE367" s="56">
        <f t="shared" si="220"/>
        <v>0</v>
      </c>
      <c r="BF367" s="56"/>
      <c r="BG367" s="69" t="s">
        <v>74</v>
      </c>
      <c r="BH367" s="56">
        <f t="shared" si="221"/>
        <v>0</v>
      </c>
      <c r="BI367" s="100" t="s">
        <v>81</v>
      </c>
      <c r="BJ367" s="56">
        <f t="shared" si="222"/>
        <v>0</v>
      </c>
      <c r="BK367" s="99" t="s">
        <v>87</v>
      </c>
      <c r="BL367" s="56">
        <f t="shared" si="223"/>
        <v>0</v>
      </c>
      <c r="BM367" s="99" t="s">
        <v>105</v>
      </c>
      <c r="BN367" s="56">
        <f t="shared" si="224"/>
        <v>0</v>
      </c>
      <c r="BO367" s="99" t="s">
        <v>111</v>
      </c>
      <c r="BP367" s="56">
        <f t="shared" si="225"/>
        <v>0</v>
      </c>
      <c r="BQ367" s="99" t="s">
        <v>103</v>
      </c>
      <c r="BR367" s="56">
        <f t="shared" si="226"/>
        <v>0</v>
      </c>
      <c r="BS367" s="56"/>
      <c r="BT367" s="99" t="s">
        <v>136</v>
      </c>
      <c r="BU367" s="56">
        <f t="shared" si="227"/>
        <v>0</v>
      </c>
      <c r="BV367" s="100" t="s">
        <v>80</v>
      </c>
      <c r="BW367" s="56">
        <f t="shared" si="228"/>
        <v>0</v>
      </c>
      <c r="BX367" s="99" t="s">
        <v>90</v>
      </c>
      <c r="BY367" s="56">
        <f t="shared" si="229"/>
        <v>0</v>
      </c>
      <c r="BZ367" s="99" t="s">
        <v>105</v>
      </c>
      <c r="CA367" s="56">
        <f t="shared" si="230"/>
        <v>0</v>
      </c>
      <c r="CB367" s="99" t="s">
        <v>108</v>
      </c>
      <c r="CC367" s="56">
        <f t="shared" si="231"/>
        <v>0</v>
      </c>
      <c r="CD367" s="99" t="s">
        <v>126</v>
      </c>
      <c r="CE367" s="56">
        <f t="shared" si="232"/>
        <v>0</v>
      </c>
      <c r="CF367" s="56"/>
      <c r="CG367" s="99" t="s">
        <v>136</v>
      </c>
      <c r="CH367" s="56">
        <f t="shared" si="233"/>
        <v>0</v>
      </c>
      <c r="CI367" s="99" t="s">
        <v>80</v>
      </c>
      <c r="CJ367" s="56">
        <f t="shared" si="234"/>
        <v>0</v>
      </c>
      <c r="CK367" s="99" t="s">
        <v>90</v>
      </c>
      <c r="CL367" s="56">
        <f t="shared" si="235"/>
        <v>0</v>
      </c>
      <c r="CM367" s="99" t="s">
        <v>105</v>
      </c>
      <c r="CN367" s="56">
        <f t="shared" si="236"/>
        <v>0</v>
      </c>
      <c r="CO367" s="99" t="s">
        <v>108</v>
      </c>
      <c r="CP367" s="56">
        <f t="shared" si="237"/>
        <v>0</v>
      </c>
      <c r="CQ367" s="99" t="s">
        <v>126</v>
      </c>
      <c r="CR367" s="102">
        <f t="shared" si="238"/>
        <v>0</v>
      </c>
    </row>
    <row r="368" spans="1:96" x14ac:dyDescent="0.15">
      <c r="A368" s="80" t="s">
        <v>829</v>
      </c>
      <c r="B368" s="81" t="s">
        <v>892</v>
      </c>
      <c r="C368" s="82" t="s">
        <v>170</v>
      </c>
      <c r="D368" s="82" t="s">
        <v>52</v>
      </c>
      <c r="E368" s="56"/>
      <c r="F368" s="14"/>
      <c r="G368" s="80">
        <v>111</v>
      </c>
      <c r="H368" s="56">
        <v>62</v>
      </c>
      <c r="I368" s="56">
        <v>86</v>
      </c>
      <c r="J368" s="56">
        <v>50</v>
      </c>
      <c r="K368" s="56">
        <v>46.5</v>
      </c>
      <c r="L368" s="56">
        <v>41</v>
      </c>
      <c r="M368" s="94">
        <f t="shared" si="201"/>
        <v>396.5</v>
      </c>
      <c r="N368" s="80"/>
      <c r="O368" s="56">
        <f t="shared" si="239"/>
        <v>0</v>
      </c>
      <c r="P368" s="56"/>
      <c r="Q368" s="81">
        <f t="shared" si="240"/>
        <v>0</v>
      </c>
      <c r="R368" s="14">
        <f t="shared" si="202"/>
        <v>0</v>
      </c>
      <c r="S368" s="80"/>
      <c r="T368" s="99" t="s">
        <v>74</v>
      </c>
      <c r="U368" s="56">
        <f t="shared" si="203"/>
        <v>0</v>
      </c>
      <c r="V368" s="99" t="s">
        <v>79</v>
      </c>
      <c r="W368" s="56">
        <f t="shared" si="204"/>
        <v>0</v>
      </c>
      <c r="X368" s="99" t="s">
        <v>86</v>
      </c>
      <c r="Y368" s="56">
        <f t="shared" si="205"/>
        <v>0</v>
      </c>
      <c r="Z368" s="99" t="s">
        <v>107</v>
      </c>
      <c r="AA368" s="56">
        <f t="shared" si="206"/>
        <v>0</v>
      </c>
      <c r="AB368" s="99" t="s">
        <v>110</v>
      </c>
      <c r="AC368" s="56">
        <f t="shared" si="207"/>
        <v>0</v>
      </c>
      <c r="AD368" s="99" t="s">
        <v>103</v>
      </c>
      <c r="AE368" s="56">
        <f t="shared" si="208"/>
        <v>0</v>
      </c>
      <c r="AF368" s="56"/>
      <c r="AG368" s="99" t="s">
        <v>73</v>
      </c>
      <c r="AH368" s="56">
        <f t="shared" si="209"/>
        <v>0</v>
      </c>
      <c r="AI368" s="100" t="s">
        <v>79</v>
      </c>
      <c r="AJ368" s="56">
        <f t="shared" si="210"/>
        <v>0</v>
      </c>
      <c r="AK368" s="56" t="s">
        <v>85</v>
      </c>
      <c r="AL368" s="56">
        <f t="shared" si="211"/>
        <v>0</v>
      </c>
      <c r="AM368" s="99" t="s">
        <v>107</v>
      </c>
      <c r="AN368" s="56">
        <f t="shared" si="212"/>
        <v>0</v>
      </c>
      <c r="AO368" s="99" t="s">
        <v>111</v>
      </c>
      <c r="AP368" s="56">
        <f t="shared" si="213"/>
        <v>0</v>
      </c>
      <c r="AQ368" s="99" t="s">
        <v>103</v>
      </c>
      <c r="AR368" s="56">
        <f t="shared" si="214"/>
        <v>0</v>
      </c>
      <c r="AS368" s="56"/>
      <c r="AT368" s="99" t="s">
        <v>77</v>
      </c>
      <c r="AU368" s="56">
        <f t="shared" si="215"/>
        <v>0</v>
      </c>
      <c r="AV368" s="99" t="s">
        <v>80</v>
      </c>
      <c r="AW368" s="56">
        <f t="shared" si="216"/>
        <v>0</v>
      </c>
      <c r="AX368" s="99" t="s">
        <v>90</v>
      </c>
      <c r="AY368" s="56">
        <f t="shared" si="217"/>
        <v>0</v>
      </c>
      <c r="AZ368" s="99" t="s">
        <v>107</v>
      </c>
      <c r="BA368" s="56">
        <f t="shared" si="218"/>
        <v>0</v>
      </c>
      <c r="BB368" s="99" t="s">
        <v>111</v>
      </c>
      <c r="BC368" s="56">
        <f t="shared" si="219"/>
        <v>0</v>
      </c>
      <c r="BD368" s="99" t="s">
        <v>126</v>
      </c>
      <c r="BE368" s="56">
        <f t="shared" si="220"/>
        <v>0</v>
      </c>
      <c r="BF368" s="56"/>
      <c r="BG368" s="69" t="s">
        <v>77</v>
      </c>
      <c r="BH368" s="56">
        <f t="shared" si="221"/>
        <v>0</v>
      </c>
      <c r="BI368" s="100" t="s">
        <v>80</v>
      </c>
      <c r="BJ368" s="56">
        <f t="shared" si="222"/>
        <v>0</v>
      </c>
      <c r="BK368" s="99" t="s">
        <v>90</v>
      </c>
      <c r="BL368" s="56">
        <f t="shared" si="223"/>
        <v>0</v>
      </c>
      <c r="BM368" s="99" t="s">
        <v>107</v>
      </c>
      <c r="BN368" s="56">
        <f t="shared" si="224"/>
        <v>0</v>
      </c>
      <c r="BO368" s="99" t="s">
        <v>111</v>
      </c>
      <c r="BP368" s="56">
        <f t="shared" si="225"/>
        <v>0</v>
      </c>
      <c r="BQ368" s="99" t="s">
        <v>126</v>
      </c>
      <c r="BR368" s="56">
        <f t="shared" si="226"/>
        <v>0</v>
      </c>
      <c r="BS368" s="56"/>
      <c r="BT368" s="99" t="s">
        <v>75</v>
      </c>
      <c r="BU368" s="56">
        <f t="shared" si="227"/>
        <v>0</v>
      </c>
      <c r="BV368" s="100" t="s">
        <v>139</v>
      </c>
      <c r="BW368" s="56">
        <f t="shared" si="228"/>
        <v>0</v>
      </c>
      <c r="BX368" s="99" t="s">
        <v>89</v>
      </c>
      <c r="BY368" s="56">
        <f t="shared" si="229"/>
        <v>0</v>
      </c>
      <c r="BZ368" s="99" t="s">
        <v>123</v>
      </c>
      <c r="CA368" s="56">
        <f t="shared" si="230"/>
        <v>0</v>
      </c>
      <c r="CB368" s="99" t="s">
        <v>111</v>
      </c>
      <c r="CC368" s="56">
        <f t="shared" si="231"/>
        <v>0</v>
      </c>
      <c r="CD368" s="99" t="s">
        <v>126</v>
      </c>
      <c r="CE368" s="56">
        <f t="shared" si="232"/>
        <v>0</v>
      </c>
      <c r="CF368" s="56"/>
      <c r="CG368" s="99" t="s">
        <v>75</v>
      </c>
      <c r="CH368" s="56">
        <f t="shared" si="233"/>
        <v>0</v>
      </c>
      <c r="CI368" s="99" t="s">
        <v>139</v>
      </c>
      <c r="CJ368" s="56">
        <f t="shared" si="234"/>
        <v>0</v>
      </c>
      <c r="CK368" s="99" t="s">
        <v>89</v>
      </c>
      <c r="CL368" s="56">
        <f t="shared" si="235"/>
        <v>0</v>
      </c>
      <c r="CM368" s="99" t="s">
        <v>123</v>
      </c>
      <c r="CN368" s="56">
        <f t="shared" si="236"/>
        <v>0</v>
      </c>
      <c r="CO368" s="99" t="s">
        <v>111</v>
      </c>
      <c r="CP368" s="56">
        <f t="shared" si="237"/>
        <v>0</v>
      </c>
      <c r="CQ368" s="99" t="s">
        <v>126</v>
      </c>
      <c r="CR368" s="102">
        <f t="shared" si="238"/>
        <v>0</v>
      </c>
    </row>
    <row r="369" spans="1:96" x14ac:dyDescent="0.15">
      <c r="A369" s="80" t="s">
        <v>258</v>
      </c>
      <c r="B369" s="81" t="s">
        <v>893</v>
      </c>
      <c r="C369" s="82" t="s">
        <v>170</v>
      </c>
      <c r="D369" s="82" t="s">
        <v>52</v>
      </c>
      <c r="E369" s="56"/>
      <c r="F369" s="14"/>
      <c r="G369" s="80">
        <v>94</v>
      </c>
      <c r="H369" s="56">
        <v>52</v>
      </c>
      <c r="I369" s="56">
        <v>85</v>
      </c>
      <c r="J369" s="56">
        <v>53</v>
      </c>
      <c r="K369" s="56">
        <v>52</v>
      </c>
      <c r="L369" s="56">
        <v>60</v>
      </c>
      <c r="M369" s="94">
        <f t="shared" si="201"/>
        <v>396</v>
      </c>
      <c r="N369" s="80"/>
      <c r="O369" s="56">
        <f t="shared" si="239"/>
        <v>0</v>
      </c>
      <c r="P369" s="56"/>
      <c r="Q369" s="81">
        <f t="shared" si="240"/>
        <v>0</v>
      </c>
      <c r="R369" s="14">
        <f t="shared" si="202"/>
        <v>0</v>
      </c>
      <c r="S369" s="80"/>
      <c r="T369" s="99" t="s">
        <v>73</v>
      </c>
      <c r="U369" s="56">
        <f t="shared" si="203"/>
        <v>0</v>
      </c>
      <c r="V369" s="99" t="s">
        <v>80</v>
      </c>
      <c r="W369" s="56">
        <f t="shared" si="204"/>
        <v>0</v>
      </c>
      <c r="X369" s="99" t="s">
        <v>89</v>
      </c>
      <c r="Y369" s="56">
        <f t="shared" si="205"/>
        <v>0</v>
      </c>
      <c r="Z369" s="99" t="s">
        <v>123</v>
      </c>
      <c r="AA369" s="56">
        <f t="shared" si="206"/>
        <v>0</v>
      </c>
      <c r="AB369" s="99" t="s">
        <v>110</v>
      </c>
      <c r="AC369" s="56">
        <f t="shared" si="207"/>
        <v>0</v>
      </c>
      <c r="AD369" s="99" t="s">
        <v>103</v>
      </c>
      <c r="AE369" s="56">
        <f t="shared" si="208"/>
        <v>0</v>
      </c>
      <c r="AF369" s="56"/>
      <c r="AG369" s="99" t="s">
        <v>75</v>
      </c>
      <c r="AH369" s="56">
        <f t="shared" si="209"/>
        <v>0</v>
      </c>
      <c r="AI369" s="100" t="s">
        <v>80</v>
      </c>
      <c r="AJ369" s="56">
        <f t="shared" si="210"/>
        <v>0</v>
      </c>
      <c r="AK369" s="56" t="s">
        <v>90</v>
      </c>
      <c r="AL369" s="56">
        <f t="shared" si="211"/>
        <v>0</v>
      </c>
      <c r="AM369" s="99" t="s">
        <v>107</v>
      </c>
      <c r="AN369" s="56">
        <f t="shared" si="212"/>
        <v>0</v>
      </c>
      <c r="AO369" s="99" t="s">
        <v>110</v>
      </c>
      <c r="AP369" s="56">
        <f t="shared" si="213"/>
        <v>0</v>
      </c>
      <c r="AQ369" s="99" t="s">
        <v>112</v>
      </c>
      <c r="AR369" s="56">
        <f t="shared" si="214"/>
        <v>0</v>
      </c>
      <c r="AS369" s="56"/>
      <c r="AT369" s="99" t="s">
        <v>75</v>
      </c>
      <c r="AU369" s="56">
        <f t="shared" si="215"/>
        <v>0</v>
      </c>
      <c r="AV369" s="99" t="s">
        <v>79</v>
      </c>
      <c r="AW369" s="56">
        <f t="shared" si="216"/>
        <v>0</v>
      </c>
      <c r="AX369" s="99" t="s">
        <v>89</v>
      </c>
      <c r="AY369" s="56">
        <f t="shared" si="217"/>
        <v>0</v>
      </c>
      <c r="AZ369" s="99" t="s">
        <v>107</v>
      </c>
      <c r="BA369" s="56">
        <f t="shared" si="218"/>
        <v>0</v>
      </c>
      <c r="BB369" s="99" t="s">
        <v>133</v>
      </c>
      <c r="BC369" s="56">
        <f t="shared" si="219"/>
        <v>0</v>
      </c>
      <c r="BD369" s="99" t="s">
        <v>103</v>
      </c>
      <c r="BE369" s="56">
        <f t="shared" si="220"/>
        <v>0</v>
      </c>
      <c r="BF369" s="56"/>
      <c r="BG369" s="69" t="s">
        <v>75</v>
      </c>
      <c r="BH369" s="56">
        <f t="shared" si="221"/>
        <v>0</v>
      </c>
      <c r="BI369" s="100" t="s">
        <v>79</v>
      </c>
      <c r="BJ369" s="56">
        <f t="shared" si="222"/>
        <v>0</v>
      </c>
      <c r="BK369" s="99" t="s">
        <v>89</v>
      </c>
      <c r="BL369" s="56">
        <f t="shared" si="223"/>
        <v>0</v>
      </c>
      <c r="BM369" s="99" t="s">
        <v>107</v>
      </c>
      <c r="BN369" s="56">
        <f t="shared" si="224"/>
        <v>0</v>
      </c>
      <c r="BO369" s="99" t="s">
        <v>133</v>
      </c>
      <c r="BP369" s="56">
        <f t="shared" si="225"/>
        <v>0</v>
      </c>
      <c r="BQ369" s="99" t="s">
        <v>103</v>
      </c>
      <c r="BR369" s="56">
        <f t="shared" si="226"/>
        <v>0</v>
      </c>
      <c r="BS369" s="56"/>
      <c r="BT369" s="99" t="s">
        <v>74</v>
      </c>
      <c r="BU369" s="56">
        <f t="shared" si="227"/>
        <v>0</v>
      </c>
      <c r="BV369" s="100" t="s">
        <v>139</v>
      </c>
      <c r="BW369" s="56">
        <f t="shared" si="228"/>
        <v>0</v>
      </c>
      <c r="BX369" s="99" t="s">
        <v>86</v>
      </c>
      <c r="BY369" s="56">
        <f t="shared" si="229"/>
        <v>0</v>
      </c>
      <c r="BZ369" s="99" t="s">
        <v>123</v>
      </c>
      <c r="CA369" s="56">
        <f t="shared" si="230"/>
        <v>0</v>
      </c>
      <c r="CB369" s="99" t="s">
        <v>111</v>
      </c>
      <c r="CC369" s="56">
        <f t="shared" si="231"/>
        <v>0</v>
      </c>
      <c r="CD369" s="99" t="s">
        <v>126</v>
      </c>
      <c r="CE369" s="56">
        <f t="shared" si="232"/>
        <v>0</v>
      </c>
      <c r="CF369" s="56"/>
      <c r="CG369" s="99" t="s">
        <v>74</v>
      </c>
      <c r="CH369" s="56">
        <f t="shared" si="233"/>
        <v>0</v>
      </c>
      <c r="CI369" s="99" t="s">
        <v>139</v>
      </c>
      <c r="CJ369" s="56">
        <f t="shared" si="234"/>
        <v>0</v>
      </c>
      <c r="CK369" s="99" t="s">
        <v>86</v>
      </c>
      <c r="CL369" s="56">
        <f t="shared" si="235"/>
        <v>0</v>
      </c>
      <c r="CM369" s="99" t="s">
        <v>123</v>
      </c>
      <c r="CN369" s="56">
        <f t="shared" si="236"/>
        <v>0</v>
      </c>
      <c r="CO369" s="99" t="s">
        <v>111</v>
      </c>
      <c r="CP369" s="56">
        <f t="shared" si="237"/>
        <v>0</v>
      </c>
      <c r="CQ369" s="99" t="s">
        <v>126</v>
      </c>
      <c r="CR369" s="102">
        <f t="shared" si="238"/>
        <v>0</v>
      </c>
    </row>
    <row r="370" spans="1:96" x14ac:dyDescent="0.15">
      <c r="A370" s="80" t="s">
        <v>894</v>
      </c>
      <c r="B370" s="81" t="s">
        <v>895</v>
      </c>
      <c r="C370" s="82" t="s">
        <v>170</v>
      </c>
      <c r="D370" s="82" t="s">
        <v>52</v>
      </c>
      <c r="E370" s="56"/>
      <c r="F370" s="14"/>
      <c r="G370" s="80">
        <v>96</v>
      </c>
      <c r="H370" s="56">
        <v>80</v>
      </c>
      <c r="I370" s="56">
        <v>66</v>
      </c>
      <c r="J370" s="56">
        <v>61</v>
      </c>
      <c r="K370" s="56">
        <v>44.5</v>
      </c>
      <c r="L370" s="56">
        <v>48</v>
      </c>
      <c r="M370" s="94">
        <f t="shared" si="201"/>
        <v>395.5</v>
      </c>
      <c r="N370" s="80"/>
      <c r="O370" s="56">
        <f t="shared" si="239"/>
        <v>0</v>
      </c>
      <c r="P370" s="56"/>
      <c r="Q370" s="81">
        <f t="shared" si="240"/>
        <v>0</v>
      </c>
      <c r="R370" s="14">
        <f t="shared" si="202"/>
        <v>0</v>
      </c>
      <c r="S370" s="80"/>
      <c r="T370" s="99" t="s">
        <v>74</v>
      </c>
      <c r="U370" s="56">
        <f t="shared" si="203"/>
        <v>0</v>
      </c>
      <c r="V370" s="99" t="s">
        <v>79</v>
      </c>
      <c r="W370" s="56">
        <f t="shared" si="204"/>
        <v>0</v>
      </c>
      <c r="X370" s="99" t="s">
        <v>86</v>
      </c>
      <c r="Y370" s="56">
        <f t="shared" si="205"/>
        <v>0</v>
      </c>
      <c r="Z370" s="99" t="s">
        <v>107</v>
      </c>
      <c r="AA370" s="56">
        <f t="shared" si="206"/>
        <v>0</v>
      </c>
      <c r="AB370" s="99" t="s">
        <v>110</v>
      </c>
      <c r="AC370" s="56">
        <f t="shared" si="207"/>
        <v>0</v>
      </c>
      <c r="AD370" s="99" t="s">
        <v>103</v>
      </c>
      <c r="AE370" s="56">
        <f t="shared" si="208"/>
        <v>0</v>
      </c>
      <c r="AF370" s="56"/>
      <c r="AG370" s="99" t="s">
        <v>75</v>
      </c>
      <c r="AH370" s="56">
        <f t="shared" si="209"/>
        <v>0</v>
      </c>
      <c r="AI370" s="100" t="s">
        <v>84</v>
      </c>
      <c r="AJ370" s="56">
        <f t="shared" si="210"/>
        <v>0</v>
      </c>
      <c r="AK370" s="56" t="s">
        <v>89</v>
      </c>
      <c r="AL370" s="56">
        <f t="shared" si="211"/>
        <v>0</v>
      </c>
      <c r="AM370" s="99" t="s">
        <v>123</v>
      </c>
      <c r="AN370" s="56">
        <f t="shared" si="212"/>
        <v>0</v>
      </c>
      <c r="AO370" s="99" t="s">
        <v>110</v>
      </c>
      <c r="AP370" s="56">
        <f t="shared" si="213"/>
        <v>0</v>
      </c>
      <c r="AQ370" s="99" t="s">
        <v>103</v>
      </c>
      <c r="AR370" s="56">
        <f t="shared" si="214"/>
        <v>0</v>
      </c>
      <c r="AS370" s="56"/>
      <c r="AT370" s="99" t="s">
        <v>75</v>
      </c>
      <c r="AU370" s="56">
        <f t="shared" si="215"/>
        <v>0</v>
      </c>
      <c r="AV370" s="99" t="s">
        <v>84</v>
      </c>
      <c r="AW370" s="56">
        <f t="shared" si="216"/>
        <v>0</v>
      </c>
      <c r="AX370" s="99" t="s">
        <v>89</v>
      </c>
      <c r="AY370" s="56">
        <f t="shared" si="217"/>
        <v>0</v>
      </c>
      <c r="AZ370" s="99" t="s">
        <v>107</v>
      </c>
      <c r="BA370" s="56">
        <f t="shared" si="218"/>
        <v>0</v>
      </c>
      <c r="BB370" s="99" t="s">
        <v>133</v>
      </c>
      <c r="BC370" s="56">
        <f t="shared" si="219"/>
        <v>0</v>
      </c>
      <c r="BD370" s="99" t="s">
        <v>103</v>
      </c>
      <c r="BE370" s="56">
        <f t="shared" si="220"/>
        <v>0</v>
      </c>
      <c r="BF370" s="56"/>
      <c r="BG370" s="69" t="s">
        <v>75</v>
      </c>
      <c r="BH370" s="56">
        <f t="shared" si="221"/>
        <v>0</v>
      </c>
      <c r="BI370" s="100" t="s">
        <v>84</v>
      </c>
      <c r="BJ370" s="56">
        <f t="shared" si="222"/>
        <v>0</v>
      </c>
      <c r="BK370" s="99" t="s">
        <v>89</v>
      </c>
      <c r="BL370" s="56">
        <f t="shared" si="223"/>
        <v>0</v>
      </c>
      <c r="BM370" s="99" t="s">
        <v>107</v>
      </c>
      <c r="BN370" s="56">
        <f t="shared" si="224"/>
        <v>0</v>
      </c>
      <c r="BO370" s="99" t="s">
        <v>133</v>
      </c>
      <c r="BP370" s="56">
        <f t="shared" si="225"/>
        <v>0</v>
      </c>
      <c r="BQ370" s="99" t="s">
        <v>103</v>
      </c>
      <c r="BR370" s="56">
        <f t="shared" si="226"/>
        <v>0</v>
      </c>
      <c r="BS370" s="56"/>
      <c r="BT370" s="99" t="s">
        <v>73</v>
      </c>
      <c r="BU370" s="56">
        <f t="shared" si="227"/>
        <v>0</v>
      </c>
      <c r="BV370" s="100" t="s">
        <v>84</v>
      </c>
      <c r="BW370" s="56">
        <f t="shared" si="228"/>
        <v>0</v>
      </c>
      <c r="BX370" s="99" t="s">
        <v>85</v>
      </c>
      <c r="BY370" s="56">
        <f t="shared" si="229"/>
        <v>0</v>
      </c>
      <c r="BZ370" s="99" t="s">
        <v>105</v>
      </c>
      <c r="CA370" s="56">
        <f t="shared" si="230"/>
        <v>0</v>
      </c>
      <c r="CB370" s="99" t="s">
        <v>108</v>
      </c>
      <c r="CC370" s="56">
        <f t="shared" si="231"/>
        <v>0</v>
      </c>
      <c r="CD370" s="99" t="s">
        <v>112</v>
      </c>
      <c r="CE370" s="56">
        <f t="shared" si="232"/>
        <v>0</v>
      </c>
      <c r="CF370" s="56"/>
      <c r="CG370" s="99" t="s">
        <v>73</v>
      </c>
      <c r="CH370" s="56">
        <f t="shared" si="233"/>
        <v>0</v>
      </c>
      <c r="CI370" s="99" t="s">
        <v>84</v>
      </c>
      <c r="CJ370" s="56">
        <f t="shared" si="234"/>
        <v>0</v>
      </c>
      <c r="CK370" s="99" t="s">
        <v>85</v>
      </c>
      <c r="CL370" s="56">
        <f t="shared" si="235"/>
        <v>0</v>
      </c>
      <c r="CM370" s="99" t="s">
        <v>105</v>
      </c>
      <c r="CN370" s="56">
        <f t="shared" si="236"/>
        <v>0</v>
      </c>
      <c r="CO370" s="99" t="s">
        <v>108</v>
      </c>
      <c r="CP370" s="56">
        <f t="shared" si="237"/>
        <v>0</v>
      </c>
      <c r="CQ370" s="99" t="s">
        <v>112</v>
      </c>
      <c r="CR370" s="102">
        <f t="shared" si="238"/>
        <v>0</v>
      </c>
    </row>
    <row r="371" spans="1:96" x14ac:dyDescent="0.15">
      <c r="A371" s="80" t="s">
        <v>896</v>
      </c>
      <c r="B371" s="81" t="s">
        <v>897</v>
      </c>
      <c r="C371" s="82" t="s">
        <v>170</v>
      </c>
      <c r="D371" s="82" t="s">
        <v>52</v>
      </c>
      <c r="E371" s="56"/>
      <c r="F371" s="14"/>
      <c r="G371" s="80">
        <v>106</v>
      </c>
      <c r="H371" s="56">
        <v>44</v>
      </c>
      <c r="I371" s="56">
        <v>98</v>
      </c>
      <c r="J371" s="56">
        <v>59</v>
      </c>
      <c r="K371" s="56">
        <v>44.5</v>
      </c>
      <c r="L371" s="56">
        <v>43</v>
      </c>
      <c r="M371" s="94">
        <f t="shared" ref="M371:M432" si="241">SUM(G371:L371)</f>
        <v>394.5</v>
      </c>
      <c r="N371" s="80"/>
      <c r="O371" s="56">
        <f t="shared" si="239"/>
        <v>0</v>
      </c>
      <c r="P371" s="56"/>
      <c r="Q371" s="81">
        <f t="shared" si="240"/>
        <v>0</v>
      </c>
      <c r="R371" s="14">
        <f t="shared" si="202"/>
        <v>0</v>
      </c>
      <c r="S371" s="80"/>
      <c r="T371" s="99" t="s">
        <v>74</v>
      </c>
      <c r="U371" s="56">
        <f t="shared" si="203"/>
        <v>0</v>
      </c>
      <c r="V371" s="99" t="s">
        <v>84</v>
      </c>
      <c r="W371" s="56">
        <f t="shared" si="204"/>
        <v>0</v>
      </c>
      <c r="X371" s="99" t="s">
        <v>88</v>
      </c>
      <c r="Y371" s="56">
        <f t="shared" si="205"/>
        <v>0</v>
      </c>
      <c r="Z371" s="99" t="s">
        <v>105</v>
      </c>
      <c r="AA371" s="56">
        <f t="shared" si="206"/>
        <v>0</v>
      </c>
      <c r="AB371" s="99" t="s">
        <v>110</v>
      </c>
      <c r="AC371" s="56">
        <f t="shared" si="207"/>
        <v>0</v>
      </c>
      <c r="AD371" s="99" t="s">
        <v>112</v>
      </c>
      <c r="AE371" s="56">
        <f t="shared" si="208"/>
        <v>0</v>
      </c>
      <c r="AF371" s="56"/>
      <c r="AG371" s="99" t="s">
        <v>75</v>
      </c>
      <c r="AH371" s="56">
        <f t="shared" si="209"/>
        <v>0</v>
      </c>
      <c r="AI371" s="100" t="s">
        <v>80</v>
      </c>
      <c r="AJ371" s="56">
        <f t="shared" si="210"/>
        <v>0</v>
      </c>
      <c r="AK371" s="56" t="s">
        <v>90</v>
      </c>
      <c r="AL371" s="56">
        <f t="shared" si="211"/>
        <v>0</v>
      </c>
      <c r="AM371" s="99" t="s">
        <v>107</v>
      </c>
      <c r="AN371" s="56">
        <f t="shared" si="212"/>
        <v>0</v>
      </c>
      <c r="AO371" s="99" t="s">
        <v>111</v>
      </c>
      <c r="AP371" s="56">
        <f t="shared" si="213"/>
        <v>0</v>
      </c>
      <c r="AQ371" s="99" t="s">
        <v>103</v>
      </c>
      <c r="AR371" s="56">
        <f t="shared" si="214"/>
        <v>0</v>
      </c>
      <c r="AS371" s="56"/>
      <c r="AT371" s="99" t="s">
        <v>75</v>
      </c>
      <c r="AU371" s="56">
        <f t="shared" si="215"/>
        <v>0</v>
      </c>
      <c r="AV371" s="99" t="s">
        <v>79</v>
      </c>
      <c r="AW371" s="56">
        <f t="shared" si="216"/>
        <v>0</v>
      </c>
      <c r="AX371" s="99" t="s">
        <v>89</v>
      </c>
      <c r="AY371" s="56">
        <f t="shared" si="217"/>
        <v>0</v>
      </c>
      <c r="AZ371" s="99" t="s">
        <v>107</v>
      </c>
      <c r="BA371" s="56">
        <f t="shared" si="218"/>
        <v>0</v>
      </c>
      <c r="BB371" s="99" t="s">
        <v>111</v>
      </c>
      <c r="BC371" s="56">
        <f t="shared" si="219"/>
        <v>0</v>
      </c>
      <c r="BD371" s="99" t="s">
        <v>126</v>
      </c>
      <c r="BE371" s="56">
        <f t="shared" si="220"/>
        <v>0</v>
      </c>
      <c r="BF371" s="56"/>
      <c r="BG371" s="69" t="s">
        <v>75</v>
      </c>
      <c r="BH371" s="56">
        <f t="shared" si="221"/>
        <v>0</v>
      </c>
      <c r="BI371" s="100" t="s">
        <v>79</v>
      </c>
      <c r="BJ371" s="56">
        <f t="shared" si="222"/>
        <v>0</v>
      </c>
      <c r="BK371" s="99" t="s">
        <v>89</v>
      </c>
      <c r="BL371" s="56">
        <f t="shared" si="223"/>
        <v>0</v>
      </c>
      <c r="BM371" s="99" t="s">
        <v>107</v>
      </c>
      <c r="BN371" s="56">
        <f t="shared" si="224"/>
        <v>0</v>
      </c>
      <c r="BO371" s="99" t="s">
        <v>111</v>
      </c>
      <c r="BP371" s="56">
        <f t="shared" si="225"/>
        <v>0</v>
      </c>
      <c r="BQ371" s="99" t="s">
        <v>126</v>
      </c>
      <c r="BR371" s="56">
        <f t="shared" si="226"/>
        <v>0</v>
      </c>
      <c r="BS371" s="56"/>
      <c r="BT371" s="99" t="s">
        <v>74</v>
      </c>
      <c r="BU371" s="56">
        <f t="shared" si="227"/>
        <v>0</v>
      </c>
      <c r="BV371" s="100" t="s">
        <v>139</v>
      </c>
      <c r="BW371" s="56">
        <f t="shared" si="228"/>
        <v>0</v>
      </c>
      <c r="BX371" s="99" t="s">
        <v>86</v>
      </c>
      <c r="BY371" s="56">
        <f t="shared" si="229"/>
        <v>0</v>
      </c>
      <c r="BZ371" s="99" t="s">
        <v>123</v>
      </c>
      <c r="CA371" s="56">
        <f t="shared" si="230"/>
        <v>0</v>
      </c>
      <c r="CB371" s="99" t="s">
        <v>111</v>
      </c>
      <c r="CC371" s="56">
        <f t="shared" si="231"/>
        <v>0</v>
      </c>
      <c r="CD371" s="99" t="s">
        <v>126</v>
      </c>
      <c r="CE371" s="56">
        <f t="shared" si="232"/>
        <v>0</v>
      </c>
      <c r="CF371" s="56"/>
      <c r="CG371" s="99" t="s">
        <v>74</v>
      </c>
      <c r="CH371" s="56">
        <f t="shared" si="233"/>
        <v>0</v>
      </c>
      <c r="CI371" s="99" t="s">
        <v>139</v>
      </c>
      <c r="CJ371" s="56">
        <f t="shared" si="234"/>
        <v>0</v>
      </c>
      <c r="CK371" s="99" t="s">
        <v>86</v>
      </c>
      <c r="CL371" s="56">
        <f t="shared" si="235"/>
        <v>0</v>
      </c>
      <c r="CM371" s="99" t="s">
        <v>123</v>
      </c>
      <c r="CN371" s="56">
        <f t="shared" si="236"/>
        <v>0</v>
      </c>
      <c r="CO371" s="99" t="s">
        <v>111</v>
      </c>
      <c r="CP371" s="56">
        <f t="shared" si="237"/>
        <v>0</v>
      </c>
      <c r="CQ371" s="99" t="s">
        <v>126</v>
      </c>
      <c r="CR371" s="102">
        <f t="shared" si="238"/>
        <v>0</v>
      </c>
    </row>
    <row r="372" spans="1:96" x14ac:dyDescent="0.15">
      <c r="A372" s="80" t="s">
        <v>898</v>
      </c>
      <c r="B372" s="81" t="s">
        <v>899</v>
      </c>
      <c r="C372" s="82" t="s">
        <v>170</v>
      </c>
      <c r="D372" s="82" t="s">
        <v>52</v>
      </c>
      <c r="E372" s="56"/>
      <c r="F372" s="14"/>
      <c r="G372" s="80">
        <v>99</v>
      </c>
      <c r="H372" s="56">
        <v>43</v>
      </c>
      <c r="I372" s="56">
        <v>62</v>
      </c>
      <c r="J372" s="56">
        <v>56</v>
      </c>
      <c r="K372" s="56">
        <v>60</v>
      </c>
      <c r="L372" s="56">
        <v>74</v>
      </c>
      <c r="M372" s="94">
        <f t="shared" si="241"/>
        <v>394</v>
      </c>
      <c r="N372" s="80"/>
      <c r="O372" s="56">
        <f t="shared" si="239"/>
        <v>0</v>
      </c>
      <c r="P372" s="56"/>
      <c r="Q372" s="81">
        <f t="shared" si="240"/>
        <v>0</v>
      </c>
      <c r="R372" s="14">
        <f t="shared" ref="R372:R434" si="242">O372+Q372</f>
        <v>0</v>
      </c>
      <c r="S372" s="80"/>
      <c r="T372" s="99" t="s">
        <v>75</v>
      </c>
      <c r="U372" s="56">
        <f t="shared" ref="U372:U434" si="243">($R372*2/10)*0.5/6</f>
        <v>0</v>
      </c>
      <c r="V372" s="99" t="s">
        <v>80</v>
      </c>
      <c r="W372" s="56">
        <f t="shared" ref="W372:W434" si="244">($R372*2/10)*0.5/6</f>
        <v>0</v>
      </c>
      <c r="X372" s="99" t="s">
        <v>89</v>
      </c>
      <c r="Y372" s="56">
        <f t="shared" ref="Y372:Y434" si="245">($R372*2/10)*0.5/6</f>
        <v>0</v>
      </c>
      <c r="Z372" s="99" t="s">
        <v>123</v>
      </c>
      <c r="AA372" s="56">
        <f t="shared" ref="AA372:AA434" si="246">($R372*2/10)*0.5/6</f>
        <v>0</v>
      </c>
      <c r="AB372" s="99" t="s">
        <v>111</v>
      </c>
      <c r="AC372" s="56">
        <f t="shared" ref="AC372:AC434" si="247">($R372*2/10)*0.5/6</f>
        <v>0</v>
      </c>
      <c r="AD372" s="99" t="s">
        <v>103</v>
      </c>
      <c r="AE372" s="56">
        <f t="shared" ref="AE372:AE434" si="248">($R372*2/10)*0.5/6</f>
        <v>0</v>
      </c>
      <c r="AF372" s="56"/>
      <c r="AG372" s="99" t="s">
        <v>75</v>
      </c>
      <c r="AH372" s="56">
        <f t="shared" ref="AH372:AH434" si="249">($R372*2/10)*0.5/6</f>
        <v>0</v>
      </c>
      <c r="AI372" s="100" t="s">
        <v>80</v>
      </c>
      <c r="AJ372" s="56">
        <f t="shared" ref="AJ372:AJ434" si="250">($R372*2/10)*0.5/6</f>
        <v>0</v>
      </c>
      <c r="AK372" s="56" t="s">
        <v>90</v>
      </c>
      <c r="AL372" s="56">
        <f t="shared" ref="AL372:AL434" si="251">($R372*2/10)*0.5/6</f>
        <v>0</v>
      </c>
      <c r="AM372" s="99" t="s">
        <v>123</v>
      </c>
      <c r="AN372" s="56">
        <f t="shared" ref="AN372:AN434" si="252">($R372*2/10)*0.5/6</f>
        <v>0</v>
      </c>
      <c r="AO372" s="99" t="s">
        <v>111</v>
      </c>
      <c r="AP372" s="56">
        <f t="shared" ref="AP372:AP434" si="253">($R372*2/10)*0.5/6</f>
        <v>0</v>
      </c>
      <c r="AQ372" s="99" t="s">
        <v>112</v>
      </c>
      <c r="AR372" s="56">
        <f t="shared" ref="AR372:AR434" si="254">($R372*2/10)*0.5/6</f>
        <v>0</v>
      </c>
      <c r="AS372" s="56"/>
      <c r="AT372" s="99" t="s">
        <v>75</v>
      </c>
      <c r="AU372" s="56">
        <f t="shared" ref="AU372:AU434" si="255">($R372*3/10)*0.5/6</f>
        <v>0</v>
      </c>
      <c r="AV372" s="99" t="s">
        <v>79</v>
      </c>
      <c r="AW372" s="56">
        <f t="shared" ref="AW372:AW434" si="256">($R372*3/10)*0.5/6</f>
        <v>0</v>
      </c>
      <c r="AX372" s="99" t="s">
        <v>89</v>
      </c>
      <c r="AY372" s="56">
        <f t="shared" ref="AY372:AY434" si="257">($R372*3/10)*0.5/6</f>
        <v>0</v>
      </c>
      <c r="AZ372" s="99" t="s">
        <v>123</v>
      </c>
      <c r="BA372" s="56">
        <f t="shared" ref="BA372:BA434" si="258">($R372*3/10)*0.5/6</f>
        <v>0</v>
      </c>
      <c r="BB372" s="99" t="s">
        <v>111</v>
      </c>
      <c r="BC372" s="56">
        <f t="shared" ref="BC372:BC434" si="259">($R372*3/10)*0.5/6</f>
        <v>0</v>
      </c>
      <c r="BD372" s="99" t="s">
        <v>112</v>
      </c>
      <c r="BE372" s="56">
        <f t="shared" ref="BE372:BE434" si="260">($R372*3/10)*0.5/6</f>
        <v>0</v>
      </c>
      <c r="BF372" s="56"/>
      <c r="BG372" s="69" t="s">
        <v>75</v>
      </c>
      <c r="BH372" s="56">
        <f t="shared" ref="BH372:BH434" si="261">($R372*3/10)*0.5/6</f>
        <v>0</v>
      </c>
      <c r="BI372" s="100" t="s">
        <v>79</v>
      </c>
      <c r="BJ372" s="56">
        <f t="shared" ref="BJ372:BJ434" si="262">($R372*3/10)*0.5/6</f>
        <v>0</v>
      </c>
      <c r="BK372" s="99" t="s">
        <v>89</v>
      </c>
      <c r="BL372" s="56">
        <f t="shared" ref="BL372:BL434" si="263">($R372*3/10)*0.5/6</f>
        <v>0</v>
      </c>
      <c r="BM372" s="99" t="s">
        <v>123</v>
      </c>
      <c r="BN372" s="56">
        <f t="shared" ref="BN372:BN434" si="264">($R372*3/10)*0.5/6</f>
        <v>0</v>
      </c>
      <c r="BO372" s="99" t="s">
        <v>111</v>
      </c>
      <c r="BP372" s="56">
        <f t="shared" ref="BP372:BP434" si="265">($R372*3/10)*0.5/6</f>
        <v>0</v>
      </c>
      <c r="BQ372" s="99" t="s">
        <v>112</v>
      </c>
      <c r="BR372" s="56">
        <f t="shared" ref="BR372:BR434" si="266">($R372*3/10)*0.5/6</f>
        <v>0</v>
      </c>
      <c r="BS372" s="56"/>
      <c r="BT372" s="99" t="s">
        <v>75</v>
      </c>
      <c r="BU372" s="56">
        <f t="shared" ref="BU372:BU434" si="267">($R372*5/10)*0.5/6</f>
        <v>0</v>
      </c>
      <c r="BV372" s="100" t="s">
        <v>139</v>
      </c>
      <c r="BW372" s="56">
        <f t="shared" ref="BW372:BW434" si="268">($R372*5/10)*0.5/6</f>
        <v>0</v>
      </c>
      <c r="BX372" s="99" t="s">
        <v>89</v>
      </c>
      <c r="BY372" s="56">
        <f t="shared" ref="BY372:BY434" si="269">($R372*5/10)*0.5/6</f>
        <v>0</v>
      </c>
      <c r="BZ372" s="99" t="s">
        <v>123</v>
      </c>
      <c r="CA372" s="56">
        <f t="shared" ref="CA372:CA434" si="270">($R372*5/10)*0.5/6</f>
        <v>0</v>
      </c>
      <c r="CB372" s="99" t="s">
        <v>111</v>
      </c>
      <c r="CC372" s="56">
        <f t="shared" ref="CC372:CC434" si="271">($R372*5/10)*0.5/6</f>
        <v>0</v>
      </c>
      <c r="CD372" s="99" t="s">
        <v>126</v>
      </c>
      <c r="CE372" s="56">
        <f t="shared" ref="CE372:CE434" si="272">($R372*5/10)*0.5/6</f>
        <v>0</v>
      </c>
      <c r="CF372" s="56"/>
      <c r="CG372" s="99" t="s">
        <v>75</v>
      </c>
      <c r="CH372" s="56">
        <f t="shared" ref="CH372:CH434" si="273">($R372*5/10)*0.5/6</f>
        <v>0</v>
      </c>
      <c r="CI372" s="99" t="s">
        <v>139</v>
      </c>
      <c r="CJ372" s="56">
        <f t="shared" ref="CJ372:CJ434" si="274">($R372*5/10)*0.5/6</f>
        <v>0</v>
      </c>
      <c r="CK372" s="99" t="s">
        <v>89</v>
      </c>
      <c r="CL372" s="56">
        <f t="shared" ref="CL372:CL434" si="275">($R372*5/10)*0.5/6</f>
        <v>0</v>
      </c>
      <c r="CM372" s="99" t="s">
        <v>123</v>
      </c>
      <c r="CN372" s="56">
        <f t="shared" ref="CN372:CN434" si="276">($R372*5/10)*0.5/6</f>
        <v>0</v>
      </c>
      <c r="CO372" s="99" t="s">
        <v>111</v>
      </c>
      <c r="CP372" s="56">
        <f t="shared" ref="CP372:CP434" si="277">($R372*5/10)*0.5/6</f>
        <v>0</v>
      </c>
      <c r="CQ372" s="99" t="s">
        <v>126</v>
      </c>
      <c r="CR372" s="102">
        <f t="shared" ref="CR372:CR434" si="278">($R372*5/10)*0.5/6</f>
        <v>0</v>
      </c>
    </row>
    <row r="373" spans="1:96" x14ac:dyDescent="0.15">
      <c r="A373" s="80" t="s">
        <v>900</v>
      </c>
      <c r="B373" s="81" t="s">
        <v>901</v>
      </c>
      <c r="C373" s="82" t="s">
        <v>170</v>
      </c>
      <c r="D373" s="82" t="s">
        <v>52</v>
      </c>
      <c r="E373" s="56"/>
      <c r="F373" s="14"/>
      <c r="G373" s="80">
        <v>103</v>
      </c>
      <c r="H373" s="56">
        <v>59</v>
      </c>
      <c r="I373" s="56">
        <v>63</v>
      </c>
      <c r="J373" s="56">
        <v>61.5</v>
      </c>
      <c r="K373" s="56">
        <v>46.5</v>
      </c>
      <c r="L373" s="56">
        <v>61</v>
      </c>
      <c r="M373" s="94">
        <f t="shared" si="241"/>
        <v>394</v>
      </c>
      <c r="N373" s="80"/>
      <c r="O373" s="56">
        <f t="shared" ref="O373:O435" si="279">IF(E373&gt;0,IF(N373="本科",(2-E373)*36,-(E373)*36),IF(N373="本科",2*36,0))</f>
        <v>0</v>
      </c>
      <c r="P373" s="56"/>
      <c r="Q373" s="81">
        <f t="shared" si="240"/>
        <v>0</v>
      </c>
      <c r="R373" s="14">
        <f t="shared" si="242"/>
        <v>0</v>
      </c>
      <c r="S373" s="80"/>
      <c r="T373" s="99" t="s">
        <v>78</v>
      </c>
      <c r="U373" s="56">
        <f t="shared" si="243"/>
        <v>0</v>
      </c>
      <c r="V373" s="99" t="s">
        <v>79</v>
      </c>
      <c r="W373" s="56">
        <f t="shared" si="244"/>
        <v>0</v>
      </c>
      <c r="X373" s="99" t="s">
        <v>86</v>
      </c>
      <c r="Y373" s="56">
        <f t="shared" si="245"/>
        <v>0</v>
      </c>
      <c r="Z373" s="99" t="s">
        <v>105</v>
      </c>
      <c r="AA373" s="56">
        <f t="shared" si="246"/>
        <v>0</v>
      </c>
      <c r="AB373" s="99" t="s">
        <v>110</v>
      </c>
      <c r="AC373" s="56">
        <f t="shared" si="247"/>
        <v>0</v>
      </c>
      <c r="AD373" s="99" t="s">
        <v>112</v>
      </c>
      <c r="AE373" s="56">
        <f t="shared" si="248"/>
        <v>0</v>
      </c>
      <c r="AF373" s="56"/>
      <c r="AG373" s="99" t="s">
        <v>75</v>
      </c>
      <c r="AH373" s="56">
        <f t="shared" si="249"/>
        <v>0</v>
      </c>
      <c r="AI373" s="100" t="s">
        <v>84</v>
      </c>
      <c r="AJ373" s="56">
        <f t="shared" si="250"/>
        <v>0</v>
      </c>
      <c r="AK373" s="56" t="s">
        <v>90</v>
      </c>
      <c r="AL373" s="56">
        <f t="shared" si="251"/>
        <v>0</v>
      </c>
      <c r="AM373" s="99" t="s">
        <v>107</v>
      </c>
      <c r="AN373" s="56">
        <f t="shared" si="252"/>
        <v>0</v>
      </c>
      <c r="AO373" s="99" t="s">
        <v>110</v>
      </c>
      <c r="AP373" s="56">
        <f t="shared" si="253"/>
        <v>0</v>
      </c>
      <c r="AQ373" s="99" t="s">
        <v>103</v>
      </c>
      <c r="AR373" s="56">
        <f t="shared" si="254"/>
        <v>0</v>
      </c>
      <c r="AS373" s="56"/>
      <c r="AT373" s="99" t="s">
        <v>75</v>
      </c>
      <c r="AU373" s="56">
        <f t="shared" si="255"/>
        <v>0</v>
      </c>
      <c r="AV373" s="99" t="s">
        <v>84</v>
      </c>
      <c r="AW373" s="56">
        <f t="shared" si="256"/>
        <v>0</v>
      </c>
      <c r="AX373" s="99" t="s">
        <v>89</v>
      </c>
      <c r="AY373" s="56">
        <f t="shared" si="257"/>
        <v>0</v>
      </c>
      <c r="AZ373" s="99" t="s">
        <v>107</v>
      </c>
      <c r="BA373" s="56">
        <f t="shared" si="258"/>
        <v>0</v>
      </c>
      <c r="BB373" s="99" t="s">
        <v>128</v>
      </c>
      <c r="BC373" s="56">
        <f t="shared" si="259"/>
        <v>0</v>
      </c>
      <c r="BD373" s="99" t="s">
        <v>112</v>
      </c>
      <c r="BE373" s="56">
        <f t="shared" si="260"/>
        <v>0</v>
      </c>
      <c r="BF373" s="56"/>
      <c r="BG373" s="69" t="s">
        <v>75</v>
      </c>
      <c r="BH373" s="56">
        <f t="shared" si="261"/>
        <v>0</v>
      </c>
      <c r="BI373" s="100" t="s">
        <v>84</v>
      </c>
      <c r="BJ373" s="56">
        <f t="shared" si="262"/>
        <v>0</v>
      </c>
      <c r="BK373" s="99" t="s">
        <v>89</v>
      </c>
      <c r="BL373" s="56">
        <f t="shared" si="263"/>
        <v>0</v>
      </c>
      <c r="BM373" s="99" t="s">
        <v>107</v>
      </c>
      <c r="BN373" s="56">
        <f t="shared" si="264"/>
        <v>0</v>
      </c>
      <c r="BO373" s="99" t="s">
        <v>128</v>
      </c>
      <c r="BP373" s="56">
        <f t="shared" si="265"/>
        <v>0</v>
      </c>
      <c r="BQ373" s="99" t="s">
        <v>112</v>
      </c>
      <c r="BR373" s="56">
        <f t="shared" si="266"/>
        <v>0</v>
      </c>
      <c r="BS373" s="56"/>
      <c r="BT373" s="99" t="s">
        <v>75</v>
      </c>
      <c r="BU373" s="56">
        <f t="shared" si="267"/>
        <v>0</v>
      </c>
      <c r="BV373" s="100" t="s">
        <v>139</v>
      </c>
      <c r="BW373" s="56">
        <f t="shared" si="268"/>
        <v>0</v>
      </c>
      <c r="BX373" s="99" t="s">
        <v>89</v>
      </c>
      <c r="BY373" s="56">
        <f t="shared" si="269"/>
        <v>0</v>
      </c>
      <c r="BZ373" s="99" t="s">
        <v>105</v>
      </c>
      <c r="CA373" s="56">
        <f t="shared" si="270"/>
        <v>0</v>
      </c>
      <c r="CB373" s="99" t="s">
        <v>108</v>
      </c>
      <c r="CC373" s="56">
        <f t="shared" si="271"/>
        <v>0</v>
      </c>
      <c r="CD373" s="99" t="s">
        <v>112</v>
      </c>
      <c r="CE373" s="56">
        <f t="shared" si="272"/>
        <v>0</v>
      </c>
      <c r="CF373" s="56"/>
      <c r="CG373" s="99" t="s">
        <v>75</v>
      </c>
      <c r="CH373" s="56">
        <f t="shared" si="273"/>
        <v>0</v>
      </c>
      <c r="CI373" s="99" t="s">
        <v>139</v>
      </c>
      <c r="CJ373" s="56">
        <f t="shared" si="274"/>
        <v>0</v>
      </c>
      <c r="CK373" s="99" t="s">
        <v>89</v>
      </c>
      <c r="CL373" s="56">
        <f t="shared" si="275"/>
        <v>0</v>
      </c>
      <c r="CM373" s="99" t="s">
        <v>105</v>
      </c>
      <c r="CN373" s="56">
        <f t="shared" si="276"/>
        <v>0</v>
      </c>
      <c r="CO373" s="99" t="s">
        <v>108</v>
      </c>
      <c r="CP373" s="56">
        <f t="shared" si="277"/>
        <v>0</v>
      </c>
      <c r="CQ373" s="99" t="s">
        <v>112</v>
      </c>
      <c r="CR373" s="102">
        <f t="shared" si="278"/>
        <v>0</v>
      </c>
    </row>
    <row r="374" spans="1:96" x14ac:dyDescent="0.15">
      <c r="A374" s="80" t="s">
        <v>902</v>
      </c>
      <c r="B374" s="81" t="s">
        <v>903</v>
      </c>
      <c r="C374" s="82" t="s">
        <v>170</v>
      </c>
      <c r="D374" s="82" t="s">
        <v>52</v>
      </c>
      <c r="E374" s="56"/>
      <c r="F374" s="14"/>
      <c r="G374" s="80">
        <v>87</v>
      </c>
      <c r="H374" s="56">
        <v>62</v>
      </c>
      <c r="I374" s="56">
        <v>96</v>
      </c>
      <c r="J374" s="56">
        <v>55</v>
      </c>
      <c r="K374" s="56">
        <v>51.5</v>
      </c>
      <c r="L374" s="56">
        <v>42</v>
      </c>
      <c r="M374" s="94">
        <f t="shared" si="241"/>
        <v>393.5</v>
      </c>
      <c r="N374" s="80"/>
      <c r="O374" s="56">
        <f t="shared" si="279"/>
        <v>0</v>
      </c>
      <c r="P374" s="56"/>
      <c r="Q374" s="81">
        <f t="shared" si="240"/>
        <v>0</v>
      </c>
      <c r="R374" s="14">
        <f t="shared" si="242"/>
        <v>0</v>
      </c>
      <c r="S374" s="80"/>
      <c r="T374" s="99" t="s">
        <v>74</v>
      </c>
      <c r="U374" s="56">
        <f t="shared" si="243"/>
        <v>0</v>
      </c>
      <c r="V374" s="99" t="s">
        <v>84</v>
      </c>
      <c r="W374" s="56">
        <f t="shared" si="244"/>
        <v>0</v>
      </c>
      <c r="X374" s="99" t="s">
        <v>88</v>
      </c>
      <c r="Y374" s="56">
        <f t="shared" si="245"/>
        <v>0</v>
      </c>
      <c r="Z374" s="99" t="s">
        <v>105</v>
      </c>
      <c r="AA374" s="56">
        <f t="shared" si="246"/>
        <v>0</v>
      </c>
      <c r="AB374" s="99" t="s">
        <v>110</v>
      </c>
      <c r="AC374" s="56">
        <f t="shared" si="247"/>
        <v>0</v>
      </c>
      <c r="AD374" s="99" t="s">
        <v>112</v>
      </c>
      <c r="AE374" s="56">
        <f t="shared" si="248"/>
        <v>0</v>
      </c>
      <c r="AF374" s="56"/>
      <c r="AG374" s="99" t="s">
        <v>74</v>
      </c>
      <c r="AH374" s="56">
        <f t="shared" si="249"/>
        <v>0</v>
      </c>
      <c r="AI374" s="100" t="s">
        <v>81</v>
      </c>
      <c r="AJ374" s="56">
        <f t="shared" si="250"/>
        <v>0</v>
      </c>
      <c r="AK374" s="56" t="s">
        <v>87</v>
      </c>
      <c r="AL374" s="56">
        <f t="shared" si="251"/>
        <v>0</v>
      </c>
      <c r="AM374" s="99" t="s">
        <v>105</v>
      </c>
      <c r="AN374" s="56">
        <f t="shared" si="252"/>
        <v>0</v>
      </c>
      <c r="AO374" s="99" t="s">
        <v>111</v>
      </c>
      <c r="AP374" s="56">
        <f t="shared" si="253"/>
        <v>0</v>
      </c>
      <c r="AQ374" s="99" t="s">
        <v>112</v>
      </c>
      <c r="AR374" s="56">
        <f t="shared" si="254"/>
        <v>0</v>
      </c>
      <c r="AS374" s="56"/>
      <c r="AT374" s="99" t="s">
        <v>74</v>
      </c>
      <c r="AU374" s="56">
        <f t="shared" si="255"/>
        <v>0</v>
      </c>
      <c r="AV374" s="99" t="s">
        <v>81</v>
      </c>
      <c r="AW374" s="56">
        <f t="shared" si="256"/>
        <v>0</v>
      </c>
      <c r="AX374" s="99" t="s">
        <v>87</v>
      </c>
      <c r="AY374" s="56">
        <f t="shared" si="257"/>
        <v>0</v>
      </c>
      <c r="AZ374" s="99" t="s">
        <v>105</v>
      </c>
      <c r="BA374" s="56">
        <f t="shared" si="258"/>
        <v>0</v>
      </c>
      <c r="BB374" s="99" t="s">
        <v>111</v>
      </c>
      <c r="BC374" s="56">
        <f t="shared" si="259"/>
        <v>0</v>
      </c>
      <c r="BD374" s="99" t="s">
        <v>112</v>
      </c>
      <c r="BE374" s="56">
        <f t="shared" si="260"/>
        <v>0</v>
      </c>
      <c r="BF374" s="56"/>
      <c r="BG374" s="69" t="s">
        <v>74</v>
      </c>
      <c r="BH374" s="56">
        <f t="shared" si="261"/>
        <v>0</v>
      </c>
      <c r="BI374" s="100" t="s">
        <v>81</v>
      </c>
      <c r="BJ374" s="56">
        <f t="shared" si="262"/>
        <v>0</v>
      </c>
      <c r="BK374" s="99" t="s">
        <v>87</v>
      </c>
      <c r="BL374" s="56">
        <f t="shared" si="263"/>
        <v>0</v>
      </c>
      <c r="BM374" s="99" t="s">
        <v>105</v>
      </c>
      <c r="BN374" s="56">
        <f t="shared" si="264"/>
        <v>0</v>
      </c>
      <c r="BO374" s="99" t="s">
        <v>111</v>
      </c>
      <c r="BP374" s="56">
        <f t="shared" si="265"/>
        <v>0</v>
      </c>
      <c r="BQ374" s="99" t="s">
        <v>112</v>
      </c>
      <c r="BR374" s="56">
        <f t="shared" si="266"/>
        <v>0</v>
      </c>
      <c r="BS374" s="56"/>
      <c r="BT374" s="99" t="s">
        <v>75</v>
      </c>
      <c r="BU374" s="56">
        <f t="shared" si="267"/>
        <v>0</v>
      </c>
      <c r="BV374" s="100" t="s">
        <v>139</v>
      </c>
      <c r="BW374" s="56">
        <f t="shared" si="268"/>
        <v>0</v>
      </c>
      <c r="BX374" s="99" t="s">
        <v>89</v>
      </c>
      <c r="BY374" s="56">
        <f t="shared" si="269"/>
        <v>0</v>
      </c>
      <c r="BZ374" s="99" t="s">
        <v>123</v>
      </c>
      <c r="CA374" s="56">
        <f t="shared" si="270"/>
        <v>0</v>
      </c>
      <c r="CB374" s="99" t="s">
        <v>111</v>
      </c>
      <c r="CC374" s="56">
        <f t="shared" si="271"/>
        <v>0</v>
      </c>
      <c r="CD374" s="99" t="s">
        <v>126</v>
      </c>
      <c r="CE374" s="56">
        <f t="shared" si="272"/>
        <v>0</v>
      </c>
      <c r="CF374" s="56"/>
      <c r="CG374" s="99" t="s">
        <v>75</v>
      </c>
      <c r="CH374" s="56">
        <f t="shared" si="273"/>
        <v>0</v>
      </c>
      <c r="CI374" s="99" t="s">
        <v>139</v>
      </c>
      <c r="CJ374" s="56">
        <f t="shared" si="274"/>
        <v>0</v>
      </c>
      <c r="CK374" s="99" t="s">
        <v>89</v>
      </c>
      <c r="CL374" s="56">
        <f t="shared" si="275"/>
        <v>0</v>
      </c>
      <c r="CM374" s="99" t="s">
        <v>123</v>
      </c>
      <c r="CN374" s="56">
        <f t="shared" si="276"/>
        <v>0</v>
      </c>
      <c r="CO374" s="99" t="s">
        <v>111</v>
      </c>
      <c r="CP374" s="56">
        <f t="shared" si="277"/>
        <v>0</v>
      </c>
      <c r="CQ374" s="99" t="s">
        <v>126</v>
      </c>
      <c r="CR374" s="102">
        <f t="shared" si="278"/>
        <v>0</v>
      </c>
    </row>
    <row r="375" spans="1:96" x14ac:dyDescent="0.15">
      <c r="A375" s="80" t="s">
        <v>904</v>
      </c>
      <c r="B375" s="81" t="s">
        <v>905</v>
      </c>
      <c r="C375" s="82" t="s">
        <v>170</v>
      </c>
      <c r="D375" s="82" t="s">
        <v>52</v>
      </c>
      <c r="E375" s="56"/>
      <c r="F375" s="14"/>
      <c r="G375" s="80">
        <v>101</v>
      </c>
      <c r="H375" s="56">
        <v>48</v>
      </c>
      <c r="I375" s="56">
        <v>109</v>
      </c>
      <c r="J375" s="56">
        <v>59.5</v>
      </c>
      <c r="K375" s="56">
        <v>45</v>
      </c>
      <c r="L375" s="56">
        <v>31</v>
      </c>
      <c r="M375" s="94">
        <f t="shared" si="241"/>
        <v>393.5</v>
      </c>
      <c r="N375" s="80"/>
      <c r="O375" s="56">
        <f t="shared" si="279"/>
        <v>0</v>
      </c>
      <c r="P375" s="56"/>
      <c r="Q375" s="81">
        <f t="shared" si="240"/>
        <v>0</v>
      </c>
      <c r="R375" s="14">
        <f t="shared" si="242"/>
        <v>0</v>
      </c>
      <c r="S375" s="80"/>
      <c r="T375" s="99" t="s">
        <v>78</v>
      </c>
      <c r="U375" s="56">
        <f t="shared" si="243"/>
        <v>0</v>
      </c>
      <c r="V375" s="99" t="s">
        <v>79</v>
      </c>
      <c r="W375" s="56">
        <f t="shared" si="244"/>
        <v>0</v>
      </c>
      <c r="X375" s="99" t="s">
        <v>86</v>
      </c>
      <c r="Y375" s="56">
        <f t="shared" si="245"/>
        <v>0</v>
      </c>
      <c r="Z375" s="99" t="s">
        <v>105</v>
      </c>
      <c r="AA375" s="56">
        <f t="shared" si="246"/>
        <v>0</v>
      </c>
      <c r="AB375" s="99" t="s">
        <v>110</v>
      </c>
      <c r="AC375" s="56">
        <f t="shared" si="247"/>
        <v>0</v>
      </c>
      <c r="AD375" s="99" t="s">
        <v>112</v>
      </c>
      <c r="AE375" s="56">
        <f t="shared" si="248"/>
        <v>0</v>
      </c>
      <c r="AF375" s="56"/>
      <c r="AG375" s="99" t="s">
        <v>75</v>
      </c>
      <c r="AH375" s="56">
        <f t="shared" si="249"/>
        <v>0</v>
      </c>
      <c r="AI375" s="100" t="s">
        <v>80</v>
      </c>
      <c r="AJ375" s="56">
        <f t="shared" si="250"/>
        <v>0</v>
      </c>
      <c r="AK375" s="56" t="s">
        <v>86</v>
      </c>
      <c r="AL375" s="56">
        <f t="shared" si="251"/>
        <v>0</v>
      </c>
      <c r="AM375" s="99" t="s">
        <v>107</v>
      </c>
      <c r="AN375" s="56">
        <f t="shared" si="252"/>
        <v>0</v>
      </c>
      <c r="AO375" s="99" t="s">
        <v>111</v>
      </c>
      <c r="AP375" s="56">
        <f t="shared" si="253"/>
        <v>0</v>
      </c>
      <c r="AQ375" s="99" t="s">
        <v>103</v>
      </c>
      <c r="AR375" s="56">
        <f t="shared" si="254"/>
        <v>0</v>
      </c>
      <c r="AS375" s="56"/>
      <c r="AT375" s="99" t="s">
        <v>75</v>
      </c>
      <c r="AU375" s="56">
        <f t="shared" si="255"/>
        <v>0</v>
      </c>
      <c r="AV375" s="99" t="s">
        <v>79</v>
      </c>
      <c r="AW375" s="56">
        <f t="shared" si="256"/>
        <v>0</v>
      </c>
      <c r="AX375" s="99" t="s">
        <v>86</v>
      </c>
      <c r="AY375" s="56">
        <f t="shared" si="257"/>
        <v>0</v>
      </c>
      <c r="AZ375" s="99" t="s">
        <v>107</v>
      </c>
      <c r="BA375" s="56">
        <f t="shared" si="258"/>
        <v>0</v>
      </c>
      <c r="BB375" s="99" t="s">
        <v>111</v>
      </c>
      <c r="BC375" s="56">
        <f t="shared" si="259"/>
        <v>0</v>
      </c>
      <c r="BD375" s="99" t="s">
        <v>126</v>
      </c>
      <c r="BE375" s="56">
        <f t="shared" si="260"/>
        <v>0</v>
      </c>
      <c r="BF375" s="56"/>
      <c r="BG375" s="69" t="s">
        <v>75</v>
      </c>
      <c r="BH375" s="56">
        <f t="shared" si="261"/>
        <v>0</v>
      </c>
      <c r="BI375" s="100" t="s">
        <v>79</v>
      </c>
      <c r="BJ375" s="56">
        <f t="shared" si="262"/>
        <v>0</v>
      </c>
      <c r="BK375" s="99" t="s">
        <v>86</v>
      </c>
      <c r="BL375" s="56">
        <f t="shared" si="263"/>
        <v>0</v>
      </c>
      <c r="BM375" s="99" t="s">
        <v>107</v>
      </c>
      <c r="BN375" s="56">
        <f t="shared" si="264"/>
        <v>0</v>
      </c>
      <c r="BO375" s="99" t="s">
        <v>111</v>
      </c>
      <c r="BP375" s="56">
        <f t="shared" si="265"/>
        <v>0</v>
      </c>
      <c r="BQ375" s="99" t="s">
        <v>126</v>
      </c>
      <c r="BR375" s="56">
        <f t="shared" si="266"/>
        <v>0</v>
      </c>
      <c r="BS375" s="56"/>
      <c r="BT375" s="99" t="s">
        <v>74</v>
      </c>
      <c r="BU375" s="56">
        <f t="shared" si="267"/>
        <v>0</v>
      </c>
      <c r="BV375" s="100" t="s">
        <v>139</v>
      </c>
      <c r="BW375" s="56">
        <f t="shared" si="268"/>
        <v>0</v>
      </c>
      <c r="BX375" s="99" t="s">
        <v>86</v>
      </c>
      <c r="BY375" s="56">
        <f t="shared" si="269"/>
        <v>0</v>
      </c>
      <c r="BZ375" s="99" t="s">
        <v>123</v>
      </c>
      <c r="CA375" s="56">
        <f t="shared" si="270"/>
        <v>0</v>
      </c>
      <c r="CB375" s="99" t="s">
        <v>111</v>
      </c>
      <c r="CC375" s="56">
        <f t="shared" si="271"/>
        <v>0</v>
      </c>
      <c r="CD375" s="99" t="s">
        <v>126</v>
      </c>
      <c r="CE375" s="56">
        <f t="shared" si="272"/>
        <v>0</v>
      </c>
      <c r="CF375" s="56"/>
      <c r="CG375" s="99" t="s">
        <v>74</v>
      </c>
      <c r="CH375" s="56">
        <f t="shared" si="273"/>
        <v>0</v>
      </c>
      <c r="CI375" s="99" t="s">
        <v>139</v>
      </c>
      <c r="CJ375" s="56">
        <f t="shared" si="274"/>
        <v>0</v>
      </c>
      <c r="CK375" s="99" t="s">
        <v>86</v>
      </c>
      <c r="CL375" s="56">
        <f t="shared" si="275"/>
        <v>0</v>
      </c>
      <c r="CM375" s="99" t="s">
        <v>123</v>
      </c>
      <c r="CN375" s="56">
        <f t="shared" si="276"/>
        <v>0</v>
      </c>
      <c r="CO375" s="99" t="s">
        <v>111</v>
      </c>
      <c r="CP375" s="56">
        <f t="shared" si="277"/>
        <v>0</v>
      </c>
      <c r="CQ375" s="99" t="s">
        <v>126</v>
      </c>
      <c r="CR375" s="102">
        <f t="shared" si="278"/>
        <v>0</v>
      </c>
    </row>
    <row r="376" spans="1:96" x14ac:dyDescent="0.15">
      <c r="A376" s="80" t="s">
        <v>906</v>
      </c>
      <c r="B376" s="81" t="s">
        <v>907</v>
      </c>
      <c r="C376" s="82" t="s">
        <v>170</v>
      </c>
      <c r="D376" s="82" t="s">
        <v>52</v>
      </c>
      <c r="E376" s="56"/>
      <c r="F376" s="14"/>
      <c r="G376" s="80">
        <v>97</v>
      </c>
      <c r="H376" s="56">
        <v>49</v>
      </c>
      <c r="I376" s="56">
        <v>73</v>
      </c>
      <c r="J376" s="56">
        <v>61.5</v>
      </c>
      <c r="K376" s="56">
        <v>67</v>
      </c>
      <c r="L376" s="56">
        <v>46</v>
      </c>
      <c r="M376" s="94">
        <f t="shared" si="241"/>
        <v>393.5</v>
      </c>
      <c r="N376" s="80"/>
      <c r="O376" s="56">
        <f t="shared" si="279"/>
        <v>0</v>
      </c>
      <c r="P376" s="56"/>
      <c r="Q376" s="81">
        <f t="shared" si="240"/>
        <v>0</v>
      </c>
      <c r="R376" s="14">
        <f t="shared" si="242"/>
        <v>0</v>
      </c>
      <c r="S376" s="80"/>
      <c r="T376" s="99" t="s">
        <v>77</v>
      </c>
      <c r="U376" s="56">
        <f t="shared" si="243"/>
        <v>0</v>
      </c>
      <c r="V376" s="99" t="s">
        <v>82</v>
      </c>
      <c r="W376" s="56">
        <f t="shared" si="244"/>
        <v>0</v>
      </c>
      <c r="X376" s="99" t="s">
        <v>90</v>
      </c>
      <c r="Y376" s="56">
        <f t="shared" si="245"/>
        <v>0</v>
      </c>
      <c r="Z376" s="99" t="s">
        <v>105</v>
      </c>
      <c r="AA376" s="56">
        <f t="shared" si="246"/>
        <v>0</v>
      </c>
      <c r="AB376" s="99" t="s">
        <v>108</v>
      </c>
      <c r="AC376" s="56">
        <f t="shared" si="247"/>
        <v>0</v>
      </c>
      <c r="AD376" s="99" t="s">
        <v>103</v>
      </c>
      <c r="AE376" s="56">
        <f t="shared" si="248"/>
        <v>0</v>
      </c>
      <c r="AF376" s="56"/>
      <c r="AG376" s="99" t="s">
        <v>76</v>
      </c>
      <c r="AH376" s="56">
        <f t="shared" si="249"/>
        <v>0</v>
      </c>
      <c r="AI376" s="100" t="s">
        <v>80</v>
      </c>
      <c r="AJ376" s="56">
        <f t="shared" si="250"/>
        <v>0</v>
      </c>
      <c r="AK376" s="56" t="s">
        <v>89</v>
      </c>
      <c r="AL376" s="56">
        <f t="shared" si="251"/>
        <v>0</v>
      </c>
      <c r="AM376" s="99" t="s">
        <v>107</v>
      </c>
      <c r="AN376" s="56">
        <f t="shared" si="252"/>
        <v>0</v>
      </c>
      <c r="AO376" s="99" t="s">
        <v>110</v>
      </c>
      <c r="AP376" s="56">
        <f t="shared" si="253"/>
        <v>0</v>
      </c>
      <c r="AQ376" s="99" t="s">
        <v>127</v>
      </c>
      <c r="AR376" s="56">
        <f t="shared" si="254"/>
        <v>0</v>
      </c>
      <c r="AS376" s="56"/>
      <c r="AT376" s="99" t="s">
        <v>77</v>
      </c>
      <c r="AU376" s="56">
        <f t="shared" si="255"/>
        <v>0</v>
      </c>
      <c r="AV376" s="99" t="s">
        <v>80</v>
      </c>
      <c r="AW376" s="56">
        <f t="shared" si="256"/>
        <v>0</v>
      </c>
      <c r="AX376" s="99" t="s">
        <v>90</v>
      </c>
      <c r="AY376" s="56">
        <f t="shared" si="257"/>
        <v>0</v>
      </c>
      <c r="AZ376" s="99" t="s">
        <v>105</v>
      </c>
      <c r="BA376" s="56">
        <f t="shared" si="258"/>
        <v>0</v>
      </c>
      <c r="BB376" s="99" t="s">
        <v>133</v>
      </c>
      <c r="BC376" s="56">
        <f t="shared" si="259"/>
        <v>0</v>
      </c>
      <c r="BD376" s="99" t="s">
        <v>112</v>
      </c>
      <c r="BE376" s="56">
        <f t="shared" si="260"/>
        <v>0</v>
      </c>
      <c r="BF376" s="56"/>
      <c r="BG376" s="69" t="s">
        <v>77</v>
      </c>
      <c r="BH376" s="56">
        <f t="shared" si="261"/>
        <v>0</v>
      </c>
      <c r="BI376" s="100" t="s">
        <v>80</v>
      </c>
      <c r="BJ376" s="56">
        <f t="shared" si="262"/>
        <v>0</v>
      </c>
      <c r="BK376" s="99" t="s">
        <v>90</v>
      </c>
      <c r="BL376" s="56">
        <f t="shared" si="263"/>
        <v>0</v>
      </c>
      <c r="BM376" s="99" t="s">
        <v>105</v>
      </c>
      <c r="BN376" s="56">
        <f t="shared" si="264"/>
        <v>0</v>
      </c>
      <c r="BO376" s="99" t="s">
        <v>133</v>
      </c>
      <c r="BP376" s="56">
        <f t="shared" si="265"/>
        <v>0</v>
      </c>
      <c r="BQ376" s="99" t="s">
        <v>112</v>
      </c>
      <c r="BR376" s="56">
        <f t="shared" si="266"/>
        <v>0</v>
      </c>
      <c r="BS376" s="56"/>
      <c r="BT376" s="99" t="s">
        <v>75</v>
      </c>
      <c r="BU376" s="56">
        <f t="shared" si="267"/>
        <v>0</v>
      </c>
      <c r="BV376" s="100" t="s">
        <v>139</v>
      </c>
      <c r="BW376" s="56">
        <f t="shared" si="268"/>
        <v>0</v>
      </c>
      <c r="BX376" s="99" t="s">
        <v>89</v>
      </c>
      <c r="BY376" s="56">
        <f t="shared" si="269"/>
        <v>0</v>
      </c>
      <c r="BZ376" s="99" t="s">
        <v>123</v>
      </c>
      <c r="CA376" s="56">
        <f t="shared" si="270"/>
        <v>0</v>
      </c>
      <c r="CB376" s="99" t="s">
        <v>111</v>
      </c>
      <c r="CC376" s="56">
        <f t="shared" si="271"/>
        <v>0</v>
      </c>
      <c r="CD376" s="99" t="s">
        <v>126</v>
      </c>
      <c r="CE376" s="56">
        <f t="shared" si="272"/>
        <v>0</v>
      </c>
      <c r="CF376" s="56"/>
      <c r="CG376" s="99" t="s">
        <v>75</v>
      </c>
      <c r="CH376" s="56">
        <f t="shared" si="273"/>
        <v>0</v>
      </c>
      <c r="CI376" s="99" t="s">
        <v>139</v>
      </c>
      <c r="CJ376" s="56">
        <f t="shared" si="274"/>
        <v>0</v>
      </c>
      <c r="CK376" s="99" t="s">
        <v>89</v>
      </c>
      <c r="CL376" s="56">
        <f t="shared" si="275"/>
        <v>0</v>
      </c>
      <c r="CM376" s="99" t="s">
        <v>123</v>
      </c>
      <c r="CN376" s="56">
        <f t="shared" si="276"/>
        <v>0</v>
      </c>
      <c r="CO376" s="99" t="s">
        <v>111</v>
      </c>
      <c r="CP376" s="56">
        <f t="shared" si="277"/>
        <v>0</v>
      </c>
      <c r="CQ376" s="99" t="s">
        <v>126</v>
      </c>
      <c r="CR376" s="102">
        <f t="shared" si="278"/>
        <v>0</v>
      </c>
    </row>
    <row r="377" spans="1:96" x14ac:dyDescent="0.15">
      <c r="A377" s="80" t="s">
        <v>908</v>
      </c>
      <c r="B377" s="81" t="s">
        <v>909</v>
      </c>
      <c r="C377" s="82" t="s">
        <v>170</v>
      </c>
      <c r="D377" s="82" t="s">
        <v>52</v>
      </c>
      <c r="E377" s="56"/>
      <c r="F377" s="14"/>
      <c r="G377" s="80">
        <v>92</v>
      </c>
      <c r="H377" s="56">
        <v>62</v>
      </c>
      <c r="I377" s="56">
        <v>82</v>
      </c>
      <c r="J377" s="56">
        <v>36</v>
      </c>
      <c r="K377" s="56">
        <v>48.5</v>
      </c>
      <c r="L377" s="56">
        <v>70</v>
      </c>
      <c r="M377" s="94">
        <f t="shared" si="241"/>
        <v>390.5</v>
      </c>
      <c r="N377" s="80"/>
      <c r="O377" s="56">
        <f t="shared" si="279"/>
        <v>0</v>
      </c>
      <c r="P377" s="56"/>
      <c r="Q377" s="81">
        <f t="shared" si="240"/>
        <v>0</v>
      </c>
      <c r="R377" s="14">
        <f t="shared" si="242"/>
        <v>0</v>
      </c>
      <c r="S377" s="80"/>
      <c r="T377" s="99" t="s">
        <v>75</v>
      </c>
      <c r="U377" s="56">
        <f t="shared" si="243"/>
        <v>0</v>
      </c>
      <c r="V377" s="99" t="s">
        <v>80</v>
      </c>
      <c r="W377" s="56">
        <f t="shared" si="244"/>
        <v>0</v>
      </c>
      <c r="X377" s="99" t="s">
        <v>89</v>
      </c>
      <c r="Y377" s="56">
        <f t="shared" si="245"/>
        <v>0</v>
      </c>
      <c r="Z377" s="99" t="s">
        <v>123</v>
      </c>
      <c r="AA377" s="56">
        <f t="shared" si="246"/>
        <v>0</v>
      </c>
      <c r="AB377" s="99" t="s">
        <v>111</v>
      </c>
      <c r="AC377" s="56">
        <f t="shared" si="247"/>
        <v>0</v>
      </c>
      <c r="AD377" s="99" t="s">
        <v>103</v>
      </c>
      <c r="AE377" s="56">
        <f t="shared" si="248"/>
        <v>0</v>
      </c>
      <c r="AF377" s="56"/>
      <c r="AG377" s="99" t="s">
        <v>75</v>
      </c>
      <c r="AH377" s="56">
        <f t="shared" si="249"/>
        <v>0</v>
      </c>
      <c r="AI377" s="100" t="s">
        <v>81</v>
      </c>
      <c r="AJ377" s="56">
        <f t="shared" si="250"/>
        <v>0</v>
      </c>
      <c r="AK377" s="56" t="s">
        <v>89</v>
      </c>
      <c r="AL377" s="56">
        <f t="shared" si="251"/>
        <v>0</v>
      </c>
      <c r="AM377" s="99" t="s">
        <v>123</v>
      </c>
      <c r="AN377" s="56">
        <f t="shared" si="252"/>
        <v>0</v>
      </c>
      <c r="AO377" s="99" t="s">
        <v>110</v>
      </c>
      <c r="AP377" s="56">
        <f t="shared" si="253"/>
        <v>0</v>
      </c>
      <c r="AQ377" s="99" t="s">
        <v>127</v>
      </c>
      <c r="AR377" s="56">
        <f t="shared" si="254"/>
        <v>0</v>
      </c>
      <c r="AS377" s="56"/>
      <c r="AT377" s="99" t="s">
        <v>75</v>
      </c>
      <c r="AU377" s="56">
        <f t="shared" si="255"/>
        <v>0</v>
      </c>
      <c r="AV377" s="99" t="s">
        <v>79</v>
      </c>
      <c r="AW377" s="56">
        <f t="shared" si="256"/>
        <v>0</v>
      </c>
      <c r="AX377" s="99" t="s">
        <v>89</v>
      </c>
      <c r="AY377" s="56">
        <f t="shared" si="257"/>
        <v>0</v>
      </c>
      <c r="AZ377" s="99" t="s">
        <v>105</v>
      </c>
      <c r="BA377" s="56">
        <f t="shared" si="258"/>
        <v>0</v>
      </c>
      <c r="BB377" s="99" t="s">
        <v>111</v>
      </c>
      <c r="BC377" s="56">
        <f t="shared" si="259"/>
        <v>0</v>
      </c>
      <c r="BD377" s="99" t="s">
        <v>112</v>
      </c>
      <c r="BE377" s="56">
        <f t="shared" si="260"/>
        <v>0</v>
      </c>
      <c r="BF377" s="56"/>
      <c r="BG377" s="69" t="s">
        <v>75</v>
      </c>
      <c r="BH377" s="56">
        <f t="shared" si="261"/>
        <v>0</v>
      </c>
      <c r="BI377" s="100" t="s">
        <v>79</v>
      </c>
      <c r="BJ377" s="56">
        <f t="shared" si="262"/>
        <v>0</v>
      </c>
      <c r="BK377" s="99" t="s">
        <v>89</v>
      </c>
      <c r="BL377" s="56">
        <f t="shared" si="263"/>
        <v>0</v>
      </c>
      <c r="BM377" s="99" t="s">
        <v>105</v>
      </c>
      <c r="BN377" s="56">
        <f t="shared" si="264"/>
        <v>0</v>
      </c>
      <c r="BO377" s="99" t="s">
        <v>111</v>
      </c>
      <c r="BP377" s="56">
        <f t="shared" si="265"/>
        <v>0</v>
      </c>
      <c r="BQ377" s="99" t="s">
        <v>112</v>
      </c>
      <c r="BR377" s="56">
        <f t="shared" si="266"/>
        <v>0</v>
      </c>
      <c r="BS377" s="56"/>
      <c r="BT377" s="99" t="s">
        <v>75</v>
      </c>
      <c r="BU377" s="56">
        <f t="shared" si="267"/>
        <v>0</v>
      </c>
      <c r="BV377" s="100" t="s">
        <v>139</v>
      </c>
      <c r="BW377" s="56">
        <f t="shared" si="268"/>
        <v>0</v>
      </c>
      <c r="BX377" s="99" t="s">
        <v>89</v>
      </c>
      <c r="BY377" s="56">
        <f t="shared" si="269"/>
        <v>0</v>
      </c>
      <c r="BZ377" s="99" t="s">
        <v>123</v>
      </c>
      <c r="CA377" s="56">
        <f t="shared" si="270"/>
        <v>0</v>
      </c>
      <c r="CB377" s="99" t="s">
        <v>111</v>
      </c>
      <c r="CC377" s="56">
        <f t="shared" si="271"/>
        <v>0</v>
      </c>
      <c r="CD377" s="99" t="s">
        <v>126</v>
      </c>
      <c r="CE377" s="56">
        <f t="shared" si="272"/>
        <v>0</v>
      </c>
      <c r="CF377" s="56"/>
      <c r="CG377" s="99" t="s">
        <v>75</v>
      </c>
      <c r="CH377" s="56">
        <f t="shared" si="273"/>
        <v>0</v>
      </c>
      <c r="CI377" s="99" t="s">
        <v>139</v>
      </c>
      <c r="CJ377" s="56">
        <f t="shared" si="274"/>
        <v>0</v>
      </c>
      <c r="CK377" s="99" t="s">
        <v>89</v>
      </c>
      <c r="CL377" s="56">
        <f t="shared" si="275"/>
        <v>0</v>
      </c>
      <c r="CM377" s="99" t="s">
        <v>123</v>
      </c>
      <c r="CN377" s="56">
        <f t="shared" si="276"/>
        <v>0</v>
      </c>
      <c r="CO377" s="99" t="s">
        <v>111</v>
      </c>
      <c r="CP377" s="56">
        <f t="shared" si="277"/>
        <v>0</v>
      </c>
      <c r="CQ377" s="99" t="s">
        <v>126</v>
      </c>
      <c r="CR377" s="102">
        <f t="shared" si="278"/>
        <v>0</v>
      </c>
    </row>
    <row r="378" spans="1:96" x14ac:dyDescent="0.15">
      <c r="A378" s="80" t="s">
        <v>910</v>
      </c>
      <c r="B378" s="81" t="s">
        <v>911</v>
      </c>
      <c r="C378" s="82" t="s">
        <v>170</v>
      </c>
      <c r="D378" s="82" t="s">
        <v>52</v>
      </c>
      <c r="E378" s="56"/>
      <c r="F378" s="14"/>
      <c r="G378" s="80">
        <v>97</v>
      </c>
      <c r="H378" s="56">
        <v>63</v>
      </c>
      <c r="I378" s="56">
        <v>100</v>
      </c>
      <c r="J378" s="56">
        <v>53.5</v>
      </c>
      <c r="K378" s="56">
        <v>38</v>
      </c>
      <c r="L378" s="56">
        <v>39</v>
      </c>
      <c r="M378" s="94">
        <f t="shared" si="241"/>
        <v>390.5</v>
      </c>
      <c r="N378" s="80"/>
      <c r="O378" s="56">
        <f t="shared" si="279"/>
        <v>0</v>
      </c>
      <c r="P378" s="56"/>
      <c r="Q378" s="81">
        <f t="shared" si="240"/>
        <v>0</v>
      </c>
      <c r="R378" s="14">
        <f t="shared" si="242"/>
        <v>0</v>
      </c>
      <c r="S378" s="80"/>
      <c r="T378" s="99" t="s">
        <v>77</v>
      </c>
      <c r="U378" s="56">
        <f t="shared" si="243"/>
        <v>0</v>
      </c>
      <c r="V378" s="99" t="s">
        <v>82</v>
      </c>
      <c r="W378" s="56">
        <f t="shared" si="244"/>
        <v>0</v>
      </c>
      <c r="X378" s="99" t="s">
        <v>90</v>
      </c>
      <c r="Y378" s="56">
        <f t="shared" si="245"/>
        <v>0</v>
      </c>
      <c r="Z378" s="99" t="s">
        <v>105</v>
      </c>
      <c r="AA378" s="56">
        <f t="shared" si="246"/>
        <v>0</v>
      </c>
      <c r="AB378" s="99" t="s">
        <v>108</v>
      </c>
      <c r="AC378" s="56">
        <f t="shared" si="247"/>
        <v>0</v>
      </c>
      <c r="AD378" s="99" t="s">
        <v>103</v>
      </c>
      <c r="AE378" s="56">
        <f t="shared" si="248"/>
        <v>0</v>
      </c>
      <c r="AF378" s="56"/>
      <c r="AG378" s="99" t="s">
        <v>74</v>
      </c>
      <c r="AH378" s="56">
        <f t="shared" si="249"/>
        <v>0</v>
      </c>
      <c r="AI378" s="100" t="s">
        <v>84</v>
      </c>
      <c r="AJ378" s="56">
        <f t="shared" si="250"/>
        <v>0</v>
      </c>
      <c r="AK378" s="56" t="s">
        <v>86</v>
      </c>
      <c r="AL378" s="56">
        <f t="shared" si="251"/>
        <v>0</v>
      </c>
      <c r="AM378" s="99" t="s">
        <v>107</v>
      </c>
      <c r="AN378" s="56">
        <f t="shared" si="252"/>
        <v>0</v>
      </c>
      <c r="AO378" s="99" t="s">
        <v>111</v>
      </c>
      <c r="AP378" s="56">
        <f t="shared" si="253"/>
        <v>0</v>
      </c>
      <c r="AQ378" s="99" t="s">
        <v>103</v>
      </c>
      <c r="AR378" s="56">
        <f t="shared" si="254"/>
        <v>0</v>
      </c>
      <c r="AS378" s="56"/>
      <c r="AT378" s="99" t="s">
        <v>74</v>
      </c>
      <c r="AU378" s="56">
        <f t="shared" si="255"/>
        <v>0</v>
      </c>
      <c r="AV378" s="99" t="s">
        <v>84</v>
      </c>
      <c r="AW378" s="56">
        <f t="shared" si="256"/>
        <v>0</v>
      </c>
      <c r="AX378" s="99" t="s">
        <v>86</v>
      </c>
      <c r="AY378" s="56">
        <f t="shared" si="257"/>
        <v>0</v>
      </c>
      <c r="AZ378" s="99" t="s">
        <v>107</v>
      </c>
      <c r="BA378" s="56">
        <f t="shared" si="258"/>
        <v>0</v>
      </c>
      <c r="BB378" s="99" t="s">
        <v>111</v>
      </c>
      <c r="BC378" s="56">
        <f t="shared" si="259"/>
        <v>0</v>
      </c>
      <c r="BD378" s="99" t="s">
        <v>126</v>
      </c>
      <c r="BE378" s="56">
        <f t="shared" si="260"/>
        <v>0</v>
      </c>
      <c r="BF378" s="56"/>
      <c r="BG378" s="69" t="s">
        <v>74</v>
      </c>
      <c r="BH378" s="56">
        <f t="shared" si="261"/>
        <v>0</v>
      </c>
      <c r="BI378" s="100" t="s">
        <v>84</v>
      </c>
      <c r="BJ378" s="56">
        <f t="shared" si="262"/>
        <v>0</v>
      </c>
      <c r="BK378" s="99" t="s">
        <v>86</v>
      </c>
      <c r="BL378" s="56">
        <f t="shared" si="263"/>
        <v>0</v>
      </c>
      <c r="BM378" s="99" t="s">
        <v>107</v>
      </c>
      <c r="BN378" s="56">
        <f t="shared" si="264"/>
        <v>0</v>
      </c>
      <c r="BO378" s="99" t="s">
        <v>111</v>
      </c>
      <c r="BP378" s="56">
        <f t="shared" si="265"/>
        <v>0</v>
      </c>
      <c r="BQ378" s="99" t="s">
        <v>126</v>
      </c>
      <c r="BR378" s="56">
        <f t="shared" si="266"/>
        <v>0</v>
      </c>
      <c r="BS378" s="56"/>
      <c r="BT378" s="99" t="s">
        <v>77</v>
      </c>
      <c r="BU378" s="56">
        <f t="shared" si="267"/>
        <v>0</v>
      </c>
      <c r="BV378" s="100" t="s">
        <v>81</v>
      </c>
      <c r="BW378" s="56">
        <f t="shared" si="268"/>
        <v>0</v>
      </c>
      <c r="BX378" s="99" t="s">
        <v>86</v>
      </c>
      <c r="BY378" s="56">
        <f t="shared" si="269"/>
        <v>0</v>
      </c>
      <c r="BZ378" s="99" t="s">
        <v>123</v>
      </c>
      <c r="CA378" s="56">
        <f t="shared" si="270"/>
        <v>0</v>
      </c>
      <c r="CB378" s="99" t="s">
        <v>111</v>
      </c>
      <c r="CC378" s="56">
        <f t="shared" si="271"/>
        <v>0</v>
      </c>
      <c r="CD378" s="99" t="s">
        <v>126</v>
      </c>
      <c r="CE378" s="56">
        <f t="shared" si="272"/>
        <v>0</v>
      </c>
      <c r="CF378" s="56"/>
      <c r="CG378" s="99" t="s">
        <v>77</v>
      </c>
      <c r="CH378" s="56">
        <f t="shared" si="273"/>
        <v>0</v>
      </c>
      <c r="CI378" s="99" t="s">
        <v>81</v>
      </c>
      <c r="CJ378" s="56">
        <f t="shared" si="274"/>
        <v>0</v>
      </c>
      <c r="CK378" s="99" t="s">
        <v>86</v>
      </c>
      <c r="CL378" s="56">
        <f t="shared" si="275"/>
        <v>0</v>
      </c>
      <c r="CM378" s="99" t="s">
        <v>123</v>
      </c>
      <c r="CN378" s="56">
        <f t="shared" si="276"/>
        <v>0</v>
      </c>
      <c r="CO378" s="99" t="s">
        <v>111</v>
      </c>
      <c r="CP378" s="56">
        <f t="shared" si="277"/>
        <v>0</v>
      </c>
      <c r="CQ378" s="99" t="s">
        <v>126</v>
      </c>
      <c r="CR378" s="102">
        <f t="shared" si="278"/>
        <v>0</v>
      </c>
    </row>
    <row r="379" spans="1:96" x14ac:dyDescent="0.15">
      <c r="A379" s="80" t="s">
        <v>912</v>
      </c>
      <c r="B379" s="81" t="s">
        <v>913</v>
      </c>
      <c r="C379" s="82" t="s">
        <v>170</v>
      </c>
      <c r="D379" s="82" t="s">
        <v>52</v>
      </c>
      <c r="E379" s="56"/>
      <c r="F379" s="14"/>
      <c r="G379" s="80">
        <v>93</v>
      </c>
      <c r="H379" s="56">
        <v>47</v>
      </c>
      <c r="I379" s="56">
        <v>112</v>
      </c>
      <c r="J379" s="56">
        <v>53.5</v>
      </c>
      <c r="K379" s="56">
        <v>42.5</v>
      </c>
      <c r="L379" s="56">
        <v>42</v>
      </c>
      <c r="M379" s="94">
        <f t="shared" si="241"/>
        <v>390</v>
      </c>
      <c r="N379" s="80"/>
      <c r="O379" s="56">
        <f t="shared" si="279"/>
        <v>0</v>
      </c>
      <c r="P379" s="56"/>
      <c r="Q379" s="81">
        <f t="shared" si="240"/>
        <v>0</v>
      </c>
      <c r="R379" s="14">
        <f t="shared" si="242"/>
        <v>0</v>
      </c>
      <c r="S379" s="80"/>
      <c r="T379" s="99" t="s">
        <v>75</v>
      </c>
      <c r="U379" s="56">
        <f t="shared" si="243"/>
        <v>0</v>
      </c>
      <c r="V379" s="99" t="s">
        <v>80</v>
      </c>
      <c r="W379" s="56">
        <f t="shared" si="244"/>
        <v>0</v>
      </c>
      <c r="X379" s="99" t="s">
        <v>89</v>
      </c>
      <c r="Y379" s="56">
        <f t="shared" si="245"/>
        <v>0</v>
      </c>
      <c r="Z379" s="99" t="s">
        <v>123</v>
      </c>
      <c r="AA379" s="56">
        <f t="shared" si="246"/>
        <v>0</v>
      </c>
      <c r="AB379" s="99" t="s">
        <v>111</v>
      </c>
      <c r="AC379" s="56">
        <f t="shared" si="247"/>
        <v>0</v>
      </c>
      <c r="AD379" s="99" t="s">
        <v>103</v>
      </c>
      <c r="AE379" s="56">
        <f t="shared" si="248"/>
        <v>0</v>
      </c>
      <c r="AF379" s="56"/>
      <c r="AG379" s="99" t="s">
        <v>73</v>
      </c>
      <c r="AH379" s="56">
        <f t="shared" si="249"/>
        <v>0</v>
      </c>
      <c r="AI379" s="100" t="s">
        <v>79</v>
      </c>
      <c r="AJ379" s="56">
        <f t="shared" si="250"/>
        <v>0</v>
      </c>
      <c r="AK379" s="56" t="s">
        <v>86</v>
      </c>
      <c r="AL379" s="56">
        <f t="shared" si="251"/>
        <v>0</v>
      </c>
      <c r="AM379" s="99" t="s">
        <v>107</v>
      </c>
      <c r="AN379" s="56">
        <f t="shared" si="252"/>
        <v>0</v>
      </c>
      <c r="AO379" s="99" t="s">
        <v>111</v>
      </c>
      <c r="AP379" s="56">
        <f t="shared" si="253"/>
        <v>0</v>
      </c>
      <c r="AQ379" s="99" t="s">
        <v>103</v>
      </c>
      <c r="AR379" s="56">
        <f t="shared" si="254"/>
        <v>0</v>
      </c>
      <c r="AS379" s="56"/>
      <c r="AT379" s="99" t="s">
        <v>76</v>
      </c>
      <c r="AU379" s="56">
        <f t="shared" si="255"/>
        <v>0</v>
      </c>
      <c r="AV379" s="99" t="s">
        <v>79</v>
      </c>
      <c r="AW379" s="56">
        <f t="shared" si="256"/>
        <v>0</v>
      </c>
      <c r="AX379" s="99" t="s">
        <v>86</v>
      </c>
      <c r="AY379" s="56">
        <f t="shared" si="257"/>
        <v>0</v>
      </c>
      <c r="AZ379" s="99" t="s">
        <v>107</v>
      </c>
      <c r="BA379" s="56">
        <f t="shared" si="258"/>
        <v>0</v>
      </c>
      <c r="BB379" s="99" t="s">
        <v>111</v>
      </c>
      <c r="BC379" s="56">
        <f t="shared" si="259"/>
        <v>0</v>
      </c>
      <c r="BD379" s="99" t="s">
        <v>126</v>
      </c>
      <c r="BE379" s="56">
        <f t="shared" si="260"/>
        <v>0</v>
      </c>
      <c r="BF379" s="56"/>
      <c r="BG379" s="69" t="s">
        <v>76</v>
      </c>
      <c r="BH379" s="56">
        <f t="shared" si="261"/>
        <v>0</v>
      </c>
      <c r="BI379" s="100" t="s">
        <v>79</v>
      </c>
      <c r="BJ379" s="56">
        <f t="shared" si="262"/>
        <v>0</v>
      </c>
      <c r="BK379" s="99" t="s">
        <v>86</v>
      </c>
      <c r="BL379" s="56">
        <f t="shared" si="263"/>
        <v>0</v>
      </c>
      <c r="BM379" s="99" t="s">
        <v>107</v>
      </c>
      <c r="BN379" s="56">
        <f t="shared" si="264"/>
        <v>0</v>
      </c>
      <c r="BO379" s="99" t="s">
        <v>111</v>
      </c>
      <c r="BP379" s="56">
        <f t="shared" si="265"/>
        <v>0</v>
      </c>
      <c r="BQ379" s="99" t="s">
        <v>126</v>
      </c>
      <c r="BR379" s="56">
        <f t="shared" si="266"/>
        <v>0</v>
      </c>
      <c r="BS379" s="56"/>
      <c r="BT379" s="99" t="s">
        <v>75</v>
      </c>
      <c r="BU379" s="56">
        <f t="shared" si="267"/>
        <v>0</v>
      </c>
      <c r="BV379" s="100" t="s">
        <v>139</v>
      </c>
      <c r="BW379" s="56">
        <f t="shared" si="268"/>
        <v>0</v>
      </c>
      <c r="BX379" s="99" t="s">
        <v>89</v>
      </c>
      <c r="BY379" s="56">
        <f t="shared" si="269"/>
        <v>0</v>
      </c>
      <c r="BZ379" s="99" t="s">
        <v>123</v>
      </c>
      <c r="CA379" s="56">
        <f t="shared" si="270"/>
        <v>0</v>
      </c>
      <c r="CB379" s="99" t="s">
        <v>111</v>
      </c>
      <c r="CC379" s="56">
        <f t="shared" si="271"/>
        <v>0</v>
      </c>
      <c r="CD379" s="99" t="s">
        <v>126</v>
      </c>
      <c r="CE379" s="56">
        <f t="shared" si="272"/>
        <v>0</v>
      </c>
      <c r="CF379" s="56"/>
      <c r="CG379" s="99" t="s">
        <v>75</v>
      </c>
      <c r="CH379" s="56">
        <f t="shared" si="273"/>
        <v>0</v>
      </c>
      <c r="CI379" s="99" t="s">
        <v>139</v>
      </c>
      <c r="CJ379" s="56">
        <f t="shared" si="274"/>
        <v>0</v>
      </c>
      <c r="CK379" s="99" t="s">
        <v>89</v>
      </c>
      <c r="CL379" s="56">
        <f t="shared" si="275"/>
        <v>0</v>
      </c>
      <c r="CM379" s="99" t="s">
        <v>123</v>
      </c>
      <c r="CN379" s="56">
        <f t="shared" si="276"/>
        <v>0</v>
      </c>
      <c r="CO379" s="99" t="s">
        <v>111</v>
      </c>
      <c r="CP379" s="56">
        <f t="shared" si="277"/>
        <v>0</v>
      </c>
      <c r="CQ379" s="99" t="s">
        <v>126</v>
      </c>
      <c r="CR379" s="102">
        <f t="shared" si="278"/>
        <v>0</v>
      </c>
    </row>
    <row r="380" spans="1:96" x14ac:dyDescent="0.15">
      <c r="A380" s="80" t="s">
        <v>914</v>
      </c>
      <c r="B380" s="81" t="s">
        <v>915</v>
      </c>
      <c r="C380" s="82" t="s">
        <v>170</v>
      </c>
      <c r="D380" s="82" t="s">
        <v>52</v>
      </c>
      <c r="E380" s="56"/>
      <c r="F380" s="14"/>
      <c r="G380" s="80">
        <v>100</v>
      </c>
      <c r="H380" s="56">
        <v>33</v>
      </c>
      <c r="I380" s="56">
        <v>91</v>
      </c>
      <c r="J380" s="56">
        <v>67.5</v>
      </c>
      <c r="K380" s="56">
        <v>42.5</v>
      </c>
      <c r="L380" s="56">
        <v>55</v>
      </c>
      <c r="M380" s="94">
        <f t="shared" si="241"/>
        <v>389</v>
      </c>
      <c r="N380" s="80"/>
      <c r="O380" s="56">
        <f t="shared" si="279"/>
        <v>0</v>
      </c>
      <c r="P380" s="56"/>
      <c r="Q380" s="81">
        <f t="shared" si="240"/>
        <v>0</v>
      </c>
      <c r="R380" s="14">
        <f t="shared" si="242"/>
        <v>0</v>
      </c>
      <c r="S380" s="80"/>
      <c r="T380" s="99" t="s">
        <v>77</v>
      </c>
      <c r="U380" s="56">
        <f t="shared" si="243"/>
        <v>0</v>
      </c>
      <c r="V380" s="99" t="s">
        <v>82</v>
      </c>
      <c r="W380" s="56">
        <f t="shared" si="244"/>
        <v>0</v>
      </c>
      <c r="X380" s="99" t="s">
        <v>90</v>
      </c>
      <c r="Y380" s="56">
        <f t="shared" si="245"/>
        <v>0</v>
      </c>
      <c r="Z380" s="99" t="s">
        <v>105</v>
      </c>
      <c r="AA380" s="56">
        <f t="shared" si="246"/>
        <v>0</v>
      </c>
      <c r="AB380" s="99" t="s">
        <v>108</v>
      </c>
      <c r="AC380" s="56">
        <f t="shared" si="247"/>
        <v>0</v>
      </c>
      <c r="AD380" s="99" t="s">
        <v>103</v>
      </c>
      <c r="AE380" s="56">
        <f t="shared" si="248"/>
        <v>0</v>
      </c>
      <c r="AF380" s="56"/>
      <c r="AG380" s="99" t="s">
        <v>73</v>
      </c>
      <c r="AH380" s="56">
        <f t="shared" si="249"/>
        <v>0</v>
      </c>
      <c r="AI380" s="100" t="s">
        <v>79</v>
      </c>
      <c r="AJ380" s="56">
        <f t="shared" si="250"/>
        <v>0</v>
      </c>
      <c r="AK380" s="56" t="s">
        <v>87</v>
      </c>
      <c r="AL380" s="56">
        <f t="shared" si="251"/>
        <v>0</v>
      </c>
      <c r="AM380" s="99" t="s">
        <v>107</v>
      </c>
      <c r="AN380" s="56">
        <f t="shared" si="252"/>
        <v>0</v>
      </c>
      <c r="AO380" s="99" t="s">
        <v>110</v>
      </c>
      <c r="AP380" s="56">
        <f t="shared" si="253"/>
        <v>0</v>
      </c>
      <c r="AQ380" s="99" t="s">
        <v>103</v>
      </c>
      <c r="AR380" s="56">
        <f t="shared" si="254"/>
        <v>0</v>
      </c>
      <c r="AS380" s="56"/>
      <c r="AT380" s="99" t="s">
        <v>76</v>
      </c>
      <c r="AU380" s="56">
        <f t="shared" si="255"/>
        <v>0</v>
      </c>
      <c r="AV380" s="99" t="s">
        <v>79</v>
      </c>
      <c r="AW380" s="56">
        <f t="shared" si="256"/>
        <v>0</v>
      </c>
      <c r="AX380" s="99" t="s">
        <v>87</v>
      </c>
      <c r="AY380" s="56">
        <f t="shared" si="257"/>
        <v>0</v>
      </c>
      <c r="AZ380" s="99" t="s">
        <v>107</v>
      </c>
      <c r="BA380" s="56">
        <f t="shared" si="258"/>
        <v>0</v>
      </c>
      <c r="BB380" s="99" t="s">
        <v>133</v>
      </c>
      <c r="BC380" s="56">
        <f t="shared" si="259"/>
        <v>0</v>
      </c>
      <c r="BD380" s="99" t="s">
        <v>126</v>
      </c>
      <c r="BE380" s="56">
        <f t="shared" si="260"/>
        <v>0</v>
      </c>
      <c r="BF380" s="56"/>
      <c r="BG380" s="69" t="s">
        <v>76</v>
      </c>
      <c r="BH380" s="56">
        <f t="shared" si="261"/>
        <v>0</v>
      </c>
      <c r="BI380" s="100" t="s">
        <v>79</v>
      </c>
      <c r="BJ380" s="56">
        <f t="shared" si="262"/>
        <v>0</v>
      </c>
      <c r="BK380" s="99" t="s">
        <v>87</v>
      </c>
      <c r="BL380" s="56">
        <f t="shared" si="263"/>
        <v>0</v>
      </c>
      <c r="BM380" s="99" t="s">
        <v>107</v>
      </c>
      <c r="BN380" s="56">
        <f t="shared" si="264"/>
        <v>0</v>
      </c>
      <c r="BO380" s="99" t="s">
        <v>133</v>
      </c>
      <c r="BP380" s="56">
        <f t="shared" si="265"/>
        <v>0</v>
      </c>
      <c r="BQ380" s="99" t="s">
        <v>126</v>
      </c>
      <c r="BR380" s="56">
        <f t="shared" si="266"/>
        <v>0</v>
      </c>
      <c r="BS380" s="56"/>
      <c r="BT380" s="99" t="s">
        <v>136</v>
      </c>
      <c r="BU380" s="56">
        <f t="shared" si="267"/>
        <v>0</v>
      </c>
      <c r="BV380" s="100" t="s">
        <v>80</v>
      </c>
      <c r="BW380" s="56">
        <f t="shared" si="268"/>
        <v>0</v>
      </c>
      <c r="BX380" s="99" t="s">
        <v>90</v>
      </c>
      <c r="BY380" s="56">
        <f t="shared" si="269"/>
        <v>0</v>
      </c>
      <c r="BZ380" s="99" t="s">
        <v>105</v>
      </c>
      <c r="CA380" s="56">
        <f t="shared" si="270"/>
        <v>0</v>
      </c>
      <c r="CB380" s="99" t="s">
        <v>108</v>
      </c>
      <c r="CC380" s="56">
        <f t="shared" si="271"/>
        <v>0</v>
      </c>
      <c r="CD380" s="99" t="s">
        <v>126</v>
      </c>
      <c r="CE380" s="56">
        <f t="shared" si="272"/>
        <v>0</v>
      </c>
      <c r="CF380" s="56"/>
      <c r="CG380" s="99" t="s">
        <v>136</v>
      </c>
      <c r="CH380" s="56">
        <f t="shared" si="273"/>
        <v>0</v>
      </c>
      <c r="CI380" s="99" t="s">
        <v>80</v>
      </c>
      <c r="CJ380" s="56">
        <f t="shared" si="274"/>
        <v>0</v>
      </c>
      <c r="CK380" s="99" t="s">
        <v>90</v>
      </c>
      <c r="CL380" s="56">
        <f t="shared" si="275"/>
        <v>0</v>
      </c>
      <c r="CM380" s="99" t="s">
        <v>105</v>
      </c>
      <c r="CN380" s="56">
        <f t="shared" si="276"/>
        <v>0</v>
      </c>
      <c r="CO380" s="99" t="s">
        <v>108</v>
      </c>
      <c r="CP380" s="56">
        <f t="shared" si="277"/>
        <v>0</v>
      </c>
      <c r="CQ380" s="99" t="s">
        <v>126</v>
      </c>
      <c r="CR380" s="102">
        <f t="shared" si="278"/>
        <v>0</v>
      </c>
    </row>
    <row r="381" spans="1:96" x14ac:dyDescent="0.15">
      <c r="A381" s="80" t="s">
        <v>916</v>
      </c>
      <c r="B381" s="81" t="s">
        <v>917</v>
      </c>
      <c r="C381" s="82" t="s">
        <v>170</v>
      </c>
      <c r="D381" s="82" t="s">
        <v>52</v>
      </c>
      <c r="E381" s="56"/>
      <c r="F381" s="14"/>
      <c r="G381" s="80">
        <v>97</v>
      </c>
      <c r="H381" s="56">
        <v>44</v>
      </c>
      <c r="I381" s="56">
        <v>103</v>
      </c>
      <c r="J381" s="56">
        <v>57.5</v>
      </c>
      <c r="K381" s="56">
        <v>38</v>
      </c>
      <c r="L381" s="56">
        <v>46</v>
      </c>
      <c r="M381" s="94">
        <f t="shared" si="241"/>
        <v>385.5</v>
      </c>
      <c r="N381" s="80"/>
      <c r="O381" s="56">
        <f t="shared" si="279"/>
        <v>0</v>
      </c>
      <c r="P381" s="56"/>
      <c r="Q381" s="81">
        <f t="shared" si="240"/>
        <v>0</v>
      </c>
      <c r="R381" s="14">
        <f t="shared" si="242"/>
        <v>0</v>
      </c>
      <c r="S381" s="80"/>
      <c r="T381" s="99" t="s">
        <v>74</v>
      </c>
      <c r="U381" s="56">
        <f t="shared" si="243"/>
        <v>0</v>
      </c>
      <c r="V381" s="99" t="s">
        <v>84</v>
      </c>
      <c r="W381" s="56">
        <f t="shared" si="244"/>
        <v>0</v>
      </c>
      <c r="X381" s="99" t="s">
        <v>88</v>
      </c>
      <c r="Y381" s="56">
        <f t="shared" si="245"/>
        <v>0</v>
      </c>
      <c r="Z381" s="99" t="s">
        <v>105</v>
      </c>
      <c r="AA381" s="56">
        <f t="shared" si="246"/>
        <v>0</v>
      </c>
      <c r="AB381" s="99" t="s">
        <v>110</v>
      </c>
      <c r="AC381" s="56">
        <f t="shared" si="247"/>
        <v>0</v>
      </c>
      <c r="AD381" s="99" t="s">
        <v>112</v>
      </c>
      <c r="AE381" s="56">
        <f t="shared" si="248"/>
        <v>0</v>
      </c>
      <c r="AF381" s="56"/>
      <c r="AG381" s="99" t="s">
        <v>75</v>
      </c>
      <c r="AH381" s="56">
        <f t="shared" si="249"/>
        <v>0</v>
      </c>
      <c r="AI381" s="100" t="s">
        <v>84</v>
      </c>
      <c r="AJ381" s="56">
        <f t="shared" si="250"/>
        <v>0</v>
      </c>
      <c r="AK381" s="56" t="s">
        <v>87</v>
      </c>
      <c r="AL381" s="56">
        <f t="shared" si="251"/>
        <v>0</v>
      </c>
      <c r="AM381" s="99" t="s">
        <v>105</v>
      </c>
      <c r="AN381" s="56">
        <f t="shared" si="252"/>
        <v>0</v>
      </c>
      <c r="AO381" s="99" t="s">
        <v>111</v>
      </c>
      <c r="AP381" s="56">
        <f t="shared" si="253"/>
        <v>0</v>
      </c>
      <c r="AQ381" s="99" t="s">
        <v>103</v>
      </c>
      <c r="AR381" s="56">
        <f t="shared" si="254"/>
        <v>0</v>
      </c>
      <c r="AS381" s="56"/>
      <c r="AT381" s="99" t="s">
        <v>75</v>
      </c>
      <c r="AU381" s="56">
        <f t="shared" si="255"/>
        <v>0</v>
      </c>
      <c r="AV381" s="99" t="s">
        <v>84</v>
      </c>
      <c r="AW381" s="56">
        <f t="shared" si="256"/>
        <v>0</v>
      </c>
      <c r="AX381" s="99" t="s">
        <v>87</v>
      </c>
      <c r="AY381" s="56">
        <f t="shared" si="257"/>
        <v>0</v>
      </c>
      <c r="AZ381" s="99" t="s">
        <v>105</v>
      </c>
      <c r="BA381" s="56">
        <f t="shared" si="258"/>
        <v>0</v>
      </c>
      <c r="BB381" s="99" t="s">
        <v>111</v>
      </c>
      <c r="BC381" s="56">
        <f t="shared" si="259"/>
        <v>0</v>
      </c>
      <c r="BD381" s="99" t="s">
        <v>103</v>
      </c>
      <c r="BE381" s="56">
        <f t="shared" si="260"/>
        <v>0</v>
      </c>
      <c r="BF381" s="56"/>
      <c r="BG381" s="69" t="s">
        <v>75</v>
      </c>
      <c r="BH381" s="56">
        <f t="shared" si="261"/>
        <v>0</v>
      </c>
      <c r="BI381" s="100" t="s">
        <v>84</v>
      </c>
      <c r="BJ381" s="56">
        <f t="shared" si="262"/>
        <v>0</v>
      </c>
      <c r="BK381" s="99" t="s">
        <v>87</v>
      </c>
      <c r="BL381" s="56">
        <f t="shared" si="263"/>
        <v>0</v>
      </c>
      <c r="BM381" s="99" t="s">
        <v>105</v>
      </c>
      <c r="BN381" s="56">
        <f t="shared" si="264"/>
        <v>0</v>
      </c>
      <c r="BO381" s="99" t="s">
        <v>111</v>
      </c>
      <c r="BP381" s="56">
        <f t="shared" si="265"/>
        <v>0</v>
      </c>
      <c r="BQ381" s="99" t="s">
        <v>103</v>
      </c>
      <c r="BR381" s="56">
        <f t="shared" si="266"/>
        <v>0</v>
      </c>
      <c r="BS381" s="56"/>
      <c r="BT381" s="99" t="s">
        <v>75</v>
      </c>
      <c r="BU381" s="56">
        <f t="shared" si="267"/>
        <v>0</v>
      </c>
      <c r="BV381" s="100" t="s">
        <v>139</v>
      </c>
      <c r="BW381" s="56">
        <f t="shared" si="268"/>
        <v>0</v>
      </c>
      <c r="BX381" s="99" t="s">
        <v>89</v>
      </c>
      <c r="BY381" s="56">
        <f t="shared" si="269"/>
        <v>0</v>
      </c>
      <c r="BZ381" s="99" t="s">
        <v>123</v>
      </c>
      <c r="CA381" s="56">
        <f t="shared" si="270"/>
        <v>0</v>
      </c>
      <c r="CB381" s="99" t="s">
        <v>111</v>
      </c>
      <c r="CC381" s="56">
        <f t="shared" si="271"/>
        <v>0</v>
      </c>
      <c r="CD381" s="99" t="s">
        <v>126</v>
      </c>
      <c r="CE381" s="56">
        <f t="shared" si="272"/>
        <v>0</v>
      </c>
      <c r="CF381" s="56"/>
      <c r="CG381" s="99" t="s">
        <v>75</v>
      </c>
      <c r="CH381" s="56">
        <f t="shared" si="273"/>
        <v>0</v>
      </c>
      <c r="CI381" s="99" t="s">
        <v>139</v>
      </c>
      <c r="CJ381" s="56">
        <f t="shared" si="274"/>
        <v>0</v>
      </c>
      <c r="CK381" s="99" t="s">
        <v>89</v>
      </c>
      <c r="CL381" s="56">
        <f t="shared" si="275"/>
        <v>0</v>
      </c>
      <c r="CM381" s="99" t="s">
        <v>123</v>
      </c>
      <c r="CN381" s="56">
        <f t="shared" si="276"/>
        <v>0</v>
      </c>
      <c r="CO381" s="99" t="s">
        <v>111</v>
      </c>
      <c r="CP381" s="56">
        <f t="shared" si="277"/>
        <v>0</v>
      </c>
      <c r="CQ381" s="99" t="s">
        <v>126</v>
      </c>
      <c r="CR381" s="102">
        <f t="shared" si="278"/>
        <v>0</v>
      </c>
    </row>
    <row r="382" spans="1:96" x14ac:dyDescent="0.15">
      <c r="A382" s="80" t="s">
        <v>918</v>
      </c>
      <c r="B382" s="81" t="s">
        <v>919</v>
      </c>
      <c r="C382" s="82" t="s">
        <v>170</v>
      </c>
      <c r="D382" s="82" t="s">
        <v>52</v>
      </c>
      <c r="E382" s="56"/>
      <c r="F382" s="14"/>
      <c r="G382" s="80">
        <v>100</v>
      </c>
      <c r="H382" s="56">
        <v>38</v>
      </c>
      <c r="I382" s="56">
        <v>97</v>
      </c>
      <c r="J382" s="56">
        <v>49.5</v>
      </c>
      <c r="K382" s="56">
        <v>50.5</v>
      </c>
      <c r="L382" s="56">
        <v>50</v>
      </c>
      <c r="M382" s="94">
        <f t="shared" si="241"/>
        <v>385</v>
      </c>
      <c r="N382" s="80"/>
      <c r="O382" s="56">
        <f t="shared" si="279"/>
        <v>0</v>
      </c>
      <c r="P382" s="56"/>
      <c r="Q382" s="81">
        <f t="shared" si="240"/>
        <v>0</v>
      </c>
      <c r="R382" s="14">
        <f t="shared" si="242"/>
        <v>0</v>
      </c>
      <c r="S382" s="80"/>
      <c r="T382" s="99" t="s">
        <v>77</v>
      </c>
      <c r="U382" s="56">
        <f t="shared" si="243"/>
        <v>0</v>
      </c>
      <c r="V382" s="99" t="s">
        <v>82</v>
      </c>
      <c r="W382" s="56">
        <f t="shared" si="244"/>
        <v>0</v>
      </c>
      <c r="X382" s="99" t="s">
        <v>90</v>
      </c>
      <c r="Y382" s="56">
        <f t="shared" si="245"/>
        <v>0</v>
      </c>
      <c r="Z382" s="99" t="s">
        <v>105</v>
      </c>
      <c r="AA382" s="56">
        <f t="shared" si="246"/>
        <v>0</v>
      </c>
      <c r="AB382" s="99" t="s">
        <v>108</v>
      </c>
      <c r="AC382" s="56">
        <f t="shared" si="247"/>
        <v>0</v>
      </c>
      <c r="AD382" s="99" t="s">
        <v>103</v>
      </c>
      <c r="AE382" s="56">
        <f t="shared" si="248"/>
        <v>0</v>
      </c>
      <c r="AF382" s="56"/>
      <c r="AG382" s="99" t="s">
        <v>76</v>
      </c>
      <c r="AH382" s="56">
        <f t="shared" si="249"/>
        <v>0</v>
      </c>
      <c r="AI382" s="100" t="s">
        <v>80</v>
      </c>
      <c r="AJ382" s="56">
        <f t="shared" si="250"/>
        <v>0</v>
      </c>
      <c r="AK382" s="56" t="s">
        <v>86</v>
      </c>
      <c r="AL382" s="56">
        <f t="shared" si="251"/>
        <v>0</v>
      </c>
      <c r="AM382" s="99" t="s">
        <v>123</v>
      </c>
      <c r="AN382" s="56">
        <f t="shared" si="252"/>
        <v>0</v>
      </c>
      <c r="AO382" s="99" t="s">
        <v>110</v>
      </c>
      <c r="AP382" s="56">
        <f t="shared" si="253"/>
        <v>0</v>
      </c>
      <c r="AQ382" s="99" t="s">
        <v>127</v>
      </c>
      <c r="AR382" s="56">
        <f t="shared" si="254"/>
        <v>0</v>
      </c>
      <c r="AS382" s="56"/>
      <c r="AT382" s="99" t="s">
        <v>75</v>
      </c>
      <c r="AU382" s="56">
        <f t="shared" si="255"/>
        <v>0</v>
      </c>
      <c r="AV382" s="99" t="s">
        <v>79</v>
      </c>
      <c r="AW382" s="56">
        <f t="shared" si="256"/>
        <v>0</v>
      </c>
      <c r="AX382" s="99" t="s">
        <v>86</v>
      </c>
      <c r="AY382" s="56">
        <f t="shared" si="257"/>
        <v>0</v>
      </c>
      <c r="AZ382" s="99" t="s">
        <v>123</v>
      </c>
      <c r="BA382" s="56">
        <f t="shared" si="258"/>
        <v>0</v>
      </c>
      <c r="BB382" s="99" t="s">
        <v>133</v>
      </c>
      <c r="BC382" s="56">
        <f t="shared" si="259"/>
        <v>0</v>
      </c>
      <c r="BD382" s="99" t="s">
        <v>103</v>
      </c>
      <c r="BE382" s="56">
        <f t="shared" si="260"/>
        <v>0</v>
      </c>
      <c r="BF382" s="56"/>
      <c r="BG382" s="69" t="s">
        <v>75</v>
      </c>
      <c r="BH382" s="56">
        <f t="shared" si="261"/>
        <v>0</v>
      </c>
      <c r="BI382" s="100" t="s">
        <v>79</v>
      </c>
      <c r="BJ382" s="56">
        <f t="shared" si="262"/>
        <v>0</v>
      </c>
      <c r="BK382" s="99" t="s">
        <v>86</v>
      </c>
      <c r="BL382" s="56">
        <f t="shared" si="263"/>
        <v>0</v>
      </c>
      <c r="BM382" s="99" t="s">
        <v>123</v>
      </c>
      <c r="BN382" s="56">
        <f t="shared" si="264"/>
        <v>0</v>
      </c>
      <c r="BO382" s="99" t="s">
        <v>133</v>
      </c>
      <c r="BP382" s="56">
        <f t="shared" si="265"/>
        <v>0</v>
      </c>
      <c r="BQ382" s="99" t="s">
        <v>103</v>
      </c>
      <c r="BR382" s="56">
        <f t="shared" si="266"/>
        <v>0</v>
      </c>
      <c r="BS382" s="56"/>
      <c r="BT382" s="99" t="s">
        <v>136</v>
      </c>
      <c r="BU382" s="56">
        <f t="shared" si="267"/>
        <v>0</v>
      </c>
      <c r="BV382" s="100" t="s">
        <v>80</v>
      </c>
      <c r="BW382" s="56">
        <f t="shared" si="268"/>
        <v>0</v>
      </c>
      <c r="BX382" s="99" t="s">
        <v>90</v>
      </c>
      <c r="BY382" s="56">
        <f t="shared" si="269"/>
        <v>0</v>
      </c>
      <c r="BZ382" s="99" t="s">
        <v>105</v>
      </c>
      <c r="CA382" s="56">
        <f t="shared" si="270"/>
        <v>0</v>
      </c>
      <c r="CB382" s="99" t="s">
        <v>108</v>
      </c>
      <c r="CC382" s="56">
        <f t="shared" si="271"/>
        <v>0</v>
      </c>
      <c r="CD382" s="99" t="s">
        <v>126</v>
      </c>
      <c r="CE382" s="56">
        <f t="shared" si="272"/>
        <v>0</v>
      </c>
      <c r="CF382" s="56"/>
      <c r="CG382" s="99" t="s">
        <v>136</v>
      </c>
      <c r="CH382" s="56">
        <f t="shared" si="273"/>
        <v>0</v>
      </c>
      <c r="CI382" s="99" t="s">
        <v>80</v>
      </c>
      <c r="CJ382" s="56">
        <f t="shared" si="274"/>
        <v>0</v>
      </c>
      <c r="CK382" s="99" t="s">
        <v>90</v>
      </c>
      <c r="CL382" s="56">
        <f t="shared" si="275"/>
        <v>0</v>
      </c>
      <c r="CM382" s="99" t="s">
        <v>105</v>
      </c>
      <c r="CN382" s="56">
        <f t="shared" si="276"/>
        <v>0</v>
      </c>
      <c r="CO382" s="99" t="s">
        <v>108</v>
      </c>
      <c r="CP382" s="56">
        <f t="shared" si="277"/>
        <v>0</v>
      </c>
      <c r="CQ382" s="99" t="s">
        <v>126</v>
      </c>
      <c r="CR382" s="102">
        <f t="shared" si="278"/>
        <v>0</v>
      </c>
    </row>
    <row r="383" spans="1:96" x14ac:dyDescent="0.15">
      <c r="A383" s="80" t="s">
        <v>920</v>
      </c>
      <c r="B383" s="81" t="s">
        <v>921</v>
      </c>
      <c r="C383" s="82" t="s">
        <v>170</v>
      </c>
      <c r="D383" s="82" t="s">
        <v>52</v>
      </c>
      <c r="E383" s="56"/>
      <c r="F383" s="14"/>
      <c r="G383" s="80">
        <v>97</v>
      </c>
      <c r="H383" s="56">
        <v>35</v>
      </c>
      <c r="I383" s="56">
        <v>92</v>
      </c>
      <c r="J383" s="56">
        <v>52</v>
      </c>
      <c r="K383" s="56">
        <v>57</v>
      </c>
      <c r="L383" s="56">
        <v>50.5</v>
      </c>
      <c r="M383" s="94">
        <f t="shared" si="241"/>
        <v>383.5</v>
      </c>
      <c r="N383" s="80"/>
      <c r="O383" s="56">
        <f t="shared" si="279"/>
        <v>0</v>
      </c>
      <c r="P383" s="56"/>
      <c r="Q383" s="81">
        <f t="shared" si="240"/>
        <v>0</v>
      </c>
      <c r="R383" s="14">
        <f t="shared" si="242"/>
        <v>0</v>
      </c>
      <c r="S383" s="80"/>
      <c r="T383" s="99" t="s">
        <v>73</v>
      </c>
      <c r="U383" s="56">
        <f t="shared" si="243"/>
        <v>0</v>
      </c>
      <c r="V383" s="99" t="s">
        <v>80</v>
      </c>
      <c r="W383" s="56">
        <f t="shared" si="244"/>
        <v>0</v>
      </c>
      <c r="X383" s="99" t="s">
        <v>89</v>
      </c>
      <c r="Y383" s="56">
        <f t="shared" si="245"/>
        <v>0</v>
      </c>
      <c r="Z383" s="99" t="s">
        <v>123</v>
      </c>
      <c r="AA383" s="56">
        <f t="shared" si="246"/>
        <v>0</v>
      </c>
      <c r="AB383" s="99" t="s">
        <v>110</v>
      </c>
      <c r="AC383" s="56">
        <f t="shared" si="247"/>
        <v>0</v>
      </c>
      <c r="AD383" s="99" t="s">
        <v>103</v>
      </c>
      <c r="AE383" s="56">
        <f t="shared" si="248"/>
        <v>0</v>
      </c>
      <c r="AF383" s="56"/>
      <c r="AG383" s="99" t="s">
        <v>74</v>
      </c>
      <c r="AH383" s="56">
        <f t="shared" si="249"/>
        <v>0</v>
      </c>
      <c r="AI383" s="100" t="s">
        <v>81</v>
      </c>
      <c r="AJ383" s="56">
        <f t="shared" si="250"/>
        <v>0</v>
      </c>
      <c r="AK383" s="56" t="s">
        <v>89</v>
      </c>
      <c r="AL383" s="56">
        <f t="shared" si="251"/>
        <v>0</v>
      </c>
      <c r="AM383" s="99" t="s">
        <v>123</v>
      </c>
      <c r="AN383" s="56">
        <f t="shared" si="252"/>
        <v>0</v>
      </c>
      <c r="AO383" s="99" t="s">
        <v>110</v>
      </c>
      <c r="AP383" s="56">
        <f t="shared" si="253"/>
        <v>0</v>
      </c>
      <c r="AQ383" s="99" t="s">
        <v>127</v>
      </c>
      <c r="AR383" s="56">
        <f t="shared" si="254"/>
        <v>0</v>
      </c>
      <c r="AS383" s="56"/>
      <c r="AT383" s="99" t="s">
        <v>74</v>
      </c>
      <c r="AU383" s="56">
        <f t="shared" si="255"/>
        <v>0</v>
      </c>
      <c r="AV383" s="99" t="s">
        <v>79</v>
      </c>
      <c r="AW383" s="56">
        <f t="shared" si="256"/>
        <v>0</v>
      </c>
      <c r="AX383" s="99" t="s">
        <v>89</v>
      </c>
      <c r="AY383" s="56">
        <f t="shared" si="257"/>
        <v>0</v>
      </c>
      <c r="AZ383" s="99" t="s">
        <v>123</v>
      </c>
      <c r="BA383" s="56">
        <f t="shared" si="258"/>
        <v>0</v>
      </c>
      <c r="BB383" s="99" t="s">
        <v>133</v>
      </c>
      <c r="BC383" s="56">
        <f t="shared" si="259"/>
        <v>0</v>
      </c>
      <c r="BD383" s="99" t="s">
        <v>103</v>
      </c>
      <c r="BE383" s="56">
        <f t="shared" si="260"/>
        <v>0</v>
      </c>
      <c r="BF383" s="56"/>
      <c r="BG383" s="69" t="s">
        <v>74</v>
      </c>
      <c r="BH383" s="56">
        <f t="shared" si="261"/>
        <v>0</v>
      </c>
      <c r="BI383" s="100" t="s">
        <v>79</v>
      </c>
      <c r="BJ383" s="56">
        <f t="shared" si="262"/>
        <v>0</v>
      </c>
      <c r="BK383" s="99" t="s">
        <v>89</v>
      </c>
      <c r="BL383" s="56">
        <f t="shared" si="263"/>
        <v>0</v>
      </c>
      <c r="BM383" s="99" t="s">
        <v>123</v>
      </c>
      <c r="BN383" s="56">
        <f t="shared" si="264"/>
        <v>0</v>
      </c>
      <c r="BO383" s="99" t="s">
        <v>133</v>
      </c>
      <c r="BP383" s="56">
        <f t="shared" si="265"/>
        <v>0</v>
      </c>
      <c r="BQ383" s="99" t="s">
        <v>103</v>
      </c>
      <c r="BR383" s="56">
        <f t="shared" si="266"/>
        <v>0</v>
      </c>
      <c r="BS383" s="56"/>
      <c r="BT383" s="99" t="s">
        <v>136</v>
      </c>
      <c r="BU383" s="56">
        <f t="shared" si="267"/>
        <v>0</v>
      </c>
      <c r="BV383" s="100" t="s">
        <v>80</v>
      </c>
      <c r="BW383" s="56">
        <f t="shared" si="268"/>
        <v>0</v>
      </c>
      <c r="BX383" s="99" t="s">
        <v>90</v>
      </c>
      <c r="BY383" s="56">
        <f t="shared" si="269"/>
        <v>0</v>
      </c>
      <c r="BZ383" s="99" t="s">
        <v>105</v>
      </c>
      <c r="CA383" s="56">
        <f t="shared" si="270"/>
        <v>0</v>
      </c>
      <c r="CB383" s="99" t="s">
        <v>108</v>
      </c>
      <c r="CC383" s="56">
        <f t="shared" si="271"/>
        <v>0</v>
      </c>
      <c r="CD383" s="99" t="s">
        <v>126</v>
      </c>
      <c r="CE383" s="56">
        <f t="shared" si="272"/>
        <v>0</v>
      </c>
      <c r="CF383" s="56"/>
      <c r="CG383" s="99" t="s">
        <v>136</v>
      </c>
      <c r="CH383" s="56">
        <f t="shared" si="273"/>
        <v>0</v>
      </c>
      <c r="CI383" s="99" t="s">
        <v>80</v>
      </c>
      <c r="CJ383" s="56">
        <f t="shared" si="274"/>
        <v>0</v>
      </c>
      <c r="CK383" s="99" t="s">
        <v>90</v>
      </c>
      <c r="CL383" s="56">
        <f t="shared" si="275"/>
        <v>0</v>
      </c>
      <c r="CM383" s="99" t="s">
        <v>105</v>
      </c>
      <c r="CN383" s="56">
        <f t="shared" si="276"/>
        <v>0</v>
      </c>
      <c r="CO383" s="99" t="s">
        <v>108</v>
      </c>
      <c r="CP383" s="56">
        <f t="shared" si="277"/>
        <v>0</v>
      </c>
      <c r="CQ383" s="99" t="s">
        <v>126</v>
      </c>
      <c r="CR383" s="102">
        <f t="shared" si="278"/>
        <v>0</v>
      </c>
    </row>
    <row r="384" spans="1:96" x14ac:dyDescent="0.15">
      <c r="A384" s="80" t="s">
        <v>922</v>
      </c>
      <c r="B384" s="81" t="s">
        <v>923</v>
      </c>
      <c r="C384" s="82" t="s">
        <v>170</v>
      </c>
      <c r="D384" s="82" t="s">
        <v>52</v>
      </c>
      <c r="E384" s="56"/>
      <c r="F384" s="14"/>
      <c r="G384" s="80">
        <v>98</v>
      </c>
      <c r="H384" s="56">
        <v>50</v>
      </c>
      <c r="I384" s="56">
        <v>83</v>
      </c>
      <c r="J384" s="56">
        <v>53.5</v>
      </c>
      <c r="K384" s="56">
        <v>36.5</v>
      </c>
      <c r="L384" s="56">
        <v>60</v>
      </c>
      <c r="M384" s="94">
        <f t="shared" si="241"/>
        <v>381</v>
      </c>
      <c r="N384" s="80"/>
      <c r="O384" s="56">
        <f t="shared" si="279"/>
        <v>0</v>
      </c>
      <c r="P384" s="56"/>
      <c r="Q384" s="81">
        <f t="shared" si="240"/>
        <v>0</v>
      </c>
      <c r="R384" s="14">
        <f t="shared" si="242"/>
        <v>0</v>
      </c>
      <c r="S384" s="80"/>
      <c r="T384" s="99" t="s">
        <v>78</v>
      </c>
      <c r="U384" s="56">
        <f t="shared" si="243"/>
        <v>0</v>
      </c>
      <c r="V384" s="99" t="s">
        <v>79</v>
      </c>
      <c r="W384" s="56">
        <f t="shared" si="244"/>
        <v>0</v>
      </c>
      <c r="X384" s="99" t="s">
        <v>86</v>
      </c>
      <c r="Y384" s="56">
        <f t="shared" si="245"/>
        <v>0</v>
      </c>
      <c r="Z384" s="99" t="s">
        <v>105</v>
      </c>
      <c r="AA384" s="56">
        <f t="shared" si="246"/>
        <v>0</v>
      </c>
      <c r="AB384" s="99" t="s">
        <v>110</v>
      </c>
      <c r="AC384" s="56">
        <f t="shared" si="247"/>
        <v>0</v>
      </c>
      <c r="AD384" s="99" t="s">
        <v>112</v>
      </c>
      <c r="AE384" s="56">
        <f t="shared" si="248"/>
        <v>0</v>
      </c>
      <c r="AF384" s="56"/>
      <c r="AG384" s="99" t="s">
        <v>76</v>
      </c>
      <c r="AH384" s="56">
        <f t="shared" si="249"/>
        <v>0</v>
      </c>
      <c r="AI384" s="100" t="s">
        <v>80</v>
      </c>
      <c r="AJ384" s="56">
        <f t="shared" si="250"/>
        <v>0</v>
      </c>
      <c r="AK384" s="56" t="s">
        <v>85</v>
      </c>
      <c r="AL384" s="56">
        <f t="shared" si="251"/>
        <v>0</v>
      </c>
      <c r="AM384" s="99" t="s">
        <v>105</v>
      </c>
      <c r="AN384" s="56">
        <f t="shared" si="252"/>
        <v>0</v>
      </c>
      <c r="AO384" s="99" t="s">
        <v>110</v>
      </c>
      <c r="AP384" s="56">
        <f t="shared" si="253"/>
        <v>0</v>
      </c>
      <c r="AQ384" s="99" t="s">
        <v>103</v>
      </c>
      <c r="AR384" s="56">
        <f t="shared" si="254"/>
        <v>0</v>
      </c>
      <c r="AS384" s="56"/>
      <c r="AT384" s="99" t="s">
        <v>73</v>
      </c>
      <c r="AU384" s="56">
        <f t="shared" si="255"/>
        <v>0</v>
      </c>
      <c r="AV384" s="99" t="s">
        <v>132</v>
      </c>
      <c r="AW384" s="56">
        <f t="shared" si="256"/>
        <v>0</v>
      </c>
      <c r="AX384" s="99" t="s">
        <v>86</v>
      </c>
      <c r="AY384" s="56">
        <f t="shared" si="257"/>
        <v>0</v>
      </c>
      <c r="AZ384" s="99" t="s">
        <v>123</v>
      </c>
      <c r="BA384" s="56">
        <f t="shared" si="258"/>
        <v>0</v>
      </c>
      <c r="BB384" s="99" t="s">
        <v>133</v>
      </c>
      <c r="BC384" s="56">
        <f t="shared" si="259"/>
        <v>0</v>
      </c>
      <c r="BD384" s="99" t="s">
        <v>103</v>
      </c>
      <c r="BE384" s="56">
        <f t="shared" si="260"/>
        <v>0</v>
      </c>
      <c r="BF384" s="56"/>
      <c r="BG384" s="69" t="s">
        <v>73</v>
      </c>
      <c r="BH384" s="56">
        <f t="shared" si="261"/>
        <v>0</v>
      </c>
      <c r="BI384" s="100" t="s">
        <v>132</v>
      </c>
      <c r="BJ384" s="56">
        <f t="shared" si="262"/>
        <v>0</v>
      </c>
      <c r="BK384" s="99" t="s">
        <v>86</v>
      </c>
      <c r="BL384" s="56">
        <f t="shared" si="263"/>
        <v>0</v>
      </c>
      <c r="BM384" s="99" t="s">
        <v>123</v>
      </c>
      <c r="BN384" s="56">
        <f t="shared" si="264"/>
        <v>0</v>
      </c>
      <c r="BO384" s="99" t="s">
        <v>133</v>
      </c>
      <c r="BP384" s="56">
        <f t="shared" si="265"/>
        <v>0</v>
      </c>
      <c r="BQ384" s="99" t="s">
        <v>103</v>
      </c>
      <c r="BR384" s="56">
        <f t="shared" si="266"/>
        <v>0</v>
      </c>
      <c r="BS384" s="56"/>
      <c r="BT384" s="99" t="s">
        <v>74</v>
      </c>
      <c r="BU384" s="56">
        <f t="shared" si="267"/>
        <v>0</v>
      </c>
      <c r="BV384" s="100" t="s">
        <v>139</v>
      </c>
      <c r="BW384" s="56">
        <f t="shared" si="268"/>
        <v>0</v>
      </c>
      <c r="BX384" s="99" t="s">
        <v>86</v>
      </c>
      <c r="BY384" s="56">
        <f t="shared" si="269"/>
        <v>0</v>
      </c>
      <c r="BZ384" s="99" t="s">
        <v>123</v>
      </c>
      <c r="CA384" s="56">
        <f t="shared" si="270"/>
        <v>0</v>
      </c>
      <c r="CB384" s="99" t="s">
        <v>111</v>
      </c>
      <c r="CC384" s="56">
        <f t="shared" si="271"/>
        <v>0</v>
      </c>
      <c r="CD384" s="99" t="s">
        <v>126</v>
      </c>
      <c r="CE384" s="56">
        <f t="shared" si="272"/>
        <v>0</v>
      </c>
      <c r="CF384" s="56"/>
      <c r="CG384" s="99" t="s">
        <v>74</v>
      </c>
      <c r="CH384" s="56">
        <f t="shared" si="273"/>
        <v>0</v>
      </c>
      <c r="CI384" s="99" t="s">
        <v>139</v>
      </c>
      <c r="CJ384" s="56">
        <f t="shared" si="274"/>
        <v>0</v>
      </c>
      <c r="CK384" s="99" t="s">
        <v>86</v>
      </c>
      <c r="CL384" s="56">
        <f t="shared" si="275"/>
        <v>0</v>
      </c>
      <c r="CM384" s="99" t="s">
        <v>123</v>
      </c>
      <c r="CN384" s="56">
        <f t="shared" si="276"/>
        <v>0</v>
      </c>
      <c r="CO384" s="99" t="s">
        <v>111</v>
      </c>
      <c r="CP384" s="56">
        <f t="shared" si="277"/>
        <v>0</v>
      </c>
      <c r="CQ384" s="99" t="s">
        <v>126</v>
      </c>
      <c r="CR384" s="102">
        <f t="shared" si="278"/>
        <v>0</v>
      </c>
    </row>
    <row r="385" spans="1:96" x14ac:dyDescent="0.15">
      <c r="A385" s="80" t="s">
        <v>924</v>
      </c>
      <c r="B385" s="81" t="s">
        <v>925</v>
      </c>
      <c r="C385" s="82" t="s">
        <v>170</v>
      </c>
      <c r="D385" s="82" t="s">
        <v>52</v>
      </c>
      <c r="E385" s="56"/>
      <c r="F385" s="14"/>
      <c r="G385" s="80">
        <v>96</v>
      </c>
      <c r="H385" s="56">
        <v>29</v>
      </c>
      <c r="I385" s="56">
        <v>103</v>
      </c>
      <c r="J385" s="56">
        <v>60.5</v>
      </c>
      <c r="K385" s="56">
        <v>45</v>
      </c>
      <c r="L385" s="56">
        <v>47</v>
      </c>
      <c r="M385" s="94">
        <f t="shared" si="241"/>
        <v>380.5</v>
      </c>
      <c r="N385" s="80"/>
      <c r="O385" s="56">
        <f t="shared" si="279"/>
        <v>0</v>
      </c>
      <c r="P385" s="56"/>
      <c r="Q385" s="81">
        <f t="shared" si="240"/>
        <v>0</v>
      </c>
      <c r="R385" s="14">
        <f t="shared" si="242"/>
        <v>0</v>
      </c>
      <c r="S385" s="80"/>
      <c r="T385" s="99" t="s">
        <v>77</v>
      </c>
      <c r="U385" s="56">
        <f t="shared" si="243"/>
        <v>0</v>
      </c>
      <c r="V385" s="99" t="s">
        <v>81</v>
      </c>
      <c r="W385" s="56">
        <f t="shared" si="244"/>
        <v>0</v>
      </c>
      <c r="X385" s="99" t="s">
        <v>90</v>
      </c>
      <c r="Y385" s="56">
        <f t="shared" si="245"/>
        <v>0</v>
      </c>
      <c r="Z385" s="99" t="s">
        <v>123</v>
      </c>
      <c r="AA385" s="56">
        <f t="shared" si="246"/>
        <v>0</v>
      </c>
      <c r="AB385" s="99" t="s">
        <v>110</v>
      </c>
      <c r="AC385" s="56">
        <f t="shared" si="247"/>
        <v>0</v>
      </c>
      <c r="AD385" s="99" t="s">
        <v>103</v>
      </c>
      <c r="AE385" s="56">
        <f t="shared" si="248"/>
        <v>0</v>
      </c>
      <c r="AF385" s="56"/>
      <c r="AG385" s="99" t="s">
        <v>76</v>
      </c>
      <c r="AH385" s="56">
        <f t="shared" si="249"/>
        <v>0</v>
      </c>
      <c r="AI385" s="100" t="s">
        <v>80</v>
      </c>
      <c r="AJ385" s="56">
        <f t="shared" si="250"/>
        <v>0</v>
      </c>
      <c r="AK385" s="56" t="s">
        <v>89</v>
      </c>
      <c r="AL385" s="56">
        <f t="shared" si="251"/>
        <v>0</v>
      </c>
      <c r="AM385" s="99" t="s">
        <v>123</v>
      </c>
      <c r="AN385" s="56">
        <f t="shared" si="252"/>
        <v>0</v>
      </c>
      <c r="AO385" s="99" t="s">
        <v>110</v>
      </c>
      <c r="AP385" s="56">
        <f t="shared" si="253"/>
        <v>0</v>
      </c>
      <c r="AQ385" s="99" t="s">
        <v>103</v>
      </c>
      <c r="AR385" s="56">
        <f t="shared" si="254"/>
        <v>0</v>
      </c>
      <c r="AS385" s="56"/>
      <c r="AT385" s="99" t="s">
        <v>73</v>
      </c>
      <c r="AU385" s="56">
        <f t="shared" si="255"/>
        <v>0</v>
      </c>
      <c r="AV385" s="99" t="s">
        <v>132</v>
      </c>
      <c r="AW385" s="56">
        <f t="shared" si="256"/>
        <v>0</v>
      </c>
      <c r="AX385" s="99" t="s">
        <v>86</v>
      </c>
      <c r="AY385" s="56">
        <f t="shared" si="257"/>
        <v>0</v>
      </c>
      <c r="AZ385" s="99" t="s">
        <v>107</v>
      </c>
      <c r="BA385" s="56">
        <f t="shared" si="258"/>
        <v>0</v>
      </c>
      <c r="BB385" s="99" t="s">
        <v>128</v>
      </c>
      <c r="BC385" s="56">
        <f t="shared" si="259"/>
        <v>0</v>
      </c>
      <c r="BD385" s="99" t="s">
        <v>126</v>
      </c>
      <c r="BE385" s="56">
        <f t="shared" si="260"/>
        <v>0</v>
      </c>
      <c r="BF385" s="56"/>
      <c r="BG385" s="69" t="s">
        <v>73</v>
      </c>
      <c r="BH385" s="56">
        <f t="shared" si="261"/>
        <v>0</v>
      </c>
      <c r="BI385" s="100" t="s">
        <v>132</v>
      </c>
      <c r="BJ385" s="56">
        <f t="shared" si="262"/>
        <v>0</v>
      </c>
      <c r="BK385" s="99" t="s">
        <v>86</v>
      </c>
      <c r="BL385" s="56">
        <f t="shared" si="263"/>
        <v>0</v>
      </c>
      <c r="BM385" s="99" t="s">
        <v>107</v>
      </c>
      <c r="BN385" s="56">
        <f t="shared" si="264"/>
        <v>0</v>
      </c>
      <c r="BO385" s="99" t="s">
        <v>128</v>
      </c>
      <c r="BP385" s="56">
        <f t="shared" si="265"/>
        <v>0</v>
      </c>
      <c r="BQ385" s="99" t="s">
        <v>126</v>
      </c>
      <c r="BR385" s="56">
        <f t="shared" si="266"/>
        <v>0</v>
      </c>
      <c r="BS385" s="56"/>
      <c r="BT385" s="99" t="s">
        <v>75</v>
      </c>
      <c r="BU385" s="56">
        <f t="shared" si="267"/>
        <v>0</v>
      </c>
      <c r="BV385" s="100" t="s">
        <v>139</v>
      </c>
      <c r="BW385" s="56">
        <f t="shared" si="268"/>
        <v>0</v>
      </c>
      <c r="BX385" s="99" t="s">
        <v>89</v>
      </c>
      <c r="BY385" s="56">
        <f t="shared" si="269"/>
        <v>0</v>
      </c>
      <c r="BZ385" s="99" t="s">
        <v>123</v>
      </c>
      <c r="CA385" s="56">
        <f t="shared" si="270"/>
        <v>0</v>
      </c>
      <c r="CB385" s="99" t="s">
        <v>111</v>
      </c>
      <c r="CC385" s="56">
        <f t="shared" si="271"/>
        <v>0</v>
      </c>
      <c r="CD385" s="99" t="s">
        <v>126</v>
      </c>
      <c r="CE385" s="56">
        <f t="shared" si="272"/>
        <v>0</v>
      </c>
      <c r="CF385" s="56"/>
      <c r="CG385" s="99" t="s">
        <v>75</v>
      </c>
      <c r="CH385" s="56">
        <f t="shared" si="273"/>
        <v>0</v>
      </c>
      <c r="CI385" s="99" t="s">
        <v>139</v>
      </c>
      <c r="CJ385" s="56">
        <f t="shared" si="274"/>
        <v>0</v>
      </c>
      <c r="CK385" s="99" t="s">
        <v>89</v>
      </c>
      <c r="CL385" s="56">
        <f t="shared" si="275"/>
        <v>0</v>
      </c>
      <c r="CM385" s="99" t="s">
        <v>123</v>
      </c>
      <c r="CN385" s="56">
        <f t="shared" si="276"/>
        <v>0</v>
      </c>
      <c r="CO385" s="99" t="s">
        <v>111</v>
      </c>
      <c r="CP385" s="56">
        <f t="shared" si="277"/>
        <v>0</v>
      </c>
      <c r="CQ385" s="99" t="s">
        <v>126</v>
      </c>
      <c r="CR385" s="102">
        <f t="shared" si="278"/>
        <v>0</v>
      </c>
    </row>
    <row r="386" spans="1:96" x14ac:dyDescent="0.15">
      <c r="A386" s="80" t="s">
        <v>302</v>
      </c>
      <c r="B386" s="81" t="s">
        <v>926</v>
      </c>
      <c r="C386" s="82" t="s">
        <v>170</v>
      </c>
      <c r="D386" s="82" t="s">
        <v>52</v>
      </c>
      <c r="E386" s="56"/>
      <c r="F386" s="14"/>
      <c r="G386" s="80">
        <v>88</v>
      </c>
      <c r="H386" s="56">
        <v>57</v>
      </c>
      <c r="I386" s="56">
        <v>88</v>
      </c>
      <c r="J386" s="56">
        <v>52</v>
      </c>
      <c r="K386" s="56">
        <v>39.5</v>
      </c>
      <c r="L386" s="56">
        <v>54</v>
      </c>
      <c r="M386" s="94">
        <f t="shared" si="241"/>
        <v>378.5</v>
      </c>
      <c r="N386" s="80"/>
      <c r="O386" s="56">
        <f t="shared" si="279"/>
        <v>0</v>
      </c>
      <c r="P386" s="56"/>
      <c r="Q386" s="81">
        <f t="shared" si="240"/>
        <v>0</v>
      </c>
      <c r="R386" s="14">
        <f t="shared" si="242"/>
        <v>0</v>
      </c>
      <c r="S386" s="80"/>
      <c r="T386" s="99" t="s">
        <v>74</v>
      </c>
      <c r="U386" s="56">
        <f t="shared" si="243"/>
        <v>0</v>
      </c>
      <c r="V386" s="99" t="s">
        <v>79</v>
      </c>
      <c r="W386" s="56">
        <f t="shared" si="244"/>
        <v>0</v>
      </c>
      <c r="X386" s="99" t="s">
        <v>86</v>
      </c>
      <c r="Y386" s="56">
        <f t="shared" si="245"/>
        <v>0</v>
      </c>
      <c r="Z386" s="99" t="s">
        <v>107</v>
      </c>
      <c r="AA386" s="56">
        <f t="shared" si="246"/>
        <v>0</v>
      </c>
      <c r="AB386" s="99" t="s">
        <v>110</v>
      </c>
      <c r="AC386" s="56">
        <f t="shared" si="247"/>
        <v>0</v>
      </c>
      <c r="AD386" s="99" t="s">
        <v>103</v>
      </c>
      <c r="AE386" s="56">
        <f t="shared" si="248"/>
        <v>0</v>
      </c>
      <c r="AF386" s="56"/>
      <c r="AG386" s="99" t="s">
        <v>77</v>
      </c>
      <c r="AH386" s="56">
        <f t="shared" si="249"/>
        <v>0</v>
      </c>
      <c r="AI386" s="100" t="s">
        <v>84</v>
      </c>
      <c r="AJ386" s="56">
        <f t="shared" si="250"/>
        <v>0</v>
      </c>
      <c r="AK386" s="56" t="s">
        <v>87</v>
      </c>
      <c r="AL386" s="56">
        <f t="shared" si="251"/>
        <v>0</v>
      </c>
      <c r="AM386" s="99" t="s">
        <v>105</v>
      </c>
      <c r="AN386" s="56">
        <f t="shared" si="252"/>
        <v>0</v>
      </c>
      <c r="AO386" s="99" t="s">
        <v>111</v>
      </c>
      <c r="AP386" s="56">
        <f t="shared" si="253"/>
        <v>0</v>
      </c>
      <c r="AQ386" s="99" t="s">
        <v>103</v>
      </c>
      <c r="AR386" s="56">
        <f t="shared" si="254"/>
        <v>0</v>
      </c>
      <c r="AS386" s="56"/>
      <c r="AT386" s="99" t="s">
        <v>76</v>
      </c>
      <c r="AU386" s="56">
        <f t="shared" si="255"/>
        <v>0</v>
      </c>
      <c r="AV386" s="99" t="s">
        <v>84</v>
      </c>
      <c r="AW386" s="56">
        <f t="shared" si="256"/>
        <v>0</v>
      </c>
      <c r="AX386" s="99" t="s">
        <v>87</v>
      </c>
      <c r="AY386" s="56">
        <f t="shared" si="257"/>
        <v>0</v>
      </c>
      <c r="AZ386" s="99" t="s">
        <v>105</v>
      </c>
      <c r="BA386" s="56">
        <f t="shared" si="258"/>
        <v>0</v>
      </c>
      <c r="BB386" s="99" t="s">
        <v>111</v>
      </c>
      <c r="BC386" s="56">
        <f t="shared" si="259"/>
        <v>0</v>
      </c>
      <c r="BD386" s="99" t="s">
        <v>126</v>
      </c>
      <c r="BE386" s="56">
        <f t="shared" si="260"/>
        <v>0</v>
      </c>
      <c r="BF386" s="56"/>
      <c r="BG386" s="69" t="s">
        <v>76</v>
      </c>
      <c r="BH386" s="56">
        <f t="shared" si="261"/>
        <v>0</v>
      </c>
      <c r="BI386" s="100" t="s">
        <v>84</v>
      </c>
      <c r="BJ386" s="56">
        <f t="shared" si="262"/>
        <v>0</v>
      </c>
      <c r="BK386" s="99" t="s">
        <v>87</v>
      </c>
      <c r="BL386" s="56">
        <f t="shared" si="263"/>
        <v>0</v>
      </c>
      <c r="BM386" s="99" t="s">
        <v>105</v>
      </c>
      <c r="BN386" s="56">
        <f t="shared" si="264"/>
        <v>0</v>
      </c>
      <c r="BO386" s="99" t="s">
        <v>111</v>
      </c>
      <c r="BP386" s="56">
        <f t="shared" si="265"/>
        <v>0</v>
      </c>
      <c r="BQ386" s="99" t="s">
        <v>126</v>
      </c>
      <c r="BR386" s="56">
        <f t="shared" si="266"/>
        <v>0</v>
      </c>
      <c r="BS386" s="56"/>
      <c r="BT386" s="99" t="s">
        <v>75</v>
      </c>
      <c r="BU386" s="56">
        <f t="shared" si="267"/>
        <v>0</v>
      </c>
      <c r="BV386" s="100" t="s">
        <v>139</v>
      </c>
      <c r="BW386" s="56">
        <f t="shared" si="268"/>
        <v>0</v>
      </c>
      <c r="BX386" s="99" t="s">
        <v>89</v>
      </c>
      <c r="BY386" s="56">
        <f t="shared" si="269"/>
        <v>0</v>
      </c>
      <c r="BZ386" s="99" t="s">
        <v>123</v>
      </c>
      <c r="CA386" s="56">
        <f t="shared" si="270"/>
        <v>0</v>
      </c>
      <c r="CB386" s="99" t="s">
        <v>111</v>
      </c>
      <c r="CC386" s="56">
        <f t="shared" si="271"/>
        <v>0</v>
      </c>
      <c r="CD386" s="99" t="s">
        <v>126</v>
      </c>
      <c r="CE386" s="56">
        <f t="shared" si="272"/>
        <v>0</v>
      </c>
      <c r="CF386" s="56"/>
      <c r="CG386" s="99" t="s">
        <v>75</v>
      </c>
      <c r="CH386" s="56">
        <f t="shared" si="273"/>
        <v>0</v>
      </c>
      <c r="CI386" s="99" t="s">
        <v>139</v>
      </c>
      <c r="CJ386" s="56">
        <f t="shared" si="274"/>
        <v>0</v>
      </c>
      <c r="CK386" s="99" t="s">
        <v>89</v>
      </c>
      <c r="CL386" s="56">
        <f t="shared" si="275"/>
        <v>0</v>
      </c>
      <c r="CM386" s="99" t="s">
        <v>123</v>
      </c>
      <c r="CN386" s="56">
        <f t="shared" si="276"/>
        <v>0</v>
      </c>
      <c r="CO386" s="99" t="s">
        <v>111</v>
      </c>
      <c r="CP386" s="56">
        <f t="shared" si="277"/>
        <v>0</v>
      </c>
      <c r="CQ386" s="99" t="s">
        <v>126</v>
      </c>
      <c r="CR386" s="102">
        <f t="shared" si="278"/>
        <v>0</v>
      </c>
    </row>
    <row r="387" spans="1:96" x14ac:dyDescent="0.15">
      <c r="A387" s="80" t="s">
        <v>927</v>
      </c>
      <c r="B387" s="81" t="s">
        <v>928</v>
      </c>
      <c r="C387" s="82" t="s">
        <v>170</v>
      </c>
      <c r="D387" s="82" t="s">
        <v>52</v>
      </c>
      <c r="E387" s="56"/>
      <c r="F387" s="14"/>
      <c r="G387" s="80">
        <v>92</v>
      </c>
      <c r="H387" s="56">
        <v>52</v>
      </c>
      <c r="I387" s="56">
        <v>71</v>
      </c>
      <c r="J387" s="56">
        <v>65.5</v>
      </c>
      <c r="K387" s="56">
        <v>39</v>
      </c>
      <c r="L387" s="56">
        <v>58</v>
      </c>
      <c r="M387" s="94">
        <f t="shared" si="241"/>
        <v>377.5</v>
      </c>
      <c r="N387" s="80"/>
      <c r="O387" s="56">
        <f t="shared" si="279"/>
        <v>0</v>
      </c>
      <c r="P387" s="56"/>
      <c r="Q387" s="81">
        <f t="shared" si="240"/>
        <v>0</v>
      </c>
      <c r="R387" s="14">
        <f t="shared" si="242"/>
        <v>0</v>
      </c>
      <c r="S387" s="80"/>
      <c r="T387" s="99" t="s">
        <v>74</v>
      </c>
      <c r="U387" s="56">
        <f t="shared" si="243"/>
        <v>0</v>
      </c>
      <c r="V387" s="99" t="s">
        <v>79</v>
      </c>
      <c r="W387" s="56">
        <f t="shared" si="244"/>
        <v>0</v>
      </c>
      <c r="X387" s="99" t="s">
        <v>86</v>
      </c>
      <c r="Y387" s="56">
        <f t="shared" si="245"/>
        <v>0</v>
      </c>
      <c r="Z387" s="99" t="s">
        <v>107</v>
      </c>
      <c r="AA387" s="56">
        <f t="shared" si="246"/>
        <v>0</v>
      </c>
      <c r="AB387" s="99" t="s">
        <v>110</v>
      </c>
      <c r="AC387" s="56">
        <f t="shared" si="247"/>
        <v>0</v>
      </c>
      <c r="AD387" s="99" t="s">
        <v>103</v>
      </c>
      <c r="AE387" s="56">
        <f t="shared" si="248"/>
        <v>0</v>
      </c>
      <c r="AF387" s="56"/>
      <c r="AG387" s="99" t="s">
        <v>73</v>
      </c>
      <c r="AH387" s="56">
        <f t="shared" si="249"/>
        <v>0</v>
      </c>
      <c r="AI387" s="100" t="s">
        <v>79</v>
      </c>
      <c r="AJ387" s="56">
        <f t="shared" si="250"/>
        <v>0</v>
      </c>
      <c r="AK387" s="56" t="s">
        <v>85</v>
      </c>
      <c r="AL387" s="56">
        <f t="shared" si="251"/>
        <v>0</v>
      </c>
      <c r="AM387" s="99" t="s">
        <v>105</v>
      </c>
      <c r="AN387" s="56">
        <f t="shared" si="252"/>
        <v>0</v>
      </c>
      <c r="AO387" s="99" t="s">
        <v>111</v>
      </c>
      <c r="AP387" s="56">
        <f t="shared" si="253"/>
        <v>0</v>
      </c>
      <c r="AQ387" s="99" t="s">
        <v>103</v>
      </c>
      <c r="AR387" s="56">
        <f t="shared" si="254"/>
        <v>0</v>
      </c>
      <c r="AS387" s="56"/>
      <c r="AT387" s="99" t="s">
        <v>77</v>
      </c>
      <c r="AU387" s="56">
        <f t="shared" si="255"/>
        <v>0</v>
      </c>
      <c r="AV387" s="99" t="s">
        <v>80</v>
      </c>
      <c r="AW387" s="56">
        <f t="shared" si="256"/>
        <v>0</v>
      </c>
      <c r="AX387" s="99" t="s">
        <v>90</v>
      </c>
      <c r="AY387" s="56">
        <f t="shared" si="257"/>
        <v>0</v>
      </c>
      <c r="AZ387" s="99" t="s">
        <v>105</v>
      </c>
      <c r="BA387" s="56">
        <f t="shared" si="258"/>
        <v>0</v>
      </c>
      <c r="BB387" s="99" t="s">
        <v>111</v>
      </c>
      <c r="BC387" s="56">
        <f t="shared" si="259"/>
        <v>0</v>
      </c>
      <c r="BD387" s="99" t="s">
        <v>126</v>
      </c>
      <c r="BE387" s="56">
        <f t="shared" si="260"/>
        <v>0</v>
      </c>
      <c r="BF387" s="56"/>
      <c r="BG387" s="69" t="s">
        <v>77</v>
      </c>
      <c r="BH387" s="56">
        <f t="shared" si="261"/>
        <v>0</v>
      </c>
      <c r="BI387" s="100" t="s">
        <v>80</v>
      </c>
      <c r="BJ387" s="56">
        <f t="shared" si="262"/>
        <v>0</v>
      </c>
      <c r="BK387" s="99" t="s">
        <v>90</v>
      </c>
      <c r="BL387" s="56">
        <f t="shared" si="263"/>
        <v>0</v>
      </c>
      <c r="BM387" s="99" t="s">
        <v>105</v>
      </c>
      <c r="BN387" s="56">
        <f t="shared" si="264"/>
        <v>0</v>
      </c>
      <c r="BO387" s="99" t="s">
        <v>111</v>
      </c>
      <c r="BP387" s="56">
        <f t="shared" si="265"/>
        <v>0</v>
      </c>
      <c r="BQ387" s="99" t="s">
        <v>126</v>
      </c>
      <c r="BR387" s="56">
        <f t="shared" si="266"/>
        <v>0</v>
      </c>
      <c r="BS387" s="56"/>
      <c r="BT387" s="99" t="s">
        <v>74</v>
      </c>
      <c r="BU387" s="56">
        <f t="shared" si="267"/>
        <v>0</v>
      </c>
      <c r="BV387" s="100" t="s">
        <v>139</v>
      </c>
      <c r="BW387" s="56">
        <f t="shared" si="268"/>
        <v>0</v>
      </c>
      <c r="BX387" s="99" t="s">
        <v>86</v>
      </c>
      <c r="BY387" s="56">
        <f t="shared" si="269"/>
        <v>0</v>
      </c>
      <c r="BZ387" s="99" t="s">
        <v>123</v>
      </c>
      <c r="CA387" s="56">
        <f t="shared" si="270"/>
        <v>0</v>
      </c>
      <c r="CB387" s="99" t="s">
        <v>111</v>
      </c>
      <c r="CC387" s="56">
        <f t="shared" si="271"/>
        <v>0</v>
      </c>
      <c r="CD387" s="99" t="s">
        <v>126</v>
      </c>
      <c r="CE387" s="56">
        <f t="shared" si="272"/>
        <v>0</v>
      </c>
      <c r="CF387" s="56"/>
      <c r="CG387" s="99" t="s">
        <v>74</v>
      </c>
      <c r="CH387" s="56">
        <f t="shared" si="273"/>
        <v>0</v>
      </c>
      <c r="CI387" s="99" t="s">
        <v>139</v>
      </c>
      <c r="CJ387" s="56">
        <f t="shared" si="274"/>
        <v>0</v>
      </c>
      <c r="CK387" s="99" t="s">
        <v>86</v>
      </c>
      <c r="CL387" s="56">
        <f t="shared" si="275"/>
        <v>0</v>
      </c>
      <c r="CM387" s="99" t="s">
        <v>123</v>
      </c>
      <c r="CN387" s="56">
        <f t="shared" si="276"/>
        <v>0</v>
      </c>
      <c r="CO387" s="99" t="s">
        <v>111</v>
      </c>
      <c r="CP387" s="56">
        <f t="shared" si="277"/>
        <v>0</v>
      </c>
      <c r="CQ387" s="99" t="s">
        <v>126</v>
      </c>
      <c r="CR387" s="102">
        <f t="shared" si="278"/>
        <v>0</v>
      </c>
    </row>
    <row r="388" spans="1:96" x14ac:dyDescent="0.15">
      <c r="A388" s="80" t="s">
        <v>929</v>
      </c>
      <c r="B388" s="81" t="s">
        <v>930</v>
      </c>
      <c r="C388" s="82" t="s">
        <v>170</v>
      </c>
      <c r="D388" s="82" t="s">
        <v>52</v>
      </c>
      <c r="E388" s="56"/>
      <c r="F388" s="14"/>
      <c r="G388" s="80">
        <v>91</v>
      </c>
      <c r="H388" s="56">
        <v>36</v>
      </c>
      <c r="I388" s="56">
        <v>94</v>
      </c>
      <c r="J388" s="56">
        <v>52.5</v>
      </c>
      <c r="K388" s="56">
        <v>44.5</v>
      </c>
      <c r="L388" s="56">
        <v>59</v>
      </c>
      <c r="M388" s="94">
        <f t="shared" si="241"/>
        <v>377</v>
      </c>
      <c r="N388" s="80"/>
      <c r="O388" s="56">
        <f t="shared" si="279"/>
        <v>0</v>
      </c>
      <c r="P388" s="56"/>
      <c r="Q388" s="81">
        <f t="shared" si="240"/>
        <v>0</v>
      </c>
      <c r="R388" s="14">
        <f t="shared" si="242"/>
        <v>0</v>
      </c>
      <c r="S388" s="80"/>
      <c r="T388" s="99" t="s">
        <v>78</v>
      </c>
      <c r="U388" s="56">
        <f t="shared" si="243"/>
        <v>0</v>
      </c>
      <c r="V388" s="99" t="s">
        <v>79</v>
      </c>
      <c r="W388" s="56">
        <f t="shared" si="244"/>
        <v>0</v>
      </c>
      <c r="X388" s="99" t="s">
        <v>86</v>
      </c>
      <c r="Y388" s="56">
        <f t="shared" si="245"/>
        <v>0</v>
      </c>
      <c r="Z388" s="99" t="s">
        <v>105</v>
      </c>
      <c r="AA388" s="56">
        <f t="shared" si="246"/>
        <v>0</v>
      </c>
      <c r="AB388" s="99" t="s">
        <v>110</v>
      </c>
      <c r="AC388" s="56">
        <f t="shared" si="247"/>
        <v>0</v>
      </c>
      <c r="AD388" s="99" t="s">
        <v>112</v>
      </c>
      <c r="AE388" s="56">
        <f t="shared" si="248"/>
        <v>0</v>
      </c>
      <c r="AF388" s="56"/>
      <c r="AG388" s="99" t="s">
        <v>77</v>
      </c>
      <c r="AH388" s="56">
        <f t="shared" si="249"/>
        <v>0</v>
      </c>
      <c r="AI388" s="100" t="s">
        <v>80</v>
      </c>
      <c r="AJ388" s="56">
        <f t="shared" si="250"/>
        <v>0</v>
      </c>
      <c r="AK388" s="56" t="s">
        <v>87</v>
      </c>
      <c r="AL388" s="56">
        <f t="shared" si="251"/>
        <v>0</v>
      </c>
      <c r="AM388" s="99" t="s">
        <v>107</v>
      </c>
      <c r="AN388" s="56">
        <f t="shared" si="252"/>
        <v>0</v>
      </c>
      <c r="AO388" s="99" t="s">
        <v>110</v>
      </c>
      <c r="AP388" s="56">
        <f t="shared" si="253"/>
        <v>0</v>
      </c>
      <c r="AQ388" s="99" t="s">
        <v>103</v>
      </c>
      <c r="AR388" s="56">
        <f t="shared" si="254"/>
        <v>0</v>
      </c>
      <c r="AS388" s="56"/>
      <c r="AT388" s="99" t="s">
        <v>77</v>
      </c>
      <c r="AU388" s="56">
        <f t="shared" si="255"/>
        <v>0</v>
      </c>
      <c r="AV388" s="99" t="s">
        <v>132</v>
      </c>
      <c r="AW388" s="56">
        <f t="shared" si="256"/>
        <v>0</v>
      </c>
      <c r="AX388" s="99" t="s">
        <v>86</v>
      </c>
      <c r="AY388" s="56">
        <f t="shared" si="257"/>
        <v>0</v>
      </c>
      <c r="AZ388" s="99" t="s">
        <v>107</v>
      </c>
      <c r="BA388" s="56">
        <f t="shared" si="258"/>
        <v>0</v>
      </c>
      <c r="BB388" s="99" t="s">
        <v>128</v>
      </c>
      <c r="BC388" s="56">
        <f t="shared" si="259"/>
        <v>0</v>
      </c>
      <c r="BD388" s="99" t="s">
        <v>103</v>
      </c>
      <c r="BE388" s="56">
        <f t="shared" si="260"/>
        <v>0</v>
      </c>
      <c r="BF388" s="56"/>
      <c r="BG388" s="69" t="s">
        <v>77</v>
      </c>
      <c r="BH388" s="56">
        <f t="shared" si="261"/>
        <v>0</v>
      </c>
      <c r="BI388" s="100" t="s">
        <v>132</v>
      </c>
      <c r="BJ388" s="56">
        <f t="shared" si="262"/>
        <v>0</v>
      </c>
      <c r="BK388" s="99" t="s">
        <v>86</v>
      </c>
      <c r="BL388" s="56">
        <f t="shared" si="263"/>
        <v>0</v>
      </c>
      <c r="BM388" s="99" t="s">
        <v>107</v>
      </c>
      <c r="BN388" s="56">
        <f t="shared" si="264"/>
        <v>0</v>
      </c>
      <c r="BO388" s="99" t="s">
        <v>128</v>
      </c>
      <c r="BP388" s="56">
        <f t="shared" si="265"/>
        <v>0</v>
      </c>
      <c r="BQ388" s="99" t="s">
        <v>103</v>
      </c>
      <c r="BR388" s="56">
        <f t="shared" si="266"/>
        <v>0</v>
      </c>
      <c r="BS388" s="56"/>
      <c r="BT388" s="99" t="s">
        <v>136</v>
      </c>
      <c r="BU388" s="56">
        <f t="shared" si="267"/>
        <v>0</v>
      </c>
      <c r="BV388" s="100" t="s">
        <v>80</v>
      </c>
      <c r="BW388" s="56">
        <f t="shared" si="268"/>
        <v>0</v>
      </c>
      <c r="BX388" s="99" t="s">
        <v>90</v>
      </c>
      <c r="BY388" s="56">
        <f t="shared" si="269"/>
        <v>0</v>
      </c>
      <c r="BZ388" s="99" t="s">
        <v>105</v>
      </c>
      <c r="CA388" s="56">
        <f t="shared" si="270"/>
        <v>0</v>
      </c>
      <c r="CB388" s="99" t="s">
        <v>108</v>
      </c>
      <c r="CC388" s="56">
        <f t="shared" si="271"/>
        <v>0</v>
      </c>
      <c r="CD388" s="99" t="s">
        <v>126</v>
      </c>
      <c r="CE388" s="56">
        <f t="shared" si="272"/>
        <v>0</v>
      </c>
      <c r="CF388" s="56"/>
      <c r="CG388" s="99" t="s">
        <v>136</v>
      </c>
      <c r="CH388" s="56">
        <f t="shared" si="273"/>
        <v>0</v>
      </c>
      <c r="CI388" s="99" t="s">
        <v>80</v>
      </c>
      <c r="CJ388" s="56">
        <f t="shared" si="274"/>
        <v>0</v>
      </c>
      <c r="CK388" s="99" t="s">
        <v>90</v>
      </c>
      <c r="CL388" s="56">
        <f t="shared" si="275"/>
        <v>0</v>
      </c>
      <c r="CM388" s="99" t="s">
        <v>105</v>
      </c>
      <c r="CN388" s="56">
        <f t="shared" si="276"/>
        <v>0</v>
      </c>
      <c r="CO388" s="99" t="s">
        <v>108</v>
      </c>
      <c r="CP388" s="56">
        <f t="shared" si="277"/>
        <v>0</v>
      </c>
      <c r="CQ388" s="99" t="s">
        <v>126</v>
      </c>
      <c r="CR388" s="102">
        <f t="shared" si="278"/>
        <v>0</v>
      </c>
    </row>
    <row r="389" spans="1:96" x14ac:dyDescent="0.15">
      <c r="A389" s="80" t="s">
        <v>931</v>
      </c>
      <c r="B389" s="81" t="s">
        <v>932</v>
      </c>
      <c r="C389" s="82" t="s">
        <v>170</v>
      </c>
      <c r="D389" s="82" t="s">
        <v>52</v>
      </c>
      <c r="E389" s="56"/>
      <c r="F389" s="14"/>
      <c r="G389" s="80">
        <v>93</v>
      </c>
      <c r="H389" s="56">
        <v>56</v>
      </c>
      <c r="I389" s="56">
        <v>76</v>
      </c>
      <c r="J389" s="56">
        <v>51</v>
      </c>
      <c r="K389" s="56">
        <v>55.5</v>
      </c>
      <c r="L389" s="56">
        <v>44</v>
      </c>
      <c r="M389" s="94">
        <f t="shared" si="241"/>
        <v>375.5</v>
      </c>
      <c r="N389" s="80"/>
      <c r="O389" s="56">
        <f t="shared" si="279"/>
        <v>0</v>
      </c>
      <c r="P389" s="56"/>
      <c r="Q389" s="81">
        <f t="shared" si="240"/>
        <v>0</v>
      </c>
      <c r="R389" s="14">
        <f t="shared" si="242"/>
        <v>0</v>
      </c>
      <c r="S389" s="80"/>
      <c r="T389" s="99" t="s">
        <v>73</v>
      </c>
      <c r="U389" s="56">
        <f t="shared" si="243"/>
        <v>0</v>
      </c>
      <c r="V389" s="99" t="s">
        <v>80</v>
      </c>
      <c r="W389" s="56">
        <f t="shared" si="244"/>
        <v>0</v>
      </c>
      <c r="X389" s="99" t="s">
        <v>89</v>
      </c>
      <c r="Y389" s="56">
        <f t="shared" si="245"/>
        <v>0</v>
      </c>
      <c r="Z389" s="99" t="s">
        <v>123</v>
      </c>
      <c r="AA389" s="56">
        <f t="shared" si="246"/>
        <v>0</v>
      </c>
      <c r="AB389" s="99" t="s">
        <v>110</v>
      </c>
      <c r="AC389" s="56">
        <f t="shared" si="247"/>
        <v>0</v>
      </c>
      <c r="AD389" s="99" t="s">
        <v>103</v>
      </c>
      <c r="AE389" s="56">
        <f t="shared" si="248"/>
        <v>0</v>
      </c>
      <c r="AF389" s="56"/>
      <c r="AG389" s="99" t="s">
        <v>75</v>
      </c>
      <c r="AH389" s="56">
        <f t="shared" si="249"/>
        <v>0</v>
      </c>
      <c r="AI389" s="100" t="s">
        <v>80</v>
      </c>
      <c r="AJ389" s="56">
        <f t="shared" si="250"/>
        <v>0</v>
      </c>
      <c r="AK389" s="56" t="s">
        <v>85</v>
      </c>
      <c r="AL389" s="56">
        <f t="shared" si="251"/>
        <v>0</v>
      </c>
      <c r="AM389" s="99" t="s">
        <v>123</v>
      </c>
      <c r="AN389" s="56">
        <f t="shared" si="252"/>
        <v>0</v>
      </c>
      <c r="AO389" s="99" t="s">
        <v>111</v>
      </c>
      <c r="AP389" s="56">
        <f t="shared" si="253"/>
        <v>0</v>
      </c>
      <c r="AQ389" s="99" t="s">
        <v>103</v>
      </c>
      <c r="AR389" s="56">
        <f t="shared" si="254"/>
        <v>0</v>
      </c>
      <c r="AS389" s="56"/>
      <c r="AT389" s="99" t="s">
        <v>75</v>
      </c>
      <c r="AU389" s="56">
        <f t="shared" si="255"/>
        <v>0</v>
      </c>
      <c r="AV389" s="99" t="s">
        <v>79</v>
      </c>
      <c r="AW389" s="56">
        <f t="shared" si="256"/>
        <v>0</v>
      </c>
      <c r="AX389" s="99" t="s">
        <v>89</v>
      </c>
      <c r="AY389" s="56">
        <f t="shared" si="257"/>
        <v>0</v>
      </c>
      <c r="AZ389" s="99" t="s">
        <v>123</v>
      </c>
      <c r="BA389" s="56">
        <f t="shared" si="258"/>
        <v>0</v>
      </c>
      <c r="BB389" s="99" t="s">
        <v>133</v>
      </c>
      <c r="BC389" s="56">
        <f t="shared" si="259"/>
        <v>0</v>
      </c>
      <c r="BD389" s="99" t="s">
        <v>103</v>
      </c>
      <c r="BE389" s="56">
        <f t="shared" si="260"/>
        <v>0</v>
      </c>
      <c r="BF389" s="56"/>
      <c r="BG389" s="69" t="s">
        <v>75</v>
      </c>
      <c r="BH389" s="56">
        <f t="shared" si="261"/>
        <v>0</v>
      </c>
      <c r="BI389" s="100" t="s">
        <v>79</v>
      </c>
      <c r="BJ389" s="56">
        <f t="shared" si="262"/>
        <v>0</v>
      </c>
      <c r="BK389" s="99" t="s">
        <v>89</v>
      </c>
      <c r="BL389" s="56">
        <f t="shared" si="263"/>
        <v>0</v>
      </c>
      <c r="BM389" s="99" t="s">
        <v>123</v>
      </c>
      <c r="BN389" s="56">
        <f t="shared" si="264"/>
        <v>0</v>
      </c>
      <c r="BO389" s="99" t="s">
        <v>133</v>
      </c>
      <c r="BP389" s="56">
        <f t="shared" si="265"/>
        <v>0</v>
      </c>
      <c r="BQ389" s="99" t="s">
        <v>103</v>
      </c>
      <c r="BR389" s="56">
        <f t="shared" si="266"/>
        <v>0</v>
      </c>
      <c r="BS389" s="56"/>
      <c r="BT389" s="99" t="s">
        <v>75</v>
      </c>
      <c r="BU389" s="56">
        <f t="shared" si="267"/>
        <v>0</v>
      </c>
      <c r="BV389" s="100" t="s">
        <v>139</v>
      </c>
      <c r="BW389" s="56">
        <f t="shared" si="268"/>
        <v>0</v>
      </c>
      <c r="BX389" s="99" t="s">
        <v>89</v>
      </c>
      <c r="BY389" s="56">
        <f t="shared" si="269"/>
        <v>0</v>
      </c>
      <c r="BZ389" s="99" t="s">
        <v>123</v>
      </c>
      <c r="CA389" s="56">
        <f t="shared" si="270"/>
        <v>0</v>
      </c>
      <c r="CB389" s="99" t="s">
        <v>111</v>
      </c>
      <c r="CC389" s="56">
        <f t="shared" si="271"/>
        <v>0</v>
      </c>
      <c r="CD389" s="99" t="s">
        <v>126</v>
      </c>
      <c r="CE389" s="56">
        <f t="shared" si="272"/>
        <v>0</v>
      </c>
      <c r="CF389" s="56"/>
      <c r="CG389" s="99" t="s">
        <v>75</v>
      </c>
      <c r="CH389" s="56">
        <f t="shared" si="273"/>
        <v>0</v>
      </c>
      <c r="CI389" s="99" t="s">
        <v>139</v>
      </c>
      <c r="CJ389" s="56">
        <f t="shared" si="274"/>
        <v>0</v>
      </c>
      <c r="CK389" s="99" t="s">
        <v>89</v>
      </c>
      <c r="CL389" s="56">
        <f t="shared" si="275"/>
        <v>0</v>
      </c>
      <c r="CM389" s="99" t="s">
        <v>123</v>
      </c>
      <c r="CN389" s="56">
        <f t="shared" si="276"/>
        <v>0</v>
      </c>
      <c r="CO389" s="99" t="s">
        <v>111</v>
      </c>
      <c r="CP389" s="56">
        <f t="shared" si="277"/>
        <v>0</v>
      </c>
      <c r="CQ389" s="99" t="s">
        <v>126</v>
      </c>
      <c r="CR389" s="102">
        <f t="shared" si="278"/>
        <v>0</v>
      </c>
    </row>
    <row r="390" spans="1:96" x14ac:dyDescent="0.15">
      <c r="A390" s="80" t="s">
        <v>933</v>
      </c>
      <c r="B390" s="81" t="s">
        <v>934</v>
      </c>
      <c r="C390" s="82" t="s">
        <v>170</v>
      </c>
      <c r="D390" s="82" t="s">
        <v>52</v>
      </c>
      <c r="E390" s="56"/>
      <c r="F390" s="14"/>
      <c r="G390" s="80">
        <v>97</v>
      </c>
      <c r="H390" s="56">
        <v>31</v>
      </c>
      <c r="I390" s="56">
        <v>57</v>
      </c>
      <c r="J390" s="56">
        <v>59</v>
      </c>
      <c r="K390" s="56">
        <v>68</v>
      </c>
      <c r="L390" s="56">
        <v>63</v>
      </c>
      <c r="M390" s="94">
        <f t="shared" si="241"/>
        <v>375</v>
      </c>
      <c r="N390" s="80"/>
      <c r="O390" s="56">
        <f t="shared" si="279"/>
        <v>0</v>
      </c>
      <c r="P390" s="56"/>
      <c r="Q390" s="81">
        <f t="shared" si="240"/>
        <v>0</v>
      </c>
      <c r="R390" s="14">
        <f t="shared" si="242"/>
        <v>0</v>
      </c>
      <c r="S390" s="80"/>
      <c r="T390" s="99" t="s">
        <v>75</v>
      </c>
      <c r="U390" s="56">
        <f t="shared" si="243"/>
        <v>0</v>
      </c>
      <c r="V390" s="99" t="s">
        <v>80</v>
      </c>
      <c r="W390" s="56">
        <f t="shared" si="244"/>
        <v>0</v>
      </c>
      <c r="X390" s="99" t="s">
        <v>89</v>
      </c>
      <c r="Y390" s="56">
        <f t="shared" si="245"/>
        <v>0</v>
      </c>
      <c r="Z390" s="99" t="s">
        <v>123</v>
      </c>
      <c r="AA390" s="56">
        <f t="shared" si="246"/>
        <v>0</v>
      </c>
      <c r="AB390" s="99" t="s">
        <v>111</v>
      </c>
      <c r="AC390" s="56">
        <f t="shared" si="247"/>
        <v>0</v>
      </c>
      <c r="AD390" s="99" t="s">
        <v>103</v>
      </c>
      <c r="AE390" s="56">
        <f t="shared" si="248"/>
        <v>0</v>
      </c>
      <c r="AF390" s="56"/>
      <c r="AG390" s="99" t="s">
        <v>73</v>
      </c>
      <c r="AH390" s="56">
        <f t="shared" si="249"/>
        <v>0</v>
      </c>
      <c r="AI390" s="100" t="s">
        <v>80</v>
      </c>
      <c r="AJ390" s="56">
        <f t="shared" si="250"/>
        <v>0</v>
      </c>
      <c r="AK390" s="56" t="s">
        <v>85</v>
      </c>
      <c r="AL390" s="56">
        <f t="shared" si="251"/>
        <v>0</v>
      </c>
      <c r="AM390" s="99" t="s">
        <v>105</v>
      </c>
      <c r="AN390" s="56">
        <f t="shared" si="252"/>
        <v>0</v>
      </c>
      <c r="AO390" s="99" t="s">
        <v>110</v>
      </c>
      <c r="AP390" s="56">
        <f t="shared" si="253"/>
        <v>0</v>
      </c>
      <c r="AQ390" s="99" t="s">
        <v>103</v>
      </c>
      <c r="AR390" s="56">
        <f t="shared" si="254"/>
        <v>0</v>
      </c>
      <c r="AS390" s="56"/>
      <c r="AT390" s="99" t="s">
        <v>73</v>
      </c>
      <c r="AU390" s="56">
        <f t="shared" si="255"/>
        <v>0</v>
      </c>
      <c r="AV390" s="99" t="s">
        <v>132</v>
      </c>
      <c r="AW390" s="56">
        <f t="shared" si="256"/>
        <v>0</v>
      </c>
      <c r="AX390" s="99" t="s">
        <v>86</v>
      </c>
      <c r="AY390" s="56">
        <f t="shared" si="257"/>
        <v>0</v>
      </c>
      <c r="AZ390" s="99" t="s">
        <v>105</v>
      </c>
      <c r="BA390" s="56">
        <f t="shared" si="258"/>
        <v>0</v>
      </c>
      <c r="BB390" s="99" t="s">
        <v>133</v>
      </c>
      <c r="BC390" s="56">
        <f t="shared" si="259"/>
        <v>0</v>
      </c>
      <c r="BD390" s="99" t="s">
        <v>126</v>
      </c>
      <c r="BE390" s="56">
        <f t="shared" si="260"/>
        <v>0</v>
      </c>
      <c r="BF390" s="56"/>
      <c r="BG390" s="69" t="s">
        <v>73</v>
      </c>
      <c r="BH390" s="56">
        <f t="shared" si="261"/>
        <v>0</v>
      </c>
      <c r="BI390" s="100" t="s">
        <v>132</v>
      </c>
      <c r="BJ390" s="56">
        <f t="shared" si="262"/>
        <v>0</v>
      </c>
      <c r="BK390" s="99" t="s">
        <v>86</v>
      </c>
      <c r="BL390" s="56">
        <f t="shared" si="263"/>
        <v>0</v>
      </c>
      <c r="BM390" s="99" t="s">
        <v>105</v>
      </c>
      <c r="BN390" s="56">
        <f t="shared" si="264"/>
        <v>0</v>
      </c>
      <c r="BO390" s="99" t="s">
        <v>133</v>
      </c>
      <c r="BP390" s="56">
        <f t="shared" si="265"/>
        <v>0</v>
      </c>
      <c r="BQ390" s="99" t="s">
        <v>126</v>
      </c>
      <c r="BR390" s="56">
        <f t="shared" si="266"/>
        <v>0</v>
      </c>
      <c r="BS390" s="56"/>
      <c r="BT390" s="99" t="s">
        <v>73</v>
      </c>
      <c r="BU390" s="56">
        <f t="shared" si="267"/>
        <v>0</v>
      </c>
      <c r="BV390" s="100" t="s">
        <v>84</v>
      </c>
      <c r="BW390" s="56">
        <f t="shared" si="268"/>
        <v>0</v>
      </c>
      <c r="BX390" s="99" t="s">
        <v>85</v>
      </c>
      <c r="BY390" s="56">
        <f t="shared" si="269"/>
        <v>0</v>
      </c>
      <c r="BZ390" s="99" t="s">
        <v>105</v>
      </c>
      <c r="CA390" s="56">
        <f t="shared" si="270"/>
        <v>0</v>
      </c>
      <c r="CB390" s="99" t="s">
        <v>108</v>
      </c>
      <c r="CC390" s="56">
        <f t="shared" si="271"/>
        <v>0</v>
      </c>
      <c r="CD390" s="99" t="s">
        <v>112</v>
      </c>
      <c r="CE390" s="56">
        <f t="shared" si="272"/>
        <v>0</v>
      </c>
      <c r="CF390" s="56"/>
      <c r="CG390" s="99" t="s">
        <v>73</v>
      </c>
      <c r="CH390" s="56">
        <f t="shared" si="273"/>
        <v>0</v>
      </c>
      <c r="CI390" s="99" t="s">
        <v>84</v>
      </c>
      <c r="CJ390" s="56">
        <f t="shared" si="274"/>
        <v>0</v>
      </c>
      <c r="CK390" s="99" t="s">
        <v>85</v>
      </c>
      <c r="CL390" s="56">
        <f t="shared" si="275"/>
        <v>0</v>
      </c>
      <c r="CM390" s="99" t="s">
        <v>105</v>
      </c>
      <c r="CN390" s="56">
        <f t="shared" si="276"/>
        <v>0</v>
      </c>
      <c r="CO390" s="99" t="s">
        <v>108</v>
      </c>
      <c r="CP390" s="56">
        <f t="shared" si="277"/>
        <v>0</v>
      </c>
      <c r="CQ390" s="99" t="s">
        <v>112</v>
      </c>
      <c r="CR390" s="102">
        <f t="shared" si="278"/>
        <v>0</v>
      </c>
    </row>
    <row r="391" spans="1:96" x14ac:dyDescent="0.15">
      <c r="A391" s="80" t="s">
        <v>935</v>
      </c>
      <c r="B391" s="81" t="s">
        <v>936</v>
      </c>
      <c r="C391" s="82" t="s">
        <v>170</v>
      </c>
      <c r="D391" s="82" t="s">
        <v>52</v>
      </c>
      <c r="E391" s="56"/>
      <c r="F391" s="14"/>
      <c r="G391" s="80">
        <v>99</v>
      </c>
      <c r="H391" s="56">
        <v>33</v>
      </c>
      <c r="I391" s="56">
        <v>86</v>
      </c>
      <c r="J391" s="56">
        <v>58.5</v>
      </c>
      <c r="K391" s="56">
        <v>53.5</v>
      </c>
      <c r="L391" s="56">
        <v>44</v>
      </c>
      <c r="M391" s="94">
        <f t="shared" si="241"/>
        <v>374</v>
      </c>
      <c r="N391" s="80"/>
      <c r="O391" s="56">
        <f t="shared" si="279"/>
        <v>0</v>
      </c>
      <c r="P391" s="56"/>
      <c r="Q391" s="81">
        <f t="shared" si="240"/>
        <v>0</v>
      </c>
      <c r="R391" s="14">
        <f t="shared" si="242"/>
        <v>0</v>
      </c>
      <c r="S391" s="80"/>
      <c r="T391" s="99" t="s">
        <v>75</v>
      </c>
      <c r="U391" s="56">
        <f t="shared" si="243"/>
        <v>0</v>
      </c>
      <c r="V391" s="99" t="s">
        <v>80</v>
      </c>
      <c r="W391" s="56">
        <f t="shared" si="244"/>
        <v>0</v>
      </c>
      <c r="X391" s="99" t="s">
        <v>89</v>
      </c>
      <c r="Y391" s="56">
        <f t="shared" si="245"/>
        <v>0</v>
      </c>
      <c r="Z391" s="99" t="s">
        <v>123</v>
      </c>
      <c r="AA391" s="56">
        <f t="shared" si="246"/>
        <v>0</v>
      </c>
      <c r="AB391" s="99" t="s">
        <v>111</v>
      </c>
      <c r="AC391" s="56">
        <f t="shared" si="247"/>
        <v>0</v>
      </c>
      <c r="AD391" s="99" t="s">
        <v>103</v>
      </c>
      <c r="AE391" s="56">
        <f t="shared" si="248"/>
        <v>0</v>
      </c>
      <c r="AF391" s="56"/>
      <c r="AG391" s="99" t="s">
        <v>76</v>
      </c>
      <c r="AH391" s="56">
        <f t="shared" si="249"/>
        <v>0</v>
      </c>
      <c r="AI391" s="100" t="s">
        <v>80</v>
      </c>
      <c r="AJ391" s="56">
        <f t="shared" si="250"/>
        <v>0</v>
      </c>
      <c r="AK391" s="56" t="s">
        <v>89</v>
      </c>
      <c r="AL391" s="56">
        <f t="shared" si="251"/>
        <v>0</v>
      </c>
      <c r="AM391" s="99" t="s">
        <v>123</v>
      </c>
      <c r="AN391" s="56">
        <f t="shared" si="252"/>
        <v>0</v>
      </c>
      <c r="AO391" s="99" t="s">
        <v>110</v>
      </c>
      <c r="AP391" s="56">
        <f t="shared" si="253"/>
        <v>0</v>
      </c>
      <c r="AQ391" s="99" t="s">
        <v>127</v>
      </c>
      <c r="AR391" s="56">
        <f t="shared" si="254"/>
        <v>0</v>
      </c>
      <c r="AS391" s="56"/>
      <c r="AT391" s="99" t="s">
        <v>73</v>
      </c>
      <c r="AU391" s="56">
        <f t="shared" si="255"/>
        <v>0</v>
      </c>
      <c r="AV391" s="99" t="s">
        <v>132</v>
      </c>
      <c r="AW391" s="56">
        <f t="shared" si="256"/>
        <v>0</v>
      </c>
      <c r="AX391" s="99" t="s">
        <v>86</v>
      </c>
      <c r="AY391" s="56">
        <f t="shared" si="257"/>
        <v>0</v>
      </c>
      <c r="AZ391" s="99" t="s">
        <v>105</v>
      </c>
      <c r="BA391" s="56">
        <f t="shared" si="258"/>
        <v>0</v>
      </c>
      <c r="BB391" s="99" t="s">
        <v>111</v>
      </c>
      <c r="BC391" s="56">
        <f t="shared" si="259"/>
        <v>0</v>
      </c>
      <c r="BD391" s="99" t="s">
        <v>112</v>
      </c>
      <c r="BE391" s="56">
        <f t="shared" si="260"/>
        <v>0</v>
      </c>
      <c r="BF391" s="56"/>
      <c r="BG391" s="69" t="s">
        <v>73</v>
      </c>
      <c r="BH391" s="56">
        <f t="shared" si="261"/>
        <v>0</v>
      </c>
      <c r="BI391" s="100" t="s">
        <v>132</v>
      </c>
      <c r="BJ391" s="56">
        <f t="shared" si="262"/>
        <v>0</v>
      </c>
      <c r="BK391" s="99" t="s">
        <v>86</v>
      </c>
      <c r="BL391" s="56">
        <f t="shared" si="263"/>
        <v>0</v>
      </c>
      <c r="BM391" s="99" t="s">
        <v>105</v>
      </c>
      <c r="BN391" s="56">
        <f t="shared" si="264"/>
        <v>0</v>
      </c>
      <c r="BO391" s="99" t="s">
        <v>111</v>
      </c>
      <c r="BP391" s="56">
        <f t="shared" si="265"/>
        <v>0</v>
      </c>
      <c r="BQ391" s="99" t="s">
        <v>112</v>
      </c>
      <c r="BR391" s="56">
        <f t="shared" si="266"/>
        <v>0</v>
      </c>
      <c r="BS391" s="56"/>
      <c r="BT391" s="99" t="s">
        <v>73</v>
      </c>
      <c r="BU391" s="56">
        <f t="shared" si="267"/>
        <v>0</v>
      </c>
      <c r="BV391" s="100" t="s">
        <v>84</v>
      </c>
      <c r="BW391" s="56">
        <f t="shared" si="268"/>
        <v>0</v>
      </c>
      <c r="BX391" s="99" t="s">
        <v>85</v>
      </c>
      <c r="BY391" s="56">
        <f t="shared" si="269"/>
        <v>0</v>
      </c>
      <c r="BZ391" s="99" t="s">
        <v>105</v>
      </c>
      <c r="CA391" s="56">
        <f t="shared" si="270"/>
        <v>0</v>
      </c>
      <c r="CB391" s="99" t="s">
        <v>108</v>
      </c>
      <c r="CC391" s="56">
        <f t="shared" si="271"/>
        <v>0</v>
      </c>
      <c r="CD391" s="99" t="s">
        <v>112</v>
      </c>
      <c r="CE391" s="56">
        <f t="shared" si="272"/>
        <v>0</v>
      </c>
      <c r="CF391" s="56"/>
      <c r="CG391" s="99" t="s">
        <v>73</v>
      </c>
      <c r="CH391" s="56">
        <f t="shared" si="273"/>
        <v>0</v>
      </c>
      <c r="CI391" s="99" t="s">
        <v>84</v>
      </c>
      <c r="CJ391" s="56">
        <f t="shared" si="274"/>
        <v>0</v>
      </c>
      <c r="CK391" s="99" t="s">
        <v>85</v>
      </c>
      <c r="CL391" s="56">
        <f t="shared" si="275"/>
        <v>0</v>
      </c>
      <c r="CM391" s="99" t="s">
        <v>105</v>
      </c>
      <c r="CN391" s="56">
        <f t="shared" si="276"/>
        <v>0</v>
      </c>
      <c r="CO391" s="99" t="s">
        <v>108</v>
      </c>
      <c r="CP391" s="56">
        <f t="shared" si="277"/>
        <v>0</v>
      </c>
      <c r="CQ391" s="99" t="s">
        <v>112</v>
      </c>
      <c r="CR391" s="102">
        <f t="shared" si="278"/>
        <v>0</v>
      </c>
    </row>
    <row r="392" spans="1:96" x14ac:dyDescent="0.15">
      <c r="A392" s="80" t="s">
        <v>937</v>
      </c>
      <c r="B392" s="81" t="s">
        <v>938</v>
      </c>
      <c r="C392" s="82" t="s">
        <v>170</v>
      </c>
      <c r="D392" s="82" t="s">
        <v>52</v>
      </c>
      <c r="E392" s="56"/>
      <c r="F392" s="14"/>
      <c r="G392" s="80">
        <v>95</v>
      </c>
      <c r="H392" s="56">
        <v>60</v>
      </c>
      <c r="I392" s="56">
        <v>79</v>
      </c>
      <c r="J392" s="56">
        <v>47.5</v>
      </c>
      <c r="K392" s="56">
        <v>50.5</v>
      </c>
      <c r="L392" s="56">
        <v>41</v>
      </c>
      <c r="M392" s="94">
        <f t="shared" si="241"/>
        <v>373</v>
      </c>
      <c r="N392" s="80"/>
      <c r="O392" s="56">
        <f t="shared" si="279"/>
        <v>0</v>
      </c>
      <c r="P392" s="56"/>
      <c r="Q392" s="81">
        <f t="shared" si="240"/>
        <v>0</v>
      </c>
      <c r="R392" s="14">
        <f t="shared" si="242"/>
        <v>0</v>
      </c>
      <c r="S392" s="80"/>
      <c r="T392" s="99" t="s">
        <v>77</v>
      </c>
      <c r="U392" s="56">
        <f t="shared" si="243"/>
        <v>0</v>
      </c>
      <c r="V392" s="99" t="s">
        <v>81</v>
      </c>
      <c r="W392" s="56">
        <f t="shared" si="244"/>
        <v>0</v>
      </c>
      <c r="X392" s="99" t="s">
        <v>90</v>
      </c>
      <c r="Y392" s="56">
        <f t="shared" si="245"/>
        <v>0</v>
      </c>
      <c r="Z392" s="99" t="s">
        <v>123</v>
      </c>
      <c r="AA392" s="56">
        <f t="shared" si="246"/>
        <v>0</v>
      </c>
      <c r="AB392" s="99" t="s">
        <v>110</v>
      </c>
      <c r="AC392" s="56">
        <f t="shared" si="247"/>
        <v>0</v>
      </c>
      <c r="AD392" s="99" t="s">
        <v>103</v>
      </c>
      <c r="AE392" s="56">
        <f t="shared" si="248"/>
        <v>0</v>
      </c>
      <c r="AF392" s="56"/>
      <c r="AG392" s="99" t="s">
        <v>76</v>
      </c>
      <c r="AH392" s="56">
        <f t="shared" si="249"/>
        <v>0</v>
      </c>
      <c r="AI392" s="100" t="s">
        <v>80</v>
      </c>
      <c r="AJ392" s="56">
        <f t="shared" si="250"/>
        <v>0</v>
      </c>
      <c r="AK392" s="56" t="s">
        <v>89</v>
      </c>
      <c r="AL392" s="56">
        <f t="shared" si="251"/>
        <v>0</v>
      </c>
      <c r="AM392" s="99" t="s">
        <v>123</v>
      </c>
      <c r="AN392" s="56">
        <f t="shared" si="252"/>
        <v>0</v>
      </c>
      <c r="AO392" s="99" t="s">
        <v>110</v>
      </c>
      <c r="AP392" s="56">
        <f t="shared" si="253"/>
        <v>0</v>
      </c>
      <c r="AQ392" s="99" t="s">
        <v>103</v>
      </c>
      <c r="AR392" s="56">
        <f t="shared" si="254"/>
        <v>0</v>
      </c>
      <c r="AS392" s="56"/>
      <c r="AT392" s="99" t="s">
        <v>75</v>
      </c>
      <c r="AU392" s="56">
        <f t="shared" si="255"/>
        <v>0</v>
      </c>
      <c r="AV392" s="99" t="s">
        <v>81</v>
      </c>
      <c r="AW392" s="56">
        <f t="shared" si="256"/>
        <v>0</v>
      </c>
      <c r="AX392" s="99" t="s">
        <v>86</v>
      </c>
      <c r="AY392" s="56">
        <f t="shared" si="257"/>
        <v>0</v>
      </c>
      <c r="AZ392" s="99" t="s">
        <v>123</v>
      </c>
      <c r="BA392" s="56">
        <f t="shared" si="258"/>
        <v>0</v>
      </c>
      <c r="BB392" s="99" t="s">
        <v>128</v>
      </c>
      <c r="BC392" s="56">
        <f t="shared" si="259"/>
        <v>0</v>
      </c>
      <c r="BD392" s="99" t="s">
        <v>126</v>
      </c>
      <c r="BE392" s="56">
        <f t="shared" si="260"/>
        <v>0</v>
      </c>
      <c r="BF392" s="56"/>
      <c r="BG392" s="69" t="s">
        <v>75</v>
      </c>
      <c r="BH392" s="56">
        <f t="shared" si="261"/>
        <v>0</v>
      </c>
      <c r="BI392" s="100" t="s">
        <v>81</v>
      </c>
      <c r="BJ392" s="56">
        <f t="shared" si="262"/>
        <v>0</v>
      </c>
      <c r="BK392" s="99" t="s">
        <v>86</v>
      </c>
      <c r="BL392" s="56">
        <f t="shared" si="263"/>
        <v>0</v>
      </c>
      <c r="BM392" s="99" t="s">
        <v>123</v>
      </c>
      <c r="BN392" s="56">
        <f t="shared" si="264"/>
        <v>0</v>
      </c>
      <c r="BO392" s="99" t="s">
        <v>128</v>
      </c>
      <c r="BP392" s="56">
        <f t="shared" si="265"/>
        <v>0</v>
      </c>
      <c r="BQ392" s="99" t="s">
        <v>126</v>
      </c>
      <c r="BR392" s="56">
        <f t="shared" si="266"/>
        <v>0</v>
      </c>
      <c r="BS392" s="56"/>
      <c r="BT392" s="99" t="s">
        <v>73</v>
      </c>
      <c r="BU392" s="56">
        <f t="shared" si="267"/>
        <v>0</v>
      </c>
      <c r="BV392" s="100" t="s">
        <v>84</v>
      </c>
      <c r="BW392" s="56">
        <f t="shared" si="268"/>
        <v>0</v>
      </c>
      <c r="BX392" s="99" t="s">
        <v>85</v>
      </c>
      <c r="BY392" s="56">
        <f t="shared" si="269"/>
        <v>0</v>
      </c>
      <c r="BZ392" s="99" t="s">
        <v>105</v>
      </c>
      <c r="CA392" s="56">
        <f t="shared" si="270"/>
        <v>0</v>
      </c>
      <c r="CB392" s="99" t="s">
        <v>108</v>
      </c>
      <c r="CC392" s="56">
        <f t="shared" si="271"/>
        <v>0</v>
      </c>
      <c r="CD392" s="99" t="s">
        <v>112</v>
      </c>
      <c r="CE392" s="56">
        <f t="shared" si="272"/>
        <v>0</v>
      </c>
      <c r="CF392" s="56"/>
      <c r="CG392" s="99" t="s">
        <v>73</v>
      </c>
      <c r="CH392" s="56">
        <f t="shared" si="273"/>
        <v>0</v>
      </c>
      <c r="CI392" s="99" t="s">
        <v>84</v>
      </c>
      <c r="CJ392" s="56">
        <f t="shared" si="274"/>
        <v>0</v>
      </c>
      <c r="CK392" s="99" t="s">
        <v>85</v>
      </c>
      <c r="CL392" s="56">
        <f t="shared" si="275"/>
        <v>0</v>
      </c>
      <c r="CM392" s="99" t="s">
        <v>105</v>
      </c>
      <c r="CN392" s="56">
        <f t="shared" si="276"/>
        <v>0</v>
      </c>
      <c r="CO392" s="99" t="s">
        <v>108</v>
      </c>
      <c r="CP392" s="56">
        <f t="shared" si="277"/>
        <v>0</v>
      </c>
      <c r="CQ392" s="99" t="s">
        <v>112</v>
      </c>
      <c r="CR392" s="102">
        <f t="shared" si="278"/>
        <v>0</v>
      </c>
    </row>
    <row r="393" spans="1:96" x14ac:dyDescent="0.15">
      <c r="A393" s="80" t="s">
        <v>939</v>
      </c>
      <c r="B393" s="81" t="s">
        <v>940</v>
      </c>
      <c r="C393" s="82" t="s">
        <v>170</v>
      </c>
      <c r="D393" s="82" t="s">
        <v>52</v>
      </c>
      <c r="E393" s="56"/>
      <c r="F393" s="14"/>
      <c r="G393" s="80">
        <v>92</v>
      </c>
      <c r="H393" s="56">
        <v>50</v>
      </c>
      <c r="I393" s="56">
        <v>92</v>
      </c>
      <c r="J393" s="56">
        <v>65.5</v>
      </c>
      <c r="K393" s="56">
        <v>44.5</v>
      </c>
      <c r="L393" s="56">
        <v>29</v>
      </c>
      <c r="M393" s="94">
        <f t="shared" si="241"/>
        <v>373</v>
      </c>
      <c r="N393" s="80"/>
      <c r="O393" s="56">
        <f t="shared" si="279"/>
        <v>0</v>
      </c>
      <c r="P393" s="56"/>
      <c r="Q393" s="81">
        <f t="shared" si="240"/>
        <v>0</v>
      </c>
      <c r="R393" s="14">
        <f t="shared" si="242"/>
        <v>0</v>
      </c>
      <c r="S393" s="80"/>
      <c r="T393" s="99" t="s">
        <v>73</v>
      </c>
      <c r="U393" s="56">
        <f t="shared" si="243"/>
        <v>0</v>
      </c>
      <c r="V393" s="99" t="s">
        <v>80</v>
      </c>
      <c r="W393" s="56">
        <f t="shared" si="244"/>
        <v>0</v>
      </c>
      <c r="X393" s="99" t="s">
        <v>89</v>
      </c>
      <c r="Y393" s="56">
        <f t="shared" si="245"/>
        <v>0</v>
      </c>
      <c r="Z393" s="99" t="s">
        <v>123</v>
      </c>
      <c r="AA393" s="56">
        <f t="shared" si="246"/>
        <v>0</v>
      </c>
      <c r="AB393" s="99" t="s">
        <v>110</v>
      </c>
      <c r="AC393" s="56">
        <f t="shared" si="247"/>
        <v>0</v>
      </c>
      <c r="AD393" s="99" t="s">
        <v>103</v>
      </c>
      <c r="AE393" s="56">
        <f t="shared" si="248"/>
        <v>0</v>
      </c>
      <c r="AF393" s="56"/>
      <c r="AG393" s="99" t="s">
        <v>73</v>
      </c>
      <c r="AH393" s="56">
        <f t="shared" si="249"/>
        <v>0</v>
      </c>
      <c r="AI393" s="100" t="s">
        <v>84</v>
      </c>
      <c r="AJ393" s="56">
        <f t="shared" si="250"/>
        <v>0</v>
      </c>
      <c r="AK393" s="56" t="s">
        <v>85</v>
      </c>
      <c r="AL393" s="56">
        <f t="shared" si="251"/>
        <v>0</v>
      </c>
      <c r="AM393" s="99" t="s">
        <v>105</v>
      </c>
      <c r="AN393" s="56">
        <f t="shared" si="252"/>
        <v>0</v>
      </c>
      <c r="AO393" s="99" t="s">
        <v>111</v>
      </c>
      <c r="AP393" s="56">
        <f t="shared" si="253"/>
        <v>0</v>
      </c>
      <c r="AQ393" s="99" t="s">
        <v>103</v>
      </c>
      <c r="AR393" s="56">
        <f t="shared" si="254"/>
        <v>0</v>
      </c>
      <c r="AS393" s="56"/>
      <c r="AT393" s="99" t="s">
        <v>75</v>
      </c>
      <c r="AU393" s="56">
        <f t="shared" si="255"/>
        <v>0</v>
      </c>
      <c r="AV393" s="99" t="s">
        <v>84</v>
      </c>
      <c r="AW393" s="56">
        <f t="shared" si="256"/>
        <v>0</v>
      </c>
      <c r="AX393" s="99" t="s">
        <v>87</v>
      </c>
      <c r="AY393" s="56">
        <f t="shared" si="257"/>
        <v>0</v>
      </c>
      <c r="AZ393" s="99" t="s">
        <v>123</v>
      </c>
      <c r="BA393" s="56">
        <f t="shared" si="258"/>
        <v>0</v>
      </c>
      <c r="BB393" s="99" t="s">
        <v>133</v>
      </c>
      <c r="BC393" s="56">
        <f t="shared" si="259"/>
        <v>0</v>
      </c>
      <c r="BD393" s="99" t="s">
        <v>103</v>
      </c>
      <c r="BE393" s="56">
        <f t="shared" si="260"/>
        <v>0</v>
      </c>
      <c r="BF393" s="56"/>
      <c r="BG393" s="69" t="s">
        <v>75</v>
      </c>
      <c r="BH393" s="56">
        <f t="shared" si="261"/>
        <v>0</v>
      </c>
      <c r="BI393" s="100" t="s">
        <v>84</v>
      </c>
      <c r="BJ393" s="56">
        <f t="shared" si="262"/>
        <v>0</v>
      </c>
      <c r="BK393" s="99" t="s">
        <v>87</v>
      </c>
      <c r="BL393" s="56">
        <f t="shared" si="263"/>
        <v>0</v>
      </c>
      <c r="BM393" s="99" t="s">
        <v>123</v>
      </c>
      <c r="BN393" s="56">
        <f t="shared" si="264"/>
        <v>0</v>
      </c>
      <c r="BO393" s="99" t="s">
        <v>133</v>
      </c>
      <c r="BP393" s="56">
        <f t="shared" si="265"/>
        <v>0</v>
      </c>
      <c r="BQ393" s="99" t="s">
        <v>103</v>
      </c>
      <c r="BR393" s="56">
        <f t="shared" si="266"/>
        <v>0</v>
      </c>
      <c r="BS393" s="56"/>
      <c r="BT393" s="99" t="s">
        <v>136</v>
      </c>
      <c r="BU393" s="56">
        <f t="shared" si="267"/>
        <v>0</v>
      </c>
      <c r="BV393" s="100" t="s">
        <v>80</v>
      </c>
      <c r="BW393" s="56">
        <f t="shared" si="268"/>
        <v>0</v>
      </c>
      <c r="BX393" s="99" t="s">
        <v>90</v>
      </c>
      <c r="BY393" s="56">
        <f t="shared" si="269"/>
        <v>0</v>
      </c>
      <c r="BZ393" s="99" t="s">
        <v>105</v>
      </c>
      <c r="CA393" s="56">
        <f t="shared" si="270"/>
        <v>0</v>
      </c>
      <c r="CB393" s="99" t="s">
        <v>108</v>
      </c>
      <c r="CC393" s="56">
        <f t="shared" si="271"/>
        <v>0</v>
      </c>
      <c r="CD393" s="99" t="s">
        <v>126</v>
      </c>
      <c r="CE393" s="56">
        <f t="shared" si="272"/>
        <v>0</v>
      </c>
      <c r="CF393" s="56"/>
      <c r="CG393" s="99" t="s">
        <v>136</v>
      </c>
      <c r="CH393" s="56">
        <f t="shared" si="273"/>
        <v>0</v>
      </c>
      <c r="CI393" s="99" t="s">
        <v>80</v>
      </c>
      <c r="CJ393" s="56">
        <f t="shared" si="274"/>
        <v>0</v>
      </c>
      <c r="CK393" s="99" t="s">
        <v>90</v>
      </c>
      <c r="CL393" s="56">
        <f t="shared" si="275"/>
        <v>0</v>
      </c>
      <c r="CM393" s="99" t="s">
        <v>105</v>
      </c>
      <c r="CN393" s="56">
        <f t="shared" si="276"/>
        <v>0</v>
      </c>
      <c r="CO393" s="99" t="s">
        <v>108</v>
      </c>
      <c r="CP393" s="56">
        <f t="shared" si="277"/>
        <v>0</v>
      </c>
      <c r="CQ393" s="99" t="s">
        <v>126</v>
      </c>
      <c r="CR393" s="102">
        <f t="shared" si="278"/>
        <v>0</v>
      </c>
    </row>
    <row r="394" spans="1:96" x14ac:dyDescent="0.15">
      <c r="A394" s="80" t="s">
        <v>941</v>
      </c>
      <c r="B394" s="81" t="s">
        <v>942</v>
      </c>
      <c r="C394" s="82" t="s">
        <v>170</v>
      </c>
      <c r="D394" s="82" t="s">
        <v>52</v>
      </c>
      <c r="E394" s="56"/>
      <c r="F394" s="14"/>
      <c r="G394" s="80">
        <v>93</v>
      </c>
      <c r="H394" s="56">
        <v>51</v>
      </c>
      <c r="I394" s="56">
        <v>90</v>
      </c>
      <c r="J394" s="56">
        <v>55.5</v>
      </c>
      <c r="K394" s="56">
        <v>41</v>
      </c>
      <c r="L394" s="56">
        <v>42</v>
      </c>
      <c r="M394" s="94">
        <f t="shared" si="241"/>
        <v>372.5</v>
      </c>
      <c r="N394" s="80"/>
      <c r="O394" s="56">
        <f t="shared" si="279"/>
        <v>0</v>
      </c>
      <c r="P394" s="56"/>
      <c r="Q394" s="81">
        <f t="shared" si="240"/>
        <v>0</v>
      </c>
      <c r="R394" s="14">
        <f t="shared" si="242"/>
        <v>0</v>
      </c>
      <c r="S394" s="80"/>
      <c r="T394" s="99" t="s">
        <v>77</v>
      </c>
      <c r="U394" s="56">
        <f t="shared" si="243"/>
        <v>0</v>
      </c>
      <c r="V394" s="99" t="s">
        <v>82</v>
      </c>
      <c r="W394" s="56">
        <f t="shared" si="244"/>
        <v>0</v>
      </c>
      <c r="X394" s="99" t="s">
        <v>90</v>
      </c>
      <c r="Y394" s="56">
        <f t="shared" si="245"/>
        <v>0</v>
      </c>
      <c r="Z394" s="99" t="s">
        <v>105</v>
      </c>
      <c r="AA394" s="56">
        <f t="shared" si="246"/>
        <v>0</v>
      </c>
      <c r="AB394" s="99" t="s">
        <v>108</v>
      </c>
      <c r="AC394" s="56">
        <f t="shared" si="247"/>
        <v>0</v>
      </c>
      <c r="AD394" s="99" t="s">
        <v>103</v>
      </c>
      <c r="AE394" s="56">
        <f t="shared" si="248"/>
        <v>0</v>
      </c>
      <c r="AF394" s="56"/>
      <c r="AG394" s="99" t="s">
        <v>74</v>
      </c>
      <c r="AH394" s="56">
        <f t="shared" si="249"/>
        <v>0</v>
      </c>
      <c r="AI394" s="100" t="s">
        <v>84</v>
      </c>
      <c r="AJ394" s="56">
        <f t="shared" si="250"/>
        <v>0</v>
      </c>
      <c r="AK394" s="56" t="s">
        <v>87</v>
      </c>
      <c r="AL394" s="56">
        <f t="shared" si="251"/>
        <v>0</v>
      </c>
      <c r="AM394" s="99" t="s">
        <v>105</v>
      </c>
      <c r="AN394" s="56">
        <f t="shared" si="252"/>
        <v>0</v>
      </c>
      <c r="AO394" s="99" t="s">
        <v>111</v>
      </c>
      <c r="AP394" s="56">
        <f t="shared" si="253"/>
        <v>0</v>
      </c>
      <c r="AQ394" s="99" t="s">
        <v>127</v>
      </c>
      <c r="AR394" s="56">
        <f t="shared" si="254"/>
        <v>0</v>
      </c>
      <c r="AS394" s="56"/>
      <c r="AT394" s="99" t="s">
        <v>74</v>
      </c>
      <c r="AU394" s="56">
        <f t="shared" si="255"/>
        <v>0</v>
      </c>
      <c r="AV394" s="99" t="s">
        <v>84</v>
      </c>
      <c r="AW394" s="56">
        <f t="shared" si="256"/>
        <v>0</v>
      </c>
      <c r="AX394" s="99" t="s">
        <v>87</v>
      </c>
      <c r="AY394" s="56">
        <f t="shared" si="257"/>
        <v>0</v>
      </c>
      <c r="AZ394" s="99" t="s">
        <v>105</v>
      </c>
      <c r="BA394" s="56">
        <f t="shared" si="258"/>
        <v>0</v>
      </c>
      <c r="BB394" s="99" t="s">
        <v>111</v>
      </c>
      <c r="BC394" s="56">
        <f t="shared" si="259"/>
        <v>0</v>
      </c>
      <c r="BD394" s="99" t="s">
        <v>126</v>
      </c>
      <c r="BE394" s="56">
        <f t="shared" si="260"/>
        <v>0</v>
      </c>
      <c r="BF394" s="56"/>
      <c r="BG394" s="69" t="s">
        <v>74</v>
      </c>
      <c r="BH394" s="56">
        <f t="shared" si="261"/>
        <v>0</v>
      </c>
      <c r="BI394" s="100" t="s">
        <v>84</v>
      </c>
      <c r="BJ394" s="56">
        <f t="shared" si="262"/>
        <v>0</v>
      </c>
      <c r="BK394" s="99" t="s">
        <v>87</v>
      </c>
      <c r="BL394" s="56">
        <f t="shared" si="263"/>
        <v>0</v>
      </c>
      <c r="BM394" s="99" t="s">
        <v>105</v>
      </c>
      <c r="BN394" s="56">
        <f t="shared" si="264"/>
        <v>0</v>
      </c>
      <c r="BO394" s="99" t="s">
        <v>111</v>
      </c>
      <c r="BP394" s="56">
        <f t="shared" si="265"/>
        <v>0</v>
      </c>
      <c r="BQ394" s="99" t="s">
        <v>126</v>
      </c>
      <c r="BR394" s="56">
        <f t="shared" si="266"/>
        <v>0</v>
      </c>
      <c r="BS394" s="56"/>
      <c r="BT394" s="99" t="s">
        <v>77</v>
      </c>
      <c r="BU394" s="56">
        <f t="shared" si="267"/>
        <v>0</v>
      </c>
      <c r="BV394" s="100" t="s">
        <v>81</v>
      </c>
      <c r="BW394" s="56">
        <f t="shared" si="268"/>
        <v>0</v>
      </c>
      <c r="BX394" s="99" t="s">
        <v>86</v>
      </c>
      <c r="BY394" s="56">
        <f t="shared" si="269"/>
        <v>0</v>
      </c>
      <c r="BZ394" s="99" t="s">
        <v>105</v>
      </c>
      <c r="CA394" s="56">
        <f t="shared" si="270"/>
        <v>0</v>
      </c>
      <c r="CB394" s="99" t="s">
        <v>108</v>
      </c>
      <c r="CC394" s="56">
        <f t="shared" si="271"/>
        <v>0</v>
      </c>
      <c r="CD394" s="99" t="s">
        <v>112</v>
      </c>
      <c r="CE394" s="56">
        <f t="shared" si="272"/>
        <v>0</v>
      </c>
      <c r="CF394" s="56"/>
      <c r="CG394" s="99" t="s">
        <v>77</v>
      </c>
      <c r="CH394" s="56">
        <f t="shared" si="273"/>
        <v>0</v>
      </c>
      <c r="CI394" s="99" t="s">
        <v>81</v>
      </c>
      <c r="CJ394" s="56">
        <f t="shared" si="274"/>
        <v>0</v>
      </c>
      <c r="CK394" s="99" t="s">
        <v>86</v>
      </c>
      <c r="CL394" s="56">
        <f t="shared" si="275"/>
        <v>0</v>
      </c>
      <c r="CM394" s="99" t="s">
        <v>105</v>
      </c>
      <c r="CN394" s="56">
        <f t="shared" si="276"/>
        <v>0</v>
      </c>
      <c r="CO394" s="99" t="s">
        <v>108</v>
      </c>
      <c r="CP394" s="56">
        <f t="shared" si="277"/>
        <v>0</v>
      </c>
      <c r="CQ394" s="99" t="s">
        <v>112</v>
      </c>
      <c r="CR394" s="102">
        <f t="shared" si="278"/>
        <v>0</v>
      </c>
    </row>
    <row r="395" spans="1:96" x14ac:dyDescent="0.15">
      <c r="A395" s="80" t="s">
        <v>943</v>
      </c>
      <c r="B395" s="81" t="s">
        <v>944</v>
      </c>
      <c r="C395" s="82" t="s">
        <v>170</v>
      </c>
      <c r="D395" s="82" t="s">
        <v>52</v>
      </c>
      <c r="E395" s="56"/>
      <c r="F395" s="14"/>
      <c r="G395" s="80">
        <v>99</v>
      </c>
      <c r="H395" s="56">
        <v>32</v>
      </c>
      <c r="I395" s="56">
        <v>70</v>
      </c>
      <c r="J395" s="56">
        <v>60</v>
      </c>
      <c r="K395" s="56">
        <v>62.5</v>
      </c>
      <c r="L395" s="56">
        <v>49</v>
      </c>
      <c r="M395" s="94">
        <f t="shared" si="241"/>
        <v>372.5</v>
      </c>
      <c r="N395" s="80"/>
      <c r="O395" s="56">
        <f t="shared" si="279"/>
        <v>0</v>
      </c>
      <c r="P395" s="56"/>
      <c r="Q395" s="81">
        <f t="shared" si="240"/>
        <v>0</v>
      </c>
      <c r="R395" s="14">
        <f t="shared" si="242"/>
        <v>0</v>
      </c>
      <c r="S395" s="80"/>
      <c r="T395" s="99" t="s">
        <v>75</v>
      </c>
      <c r="U395" s="56">
        <f t="shared" si="243"/>
        <v>0</v>
      </c>
      <c r="V395" s="99" t="s">
        <v>81</v>
      </c>
      <c r="W395" s="56">
        <f t="shared" si="244"/>
        <v>0</v>
      </c>
      <c r="X395" s="99" t="s">
        <v>87</v>
      </c>
      <c r="Y395" s="56">
        <f t="shared" si="245"/>
        <v>0</v>
      </c>
      <c r="Z395" s="99" t="s">
        <v>105</v>
      </c>
      <c r="AA395" s="56">
        <f t="shared" si="246"/>
        <v>0</v>
      </c>
      <c r="AB395" s="99" t="s">
        <v>111</v>
      </c>
      <c r="AC395" s="56">
        <f t="shared" si="247"/>
        <v>0</v>
      </c>
      <c r="AD395" s="99" t="s">
        <v>103</v>
      </c>
      <c r="AE395" s="56">
        <f t="shared" si="248"/>
        <v>0</v>
      </c>
      <c r="AF395" s="56"/>
      <c r="AG395" s="99" t="s">
        <v>77</v>
      </c>
      <c r="AH395" s="56">
        <f t="shared" si="249"/>
        <v>0</v>
      </c>
      <c r="AI395" s="100" t="s">
        <v>80</v>
      </c>
      <c r="AJ395" s="56">
        <f t="shared" si="250"/>
        <v>0</v>
      </c>
      <c r="AK395" s="56" t="s">
        <v>90</v>
      </c>
      <c r="AL395" s="56">
        <f t="shared" si="251"/>
        <v>0</v>
      </c>
      <c r="AM395" s="99" t="s">
        <v>107</v>
      </c>
      <c r="AN395" s="56">
        <f t="shared" si="252"/>
        <v>0</v>
      </c>
      <c r="AO395" s="99" t="s">
        <v>110</v>
      </c>
      <c r="AP395" s="56">
        <f t="shared" si="253"/>
        <v>0</v>
      </c>
      <c r="AQ395" s="99" t="s">
        <v>103</v>
      </c>
      <c r="AR395" s="56">
        <f t="shared" si="254"/>
        <v>0</v>
      </c>
      <c r="AS395" s="56"/>
      <c r="AT395" s="99" t="s">
        <v>73</v>
      </c>
      <c r="AU395" s="56">
        <f t="shared" si="255"/>
        <v>0</v>
      </c>
      <c r="AV395" s="99" t="s">
        <v>132</v>
      </c>
      <c r="AW395" s="56">
        <f t="shared" si="256"/>
        <v>0</v>
      </c>
      <c r="AX395" s="99" t="s">
        <v>86</v>
      </c>
      <c r="AY395" s="56">
        <f t="shared" si="257"/>
        <v>0</v>
      </c>
      <c r="AZ395" s="99" t="s">
        <v>107</v>
      </c>
      <c r="BA395" s="56">
        <f t="shared" si="258"/>
        <v>0</v>
      </c>
      <c r="BB395" s="99" t="s">
        <v>128</v>
      </c>
      <c r="BC395" s="56">
        <f t="shared" si="259"/>
        <v>0</v>
      </c>
      <c r="BD395" s="99" t="s">
        <v>103</v>
      </c>
      <c r="BE395" s="56">
        <f t="shared" si="260"/>
        <v>0</v>
      </c>
      <c r="BF395" s="56"/>
      <c r="BG395" s="69" t="s">
        <v>73</v>
      </c>
      <c r="BH395" s="56">
        <f t="shared" si="261"/>
        <v>0</v>
      </c>
      <c r="BI395" s="100" t="s">
        <v>132</v>
      </c>
      <c r="BJ395" s="56">
        <f t="shared" si="262"/>
        <v>0</v>
      </c>
      <c r="BK395" s="99" t="s">
        <v>86</v>
      </c>
      <c r="BL395" s="56">
        <f t="shared" si="263"/>
        <v>0</v>
      </c>
      <c r="BM395" s="99" t="s">
        <v>107</v>
      </c>
      <c r="BN395" s="56">
        <f t="shared" si="264"/>
        <v>0</v>
      </c>
      <c r="BO395" s="99" t="s">
        <v>128</v>
      </c>
      <c r="BP395" s="56">
        <f t="shared" si="265"/>
        <v>0</v>
      </c>
      <c r="BQ395" s="99" t="s">
        <v>103</v>
      </c>
      <c r="BR395" s="56">
        <f t="shared" si="266"/>
        <v>0</v>
      </c>
      <c r="BS395" s="56"/>
      <c r="BT395" s="99" t="s">
        <v>136</v>
      </c>
      <c r="BU395" s="56">
        <f t="shared" si="267"/>
        <v>0</v>
      </c>
      <c r="BV395" s="100" t="s">
        <v>80</v>
      </c>
      <c r="BW395" s="56">
        <f t="shared" si="268"/>
        <v>0</v>
      </c>
      <c r="BX395" s="99" t="s">
        <v>90</v>
      </c>
      <c r="BY395" s="56">
        <f t="shared" si="269"/>
        <v>0</v>
      </c>
      <c r="BZ395" s="99" t="s">
        <v>105</v>
      </c>
      <c r="CA395" s="56">
        <f t="shared" si="270"/>
        <v>0</v>
      </c>
      <c r="CB395" s="99" t="s">
        <v>108</v>
      </c>
      <c r="CC395" s="56">
        <f t="shared" si="271"/>
        <v>0</v>
      </c>
      <c r="CD395" s="99" t="s">
        <v>126</v>
      </c>
      <c r="CE395" s="56">
        <f t="shared" si="272"/>
        <v>0</v>
      </c>
      <c r="CF395" s="56"/>
      <c r="CG395" s="99" t="s">
        <v>136</v>
      </c>
      <c r="CH395" s="56">
        <f t="shared" si="273"/>
        <v>0</v>
      </c>
      <c r="CI395" s="99" t="s">
        <v>80</v>
      </c>
      <c r="CJ395" s="56">
        <f t="shared" si="274"/>
        <v>0</v>
      </c>
      <c r="CK395" s="99" t="s">
        <v>90</v>
      </c>
      <c r="CL395" s="56">
        <f t="shared" si="275"/>
        <v>0</v>
      </c>
      <c r="CM395" s="99" t="s">
        <v>105</v>
      </c>
      <c r="CN395" s="56">
        <f t="shared" si="276"/>
        <v>0</v>
      </c>
      <c r="CO395" s="99" t="s">
        <v>108</v>
      </c>
      <c r="CP395" s="56">
        <f t="shared" si="277"/>
        <v>0</v>
      </c>
      <c r="CQ395" s="99" t="s">
        <v>126</v>
      </c>
      <c r="CR395" s="102">
        <f t="shared" si="278"/>
        <v>0</v>
      </c>
    </row>
    <row r="396" spans="1:96" x14ac:dyDescent="0.15">
      <c r="A396" s="80" t="s">
        <v>945</v>
      </c>
      <c r="B396" s="81" t="s">
        <v>946</v>
      </c>
      <c r="C396" s="82" t="s">
        <v>170</v>
      </c>
      <c r="D396" s="82" t="s">
        <v>52</v>
      </c>
      <c r="E396" s="56"/>
      <c r="F396" s="14"/>
      <c r="G396" s="80">
        <v>93</v>
      </c>
      <c r="H396" s="56">
        <v>71</v>
      </c>
      <c r="I396" s="56">
        <v>90</v>
      </c>
      <c r="J396" s="56">
        <v>44.5</v>
      </c>
      <c r="K396" s="56">
        <v>39.5</v>
      </c>
      <c r="L396" s="56">
        <v>34</v>
      </c>
      <c r="M396" s="94">
        <f t="shared" si="241"/>
        <v>372</v>
      </c>
      <c r="N396" s="80"/>
      <c r="O396" s="56">
        <f t="shared" si="279"/>
        <v>0</v>
      </c>
      <c r="P396" s="56"/>
      <c r="Q396" s="81">
        <f t="shared" si="240"/>
        <v>0</v>
      </c>
      <c r="R396" s="14">
        <f t="shared" si="242"/>
        <v>0</v>
      </c>
      <c r="S396" s="80"/>
      <c r="T396" s="99" t="s">
        <v>74</v>
      </c>
      <c r="U396" s="56">
        <f t="shared" si="243"/>
        <v>0</v>
      </c>
      <c r="V396" s="99" t="s">
        <v>84</v>
      </c>
      <c r="W396" s="56">
        <f t="shared" si="244"/>
        <v>0</v>
      </c>
      <c r="X396" s="99" t="s">
        <v>88</v>
      </c>
      <c r="Y396" s="56">
        <f t="shared" si="245"/>
        <v>0</v>
      </c>
      <c r="Z396" s="99" t="s">
        <v>105</v>
      </c>
      <c r="AA396" s="56">
        <f t="shared" si="246"/>
        <v>0</v>
      </c>
      <c r="AB396" s="99" t="s">
        <v>110</v>
      </c>
      <c r="AC396" s="56">
        <f t="shared" si="247"/>
        <v>0</v>
      </c>
      <c r="AD396" s="99" t="s">
        <v>112</v>
      </c>
      <c r="AE396" s="56">
        <f t="shared" si="248"/>
        <v>0</v>
      </c>
      <c r="AF396" s="56"/>
      <c r="AG396" s="99" t="s">
        <v>75</v>
      </c>
      <c r="AH396" s="56">
        <f t="shared" si="249"/>
        <v>0</v>
      </c>
      <c r="AI396" s="100" t="s">
        <v>80</v>
      </c>
      <c r="AJ396" s="56">
        <f t="shared" si="250"/>
        <v>0</v>
      </c>
      <c r="AK396" s="56" t="s">
        <v>86</v>
      </c>
      <c r="AL396" s="56">
        <f t="shared" si="251"/>
        <v>0</v>
      </c>
      <c r="AM396" s="99" t="s">
        <v>107</v>
      </c>
      <c r="AN396" s="56">
        <f t="shared" si="252"/>
        <v>0</v>
      </c>
      <c r="AO396" s="99" t="s">
        <v>110</v>
      </c>
      <c r="AP396" s="56">
        <f t="shared" si="253"/>
        <v>0</v>
      </c>
      <c r="AQ396" s="99" t="s">
        <v>112</v>
      </c>
      <c r="AR396" s="56">
        <f t="shared" si="254"/>
        <v>0</v>
      </c>
      <c r="AS396" s="56"/>
      <c r="AT396" s="99" t="s">
        <v>75</v>
      </c>
      <c r="AU396" s="56">
        <f t="shared" si="255"/>
        <v>0</v>
      </c>
      <c r="AV396" s="99" t="s">
        <v>79</v>
      </c>
      <c r="AW396" s="56">
        <f t="shared" si="256"/>
        <v>0</v>
      </c>
      <c r="AX396" s="99" t="s">
        <v>86</v>
      </c>
      <c r="AY396" s="56">
        <f t="shared" si="257"/>
        <v>0</v>
      </c>
      <c r="AZ396" s="99" t="s">
        <v>107</v>
      </c>
      <c r="BA396" s="56">
        <f t="shared" si="258"/>
        <v>0</v>
      </c>
      <c r="BB396" s="99" t="s">
        <v>133</v>
      </c>
      <c r="BC396" s="56">
        <f t="shared" si="259"/>
        <v>0</v>
      </c>
      <c r="BD396" s="99" t="s">
        <v>112</v>
      </c>
      <c r="BE396" s="56">
        <f t="shared" si="260"/>
        <v>0</v>
      </c>
      <c r="BF396" s="56"/>
      <c r="BG396" s="69" t="s">
        <v>75</v>
      </c>
      <c r="BH396" s="56">
        <f t="shared" si="261"/>
        <v>0</v>
      </c>
      <c r="BI396" s="100" t="s">
        <v>79</v>
      </c>
      <c r="BJ396" s="56">
        <f t="shared" si="262"/>
        <v>0</v>
      </c>
      <c r="BK396" s="99" t="s">
        <v>87</v>
      </c>
      <c r="BL396" s="56">
        <f t="shared" si="263"/>
        <v>0</v>
      </c>
      <c r="BM396" s="99" t="s">
        <v>107</v>
      </c>
      <c r="BN396" s="56">
        <f t="shared" si="264"/>
        <v>0</v>
      </c>
      <c r="BO396" s="99" t="s">
        <v>133</v>
      </c>
      <c r="BP396" s="56">
        <f t="shared" si="265"/>
        <v>0</v>
      </c>
      <c r="BQ396" s="99" t="s">
        <v>112</v>
      </c>
      <c r="BR396" s="56">
        <f t="shared" si="266"/>
        <v>0</v>
      </c>
      <c r="BS396" s="56"/>
      <c r="BT396" s="99" t="s">
        <v>75</v>
      </c>
      <c r="BU396" s="56">
        <f t="shared" si="267"/>
        <v>0</v>
      </c>
      <c r="BV396" s="100" t="s">
        <v>139</v>
      </c>
      <c r="BW396" s="56">
        <f t="shared" si="268"/>
        <v>0</v>
      </c>
      <c r="BX396" s="99" t="s">
        <v>89</v>
      </c>
      <c r="BY396" s="56">
        <f t="shared" si="269"/>
        <v>0</v>
      </c>
      <c r="BZ396" s="99" t="s">
        <v>123</v>
      </c>
      <c r="CA396" s="56">
        <f t="shared" si="270"/>
        <v>0</v>
      </c>
      <c r="CB396" s="99" t="s">
        <v>111</v>
      </c>
      <c r="CC396" s="56">
        <f t="shared" si="271"/>
        <v>0</v>
      </c>
      <c r="CD396" s="99" t="s">
        <v>126</v>
      </c>
      <c r="CE396" s="56">
        <f t="shared" si="272"/>
        <v>0</v>
      </c>
      <c r="CF396" s="56"/>
      <c r="CG396" s="99" t="s">
        <v>75</v>
      </c>
      <c r="CH396" s="56">
        <f t="shared" si="273"/>
        <v>0</v>
      </c>
      <c r="CI396" s="99" t="s">
        <v>139</v>
      </c>
      <c r="CJ396" s="56">
        <f t="shared" si="274"/>
        <v>0</v>
      </c>
      <c r="CK396" s="99" t="s">
        <v>89</v>
      </c>
      <c r="CL396" s="56">
        <f t="shared" si="275"/>
        <v>0</v>
      </c>
      <c r="CM396" s="99" t="s">
        <v>123</v>
      </c>
      <c r="CN396" s="56">
        <f t="shared" si="276"/>
        <v>0</v>
      </c>
      <c r="CO396" s="99" t="s">
        <v>111</v>
      </c>
      <c r="CP396" s="56">
        <f t="shared" si="277"/>
        <v>0</v>
      </c>
      <c r="CQ396" s="99" t="s">
        <v>126</v>
      </c>
      <c r="CR396" s="102">
        <f t="shared" si="278"/>
        <v>0</v>
      </c>
    </row>
    <row r="397" spans="1:96" x14ac:dyDescent="0.15">
      <c r="A397" s="80" t="s">
        <v>866</v>
      </c>
      <c r="B397" s="81" t="s">
        <v>947</v>
      </c>
      <c r="C397" s="82" t="s">
        <v>170</v>
      </c>
      <c r="D397" s="82" t="s">
        <v>52</v>
      </c>
      <c r="E397" s="56"/>
      <c r="F397" s="14"/>
      <c r="G397" s="80">
        <v>87</v>
      </c>
      <c r="H397" s="56">
        <v>47</v>
      </c>
      <c r="I397" s="56">
        <v>108</v>
      </c>
      <c r="J397" s="56">
        <v>44</v>
      </c>
      <c r="K397" s="56">
        <v>48</v>
      </c>
      <c r="L397" s="56">
        <v>38</v>
      </c>
      <c r="M397" s="94">
        <f t="shared" si="241"/>
        <v>372</v>
      </c>
      <c r="N397" s="80"/>
      <c r="O397" s="56">
        <f t="shared" si="279"/>
        <v>0</v>
      </c>
      <c r="P397" s="56"/>
      <c r="Q397" s="81">
        <f t="shared" si="240"/>
        <v>0</v>
      </c>
      <c r="R397" s="14">
        <f t="shared" si="242"/>
        <v>0</v>
      </c>
      <c r="S397" s="80"/>
      <c r="T397" s="99" t="s">
        <v>75</v>
      </c>
      <c r="U397" s="56">
        <f t="shared" si="243"/>
        <v>0</v>
      </c>
      <c r="V397" s="99" t="s">
        <v>80</v>
      </c>
      <c r="W397" s="56">
        <f t="shared" si="244"/>
        <v>0</v>
      </c>
      <c r="X397" s="99" t="s">
        <v>89</v>
      </c>
      <c r="Y397" s="56">
        <f t="shared" si="245"/>
        <v>0</v>
      </c>
      <c r="Z397" s="99" t="s">
        <v>123</v>
      </c>
      <c r="AA397" s="56">
        <f t="shared" si="246"/>
        <v>0</v>
      </c>
      <c r="AB397" s="99" t="s">
        <v>111</v>
      </c>
      <c r="AC397" s="56">
        <f t="shared" si="247"/>
        <v>0</v>
      </c>
      <c r="AD397" s="99" t="s">
        <v>103</v>
      </c>
      <c r="AE397" s="56">
        <f t="shared" si="248"/>
        <v>0</v>
      </c>
      <c r="AF397" s="56"/>
      <c r="AG397" s="99" t="s">
        <v>75</v>
      </c>
      <c r="AH397" s="56">
        <f t="shared" si="249"/>
        <v>0</v>
      </c>
      <c r="AI397" s="100" t="s">
        <v>81</v>
      </c>
      <c r="AJ397" s="56">
        <f t="shared" si="250"/>
        <v>0</v>
      </c>
      <c r="AK397" s="56" t="s">
        <v>86</v>
      </c>
      <c r="AL397" s="56">
        <f t="shared" si="251"/>
        <v>0</v>
      </c>
      <c r="AM397" s="99" t="s">
        <v>123</v>
      </c>
      <c r="AN397" s="56">
        <f t="shared" si="252"/>
        <v>0</v>
      </c>
      <c r="AO397" s="99" t="s">
        <v>110</v>
      </c>
      <c r="AP397" s="56">
        <f t="shared" si="253"/>
        <v>0</v>
      </c>
      <c r="AQ397" s="99" t="s">
        <v>103</v>
      </c>
      <c r="AR397" s="56">
        <f t="shared" si="254"/>
        <v>0</v>
      </c>
      <c r="AS397" s="56"/>
      <c r="AT397" s="99" t="s">
        <v>75</v>
      </c>
      <c r="AU397" s="56">
        <f t="shared" si="255"/>
        <v>0</v>
      </c>
      <c r="AV397" s="99" t="s">
        <v>79</v>
      </c>
      <c r="AW397" s="56">
        <f t="shared" si="256"/>
        <v>0</v>
      </c>
      <c r="AX397" s="99" t="s">
        <v>86</v>
      </c>
      <c r="AY397" s="56">
        <f t="shared" si="257"/>
        <v>0</v>
      </c>
      <c r="AZ397" s="99" t="s">
        <v>123</v>
      </c>
      <c r="BA397" s="56">
        <f t="shared" si="258"/>
        <v>0</v>
      </c>
      <c r="BB397" s="99" t="s">
        <v>128</v>
      </c>
      <c r="BC397" s="56">
        <f t="shared" si="259"/>
        <v>0</v>
      </c>
      <c r="BD397" s="99" t="s">
        <v>126</v>
      </c>
      <c r="BE397" s="56">
        <f t="shared" si="260"/>
        <v>0</v>
      </c>
      <c r="BF397" s="56"/>
      <c r="BG397" s="69" t="s">
        <v>75</v>
      </c>
      <c r="BH397" s="56">
        <f t="shared" si="261"/>
        <v>0</v>
      </c>
      <c r="BI397" s="100" t="s">
        <v>79</v>
      </c>
      <c r="BJ397" s="56">
        <f t="shared" si="262"/>
        <v>0</v>
      </c>
      <c r="BK397" s="99" t="s">
        <v>86</v>
      </c>
      <c r="BL397" s="56">
        <f t="shared" si="263"/>
        <v>0</v>
      </c>
      <c r="BM397" s="99" t="s">
        <v>123</v>
      </c>
      <c r="BN397" s="56">
        <f t="shared" si="264"/>
        <v>0</v>
      </c>
      <c r="BO397" s="99" t="s">
        <v>128</v>
      </c>
      <c r="BP397" s="56">
        <f t="shared" si="265"/>
        <v>0</v>
      </c>
      <c r="BQ397" s="99" t="s">
        <v>126</v>
      </c>
      <c r="BR397" s="56">
        <f t="shared" si="266"/>
        <v>0</v>
      </c>
      <c r="BS397" s="56"/>
      <c r="BT397" s="99" t="s">
        <v>75</v>
      </c>
      <c r="BU397" s="56">
        <f t="shared" si="267"/>
        <v>0</v>
      </c>
      <c r="BV397" s="100" t="s">
        <v>139</v>
      </c>
      <c r="BW397" s="56">
        <f t="shared" si="268"/>
        <v>0</v>
      </c>
      <c r="BX397" s="99" t="s">
        <v>89</v>
      </c>
      <c r="BY397" s="56">
        <f t="shared" si="269"/>
        <v>0</v>
      </c>
      <c r="BZ397" s="99" t="s">
        <v>123</v>
      </c>
      <c r="CA397" s="56">
        <f t="shared" si="270"/>
        <v>0</v>
      </c>
      <c r="CB397" s="99" t="s">
        <v>111</v>
      </c>
      <c r="CC397" s="56">
        <f t="shared" si="271"/>
        <v>0</v>
      </c>
      <c r="CD397" s="99" t="s">
        <v>126</v>
      </c>
      <c r="CE397" s="56">
        <f t="shared" si="272"/>
        <v>0</v>
      </c>
      <c r="CF397" s="56"/>
      <c r="CG397" s="99" t="s">
        <v>75</v>
      </c>
      <c r="CH397" s="56">
        <f t="shared" si="273"/>
        <v>0</v>
      </c>
      <c r="CI397" s="99" t="s">
        <v>139</v>
      </c>
      <c r="CJ397" s="56">
        <f t="shared" si="274"/>
        <v>0</v>
      </c>
      <c r="CK397" s="99" t="s">
        <v>89</v>
      </c>
      <c r="CL397" s="56">
        <f t="shared" si="275"/>
        <v>0</v>
      </c>
      <c r="CM397" s="99" t="s">
        <v>123</v>
      </c>
      <c r="CN397" s="56">
        <f t="shared" si="276"/>
        <v>0</v>
      </c>
      <c r="CO397" s="99" t="s">
        <v>111</v>
      </c>
      <c r="CP397" s="56">
        <f t="shared" si="277"/>
        <v>0</v>
      </c>
      <c r="CQ397" s="99" t="s">
        <v>126</v>
      </c>
      <c r="CR397" s="102">
        <f t="shared" si="278"/>
        <v>0</v>
      </c>
    </row>
    <row r="398" spans="1:96" x14ac:dyDescent="0.15">
      <c r="A398" s="80" t="s">
        <v>948</v>
      </c>
      <c r="B398" s="81" t="s">
        <v>949</v>
      </c>
      <c r="C398" s="82" t="s">
        <v>648</v>
      </c>
      <c r="D398" s="82" t="s">
        <v>52</v>
      </c>
      <c r="E398" s="56"/>
      <c r="F398" s="14"/>
      <c r="G398" s="80">
        <v>93</v>
      </c>
      <c r="H398" s="56">
        <v>46</v>
      </c>
      <c r="I398" s="56">
        <v>86</v>
      </c>
      <c r="J398" s="56">
        <v>49</v>
      </c>
      <c r="K398" s="56">
        <v>44</v>
      </c>
      <c r="L398" s="56">
        <v>54</v>
      </c>
      <c r="M398" s="94">
        <f t="shared" si="241"/>
        <v>372</v>
      </c>
      <c r="N398" s="80"/>
      <c r="O398" s="56">
        <f t="shared" si="279"/>
        <v>0</v>
      </c>
      <c r="P398" s="56"/>
      <c r="Q398" s="81">
        <f t="shared" si="240"/>
        <v>0</v>
      </c>
      <c r="R398" s="14">
        <f t="shared" si="242"/>
        <v>0</v>
      </c>
      <c r="S398" s="80"/>
      <c r="T398" s="99" t="s">
        <v>75</v>
      </c>
      <c r="U398" s="56">
        <f t="shared" si="243"/>
        <v>0</v>
      </c>
      <c r="V398" s="99" t="s">
        <v>80</v>
      </c>
      <c r="W398" s="56">
        <f t="shared" si="244"/>
        <v>0</v>
      </c>
      <c r="X398" s="99" t="s">
        <v>89</v>
      </c>
      <c r="Y398" s="56">
        <f t="shared" si="245"/>
        <v>0</v>
      </c>
      <c r="Z398" s="99" t="s">
        <v>123</v>
      </c>
      <c r="AA398" s="56">
        <f t="shared" si="246"/>
        <v>0</v>
      </c>
      <c r="AB398" s="99" t="s">
        <v>111</v>
      </c>
      <c r="AC398" s="56">
        <f t="shared" si="247"/>
        <v>0</v>
      </c>
      <c r="AD398" s="99" t="s">
        <v>103</v>
      </c>
      <c r="AE398" s="56">
        <f t="shared" si="248"/>
        <v>0</v>
      </c>
      <c r="AF398" s="56"/>
      <c r="AG398" s="99" t="s">
        <v>73</v>
      </c>
      <c r="AH398" s="56">
        <f t="shared" si="249"/>
        <v>0</v>
      </c>
      <c r="AI398" s="100" t="s">
        <v>79</v>
      </c>
      <c r="AJ398" s="56">
        <f t="shared" si="250"/>
        <v>0</v>
      </c>
      <c r="AK398" s="56" t="s">
        <v>85</v>
      </c>
      <c r="AL398" s="56">
        <f t="shared" si="251"/>
        <v>0</v>
      </c>
      <c r="AM398" s="99" t="s">
        <v>105</v>
      </c>
      <c r="AN398" s="56">
        <f t="shared" si="252"/>
        <v>0</v>
      </c>
      <c r="AO398" s="99" t="s">
        <v>111</v>
      </c>
      <c r="AP398" s="56">
        <f t="shared" si="253"/>
        <v>0</v>
      </c>
      <c r="AQ398" s="99" t="s">
        <v>103</v>
      </c>
      <c r="AR398" s="56">
        <f t="shared" si="254"/>
        <v>0</v>
      </c>
      <c r="AS398" s="56"/>
      <c r="AT398" s="99" t="s">
        <v>77</v>
      </c>
      <c r="AU398" s="56">
        <f t="shared" si="255"/>
        <v>0</v>
      </c>
      <c r="AV398" s="99" t="s">
        <v>80</v>
      </c>
      <c r="AW398" s="56">
        <f t="shared" si="256"/>
        <v>0</v>
      </c>
      <c r="AX398" s="99" t="s">
        <v>90</v>
      </c>
      <c r="AY398" s="56">
        <f t="shared" si="257"/>
        <v>0</v>
      </c>
      <c r="AZ398" s="99" t="s">
        <v>123</v>
      </c>
      <c r="BA398" s="56">
        <f t="shared" si="258"/>
        <v>0</v>
      </c>
      <c r="BB398" s="99" t="s">
        <v>133</v>
      </c>
      <c r="BC398" s="56">
        <f t="shared" si="259"/>
        <v>0</v>
      </c>
      <c r="BD398" s="99" t="s">
        <v>103</v>
      </c>
      <c r="BE398" s="56">
        <f t="shared" si="260"/>
        <v>0</v>
      </c>
      <c r="BF398" s="56"/>
      <c r="BG398" s="69" t="s">
        <v>77</v>
      </c>
      <c r="BH398" s="56">
        <f t="shared" si="261"/>
        <v>0</v>
      </c>
      <c r="BI398" s="100" t="s">
        <v>80</v>
      </c>
      <c r="BJ398" s="56">
        <f t="shared" si="262"/>
        <v>0</v>
      </c>
      <c r="BK398" s="99" t="s">
        <v>90</v>
      </c>
      <c r="BL398" s="56">
        <f t="shared" si="263"/>
        <v>0</v>
      </c>
      <c r="BM398" s="99" t="s">
        <v>123</v>
      </c>
      <c r="BN398" s="56">
        <f t="shared" si="264"/>
        <v>0</v>
      </c>
      <c r="BO398" s="99" t="s">
        <v>133</v>
      </c>
      <c r="BP398" s="56">
        <f t="shared" si="265"/>
        <v>0</v>
      </c>
      <c r="BQ398" s="99" t="s">
        <v>103</v>
      </c>
      <c r="BR398" s="56">
        <f t="shared" si="266"/>
        <v>0</v>
      </c>
      <c r="BS398" s="56"/>
      <c r="BT398" s="99" t="s">
        <v>73</v>
      </c>
      <c r="BU398" s="56">
        <f t="shared" si="267"/>
        <v>0</v>
      </c>
      <c r="BV398" s="100" t="s">
        <v>84</v>
      </c>
      <c r="BW398" s="56">
        <f t="shared" si="268"/>
        <v>0</v>
      </c>
      <c r="BX398" s="99" t="s">
        <v>85</v>
      </c>
      <c r="BY398" s="56">
        <f t="shared" si="269"/>
        <v>0</v>
      </c>
      <c r="BZ398" s="99" t="s">
        <v>105</v>
      </c>
      <c r="CA398" s="56">
        <f t="shared" si="270"/>
        <v>0</v>
      </c>
      <c r="CB398" s="99" t="s">
        <v>108</v>
      </c>
      <c r="CC398" s="56">
        <f t="shared" si="271"/>
        <v>0</v>
      </c>
      <c r="CD398" s="99" t="s">
        <v>112</v>
      </c>
      <c r="CE398" s="56">
        <f t="shared" si="272"/>
        <v>0</v>
      </c>
      <c r="CF398" s="56"/>
      <c r="CG398" s="99" t="s">
        <v>73</v>
      </c>
      <c r="CH398" s="56">
        <f t="shared" si="273"/>
        <v>0</v>
      </c>
      <c r="CI398" s="99" t="s">
        <v>84</v>
      </c>
      <c r="CJ398" s="56">
        <f t="shared" si="274"/>
        <v>0</v>
      </c>
      <c r="CK398" s="99" t="s">
        <v>85</v>
      </c>
      <c r="CL398" s="56">
        <f t="shared" si="275"/>
        <v>0</v>
      </c>
      <c r="CM398" s="99" t="s">
        <v>105</v>
      </c>
      <c r="CN398" s="56">
        <f t="shared" si="276"/>
        <v>0</v>
      </c>
      <c r="CO398" s="99" t="s">
        <v>108</v>
      </c>
      <c r="CP398" s="56">
        <f t="shared" si="277"/>
        <v>0</v>
      </c>
      <c r="CQ398" s="99" t="s">
        <v>112</v>
      </c>
      <c r="CR398" s="102">
        <f t="shared" si="278"/>
        <v>0</v>
      </c>
    </row>
    <row r="399" spans="1:96" x14ac:dyDescent="0.15">
      <c r="A399" s="80" t="s">
        <v>950</v>
      </c>
      <c r="B399" s="81" t="s">
        <v>951</v>
      </c>
      <c r="C399" s="82" t="s">
        <v>170</v>
      </c>
      <c r="D399" s="82" t="s">
        <v>52</v>
      </c>
      <c r="E399" s="56"/>
      <c r="F399" s="14"/>
      <c r="G399" s="80">
        <v>89</v>
      </c>
      <c r="H399" s="56">
        <v>85</v>
      </c>
      <c r="I399" s="56">
        <v>58</v>
      </c>
      <c r="J399" s="56">
        <v>40</v>
      </c>
      <c r="K399" s="56">
        <v>54.5</v>
      </c>
      <c r="L399" s="56">
        <v>45</v>
      </c>
      <c r="M399" s="94">
        <f t="shared" si="241"/>
        <v>371.5</v>
      </c>
      <c r="N399" s="80"/>
      <c r="O399" s="56">
        <f t="shared" si="279"/>
        <v>0</v>
      </c>
      <c r="P399" s="56"/>
      <c r="Q399" s="81">
        <f t="shared" si="240"/>
        <v>0</v>
      </c>
      <c r="R399" s="14">
        <f t="shared" si="242"/>
        <v>0</v>
      </c>
      <c r="S399" s="80"/>
      <c r="T399" s="99" t="s">
        <v>74</v>
      </c>
      <c r="U399" s="56">
        <f t="shared" si="243"/>
        <v>0</v>
      </c>
      <c r="V399" s="99" t="s">
        <v>84</v>
      </c>
      <c r="W399" s="56">
        <f t="shared" si="244"/>
        <v>0</v>
      </c>
      <c r="X399" s="99" t="s">
        <v>88</v>
      </c>
      <c r="Y399" s="56">
        <f t="shared" si="245"/>
        <v>0</v>
      </c>
      <c r="Z399" s="99" t="s">
        <v>105</v>
      </c>
      <c r="AA399" s="56">
        <f t="shared" si="246"/>
        <v>0</v>
      </c>
      <c r="AB399" s="99" t="s">
        <v>110</v>
      </c>
      <c r="AC399" s="56">
        <f t="shared" si="247"/>
        <v>0</v>
      </c>
      <c r="AD399" s="99" t="s">
        <v>112</v>
      </c>
      <c r="AE399" s="56">
        <f t="shared" si="248"/>
        <v>0</v>
      </c>
      <c r="AF399" s="56"/>
      <c r="AG399" s="99" t="s">
        <v>77</v>
      </c>
      <c r="AH399" s="56">
        <f t="shared" si="249"/>
        <v>0</v>
      </c>
      <c r="AI399" s="100" t="s">
        <v>84</v>
      </c>
      <c r="AJ399" s="56">
        <f t="shared" si="250"/>
        <v>0</v>
      </c>
      <c r="AK399" s="56" t="s">
        <v>87</v>
      </c>
      <c r="AL399" s="56">
        <f t="shared" si="251"/>
        <v>0</v>
      </c>
      <c r="AM399" s="99" t="s">
        <v>123</v>
      </c>
      <c r="AN399" s="56">
        <f t="shared" si="252"/>
        <v>0</v>
      </c>
      <c r="AO399" s="99" t="s">
        <v>111</v>
      </c>
      <c r="AP399" s="56">
        <f t="shared" si="253"/>
        <v>0</v>
      </c>
      <c r="AQ399" s="99" t="s">
        <v>112</v>
      </c>
      <c r="AR399" s="56">
        <f t="shared" si="254"/>
        <v>0</v>
      </c>
      <c r="AS399" s="56"/>
      <c r="AT399" s="99" t="s">
        <v>76</v>
      </c>
      <c r="AU399" s="56">
        <f t="shared" si="255"/>
        <v>0</v>
      </c>
      <c r="AV399" s="99" t="s">
        <v>84</v>
      </c>
      <c r="AW399" s="56">
        <f t="shared" si="256"/>
        <v>0</v>
      </c>
      <c r="AX399" s="99" t="s">
        <v>87</v>
      </c>
      <c r="AY399" s="56">
        <f t="shared" si="257"/>
        <v>0</v>
      </c>
      <c r="AZ399" s="99" t="s">
        <v>107</v>
      </c>
      <c r="BA399" s="56">
        <f t="shared" si="258"/>
        <v>0</v>
      </c>
      <c r="BB399" s="99" t="s">
        <v>128</v>
      </c>
      <c r="BC399" s="56">
        <f t="shared" si="259"/>
        <v>0</v>
      </c>
      <c r="BD399" s="99" t="s">
        <v>112</v>
      </c>
      <c r="BE399" s="56">
        <f t="shared" si="260"/>
        <v>0</v>
      </c>
      <c r="BF399" s="56"/>
      <c r="BG399" s="69" t="s">
        <v>76</v>
      </c>
      <c r="BH399" s="56">
        <f t="shared" si="261"/>
        <v>0</v>
      </c>
      <c r="BI399" s="100" t="s">
        <v>84</v>
      </c>
      <c r="BJ399" s="56">
        <f t="shared" si="262"/>
        <v>0</v>
      </c>
      <c r="BK399" s="99" t="s">
        <v>87</v>
      </c>
      <c r="BL399" s="56">
        <f t="shared" si="263"/>
        <v>0</v>
      </c>
      <c r="BM399" s="99" t="s">
        <v>107</v>
      </c>
      <c r="BN399" s="56">
        <f t="shared" si="264"/>
        <v>0</v>
      </c>
      <c r="BO399" s="99" t="s">
        <v>128</v>
      </c>
      <c r="BP399" s="56">
        <f t="shared" si="265"/>
        <v>0</v>
      </c>
      <c r="BQ399" s="99" t="s">
        <v>112</v>
      </c>
      <c r="BR399" s="56">
        <f t="shared" si="266"/>
        <v>0</v>
      </c>
      <c r="BS399" s="56"/>
      <c r="BT399" s="99" t="s">
        <v>136</v>
      </c>
      <c r="BU399" s="56">
        <f t="shared" si="267"/>
        <v>0</v>
      </c>
      <c r="BV399" s="100" t="s">
        <v>80</v>
      </c>
      <c r="BW399" s="56">
        <f t="shared" si="268"/>
        <v>0</v>
      </c>
      <c r="BX399" s="99" t="s">
        <v>90</v>
      </c>
      <c r="BY399" s="56">
        <f t="shared" si="269"/>
        <v>0</v>
      </c>
      <c r="BZ399" s="99" t="s">
        <v>105</v>
      </c>
      <c r="CA399" s="56">
        <f t="shared" si="270"/>
        <v>0</v>
      </c>
      <c r="CB399" s="99" t="s">
        <v>108</v>
      </c>
      <c r="CC399" s="56">
        <f t="shared" si="271"/>
        <v>0</v>
      </c>
      <c r="CD399" s="99" t="s">
        <v>126</v>
      </c>
      <c r="CE399" s="56">
        <f t="shared" si="272"/>
        <v>0</v>
      </c>
      <c r="CF399" s="56"/>
      <c r="CG399" s="99" t="s">
        <v>136</v>
      </c>
      <c r="CH399" s="56">
        <f t="shared" si="273"/>
        <v>0</v>
      </c>
      <c r="CI399" s="99" t="s">
        <v>80</v>
      </c>
      <c r="CJ399" s="56">
        <f t="shared" si="274"/>
        <v>0</v>
      </c>
      <c r="CK399" s="99" t="s">
        <v>90</v>
      </c>
      <c r="CL399" s="56">
        <f t="shared" si="275"/>
        <v>0</v>
      </c>
      <c r="CM399" s="99" t="s">
        <v>105</v>
      </c>
      <c r="CN399" s="56">
        <f t="shared" si="276"/>
        <v>0</v>
      </c>
      <c r="CO399" s="99" t="s">
        <v>108</v>
      </c>
      <c r="CP399" s="56">
        <f t="shared" si="277"/>
        <v>0</v>
      </c>
      <c r="CQ399" s="99" t="s">
        <v>126</v>
      </c>
      <c r="CR399" s="102">
        <f t="shared" si="278"/>
        <v>0</v>
      </c>
    </row>
    <row r="400" spans="1:96" x14ac:dyDescent="0.15">
      <c r="A400" s="80" t="s">
        <v>952</v>
      </c>
      <c r="B400" s="81" t="s">
        <v>953</v>
      </c>
      <c r="C400" s="82" t="s">
        <v>170</v>
      </c>
      <c r="D400" s="82" t="s">
        <v>52</v>
      </c>
      <c r="E400" s="56"/>
      <c r="F400" s="14"/>
      <c r="G400" s="80">
        <v>86</v>
      </c>
      <c r="H400" s="56">
        <v>53</v>
      </c>
      <c r="I400" s="56">
        <v>69</v>
      </c>
      <c r="J400" s="56">
        <v>50</v>
      </c>
      <c r="K400" s="56">
        <v>49.5</v>
      </c>
      <c r="L400" s="56">
        <v>63</v>
      </c>
      <c r="M400" s="94">
        <f t="shared" si="241"/>
        <v>370.5</v>
      </c>
      <c r="N400" s="80"/>
      <c r="O400" s="56">
        <f t="shared" si="279"/>
        <v>0</v>
      </c>
      <c r="P400" s="56"/>
      <c r="Q400" s="81">
        <f t="shared" si="240"/>
        <v>0</v>
      </c>
      <c r="R400" s="14">
        <f t="shared" si="242"/>
        <v>0</v>
      </c>
      <c r="S400" s="80"/>
      <c r="T400" s="99" t="s">
        <v>73</v>
      </c>
      <c r="U400" s="56">
        <f t="shared" si="243"/>
        <v>0</v>
      </c>
      <c r="V400" s="99" t="s">
        <v>80</v>
      </c>
      <c r="W400" s="56">
        <f t="shared" si="244"/>
        <v>0</v>
      </c>
      <c r="X400" s="99" t="s">
        <v>89</v>
      </c>
      <c r="Y400" s="56">
        <f t="shared" si="245"/>
        <v>0</v>
      </c>
      <c r="Z400" s="99" t="s">
        <v>123</v>
      </c>
      <c r="AA400" s="56">
        <f t="shared" si="246"/>
        <v>0</v>
      </c>
      <c r="AB400" s="99" t="s">
        <v>110</v>
      </c>
      <c r="AC400" s="56">
        <f t="shared" si="247"/>
        <v>0</v>
      </c>
      <c r="AD400" s="99" t="s">
        <v>103</v>
      </c>
      <c r="AE400" s="56">
        <f t="shared" si="248"/>
        <v>0</v>
      </c>
      <c r="AF400" s="56"/>
      <c r="AG400" s="99" t="s">
        <v>74</v>
      </c>
      <c r="AH400" s="56">
        <f t="shared" si="249"/>
        <v>0</v>
      </c>
      <c r="AI400" s="100" t="s">
        <v>80</v>
      </c>
      <c r="AJ400" s="56">
        <f t="shared" si="250"/>
        <v>0</v>
      </c>
      <c r="AK400" s="56" t="s">
        <v>90</v>
      </c>
      <c r="AL400" s="56">
        <f t="shared" si="251"/>
        <v>0</v>
      </c>
      <c r="AM400" s="99" t="s">
        <v>123</v>
      </c>
      <c r="AN400" s="56">
        <f t="shared" si="252"/>
        <v>0</v>
      </c>
      <c r="AO400" s="99" t="s">
        <v>110</v>
      </c>
      <c r="AP400" s="56">
        <f t="shared" si="253"/>
        <v>0</v>
      </c>
      <c r="AQ400" s="99" t="s">
        <v>103</v>
      </c>
      <c r="AR400" s="56">
        <f t="shared" si="254"/>
        <v>0</v>
      </c>
      <c r="AS400" s="56"/>
      <c r="AT400" s="99" t="s">
        <v>74</v>
      </c>
      <c r="AU400" s="56">
        <f t="shared" si="255"/>
        <v>0</v>
      </c>
      <c r="AV400" s="99" t="s">
        <v>79</v>
      </c>
      <c r="AW400" s="56">
        <f t="shared" si="256"/>
        <v>0</v>
      </c>
      <c r="AX400" s="99" t="s">
        <v>89</v>
      </c>
      <c r="AY400" s="56">
        <f t="shared" si="257"/>
        <v>0</v>
      </c>
      <c r="AZ400" s="99" t="s">
        <v>123</v>
      </c>
      <c r="BA400" s="56">
        <f t="shared" si="258"/>
        <v>0</v>
      </c>
      <c r="BB400" s="99" t="s">
        <v>128</v>
      </c>
      <c r="BC400" s="56">
        <f t="shared" si="259"/>
        <v>0</v>
      </c>
      <c r="BD400" s="99" t="s">
        <v>103</v>
      </c>
      <c r="BE400" s="56">
        <f t="shared" si="260"/>
        <v>0</v>
      </c>
      <c r="BF400" s="56"/>
      <c r="BH400" s="56">
        <f t="shared" si="261"/>
        <v>0</v>
      </c>
      <c r="BI400" s="100"/>
      <c r="BJ400" s="56">
        <f t="shared" si="262"/>
        <v>0</v>
      </c>
      <c r="BK400" s="99" t="e">
        <v>#N/A</v>
      </c>
      <c r="BL400" s="56">
        <f t="shared" si="263"/>
        <v>0</v>
      </c>
      <c r="BM400" s="99"/>
      <c r="BN400" s="56">
        <f t="shared" si="264"/>
        <v>0</v>
      </c>
      <c r="BO400" s="99"/>
      <c r="BP400" s="56">
        <f t="shared" si="265"/>
        <v>0</v>
      </c>
      <c r="BQ400" s="99"/>
      <c r="BR400" s="56">
        <f t="shared" si="266"/>
        <v>0</v>
      </c>
      <c r="BS400" s="56"/>
      <c r="BT400" s="99" t="s">
        <v>73</v>
      </c>
      <c r="BU400" s="56">
        <f t="shared" si="267"/>
        <v>0</v>
      </c>
      <c r="BV400" s="100" t="s">
        <v>84</v>
      </c>
      <c r="BW400" s="56">
        <f t="shared" si="268"/>
        <v>0</v>
      </c>
      <c r="BX400" s="99" t="s">
        <v>85</v>
      </c>
      <c r="BY400" s="56">
        <f t="shared" si="269"/>
        <v>0</v>
      </c>
      <c r="BZ400" s="99" t="s">
        <v>105</v>
      </c>
      <c r="CA400" s="56">
        <f t="shared" si="270"/>
        <v>0</v>
      </c>
      <c r="CB400" s="99" t="s">
        <v>108</v>
      </c>
      <c r="CC400" s="56">
        <f t="shared" si="271"/>
        <v>0</v>
      </c>
      <c r="CD400" s="99" t="s">
        <v>112</v>
      </c>
      <c r="CE400" s="56">
        <f t="shared" si="272"/>
        <v>0</v>
      </c>
      <c r="CF400" s="56"/>
      <c r="CG400" s="99" t="s">
        <v>73</v>
      </c>
      <c r="CH400" s="56">
        <f t="shared" si="273"/>
        <v>0</v>
      </c>
      <c r="CI400" s="99" t="s">
        <v>84</v>
      </c>
      <c r="CJ400" s="56">
        <f t="shared" si="274"/>
        <v>0</v>
      </c>
      <c r="CK400" s="99" t="s">
        <v>85</v>
      </c>
      <c r="CL400" s="56">
        <f t="shared" si="275"/>
        <v>0</v>
      </c>
      <c r="CM400" s="99" t="s">
        <v>105</v>
      </c>
      <c r="CN400" s="56">
        <f t="shared" si="276"/>
        <v>0</v>
      </c>
      <c r="CO400" s="99" t="s">
        <v>108</v>
      </c>
      <c r="CP400" s="56">
        <f t="shared" si="277"/>
        <v>0</v>
      </c>
      <c r="CQ400" s="99" t="s">
        <v>112</v>
      </c>
      <c r="CR400" s="102">
        <f t="shared" si="278"/>
        <v>0</v>
      </c>
    </row>
    <row r="401" spans="1:96" x14ac:dyDescent="0.15">
      <c r="A401" s="80" t="s">
        <v>954</v>
      </c>
      <c r="B401" s="81" t="s">
        <v>955</v>
      </c>
      <c r="C401" s="82" t="s">
        <v>170</v>
      </c>
      <c r="D401" s="82" t="s">
        <v>52</v>
      </c>
      <c r="E401" s="56"/>
      <c r="F401" s="14"/>
      <c r="G401" s="80">
        <v>91</v>
      </c>
      <c r="H401" s="56">
        <v>38</v>
      </c>
      <c r="I401" s="56">
        <v>108</v>
      </c>
      <c r="J401" s="56">
        <v>45</v>
      </c>
      <c r="K401" s="56">
        <v>30.5</v>
      </c>
      <c r="L401" s="56">
        <v>57</v>
      </c>
      <c r="M401" s="94">
        <f t="shared" si="241"/>
        <v>369.5</v>
      </c>
      <c r="N401" s="80"/>
      <c r="O401" s="56">
        <f t="shared" si="279"/>
        <v>0</v>
      </c>
      <c r="P401" s="56"/>
      <c r="Q401" s="81">
        <f t="shared" si="240"/>
        <v>0</v>
      </c>
      <c r="R401" s="14">
        <f t="shared" si="242"/>
        <v>0</v>
      </c>
      <c r="S401" s="80"/>
      <c r="T401" s="99" t="s">
        <v>74</v>
      </c>
      <c r="U401" s="56">
        <f t="shared" si="243"/>
        <v>0</v>
      </c>
      <c r="V401" s="99" t="s">
        <v>84</v>
      </c>
      <c r="W401" s="56">
        <f t="shared" si="244"/>
        <v>0</v>
      </c>
      <c r="X401" s="99" t="s">
        <v>88</v>
      </c>
      <c r="Y401" s="56">
        <f t="shared" si="245"/>
        <v>0</v>
      </c>
      <c r="Z401" s="99" t="s">
        <v>105</v>
      </c>
      <c r="AA401" s="56">
        <f t="shared" si="246"/>
        <v>0</v>
      </c>
      <c r="AB401" s="99" t="s">
        <v>110</v>
      </c>
      <c r="AC401" s="56">
        <f t="shared" si="247"/>
        <v>0</v>
      </c>
      <c r="AD401" s="99" t="s">
        <v>112</v>
      </c>
      <c r="AE401" s="56">
        <f t="shared" si="248"/>
        <v>0</v>
      </c>
      <c r="AF401" s="56"/>
      <c r="AG401" s="99" t="s">
        <v>77</v>
      </c>
      <c r="AH401" s="56">
        <f t="shared" si="249"/>
        <v>0</v>
      </c>
      <c r="AI401" s="100" t="s">
        <v>80</v>
      </c>
      <c r="AJ401" s="56">
        <f t="shared" si="250"/>
        <v>0</v>
      </c>
      <c r="AK401" s="56" t="s">
        <v>86</v>
      </c>
      <c r="AL401" s="56">
        <f t="shared" si="251"/>
        <v>0</v>
      </c>
      <c r="AM401" s="99" t="s">
        <v>105</v>
      </c>
      <c r="AN401" s="56">
        <f t="shared" si="252"/>
        <v>0</v>
      </c>
      <c r="AO401" s="99" t="s">
        <v>111</v>
      </c>
      <c r="AP401" s="56">
        <f t="shared" si="253"/>
        <v>0</v>
      </c>
      <c r="AQ401" s="99" t="s">
        <v>112</v>
      </c>
      <c r="AR401" s="56">
        <f t="shared" si="254"/>
        <v>0</v>
      </c>
      <c r="AS401" s="56"/>
      <c r="AT401" s="99" t="s">
        <v>76</v>
      </c>
      <c r="AU401" s="56">
        <f t="shared" si="255"/>
        <v>0</v>
      </c>
      <c r="AV401" s="99" t="s">
        <v>79</v>
      </c>
      <c r="AW401" s="56">
        <f t="shared" si="256"/>
        <v>0</v>
      </c>
      <c r="AX401" s="99" t="s">
        <v>86</v>
      </c>
      <c r="AY401" s="56">
        <f t="shared" si="257"/>
        <v>0</v>
      </c>
      <c r="AZ401" s="99" t="s">
        <v>105</v>
      </c>
      <c r="BA401" s="56">
        <f t="shared" si="258"/>
        <v>0</v>
      </c>
      <c r="BB401" s="99" t="s">
        <v>111</v>
      </c>
      <c r="BC401" s="56">
        <f t="shared" si="259"/>
        <v>0</v>
      </c>
      <c r="BD401" s="99" t="s">
        <v>112</v>
      </c>
      <c r="BE401" s="56">
        <f t="shared" si="260"/>
        <v>0</v>
      </c>
      <c r="BF401" s="56"/>
      <c r="BG401" s="69" t="s">
        <v>76</v>
      </c>
      <c r="BH401" s="56">
        <f t="shared" si="261"/>
        <v>0</v>
      </c>
      <c r="BI401" s="100" t="s">
        <v>79</v>
      </c>
      <c r="BJ401" s="56">
        <f t="shared" si="262"/>
        <v>0</v>
      </c>
      <c r="BK401" s="99" t="s">
        <v>86</v>
      </c>
      <c r="BL401" s="56">
        <f t="shared" si="263"/>
        <v>0</v>
      </c>
      <c r="BM401" s="99" t="s">
        <v>105</v>
      </c>
      <c r="BN401" s="56">
        <f t="shared" si="264"/>
        <v>0</v>
      </c>
      <c r="BO401" s="99" t="s">
        <v>111</v>
      </c>
      <c r="BP401" s="56">
        <f t="shared" si="265"/>
        <v>0</v>
      </c>
      <c r="BQ401" s="99" t="s">
        <v>112</v>
      </c>
      <c r="BR401" s="56">
        <f t="shared" si="266"/>
        <v>0</v>
      </c>
      <c r="BS401" s="56"/>
      <c r="BT401" s="99" t="s">
        <v>73</v>
      </c>
      <c r="BU401" s="56">
        <f t="shared" si="267"/>
        <v>0</v>
      </c>
      <c r="BV401" s="100" t="s">
        <v>84</v>
      </c>
      <c r="BW401" s="56">
        <f t="shared" si="268"/>
        <v>0</v>
      </c>
      <c r="BX401" s="99" t="s">
        <v>85</v>
      </c>
      <c r="BY401" s="56">
        <f t="shared" si="269"/>
        <v>0</v>
      </c>
      <c r="BZ401" s="99" t="s">
        <v>105</v>
      </c>
      <c r="CA401" s="56">
        <f t="shared" si="270"/>
        <v>0</v>
      </c>
      <c r="CB401" s="99" t="s">
        <v>108</v>
      </c>
      <c r="CC401" s="56">
        <f t="shared" si="271"/>
        <v>0</v>
      </c>
      <c r="CD401" s="99" t="s">
        <v>112</v>
      </c>
      <c r="CE401" s="56">
        <f t="shared" si="272"/>
        <v>0</v>
      </c>
      <c r="CF401" s="56"/>
      <c r="CG401" s="99" t="s">
        <v>73</v>
      </c>
      <c r="CH401" s="56">
        <f t="shared" si="273"/>
        <v>0</v>
      </c>
      <c r="CI401" s="99" t="s">
        <v>84</v>
      </c>
      <c r="CJ401" s="56">
        <f t="shared" si="274"/>
        <v>0</v>
      </c>
      <c r="CK401" s="99" t="s">
        <v>85</v>
      </c>
      <c r="CL401" s="56">
        <f t="shared" si="275"/>
        <v>0</v>
      </c>
      <c r="CM401" s="99" t="s">
        <v>105</v>
      </c>
      <c r="CN401" s="56">
        <f t="shared" si="276"/>
        <v>0</v>
      </c>
      <c r="CO401" s="99" t="s">
        <v>108</v>
      </c>
      <c r="CP401" s="56">
        <f t="shared" si="277"/>
        <v>0</v>
      </c>
      <c r="CQ401" s="99" t="s">
        <v>112</v>
      </c>
      <c r="CR401" s="102">
        <f t="shared" si="278"/>
        <v>0</v>
      </c>
    </row>
    <row r="402" spans="1:96" x14ac:dyDescent="0.15">
      <c r="A402" s="80" t="s">
        <v>956</v>
      </c>
      <c r="B402" s="81" t="s">
        <v>957</v>
      </c>
      <c r="C402" s="82" t="s">
        <v>170</v>
      </c>
      <c r="D402" s="82" t="s">
        <v>52</v>
      </c>
      <c r="E402" s="56"/>
      <c r="F402" s="14"/>
      <c r="G402" s="80">
        <v>90</v>
      </c>
      <c r="H402" s="56">
        <v>50</v>
      </c>
      <c r="I402" s="56">
        <v>92</v>
      </c>
      <c r="J402" s="56">
        <v>57</v>
      </c>
      <c r="K402" s="56">
        <v>46.5</v>
      </c>
      <c r="L402" s="56">
        <v>33</v>
      </c>
      <c r="M402" s="94">
        <f t="shared" si="241"/>
        <v>368.5</v>
      </c>
      <c r="N402" s="80"/>
      <c r="O402" s="56">
        <f t="shared" si="279"/>
        <v>0</v>
      </c>
      <c r="P402" s="56"/>
      <c r="Q402" s="81">
        <f t="shared" si="240"/>
        <v>0</v>
      </c>
      <c r="R402" s="14">
        <f t="shared" si="242"/>
        <v>0</v>
      </c>
      <c r="S402" s="80"/>
      <c r="T402" s="99" t="s">
        <v>73</v>
      </c>
      <c r="U402" s="56">
        <f t="shared" si="243"/>
        <v>0</v>
      </c>
      <c r="V402" s="99" t="s">
        <v>80</v>
      </c>
      <c r="W402" s="56">
        <f t="shared" si="244"/>
        <v>0</v>
      </c>
      <c r="X402" s="99" t="s">
        <v>89</v>
      </c>
      <c r="Y402" s="56">
        <f t="shared" si="245"/>
        <v>0</v>
      </c>
      <c r="Z402" s="99" t="s">
        <v>123</v>
      </c>
      <c r="AA402" s="56">
        <f t="shared" si="246"/>
        <v>0</v>
      </c>
      <c r="AB402" s="99" t="s">
        <v>110</v>
      </c>
      <c r="AC402" s="56">
        <f t="shared" si="247"/>
        <v>0</v>
      </c>
      <c r="AD402" s="99" t="s">
        <v>103</v>
      </c>
      <c r="AE402" s="56">
        <f t="shared" si="248"/>
        <v>0</v>
      </c>
      <c r="AF402" s="56"/>
      <c r="AG402" s="99" t="s">
        <v>76</v>
      </c>
      <c r="AH402" s="56">
        <f t="shared" si="249"/>
        <v>0</v>
      </c>
      <c r="AI402" s="100" t="s">
        <v>80</v>
      </c>
      <c r="AJ402" s="56">
        <f t="shared" si="250"/>
        <v>0</v>
      </c>
      <c r="AK402" s="56" t="s">
        <v>89</v>
      </c>
      <c r="AL402" s="56">
        <f t="shared" si="251"/>
        <v>0</v>
      </c>
      <c r="AM402" s="99" t="s">
        <v>123</v>
      </c>
      <c r="AN402" s="56">
        <f t="shared" si="252"/>
        <v>0</v>
      </c>
      <c r="AO402" s="99" t="s">
        <v>110</v>
      </c>
      <c r="AP402" s="56">
        <f t="shared" si="253"/>
        <v>0</v>
      </c>
      <c r="AQ402" s="99" t="s">
        <v>127</v>
      </c>
      <c r="AR402" s="56">
        <f t="shared" si="254"/>
        <v>0</v>
      </c>
      <c r="AS402" s="56"/>
      <c r="AT402" s="99" t="s">
        <v>76</v>
      </c>
      <c r="AU402" s="56">
        <f t="shared" si="255"/>
        <v>0</v>
      </c>
      <c r="AV402" s="99" t="s">
        <v>84</v>
      </c>
      <c r="AW402" s="56">
        <f t="shared" si="256"/>
        <v>0</v>
      </c>
      <c r="AX402" s="99" t="s">
        <v>89</v>
      </c>
      <c r="AY402" s="56">
        <f t="shared" si="257"/>
        <v>0</v>
      </c>
      <c r="AZ402" s="99" t="s">
        <v>123</v>
      </c>
      <c r="BA402" s="56">
        <f t="shared" si="258"/>
        <v>0</v>
      </c>
      <c r="BB402" s="99" t="s">
        <v>133</v>
      </c>
      <c r="BC402" s="56">
        <f t="shared" si="259"/>
        <v>0</v>
      </c>
      <c r="BD402" s="99" t="s">
        <v>103</v>
      </c>
      <c r="BE402" s="56">
        <f t="shared" si="260"/>
        <v>0</v>
      </c>
      <c r="BF402" s="56"/>
      <c r="BG402" s="69" t="s">
        <v>76</v>
      </c>
      <c r="BH402" s="56">
        <f t="shared" si="261"/>
        <v>0</v>
      </c>
      <c r="BI402" s="100" t="s">
        <v>84</v>
      </c>
      <c r="BJ402" s="56">
        <f t="shared" si="262"/>
        <v>0</v>
      </c>
      <c r="BK402" s="99" t="s">
        <v>89</v>
      </c>
      <c r="BL402" s="56">
        <f t="shared" si="263"/>
        <v>0</v>
      </c>
      <c r="BM402" s="99" t="s">
        <v>123</v>
      </c>
      <c r="BN402" s="56">
        <f t="shared" si="264"/>
        <v>0</v>
      </c>
      <c r="BO402" s="99" t="s">
        <v>133</v>
      </c>
      <c r="BP402" s="56">
        <f t="shared" si="265"/>
        <v>0</v>
      </c>
      <c r="BQ402" s="99" t="s">
        <v>103</v>
      </c>
      <c r="BR402" s="56">
        <f t="shared" si="266"/>
        <v>0</v>
      </c>
      <c r="BS402" s="56"/>
      <c r="BT402" s="99" t="s">
        <v>75</v>
      </c>
      <c r="BU402" s="56">
        <f t="shared" si="267"/>
        <v>0</v>
      </c>
      <c r="BV402" s="100" t="s">
        <v>139</v>
      </c>
      <c r="BW402" s="56">
        <f t="shared" si="268"/>
        <v>0</v>
      </c>
      <c r="BX402" s="99" t="s">
        <v>89</v>
      </c>
      <c r="BY402" s="56">
        <f t="shared" si="269"/>
        <v>0</v>
      </c>
      <c r="BZ402" s="99" t="s">
        <v>123</v>
      </c>
      <c r="CA402" s="56">
        <f t="shared" si="270"/>
        <v>0</v>
      </c>
      <c r="CB402" s="99" t="s">
        <v>111</v>
      </c>
      <c r="CC402" s="56">
        <f t="shared" si="271"/>
        <v>0</v>
      </c>
      <c r="CD402" s="99" t="s">
        <v>126</v>
      </c>
      <c r="CE402" s="56">
        <f t="shared" si="272"/>
        <v>0</v>
      </c>
      <c r="CF402" s="56"/>
      <c r="CG402" s="99" t="s">
        <v>75</v>
      </c>
      <c r="CH402" s="56">
        <f t="shared" si="273"/>
        <v>0</v>
      </c>
      <c r="CI402" s="99" t="s">
        <v>139</v>
      </c>
      <c r="CJ402" s="56">
        <f t="shared" si="274"/>
        <v>0</v>
      </c>
      <c r="CK402" s="99" t="s">
        <v>89</v>
      </c>
      <c r="CL402" s="56">
        <f t="shared" si="275"/>
        <v>0</v>
      </c>
      <c r="CM402" s="99" t="s">
        <v>123</v>
      </c>
      <c r="CN402" s="56">
        <f t="shared" si="276"/>
        <v>0</v>
      </c>
      <c r="CO402" s="99" t="s">
        <v>111</v>
      </c>
      <c r="CP402" s="56">
        <f t="shared" si="277"/>
        <v>0</v>
      </c>
      <c r="CQ402" s="99" t="s">
        <v>126</v>
      </c>
      <c r="CR402" s="102">
        <f t="shared" si="278"/>
        <v>0</v>
      </c>
    </row>
    <row r="403" spans="1:96" x14ac:dyDescent="0.15">
      <c r="A403" s="80" t="s">
        <v>958</v>
      </c>
      <c r="B403" s="81" t="s">
        <v>959</v>
      </c>
      <c r="C403" s="82" t="s">
        <v>170</v>
      </c>
      <c r="D403" s="82" t="s">
        <v>52</v>
      </c>
      <c r="E403" s="56"/>
      <c r="F403" s="14"/>
      <c r="G403" s="80">
        <v>104</v>
      </c>
      <c r="H403" s="56">
        <v>37</v>
      </c>
      <c r="I403" s="56">
        <v>67</v>
      </c>
      <c r="J403" s="56">
        <v>47.5</v>
      </c>
      <c r="K403" s="56">
        <v>64.5</v>
      </c>
      <c r="L403" s="56">
        <v>48</v>
      </c>
      <c r="M403" s="94">
        <f t="shared" si="241"/>
        <v>368</v>
      </c>
      <c r="N403" s="80"/>
      <c r="O403" s="56">
        <f t="shared" si="279"/>
        <v>0</v>
      </c>
      <c r="P403" s="56"/>
      <c r="Q403" s="81">
        <f t="shared" si="240"/>
        <v>0</v>
      </c>
      <c r="R403" s="14">
        <f t="shared" si="242"/>
        <v>0</v>
      </c>
      <c r="S403" s="80"/>
      <c r="T403" s="99" t="s">
        <v>74</v>
      </c>
      <c r="U403" s="56">
        <f t="shared" si="243"/>
        <v>0</v>
      </c>
      <c r="V403" s="99" t="s">
        <v>84</v>
      </c>
      <c r="W403" s="56">
        <f t="shared" si="244"/>
        <v>0</v>
      </c>
      <c r="X403" s="99" t="s">
        <v>88</v>
      </c>
      <c r="Y403" s="56">
        <f t="shared" si="245"/>
        <v>0</v>
      </c>
      <c r="Z403" s="99" t="s">
        <v>105</v>
      </c>
      <c r="AA403" s="56">
        <f t="shared" si="246"/>
        <v>0</v>
      </c>
      <c r="AB403" s="99" t="s">
        <v>110</v>
      </c>
      <c r="AC403" s="56">
        <f t="shared" si="247"/>
        <v>0</v>
      </c>
      <c r="AD403" s="99" t="s">
        <v>112</v>
      </c>
      <c r="AE403" s="56">
        <f t="shared" si="248"/>
        <v>0</v>
      </c>
      <c r="AF403" s="56"/>
      <c r="AG403" s="99" t="s">
        <v>74</v>
      </c>
      <c r="AH403" s="56">
        <f t="shared" si="249"/>
        <v>0</v>
      </c>
      <c r="AI403" s="100" t="s">
        <v>81</v>
      </c>
      <c r="AJ403" s="56">
        <f t="shared" si="250"/>
        <v>0</v>
      </c>
      <c r="AK403" s="56" t="s">
        <v>87</v>
      </c>
      <c r="AL403" s="56">
        <f t="shared" si="251"/>
        <v>0</v>
      </c>
      <c r="AM403" s="99" t="s">
        <v>105</v>
      </c>
      <c r="AN403" s="56">
        <f t="shared" si="252"/>
        <v>0</v>
      </c>
      <c r="AO403" s="99" t="s">
        <v>110</v>
      </c>
      <c r="AP403" s="56">
        <f t="shared" si="253"/>
        <v>0</v>
      </c>
      <c r="AQ403" s="99" t="s">
        <v>112</v>
      </c>
      <c r="AR403" s="56">
        <f t="shared" si="254"/>
        <v>0</v>
      </c>
      <c r="AS403" s="56"/>
      <c r="AT403" s="99" t="s">
        <v>74</v>
      </c>
      <c r="AU403" s="56">
        <f t="shared" si="255"/>
        <v>0</v>
      </c>
      <c r="AV403" s="99" t="s">
        <v>81</v>
      </c>
      <c r="AW403" s="56">
        <f t="shared" si="256"/>
        <v>0</v>
      </c>
      <c r="AX403" s="99" t="s">
        <v>87</v>
      </c>
      <c r="AY403" s="56">
        <f t="shared" si="257"/>
        <v>0</v>
      </c>
      <c r="AZ403" s="99" t="s">
        <v>105</v>
      </c>
      <c r="BA403" s="56">
        <f t="shared" si="258"/>
        <v>0</v>
      </c>
      <c r="BB403" s="99" t="s">
        <v>133</v>
      </c>
      <c r="BC403" s="56">
        <f t="shared" si="259"/>
        <v>0</v>
      </c>
      <c r="BD403" s="99" t="s">
        <v>112</v>
      </c>
      <c r="BE403" s="56">
        <f t="shared" si="260"/>
        <v>0</v>
      </c>
      <c r="BF403" s="56"/>
      <c r="BG403" s="69" t="s">
        <v>74</v>
      </c>
      <c r="BH403" s="56">
        <f t="shared" si="261"/>
        <v>0</v>
      </c>
      <c r="BI403" s="100" t="s">
        <v>81</v>
      </c>
      <c r="BJ403" s="56">
        <f t="shared" si="262"/>
        <v>0</v>
      </c>
      <c r="BK403" s="99" t="s">
        <v>87</v>
      </c>
      <c r="BL403" s="56">
        <f t="shared" si="263"/>
        <v>0</v>
      </c>
      <c r="BM403" s="99" t="s">
        <v>105</v>
      </c>
      <c r="BN403" s="56">
        <f t="shared" si="264"/>
        <v>0</v>
      </c>
      <c r="BO403" s="99" t="s">
        <v>133</v>
      </c>
      <c r="BP403" s="56">
        <f t="shared" si="265"/>
        <v>0</v>
      </c>
      <c r="BQ403" s="99" t="s">
        <v>112</v>
      </c>
      <c r="BR403" s="56">
        <f t="shared" si="266"/>
        <v>0</v>
      </c>
      <c r="BS403" s="56"/>
      <c r="BT403" s="99" t="s">
        <v>73</v>
      </c>
      <c r="BU403" s="56">
        <f t="shared" si="267"/>
        <v>0</v>
      </c>
      <c r="BV403" s="100" t="s">
        <v>84</v>
      </c>
      <c r="BW403" s="56">
        <f t="shared" si="268"/>
        <v>0</v>
      </c>
      <c r="BX403" s="99" t="s">
        <v>85</v>
      </c>
      <c r="BY403" s="56">
        <f t="shared" si="269"/>
        <v>0</v>
      </c>
      <c r="BZ403" s="99" t="s">
        <v>105</v>
      </c>
      <c r="CA403" s="56">
        <f t="shared" si="270"/>
        <v>0</v>
      </c>
      <c r="CB403" s="99" t="s">
        <v>108</v>
      </c>
      <c r="CC403" s="56">
        <f t="shared" si="271"/>
        <v>0</v>
      </c>
      <c r="CD403" s="99" t="s">
        <v>112</v>
      </c>
      <c r="CE403" s="56">
        <f t="shared" si="272"/>
        <v>0</v>
      </c>
      <c r="CF403" s="56"/>
      <c r="CG403" s="99" t="s">
        <v>73</v>
      </c>
      <c r="CH403" s="56">
        <f t="shared" si="273"/>
        <v>0</v>
      </c>
      <c r="CI403" s="99" t="s">
        <v>84</v>
      </c>
      <c r="CJ403" s="56">
        <f t="shared" si="274"/>
        <v>0</v>
      </c>
      <c r="CK403" s="99" t="s">
        <v>85</v>
      </c>
      <c r="CL403" s="56">
        <f t="shared" si="275"/>
        <v>0</v>
      </c>
      <c r="CM403" s="99" t="s">
        <v>105</v>
      </c>
      <c r="CN403" s="56">
        <f t="shared" si="276"/>
        <v>0</v>
      </c>
      <c r="CO403" s="99" t="s">
        <v>108</v>
      </c>
      <c r="CP403" s="56">
        <f t="shared" si="277"/>
        <v>0</v>
      </c>
      <c r="CQ403" s="99" t="s">
        <v>112</v>
      </c>
      <c r="CR403" s="102">
        <f t="shared" si="278"/>
        <v>0</v>
      </c>
    </row>
    <row r="404" spans="1:96" x14ac:dyDescent="0.15">
      <c r="A404" s="80" t="s">
        <v>817</v>
      </c>
      <c r="B404" s="81" t="s">
        <v>960</v>
      </c>
      <c r="C404" s="82" t="s">
        <v>170</v>
      </c>
      <c r="D404" s="82" t="s">
        <v>52</v>
      </c>
      <c r="E404" s="56"/>
      <c r="F404" s="14"/>
      <c r="G404" s="80">
        <v>92</v>
      </c>
      <c r="H404" s="56">
        <v>48</v>
      </c>
      <c r="I404" s="56">
        <v>81</v>
      </c>
      <c r="J404" s="56">
        <v>52.5</v>
      </c>
      <c r="K404" s="56">
        <v>47.5</v>
      </c>
      <c r="L404" s="56">
        <v>47</v>
      </c>
      <c r="M404" s="94">
        <f t="shared" si="241"/>
        <v>368</v>
      </c>
      <c r="N404" s="80"/>
      <c r="O404" s="56">
        <f t="shared" si="279"/>
        <v>0</v>
      </c>
      <c r="P404" s="56"/>
      <c r="Q404" s="81">
        <f t="shared" si="240"/>
        <v>0</v>
      </c>
      <c r="R404" s="14">
        <f t="shared" si="242"/>
        <v>0</v>
      </c>
      <c r="S404" s="80"/>
      <c r="T404" s="99" t="s">
        <v>75</v>
      </c>
      <c r="U404" s="56">
        <f t="shared" si="243"/>
        <v>0</v>
      </c>
      <c r="V404" s="99" t="s">
        <v>81</v>
      </c>
      <c r="W404" s="56">
        <f t="shared" si="244"/>
        <v>0</v>
      </c>
      <c r="X404" s="99" t="s">
        <v>87</v>
      </c>
      <c r="Y404" s="56">
        <f t="shared" si="245"/>
        <v>0</v>
      </c>
      <c r="Z404" s="99" t="s">
        <v>105</v>
      </c>
      <c r="AA404" s="56">
        <f t="shared" si="246"/>
        <v>0</v>
      </c>
      <c r="AB404" s="99" t="s">
        <v>111</v>
      </c>
      <c r="AC404" s="56">
        <f t="shared" si="247"/>
        <v>0</v>
      </c>
      <c r="AD404" s="99" t="s">
        <v>103</v>
      </c>
      <c r="AE404" s="56">
        <f t="shared" si="248"/>
        <v>0</v>
      </c>
      <c r="AF404" s="56"/>
      <c r="AG404" s="99" t="s">
        <v>75</v>
      </c>
      <c r="AH404" s="56">
        <f t="shared" si="249"/>
        <v>0</v>
      </c>
      <c r="AI404" s="100" t="s">
        <v>79</v>
      </c>
      <c r="AJ404" s="56">
        <f t="shared" si="250"/>
        <v>0</v>
      </c>
      <c r="AK404" s="56" t="s">
        <v>89</v>
      </c>
      <c r="AL404" s="56">
        <f t="shared" si="251"/>
        <v>0</v>
      </c>
      <c r="AM404" s="99" t="s">
        <v>123</v>
      </c>
      <c r="AN404" s="56">
        <f t="shared" si="252"/>
        <v>0</v>
      </c>
      <c r="AO404" s="99" t="s">
        <v>110</v>
      </c>
      <c r="AP404" s="56">
        <f t="shared" si="253"/>
        <v>0</v>
      </c>
      <c r="AQ404" s="99" t="s">
        <v>103</v>
      </c>
      <c r="AR404" s="56">
        <f t="shared" si="254"/>
        <v>0</v>
      </c>
      <c r="AS404" s="56"/>
      <c r="AT404" s="99" t="s">
        <v>75</v>
      </c>
      <c r="AU404" s="56">
        <f t="shared" si="255"/>
        <v>0</v>
      </c>
      <c r="AV404" s="99" t="s">
        <v>79</v>
      </c>
      <c r="AW404" s="56">
        <f t="shared" si="256"/>
        <v>0</v>
      </c>
      <c r="AX404" s="99" t="s">
        <v>89</v>
      </c>
      <c r="AY404" s="56">
        <f t="shared" si="257"/>
        <v>0</v>
      </c>
      <c r="AZ404" s="99" t="s">
        <v>123</v>
      </c>
      <c r="BA404" s="56">
        <f t="shared" si="258"/>
        <v>0</v>
      </c>
      <c r="BB404" s="99" t="s">
        <v>133</v>
      </c>
      <c r="BC404" s="56">
        <f t="shared" si="259"/>
        <v>0</v>
      </c>
      <c r="BD404" s="99" t="s">
        <v>103</v>
      </c>
      <c r="BE404" s="56">
        <f t="shared" si="260"/>
        <v>0</v>
      </c>
      <c r="BF404" s="56"/>
      <c r="BG404" s="69" t="s">
        <v>75</v>
      </c>
      <c r="BH404" s="56">
        <f t="shared" si="261"/>
        <v>0</v>
      </c>
      <c r="BI404" s="100" t="s">
        <v>79</v>
      </c>
      <c r="BJ404" s="56">
        <f t="shared" si="262"/>
        <v>0</v>
      </c>
      <c r="BK404" s="99" t="s">
        <v>89</v>
      </c>
      <c r="BL404" s="56">
        <f t="shared" si="263"/>
        <v>0</v>
      </c>
      <c r="BM404" s="99" t="s">
        <v>123</v>
      </c>
      <c r="BN404" s="56">
        <f t="shared" si="264"/>
        <v>0</v>
      </c>
      <c r="BO404" s="99" t="s">
        <v>133</v>
      </c>
      <c r="BP404" s="56">
        <f t="shared" si="265"/>
        <v>0</v>
      </c>
      <c r="BQ404" s="99" t="s">
        <v>103</v>
      </c>
      <c r="BR404" s="56">
        <f t="shared" si="266"/>
        <v>0</v>
      </c>
      <c r="BS404" s="56"/>
      <c r="BT404" s="99" t="s">
        <v>136</v>
      </c>
      <c r="BU404" s="56">
        <f t="shared" si="267"/>
        <v>0</v>
      </c>
      <c r="BV404" s="100" t="s">
        <v>80</v>
      </c>
      <c r="BW404" s="56">
        <f t="shared" si="268"/>
        <v>0</v>
      </c>
      <c r="BX404" s="99" t="s">
        <v>90</v>
      </c>
      <c r="BY404" s="56">
        <f t="shared" si="269"/>
        <v>0</v>
      </c>
      <c r="BZ404" s="99" t="s">
        <v>105</v>
      </c>
      <c r="CA404" s="56">
        <f t="shared" si="270"/>
        <v>0</v>
      </c>
      <c r="CB404" s="99" t="s">
        <v>108</v>
      </c>
      <c r="CC404" s="56">
        <f t="shared" si="271"/>
        <v>0</v>
      </c>
      <c r="CD404" s="99" t="s">
        <v>126</v>
      </c>
      <c r="CE404" s="56">
        <f t="shared" si="272"/>
        <v>0</v>
      </c>
      <c r="CF404" s="56"/>
      <c r="CG404" s="99" t="s">
        <v>136</v>
      </c>
      <c r="CH404" s="56">
        <f t="shared" si="273"/>
        <v>0</v>
      </c>
      <c r="CI404" s="99" t="s">
        <v>80</v>
      </c>
      <c r="CJ404" s="56">
        <f t="shared" si="274"/>
        <v>0</v>
      </c>
      <c r="CK404" s="99" t="s">
        <v>90</v>
      </c>
      <c r="CL404" s="56">
        <f t="shared" si="275"/>
        <v>0</v>
      </c>
      <c r="CM404" s="99" t="s">
        <v>105</v>
      </c>
      <c r="CN404" s="56">
        <f t="shared" si="276"/>
        <v>0</v>
      </c>
      <c r="CO404" s="99" t="s">
        <v>108</v>
      </c>
      <c r="CP404" s="56">
        <f t="shared" si="277"/>
        <v>0</v>
      </c>
      <c r="CQ404" s="99" t="s">
        <v>126</v>
      </c>
      <c r="CR404" s="102">
        <f t="shared" si="278"/>
        <v>0</v>
      </c>
    </row>
    <row r="405" spans="1:96" x14ac:dyDescent="0.15">
      <c r="A405" s="80" t="s">
        <v>961</v>
      </c>
      <c r="B405" s="81" t="s">
        <v>962</v>
      </c>
      <c r="C405" s="82" t="s">
        <v>170</v>
      </c>
      <c r="D405" s="82" t="s">
        <v>52</v>
      </c>
      <c r="E405" s="56"/>
      <c r="F405" s="14"/>
      <c r="G405" s="80">
        <v>96</v>
      </c>
      <c r="H405" s="56">
        <v>55</v>
      </c>
      <c r="I405" s="56">
        <v>64</v>
      </c>
      <c r="J405" s="56">
        <v>55</v>
      </c>
      <c r="K405" s="56">
        <v>39</v>
      </c>
      <c r="L405" s="56">
        <v>58</v>
      </c>
      <c r="M405" s="94">
        <f t="shared" si="241"/>
        <v>367</v>
      </c>
      <c r="N405" s="80"/>
      <c r="O405" s="56">
        <f t="shared" si="279"/>
        <v>0</v>
      </c>
      <c r="P405" s="56"/>
      <c r="Q405" s="81">
        <f t="shared" si="240"/>
        <v>0</v>
      </c>
      <c r="R405" s="14">
        <f t="shared" si="242"/>
        <v>0</v>
      </c>
      <c r="S405" s="80"/>
      <c r="T405" s="99" t="s">
        <v>76</v>
      </c>
      <c r="U405" s="56">
        <f t="shared" si="243"/>
        <v>0</v>
      </c>
      <c r="V405" s="99" t="s">
        <v>83</v>
      </c>
      <c r="W405" s="56">
        <f t="shared" si="244"/>
        <v>0</v>
      </c>
      <c r="X405" s="99" t="s">
        <v>85</v>
      </c>
      <c r="Y405" s="56">
        <f t="shared" si="245"/>
        <v>0</v>
      </c>
      <c r="Z405" s="99" t="s">
        <v>123</v>
      </c>
      <c r="AA405" s="56">
        <f t="shared" si="246"/>
        <v>0</v>
      </c>
      <c r="AB405" s="99" t="s">
        <v>108</v>
      </c>
      <c r="AC405" s="56">
        <f t="shared" si="247"/>
        <v>0</v>
      </c>
      <c r="AD405" s="99" t="s">
        <v>112</v>
      </c>
      <c r="AE405" s="56">
        <f t="shared" si="248"/>
        <v>0</v>
      </c>
      <c r="AF405" s="56"/>
      <c r="AG405" s="99" t="s">
        <v>76</v>
      </c>
      <c r="AH405" s="56">
        <f t="shared" si="249"/>
        <v>0</v>
      </c>
      <c r="AI405" s="100" t="s">
        <v>80</v>
      </c>
      <c r="AJ405" s="56">
        <f t="shared" si="250"/>
        <v>0</v>
      </c>
      <c r="AK405" s="56" t="s">
        <v>89</v>
      </c>
      <c r="AL405" s="56">
        <f t="shared" si="251"/>
        <v>0</v>
      </c>
      <c r="AM405" s="99" t="s">
        <v>123</v>
      </c>
      <c r="AN405" s="56">
        <f t="shared" si="252"/>
        <v>0</v>
      </c>
      <c r="AO405" s="99" t="s">
        <v>110</v>
      </c>
      <c r="AP405" s="56">
        <f t="shared" si="253"/>
        <v>0</v>
      </c>
      <c r="AQ405" s="99" t="s">
        <v>127</v>
      </c>
      <c r="AR405" s="56">
        <f t="shared" si="254"/>
        <v>0</v>
      </c>
      <c r="AS405" s="56"/>
      <c r="AT405" s="99" t="s">
        <v>76</v>
      </c>
      <c r="AU405" s="56">
        <f t="shared" si="255"/>
        <v>0</v>
      </c>
      <c r="AV405" s="99" t="s">
        <v>84</v>
      </c>
      <c r="AW405" s="56">
        <f t="shared" si="256"/>
        <v>0</v>
      </c>
      <c r="AX405" s="99" t="s">
        <v>89</v>
      </c>
      <c r="AY405" s="56">
        <f t="shared" si="257"/>
        <v>0</v>
      </c>
      <c r="AZ405" s="99" t="s">
        <v>123</v>
      </c>
      <c r="BA405" s="56">
        <f t="shared" si="258"/>
        <v>0</v>
      </c>
      <c r="BB405" s="99" t="s">
        <v>133</v>
      </c>
      <c r="BC405" s="56">
        <f t="shared" si="259"/>
        <v>0</v>
      </c>
      <c r="BD405" s="99" t="s">
        <v>103</v>
      </c>
      <c r="BE405" s="56">
        <f t="shared" si="260"/>
        <v>0</v>
      </c>
      <c r="BF405" s="56"/>
      <c r="BG405" s="69" t="s">
        <v>76</v>
      </c>
      <c r="BH405" s="56">
        <f t="shared" si="261"/>
        <v>0</v>
      </c>
      <c r="BI405" s="100" t="s">
        <v>84</v>
      </c>
      <c r="BJ405" s="56">
        <f t="shared" si="262"/>
        <v>0</v>
      </c>
      <c r="BK405" s="99" t="s">
        <v>89</v>
      </c>
      <c r="BL405" s="56">
        <f t="shared" si="263"/>
        <v>0</v>
      </c>
      <c r="BM405" s="99" t="s">
        <v>123</v>
      </c>
      <c r="BN405" s="56">
        <f t="shared" si="264"/>
        <v>0</v>
      </c>
      <c r="BO405" s="99" t="s">
        <v>133</v>
      </c>
      <c r="BP405" s="56">
        <f t="shared" si="265"/>
        <v>0</v>
      </c>
      <c r="BQ405" s="99" t="s">
        <v>103</v>
      </c>
      <c r="BR405" s="56">
        <f t="shared" si="266"/>
        <v>0</v>
      </c>
      <c r="BS405" s="56"/>
      <c r="BT405" s="99" t="s">
        <v>73</v>
      </c>
      <c r="BU405" s="56">
        <f t="shared" si="267"/>
        <v>0</v>
      </c>
      <c r="BV405" s="100" t="s">
        <v>84</v>
      </c>
      <c r="BW405" s="56">
        <f t="shared" si="268"/>
        <v>0</v>
      </c>
      <c r="BX405" s="99" t="s">
        <v>85</v>
      </c>
      <c r="BY405" s="56">
        <f t="shared" si="269"/>
        <v>0</v>
      </c>
      <c r="BZ405" s="99" t="s">
        <v>105</v>
      </c>
      <c r="CA405" s="56">
        <f t="shared" si="270"/>
        <v>0</v>
      </c>
      <c r="CB405" s="99" t="s">
        <v>108</v>
      </c>
      <c r="CC405" s="56">
        <f t="shared" si="271"/>
        <v>0</v>
      </c>
      <c r="CD405" s="99" t="s">
        <v>112</v>
      </c>
      <c r="CE405" s="56">
        <f t="shared" si="272"/>
        <v>0</v>
      </c>
      <c r="CF405" s="56"/>
      <c r="CG405" s="99" t="s">
        <v>73</v>
      </c>
      <c r="CH405" s="56">
        <f t="shared" si="273"/>
        <v>0</v>
      </c>
      <c r="CI405" s="99" t="s">
        <v>84</v>
      </c>
      <c r="CJ405" s="56">
        <f t="shared" si="274"/>
        <v>0</v>
      </c>
      <c r="CK405" s="99" t="s">
        <v>85</v>
      </c>
      <c r="CL405" s="56">
        <f t="shared" si="275"/>
        <v>0</v>
      </c>
      <c r="CM405" s="99" t="s">
        <v>105</v>
      </c>
      <c r="CN405" s="56">
        <f t="shared" si="276"/>
        <v>0</v>
      </c>
      <c r="CO405" s="99" t="s">
        <v>108</v>
      </c>
      <c r="CP405" s="56">
        <f t="shared" si="277"/>
        <v>0</v>
      </c>
      <c r="CQ405" s="99" t="s">
        <v>112</v>
      </c>
      <c r="CR405" s="102">
        <f t="shared" si="278"/>
        <v>0</v>
      </c>
    </row>
    <row r="406" spans="1:96" x14ac:dyDescent="0.15">
      <c r="A406" s="80" t="s">
        <v>963</v>
      </c>
      <c r="B406" s="81" t="s">
        <v>964</v>
      </c>
      <c r="C406" s="82" t="s">
        <v>170</v>
      </c>
      <c r="D406" s="82" t="s">
        <v>52</v>
      </c>
      <c r="E406" s="56"/>
      <c r="F406" s="14"/>
      <c r="G406" s="80">
        <v>92</v>
      </c>
      <c r="H406" s="56">
        <v>46</v>
      </c>
      <c r="I406" s="56">
        <v>61</v>
      </c>
      <c r="J406" s="56">
        <v>62</v>
      </c>
      <c r="K406" s="56">
        <v>56</v>
      </c>
      <c r="L406" s="56">
        <v>50</v>
      </c>
      <c r="M406" s="94">
        <f t="shared" si="241"/>
        <v>367</v>
      </c>
      <c r="N406" s="80"/>
      <c r="O406" s="56">
        <f t="shared" si="279"/>
        <v>0</v>
      </c>
      <c r="P406" s="56"/>
      <c r="Q406" s="81">
        <f t="shared" si="240"/>
        <v>0</v>
      </c>
      <c r="R406" s="14">
        <f t="shared" si="242"/>
        <v>0</v>
      </c>
      <c r="S406" s="80"/>
      <c r="T406" s="99" t="s">
        <v>77</v>
      </c>
      <c r="U406" s="56">
        <f t="shared" si="243"/>
        <v>0</v>
      </c>
      <c r="V406" s="99" t="s">
        <v>82</v>
      </c>
      <c r="W406" s="56">
        <f t="shared" si="244"/>
        <v>0</v>
      </c>
      <c r="X406" s="99" t="s">
        <v>90</v>
      </c>
      <c r="Y406" s="56">
        <f t="shared" si="245"/>
        <v>0</v>
      </c>
      <c r="Z406" s="99" t="s">
        <v>105</v>
      </c>
      <c r="AA406" s="56">
        <f t="shared" si="246"/>
        <v>0</v>
      </c>
      <c r="AB406" s="99" t="s">
        <v>108</v>
      </c>
      <c r="AC406" s="56">
        <f t="shared" si="247"/>
        <v>0</v>
      </c>
      <c r="AD406" s="99" t="s">
        <v>103</v>
      </c>
      <c r="AE406" s="56">
        <f t="shared" si="248"/>
        <v>0</v>
      </c>
      <c r="AF406" s="56"/>
      <c r="AG406" s="99" t="s">
        <v>76</v>
      </c>
      <c r="AH406" s="56">
        <f t="shared" si="249"/>
        <v>0</v>
      </c>
      <c r="AI406" s="100" t="s">
        <v>80</v>
      </c>
      <c r="AJ406" s="56">
        <f t="shared" si="250"/>
        <v>0</v>
      </c>
      <c r="AK406" s="56" t="s">
        <v>89</v>
      </c>
      <c r="AL406" s="56">
        <f t="shared" si="251"/>
        <v>0</v>
      </c>
      <c r="AM406" s="99" t="s">
        <v>107</v>
      </c>
      <c r="AN406" s="56">
        <f t="shared" si="252"/>
        <v>0</v>
      </c>
      <c r="AO406" s="99" t="s">
        <v>110</v>
      </c>
      <c r="AP406" s="56">
        <f t="shared" si="253"/>
        <v>0</v>
      </c>
      <c r="AQ406" s="99" t="s">
        <v>103</v>
      </c>
      <c r="AR406" s="56">
        <f t="shared" si="254"/>
        <v>0</v>
      </c>
      <c r="AS406" s="56"/>
      <c r="AT406" s="99" t="s">
        <v>73</v>
      </c>
      <c r="AU406" s="56">
        <f t="shared" si="255"/>
        <v>0</v>
      </c>
      <c r="AV406" s="99" t="s">
        <v>132</v>
      </c>
      <c r="AW406" s="56">
        <f t="shared" si="256"/>
        <v>0</v>
      </c>
      <c r="AX406" s="99" t="s">
        <v>86</v>
      </c>
      <c r="AY406" s="56">
        <f t="shared" si="257"/>
        <v>0</v>
      </c>
      <c r="AZ406" s="99" t="s">
        <v>107</v>
      </c>
      <c r="BA406" s="56">
        <f t="shared" si="258"/>
        <v>0</v>
      </c>
      <c r="BB406" s="99" t="s">
        <v>128</v>
      </c>
      <c r="BC406" s="56">
        <f t="shared" si="259"/>
        <v>0</v>
      </c>
      <c r="BD406" s="99" t="s">
        <v>126</v>
      </c>
      <c r="BE406" s="56">
        <f t="shared" si="260"/>
        <v>0</v>
      </c>
      <c r="BF406" s="56"/>
      <c r="BG406" s="69" t="s">
        <v>73</v>
      </c>
      <c r="BH406" s="56">
        <f t="shared" si="261"/>
        <v>0</v>
      </c>
      <c r="BI406" s="100" t="s">
        <v>132</v>
      </c>
      <c r="BJ406" s="56">
        <f t="shared" si="262"/>
        <v>0</v>
      </c>
      <c r="BK406" s="99" t="s">
        <v>86</v>
      </c>
      <c r="BL406" s="56">
        <f t="shared" si="263"/>
        <v>0</v>
      </c>
      <c r="BM406" s="99" t="s">
        <v>107</v>
      </c>
      <c r="BN406" s="56">
        <f t="shared" si="264"/>
        <v>0</v>
      </c>
      <c r="BO406" s="99" t="s">
        <v>128</v>
      </c>
      <c r="BP406" s="56">
        <f t="shared" si="265"/>
        <v>0</v>
      </c>
      <c r="BQ406" s="99" t="s">
        <v>126</v>
      </c>
      <c r="BR406" s="56">
        <f t="shared" si="266"/>
        <v>0</v>
      </c>
      <c r="BS406" s="56"/>
      <c r="BT406" s="99" t="s">
        <v>73</v>
      </c>
      <c r="BU406" s="56">
        <f t="shared" si="267"/>
        <v>0</v>
      </c>
      <c r="BV406" s="100" t="s">
        <v>84</v>
      </c>
      <c r="BW406" s="56">
        <f t="shared" si="268"/>
        <v>0</v>
      </c>
      <c r="BX406" s="99" t="s">
        <v>85</v>
      </c>
      <c r="BY406" s="56">
        <f t="shared" si="269"/>
        <v>0</v>
      </c>
      <c r="BZ406" s="99" t="s">
        <v>105</v>
      </c>
      <c r="CA406" s="56">
        <f t="shared" si="270"/>
        <v>0</v>
      </c>
      <c r="CB406" s="99" t="s">
        <v>108</v>
      </c>
      <c r="CC406" s="56">
        <f t="shared" si="271"/>
        <v>0</v>
      </c>
      <c r="CD406" s="99" t="s">
        <v>112</v>
      </c>
      <c r="CE406" s="56">
        <f t="shared" si="272"/>
        <v>0</v>
      </c>
      <c r="CF406" s="56"/>
      <c r="CG406" s="99" t="s">
        <v>73</v>
      </c>
      <c r="CH406" s="56">
        <f t="shared" si="273"/>
        <v>0</v>
      </c>
      <c r="CI406" s="99" t="s">
        <v>84</v>
      </c>
      <c r="CJ406" s="56">
        <f t="shared" si="274"/>
        <v>0</v>
      </c>
      <c r="CK406" s="99" t="s">
        <v>85</v>
      </c>
      <c r="CL406" s="56">
        <f t="shared" si="275"/>
        <v>0</v>
      </c>
      <c r="CM406" s="99" t="s">
        <v>105</v>
      </c>
      <c r="CN406" s="56">
        <f t="shared" si="276"/>
        <v>0</v>
      </c>
      <c r="CO406" s="99" t="s">
        <v>108</v>
      </c>
      <c r="CP406" s="56">
        <f t="shared" si="277"/>
        <v>0</v>
      </c>
      <c r="CQ406" s="99" t="s">
        <v>112</v>
      </c>
      <c r="CR406" s="102">
        <f t="shared" si="278"/>
        <v>0</v>
      </c>
    </row>
    <row r="407" spans="1:96" x14ac:dyDescent="0.15">
      <c r="A407" s="80" t="s">
        <v>965</v>
      </c>
      <c r="B407" s="81" t="s">
        <v>966</v>
      </c>
      <c r="C407" s="82" t="s">
        <v>648</v>
      </c>
      <c r="D407" s="82" t="s">
        <v>52</v>
      </c>
      <c r="E407" s="56"/>
      <c r="F407" s="14"/>
      <c r="G407" s="80">
        <v>90</v>
      </c>
      <c r="H407" s="56">
        <v>56</v>
      </c>
      <c r="I407" s="56">
        <v>68</v>
      </c>
      <c r="J407" s="56">
        <v>55.5</v>
      </c>
      <c r="K407" s="56">
        <v>60</v>
      </c>
      <c r="L407" s="56">
        <v>37</v>
      </c>
      <c r="M407" s="94">
        <f t="shared" si="241"/>
        <v>366.5</v>
      </c>
      <c r="N407" s="80"/>
      <c r="O407" s="56">
        <f t="shared" si="279"/>
        <v>0</v>
      </c>
      <c r="P407" s="56"/>
      <c r="Q407" s="81">
        <f t="shared" si="240"/>
        <v>0</v>
      </c>
      <c r="R407" s="14">
        <f t="shared" si="242"/>
        <v>0</v>
      </c>
      <c r="S407" s="80"/>
      <c r="T407" s="99" t="s">
        <v>73</v>
      </c>
      <c r="U407" s="56">
        <f t="shared" si="243"/>
        <v>0</v>
      </c>
      <c r="V407" s="99" t="s">
        <v>80</v>
      </c>
      <c r="W407" s="56">
        <f t="shared" si="244"/>
        <v>0</v>
      </c>
      <c r="X407" s="99" t="s">
        <v>89</v>
      </c>
      <c r="Y407" s="56">
        <f t="shared" si="245"/>
        <v>0</v>
      </c>
      <c r="Z407" s="99" t="s">
        <v>123</v>
      </c>
      <c r="AA407" s="56">
        <f t="shared" si="246"/>
        <v>0</v>
      </c>
      <c r="AB407" s="99" t="s">
        <v>110</v>
      </c>
      <c r="AC407" s="56">
        <f t="shared" si="247"/>
        <v>0</v>
      </c>
      <c r="AD407" s="99" t="s">
        <v>103</v>
      </c>
      <c r="AE407" s="56">
        <f t="shared" si="248"/>
        <v>0</v>
      </c>
      <c r="AF407" s="56"/>
      <c r="AG407" s="99" t="s">
        <v>76</v>
      </c>
      <c r="AH407" s="56">
        <f t="shared" si="249"/>
        <v>0</v>
      </c>
      <c r="AI407" s="100" t="s">
        <v>80</v>
      </c>
      <c r="AJ407" s="56">
        <f t="shared" si="250"/>
        <v>0</v>
      </c>
      <c r="AK407" s="56" t="s">
        <v>89</v>
      </c>
      <c r="AL407" s="56">
        <f t="shared" si="251"/>
        <v>0</v>
      </c>
      <c r="AM407" s="99" t="s">
        <v>123</v>
      </c>
      <c r="AN407" s="56">
        <f t="shared" si="252"/>
        <v>0</v>
      </c>
      <c r="AO407" s="99" t="s">
        <v>110</v>
      </c>
      <c r="AP407" s="56">
        <f t="shared" si="253"/>
        <v>0</v>
      </c>
      <c r="AQ407" s="99" t="s">
        <v>127</v>
      </c>
      <c r="AR407" s="56">
        <f t="shared" si="254"/>
        <v>0</v>
      </c>
      <c r="AS407" s="56"/>
      <c r="AT407" s="99" t="s">
        <v>77</v>
      </c>
      <c r="AU407" s="56">
        <f t="shared" si="255"/>
        <v>0</v>
      </c>
      <c r="AV407" s="99" t="s">
        <v>80</v>
      </c>
      <c r="AW407" s="56">
        <f t="shared" si="256"/>
        <v>0</v>
      </c>
      <c r="AX407" s="99" t="s">
        <v>90</v>
      </c>
      <c r="AY407" s="56">
        <f t="shared" si="257"/>
        <v>0</v>
      </c>
      <c r="AZ407" s="99" t="s">
        <v>105</v>
      </c>
      <c r="BA407" s="56">
        <f t="shared" si="258"/>
        <v>0</v>
      </c>
      <c r="BB407" s="99" t="s">
        <v>111</v>
      </c>
      <c r="BC407" s="56">
        <f t="shared" si="259"/>
        <v>0</v>
      </c>
      <c r="BD407" s="99" t="s">
        <v>112</v>
      </c>
      <c r="BE407" s="56">
        <f t="shared" si="260"/>
        <v>0</v>
      </c>
      <c r="BF407" s="56"/>
      <c r="BG407" s="69" t="s">
        <v>77</v>
      </c>
      <c r="BH407" s="56">
        <f t="shared" si="261"/>
        <v>0</v>
      </c>
      <c r="BI407" s="100" t="s">
        <v>80</v>
      </c>
      <c r="BJ407" s="56">
        <f t="shared" si="262"/>
        <v>0</v>
      </c>
      <c r="BK407" s="99" t="s">
        <v>90</v>
      </c>
      <c r="BL407" s="56">
        <f t="shared" si="263"/>
        <v>0</v>
      </c>
      <c r="BM407" s="99" t="s">
        <v>105</v>
      </c>
      <c r="BN407" s="56">
        <f t="shared" si="264"/>
        <v>0</v>
      </c>
      <c r="BO407" s="99" t="s">
        <v>111</v>
      </c>
      <c r="BP407" s="56">
        <f t="shared" si="265"/>
        <v>0</v>
      </c>
      <c r="BQ407" s="99" t="s">
        <v>112</v>
      </c>
      <c r="BR407" s="56">
        <f t="shared" si="266"/>
        <v>0</v>
      </c>
      <c r="BS407" s="56"/>
      <c r="BT407" s="99" t="s">
        <v>73</v>
      </c>
      <c r="BU407" s="56">
        <f t="shared" si="267"/>
        <v>0</v>
      </c>
      <c r="BV407" s="100" t="s">
        <v>84</v>
      </c>
      <c r="BW407" s="56">
        <f t="shared" si="268"/>
        <v>0</v>
      </c>
      <c r="BX407" s="99" t="s">
        <v>85</v>
      </c>
      <c r="BY407" s="56">
        <f t="shared" si="269"/>
        <v>0</v>
      </c>
      <c r="BZ407" s="99" t="s">
        <v>105</v>
      </c>
      <c r="CA407" s="56">
        <f t="shared" si="270"/>
        <v>0</v>
      </c>
      <c r="CB407" s="99" t="s">
        <v>108</v>
      </c>
      <c r="CC407" s="56">
        <f t="shared" si="271"/>
        <v>0</v>
      </c>
      <c r="CD407" s="99" t="s">
        <v>112</v>
      </c>
      <c r="CE407" s="56">
        <f t="shared" si="272"/>
        <v>0</v>
      </c>
      <c r="CF407" s="56"/>
      <c r="CG407" s="99" t="s">
        <v>73</v>
      </c>
      <c r="CH407" s="56">
        <f t="shared" si="273"/>
        <v>0</v>
      </c>
      <c r="CI407" s="99" t="s">
        <v>84</v>
      </c>
      <c r="CJ407" s="56">
        <f t="shared" si="274"/>
        <v>0</v>
      </c>
      <c r="CK407" s="99" t="s">
        <v>85</v>
      </c>
      <c r="CL407" s="56">
        <f t="shared" si="275"/>
        <v>0</v>
      </c>
      <c r="CM407" s="99" t="s">
        <v>105</v>
      </c>
      <c r="CN407" s="56">
        <f t="shared" si="276"/>
        <v>0</v>
      </c>
      <c r="CO407" s="99" t="s">
        <v>108</v>
      </c>
      <c r="CP407" s="56">
        <f t="shared" si="277"/>
        <v>0</v>
      </c>
      <c r="CQ407" s="99" t="s">
        <v>112</v>
      </c>
      <c r="CR407" s="102">
        <f t="shared" si="278"/>
        <v>0</v>
      </c>
    </row>
    <row r="408" spans="1:96" x14ac:dyDescent="0.15">
      <c r="A408" s="80" t="s">
        <v>967</v>
      </c>
      <c r="B408" s="81" t="s">
        <v>968</v>
      </c>
      <c r="C408" s="82" t="s">
        <v>170</v>
      </c>
      <c r="D408" s="82" t="s">
        <v>52</v>
      </c>
      <c r="E408" s="56"/>
      <c r="F408" s="14"/>
      <c r="G408" s="80">
        <v>94</v>
      </c>
      <c r="H408" s="56">
        <v>53</v>
      </c>
      <c r="I408" s="56">
        <v>65</v>
      </c>
      <c r="J408" s="56">
        <v>38</v>
      </c>
      <c r="K408" s="56">
        <v>60.5</v>
      </c>
      <c r="L408" s="56">
        <v>55</v>
      </c>
      <c r="M408" s="94">
        <f t="shared" si="241"/>
        <v>365.5</v>
      </c>
      <c r="N408" s="80"/>
      <c r="O408" s="56">
        <f t="shared" si="279"/>
        <v>0</v>
      </c>
      <c r="P408" s="56"/>
      <c r="Q408" s="81">
        <f t="shared" si="240"/>
        <v>0</v>
      </c>
      <c r="R408" s="14">
        <f t="shared" si="242"/>
        <v>0</v>
      </c>
      <c r="S408" s="80"/>
      <c r="T408" s="99" t="s">
        <v>78</v>
      </c>
      <c r="U408" s="56">
        <f t="shared" si="243"/>
        <v>0</v>
      </c>
      <c r="V408" s="99" t="s">
        <v>79</v>
      </c>
      <c r="W408" s="56">
        <f t="shared" si="244"/>
        <v>0</v>
      </c>
      <c r="X408" s="99" t="s">
        <v>86</v>
      </c>
      <c r="Y408" s="56">
        <f t="shared" si="245"/>
        <v>0</v>
      </c>
      <c r="Z408" s="99" t="s">
        <v>105</v>
      </c>
      <c r="AA408" s="56">
        <f t="shared" si="246"/>
        <v>0</v>
      </c>
      <c r="AB408" s="99" t="s">
        <v>110</v>
      </c>
      <c r="AC408" s="56">
        <f t="shared" si="247"/>
        <v>0</v>
      </c>
      <c r="AD408" s="99" t="s">
        <v>112</v>
      </c>
      <c r="AE408" s="56">
        <f t="shared" si="248"/>
        <v>0</v>
      </c>
      <c r="AF408" s="56"/>
      <c r="AG408" s="99" t="s">
        <v>77</v>
      </c>
      <c r="AH408" s="56">
        <f t="shared" si="249"/>
        <v>0</v>
      </c>
      <c r="AI408" s="100" t="s">
        <v>81</v>
      </c>
      <c r="AJ408" s="56">
        <f t="shared" si="250"/>
        <v>0</v>
      </c>
      <c r="AK408" s="56" t="s">
        <v>87</v>
      </c>
      <c r="AL408" s="56">
        <f t="shared" si="251"/>
        <v>0</v>
      </c>
      <c r="AM408" s="99" t="s">
        <v>123</v>
      </c>
      <c r="AN408" s="56">
        <f t="shared" si="252"/>
        <v>0</v>
      </c>
      <c r="AO408" s="99" t="s">
        <v>110</v>
      </c>
      <c r="AP408" s="56">
        <f t="shared" si="253"/>
        <v>0</v>
      </c>
      <c r="AQ408" s="99" t="s">
        <v>103</v>
      </c>
      <c r="AR408" s="56">
        <f t="shared" si="254"/>
        <v>0</v>
      </c>
      <c r="AS408" s="56"/>
      <c r="AT408" s="99" t="s">
        <v>76</v>
      </c>
      <c r="AU408" s="56">
        <f t="shared" si="255"/>
        <v>0</v>
      </c>
      <c r="AV408" s="99" t="s">
        <v>84</v>
      </c>
      <c r="AW408" s="56">
        <f t="shared" si="256"/>
        <v>0</v>
      </c>
      <c r="AX408" s="99" t="s">
        <v>87</v>
      </c>
      <c r="AY408" s="56">
        <f t="shared" si="257"/>
        <v>0</v>
      </c>
      <c r="AZ408" s="99" t="s">
        <v>123</v>
      </c>
      <c r="BA408" s="56">
        <f t="shared" si="258"/>
        <v>0</v>
      </c>
      <c r="BB408" s="99" t="s">
        <v>128</v>
      </c>
      <c r="BC408" s="56">
        <f t="shared" si="259"/>
        <v>0</v>
      </c>
      <c r="BD408" s="99" t="s">
        <v>103</v>
      </c>
      <c r="BE408" s="56">
        <f t="shared" si="260"/>
        <v>0</v>
      </c>
      <c r="BF408" s="56"/>
      <c r="BG408" s="69" t="s">
        <v>76</v>
      </c>
      <c r="BH408" s="56">
        <f t="shared" si="261"/>
        <v>0</v>
      </c>
      <c r="BI408" s="100" t="s">
        <v>84</v>
      </c>
      <c r="BJ408" s="56">
        <f t="shared" si="262"/>
        <v>0</v>
      </c>
      <c r="BK408" s="99" t="s">
        <v>87</v>
      </c>
      <c r="BL408" s="56">
        <f t="shared" si="263"/>
        <v>0</v>
      </c>
      <c r="BM408" s="99" t="s">
        <v>123</v>
      </c>
      <c r="BN408" s="56">
        <f t="shared" si="264"/>
        <v>0</v>
      </c>
      <c r="BO408" s="99" t="s">
        <v>128</v>
      </c>
      <c r="BP408" s="56">
        <f t="shared" si="265"/>
        <v>0</v>
      </c>
      <c r="BQ408" s="99" t="s">
        <v>103</v>
      </c>
      <c r="BR408" s="56">
        <f t="shared" si="266"/>
        <v>0</v>
      </c>
      <c r="BS408" s="56"/>
      <c r="BT408" s="99" t="s">
        <v>74</v>
      </c>
      <c r="BU408" s="56">
        <f t="shared" si="267"/>
        <v>0</v>
      </c>
      <c r="BV408" s="100" t="s">
        <v>139</v>
      </c>
      <c r="BW408" s="56">
        <f t="shared" si="268"/>
        <v>0</v>
      </c>
      <c r="BX408" s="99" t="s">
        <v>86</v>
      </c>
      <c r="BY408" s="56">
        <f t="shared" si="269"/>
        <v>0</v>
      </c>
      <c r="BZ408" s="99" t="s">
        <v>123</v>
      </c>
      <c r="CA408" s="56">
        <f t="shared" si="270"/>
        <v>0</v>
      </c>
      <c r="CB408" s="99" t="s">
        <v>111</v>
      </c>
      <c r="CC408" s="56">
        <f t="shared" si="271"/>
        <v>0</v>
      </c>
      <c r="CD408" s="99" t="s">
        <v>126</v>
      </c>
      <c r="CE408" s="56">
        <f t="shared" si="272"/>
        <v>0</v>
      </c>
      <c r="CF408" s="56"/>
      <c r="CG408" s="99" t="s">
        <v>74</v>
      </c>
      <c r="CH408" s="56">
        <f t="shared" si="273"/>
        <v>0</v>
      </c>
      <c r="CI408" s="99" t="s">
        <v>139</v>
      </c>
      <c r="CJ408" s="56">
        <f t="shared" si="274"/>
        <v>0</v>
      </c>
      <c r="CK408" s="99" t="s">
        <v>86</v>
      </c>
      <c r="CL408" s="56">
        <f t="shared" si="275"/>
        <v>0</v>
      </c>
      <c r="CM408" s="99" t="s">
        <v>123</v>
      </c>
      <c r="CN408" s="56">
        <f t="shared" si="276"/>
        <v>0</v>
      </c>
      <c r="CO408" s="99" t="s">
        <v>111</v>
      </c>
      <c r="CP408" s="56">
        <f t="shared" si="277"/>
        <v>0</v>
      </c>
      <c r="CQ408" s="99" t="s">
        <v>126</v>
      </c>
      <c r="CR408" s="102">
        <f t="shared" si="278"/>
        <v>0</v>
      </c>
    </row>
    <row r="409" spans="1:96" x14ac:dyDescent="0.15">
      <c r="A409" s="80" t="s">
        <v>969</v>
      </c>
      <c r="B409" s="81" t="s">
        <v>970</v>
      </c>
      <c r="C409" s="82" t="s">
        <v>170</v>
      </c>
      <c r="D409" s="82" t="s">
        <v>52</v>
      </c>
      <c r="E409" s="56"/>
      <c r="F409" s="14"/>
      <c r="G409" s="80">
        <v>88</v>
      </c>
      <c r="H409" s="56">
        <v>44</v>
      </c>
      <c r="I409" s="56">
        <v>88</v>
      </c>
      <c r="J409" s="56">
        <v>50</v>
      </c>
      <c r="K409" s="56">
        <v>53</v>
      </c>
      <c r="L409" s="56">
        <v>42</v>
      </c>
      <c r="M409" s="94">
        <f t="shared" si="241"/>
        <v>365</v>
      </c>
      <c r="N409" s="80"/>
      <c r="O409" s="56">
        <f t="shared" si="279"/>
        <v>0</v>
      </c>
      <c r="P409" s="56"/>
      <c r="Q409" s="81">
        <f t="shared" si="240"/>
        <v>0</v>
      </c>
      <c r="R409" s="14">
        <f t="shared" si="242"/>
        <v>0</v>
      </c>
      <c r="S409" s="80"/>
      <c r="T409" s="99" t="s">
        <v>74</v>
      </c>
      <c r="U409" s="56">
        <f t="shared" si="243"/>
        <v>0</v>
      </c>
      <c r="V409" s="99" t="s">
        <v>79</v>
      </c>
      <c r="W409" s="56">
        <f t="shared" si="244"/>
        <v>0</v>
      </c>
      <c r="X409" s="99" t="s">
        <v>86</v>
      </c>
      <c r="Y409" s="56">
        <f t="shared" si="245"/>
        <v>0</v>
      </c>
      <c r="Z409" s="99" t="s">
        <v>107</v>
      </c>
      <c r="AA409" s="56">
        <f t="shared" si="246"/>
        <v>0</v>
      </c>
      <c r="AB409" s="99" t="s">
        <v>110</v>
      </c>
      <c r="AC409" s="56">
        <f t="shared" si="247"/>
        <v>0</v>
      </c>
      <c r="AD409" s="99" t="s">
        <v>103</v>
      </c>
      <c r="AE409" s="56">
        <f t="shared" si="248"/>
        <v>0</v>
      </c>
      <c r="AF409" s="56"/>
      <c r="AG409" s="99" t="s">
        <v>76</v>
      </c>
      <c r="AH409" s="56">
        <f t="shared" si="249"/>
        <v>0</v>
      </c>
      <c r="AI409" s="100" t="s">
        <v>80</v>
      </c>
      <c r="AJ409" s="56">
        <f t="shared" si="250"/>
        <v>0</v>
      </c>
      <c r="AK409" s="56" t="s">
        <v>89</v>
      </c>
      <c r="AL409" s="56">
        <f t="shared" si="251"/>
        <v>0</v>
      </c>
      <c r="AM409" s="99" t="s">
        <v>105</v>
      </c>
      <c r="AN409" s="56">
        <f t="shared" si="252"/>
        <v>0</v>
      </c>
      <c r="AO409" s="99" t="s">
        <v>110</v>
      </c>
      <c r="AP409" s="56">
        <f t="shared" si="253"/>
        <v>0</v>
      </c>
      <c r="AQ409" s="99" t="s">
        <v>127</v>
      </c>
      <c r="AR409" s="56">
        <f t="shared" si="254"/>
        <v>0</v>
      </c>
      <c r="AS409" s="56"/>
      <c r="AT409" s="99" t="s">
        <v>73</v>
      </c>
      <c r="AU409" s="56">
        <f t="shared" si="255"/>
        <v>0</v>
      </c>
      <c r="AV409" s="99" t="s">
        <v>132</v>
      </c>
      <c r="AW409" s="56">
        <f t="shared" si="256"/>
        <v>0</v>
      </c>
      <c r="AX409" s="99" t="s">
        <v>86</v>
      </c>
      <c r="AY409" s="56">
        <f t="shared" si="257"/>
        <v>0</v>
      </c>
      <c r="AZ409" s="99" t="s">
        <v>123</v>
      </c>
      <c r="BA409" s="56">
        <f t="shared" si="258"/>
        <v>0</v>
      </c>
      <c r="BB409" s="99" t="s">
        <v>133</v>
      </c>
      <c r="BC409" s="56">
        <f t="shared" si="259"/>
        <v>0</v>
      </c>
      <c r="BD409" s="99" t="s">
        <v>126</v>
      </c>
      <c r="BE409" s="56">
        <f t="shared" si="260"/>
        <v>0</v>
      </c>
      <c r="BF409" s="56"/>
      <c r="BG409" s="69" t="s">
        <v>73</v>
      </c>
      <c r="BH409" s="56">
        <f t="shared" si="261"/>
        <v>0</v>
      </c>
      <c r="BI409" s="100" t="s">
        <v>132</v>
      </c>
      <c r="BJ409" s="56">
        <f t="shared" si="262"/>
        <v>0</v>
      </c>
      <c r="BK409" s="99" t="s">
        <v>86</v>
      </c>
      <c r="BL409" s="56">
        <f t="shared" si="263"/>
        <v>0</v>
      </c>
      <c r="BM409" s="99" t="s">
        <v>123</v>
      </c>
      <c r="BN409" s="56">
        <f t="shared" si="264"/>
        <v>0</v>
      </c>
      <c r="BO409" s="99" t="s">
        <v>133</v>
      </c>
      <c r="BP409" s="56">
        <f t="shared" si="265"/>
        <v>0</v>
      </c>
      <c r="BQ409" s="99" t="s">
        <v>126</v>
      </c>
      <c r="BR409" s="56">
        <f t="shared" si="266"/>
        <v>0</v>
      </c>
      <c r="BS409" s="56"/>
      <c r="BT409" s="99" t="s">
        <v>75</v>
      </c>
      <c r="BU409" s="56">
        <f t="shared" si="267"/>
        <v>0</v>
      </c>
      <c r="BV409" s="100" t="s">
        <v>139</v>
      </c>
      <c r="BW409" s="56">
        <f t="shared" si="268"/>
        <v>0</v>
      </c>
      <c r="BX409" s="99" t="s">
        <v>89</v>
      </c>
      <c r="BY409" s="56">
        <f t="shared" si="269"/>
        <v>0</v>
      </c>
      <c r="BZ409" s="99" t="s">
        <v>123</v>
      </c>
      <c r="CA409" s="56">
        <f t="shared" si="270"/>
        <v>0</v>
      </c>
      <c r="CB409" s="99" t="s">
        <v>111</v>
      </c>
      <c r="CC409" s="56">
        <f t="shared" si="271"/>
        <v>0</v>
      </c>
      <c r="CD409" s="99" t="s">
        <v>126</v>
      </c>
      <c r="CE409" s="56">
        <f t="shared" si="272"/>
        <v>0</v>
      </c>
      <c r="CF409" s="56"/>
      <c r="CG409" s="99" t="s">
        <v>75</v>
      </c>
      <c r="CH409" s="56">
        <f t="shared" si="273"/>
        <v>0</v>
      </c>
      <c r="CI409" s="99" t="s">
        <v>139</v>
      </c>
      <c r="CJ409" s="56">
        <f t="shared" si="274"/>
        <v>0</v>
      </c>
      <c r="CK409" s="99" t="s">
        <v>89</v>
      </c>
      <c r="CL409" s="56">
        <f t="shared" si="275"/>
        <v>0</v>
      </c>
      <c r="CM409" s="99" t="s">
        <v>123</v>
      </c>
      <c r="CN409" s="56">
        <f t="shared" si="276"/>
        <v>0</v>
      </c>
      <c r="CO409" s="99" t="s">
        <v>111</v>
      </c>
      <c r="CP409" s="56">
        <f t="shared" si="277"/>
        <v>0</v>
      </c>
      <c r="CQ409" s="99" t="s">
        <v>126</v>
      </c>
      <c r="CR409" s="102">
        <f t="shared" si="278"/>
        <v>0</v>
      </c>
    </row>
    <row r="410" spans="1:96" x14ac:dyDescent="0.15">
      <c r="A410" s="80" t="s">
        <v>971</v>
      </c>
      <c r="B410" s="81" t="s">
        <v>972</v>
      </c>
      <c r="C410" s="82" t="s">
        <v>170</v>
      </c>
      <c r="D410" s="82" t="s">
        <v>52</v>
      </c>
      <c r="E410" s="56"/>
      <c r="F410" s="14"/>
      <c r="G410" s="80">
        <v>93</v>
      </c>
      <c r="H410" s="56">
        <v>68</v>
      </c>
      <c r="I410" s="56">
        <v>86</v>
      </c>
      <c r="J410" s="56">
        <v>47</v>
      </c>
      <c r="K410" s="56">
        <v>32</v>
      </c>
      <c r="L410" s="56">
        <v>37</v>
      </c>
      <c r="M410" s="94">
        <f t="shared" si="241"/>
        <v>363</v>
      </c>
      <c r="N410" s="80"/>
      <c r="O410" s="56">
        <f t="shared" si="279"/>
        <v>0</v>
      </c>
      <c r="P410" s="56"/>
      <c r="Q410" s="81">
        <f t="shared" si="240"/>
        <v>0</v>
      </c>
      <c r="R410" s="14">
        <f t="shared" si="242"/>
        <v>0</v>
      </c>
      <c r="S410" s="80"/>
      <c r="T410" s="99" t="s">
        <v>75</v>
      </c>
      <c r="U410" s="56">
        <f t="shared" si="243"/>
        <v>0</v>
      </c>
      <c r="V410" s="99" t="s">
        <v>80</v>
      </c>
      <c r="W410" s="56">
        <f t="shared" si="244"/>
        <v>0</v>
      </c>
      <c r="X410" s="99" t="s">
        <v>89</v>
      </c>
      <c r="Y410" s="56">
        <f t="shared" si="245"/>
        <v>0</v>
      </c>
      <c r="Z410" s="99" t="s">
        <v>123</v>
      </c>
      <c r="AA410" s="56">
        <f t="shared" si="246"/>
        <v>0</v>
      </c>
      <c r="AB410" s="99" t="s">
        <v>111</v>
      </c>
      <c r="AC410" s="56">
        <f t="shared" si="247"/>
        <v>0</v>
      </c>
      <c r="AD410" s="99" t="s">
        <v>103</v>
      </c>
      <c r="AE410" s="56">
        <f t="shared" si="248"/>
        <v>0</v>
      </c>
      <c r="AF410" s="56"/>
      <c r="AG410" s="99" t="s">
        <v>76</v>
      </c>
      <c r="AH410" s="56">
        <f t="shared" si="249"/>
        <v>0</v>
      </c>
      <c r="AI410" s="100" t="s">
        <v>80</v>
      </c>
      <c r="AJ410" s="56">
        <f t="shared" si="250"/>
        <v>0</v>
      </c>
      <c r="AK410" s="56" t="s">
        <v>87</v>
      </c>
      <c r="AL410" s="56">
        <f t="shared" si="251"/>
        <v>0</v>
      </c>
      <c r="AM410" s="99" t="s">
        <v>123</v>
      </c>
      <c r="AN410" s="56">
        <f t="shared" si="252"/>
        <v>0</v>
      </c>
      <c r="AO410" s="99" t="s">
        <v>110</v>
      </c>
      <c r="AP410" s="56">
        <f t="shared" si="253"/>
        <v>0</v>
      </c>
      <c r="AQ410" s="99" t="s">
        <v>127</v>
      </c>
      <c r="AR410" s="56">
        <f t="shared" si="254"/>
        <v>0</v>
      </c>
      <c r="AS410" s="56"/>
      <c r="AT410" s="99" t="s">
        <v>76</v>
      </c>
      <c r="AU410" s="56">
        <f t="shared" si="255"/>
        <v>0</v>
      </c>
      <c r="AV410" s="99" t="s">
        <v>79</v>
      </c>
      <c r="AW410" s="56">
        <f t="shared" si="256"/>
        <v>0</v>
      </c>
      <c r="AX410" s="99" t="s">
        <v>87</v>
      </c>
      <c r="AY410" s="56">
        <f t="shared" si="257"/>
        <v>0</v>
      </c>
      <c r="AZ410" s="99" t="s">
        <v>105</v>
      </c>
      <c r="BA410" s="56">
        <f t="shared" si="258"/>
        <v>0</v>
      </c>
      <c r="BB410" s="99" t="s">
        <v>111</v>
      </c>
      <c r="BC410" s="56">
        <f t="shared" si="259"/>
        <v>0</v>
      </c>
      <c r="BD410" s="99" t="s">
        <v>112</v>
      </c>
      <c r="BE410" s="56">
        <f t="shared" si="260"/>
        <v>0</v>
      </c>
      <c r="BF410" s="56"/>
      <c r="BG410" s="69" t="s">
        <v>76</v>
      </c>
      <c r="BH410" s="56">
        <f t="shared" si="261"/>
        <v>0</v>
      </c>
      <c r="BI410" s="100" t="s">
        <v>79</v>
      </c>
      <c r="BJ410" s="56">
        <f t="shared" si="262"/>
        <v>0</v>
      </c>
      <c r="BK410" s="99" t="s">
        <v>87</v>
      </c>
      <c r="BL410" s="56">
        <f t="shared" si="263"/>
        <v>0</v>
      </c>
      <c r="BM410" s="99" t="s">
        <v>105</v>
      </c>
      <c r="BN410" s="56">
        <f t="shared" si="264"/>
        <v>0</v>
      </c>
      <c r="BO410" s="99" t="s">
        <v>111</v>
      </c>
      <c r="BP410" s="56">
        <f t="shared" si="265"/>
        <v>0</v>
      </c>
      <c r="BQ410" s="99" t="s">
        <v>112</v>
      </c>
      <c r="BR410" s="56">
        <f t="shared" si="266"/>
        <v>0</v>
      </c>
      <c r="BS410" s="56"/>
      <c r="BT410" s="99" t="s">
        <v>75</v>
      </c>
      <c r="BU410" s="56">
        <f t="shared" si="267"/>
        <v>0</v>
      </c>
      <c r="BV410" s="100" t="s">
        <v>139</v>
      </c>
      <c r="BW410" s="56">
        <f t="shared" si="268"/>
        <v>0</v>
      </c>
      <c r="BX410" s="99" t="s">
        <v>89</v>
      </c>
      <c r="BY410" s="56">
        <f t="shared" si="269"/>
        <v>0</v>
      </c>
      <c r="BZ410" s="99" t="s">
        <v>123</v>
      </c>
      <c r="CA410" s="56">
        <f t="shared" si="270"/>
        <v>0</v>
      </c>
      <c r="CB410" s="99" t="s">
        <v>111</v>
      </c>
      <c r="CC410" s="56">
        <f t="shared" si="271"/>
        <v>0</v>
      </c>
      <c r="CD410" s="99" t="s">
        <v>126</v>
      </c>
      <c r="CE410" s="56">
        <f t="shared" si="272"/>
        <v>0</v>
      </c>
      <c r="CF410" s="56"/>
      <c r="CG410" s="99" t="s">
        <v>75</v>
      </c>
      <c r="CH410" s="56">
        <f t="shared" si="273"/>
        <v>0</v>
      </c>
      <c r="CI410" s="99" t="s">
        <v>139</v>
      </c>
      <c r="CJ410" s="56">
        <f t="shared" si="274"/>
        <v>0</v>
      </c>
      <c r="CK410" s="99" t="s">
        <v>89</v>
      </c>
      <c r="CL410" s="56">
        <f t="shared" si="275"/>
        <v>0</v>
      </c>
      <c r="CM410" s="99" t="s">
        <v>123</v>
      </c>
      <c r="CN410" s="56">
        <f t="shared" si="276"/>
        <v>0</v>
      </c>
      <c r="CO410" s="99" t="s">
        <v>111</v>
      </c>
      <c r="CP410" s="56">
        <f t="shared" si="277"/>
        <v>0</v>
      </c>
      <c r="CQ410" s="99" t="s">
        <v>126</v>
      </c>
      <c r="CR410" s="102">
        <f t="shared" si="278"/>
        <v>0</v>
      </c>
    </row>
    <row r="411" spans="1:96" x14ac:dyDescent="0.15">
      <c r="A411" s="80" t="s">
        <v>973</v>
      </c>
      <c r="B411" s="81" t="s">
        <v>974</v>
      </c>
      <c r="C411" s="82" t="s">
        <v>170</v>
      </c>
      <c r="D411" s="82" t="s">
        <v>52</v>
      </c>
      <c r="E411" s="56"/>
      <c r="F411" s="14"/>
      <c r="G411" s="80">
        <v>88</v>
      </c>
      <c r="H411" s="56">
        <v>64</v>
      </c>
      <c r="I411" s="56">
        <v>49</v>
      </c>
      <c r="J411" s="56">
        <v>52</v>
      </c>
      <c r="K411" s="56">
        <v>49.5</v>
      </c>
      <c r="L411" s="56">
        <v>60</v>
      </c>
      <c r="M411" s="94">
        <f t="shared" si="241"/>
        <v>362.5</v>
      </c>
      <c r="N411" s="80"/>
      <c r="O411" s="56">
        <f t="shared" si="279"/>
        <v>0</v>
      </c>
      <c r="P411" s="56"/>
      <c r="Q411" s="81">
        <f t="shared" si="240"/>
        <v>0</v>
      </c>
      <c r="R411" s="14">
        <f t="shared" si="242"/>
        <v>0</v>
      </c>
      <c r="S411" s="80"/>
      <c r="T411" s="99" t="s">
        <v>77</v>
      </c>
      <c r="U411" s="56">
        <f t="shared" si="243"/>
        <v>0</v>
      </c>
      <c r="V411" s="99" t="s">
        <v>81</v>
      </c>
      <c r="W411" s="56">
        <f t="shared" si="244"/>
        <v>0</v>
      </c>
      <c r="X411" s="99" t="s">
        <v>90</v>
      </c>
      <c r="Y411" s="56">
        <f t="shared" si="245"/>
        <v>0</v>
      </c>
      <c r="Z411" s="99" t="s">
        <v>123</v>
      </c>
      <c r="AA411" s="56">
        <f t="shared" si="246"/>
        <v>0</v>
      </c>
      <c r="AB411" s="99" t="s">
        <v>110</v>
      </c>
      <c r="AC411" s="56">
        <f t="shared" si="247"/>
        <v>0</v>
      </c>
      <c r="AD411" s="99" t="s">
        <v>103</v>
      </c>
      <c r="AE411" s="56">
        <f t="shared" si="248"/>
        <v>0</v>
      </c>
      <c r="AF411" s="56"/>
      <c r="AG411" s="99" t="s">
        <v>76</v>
      </c>
      <c r="AH411" s="56">
        <f t="shared" si="249"/>
        <v>0</v>
      </c>
      <c r="AI411" s="100" t="s">
        <v>80</v>
      </c>
      <c r="AJ411" s="56">
        <f t="shared" si="250"/>
        <v>0</v>
      </c>
      <c r="AK411" s="56" t="s">
        <v>89</v>
      </c>
      <c r="AL411" s="56">
        <f t="shared" si="251"/>
        <v>0</v>
      </c>
      <c r="AM411" s="99" t="s">
        <v>123</v>
      </c>
      <c r="AN411" s="56">
        <f t="shared" si="252"/>
        <v>0</v>
      </c>
      <c r="AO411" s="99" t="s">
        <v>110</v>
      </c>
      <c r="AP411" s="56">
        <f t="shared" si="253"/>
        <v>0</v>
      </c>
      <c r="AQ411" s="99" t="s">
        <v>127</v>
      </c>
      <c r="AR411" s="56">
        <f t="shared" si="254"/>
        <v>0</v>
      </c>
      <c r="AS411" s="56"/>
      <c r="AT411" s="99" t="s">
        <v>73</v>
      </c>
      <c r="AU411" s="56">
        <f t="shared" si="255"/>
        <v>0</v>
      </c>
      <c r="AV411" s="99" t="s">
        <v>132</v>
      </c>
      <c r="AW411" s="56">
        <f t="shared" si="256"/>
        <v>0</v>
      </c>
      <c r="AX411" s="99" t="s">
        <v>86</v>
      </c>
      <c r="AY411" s="56">
        <f t="shared" si="257"/>
        <v>0</v>
      </c>
      <c r="AZ411" s="99" t="s">
        <v>105</v>
      </c>
      <c r="BA411" s="56">
        <f t="shared" si="258"/>
        <v>0</v>
      </c>
      <c r="BB411" s="99" t="s">
        <v>111</v>
      </c>
      <c r="BC411" s="56">
        <f t="shared" si="259"/>
        <v>0</v>
      </c>
      <c r="BD411" s="99" t="s">
        <v>112</v>
      </c>
      <c r="BE411" s="56">
        <f t="shared" si="260"/>
        <v>0</v>
      </c>
      <c r="BF411" s="56"/>
      <c r="BG411" s="69" t="s">
        <v>73</v>
      </c>
      <c r="BH411" s="56">
        <f t="shared" si="261"/>
        <v>0</v>
      </c>
      <c r="BI411" s="100" t="s">
        <v>132</v>
      </c>
      <c r="BJ411" s="56">
        <f t="shared" si="262"/>
        <v>0</v>
      </c>
      <c r="BK411" s="99" t="s">
        <v>86</v>
      </c>
      <c r="BL411" s="56">
        <f t="shared" si="263"/>
        <v>0</v>
      </c>
      <c r="BM411" s="99" t="s">
        <v>105</v>
      </c>
      <c r="BN411" s="56">
        <f t="shared" si="264"/>
        <v>0</v>
      </c>
      <c r="BO411" s="99" t="s">
        <v>111</v>
      </c>
      <c r="BP411" s="56">
        <f t="shared" si="265"/>
        <v>0</v>
      </c>
      <c r="BQ411" s="99" t="s">
        <v>112</v>
      </c>
      <c r="BR411" s="56">
        <f t="shared" si="266"/>
        <v>0</v>
      </c>
      <c r="BS411" s="56"/>
      <c r="BT411" s="99" t="s">
        <v>73</v>
      </c>
      <c r="BU411" s="56">
        <f t="shared" si="267"/>
        <v>0</v>
      </c>
      <c r="BV411" s="100" t="s">
        <v>84</v>
      </c>
      <c r="BW411" s="56">
        <f t="shared" si="268"/>
        <v>0</v>
      </c>
      <c r="BX411" s="99" t="s">
        <v>85</v>
      </c>
      <c r="BY411" s="56">
        <f t="shared" si="269"/>
        <v>0</v>
      </c>
      <c r="BZ411" s="99" t="s">
        <v>105</v>
      </c>
      <c r="CA411" s="56">
        <f t="shared" si="270"/>
        <v>0</v>
      </c>
      <c r="CB411" s="99" t="s">
        <v>108</v>
      </c>
      <c r="CC411" s="56">
        <f t="shared" si="271"/>
        <v>0</v>
      </c>
      <c r="CD411" s="99" t="s">
        <v>112</v>
      </c>
      <c r="CE411" s="56">
        <f t="shared" si="272"/>
        <v>0</v>
      </c>
      <c r="CF411" s="56"/>
      <c r="CG411" s="99" t="s">
        <v>73</v>
      </c>
      <c r="CH411" s="56">
        <f t="shared" si="273"/>
        <v>0</v>
      </c>
      <c r="CI411" s="99" t="s">
        <v>84</v>
      </c>
      <c r="CJ411" s="56">
        <f t="shared" si="274"/>
        <v>0</v>
      </c>
      <c r="CK411" s="99" t="s">
        <v>85</v>
      </c>
      <c r="CL411" s="56">
        <f t="shared" si="275"/>
        <v>0</v>
      </c>
      <c r="CM411" s="99" t="s">
        <v>105</v>
      </c>
      <c r="CN411" s="56">
        <f t="shared" si="276"/>
        <v>0</v>
      </c>
      <c r="CO411" s="99" t="s">
        <v>108</v>
      </c>
      <c r="CP411" s="56">
        <f t="shared" si="277"/>
        <v>0</v>
      </c>
      <c r="CQ411" s="99" t="s">
        <v>112</v>
      </c>
      <c r="CR411" s="102">
        <f t="shared" si="278"/>
        <v>0</v>
      </c>
    </row>
    <row r="412" spans="1:96" x14ac:dyDescent="0.15">
      <c r="A412" s="80" t="s">
        <v>975</v>
      </c>
      <c r="B412" s="81" t="s">
        <v>976</v>
      </c>
      <c r="C412" s="82" t="s">
        <v>170</v>
      </c>
      <c r="D412" s="82" t="s">
        <v>52</v>
      </c>
      <c r="E412" s="56"/>
      <c r="F412" s="14"/>
      <c r="G412" s="80">
        <v>88</v>
      </c>
      <c r="H412" s="56">
        <v>52</v>
      </c>
      <c r="I412" s="56">
        <v>89</v>
      </c>
      <c r="J412" s="56">
        <v>50</v>
      </c>
      <c r="K412" s="56">
        <v>37</v>
      </c>
      <c r="L412" s="56">
        <v>45</v>
      </c>
      <c r="M412" s="94">
        <f t="shared" si="241"/>
        <v>361</v>
      </c>
      <c r="N412" s="80"/>
      <c r="O412" s="56">
        <f t="shared" si="279"/>
        <v>0</v>
      </c>
      <c r="P412" s="56"/>
      <c r="Q412" s="81">
        <f t="shared" ref="Q412:Q475" si="280">IF(F412&gt;0,IF(P412="重本",(2-F412)*72,-(F412)*72),IF(P412="重本",2*72,0))</f>
        <v>0</v>
      </c>
      <c r="R412" s="14">
        <f t="shared" si="242"/>
        <v>0</v>
      </c>
      <c r="S412" s="80"/>
      <c r="T412" s="99" t="s">
        <v>78</v>
      </c>
      <c r="U412" s="56">
        <f t="shared" si="243"/>
        <v>0</v>
      </c>
      <c r="V412" s="99" t="s">
        <v>79</v>
      </c>
      <c r="W412" s="56">
        <f t="shared" si="244"/>
        <v>0</v>
      </c>
      <c r="X412" s="99" t="s">
        <v>86</v>
      </c>
      <c r="Y412" s="56">
        <f t="shared" si="245"/>
        <v>0</v>
      </c>
      <c r="Z412" s="99" t="s">
        <v>105</v>
      </c>
      <c r="AA412" s="56">
        <f t="shared" si="246"/>
        <v>0</v>
      </c>
      <c r="AB412" s="99" t="s">
        <v>110</v>
      </c>
      <c r="AC412" s="56">
        <f t="shared" si="247"/>
        <v>0</v>
      </c>
      <c r="AD412" s="99" t="s">
        <v>112</v>
      </c>
      <c r="AE412" s="56">
        <f t="shared" si="248"/>
        <v>0</v>
      </c>
      <c r="AF412" s="56"/>
      <c r="AG412" s="99" t="s">
        <v>77</v>
      </c>
      <c r="AH412" s="56">
        <f t="shared" si="249"/>
        <v>0</v>
      </c>
      <c r="AI412" s="100" t="s">
        <v>80</v>
      </c>
      <c r="AJ412" s="56">
        <f t="shared" si="250"/>
        <v>0</v>
      </c>
      <c r="AK412" s="56" t="s">
        <v>90</v>
      </c>
      <c r="AL412" s="56">
        <f t="shared" si="251"/>
        <v>0</v>
      </c>
      <c r="AM412" s="99" t="s">
        <v>123</v>
      </c>
      <c r="AN412" s="56">
        <f t="shared" si="252"/>
        <v>0</v>
      </c>
      <c r="AO412" s="99" t="s">
        <v>111</v>
      </c>
      <c r="AP412" s="56">
        <f t="shared" si="253"/>
        <v>0</v>
      </c>
      <c r="AQ412" s="99" t="s">
        <v>103</v>
      </c>
      <c r="AR412" s="56">
        <f t="shared" si="254"/>
        <v>0</v>
      </c>
      <c r="AS412" s="56"/>
      <c r="AT412" s="99" t="s">
        <v>77</v>
      </c>
      <c r="AU412" s="56">
        <f t="shared" si="255"/>
        <v>0</v>
      </c>
      <c r="AV412" s="99" t="s">
        <v>80</v>
      </c>
      <c r="AW412" s="56">
        <f t="shared" si="256"/>
        <v>0</v>
      </c>
      <c r="AX412" s="99" t="s">
        <v>90</v>
      </c>
      <c r="AY412" s="56">
        <f t="shared" si="257"/>
        <v>0</v>
      </c>
      <c r="AZ412" s="99" t="s">
        <v>123</v>
      </c>
      <c r="BA412" s="56">
        <f t="shared" si="258"/>
        <v>0</v>
      </c>
      <c r="BB412" s="99" t="s">
        <v>128</v>
      </c>
      <c r="BC412" s="56">
        <f t="shared" si="259"/>
        <v>0</v>
      </c>
      <c r="BD412" s="99" t="s">
        <v>103</v>
      </c>
      <c r="BE412" s="56">
        <f t="shared" si="260"/>
        <v>0</v>
      </c>
      <c r="BF412" s="56"/>
      <c r="BG412" s="69" t="s">
        <v>77</v>
      </c>
      <c r="BH412" s="56">
        <f t="shared" si="261"/>
        <v>0</v>
      </c>
      <c r="BI412" s="100" t="s">
        <v>80</v>
      </c>
      <c r="BJ412" s="56">
        <f t="shared" si="262"/>
        <v>0</v>
      </c>
      <c r="BK412" s="99" t="s">
        <v>90</v>
      </c>
      <c r="BL412" s="56">
        <f t="shared" si="263"/>
        <v>0</v>
      </c>
      <c r="BM412" s="99" t="s">
        <v>123</v>
      </c>
      <c r="BN412" s="56">
        <f t="shared" si="264"/>
        <v>0</v>
      </c>
      <c r="BO412" s="99" t="s">
        <v>128</v>
      </c>
      <c r="BP412" s="56">
        <f t="shared" si="265"/>
        <v>0</v>
      </c>
      <c r="BQ412" s="99" t="s">
        <v>103</v>
      </c>
      <c r="BR412" s="56">
        <f t="shared" si="266"/>
        <v>0</v>
      </c>
      <c r="BS412" s="56"/>
      <c r="BT412" s="99" t="s">
        <v>74</v>
      </c>
      <c r="BU412" s="56">
        <f t="shared" si="267"/>
        <v>0</v>
      </c>
      <c r="BV412" s="100" t="s">
        <v>139</v>
      </c>
      <c r="BW412" s="56">
        <f t="shared" si="268"/>
        <v>0</v>
      </c>
      <c r="BX412" s="99" t="s">
        <v>86</v>
      </c>
      <c r="BY412" s="56">
        <f t="shared" si="269"/>
        <v>0</v>
      </c>
      <c r="BZ412" s="99" t="s">
        <v>123</v>
      </c>
      <c r="CA412" s="56">
        <f t="shared" si="270"/>
        <v>0</v>
      </c>
      <c r="CB412" s="99" t="s">
        <v>111</v>
      </c>
      <c r="CC412" s="56">
        <f t="shared" si="271"/>
        <v>0</v>
      </c>
      <c r="CD412" s="99" t="s">
        <v>126</v>
      </c>
      <c r="CE412" s="56">
        <f t="shared" si="272"/>
        <v>0</v>
      </c>
      <c r="CF412" s="56"/>
      <c r="CG412" s="99" t="s">
        <v>74</v>
      </c>
      <c r="CH412" s="56">
        <f t="shared" si="273"/>
        <v>0</v>
      </c>
      <c r="CI412" s="99" t="s">
        <v>139</v>
      </c>
      <c r="CJ412" s="56">
        <f t="shared" si="274"/>
        <v>0</v>
      </c>
      <c r="CK412" s="99" t="s">
        <v>86</v>
      </c>
      <c r="CL412" s="56">
        <f t="shared" si="275"/>
        <v>0</v>
      </c>
      <c r="CM412" s="99" t="s">
        <v>123</v>
      </c>
      <c r="CN412" s="56">
        <f t="shared" si="276"/>
        <v>0</v>
      </c>
      <c r="CO412" s="99" t="s">
        <v>111</v>
      </c>
      <c r="CP412" s="56">
        <f t="shared" si="277"/>
        <v>0</v>
      </c>
      <c r="CQ412" s="99" t="s">
        <v>126</v>
      </c>
      <c r="CR412" s="102">
        <f t="shared" si="278"/>
        <v>0</v>
      </c>
    </row>
    <row r="413" spans="1:96" x14ac:dyDescent="0.15">
      <c r="A413" s="80" t="s">
        <v>896</v>
      </c>
      <c r="B413" s="81" t="s">
        <v>977</v>
      </c>
      <c r="C413" s="82" t="s">
        <v>170</v>
      </c>
      <c r="D413" s="82" t="s">
        <v>52</v>
      </c>
      <c r="E413" s="56"/>
      <c r="F413" s="14"/>
      <c r="G413" s="80">
        <v>85</v>
      </c>
      <c r="H413" s="56">
        <v>67</v>
      </c>
      <c r="I413" s="56">
        <v>68</v>
      </c>
      <c r="J413" s="56">
        <v>54</v>
      </c>
      <c r="K413" s="56">
        <v>35</v>
      </c>
      <c r="L413" s="56">
        <v>51</v>
      </c>
      <c r="M413" s="94">
        <f t="shared" si="241"/>
        <v>360</v>
      </c>
      <c r="N413" s="80"/>
      <c r="O413" s="56">
        <f t="shared" si="279"/>
        <v>0</v>
      </c>
      <c r="P413" s="56"/>
      <c r="Q413" s="81">
        <f t="shared" si="280"/>
        <v>0</v>
      </c>
      <c r="R413" s="14">
        <f t="shared" si="242"/>
        <v>0</v>
      </c>
      <c r="S413" s="80"/>
      <c r="T413" s="99" t="s">
        <v>74</v>
      </c>
      <c r="U413" s="56">
        <f t="shared" si="243"/>
        <v>0</v>
      </c>
      <c r="V413" s="99" t="s">
        <v>79</v>
      </c>
      <c r="W413" s="56">
        <f t="shared" si="244"/>
        <v>0</v>
      </c>
      <c r="X413" s="99" t="s">
        <v>86</v>
      </c>
      <c r="Y413" s="56">
        <f t="shared" si="245"/>
        <v>0</v>
      </c>
      <c r="Z413" s="99" t="s">
        <v>107</v>
      </c>
      <c r="AA413" s="56">
        <f t="shared" si="246"/>
        <v>0</v>
      </c>
      <c r="AB413" s="99" t="s">
        <v>110</v>
      </c>
      <c r="AC413" s="56">
        <f t="shared" si="247"/>
        <v>0</v>
      </c>
      <c r="AD413" s="99" t="s">
        <v>103</v>
      </c>
      <c r="AE413" s="56">
        <f t="shared" si="248"/>
        <v>0</v>
      </c>
      <c r="AF413" s="56"/>
      <c r="AG413" s="99" t="s">
        <v>76</v>
      </c>
      <c r="AH413" s="56">
        <f t="shared" si="249"/>
        <v>0</v>
      </c>
      <c r="AI413" s="100" t="s">
        <v>80</v>
      </c>
      <c r="AJ413" s="56">
        <f t="shared" si="250"/>
        <v>0</v>
      </c>
      <c r="AK413" s="56" t="s">
        <v>89</v>
      </c>
      <c r="AL413" s="56">
        <f t="shared" si="251"/>
        <v>0</v>
      </c>
      <c r="AM413" s="99" t="s">
        <v>123</v>
      </c>
      <c r="AN413" s="56">
        <f t="shared" si="252"/>
        <v>0</v>
      </c>
      <c r="AO413" s="99" t="s">
        <v>110</v>
      </c>
      <c r="AP413" s="56">
        <f t="shared" si="253"/>
        <v>0</v>
      </c>
      <c r="AQ413" s="99" t="s">
        <v>127</v>
      </c>
      <c r="AR413" s="56">
        <f t="shared" si="254"/>
        <v>0</v>
      </c>
      <c r="AS413" s="56"/>
      <c r="AT413" s="99" t="s">
        <v>75</v>
      </c>
      <c r="AU413" s="56">
        <f t="shared" si="255"/>
        <v>0</v>
      </c>
      <c r="AV413" s="99" t="s">
        <v>84</v>
      </c>
      <c r="AW413" s="56">
        <f t="shared" si="256"/>
        <v>0</v>
      </c>
      <c r="AX413" s="99" t="s">
        <v>87</v>
      </c>
      <c r="AY413" s="56">
        <f t="shared" si="257"/>
        <v>0</v>
      </c>
      <c r="AZ413" s="99" t="s">
        <v>123</v>
      </c>
      <c r="BA413" s="56">
        <f t="shared" si="258"/>
        <v>0</v>
      </c>
      <c r="BB413" s="99" t="s">
        <v>133</v>
      </c>
      <c r="BC413" s="56">
        <f t="shared" si="259"/>
        <v>0</v>
      </c>
      <c r="BD413" s="99" t="s">
        <v>103</v>
      </c>
      <c r="BE413" s="56">
        <f t="shared" si="260"/>
        <v>0</v>
      </c>
      <c r="BF413" s="56"/>
      <c r="BG413" s="69" t="s">
        <v>75</v>
      </c>
      <c r="BH413" s="56">
        <f t="shared" si="261"/>
        <v>0</v>
      </c>
      <c r="BI413" s="100" t="s">
        <v>84</v>
      </c>
      <c r="BJ413" s="56">
        <f t="shared" si="262"/>
        <v>0</v>
      </c>
      <c r="BK413" s="99" t="s">
        <v>87</v>
      </c>
      <c r="BL413" s="56">
        <f t="shared" si="263"/>
        <v>0</v>
      </c>
      <c r="BM413" s="99" t="s">
        <v>123</v>
      </c>
      <c r="BN413" s="56">
        <f t="shared" si="264"/>
        <v>0</v>
      </c>
      <c r="BO413" s="99" t="s">
        <v>133</v>
      </c>
      <c r="BP413" s="56">
        <f t="shared" si="265"/>
        <v>0</v>
      </c>
      <c r="BQ413" s="99" t="s">
        <v>103</v>
      </c>
      <c r="BR413" s="56">
        <f t="shared" si="266"/>
        <v>0</v>
      </c>
      <c r="BS413" s="56"/>
      <c r="BT413" s="99" t="s">
        <v>75</v>
      </c>
      <c r="BU413" s="56">
        <f t="shared" si="267"/>
        <v>0</v>
      </c>
      <c r="BV413" s="100" t="s">
        <v>139</v>
      </c>
      <c r="BW413" s="56">
        <f t="shared" si="268"/>
        <v>0</v>
      </c>
      <c r="BX413" s="99" t="s">
        <v>89</v>
      </c>
      <c r="BY413" s="56">
        <f t="shared" si="269"/>
        <v>0</v>
      </c>
      <c r="BZ413" s="99" t="s">
        <v>123</v>
      </c>
      <c r="CA413" s="56">
        <f t="shared" si="270"/>
        <v>0</v>
      </c>
      <c r="CB413" s="99" t="s">
        <v>111</v>
      </c>
      <c r="CC413" s="56">
        <f t="shared" si="271"/>
        <v>0</v>
      </c>
      <c r="CD413" s="99" t="s">
        <v>126</v>
      </c>
      <c r="CE413" s="56">
        <f t="shared" si="272"/>
        <v>0</v>
      </c>
      <c r="CF413" s="56"/>
      <c r="CG413" s="99" t="s">
        <v>75</v>
      </c>
      <c r="CH413" s="56">
        <f t="shared" si="273"/>
        <v>0</v>
      </c>
      <c r="CI413" s="99" t="s">
        <v>139</v>
      </c>
      <c r="CJ413" s="56">
        <f t="shared" si="274"/>
        <v>0</v>
      </c>
      <c r="CK413" s="99" t="s">
        <v>89</v>
      </c>
      <c r="CL413" s="56">
        <f t="shared" si="275"/>
        <v>0</v>
      </c>
      <c r="CM413" s="99" t="s">
        <v>123</v>
      </c>
      <c r="CN413" s="56">
        <f t="shared" si="276"/>
        <v>0</v>
      </c>
      <c r="CO413" s="99" t="s">
        <v>111</v>
      </c>
      <c r="CP413" s="56">
        <f t="shared" si="277"/>
        <v>0</v>
      </c>
      <c r="CQ413" s="99" t="s">
        <v>126</v>
      </c>
      <c r="CR413" s="102">
        <f t="shared" si="278"/>
        <v>0</v>
      </c>
    </row>
    <row r="414" spans="1:96" x14ac:dyDescent="0.15">
      <c r="A414" s="80" t="s">
        <v>978</v>
      </c>
      <c r="B414" s="81" t="s">
        <v>979</v>
      </c>
      <c r="C414" s="82" t="s">
        <v>170</v>
      </c>
      <c r="D414" s="82" t="s">
        <v>52</v>
      </c>
      <c r="E414" s="56"/>
      <c r="F414" s="14"/>
      <c r="G414" s="80">
        <v>97</v>
      </c>
      <c r="H414" s="56">
        <v>49</v>
      </c>
      <c r="I414" s="56">
        <v>81</v>
      </c>
      <c r="J414" s="56">
        <v>49</v>
      </c>
      <c r="K414" s="56">
        <v>38.5</v>
      </c>
      <c r="L414" s="56">
        <v>44</v>
      </c>
      <c r="M414" s="94">
        <f t="shared" si="241"/>
        <v>358.5</v>
      </c>
      <c r="N414" s="80"/>
      <c r="O414" s="56">
        <f t="shared" si="279"/>
        <v>0</v>
      </c>
      <c r="P414" s="56"/>
      <c r="Q414" s="81">
        <f t="shared" si="280"/>
        <v>0</v>
      </c>
      <c r="R414" s="14">
        <f t="shared" si="242"/>
        <v>0</v>
      </c>
      <c r="S414" s="80"/>
      <c r="T414" s="99" t="s">
        <v>78</v>
      </c>
      <c r="U414" s="56">
        <f t="shared" si="243"/>
        <v>0</v>
      </c>
      <c r="V414" s="99" t="s">
        <v>79</v>
      </c>
      <c r="W414" s="56">
        <f t="shared" si="244"/>
        <v>0</v>
      </c>
      <c r="X414" s="99" t="s">
        <v>86</v>
      </c>
      <c r="Y414" s="56">
        <f t="shared" si="245"/>
        <v>0</v>
      </c>
      <c r="Z414" s="99" t="s">
        <v>105</v>
      </c>
      <c r="AA414" s="56">
        <f t="shared" si="246"/>
        <v>0</v>
      </c>
      <c r="AB414" s="99" t="s">
        <v>110</v>
      </c>
      <c r="AC414" s="56">
        <f t="shared" si="247"/>
        <v>0</v>
      </c>
      <c r="AD414" s="99" t="s">
        <v>112</v>
      </c>
      <c r="AE414" s="56">
        <f t="shared" si="248"/>
        <v>0</v>
      </c>
      <c r="AF414" s="56"/>
      <c r="AG414" s="99" t="s">
        <v>77</v>
      </c>
      <c r="AH414" s="56">
        <f t="shared" si="249"/>
        <v>0</v>
      </c>
      <c r="AI414" s="100" t="s">
        <v>80</v>
      </c>
      <c r="AJ414" s="56">
        <f t="shared" si="250"/>
        <v>0</v>
      </c>
      <c r="AK414" s="56" t="s">
        <v>87</v>
      </c>
      <c r="AL414" s="56">
        <f t="shared" si="251"/>
        <v>0</v>
      </c>
      <c r="AM414" s="99" t="s">
        <v>123</v>
      </c>
      <c r="AN414" s="56">
        <f t="shared" si="252"/>
        <v>0</v>
      </c>
      <c r="AO414" s="99" t="s">
        <v>111</v>
      </c>
      <c r="AP414" s="56">
        <f t="shared" si="253"/>
        <v>0</v>
      </c>
      <c r="AQ414" s="99" t="s">
        <v>103</v>
      </c>
      <c r="AR414" s="56">
        <f t="shared" si="254"/>
        <v>0</v>
      </c>
      <c r="AS414" s="56"/>
      <c r="AT414" s="99" t="s">
        <v>76</v>
      </c>
      <c r="AU414" s="56">
        <f t="shared" si="255"/>
        <v>0</v>
      </c>
      <c r="AV414" s="99" t="s">
        <v>79</v>
      </c>
      <c r="AW414" s="56">
        <f t="shared" si="256"/>
        <v>0</v>
      </c>
      <c r="AX414" s="99" t="s">
        <v>87</v>
      </c>
      <c r="AY414" s="56">
        <f t="shared" si="257"/>
        <v>0</v>
      </c>
      <c r="AZ414" s="99" t="s">
        <v>107</v>
      </c>
      <c r="BA414" s="56">
        <f t="shared" si="258"/>
        <v>0</v>
      </c>
      <c r="BB414" s="99" t="s">
        <v>111</v>
      </c>
      <c r="BC414" s="56">
        <f t="shared" si="259"/>
        <v>0</v>
      </c>
      <c r="BD414" s="99" t="s">
        <v>103</v>
      </c>
      <c r="BE414" s="56">
        <f t="shared" si="260"/>
        <v>0</v>
      </c>
      <c r="BF414" s="56"/>
      <c r="BG414" s="69" t="s">
        <v>76</v>
      </c>
      <c r="BH414" s="56">
        <f t="shared" si="261"/>
        <v>0</v>
      </c>
      <c r="BI414" s="100" t="s">
        <v>79</v>
      </c>
      <c r="BJ414" s="56">
        <f t="shared" si="262"/>
        <v>0</v>
      </c>
      <c r="BK414" s="99" t="s">
        <v>87</v>
      </c>
      <c r="BL414" s="56">
        <f t="shared" si="263"/>
        <v>0</v>
      </c>
      <c r="BM414" s="99" t="s">
        <v>107</v>
      </c>
      <c r="BN414" s="56">
        <f t="shared" si="264"/>
        <v>0</v>
      </c>
      <c r="BO414" s="99" t="s">
        <v>111</v>
      </c>
      <c r="BP414" s="56">
        <f t="shared" si="265"/>
        <v>0</v>
      </c>
      <c r="BQ414" s="99" t="s">
        <v>103</v>
      </c>
      <c r="BR414" s="56">
        <f t="shared" si="266"/>
        <v>0</v>
      </c>
      <c r="BS414" s="56"/>
      <c r="BT414" s="99" t="s">
        <v>74</v>
      </c>
      <c r="BU414" s="56">
        <f t="shared" si="267"/>
        <v>0</v>
      </c>
      <c r="BV414" s="100" t="s">
        <v>139</v>
      </c>
      <c r="BW414" s="56">
        <f t="shared" si="268"/>
        <v>0</v>
      </c>
      <c r="BX414" s="99" t="s">
        <v>86</v>
      </c>
      <c r="BY414" s="56">
        <f t="shared" si="269"/>
        <v>0</v>
      </c>
      <c r="BZ414" s="99" t="s">
        <v>123</v>
      </c>
      <c r="CA414" s="56">
        <f t="shared" si="270"/>
        <v>0</v>
      </c>
      <c r="CB414" s="99" t="s">
        <v>111</v>
      </c>
      <c r="CC414" s="56">
        <f t="shared" si="271"/>
        <v>0</v>
      </c>
      <c r="CD414" s="99" t="s">
        <v>126</v>
      </c>
      <c r="CE414" s="56">
        <f t="shared" si="272"/>
        <v>0</v>
      </c>
      <c r="CF414" s="56"/>
      <c r="CG414" s="99" t="s">
        <v>74</v>
      </c>
      <c r="CH414" s="56">
        <f t="shared" si="273"/>
        <v>0</v>
      </c>
      <c r="CI414" s="99" t="s">
        <v>139</v>
      </c>
      <c r="CJ414" s="56">
        <f t="shared" si="274"/>
        <v>0</v>
      </c>
      <c r="CK414" s="99" t="s">
        <v>86</v>
      </c>
      <c r="CL414" s="56">
        <f t="shared" si="275"/>
        <v>0</v>
      </c>
      <c r="CM414" s="99" t="s">
        <v>123</v>
      </c>
      <c r="CN414" s="56">
        <f t="shared" si="276"/>
        <v>0</v>
      </c>
      <c r="CO414" s="99" t="s">
        <v>111</v>
      </c>
      <c r="CP414" s="56">
        <f t="shared" si="277"/>
        <v>0</v>
      </c>
      <c r="CQ414" s="99" t="s">
        <v>126</v>
      </c>
      <c r="CR414" s="102">
        <f t="shared" si="278"/>
        <v>0</v>
      </c>
    </row>
    <row r="415" spans="1:96" x14ac:dyDescent="0.15">
      <c r="A415" s="80" t="s">
        <v>980</v>
      </c>
      <c r="B415" s="81" t="s">
        <v>981</v>
      </c>
      <c r="C415" s="82" t="s">
        <v>170</v>
      </c>
      <c r="D415" s="82" t="s">
        <v>52</v>
      </c>
      <c r="E415" s="56"/>
      <c r="F415" s="14"/>
      <c r="G415" s="80">
        <v>95</v>
      </c>
      <c r="H415" s="56">
        <v>31</v>
      </c>
      <c r="I415" s="56">
        <v>92</v>
      </c>
      <c r="J415" s="56">
        <v>41</v>
      </c>
      <c r="K415" s="56">
        <v>40</v>
      </c>
      <c r="L415" s="56">
        <v>58</v>
      </c>
      <c r="M415" s="94">
        <f t="shared" si="241"/>
        <v>357</v>
      </c>
      <c r="N415" s="80"/>
      <c r="O415" s="56">
        <f t="shared" si="279"/>
        <v>0</v>
      </c>
      <c r="P415" s="56"/>
      <c r="Q415" s="81">
        <f t="shared" si="280"/>
        <v>0</v>
      </c>
      <c r="R415" s="14">
        <f t="shared" si="242"/>
        <v>0</v>
      </c>
      <c r="S415" s="80"/>
      <c r="T415" s="99" t="s">
        <v>77</v>
      </c>
      <c r="U415" s="56">
        <f t="shared" si="243"/>
        <v>0</v>
      </c>
      <c r="V415" s="99" t="s">
        <v>81</v>
      </c>
      <c r="W415" s="56">
        <f t="shared" si="244"/>
        <v>0</v>
      </c>
      <c r="X415" s="99" t="s">
        <v>90</v>
      </c>
      <c r="Y415" s="56">
        <f t="shared" si="245"/>
        <v>0</v>
      </c>
      <c r="Z415" s="99" t="s">
        <v>123</v>
      </c>
      <c r="AA415" s="56">
        <f t="shared" si="246"/>
        <v>0</v>
      </c>
      <c r="AB415" s="99" t="s">
        <v>110</v>
      </c>
      <c r="AC415" s="56">
        <f t="shared" si="247"/>
        <v>0</v>
      </c>
      <c r="AD415" s="99" t="s">
        <v>103</v>
      </c>
      <c r="AE415" s="56">
        <f t="shared" si="248"/>
        <v>0</v>
      </c>
      <c r="AF415" s="56"/>
      <c r="AG415" s="99" t="s">
        <v>73</v>
      </c>
      <c r="AH415" s="56">
        <f t="shared" si="249"/>
        <v>0</v>
      </c>
      <c r="AI415" s="100" t="s">
        <v>79</v>
      </c>
      <c r="AJ415" s="56">
        <f t="shared" si="250"/>
        <v>0</v>
      </c>
      <c r="AK415" s="56" t="s">
        <v>85</v>
      </c>
      <c r="AL415" s="56">
        <f t="shared" si="251"/>
        <v>0</v>
      </c>
      <c r="AM415" s="99" t="s">
        <v>105</v>
      </c>
      <c r="AN415" s="56">
        <f t="shared" si="252"/>
        <v>0</v>
      </c>
      <c r="AO415" s="99" t="s">
        <v>111</v>
      </c>
      <c r="AP415" s="56">
        <f t="shared" si="253"/>
        <v>0</v>
      </c>
      <c r="AQ415" s="99" t="s">
        <v>103</v>
      </c>
      <c r="AR415" s="56">
        <f t="shared" si="254"/>
        <v>0</v>
      </c>
      <c r="AS415" s="56"/>
      <c r="AT415" s="99" t="s">
        <v>77</v>
      </c>
      <c r="AU415" s="56">
        <f t="shared" si="255"/>
        <v>0</v>
      </c>
      <c r="AV415" s="99" t="s">
        <v>80</v>
      </c>
      <c r="AW415" s="56">
        <f t="shared" si="256"/>
        <v>0</v>
      </c>
      <c r="AX415" s="99" t="s">
        <v>90</v>
      </c>
      <c r="AY415" s="56">
        <f t="shared" si="257"/>
        <v>0</v>
      </c>
      <c r="AZ415" s="99" t="s">
        <v>105</v>
      </c>
      <c r="BA415" s="56">
        <f t="shared" si="258"/>
        <v>0</v>
      </c>
      <c r="BB415" s="99" t="s">
        <v>111</v>
      </c>
      <c r="BC415" s="56">
        <f t="shared" si="259"/>
        <v>0</v>
      </c>
      <c r="BD415" s="99" t="s">
        <v>112</v>
      </c>
      <c r="BE415" s="56">
        <f t="shared" si="260"/>
        <v>0</v>
      </c>
      <c r="BF415" s="56"/>
      <c r="BG415" s="69" t="s">
        <v>77</v>
      </c>
      <c r="BH415" s="56">
        <f t="shared" si="261"/>
        <v>0</v>
      </c>
      <c r="BI415" s="100" t="s">
        <v>80</v>
      </c>
      <c r="BJ415" s="56">
        <f t="shared" si="262"/>
        <v>0</v>
      </c>
      <c r="BK415" s="99" t="s">
        <v>90</v>
      </c>
      <c r="BL415" s="56">
        <f t="shared" si="263"/>
        <v>0</v>
      </c>
      <c r="BM415" s="99" t="s">
        <v>105</v>
      </c>
      <c r="BN415" s="56">
        <f t="shared" si="264"/>
        <v>0</v>
      </c>
      <c r="BO415" s="99" t="s">
        <v>111</v>
      </c>
      <c r="BP415" s="56">
        <f t="shared" si="265"/>
        <v>0</v>
      </c>
      <c r="BQ415" s="99" t="s">
        <v>112</v>
      </c>
      <c r="BR415" s="56">
        <f t="shared" si="266"/>
        <v>0</v>
      </c>
      <c r="BS415" s="56"/>
      <c r="BT415" s="99" t="s">
        <v>73</v>
      </c>
      <c r="BU415" s="56">
        <f t="shared" si="267"/>
        <v>0</v>
      </c>
      <c r="BV415" s="100" t="s">
        <v>84</v>
      </c>
      <c r="BW415" s="56">
        <f t="shared" si="268"/>
        <v>0</v>
      </c>
      <c r="BX415" s="99" t="s">
        <v>85</v>
      </c>
      <c r="BY415" s="56">
        <f t="shared" si="269"/>
        <v>0</v>
      </c>
      <c r="BZ415" s="99" t="s">
        <v>105</v>
      </c>
      <c r="CA415" s="56">
        <f t="shared" si="270"/>
        <v>0</v>
      </c>
      <c r="CB415" s="99" t="s">
        <v>108</v>
      </c>
      <c r="CC415" s="56">
        <f t="shared" si="271"/>
        <v>0</v>
      </c>
      <c r="CD415" s="99" t="s">
        <v>112</v>
      </c>
      <c r="CE415" s="56">
        <f t="shared" si="272"/>
        <v>0</v>
      </c>
      <c r="CF415" s="56"/>
      <c r="CG415" s="99" t="s">
        <v>73</v>
      </c>
      <c r="CH415" s="56">
        <f t="shared" si="273"/>
        <v>0</v>
      </c>
      <c r="CI415" s="99" t="s">
        <v>84</v>
      </c>
      <c r="CJ415" s="56">
        <f t="shared" si="274"/>
        <v>0</v>
      </c>
      <c r="CK415" s="99" t="s">
        <v>85</v>
      </c>
      <c r="CL415" s="56">
        <f t="shared" si="275"/>
        <v>0</v>
      </c>
      <c r="CM415" s="99" t="s">
        <v>105</v>
      </c>
      <c r="CN415" s="56">
        <f t="shared" si="276"/>
        <v>0</v>
      </c>
      <c r="CO415" s="99" t="s">
        <v>108</v>
      </c>
      <c r="CP415" s="56">
        <f t="shared" si="277"/>
        <v>0</v>
      </c>
      <c r="CQ415" s="99" t="s">
        <v>112</v>
      </c>
      <c r="CR415" s="102">
        <f t="shared" si="278"/>
        <v>0</v>
      </c>
    </row>
    <row r="416" spans="1:96" x14ac:dyDescent="0.15">
      <c r="A416" s="80" t="s">
        <v>982</v>
      </c>
      <c r="B416" s="81" t="s">
        <v>983</v>
      </c>
      <c r="C416" s="82" t="s">
        <v>170</v>
      </c>
      <c r="D416" s="82" t="s">
        <v>52</v>
      </c>
      <c r="E416" s="56"/>
      <c r="F416" s="14"/>
      <c r="G416" s="80">
        <v>96</v>
      </c>
      <c r="H416" s="56">
        <v>32</v>
      </c>
      <c r="I416" s="56">
        <v>68</v>
      </c>
      <c r="J416" s="56">
        <v>51</v>
      </c>
      <c r="K416" s="56">
        <v>56.5</v>
      </c>
      <c r="L416" s="56">
        <v>53.5</v>
      </c>
      <c r="M416" s="94">
        <f t="shared" si="241"/>
        <v>357</v>
      </c>
      <c r="N416" s="80"/>
      <c r="O416" s="56">
        <f t="shared" si="279"/>
        <v>0</v>
      </c>
      <c r="P416" s="56"/>
      <c r="Q416" s="81">
        <f t="shared" si="280"/>
        <v>0</v>
      </c>
      <c r="R416" s="14">
        <f t="shared" si="242"/>
        <v>0</v>
      </c>
      <c r="S416" s="80"/>
      <c r="T416" s="99" t="s">
        <v>75</v>
      </c>
      <c r="U416" s="56">
        <f t="shared" si="243"/>
        <v>0</v>
      </c>
      <c r="V416" s="99" t="s">
        <v>80</v>
      </c>
      <c r="W416" s="56">
        <f t="shared" si="244"/>
        <v>0</v>
      </c>
      <c r="X416" s="99" t="s">
        <v>89</v>
      </c>
      <c r="Y416" s="56">
        <f t="shared" si="245"/>
        <v>0</v>
      </c>
      <c r="Z416" s="99" t="s">
        <v>123</v>
      </c>
      <c r="AA416" s="56">
        <f t="shared" si="246"/>
        <v>0</v>
      </c>
      <c r="AB416" s="99" t="s">
        <v>111</v>
      </c>
      <c r="AC416" s="56">
        <f t="shared" si="247"/>
        <v>0</v>
      </c>
      <c r="AD416" s="99" t="s">
        <v>103</v>
      </c>
      <c r="AE416" s="56">
        <f t="shared" si="248"/>
        <v>0</v>
      </c>
      <c r="AF416" s="56"/>
      <c r="AG416" s="99" t="s">
        <v>75</v>
      </c>
      <c r="AH416" s="56">
        <f t="shared" si="249"/>
        <v>0</v>
      </c>
      <c r="AI416" s="100" t="s">
        <v>81</v>
      </c>
      <c r="AJ416" s="56">
        <f t="shared" si="250"/>
        <v>0</v>
      </c>
      <c r="AK416" s="56" t="s">
        <v>87</v>
      </c>
      <c r="AL416" s="56">
        <f t="shared" si="251"/>
        <v>0</v>
      </c>
      <c r="AM416" s="99" t="s">
        <v>123</v>
      </c>
      <c r="AN416" s="56">
        <f t="shared" si="252"/>
        <v>0</v>
      </c>
      <c r="AO416" s="99" t="s">
        <v>110</v>
      </c>
      <c r="AP416" s="56">
        <f t="shared" si="253"/>
        <v>0</v>
      </c>
      <c r="AQ416" s="99" t="s">
        <v>103</v>
      </c>
      <c r="AR416" s="56">
        <f t="shared" si="254"/>
        <v>0</v>
      </c>
      <c r="AS416" s="56"/>
      <c r="AT416" s="99" t="s">
        <v>75</v>
      </c>
      <c r="AU416" s="56">
        <f t="shared" si="255"/>
        <v>0</v>
      </c>
      <c r="AV416" s="99" t="s">
        <v>79</v>
      </c>
      <c r="AW416" s="56">
        <f t="shared" si="256"/>
        <v>0</v>
      </c>
      <c r="AX416" s="99" t="s">
        <v>87</v>
      </c>
      <c r="AY416" s="56">
        <f t="shared" si="257"/>
        <v>0</v>
      </c>
      <c r="AZ416" s="99" t="s">
        <v>123</v>
      </c>
      <c r="BA416" s="56">
        <f t="shared" si="258"/>
        <v>0</v>
      </c>
      <c r="BB416" s="99" t="s">
        <v>128</v>
      </c>
      <c r="BC416" s="56">
        <f t="shared" si="259"/>
        <v>0</v>
      </c>
      <c r="BD416" s="99" t="s">
        <v>126</v>
      </c>
      <c r="BE416" s="56">
        <f t="shared" si="260"/>
        <v>0</v>
      </c>
      <c r="BF416" s="56"/>
      <c r="BG416" s="69" t="s">
        <v>75</v>
      </c>
      <c r="BH416" s="56">
        <f t="shared" si="261"/>
        <v>0</v>
      </c>
      <c r="BI416" s="100" t="s">
        <v>79</v>
      </c>
      <c r="BJ416" s="56">
        <f t="shared" si="262"/>
        <v>0</v>
      </c>
      <c r="BK416" s="99" t="s">
        <v>87</v>
      </c>
      <c r="BL416" s="56">
        <f t="shared" si="263"/>
        <v>0</v>
      </c>
      <c r="BM416" s="99" t="s">
        <v>123</v>
      </c>
      <c r="BN416" s="56">
        <f t="shared" si="264"/>
        <v>0</v>
      </c>
      <c r="BO416" s="99" t="s">
        <v>128</v>
      </c>
      <c r="BP416" s="56">
        <f t="shared" si="265"/>
        <v>0</v>
      </c>
      <c r="BQ416" s="99" t="s">
        <v>126</v>
      </c>
      <c r="BR416" s="56">
        <f t="shared" si="266"/>
        <v>0</v>
      </c>
      <c r="BS416" s="56"/>
      <c r="BT416" s="99" t="s">
        <v>73</v>
      </c>
      <c r="BU416" s="56">
        <f t="shared" si="267"/>
        <v>0</v>
      </c>
      <c r="BV416" s="100" t="s">
        <v>84</v>
      </c>
      <c r="BW416" s="56">
        <f t="shared" si="268"/>
        <v>0</v>
      </c>
      <c r="BX416" s="99" t="s">
        <v>85</v>
      </c>
      <c r="BY416" s="56">
        <f t="shared" si="269"/>
        <v>0</v>
      </c>
      <c r="BZ416" s="99" t="s">
        <v>105</v>
      </c>
      <c r="CA416" s="56">
        <f t="shared" si="270"/>
        <v>0</v>
      </c>
      <c r="CB416" s="99" t="s">
        <v>108</v>
      </c>
      <c r="CC416" s="56">
        <f t="shared" si="271"/>
        <v>0</v>
      </c>
      <c r="CD416" s="99" t="s">
        <v>112</v>
      </c>
      <c r="CE416" s="56">
        <f t="shared" si="272"/>
        <v>0</v>
      </c>
      <c r="CF416" s="56"/>
      <c r="CG416" s="99" t="s">
        <v>73</v>
      </c>
      <c r="CH416" s="56">
        <f t="shared" si="273"/>
        <v>0</v>
      </c>
      <c r="CI416" s="99" t="s">
        <v>84</v>
      </c>
      <c r="CJ416" s="56">
        <f t="shared" si="274"/>
        <v>0</v>
      </c>
      <c r="CK416" s="99" t="s">
        <v>85</v>
      </c>
      <c r="CL416" s="56">
        <f t="shared" si="275"/>
        <v>0</v>
      </c>
      <c r="CM416" s="99" t="s">
        <v>105</v>
      </c>
      <c r="CN416" s="56">
        <f t="shared" si="276"/>
        <v>0</v>
      </c>
      <c r="CO416" s="99" t="s">
        <v>108</v>
      </c>
      <c r="CP416" s="56">
        <f t="shared" si="277"/>
        <v>0</v>
      </c>
      <c r="CQ416" s="99" t="s">
        <v>112</v>
      </c>
      <c r="CR416" s="102">
        <f t="shared" si="278"/>
        <v>0</v>
      </c>
    </row>
    <row r="417" spans="1:96" x14ac:dyDescent="0.15">
      <c r="A417" s="80" t="s">
        <v>984</v>
      </c>
      <c r="B417" s="81" t="s">
        <v>985</v>
      </c>
      <c r="C417" s="82" t="s">
        <v>170</v>
      </c>
      <c r="D417" s="82" t="s">
        <v>52</v>
      </c>
      <c r="E417" s="56"/>
      <c r="F417" s="14"/>
      <c r="G417" s="80">
        <v>86</v>
      </c>
      <c r="H417" s="56">
        <v>62</v>
      </c>
      <c r="I417" s="56">
        <v>78</v>
      </c>
      <c r="J417" s="56">
        <v>42.5</v>
      </c>
      <c r="K417" s="56">
        <v>41.5</v>
      </c>
      <c r="L417" s="56">
        <v>47</v>
      </c>
      <c r="M417" s="94">
        <f t="shared" si="241"/>
        <v>357</v>
      </c>
      <c r="N417" s="80"/>
      <c r="O417" s="56">
        <f t="shared" si="279"/>
        <v>0</v>
      </c>
      <c r="P417" s="56"/>
      <c r="Q417" s="81">
        <f t="shared" si="280"/>
        <v>0</v>
      </c>
      <c r="R417" s="14">
        <f t="shared" si="242"/>
        <v>0</v>
      </c>
      <c r="S417" s="80"/>
      <c r="T417" s="99" t="s">
        <v>78</v>
      </c>
      <c r="U417" s="56">
        <f t="shared" si="243"/>
        <v>0</v>
      </c>
      <c r="V417" s="99" t="s">
        <v>79</v>
      </c>
      <c r="W417" s="56">
        <f t="shared" si="244"/>
        <v>0</v>
      </c>
      <c r="X417" s="99" t="s">
        <v>86</v>
      </c>
      <c r="Y417" s="56">
        <f t="shared" si="245"/>
        <v>0</v>
      </c>
      <c r="Z417" s="99" t="s">
        <v>105</v>
      </c>
      <c r="AA417" s="56">
        <f t="shared" si="246"/>
        <v>0</v>
      </c>
      <c r="AB417" s="99" t="s">
        <v>110</v>
      </c>
      <c r="AC417" s="56">
        <f t="shared" si="247"/>
        <v>0</v>
      </c>
      <c r="AD417" s="99" t="s">
        <v>112</v>
      </c>
      <c r="AE417" s="56">
        <f t="shared" si="248"/>
        <v>0</v>
      </c>
      <c r="AF417" s="56"/>
      <c r="AG417" s="99" t="s">
        <v>73</v>
      </c>
      <c r="AH417" s="56">
        <f t="shared" si="249"/>
        <v>0</v>
      </c>
      <c r="AI417" s="100" t="s">
        <v>79</v>
      </c>
      <c r="AJ417" s="56">
        <f t="shared" si="250"/>
        <v>0</v>
      </c>
      <c r="AK417" s="56" t="s">
        <v>85</v>
      </c>
      <c r="AL417" s="56">
        <f t="shared" si="251"/>
        <v>0</v>
      </c>
      <c r="AM417" s="99" t="s">
        <v>105</v>
      </c>
      <c r="AN417" s="56">
        <f t="shared" si="252"/>
        <v>0</v>
      </c>
      <c r="AO417" s="99" t="s">
        <v>111</v>
      </c>
      <c r="AP417" s="56">
        <f t="shared" si="253"/>
        <v>0</v>
      </c>
      <c r="AQ417" s="99" t="s">
        <v>103</v>
      </c>
      <c r="AR417" s="56">
        <f t="shared" si="254"/>
        <v>0</v>
      </c>
      <c r="AS417" s="56"/>
      <c r="AT417" s="99" t="s">
        <v>73</v>
      </c>
      <c r="AU417" s="56">
        <f t="shared" si="255"/>
        <v>0</v>
      </c>
      <c r="AV417" s="99" t="s">
        <v>80</v>
      </c>
      <c r="AW417" s="56">
        <f t="shared" si="256"/>
        <v>0</v>
      </c>
      <c r="AX417" s="99" t="s">
        <v>86</v>
      </c>
      <c r="AY417" s="56">
        <f t="shared" si="257"/>
        <v>0</v>
      </c>
      <c r="AZ417" s="99" t="s">
        <v>105</v>
      </c>
      <c r="BA417" s="56">
        <f t="shared" si="258"/>
        <v>0</v>
      </c>
      <c r="BB417" s="99" t="s">
        <v>111</v>
      </c>
      <c r="BC417" s="56">
        <f t="shared" si="259"/>
        <v>0</v>
      </c>
      <c r="BD417" s="99" t="s">
        <v>112</v>
      </c>
      <c r="BE417" s="56">
        <f t="shared" si="260"/>
        <v>0</v>
      </c>
      <c r="BF417" s="56"/>
      <c r="BG417" s="69" t="s">
        <v>73</v>
      </c>
      <c r="BH417" s="56">
        <f t="shared" si="261"/>
        <v>0</v>
      </c>
      <c r="BI417" s="100" t="s">
        <v>80</v>
      </c>
      <c r="BJ417" s="56">
        <f t="shared" si="262"/>
        <v>0</v>
      </c>
      <c r="BK417" s="99" t="s">
        <v>86</v>
      </c>
      <c r="BL417" s="56">
        <f t="shared" si="263"/>
        <v>0</v>
      </c>
      <c r="BM417" s="99" t="s">
        <v>105</v>
      </c>
      <c r="BN417" s="56">
        <f t="shared" si="264"/>
        <v>0</v>
      </c>
      <c r="BO417" s="99" t="s">
        <v>111</v>
      </c>
      <c r="BP417" s="56">
        <f t="shared" si="265"/>
        <v>0</v>
      </c>
      <c r="BQ417" s="99" t="s">
        <v>112</v>
      </c>
      <c r="BR417" s="56">
        <f t="shared" si="266"/>
        <v>0</v>
      </c>
      <c r="BS417" s="56"/>
      <c r="BT417" s="99" t="s">
        <v>74</v>
      </c>
      <c r="BU417" s="56">
        <f t="shared" si="267"/>
        <v>0</v>
      </c>
      <c r="BV417" s="100" t="s">
        <v>139</v>
      </c>
      <c r="BW417" s="56">
        <f t="shared" si="268"/>
        <v>0</v>
      </c>
      <c r="BX417" s="99" t="s">
        <v>86</v>
      </c>
      <c r="BY417" s="56">
        <f t="shared" si="269"/>
        <v>0</v>
      </c>
      <c r="BZ417" s="99" t="s">
        <v>123</v>
      </c>
      <c r="CA417" s="56">
        <f t="shared" si="270"/>
        <v>0</v>
      </c>
      <c r="CB417" s="99" t="s">
        <v>111</v>
      </c>
      <c r="CC417" s="56">
        <f t="shared" si="271"/>
        <v>0</v>
      </c>
      <c r="CD417" s="99" t="s">
        <v>126</v>
      </c>
      <c r="CE417" s="56">
        <f t="shared" si="272"/>
        <v>0</v>
      </c>
      <c r="CF417" s="56"/>
      <c r="CG417" s="99" t="s">
        <v>74</v>
      </c>
      <c r="CH417" s="56">
        <f t="shared" si="273"/>
        <v>0</v>
      </c>
      <c r="CI417" s="99" t="s">
        <v>139</v>
      </c>
      <c r="CJ417" s="56">
        <f t="shared" si="274"/>
        <v>0</v>
      </c>
      <c r="CK417" s="99" t="s">
        <v>86</v>
      </c>
      <c r="CL417" s="56">
        <f t="shared" si="275"/>
        <v>0</v>
      </c>
      <c r="CM417" s="99" t="s">
        <v>123</v>
      </c>
      <c r="CN417" s="56">
        <f t="shared" si="276"/>
        <v>0</v>
      </c>
      <c r="CO417" s="99" t="s">
        <v>111</v>
      </c>
      <c r="CP417" s="56">
        <f t="shared" si="277"/>
        <v>0</v>
      </c>
      <c r="CQ417" s="99" t="s">
        <v>126</v>
      </c>
      <c r="CR417" s="102">
        <f t="shared" si="278"/>
        <v>0</v>
      </c>
    </row>
    <row r="418" spans="1:96" x14ac:dyDescent="0.15">
      <c r="A418" s="80" t="s">
        <v>986</v>
      </c>
      <c r="B418" s="81" t="s">
        <v>987</v>
      </c>
      <c r="C418" s="82" t="s">
        <v>170</v>
      </c>
      <c r="D418" s="82" t="s">
        <v>52</v>
      </c>
      <c r="E418" s="56"/>
      <c r="F418" s="14"/>
      <c r="G418" s="80">
        <v>92</v>
      </c>
      <c r="H418" s="56">
        <v>43</v>
      </c>
      <c r="I418" s="56">
        <v>88</v>
      </c>
      <c r="J418" s="56">
        <v>52</v>
      </c>
      <c r="K418" s="56">
        <v>32.5</v>
      </c>
      <c r="L418" s="56">
        <v>49</v>
      </c>
      <c r="M418" s="94">
        <f t="shared" si="241"/>
        <v>356.5</v>
      </c>
      <c r="N418" s="80"/>
      <c r="O418" s="56">
        <f t="shared" si="279"/>
        <v>0</v>
      </c>
      <c r="P418" s="56"/>
      <c r="Q418" s="81">
        <f t="shared" si="280"/>
        <v>0</v>
      </c>
      <c r="R418" s="14">
        <f t="shared" si="242"/>
        <v>0</v>
      </c>
      <c r="S418" s="80"/>
      <c r="T418" s="99" t="s">
        <v>75</v>
      </c>
      <c r="U418" s="56">
        <f t="shared" si="243"/>
        <v>0</v>
      </c>
      <c r="V418" s="99" t="s">
        <v>80</v>
      </c>
      <c r="W418" s="56">
        <f t="shared" si="244"/>
        <v>0</v>
      </c>
      <c r="X418" s="99" t="s">
        <v>89</v>
      </c>
      <c r="Y418" s="56">
        <f t="shared" si="245"/>
        <v>0</v>
      </c>
      <c r="Z418" s="99" t="s">
        <v>123</v>
      </c>
      <c r="AA418" s="56">
        <f t="shared" si="246"/>
        <v>0</v>
      </c>
      <c r="AB418" s="99" t="s">
        <v>111</v>
      </c>
      <c r="AC418" s="56">
        <f t="shared" si="247"/>
        <v>0</v>
      </c>
      <c r="AD418" s="99" t="s">
        <v>103</v>
      </c>
      <c r="AE418" s="56">
        <f t="shared" si="248"/>
        <v>0</v>
      </c>
      <c r="AF418" s="56"/>
      <c r="AG418" s="99" t="s">
        <v>73</v>
      </c>
      <c r="AH418" s="56">
        <f t="shared" si="249"/>
        <v>0</v>
      </c>
      <c r="AI418" s="100" t="s">
        <v>80</v>
      </c>
      <c r="AJ418" s="56">
        <f t="shared" si="250"/>
        <v>0</v>
      </c>
      <c r="AK418" s="56" t="s">
        <v>87</v>
      </c>
      <c r="AL418" s="56">
        <f t="shared" si="251"/>
        <v>0</v>
      </c>
      <c r="AM418" s="99" t="s">
        <v>123</v>
      </c>
      <c r="AN418" s="56">
        <f t="shared" si="252"/>
        <v>0</v>
      </c>
      <c r="AO418" s="99" t="s">
        <v>111</v>
      </c>
      <c r="AP418" s="56">
        <f t="shared" si="253"/>
        <v>0</v>
      </c>
      <c r="AQ418" s="99" t="s">
        <v>103</v>
      </c>
      <c r="AR418" s="56">
        <f t="shared" si="254"/>
        <v>0</v>
      </c>
      <c r="AS418" s="56"/>
      <c r="AT418" s="99" t="s">
        <v>76</v>
      </c>
      <c r="AU418" s="56">
        <f t="shared" si="255"/>
        <v>0</v>
      </c>
      <c r="AV418" s="99" t="s">
        <v>79</v>
      </c>
      <c r="AW418" s="56">
        <f t="shared" si="256"/>
        <v>0</v>
      </c>
      <c r="AX418" s="99" t="s">
        <v>87</v>
      </c>
      <c r="AY418" s="56">
        <f t="shared" si="257"/>
        <v>0</v>
      </c>
      <c r="AZ418" s="99" t="s">
        <v>105</v>
      </c>
      <c r="BA418" s="56">
        <f t="shared" si="258"/>
        <v>0</v>
      </c>
      <c r="BB418" s="99" t="s">
        <v>111</v>
      </c>
      <c r="BC418" s="56">
        <f t="shared" si="259"/>
        <v>0</v>
      </c>
      <c r="BD418" s="99" t="s">
        <v>112</v>
      </c>
      <c r="BE418" s="56">
        <f t="shared" si="260"/>
        <v>0</v>
      </c>
      <c r="BF418" s="56"/>
      <c r="BG418" s="69" t="s">
        <v>76</v>
      </c>
      <c r="BH418" s="56">
        <f t="shared" si="261"/>
        <v>0</v>
      </c>
      <c r="BI418" s="100" t="s">
        <v>79</v>
      </c>
      <c r="BJ418" s="56">
        <f t="shared" si="262"/>
        <v>0</v>
      </c>
      <c r="BK418" s="99" t="s">
        <v>87</v>
      </c>
      <c r="BL418" s="56">
        <f t="shared" si="263"/>
        <v>0</v>
      </c>
      <c r="BM418" s="99" t="s">
        <v>105</v>
      </c>
      <c r="BN418" s="56">
        <f t="shared" si="264"/>
        <v>0</v>
      </c>
      <c r="BO418" s="99" t="s">
        <v>111</v>
      </c>
      <c r="BP418" s="56">
        <f t="shared" si="265"/>
        <v>0</v>
      </c>
      <c r="BQ418" s="99" t="s">
        <v>112</v>
      </c>
      <c r="BR418" s="56">
        <f t="shared" si="266"/>
        <v>0</v>
      </c>
      <c r="BS418" s="56"/>
      <c r="BT418" s="99" t="s">
        <v>75</v>
      </c>
      <c r="BU418" s="56">
        <f t="shared" si="267"/>
        <v>0</v>
      </c>
      <c r="BV418" s="100" t="s">
        <v>139</v>
      </c>
      <c r="BW418" s="56">
        <f t="shared" si="268"/>
        <v>0</v>
      </c>
      <c r="BX418" s="99" t="s">
        <v>89</v>
      </c>
      <c r="BY418" s="56">
        <f t="shared" si="269"/>
        <v>0</v>
      </c>
      <c r="BZ418" s="99" t="s">
        <v>123</v>
      </c>
      <c r="CA418" s="56">
        <f t="shared" si="270"/>
        <v>0</v>
      </c>
      <c r="CB418" s="99" t="s">
        <v>111</v>
      </c>
      <c r="CC418" s="56">
        <f t="shared" si="271"/>
        <v>0</v>
      </c>
      <c r="CD418" s="99" t="s">
        <v>126</v>
      </c>
      <c r="CE418" s="56">
        <f t="shared" si="272"/>
        <v>0</v>
      </c>
      <c r="CF418" s="56"/>
      <c r="CG418" s="99" t="s">
        <v>75</v>
      </c>
      <c r="CH418" s="56">
        <f t="shared" si="273"/>
        <v>0</v>
      </c>
      <c r="CI418" s="99" t="s">
        <v>139</v>
      </c>
      <c r="CJ418" s="56">
        <f t="shared" si="274"/>
        <v>0</v>
      </c>
      <c r="CK418" s="99" t="s">
        <v>89</v>
      </c>
      <c r="CL418" s="56">
        <f t="shared" si="275"/>
        <v>0</v>
      </c>
      <c r="CM418" s="99" t="s">
        <v>123</v>
      </c>
      <c r="CN418" s="56">
        <f t="shared" si="276"/>
        <v>0</v>
      </c>
      <c r="CO418" s="99" t="s">
        <v>111</v>
      </c>
      <c r="CP418" s="56">
        <f t="shared" si="277"/>
        <v>0</v>
      </c>
      <c r="CQ418" s="99" t="s">
        <v>126</v>
      </c>
      <c r="CR418" s="102">
        <f t="shared" si="278"/>
        <v>0</v>
      </c>
    </row>
    <row r="419" spans="1:96" x14ac:dyDescent="0.15">
      <c r="A419" s="80" t="s">
        <v>988</v>
      </c>
      <c r="B419" s="81" t="s">
        <v>989</v>
      </c>
      <c r="C419" s="82" t="s">
        <v>170</v>
      </c>
      <c r="D419" s="82" t="s">
        <v>52</v>
      </c>
      <c r="E419" s="56"/>
      <c r="F419" s="14"/>
      <c r="G419" s="80">
        <v>103</v>
      </c>
      <c r="H419" s="56">
        <v>39</v>
      </c>
      <c r="I419" s="56">
        <v>78</v>
      </c>
      <c r="J419" s="56">
        <v>51.5</v>
      </c>
      <c r="K419" s="56">
        <v>55.5</v>
      </c>
      <c r="L419" s="56">
        <v>29</v>
      </c>
      <c r="M419" s="94">
        <f t="shared" si="241"/>
        <v>356</v>
      </c>
      <c r="N419" s="80"/>
      <c r="O419" s="56">
        <f t="shared" si="279"/>
        <v>0</v>
      </c>
      <c r="P419" s="56"/>
      <c r="Q419" s="81">
        <f t="shared" si="280"/>
        <v>0</v>
      </c>
      <c r="R419" s="14">
        <f t="shared" si="242"/>
        <v>0</v>
      </c>
      <c r="S419" s="80"/>
      <c r="T419" s="99" t="s">
        <v>74</v>
      </c>
      <c r="U419" s="56">
        <f t="shared" si="243"/>
        <v>0</v>
      </c>
      <c r="V419" s="99" t="s">
        <v>79</v>
      </c>
      <c r="W419" s="56">
        <f t="shared" si="244"/>
        <v>0</v>
      </c>
      <c r="X419" s="99" t="s">
        <v>86</v>
      </c>
      <c r="Y419" s="56">
        <f t="shared" si="245"/>
        <v>0</v>
      </c>
      <c r="Z419" s="99" t="s">
        <v>107</v>
      </c>
      <c r="AA419" s="56">
        <f t="shared" si="246"/>
        <v>0</v>
      </c>
      <c r="AB419" s="99" t="s">
        <v>110</v>
      </c>
      <c r="AC419" s="56">
        <f t="shared" si="247"/>
        <v>0</v>
      </c>
      <c r="AD419" s="99" t="s">
        <v>103</v>
      </c>
      <c r="AE419" s="56">
        <f t="shared" si="248"/>
        <v>0</v>
      </c>
      <c r="AF419" s="56"/>
      <c r="AG419" s="99" t="s">
        <v>77</v>
      </c>
      <c r="AH419" s="56">
        <f t="shared" si="249"/>
        <v>0</v>
      </c>
      <c r="AI419" s="100" t="s">
        <v>80</v>
      </c>
      <c r="AJ419" s="56">
        <f t="shared" si="250"/>
        <v>0</v>
      </c>
      <c r="AK419" s="56" t="s">
        <v>90</v>
      </c>
      <c r="AL419" s="56">
        <f t="shared" si="251"/>
        <v>0</v>
      </c>
      <c r="AM419" s="99" t="s">
        <v>123</v>
      </c>
      <c r="AN419" s="56">
        <f t="shared" si="252"/>
        <v>0</v>
      </c>
      <c r="AO419" s="99" t="s">
        <v>111</v>
      </c>
      <c r="AP419" s="56">
        <f t="shared" si="253"/>
        <v>0</v>
      </c>
      <c r="AQ419" s="99" t="s">
        <v>103</v>
      </c>
      <c r="AR419" s="56">
        <f t="shared" si="254"/>
        <v>0</v>
      </c>
      <c r="AS419" s="56"/>
      <c r="AT419" s="99" t="s">
        <v>73</v>
      </c>
      <c r="AU419" s="56">
        <f t="shared" si="255"/>
        <v>0</v>
      </c>
      <c r="AV419" s="99" t="s">
        <v>132</v>
      </c>
      <c r="AW419" s="56">
        <f t="shared" si="256"/>
        <v>0</v>
      </c>
      <c r="AX419" s="99" t="s">
        <v>86</v>
      </c>
      <c r="AY419" s="56">
        <f t="shared" si="257"/>
        <v>0</v>
      </c>
      <c r="AZ419" s="99" t="s">
        <v>123</v>
      </c>
      <c r="BA419" s="56">
        <f t="shared" si="258"/>
        <v>0</v>
      </c>
      <c r="BB419" s="99" t="s">
        <v>133</v>
      </c>
      <c r="BC419" s="56">
        <f t="shared" si="259"/>
        <v>0</v>
      </c>
      <c r="BD419" s="99" t="s">
        <v>103</v>
      </c>
      <c r="BE419" s="56">
        <f t="shared" si="260"/>
        <v>0</v>
      </c>
      <c r="BF419" s="56"/>
      <c r="BG419" s="69" t="s">
        <v>73</v>
      </c>
      <c r="BH419" s="56">
        <f t="shared" si="261"/>
        <v>0</v>
      </c>
      <c r="BI419" s="100" t="s">
        <v>132</v>
      </c>
      <c r="BJ419" s="56">
        <f t="shared" si="262"/>
        <v>0</v>
      </c>
      <c r="BK419" s="99" t="s">
        <v>86</v>
      </c>
      <c r="BL419" s="56">
        <f t="shared" si="263"/>
        <v>0</v>
      </c>
      <c r="BM419" s="99" t="s">
        <v>123</v>
      </c>
      <c r="BN419" s="56">
        <f t="shared" si="264"/>
        <v>0</v>
      </c>
      <c r="BO419" s="99" t="s">
        <v>133</v>
      </c>
      <c r="BP419" s="56">
        <f t="shared" si="265"/>
        <v>0</v>
      </c>
      <c r="BQ419" s="99" t="s">
        <v>103</v>
      </c>
      <c r="BR419" s="56">
        <f t="shared" si="266"/>
        <v>0</v>
      </c>
      <c r="BS419" s="56"/>
      <c r="BT419" s="99" t="s">
        <v>74</v>
      </c>
      <c r="BU419" s="56">
        <f t="shared" si="267"/>
        <v>0</v>
      </c>
      <c r="BV419" s="100" t="s">
        <v>139</v>
      </c>
      <c r="BW419" s="56">
        <f t="shared" si="268"/>
        <v>0</v>
      </c>
      <c r="BX419" s="99" t="s">
        <v>86</v>
      </c>
      <c r="BY419" s="56">
        <f t="shared" si="269"/>
        <v>0</v>
      </c>
      <c r="BZ419" s="99" t="s">
        <v>123</v>
      </c>
      <c r="CA419" s="56">
        <f t="shared" si="270"/>
        <v>0</v>
      </c>
      <c r="CB419" s="99" t="s">
        <v>111</v>
      </c>
      <c r="CC419" s="56">
        <f t="shared" si="271"/>
        <v>0</v>
      </c>
      <c r="CD419" s="99" t="s">
        <v>126</v>
      </c>
      <c r="CE419" s="56">
        <f t="shared" si="272"/>
        <v>0</v>
      </c>
      <c r="CF419" s="56"/>
      <c r="CG419" s="99" t="s">
        <v>74</v>
      </c>
      <c r="CH419" s="56">
        <f t="shared" si="273"/>
        <v>0</v>
      </c>
      <c r="CI419" s="99" t="s">
        <v>139</v>
      </c>
      <c r="CJ419" s="56">
        <f t="shared" si="274"/>
        <v>0</v>
      </c>
      <c r="CK419" s="99" t="s">
        <v>86</v>
      </c>
      <c r="CL419" s="56">
        <f t="shared" si="275"/>
        <v>0</v>
      </c>
      <c r="CM419" s="99" t="s">
        <v>123</v>
      </c>
      <c r="CN419" s="56">
        <f t="shared" si="276"/>
        <v>0</v>
      </c>
      <c r="CO419" s="99" t="s">
        <v>111</v>
      </c>
      <c r="CP419" s="56">
        <f t="shared" si="277"/>
        <v>0</v>
      </c>
      <c r="CQ419" s="99" t="s">
        <v>126</v>
      </c>
      <c r="CR419" s="102">
        <f t="shared" si="278"/>
        <v>0</v>
      </c>
    </row>
    <row r="420" spans="1:96" x14ac:dyDescent="0.15">
      <c r="A420" s="80" t="s">
        <v>990</v>
      </c>
      <c r="B420" s="81" t="s">
        <v>991</v>
      </c>
      <c r="C420" s="82" t="s">
        <v>170</v>
      </c>
      <c r="D420" s="82" t="s">
        <v>52</v>
      </c>
      <c r="E420" s="56"/>
      <c r="F420" s="14"/>
      <c r="G420" s="80">
        <v>90</v>
      </c>
      <c r="H420" s="56">
        <v>56</v>
      </c>
      <c r="I420" s="56">
        <v>79</v>
      </c>
      <c r="J420" s="56">
        <v>51</v>
      </c>
      <c r="K420" s="56">
        <v>31.5</v>
      </c>
      <c r="L420" s="56">
        <v>48</v>
      </c>
      <c r="M420" s="94">
        <f t="shared" si="241"/>
        <v>355.5</v>
      </c>
      <c r="N420" s="80"/>
      <c r="O420" s="56">
        <f t="shared" si="279"/>
        <v>0</v>
      </c>
      <c r="P420" s="56"/>
      <c r="Q420" s="81">
        <f t="shared" si="280"/>
        <v>0</v>
      </c>
      <c r="R420" s="14">
        <f t="shared" si="242"/>
        <v>0</v>
      </c>
      <c r="S420" s="80"/>
      <c r="T420" s="99" t="s">
        <v>77</v>
      </c>
      <c r="U420" s="56">
        <f t="shared" si="243"/>
        <v>0</v>
      </c>
      <c r="V420" s="99" t="s">
        <v>81</v>
      </c>
      <c r="W420" s="56">
        <f t="shared" si="244"/>
        <v>0</v>
      </c>
      <c r="X420" s="99" t="s">
        <v>90</v>
      </c>
      <c r="Y420" s="56">
        <f t="shared" si="245"/>
        <v>0</v>
      </c>
      <c r="Z420" s="99" t="s">
        <v>123</v>
      </c>
      <c r="AA420" s="56">
        <f t="shared" si="246"/>
        <v>0</v>
      </c>
      <c r="AB420" s="99" t="s">
        <v>110</v>
      </c>
      <c r="AC420" s="56">
        <f t="shared" si="247"/>
        <v>0</v>
      </c>
      <c r="AD420" s="99" t="s">
        <v>103</v>
      </c>
      <c r="AE420" s="56">
        <f t="shared" si="248"/>
        <v>0</v>
      </c>
      <c r="AF420" s="56"/>
      <c r="AG420" s="99" t="s">
        <v>73</v>
      </c>
      <c r="AH420" s="56">
        <f t="shared" si="249"/>
        <v>0</v>
      </c>
      <c r="AI420" s="100" t="s">
        <v>84</v>
      </c>
      <c r="AJ420" s="56">
        <f t="shared" si="250"/>
        <v>0</v>
      </c>
      <c r="AK420" s="56" t="s">
        <v>87</v>
      </c>
      <c r="AL420" s="56">
        <f t="shared" si="251"/>
        <v>0</v>
      </c>
      <c r="AM420" s="99" t="s">
        <v>105</v>
      </c>
      <c r="AN420" s="56">
        <f t="shared" si="252"/>
        <v>0</v>
      </c>
      <c r="AO420" s="99" t="s">
        <v>111</v>
      </c>
      <c r="AP420" s="56">
        <f t="shared" si="253"/>
        <v>0</v>
      </c>
      <c r="AQ420" s="99" t="s">
        <v>103</v>
      </c>
      <c r="AR420" s="56">
        <f t="shared" si="254"/>
        <v>0</v>
      </c>
      <c r="AS420" s="56"/>
      <c r="AT420" s="99" t="s">
        <v>76</v>
      </c>
      <c r="AU420" s="56">
        <f t="shared" si="255"/>
        <v>0</v>
      </c>
      <c r="AV420" s="99" t="s">
        <v>84</v>
      </c>
      <c r="AW420" s="56">
        <f t="shared" si="256"/>
        <v>0</v>
      </c>
      <c r="AX420" s="99" t="s">
        <v>87</v>
      </c>
      <c r="AY420" s="56">
        <f t="shared" si="257"/>
        <v>0</v>
      </c>
      <c r="AZ420" s="99" t="s">
        <v>123</v>
      </c>
      <c r="BA420" s="56">
        <f t="shared" si="258"/>
        <v>0</v>
      </c>
      <c r="BB420" s="99" t="s">
        <v>133</v>
      </c>
      <c r="BC420" s="56">
        <f t="shared" si="259"/>
        <v>0</v>
      </c>
      <c r="BD420" s="99" t="s">
        <v>103</v>
      </c>
      <c r="BE420" s="56">
        <f t="shared" si="260"/>
        <v>0</v>
      </c>
      <c r="BF420" s="56"/>
      <c r="BG420" s="69" t="s">
        <v>76</v>
      </c>
      <c r="BH420" s="56">
        <f t="shared" si="261"/>
        <v>0</v>
      </c>
      <c r="BI420" s="100" t="s">
        <v>84</v>
      </c>
      <c r="BJ420" s="56">
        <f t="shared" si="262"/>
        <v>0</v>
      </c>
      <c r="BK420" s="99" t="s">
        <v>87</v>
      </c>
      <c r="BL420" s="56">
        <f t="shared" si="263"/>
        <v>0</v>
      </c>
      <c r="BM420" s="99" t="s">
        <v>123</v>
      </c>
      <c r="BN420" s="56">
        <f t="shared" si="264"/>
        <v>0</v>
      </c>
      <c r="BO420" s="99" t="s">
        <v>133</v>
      </c>
      <c r="BP420" s="56">
        <f t="shared" si="265"/>
        <v>0</v>
      </c>
      <c r="BQ420" s="99" t="s">
        <v>103</v>
      </c>
      <c r="BR420" s="56">
        <f t="shared" si="266"/>
        <v>0</v>
      </c>
      <c r="BS420" s="56"/>
      <c r="BT420" s="99" t="s">
        <v>75</v>
      </c>
      <c r="BU420" s="56">
        <f t="shared" si="267"/>
        <v>0</v>
      </c>
      <c r="BV420" s="100" t="s">
        <v>139</v>
      </c>
      <c r="BW420" s="56">
        <f t="shared" si="268"/>
        <v>0</v>
      </c>
      <c r="BX420" s="99" t="s">
        <v>89</v>
      </c>
      <c r="BY420" s="56">
        <f t="shared" si="269"/>
        <v>0</v>
      </c>
      <c r="BZ420" s="99" t="s">
        <v>123</v>
      </c>
      <c r="CA420" s="56">
        <f t="shared" si="270"/>
        <v>0</v>
      </c>
      <c r="CB420" s="99" t="s">
        <v>111</v>
      </c>
      <c r="CC420" s="56">
        <f t="shared" si="271"/>
        <v>0</v>
      </c>
      <c r="CD420" s="99" t="s">
        <v>126</v>
      </c>
      <c r="CE420" s="56">
        <f t="shared" si="272"/>
        <v>0</v>
      </c>
      <c r="CF420" s="56"/>
      <c r="CG420" s="99" t="s">
        <v>75</v>
      </c>
      <c r="CH420" s="56">
        <f t="shared" si="273"/>
        <v>0</v>
      </c>
      <c r="CI420" s="99" t="s">
        <v>139</v>
      </c>
      <c r="CJ420" s="56">
        <f t="shared" si="274"/>
        <v>0</v>
      </c>
      <c r="CK420" s="99" t="s">
        <v>89</v>
      </c>
      <c r="CL420" s="56">
        <f t="shared" si="275"/>
        <v>0</v>
      </c>
      <c r="CM420" s="99" t="s">
        <v>123</v>
      </c>
      <c r="CN420" s="56">
        <f t="shared" si="276"/>
        <v>0</v>
      </c>
      <c r="CO420" s="99" t="s">
        <v>111</v>
      </c>
      <c r="CP420" s="56">
        <f t="shared" si="277"/>
        <v>0</v>
      </c>
      <c r="CQ420" s="99" t="s">
        <v>126</v>
      </c>
      <c r="CR420" s="102">
        <f t="shared" si="278"/>
        <v>0</v>
      </c>
    </row>
    <row r="421" spans="1:96" x14ac:dyDescent="0.15">
      <c r="A421" s="80" t="s">
        <v>992</v>
      </c>
      <c r="B421" s="81" t="s">
        <v>993</v>
      </c>
      <c r="C421" s="82" t="s">
        <v>170</v>
      </c>
      <c r="D421" s="82" t="s">
        <v>52</v>
      </c>
      <c r="E421" s="56"/>
      <c r="F421" s="14"/>
      <c r="G421" s="80">
        <v>87</v>
      </c>
      <c r="H421" s="56">
        <v>40</v>
      </c>
      <c r="I421" s="56">
        <v>63</v>
      </c>
      <c r="J421" s="56">
        <v>63.5</v>
      </c>
      <c r="K421" s="56">
        <v>47</v>
      </c>
      <c r="L421" s="56">
        <v>55</v>
      </c>
      <c r="M421" s="94">
        <f t="shared" si="241"/>
        <v>355.5</v>
      </c>
      <c r="N421" s="80"/>
      <c r="O421" s="56">
        <f t="shared" si="279"/>
        <v>0</v>
      </c>
      <c r="P421" s="56"/>
      <c r="Q421" s="81">
        <f t="shared" si="280"/>
        <v>0</v>
      </c>
      <c r="R421" s="14">
        <f t="shared" si="242"/>
        <v>0</v>
      </c>
      <c r="S421" s="80"/>
      <c r="T421" s="99" t="s">
        <v>77</v>
      </c>
      <c r="U421" s="56">
        <f t="shared" si="243"/>
        <v>0</v>
      </c>
      <c r="V421" s="99" t="s">
        <v>82</v>
      </c>
      <c r="W421" s="56">
        <f t="shared" si="244"/>
        <v>0</v>
      </c>
      <c r="X421" s="99" t="s">
        <v>90</v>
      </c>
      <c r="Y421" s="56">
        <f t="shared" si="245"/>
        <v>0</v>
      </c>
      <c r="Z421" s="99" t="s">
        <v>105</v>
      </c>
      <c r="AA421" s="56">
        <f t="shared" si="246"/>
        <v>0</v>
      </c>
      <c r="AB421" s="99" t="s">
        <v>108</v>
      </c>
      <c r="AC421" s="56">
        <f t="shared" si="247"/>
        <v>0</v>
      </c>
      <c r="AD421" s="99" t="s">
        <v>103</v>
      </c>
      <c r="AE421" s="56">
        <f t="shared" si="248"/>
        <v>0</v>
      </c>
      <c r="AF421" s="56"/>
      <c r="AG421" s="99" t="s">
        <v>75</v>
      </c>
      <c r="AH421" s="56">
        <f t="shared" si="249"/>
        <v>0</v>
      </c>
      <c r="AI421" s="100" t="s">
        <v>79</v>
      </c>
      <c r="AJ421" s="56">
        <f t="shared" si="250"/>
        <v>0</v>
      </c>
      <c r="AK421" s="56" t="s">
        <v>85</v>
      </c>
      <c r="AL421" s="56">
        <f t="shared" si="251"/>
        <v>0</v>
      </c>
      <c r="AM421" s="99" t="s">
        <v>107</v>
      </c>
      <c r="AN421" s="56">
        <f t="shared" si="252"/>
        <v>0</v>
      </c>
      <c r="AO421" s="99" t="s">
        <v>111</v>
      </c>
      <c r="AP421" s="56">
        <f t="shared" si="253"/>
        <v>0</v>
      </c>
      <c r="AQ421" s="99" t="s">
        <v>103</v>
      </c>
      <c r="AR421" s="56">
        <f t="shared" si="254"/>
        <v>0</v>
      </c>
      <c r="AS421" s="56"/>
      <c r="AT421" s="99" t="s">
        <v>75</v>
      </c>
      <c r="AU421" s="56">
        <f t="shared" si="255"/>
        <v>0</v>
      </c>
      <c r="AV421" s="99" t="s">
        <v>79</v>
      </c>
      <c r="AW421" s="56">
        <f t="shared" si="256"/>
        <v>0</v>
      </c>
      <c r="AX421" s="99" t="s">
        <v>89</v>
      </c>
      <c r="AY421" s="56">
        <f t="shared" si="257"/>
        <v>0</v>
      </c>
      <c r="AZ421" s="99" t="s">
        <v>123</v>
      </c>
      <c r="BA421" s="56">
        <f t="shared" si="258"/>
        <v>0</v>
      </c>
      <c r="BB421" s="99" t="s">
        <v>133</v>
      </c>
      <c r="BC421" s="56">
        <f t="shared" si="259"/>
        <v>0</v>
      </c>
      <c r="BD421" s="99" t="s">
        <v>103</v>
      </c>
      <c r="BE421" s="56">
        <f t="shared" si="260"/>
        <v>0</v>
      </c>
      <c r="BF421" s="56"/>
      <c r="BG421" s="69" t="s">
        <v>75</v>
      </c>
      <c r="BH421" s="56">
        <f t="shared" si="261"/>
        <v>0</v>
      </c>
      <c r="BI421" s="100" t="s">
        <v>79</v>
      </c>
      <c r="BJ421" s="56">
        <f t="shared" si="262"/>
        <v>0</v>
      </c>
      <c r="BK421" s="99" t="s">
        <v>89</v>
      </c>
      <c r="BL421" s="56">
        <f t="shared" si="263"/>
        <v>0</v>
      </c>
      <c r="BM421" s="99" t="s">
        <v>123</v>
      </c>
      <c r="BN421" s="56">
        <f t="shared" si="264"/>
        <v>0</v>
      </c>
      <c r="BO421" s="99" t="s">
        <v>133</v>
      </c>
      <c r="BP421" s="56">
        <f t="shared" si="265"/>
        <v>0</v>
      </c>
      <c r="BQ421" s="99" t="s">
        <v>103</v>
      </c>
      <c r="BR421" s="56">
        <f t="shared" si="266"/>
        <v>0</v>
      </c>
      <c r="BS421" s="56"/>
      <c r="BT421" s="99" t="s">
        <v>74</v>
      </c>
      <c r="BU421" s="56">
        <f t="shared" si="267"/>
        <v>0</v>
      </c>
      <c r="BV421" s="100" t="s">
        <v>139</v>
      </c>
      <c r="BW421" s="56">
        <f t="shared" si="268"/>
        <v>0</v>
      </c>
      <c r="BX421" s="99" t="s">
        <v>86</v>
      </c>
      <c r="BY421" s="56">
        <f t="shared" si="269"/>
        <v>0</v>
      </c>
      <c r="BZ421" s="99" t="s">
        <v>123</v>
      </c>
      <c r="CA421" s="56">
        <f t="shared" si="270"/>
        <v>0</v>
      </c>
      <c r="CB421" s="99" t="s">
        <v>111</v>
      </c>
      <c r="CC421" s="56">
        <f t="shared" si="271"/>
        <v>0</v>
      </c>
      <c r="CD421" s="99" t="s">
        <v>126</v>
      </c>
      <c r="CE421" s="56">
        <f t="shared" si="272"/>
        <v>0</v>
      </c>
      <c r="CF421" s="56"/>
      <c r="CG421" s="99" t="s">
        <v>74</v>
      </c>
      <c r="CH421" s="56">
        <f t="shared" si="273"/>
        <v>0</v>
      </c>
      <c r="CI421" s="99" t="s">
        <v>139</v>
      </c>
      <c r="CJ421" s="56">
        <f t="shared" si="274"/>
        <v>0</v>
      </c>
      <c r="CK421" s="99" t="s">
        <v>86</v>
      </c>
      <c r="CL421" s="56">
        <f t="shared" si="275"/>
        <v>0</v>
      </c>
      <c r="CM421" s="99" t="s">
        <v>123</v>
      </c>
      <c r="CN421" s="56">
        <f t="shared" si="276"/>
        <v>0</v>
      </c>
      <c r="CO421" s="99" t="s">
        <v>111</v>
      </c>
      <c r="CP421" s="56">
        <f t="shared" si="277"/>
        <v>0</v>
      </c>
      <c r="CQ421" s="99" t="s">
        <v>126</v>
      </c>
      <c r="CR421" s="102">
        <f t="shared" si="278"/>
        <v>0</v>
      </c>
    </row>
    <row r="422" spans="1:96" x14ac:dyDescent="0.15">
      <c r="A422" s="80" t="s">
        <v>994</v>
      </c>
      <c r="B422" s="81" t="s">
        <v>995</v>
      </c>
      <c r="C422" s="82" t="s">
        <v>170</v>
      </c>
      <c r="D422" s="82" t="s">
        <v>52</v>
      </c>
      <c r="E422" s="56"/>
      <c r="F422" s="14"/>
      <c r="G422" s="80">
        <v>75</v>
      </c>
      <c r="H422" s="56">
        <v>59</v>
      </c>
      <c r="I422" s="56">
        <v>68</v>
      </c>
      <c r="J422" s="56">
        <v>48</v>
      </c>
      <c r="K422" s="56">
        <v>41</v>
      </c>
      <c r="L422" s="56">
        <v>64</v>
      </c>
      <c r="M422" s="94">
        <f t="shared" si="241"/>
        <v>355</v>
      </c>
      <c r="N422" s="80"/>
      <c r="O422" s="56">
        <f t="shared" si="279"/>
        <v>0</v>
      </c>
      <c r="P422" s="56"/>
      <c r="Q422" s="81">
        <f t="shared" si="280"/>
        <v>0</v>
      </c>
      <c r="R422" s="14">
        <f t="shared" si="242"/>
        <v>0</v>
      </c>
      <c r="S422" s="80"/>
      <c r="T422" s="99" t="s">
        <v>78</v>
      </c>
      <c r="U422" s="56">
        <f t="shared" si="243"/>
        <v>0</v>
      </c>
      <c r="V422" s="99" t="s">
        <v>79</v>
      </c>
      <c r="W422" s="56">
        <f t="shared" si="244"/>
        <v>0</v>
      </c>
      <c r="X422" s="99" t="s">
        <v>86</v>
      </c>
      <c r="Y422" s="56">
        <f t="shared" si="245"/>
        <v>0</v>
      </c>
      <c r="Z422" s="99" t="s">
        <v>105</v>
      </c>
      <c r="AA422" s="56">
        <f t="shared" si="246"/>
        <v>0</v>
      </c>
      <c r="AB422" s="99" t="s">
        <v>110</v>
      </c>
      <c r="AC422" s="56">
        <f t="shared" si="247"/>
        <v>0</v>
      </c>
      <c r="AD422" s="99" t="s">
        <v>112</v>
      </c>
      <c r="AE422" s="56">
        <f t="shared" si="248"/>
        <v>0</v>
      </c>
      <c r="AF422" s="56"/>
      <c r="AG422" s="99" t="s">
        <v>77</v>
      </c>
      <c r="AH422" s="56">
        <f t="shared" si="249"/>
        <v>0</v>
      </c>
      <c r="AI422" s="100" t="s">
        <v>80</v>
      </c>
      <c r="AJ422" s="56">
        <f t="shared" si="250"/>
        <v>0</v>
      </c>
      <c r="AK422" s="56" t="s">
        <v>90</v>
      </c>
      <c r="AL422" s="56">
        <f t="shared" si="251"/>
        <v>0</v>
      </c>
      <c r="AM422" s="99" t="s">
        <v>123</v>
      </c>
      <c r="AN422" s="56">
        <f t="shared" si="252"/>
        <v>0</v>
      </c>
      <c r="AO422" s="99" t="s">
        <v>111</v>
      </c>
      <c r="AP422" s="56">
        <f t="shared" si="253"/>
        <v>0</v>
      </c>
      <c r="AQ422" s="99" t="s">
        <v>112</v>
      </c>
      <c r="AR422" s="56">
        <f t="shared" si="254"/>
        <v>0</v>
      </c>
      <c r="AS422" s="56"/>
      <c r="AT422" s="99" t="s">
        <v>77</v>
      </c>
      <c r="AU422" s="56">
        <f t="shared" si="255"/>
        <v>0</v>
      </c>
      <c r="AV422" s="99" t="s">
        <v>80</v>
      </c>
      <c r="AW422" s="56">
        <f t="shared" si="256"/>
        <v>0</v>
      </c>
      <c r="AX422" s="99" t="s">
        <v>90</v>
      </c>
      <c r="AY422" s="56">
        <f t="shared" si="257"/>
        <v>0</v>
      </c>
      <c r="AZ422" s="99" t="s">
        <v>123</v>
      </c>
      <c r="BA422" s="56">
        <f t="shared" si="258"/>
        <v>0</v>
      </c>
      <c r="BB422" s="99" t="s">
        <v>111</v>
      </c>
      <c r="BC422" s="56">
        <f t="shared" si="259"/>
        <v>0</v>
      </c>
      <c r="BD422" s="99" t="s">
        <v>112</v>
      </c>
      <c r="BE422" s="56">
        <f t="shared" si="260"/>
        <v>0</v>
      </c>
      <c r="BF422" s="56"/>
      <c r="BG422" s="69" t="s">
        <v>77</v>
      </c>
      <c r="BH422" s="56">
        <f t="shared" si="261"/>
        <v>0</v>
      </c>
      <c r="BI422" s="100" t="s">
        <v>80</v>
      </c>
      <c r="BJ422" s="56">
        <f t="shared" si="262"/>
        <v>0</v>
      </c>
      <c r="BK422" s="99" t="s">
        <v>90</v>
      </c>
      <c r="BL422" s="56">
        <f t="shared" si="263"/>
        <v>0</v>
      </c>
      <c r="BM422" s="99" t="s">
        <v>123</v>
      </c>
      <c r="BN422" s="56">
        <f t="shared" si="264"/>
        <v>0</v>
      </c>
      <c r="BO422" s="99" t="s">
        <v>111</v>
      </c>
      <c r="BP422" s="56">
        <f t="shared" si="265"/>
        <v>0</v>
      </c>
      <c r="BQ422" s="99" t="s">
        <v>112</v>
      </c>
      <c r="BR422" s="56">
        <f t="shared" si="266"/>
        <v>0</v>
      </c>
      <c r="BS422" s="56"/>
      <c r="BT422" s="99" t="s">
        <v>73</v>
      </c>
      <c r="BU422" s="56">
        <f t="shared" si="267"/>
        <v>0</v>
      </c>
      <c r="BV422" s="100" t="s">
        <v>84</v>
      </c>
      <c r="BW422" s="56">
        <f t="shared" si="268"/>
        <v>0</v>
      </c>
      <c r="BX422" s="99" t="s">
        <v>85</v>
      </c>
      <c r="BY422" s="56">
        <f t="shared" si="269"/>
        <v>0</v>
      </c>
      <c r="BZ422" s="99" t="s">
        <v>105</v>
      </c>
      <c r="CA422" s="56">
        <f t="shared" si="270"/>
        <v>0</v>
      </c>
      <c r="CB422" s="99" t="s">
        <v>108</v>
      </c>
      <c r="CC422" s="56">
        <f t="shared" si="271"/>
        <v>0</v>
      </c>
      <c r="CD422" s="99" t="s">
        <v>112</v>
      </c>
      <c r="CE422" s="56">
        <f t="shared" si="272"/>
        <v>0</v>
      </c>
      <c r="CF422" s="56"/>
      <c r="CG422" s="99" t="s">
        <v>73</v>
      </c>
      <c r="CH422" s="56">
        <f t="shared" si="273"/>
        <v>0</v>
      </c>
      <c r="CI422" s="99" t="s">
        <v>84</v>
      </c>
      <c r="CJ422" s="56">
        <f t="shared" si="274"/>
        <v>0</v>
      </c>
      <c r="CK422" s="99" t="s">
        <v>85</v>
      </c>
      <c r="CL422" s="56">
        <f t="shared" si="275"/>
        <v>0</v>
      </c>
      <c r="CM422" s="99" t="s">
        <v>105</v>
      </c>
      <c r="CN422" s="56">
        <f t="shared" si="276"/>
        <v>0</v>
      </c>
      <c r="CO422" s="99" t="s">
        <v>108</v>
      </c>
      <c r="CP422" s="56">
        <f t="shared" si="277"/>
        <v>0</v>
      </c>
      <c r="CQ422" s="99" t="s">
        <v>112</v>
      </c>
      <c r="CR422" s="102">
        <f t="shared" si="278"/>
        <v>0</v>
      </c>
    </row>
    <row r="423" spans="1:96" x14ac:dyDescent="0.15">
      <c r="A423" s="80" t="s">
        <v>517</v>
      </c>
      <c r="B423" s="81" t="s">
        <v>996</v>
      </c>
      <c r="C423" s="82" t="s">
        <v>170</v>
      </c>
      <c r="D423" s="82" t="s">
        <v>52</v>
      </c>
      <c r="E423" s="56"/>
      <c r="F423" s="14"/>
      <c r="G423" s="80">
        <v>83</v>
      </c>
      <c r="H423" s="56">
        <v>45</v>
      </c>
      <c r="I423" s="56">
        <v>86</v>
      </c>
      <c r="J423" s="56">
        <v>53.5</v>
      </c>
      <c r="K423" s="56">
        <v>50</v>
      </c>
      <c r="L423" s="56">
        <v>37</v>
      </c>
      <c r="M423" s="94">
        <f t="shared" si="241"/>
        <v>354.5</v>
      </c>
      <c r="N423" s="80"/>
      <c r="O423" s="56">
        <f t="shared" si="279"/>
        <v>0</v>
      </c>
      <c r="P423" s="56"/>
      <c r="Q423" s="81">
        <f t="shared" si="280"/>
        <v>0</v>
      </c>
      <c r="R423" s="14">
        <f t="shared" si="242"/>
        <v>0</v>
      </c>
      <c r="S423" s="80"/>
      <c r="T423" s="99" t="s">
        <v>75</v>
      </c>
      <c r="U423" s="56">
        <f t="shared" si="243"/>
        <v>0</v>
      </c>
      <c r="V423" s="99" t="s">
        <v>81</v>
      </c>
      <c r="W423" s="56">
        <f t="shared" si="244"/>
        <v>0</v>
      </c>
      <c r="X423" s="99" t="s">
        <v>87</v>
      </c>
      <c r="Y423" s="56">
        <f t="shared" si="245"/>
        <v>0</v>
      </c>
      <c r="Z423" s="99" t="s">
        <v>105</v>
      </c>
      <c r="AA423" s="56">
        <f t="shared" si="246"/>
        <v>0</v>
      </c>
      <c r="AB423" s="99" t="s">
        <v>111</v>
      </c>
      <c r="AC423" s="56">
        <f t="shared" si="247"/>
        <v>0</v>
      </c>
      <c r="AD423" s="99" t="s">
        <v>103</v>
      </c>
      <c r="AE423" s="56">
        <f t="shared" si="248"/>
        <v>0</v>
      </c>
      <c r="AF423" s="56"/>
      <c r="AG423" s="99" t="s">
        <v>77</v>
      </c>
      <c r="AH423" s="56">
        <f t="shared" si="249"/>
        <v>0</v>
      </c>
      <c r="AI423" s="100" t="s">
        <v>84</v>
      </c>
      <c r="AJ423" s="56">
        <f t="shared" si="250"/>
        <v>0</v>
      </c>
      <c r="AK423" s="56" t="s">
        <v>87</v>
      </c>
      <c r="AL423" s="56">
        <f t="shared" si="251"/>
        <v>0</v>
      </c>
      <c r="AM423" s="99" t="s">
        <v>105</v>
      </c>
      <c r="AN423" s="56">
        <f t="shared" si="252"/>
        <v>0</v>
      </c>
      <c r="AO423" s="99" t="s">
        <v>110</v>
      </c>
      <c r="AP423" s="56">
        <f t="shared" si="253"/>
        <v>0</v>
      </c>
      <c r="AQ423" s="99" t="s">
        <v>103</v>
      </c>
      <c r="AR423" s="56">
        <f t="shared" si="254"/>
        <v>0</v>
      </c>
      <c r="AS423" s="56"/>
      <c r="AT423" s="99" t="s">
        <v>76</v>
      </c>
      <c r="AU423" s="56">
        <f t="shared" si="255"/>
        <v>0</v>
      </c>
      <c r="AV423" s="99" t="s">
        <v>84</v>
      </c>
      <c r="AW423" s="56">
        <f t="shared" si="256"/>
        <v>0</v>
      </c>
      <c r="AX423" s="99" t="s">
        <v>87</v>
      </c>
      <c r="AY423" s="56">
        <f t="shared" si="257"/>
        <v>0</v>
      </c>
      <c r="AZ423" s="99" t="s">
        <v>105</v>
      </c>
      <c r="BA423" s="56">
        <f t="shared" si="258"/>
        <v>0</v>
      </c>
      <c r="BB423" s="99" t="s">
        <v>128</v>
      </c>
      <c r="BC423" s="56">
        <f t="shared" si="259"/>
        <v>0</v>
      </c>
      <c r="BD423" s="99" t="s">
        <v>103</v>
      </c>
      <c r="BE423" s="56">
        <f t="shared" si="260"/>
        <v>0</v>
      </c>
      <c r="BF423" s="56"/>
      <c r="BG423" s="69" t="s">
        <v>76</v>
      </c>
      <c r="BH423" s="56">
        <f t="shared" si="261"/>
        <v>0</v>
      </c>
      <c r="BI423" s="100" t="s">
        <v>84</v>
      </c>
      <c r="BJ423" s="56">
        <f t="shared" si="262"/>
        <v>0</v>
      </c>
      <c r="BK423" s="99" t="s">
        <v>87</v>
      </c>
      <c r="BL423" s="56">
        <f t="shared" si="263"/>
        <v>0</v>
      </c>
      <c r="BM423" s="99" t="s">
        <v>105</v>
      </c>
      <c r="BN423" s="56">
        <f t="shared" si="264"/>
        <v>0</v>
      </c>
      <c r="BO423" s="99" t="s">
        <v>128</v>
      </c>
      <c r="BP423" s="56">
        <f t="shared" si="265"/>
        <v>0</v>
      </c>
      <c r="BQ423" s="99" t="s">
        <v>103</v>
      </c>
      <c r="BR423" s="56">
        <f t="shared" si="266"/>
        <v>0</v>
      </c>
      <c r="BS423" s="56"/>
      <c r="BT423" s="99" t="s">
        <v>74</v>
      </c>
      <c r="BU423" s="56">
        <f t="shared" si="267"/>
        <v>0</v>
      </c>
      <c r="BV423" s="100" t="s">
        <v>139</v>
      </c>
      <c r="BW423" s="56">
        <f t="shared" si="268"/>
        <v>0</v>
      </c>
      <c r="BX423" s="99" t="s">
        <v>86</v>
      </c>
      <c r="BY423" s="56">
        <f t="shared" si="269"/>
        <v>0</v>
      </c>
      <c r="BZ423" s="99" t="s">
        <v>123</v>
      </c>
      <c r="CA423" s="56">
        <f t="shared" si="270"/>
        <v>0</v>
      </c>
      <c r="CB423" s="99" t="s">
        <v>111</v>
      </c>
      <c r="CC423" s="56">
        <f t="shared" si="271"/>
        <v>0</v>
      </c>
      <c r="CD423" s="99" t="s">
        <v>126</v>
      </c>
      <c r="CE423" s="56">
        <f t="shared" si="272"/>
        <v>0</v>
      </c>
      <c r="CF423" s="56"/>
      <c r="CG423" s="99" t="s">
        <v>74</v>
      </c>
      <c r="CH423" s="56">
        <f t="shared" si="273"/>
        <v>0</v>
      </c>
      <c r="CI423" s="99" t="s">
        <v>139</v>
      </c>
      <c r="CJ423" s="56">
        <f t="shared" si="274"/>
        <v>0</v>
      </c>
      <c r="CK423" s="99" t="s">
        <v>86</v>
      </c>
      <c r="CL423" s="56">
        <f t="shared" si="275"/>
        <v>0</v>
      </c>
      <c r="CM423" s="99" t="s">
        <v>123</v>
      </c>
      <c r="CN423" s="56">
        <f t="shared" si="276"/>
        <v>0</v>
      </c>
      <c r="CO423" s="99" t="s">
        <v>111</v>
      </c>
      <c r="CP423" s="56">
        <f t="shared" si="277"/>
        <v>0</v>
      </c>
      <c r="CQ423" s="99" t="s">
        <v>126</v>
      </c>
      <c r="CR423" s="102">
        <f t="shared" si="278"/>
        <v>0</v>
      </c>
    </row>
    <row r="424" spans="1:96" x14ac:dyDescent="0.15">
      <c r="A424" s="80" t="s">
        <v>997</v>
      </c>
      <c r="B424" s="81" t="s">
        <v>998</v>
      </c>
      <c r="C424" s="82" t="s">
        <v>170</v>
      </c>
      <c r="D424" s="82" t="s">
        <v>52</v>
      </c>
      <c r="E424" s="56"/>
      <c r="F424" s="14"/>
      <c r="G424" s="80">
        <v>94</v>
      </c>
      <c r="H424" s="56">
        <v>58</v>
      </c>
      <c r="I424" s="56">
        <v>73</v>
      </c>
      <c r="J424" s="56">
        <v>53</v>
      </c>
      <c r="K424" s="56">
        <v>27.5</v>
      </c>
      <c r="L424" s="56">
        <v>47</v>
      </c>
      <c r="M424" s="94">
        <f t="shared" si="241"/>
        <v>352.5</v>
      </c>
      <c r="N424" s="80"/>
      <c r="O424" s="56">
        <f t="shared" si="279"/>
        <v>0</v>
      </c>
      <c r="P424" s="56"/>
      <c r="Q424" s="81">
        <f t="shared" si="280"/>
        <v>0</v>
      </c>
      <c r="R424" s="14">
        <f t="shared" si="242"/>
        <v>0</v>
      </c>
      <c r="S424" s="80"/>
      <c r="T424" s="99" t="s">
        <v>78</v>
      </c>
      <c r="U424" s="56">
        <f t="shared" si="243"/>
        <v>0</v>
      </c>
      <c r="V424" s="99" t="s">
        <v>79</v>
      </c>
      <c r="W424" s="56">
        <f t="shared" si="244"/>
        <v>0</v>
      </c>
      <c r="X424" s="99" t="s">
        <v>86</v>
      </c>
      <c r="Y424" s="56">
        <f t="shared" si="245"/>
        <v>0</v>
      </c>
      <c r="Z424" s="99" t="s">
        <v>105</v>
      </c>
      <c r="AA424" s="56">
        <f t="shared" si="246"/>
        <v>0</v>
      </c>
      <c r="AB424" s="99" t="s">
        <v>110</v>
      </c>
      <c r="AC424" s="56">
        <f t="shared" si="247"/>
        <v>0</v>
      </c>
      <c r="AD424" s="99" t="s">
        <v>112</v>
      </c>
      <c r="AE424" s="56">
        <f t="shared" si="248"/>
        <v>0</v>
      </c>
      <c r="AF424" s="56"/>
      <c r="AG424" s="99" t="s">
        <v>77</v>
      </c>
      <c r="AH424" s="56">
        <f t="shared" si="249"/>
        <v>0</v>
      </c>
      <c r="AI424" s="100" t="s">
        <v>80</v>
      </c>
      <c r="AJ424" s="56">
        <f t="shared" si="250"/>
        <v>0</v>
      </c>
      <c r="AK424" s="56" t="s">
        <v>90</v>
      </c>
      <c r="AL424" s="56">
        <f t="shared" si="251"/>
        <v>0</v>
      </c>
      <c r="AM424" s="99" t="s">
        <v>105</v>
      </c>
      <c r="AN424" s="56">
        <f t="shared" si="252"/>
        <v>0</v>
      </c>
      <c r="AO424" s="99" t="s">
        <v>110</v>
      </c>
      <c r="AP424" s="56">
        <f t="shared" si="253"/>
        <v>0</v>
      </c>
      <c r="AQ424" s="99" t="s">
        <v>103</v>
      </c>
      <c r="AR424" s="56">
        <f t="shared" si="254"/>
        <v>0</v>
      </c>
      <c r="AS424" s="56"/>
      <c r="AT424" s="99" t="s">
        <v>73</v>
      </c>
      <c r="AU424" s="56">
        <f t="shared" si="255"/>
        <v>0</v>
      </c>
      <c r="AV424" s="99" t="s">
        <v>132</v>
      </c>
      <c r="AW424" s="56">
        <f t="shared" si="256"/>
        <v>0</v>
      </c>
      <c r="AX424" s="99" t="s">
        <v>86</v>
      </c>
      <c r="AY424" s="56">
        <f t="shared" si="257"/>
        <v>0</v>
      </c>
      <c r="AZ424" s="99" t="s">
        <v>105</v>
      </c>
      <c r="BA424" s="56">
        <f t="shared" si="258"/>
        <v>0</v>
      </c>
      <c r="BB424" s="99" t="s">
        <v>128</v>
      </c>
      <c r="BC424" s="56">
        <f t="shared" si="259"/>
        <v>0</v>
      </c>
      <c r="BD424" s="99" t="s">
        <v>103</v>
      </c>
      <c r="BE424" s="56">
        <f t="shared" si="260"/>
        <v>0</v>
      </c>
      <c r="BF424" s="56"/>
      <c r="BG424" s="69" t="s">
        <v>73</v>
      </c>
      <c r="BH424" s="56">
        <f t="shared" si="261"/>
        <v>0</v>
      </c>
      <c r="BI424" s="100" t="s">
        <v>132</v>
      </c>
      <c r="BJ424" s="56">
        <f t="shared" si="262"/>
        <v>0</v>
      </c>
      <c r="BK424" s="99" t="s">
        <v>86</v>
      </c>
      <c r="BL424" s="56">
        <f t="shared" si="263"/>
        <v>0</v>
      </c>
      <c r="BM424" s="99" t="s">
        <v>105</v>
      </c>
      <c r="BN424" s="56">
        <f t="shared" si="264"/>
        <v>0</v>
      </c>
      <c r="BO424" s="99" t="s">
        <v>128</v>
      </c>
      <c r="BP424" s="56">
        <f t="shared" si="265"/>
        <v>0</v>
      </c>
      <c r="BQ424" s="99" t="s">
        <v>103</v>
      </c>
      <c r="BR424" s="56">
        <f t="shared" si="266"/>
        <v>0</v>
      </c>
      <c r="BS424" s="56"/>
      <c r="BT424" s="99" t="s">
        <v>75</v>
      </c>
      <c r="BU424" s="56">
        <f t="shared" si="267"/>
        <v>0</v>
      </c>
      <c r="BV424" s="100" t="s">
        <v>139</v>
      </c>
      <c r="BW424" s="56">
        <f t="shared" si="268"/>
        <v>0</v>
      </c>
      <c r="BX424" s="99" t="s">
        <v>89</v>
      </c>
      <c r="BY424" s="56">
        <f t="shared" si="269"/>
        <v>0</v>
      </c>
      <c r="BZ424" s="99" t="s">
        <v>123</v>
      </c>
      <c r="CA424" s="56">
        <f t="shared" si="270"/>
        <v>0</v>
      </c>
      <c r="CB424" s="99" t="s">
        <v>111</v>
      </c>
      <c r="CC424" s="56">
        <f t="shared" si="271"/>
        <v>0</v>
      </c>
      <c r="CD424" s="99" t="s">
        <v>126</v>
      </c>
      <c r="CE424" s="56">
        <f t="shared" si="272"/>
        <v>0</v>
      </c>
      <c r="CF424" s="56"/>
      <c r="CG424" s="99" t="s">
        <v>75</v>
      </c>
      <c r="CH424" s="56">
        <f t="shared" si="273"/>
        <v>0</v>
      </c>
      <c r="CI424" s="99" t="s">
        <v>139</v>
      </c>
      <c r="CJ424" s="56">
        <f t="shared" si="274"/>
        <v>0</v>
      </c>
      <c r="CK424" s="99" t="s">
        <v>89</v>
      </c>
      <c r="CL424" s="56">
        <f t="shared" si="275"/>
        <v>0</v>
      </c>
      <c r="CM424" s="99" t="s">
        <v>123</v>
      </c>
      <c r="CN424" s="56">
        <f t="shared" si="276"/>
        <v>0</v>
      </c>
      <c r="CO424" s="99" t="s">
        <v>111</v>
      </c>
      <c r="CP424" s="56">
        <f t="shared" si="277"/>
        <v>0</v>
      </c>
      <c r="CQ424" s="99" t="s">
        <v>126</v>
      </c>
      <c r="CR424" s="102">
        <f t="shared" si="278"/>
        <v>0</v>
      </c>
    </row>
    <row r="425" spans="1:96" x14ac:dyDescent="0.15">
      <c r="A425" s="80" t="s">
        <v>999</v>
      </c>
      <c r="B425" s="81" t="s">
        <v>1000</v>
      </c>
      <c r="C425" s="82" t="s">
        <v>170</v>
      </c>
      <c r="D425" s="82" t="s">
        <v>52</v>
      </c>
      <c r="E425" s="56"/>
      <c r="F425" s="14"/>
      <c r="G425" s="80">
        <v>88</v>
      </c>
      <c r="H425" s="56">
        <v>34</v>
      </c>
      <c r="I425" s="56">
        <v>112</v>
      </c>
      <c r="J425" s="56">
        <v>39</v>
      </c>
      <c r="K425" s="56">
        <v>33</v>
      </c>
      <c r="L425" s="56">
        <v>45</v>
      </c>
      <c r="M425" s="94">
        <f t="shared" si="241"/>
        <v>351</v>
      </c>
      <c r="N425" s="80"/>
      <c r="O425" s="56">
        <f t="shared" si="279"/>
        <v>0</v>
      </c>
      <c r="P425" s="56"/>
      <c r="Q425" s="81">
        <f t="shared" si="280"/>
        <v>0</v>
      </c>
      <c r="R425" s="14">
        <f t="shared" si="242"/>
        <v>0</v>
      </c>
      <c r="S425" s="80"/>
      <c r="T425" s="99" t="s">
        <v>78</v>
      </c>
      <c r="U425" s="56">
        <f t="shared" si="243"/>
        <v>0</v>
      </c>
      <c r="V425" s="99" t="s">
        <v>79</v>
      </c>
      <c r="W425" s="56">
        <f t="shared" si="244"/>
        <v>0</v>
      </c>
      <c r="X425" s="99" t="s">
        <v>86</v>
      </c>
      <c r="Y425" s="56">
        <f t="shared" si="245"/>
        <v>0</v>
      </c>
      <c r="Z425" s="99" t="s">
        <v>105</v>
      </c>
      <c r="AA425" s="56">
        <f t="shared" si="246"/>
        <v>0</v>
      </c>
      <c r="AB425" s="99" t="s">
        <v>110</v>
      </c>
      <c r="AC425" s="56">
        <f t="shared" si="247"/>
        <v>0</v>
      </c>
      <c r="AD425" s="99" t="s">
        <v>112</v>
      </c>
      <c r="AE425" s="56">
        <f t="shared" si="248"/>
        <v>0</v>
      </c>
      <c r="AF425" s="56"/>
      <c r="AG425" s="99" t="s">
        <v>73</v>
      </c>
      <c r="AH425" s="56">
        <f t="shared" si="249"/>
        <v>0</v>
      </c>
      <c r="AI425" s="100" t="s">
        <v>79</v>
      </c>
      <c r="AJ425" s="56">
        <f t="shared" si="250"/>
        <v>0</v>
      </c>
      <c r="AK425" s="56" t="s">
        <v>87</v>
      </c>
      <c r="AL425" s="56">
        <f t="shared" si="251"/>
        <v>0</v>
      </c>
      <c r="AM425" s="99" t="s">
        <v>105</v>
      </c>
      <c r="AN425" s="56">
        <f t="shared" si="252"/>
        <v>0</v>
      </c>
      <c r="AO425" s="99" t="s">
        <v>111</v>
      </c>
      <c r="AP425" s="56">
        <f t="shared" si="253"/>
        <v>0</v>
      </c>
      <c r="AQ425" s="99" t="s">
        <v>103</v>
      </c>
      <c r="AR425" s="56">
        <f t="shared" si="254"/>
        <v>0</v>
      </c>
      <c r="AS425" s="56"/>
      <c r="AT425" s="99" t="s">
        <v>76</v>
      </c>
      <c r="AU425" s="56">
        <f t="shared" si="255"/>
        <v>0</v>
      </c>
      <c r="AV425" s="99" t="s">
        <v>79</v>
      </c>
      <c r="AW425" s="56">
        <f t="shared" si="256"/>
        <v>0</v>
      </c>
      <c r="AX425" s="99" t="s">
        <v>87</v>
      </c>
      <c r="AY425" s="56">
        <f t="shared" si="257"/>
        <v>0</v>
      </c>
      <c r="AZ425" s="99" t="s">
        <v>105</v>
      </c>
      <c r="BA425" s="56">
        <f t="shared" si="258"/>
        <v>0</v>
      </c>
      <c r="BB425" s="99" t="s">
        <v>111</v>
      </c>
      <c r="BC425" s="56">
        <f t="shared" si="259"/>
        <v>0</v>
      </c>
      <c r="BD425" s="99" t="s">
        <v>112</v>
      </c>
      <c r="BE425" s="56">
        <f t="shared" si="260"/>
        <v>0</v>
      </c>
      <c r="BF425" s="56"/>
      <c r="BG425" s="69" t="s">
        <v>76</v>
      </c>
      <c r="BH425" s="56">
        <f t="shared" si="261"/>
        <v>0</v>
      </c>
      <c r="BI425" s="100" t="s">
        <v>79</v>
      </c>
      <c r="BJ425" s="56">
        <f t="shared" si="262"/>
        <v>0</v>
      </c>
      <c r="BK425" s="99" t="s">
        <v>87</v>
      </c>
      <c r="BL425" s="56">
        <f t="shared" si="263"/>
        <v>0</v>
      </c>
      <c r="BM425" s="99" t="s">
        <v>105</v>
      </c>
      <c r="BN425" s="56">
        <f t="shared" si="264"/>
        <v>0</v>
      </c>
      <c r="BO425" s="99" t="s">
        <v>111</v>
      </c>
      <c r="BP425" s="56">
        <f t="shared" si="265"/>
        <v>0</v>
      </c>
      <c r="BQ425" s="99" t="s">
        <v>112</v>
      </c>
      <c r="BR425" s="56">
        <f t="shared" si="266"/>
        <v>0</v>
      </c>
      <c r="BS425" s="56"/>
      <c r="BT425" s="99" t="s">
        <v>74</v>
      </c>
      <c r="BU425" s="56">
        <f t="shared" si="267"/>
        <v>0</v>
      </c>
      <c r="BV425" s="100" t="s">
        <v>139</v>
      </c>
      <c r="BW425" s="56">
        <f t="shared" si="268"/>
        <v>0</v>
      </c>
      <c r="BX425" s="99" t="s">
        <v>86</v>
      </c>
      <c r="BY425" s="56">
        <f t="shared" si="269"/>
        <v>0</v>
      </c>
      <c r="BZ425" s="99" t="s">
        <v>123</v>
      </c>
      <c r="CA425" s="56">
        <f t="shared" si="270"/>
        <v>0</v>
      </c>
      <c r="CB425" s="99" t="s">
        <v>111</v>
      </c>
      <c r="CC425" s="56">
        <f t="shared" si="271"/>
        <v>0</v>
      </c>
      <c r="CD425" s="99" t="s">
        <v>126</v>
      </c>
      <c r="CE425" s="56">
        <f t="shared" si="272"/>
        <v>0</v>
      </c>
      <c r="CF425" s="56"/>
      <c r="CG425" s="99" t="s">
        <v>74</v>
      </c>
      <c r="CH425" s="56">
        <f t="shared" si="273"/>
        <v>0</v>
      </c>
      <c r="CI425" s="99" t="s">
        <v>139</v>
      </c>
      <c r="CJ425" s="56">
        <f t="shared" si="274"/>
        <v>0</v>
      </c>
      <c r="CK425" s="99" t="s">
        <v>86</v>
      </c>
      <c r="CL425" s="56">
        <f t="shared" si="275"/>
        <v>0</v>
      </c>
      <c r="CM425" s="99" t="s">
        <v>123</v>
      </c>
      <c r="CN425" s="56">
        <f t="shared" si="276"/>
        <v>0</v>
      </c>
      <c r="CO425" s="99" t="s">
        <v>111</v>
      </c>
      <c r="CP425" s="56">
        <f t="shared" si="277"/>
        <v>0</v>
      </c>
      <c r="CQ425" s="99" t="s">
        <v>126</v>
      </c>
      <c r="CR425" s="102">
        <f t="shared" si="278"/>
        <v>0</v>
      </c>
    </row>
    <row r="426" spans="1:96" x14ac:dyDescent="0.15">
      <c r="A426" s="80" t="s">
        <v>1001</v>
      </c>
      <c r="B426" s="81" t="s">
        <v>1002</v>
      </c>
      <c r="C426" s="82" t="s">
        <v>346</v>
      </c>
      <c r="D426" s="82" t="s">
        <v>52</v>
      </c>
      <c r="E426" s="56"/>
      <c r="F426" s="14"/>
      <c r="G426" s="80">
        <v>77</v>
      </c>
      <c r="H426" s="56">
        <v>51</v>
      </c>
      <c r="I426" s="56">
        <v>86</v>
      </c>
      <c r="J426" s="56">
        <v>48.5</v>
      </c>
      <c r="K426" s="56">
        <v>40.5</v>
      </c>
      <c r="L426" s="56">
        <v>48</v>
      </c>
      <c r="M426" s="94">
        <f t="shared" si="241"/>
        <v>351</v>
      </c>
      <c r="N426" s="80"/>
      <c r="O426" s="56">
        <f t="shared" si="279"/>
        <v>0</v>
      </c>
      <c r="P426" s="56"/>
      <c r="Q426" s="81">
        <f t="shared" si="280"/>
        <v>0</v>
      </c>
      <c r="R426" s="14">
        <f t="shared" si="242"/>
        <v>0</v>
      </c>
      <c r="S426" s="80"/>
      <c r="T426" s="99" t="s">
        <v>73</v>
      </c>
      <c r="U426" s="56">
        <f t="shared" si="243"/>
        <v>0</v>
      </c>
      <c r="V426" s="99" t="s">
        <v>80</v>
      </c>
      <c r="W426" s="56">
        <f t="shared" si="244"/>
        <v>0</v>
      </c>
      <c r="X426" s="99" t="s">
        <v>89</v>
      </c>
      <c r="Y426" s="56">
        <f t="shared" si="245"/>
        <v>0</v>
      </c>
      <c r="Z426" s="99" t="s">
        <v>123</v>
      </c>
      <c r="AA426" s="56">
        <f t="shared" si="246"/>
        <v>0</v>
      </c>
      <c r="AB426" s="99" t="s">
        <v>110</v>
      </c>
      <c r="AC426" s="56">
        <f t="shared" si="247"/>
        <v>0</v>
      </c>
      <c r="AD426" s="99" t="s">
        <v>103</v>
      </c>
      <c r="AE426" s="56">
        <f t="shared" si="248"/>
        <v>0</v>
      </c>
      <c r="AF426" s="56"/>
      <c r="AG426" s="99" t="s">
        <v>75</v>
      </c>
      <c r="AH426" s="56">
        <f t="shared" si="249"/>
        <v>0</v>
      </c>
      <c r="AI426" s="100" t="s">
        <v>79</v>
      </c>
      <c r="AJ426" s="56">
        <f t="shared" si="250"/>
        <v>0</v>
      </c>
      <c r="AK426" s="56" t="s">
        <v>85</v>
      </c>
      <c r="AL426" s="56">
        <f t="shared" si="251"/>
        <v>0</v>
      </c>
      <c r="AM426" s="99" t="s">
        <v>105</v>
      </c>
      <c r="AN426" s="56">
        <f t="shared" si="252"/>
        <v>0</v>
      </c>
      <c r="AO426" s="99" t="s">
        <v>110</v>
      </c>
      <c r="AP426" s="56">
        <f t="shared" si="253"/>
        <v>0</v>
      </c>
      <c r="AQ426" s="99" t="s">
        <v>103</v>
      </c>
      <c r="AR426" s="56">
        <f t="shared" si="254"/>
        <v>0</v>
      </c>
      <c r="AS426" s="56"/>
      <c r="AT426" s="99" t="s">
        <v>75</v>
      </c>
      <c r="AU426" s="56">
        <f t="shared" si="255"/>
        <v>0</v>
      </c>
      <c r="AV426" s="99" t="s">
        <v>79</v>
      </c>
      <c r="AW426" s="56">
        <f t="shared" si="256"/>
        <v>0</v>
      </c>
      <c r="AX426" s="99" t="s">
        <v>89</v>
      </c>
      <c r="AY426" s="56">
        <f t="shared" si="257"/>
        <v>0</v>
      </c>
      <c r="AZ426" s="99" t="s">
        <v>107</v>
      </c>
      <c r="BA426" s="56">
        <f t="shared" si="258"/>
        <v>0</v>
      </c>
      <c r="BB426" s="99" t="s">
        <v>128</v>
      </c>
      <c r="BC426" s="56">
        <f t="shared" si="259"/>
        <v>0</v>
      </c>
      <c r="BD426" s="99" t="s">
        <v>126</v>
      </c>
      <c r="BE426" s="56">
        <f t="shared" si="260"/>
        <v>0</v>
      </c>
      <c r="BF426" s="56"/>
      <c r="BG426" s="69" t="s">
        <v>75</v>
      </c>
      <c r="BH426" s="56">
        <f t="shared" si="261"/>
        <v>0</v>
      </c>
      <c r="BI426" s="100" t="s">
        <v>79</v>
      </c>
      <c r="BJ426" s="56">
        <f t="shared" si="262"/>
        <v>0</v>
      </c>
      <c r="BK426" s="99" t="s">
        <v>89</v>
      </c>
      <c r="BL426" s="56">
        <f t="shared" si="263"/>
        <v>0</v>
      </c>
      <c r="BM426" s="99" t="s">
        <v>107</v>
      </c>
      <c r="BN426" s="56">
        <f t="shared" si="264"/>
        <v>0</v>
      </c>
      <c r="BO426" s="99" t="s">
        <v>128</v>
      </c>
      <c r="BP426" s="56">
        <f t="shared" si="265"/>
        <v>0</v>
      </c>
      <c r="BQ426" s="99" t="s">
        <v>126</v>
      </c>
      <c r="BR426" s="56">
        <f t="shared" si="266"/>
        <v>0</v>
      </c>
      <c r="BS426" s="56"/>
      <c r="BT426" s="99" t="s">
        <v>74</v>
      </c>
      <c r="BU426" s="56">
        <f t="shared" si="267"/>
        <v>0</v>
      </c>
      <c r="BV426" s="100" t="s">
        <v>139</v>
      </c>
      <c r="BW426" s="56">
        <f t="shared" si="268"/>
        <v>0</v>
      </c>
      <c r="BX426" s="99" t="s">
        <v>86</v>
      </c>
      <c r="BY426" s="56">
        <f t="shared" si="269"/>
        <v>0</v>
      </c>
      <c r="BZ426" s="99" t="s">
        <v>123</v>
      </c>
      <c r="CA426" s="56">
        <f t="shared" si="270"/>
        <v>0</v>
      </c>
      <c r="CB426" s="99" t="s">
        <v>111</v>
      </c>
      <c r="CC426" s="56">
        <f t="shared" si="271"/>
        <v>0</v>
      </c>
      <c r="CD426" s="99" t="s">
        <v>126</v>
      </c>
      <c r="CE426" s="56">
        <f t="shared" si="272"/>
        <v>0</v>
      </c>
      <c r="CF426" s="56"/>
      <c r="CG426" s="99" t="s">
        <v>74</v>
      </c>
      <c r="CH426" s="56">
        <f t="shared" si="273"/>
        <v>0</v>
      </c>
      <c r="CI426" s="99" t="s">
        <v>139</v>
      </c>
      <c r="CJ426" s="56">
        <f t="shared" si="274"/>
        <v>0</v>
      </c>
      <c r="CK426" s="99" t="s">
        <v>86</v>
      </c>
      <c r="CL426" s="56">
        <f t="shared" si="275"/>
        <v>0</v>
      </c>
      <c r="CM426" s="99" t="s">
        <v>123</v>
      </c>
      <c r="CN426" s="56">
        <f t="shared" si="276"/>
        <v>0</v>
      </c>
      <c r="CO426" s="99" t="s">
        <v>111</v>
      </c>
      <c r="CP426" s="56">
        <f t="shared" si="277"/>
        <v>0</v>
      </c>
      <c r="CQ426" s="99" t="s">
        <v>126</v>
      </c>
      <c r="CR426" s="102">
        <f t="shared" si="278"/>
        <v>0</v>
      </c>
    </row>
    <row r="427" spans="1:96" x14ac:dyDescent="0.15">
      <c r="A427" s="80" t="s">
        <v>1003</v>
      </c>
      <c r="B427" s="81" t="s">
        <v>1004</v>
      </c>
      <c r="C427" s="82" t="s">
        <v>170</v>
      </c>
      <c r="D427" s="82" t="s">
        <v>52</v>
      </c>
      <c r="E427" s="56"/>
      <c r="F427" s="14"/>
      <c r="G427" s="80">
        <v>90</v>
      </c>
      <c r="H427" s="56">
        <v>47</v>
      </c>
      <c r="I427" s="56">
        <v>111</v>
      </c>
      <c r="J427" s="56">
        <v>45</v>
      </c>
      <c r="K427" s="56">
        <v>19.5</v>
      </c>
      <c r="L427" s="56">
        <v>38</v>
      </c>
      <c r="M427" s="94">
        <f t="shared" si="241"/>
        <v>350.5</v>
      </c>
      <c r="N427" s="80"/>
      <c r="O427" s="56">
        <f t="shared" si="279"/>
        <v>0</v>
      </c>
      <c r="P427" s="56"/>
      <c r="Q427" s="81">
        <f t="shared" si="280"/>
        <v>0</v>
      </c>
      <c r="R427" s="14">
        <f t="shared" si="242"/>
        <v>0</v>
      </c>
      <c r="S427" s="80"/>
      <c r="T427" s="99" t="s">
        <v>74</v>
      </c>
      <c r="U427" s="56">
        <f t="shared" si="243"/>
        <v>0</v>
      </c>
      <c r="V427" s="99" t="s">
        <v>79</v>
      </c>
      <c r="W427" s="56">
        <f t="shared" si="244"/>
        <v>0</v>
      </c>
      <c r="X427" s="99" t="s">
        <v>86</v>
      </c>
      <c r="Y427" s="56">
        <f t="shared" si="245"/>
        <v>0</v>
      </c>
      <c r="Z427" s="99" t="s">
        <v>107</v>
      </c>
      <c r="AA427" s="56">
        <f t="shared" si="246"/>
        <v>0</v>
      </c>
      <c r="AB427" s="99" t="s">
        <v>110</v>
      </c>
      <c r="AC427" s="56">
        <f t="shared" si="247"/>
        <v>0</v>
      </c>
      <c r="AD427" s="99" t="s">
        <v>103</v>
      </c>
      <c r="AE427" s="56">
        <f t="shared" si="248"/>
        <v>0</v>
      </c>
      <c r="AF427" s="56"/>
      <c r="AG427" s="99" t="s">
        <v>75</v>
      </c>
      <c r="AH427" s="56">
        <f t="shared" si="249"/>
        <v>0</v>
      </c>
      <c r="AI427" s="100" t="s">
        <v>84</v>
      </c>
      <c r="AJ427" s="56">
        <f t="shared" si="250"/>
        <v>0</v>
      </c>
      <c r="AK427" s="56" t="s">
        <v>86</v>
      </c>
      <c r="AL427" s="56">
        <f t="shared" si="251"/>
        <v>0</v>
      </c>
      <c r="AM427" s="99" t="s">
        <v>105</v>
      </c>
      <c r="AN427" s="56">
        <f t="shared" si="252"/>
        <v>0</v>
      </c>
      <c r="AO427" s="99" t="s">
        <v>110</v>
      </c>
      <c r="AP427" s="56">
        <f t="shared" si="253"/>
        <v>0</v>
      </c>
      <c r="AQ427" s="99" t="s">
        <v>103</v>
      </c>
      <c r="AR427" s="56">
        <f t="shared" si="254"/>
        <v>0</v>
      </c>
      <c r="AS427" s="56"/>
      <c r="AT427" s="99" t="s">
        <v>75</v>
      </c>
      <c r="AU427" s="56">
        <f t="shared" si="255"/>
        <v>0</v>
      </c>
      <c r="AV427" s="99" t="s">
        <v>84</v>
      </c>
      <c r="AW427" s="56">
        <f t="shared" si="256"/>
        <v>0</v>
      </c>
      <c r="AX427" s="99" t="s">
        <v>86</v>
      </c>
      <c r="AY427" s="56">
        <f t="shared" si="257"/>
        <v>0</v>
      </c>
      <c r="AZ427" s="99" t="s">
        <v>123</v>
      </c>
      <c r="BA427" s="56">
        <f t="shared" si="258"/>
        <v>0</v>
      </c>
      <c r="BB427" s="99" t="s">
        <v>128</v>
      </c>
      <c r="BC427" s="56">
        <f t="shared" si="259"/>
        <v>0</v>
      </c>
      <c r="BD427" s="99" t="s">
        <v>126</v>
      </c>
      <c r="BE427" s="56">
        <f t="shared" si="260"/>
        <v>0</v>
      </c>
      <c r="BF427" s="56"/>
      <c r="BG427" s="69" t="s">
        <v>75</v>
      </c>
      <c r="BH427" s="56">
        <f t="shared" si="261"/>
        <v>0</v>
      </c>
      <c r="BI427" s="100" t="s">
        <v>84</v>
      </c>
      <c r="BJ427" s="56">
        <f t="shared" si="262"/>
        <v>0</v>
      </c>
      <c r="BK427" s="99" t="s">
        <v>86</v>
      </c>
      <c r="BL427" s="56">
        <f t="shared" si="263"/>
        <v>0</v>
      </c>
      <c r="BM427" s="99" t="s">
        <v>123</v>
      </c>
      <c r="BN427" s="56">
        <f t="shared" si="264"/>
        <v>0</v>
      </c>
      <c r="BO427" s="99" t="s">
        <v>128</v>
      </c>
      <c r="BP427" s="56">
        <f t="shared" si="265"/>
        <v>0</v>
      </c>
      <c r="BQ427" s="99" t="s">
        <v>126</v>
      </c>
      <c r="BR427" s="56">
        <f t="shared" si="266"/>
        <v>0</v>
      </c>
      <c r="BS427" s="56"/>
      <c r="BT427" s="99" t="s">
        <v>74</v>
      </c>
      <c r="BU427" s="56">
        <f t="shared" si="267"/>
        <v>0</v>
      </c>
      <c r="BV427" s="100" t="s">
        <v>139</v>
      </c>
      <c r="BW427" s="56">
        <f t="shared" si="268"/>
        <v>0</v>
      </c>
      <c r="BX427" s="99" t="s">
        <v>86</v>
      </c>
      <c r="BY427" s="56">
        <f t="shared" si="269"/>
        <v>0</v>
      </c>
      <c r="BZ427" s="99" t="s">
        <v>123</v>
      </c>
      <c r="CA427" s="56">
        <f t="shared" si="270"/>
        <v>0</v>
      </c>
      <c r="CB427" s="99" t="s">
        <v>111</v>
      </c>
      <c r="CC427" s="56">
        <f t="shared" si="271"/>
        <v>0</v>
      </c>
      <c r="CD427" s="99" t="s">
        <v>126</v>
      </c>
      <c r="CE427" s="56">
        <f t="shared" si="272"/>
        <v>0</v>
      </c>
      <c r="CF427" s="56"/>
      <c r="CG427" s="99" t="s">
        <v>74</v>
      </c>
      <c r="CH427" s="56">
        <f t="shared" si="273"/>
        <v>0</v>
      </c>
      <c r="CI427" s="99" t="s">
        <v>139</v>
      </c>
      <c r="CJ427" s="56">
        <f t="shared" si="274"/>
        <v>0</v>
      </c>
      <c r="CK427" s="99" t="s">
        <v>86</v>
      </c>
      <c r="CL427" s="56">
        <f t="shared" si="275"/>
        <v>0</v>
      </c>
      <c r="CM427" s="99" t="s">
        <v>123</v>
      </c>
      <c r="CN427" s="56">
        <f t="shared" si="276"/>
        <v>0</v>
      </c>
      <c r="CO427" s="99" t="s">
        <v>111</v>
      </c>
      <c r="CP427" s="56">
        <f t="shared" si="277"/>
        <v>0</v>
      </c>
      <c r="CQ427" s="99" t="s">
        <v>126</v>
      </c>
      <c r="CR427" s="102">
        <f t="shared" si="278"/>
        <v>0</v>
      </c>
    </row>
    <row r="428" spans="1:96" x14ac:dyDescent="0.15">
      <c r="A428" s="80" t="s">
        <v>1005</v>
      </c>
      <c r="B428" s="81" t="s">
        <v>1006</v>
      </c>
      <c r="C428" s="82" t="s">
        <v>170</v>
      </c>
      <c r="D428" s="82" t="s">
        <v>52</v>
      </c>
      <c r="E428" s="56"/>
      <c r="F428" s="14"/>
      <c r="G428" s="80">
        <v>87</v>
      </c>
      <c r="H428" s="56">
        <v>20</v>
      </c>
      <c r="I428" s="56">
        <v>93</v>
      </c>
      <c r="J428" s="56">
        <v>41</v>
      </c>
      <c r="K428" s="56">
        <v>49.5</v>
      </c>
      <c r="L428" s="56">
        <v>60</v>
      </c>
      <c r="M428" s="94">
        <f t="shared" si="241"/>
        <v>350.5</v>
      </c>
      <c r="N428" s="80"/>
      <c r="O428" s="56">
        <f t="shared" si="279"/>
        <v>0</v>
      </c>
      <c r="P428" s="56"/>
      <c r="Q428" s="81">
        <f t="shared" si="280"/>
        <v>0</v>
      </c>
      <c r="R428" s="14">
        <f t="shared" si="242"/>
        <v>0</v>
      </c>
      <c r="S428" s="80"/>
      <c r="T428" s="99" t="s">
        <v>74</v>
      </c>
      <c r="U428" s="56">
        <f t="shared" si="243"/>
        <v>0</v>
      </c>
      <c r="V428" s="99" t="s">
        <v>79</v>
      </c>
      <c r="W428" s="56">
        <f t="shared" si="244"/>
        <v>0</v>
      </c>
      <c r="X428" s="99" t="s">
        <v>86</v>
      </c>
      <c r="Y428" s="56">
        <f t="shared" si="245"/>
        <v>0</v>
      </c>
      <c r="Z428" s="99" t="s">
        <v>107</v>
      </c>
      <c r="AA428" s="56">
        <f t="shared" si="246"/>
        <v>0</v>
      </c>
      <c r="AB428" s="99" t="s">
        <v>110</v>
      </c>
      <c r="AC428" s="56">
        <f t="shared" si="247"/>
        <v>0</v>
      </c>
      <c r="AD428" s="99" t="s">
        <v>103</v>
      </c>
      <c r="AE428" s="56">
        <f t="shared" si="248"/>
        <v>0</v>
      </c>
      <c r="AF428" s="56"/>
      <c r="AG428" s="99" t="s">
        <v>76</v>
      </c>
      <c r="AH428" s="56">
        <f t="shared" si="249"/>
        <v>0</v>
      </c>
      <c r="AI428" s="100" t="s">
        <v>80</v>
      </c>
      <c r="AJ428" s="56">
        <f t="shared" si="250"/>
        <v>0</v>
      </c>
      <c r="AK428" s="56" t="s">
        <v>89</v>
      </c>
      <c r="AL428" s="56">
        <f t="shared" si="251"/>
        <v>0</v>
      </c>
      <c r="AM428" s="99" t="s">
        <v>123</v>
      </c>
      <c r="AN428" s="56">
        <f t="shared" si="252"/>
        <v>0</v>
      </c>
      <c r="AO428" s="99" t="s">
        <v>110</v>
      </c>
      <c r="AP428" s="56">
        <f t="shared" si="253"/>
        <v>0</v>
      </c>
      <c r="AQ428" s="99" t="s">
        <v>127</v>
      </c>
      <c r="AR428" s="56">
        <f t="shared" si="254"/>
        <v>0</v>
      </c>
      <c r="AS428" s="56"/>
      <c r="AT428" s="99" t="s">
        <v>73</v>
      </c>
      <c r="AU428" s="56">
        <f t="shared" si="255"/>
        <v>0</v>
      </c>
      <c r="AV428" s="99" t="s">
        <v>132</v>
      </c>
      <c r="AW428" s="56">
        <f t="shared" si="256"/>
        <v>0</v>
      </c>
      <c r="AX428" s="99" t="s">
        <v>86</v>
      </c>
      <c r="AY428" s="56">
        <f t="shared" si="257"/>
        <v>0</v>
      </c>
      <c r="AZ428" s="99" t="s">
        <v>105</v>
      </c>
      <c r="BA428" s="56">
        <f t="shared" si="258"/>
        <v>0</v>
      </c>
      <c r="BB428" s="99" t="s">
        <v>111</v>
      </c>
      <c r="BC428" s="56">
        <f t="shared" si="259"/>
        <v>0</v>
      </c>
      <c r="BD428" s="99" t="s">
        <v>112</v>
      </c>
      <c r="BE428" s="56">
        <f t="shared" si="260"/>
        <v>0</v>
      </c>
      <c r="BF428" s="56"/>
      <c r="BG428" s="69" t="s">
        <v>73</v>
      </c>
      <c r="BH428" s="56">
        <f t="shared" si="261"/>
        <v>0</v>
      </c>
      <c r="BI428" s="100" t="s">
        <v>132</v>
      </c>
      <c r="BJ428" s="56">
        <f t="shared" si="262"/>
        <v>0</v>
      </c>
      <c r="BK428" s="99" t="s">
        <v>86</v>
      </c>
      <c r="BL428" s="56">
        <f t="shared" si="263"/>
        <v>0</v>
      </c>
      <c r="BM428" s="99" t="s">
        <v>105</v>
      </c>
      <c r="BN428" s="56">
        <f t="shared" si="264"/>
        <v>0</v>
      </c>
      <c r="BO428" s="99" t="s">
        <v>111</v>
      </c>
      <c r="BP428" s="56">
        <f t="shared" si="265"/>
        <v>0</v>
      </c>
      <c r="BQ428" s="99" t="s">
        <v>112</v>
      </c>
      <c r="BR428" s="56">
        <f t="shared" si="266"/>
        <v>0</v>
      </c>
      <c r="BS428" s="56"/>
      <c r="BT428" s="99" t="s">
        <v>75</v>
      </c>
      <c r="BU428" s="56">
        <f t="shared" si="267"/>
        <v>0</v>
      </c>
      <c r="BV428" s="100" t="s">
        <v>139</v>
      </c>
      <c r="BW428" s="56">
        <f t="shared" si="268"/>
        <v>0</v>
      </c>
      <c r="BX428" s="99" t="s">
        <v>89</v>
      </c>
      <c r="BY428" s="56">
        <f t="shared" si="269"/>
        <v>0</v>
      </c>
      <c r="BZ428" s="99" t="s">
        <v>123</v>
      </c>
      <c r="CA428" s="56">
        <f t="shared" si="270"/>
        <v>0</v>
      </c>
      <c r="CB428" s="99" t="s">
        <v>111</v>
      </c>
      <c r="CC428" s="56">
        <f t="shared" si="271"/>
        <v>0</v>
      </c>
      <c r="CD428" s="99" t="s">
        <v>126</v>
      </c>
      <c r="CE428" s="56">
        <f t="shared" si="272"/>
        <v>0</v>
      </c>
      <c r="CF428" s="56"/>
      <c r="CG428" s="99" t="s">
        <v>75</v>
      </c>
      <c r="CH428" s="56">
        <f t="shared" si="273"/>
        <v>0</v>
      </c>
      <c r="CI428" s="99" t="s">
        <v>139</v>
      </c>
      <c r="CJ428" s="56">
        <f t="shared" si="274"/>
        <v>0</v>
      </c>
      <c r="CK428" s="99" t="s">
        <v>89</v>
      </c>
      <c r="CL428" s="56">
        <f t="shared" si="275"/>
        <v>0</v>
      </c>
      <c r="CM428" s="99" t="s">
        <v>123</v>
      </c>
      <c r="CN428" s="56">
        <f t="shared" si="276"/>
        <v>0</v>
      </c>
      <c r="CO428" s="99" t="s">
        <v>111</v>
      </c>
      <c r="CP428" s="56">
        <f t="shared" si="277"/>
        <v>0</v>
      </c>
      <c r="CQ428" s="99" t="s">
        <v>126</v>
      </c>
      <c r="CR428" s="102">
        <f t="shared" si="278"/>
        <v>0</v>
      </c>
    </row>
    <row r="429" spans="1:96" x14ac:dyDescent="0.15">
      <c r="A429" s="80" t="s">
        <v>1007</v>
      </c>
      <c r="B429" s="81" t="s">
        <v>1008</v>
      </c>
      <c r="C429" s="82" t="s">
        <v>170</v>
      </c>
      <c r="D429" s="82" t="s">
        <v>52</v>
      </c>
      <c r="E429" s="56"/>
      <c r="F429" s="14"/>
      <c r="G429" s="80">
        <v>91</v>
      </c>
      <c r="H429" s="56">
        <v>39</v>
      </c>
      <c r="I429" s="56">
        <v>92</v>
      </c>
      <c r="J429" s="56">
        <v>42.5</v>
      </c>
      <c r="K429" s="56">
        <v>40</v>
      </c>
      <c r="L429" s="56">
        <v>46</v>
      </c>
      <c r="M429" s="94">
        <f t="shared" si="241"/>
        <v>350.5</v>
      </c>
      <c r="N429" s="80"/>
      <c r="O429" s="56">
        <f t="shared" si="279"/>
        <v>0</v>
      </c>
      <c r="P429" s="56"/>
      <c r="Q429" s="81">
        <f t="shared" si="280"/>
        <v>0</v>
      </c>
      <c r="R429" s="14">
        <f t="shared" si="242"/>
        <v>0</v>
      </c>
      <c r="S429" s="80"/>
      <c r="T429" s="99" t="s">
        <v>73</v>
      </c>
      <c r="U429" s="56">
        <f t="shared" si="243"/>
        <v>0</v>
      </c>
      <c r="V429" s="99" t="s">
        <v>80</v>
      </c>
      <c r="W429" s="56">
        <f t="shared" si="244"/>
        <v>0</v>
      </c>
      <c r="X429" s="99" t="s">
        <v>89</v>
      </c>
      <c r="Y429" s="56">
        <f t="shared" si="245"/>
        <v>0</v>
      </c>
      <c r="Z429" s="99" t="s">
        <v>123</v>
      </c>
      <c r="AA429" s="56">
        <f t="shared" si="246"/>
        <v>0</v>
      </c>
      <c r="AB429" s="99" t="s">
        <v>110</v>
      </c>
      <c r="AC429" s="56">
        <f t="shared" si="247"/>
        <v>0</v>
      </c>
      <c r="AD429" s="99" t="s">
        <v>103</v>
      </c>
      <c r="AE429" s="56">
        <f t="shared" si="248"/>
        <v>0</v>
      </c>
      <c r="AF429" s="56"/>
      <c r="AG429" s="99" t="s">
        <v>77</v>
      </c>
      <c r="AH429" s="56">
        <f t="shared" si="249"/>
        <v>0</v>
      </c>
      <c r="AI429" s="100" t="s">
        <v>80</v>
      </c>
      <c r="AJ429" s="56">
        <f t="shared" si="250"/>
        <v>0</v>
      </c>
      <c r="AK429" s="56" t="s">
        <v>90</v>
      </c>
      <c r="AL429" s="56">
        <f t="shared" si="251"/>
        <v>0</v>
      </c>
      <c r="AM429" s="99" t="s">
        <v>123</v>
      </c>
      <c r="AN429" s="56">
        <f t="shared" si="252"/>
        <v>0</v>
      </c>
      <c r="AO429" s="99" t="s">
        <v>111</v>
      </c>
      <c r="AP429" s="56">
        <f t="shared" si="253"/>
        <v>0</v>
      </c>
      <c r="AQ429" s="99" t="s">
        <v>103</v>
      </c>
      <c r="AR429" s="56">
        <f t="shared" si="254"/>
        <v>0</v>
      </c>
      <c r="AS429" s="56"/>
      <c r="AT429" s="99" t="s">
        <v>73</v>
      </c>
      <c r="AU429" s="56">
        <f t="shared" si="255"/>
        <v>0</v>
      </c>
      <c r="AV429" s="99" t="s">
        <v>132</v>
      </c>
      <c r="AW429" s="56">
        <f t="shared" si="256"/>
        <v>0</v>
      </c>
      <c r="AX429" s="99" t="s">
        <v>86</v>
      </c>
      <c r="AY429" s="56">
        <f t="shared" si="257"/>
        <v>0</v>
      </c>
      <c r="AZ429" s="99" t="s">
        <v>123</v>
      </c>
      <c r="BA429" s="56">
        <f t="shared" si="258"/>
        <v>0</v>
      </c>
      <c r="BB429" s="99" t="s">
        <v>111</v>
      </c>
      <c r="BC429" s="56">
        <f t="shared" si="259"/>
        <v>0</v>
      </c>
      <c r="BD429" s="99" t="s">
        <v>103</v>
      </c>
      <c r="BE429" s="56">
        <f t="shared" si="260"/>
        <v>0</v>
      </c>
      <c r="BF429" s="56"/>
      <c r="BG429" s="69" t="s">
        <v>73</v>
      </c>
      <c r="BH429" s="56">
        <f t="shared" si="261"/>
        <v>0</v>
      </c>
      <c r="BI429" s="100" t="s">
        <v>132</v>
      </c>
      <c r="BJ429" s="56">
        <f t="shared" si="262"/>
        <v>0</v>
      </c>
      <c r="BK429" s="99" t="s">
        <v>86</v>
      </c>
      <c r="BL429" s="56">
        <f t="shared" si="263"/>
        <v>0</v>
      </c>
      <c r="BM429" s="99" t="s">
        <v>123</v>
      </c>
      <c r="BN429" s="56">
        <f t="shared" si="264"/>
        <v>0</v>
      </c>
      <c r="BO429" s="99" t="s">
        <v>111</v>
      </c>
      <c r="BP429" s="56">
        <f t="shared" si="265"/>
        <v>0</v>
      </c>
      <c r="BQ429" s="99" t="s">
        <v>103</v>
      </c>
      <c r="BR429" s="56">
        <f t="shared" si="266"/>
        <v>0</v>
      </c>
      <c r="BS429" s="56"/>
      <c r="BT429" s="99" t="s">
        <v>74</v>
      </c>
      <c r="BU429" s="56">
        <f t="shared" si="267"/>
        <v>0</v>
      </c>
      <c r="BV429" s="100" t="s">
        <v>139</v>
      </c>
      <c r="BW429" s="56">
        <f t="shared" si="268"/>
        <v>0</v>
      </c>
      <c r="BX429" s="99" t="s">
        <v>86</v>
      </c>
      <c r="BY429" s="56">
        <f t="shared" si="269"/>
        <v>0</v>
      </c>
      <c r="BZ429" s="99" t="s">
        <v>123</v>
      </c>
      <c r="CA429" s="56">
        <f t="shared" si="270"/>
        <v>0</v>
      </c>
      <c r="CB429" s="99" t="s">
        <v>111</v>
      </c>
      <c r="CC429" s="56">
        <f t="shared" si="271"/>
        <v>0</v>
      </c>
      <c r="CD429" s="99" t="s">
        <v>126</v>
      </c>
      <c r="CE429" s="56">
        <f t="shared" si="272"/>
        <v>0</v>
      </c>
      <c r="CF429" s="56"/>
      <c r="CG429" s="99" t="s">
        <v>74</v>
      </c>
      <c r="CH429" s="56">
        <f t="shared" si="273"/>
        <v>0</v>
      </c>
      <c r="CI429" s="99" t="s">
        <v>139</v>
      </c>
      <c r="CJ429" s="56">
        <f t="shared" si="274"/>
        <v>0</v>
      </c>
      <c r="CK429" s="99" t="s">
        <v>86</v>
      </c>
      <c r="CL429" s="56">
        <f t="shared" si="275"/>
        <v>0</v>
      </c>
      <c r="CM429" s="99" t="s">
        <v>123</v>
      </c>
      <c r="CN429" s="56">
        <f t="shared" si="276"/>
        <v>0</v>
      </c>
      <c r="CO429" s="99" t="s">
        <v>111</v>
      </c>
      <c r="CP429" s="56">
        <f t="shared" si="277"/>
        <v>0</v>
      </c>
      <c r="CQ429" s="99" t="s">
        <v>126</v>
      </c>
      <c r="CR429" s="102">
        <f t="shared" si="278"/>
        <v>0</v>
      </c>
    </row>
    <row r="430" spans="1:96" x14ac:dyDescent="0.15">
      <c r="A430" s="80" t="s">
        <v>1009</v>
      </c>
      <c r="B430" s="81" t="s">
        <v>1010</v>
      </c>
      <c r="C430" s="82" t="s">
        <v>170</v>
      </c>
      <c r="D430" s="82" t="s">
        <v>52</v>
      </c>
      <c r="E430" s="56"/>
      <c r="F430" s="14"/>
      <c r="G430" s="80">
        <v>92</v>
      </c>
      <c r="H430" s="56">
        <v>22</v>
      </c>
      <c r="I430" s="56">
        <v>72</v>
      </c>
      <c r="J430" s="56">
        <v>49</v>
      </c>
      <c r="K430" s="56">
        <v>58</v>
      </c>
      <c r="L430" s="56">
        <v>57</v>
      </c>
      <c r="M430" s="94">
        <f t="shared" si="241"/>
        <v>350</v>
      </c>
      <c r="N430" s="80"/>
      <c r="O430" s="56">
        <f t="shared" si="279"/>
        <v>0</v>
      </c>
      <c r="P430" s="56"/>
      <c r="Q430" s="81">
        <f t="shared" si="280"/>
        <v>0</v>
      </c>
      <c r="R430" s="14">
        <f t="shared" si="242"/>
        <v>0</v>
      </c>
      <c r="S430" s="80"/>
      <c r="T430" s="99" t="s">
        <v>74</v>
      </c>
      <c r="U430" s="56">
        <f t="shared" si="243"/>
        <v>0</v>
      </c>
      <c r="V430" s="99" t="s">
        <v>79</v>
      </c>
      <c r="W430" s="56">
        <f t="shared" si="244"/>
        <v>0</v>
      </c>
      <c r="X430" s="99" t="s">
        <v>86</v>
      </c>
      <c r="Y430" s="56">
        <f t="shared" si="245"/>
        <v>0</v>
      </c>
      <c r="Z430" s="99" t="s">
        <v>107</v>
      </c>
      <c r="AA430" s="56">
        <f t="shared" si="246"/>
        <v>0</v>
      </c>
      <c r="AB430" s="99" t="s">
        <v>110</v>
      </c>
      <c r="AC430" s="56">
        <f t="shared" si="247"/>
        <v>0</v>
      </c>
      <c r="AD430" s="99" t="s">
        <v>103</v>
      </c>
      <c r="AE430" s="56">
        <f t="shared" si="248"/>
        <v>0</v>
      </c>
      <c r="AF430" s="56"/>
      <c r="AG430" s="99" t="s">
        <v>76</v>
      </c>
      <c r="AH430" s="56">
        <f t="shared" si="249"/>
        <v>0</v>
      </c>
      <c r="AI430" s="100" t="s">
        <v>80</v>
      </c>
      <c r="AJ430" s="56">
        <f t="shared" si="250"/>
        <v>0</v>
      </c>
      <c r="AK430" s="56" t="s">
        <v>89</v>
      </c>
      <c r="AL430" s="56">
        <f t="shared" si="251"/>
        <v>0</v>
      </c>
      <c r="AM430" s="99" t="s">
        <v>123</v>
      </c>
      <c r="AN430" s="56">
        <f t="shared" si="252"/>
        <v>0</v>
      </c>
      <c r="AO430" s="99" t="s">
        <v>110</v>
      </c>
      <c r="AP430" s="56">
        <f t="shared" si="253"/>
        <v>0</v>
      </c>
      <c r="AQ430" s="99" t="s">
        <v>127</v>
      </c>
      <c r="AR430" s="56">
        <f t="shared" si="254"/>
        <v>0</v>
      </c>
      <c r="AS430" s="56"/>
      <c r="AT430" s="99" t="s">
        <v>77</v>
      </c>
      <c r="AU430" s="56">
        <f t="shared" si="255"/>
        <v>0</v>
      </c>
      <c r="AV430" s="99" t="s">
        <v>80</v>
      </c>
      <c r="AW430" s="56">
        <f t="shared" si="256"/>
        <v>0</v>
      </c>
      <c r="AX430" s="99" t="s">
        <v>90</v>
      </c>
      <c r="AY430" s="56">
        <f t="shared" si="257"/>
        <v>0</v>
      </c>
      <c r="AZ430" s="99" t="s">
        <v>123</v>
      </c>
      <c r="BA430" s="56">
        <f t="shared" si="258"/>
        <v>0</v>
      </c>
      <c r="BB430" s="99" t="s">
        <v>133</v>
      </c>
      <c r="BC430" s="56">
        <f t="shared" si="259"/>
        <v>0</v>
      </c>
      <c r="BD430" s="99" t="s">
        <v>103</v>
      </c>
      <c r="BE430" s="56">
        <f t="shared" si="260"/>
        <v>0</v>
      </c>
      <c r="BF430" s="56"/>
      <c r="BG430" s="69" t="s">
        <v>77</v>
      </c>
      <c r="BH430" s="56">
        <f t="shared" si="261"/>
        <v>0</v>
      </c>
      <c r="BI430" s="100" t="s">
        <v>80</v>
      </c>
      <c r="BJ430" s="56">
        <f t="shared" si="262"/>
        <v>0</v>
      </c>
      <c r="BK430" s="99" t="s">
        <v>90</v>
      </c>
      <c r="BL430" s="56">
        <f t="shared" si="263"/>
        <v>0</v>
      </c>
      <c r="BM430" s="99" t="s">
        <v>123</v>
      </c>
      <c r="BN430" s="56">
        <f t="shared" si="264"/>
        <v>0</v>
      </c>
      <c r="BO430" s="99" t="s">
        <v>133</v>
      </c>
      <c r="BP430" s="56">
        <f t="shared" si="265"/>
        <v>0</v>
      </c>
      <c r="BQ430" s="99" t="s">
        <v>103</v>
      </c>
      <c r="BR430" s="56">
        <f t="shared" si="266"/>
        <v>0</v>
      </c>
      <c r="BS430" s="56"/>
      <c r="BT430" s="99" t="s">
        <v>136</v>
      </c>
      <c r="BU430" s="56">
        <f t="shared" si="267"/>
        <v>0</v>
      </c>
      <c r="BV430" s="100" t="s">
        <v>80</v>
      </c>
      <c r="BW430" s="56">
        <f t="shared" si="268"/>
        <v>0</v>
      </c>
      <c r="BX430" s="99" t="s">
        <v>90</v>
      </c>
      <c r="BY430" s="56">
        <f t="shared" si="269"/>
        <v>0</v>
      </c>
      <c r="BZ430" s="99" t="s">
        <v>105</v>
      </c>
      <c r="CA430" s="56">
        <f t="shared" si="270"/>
        <v>0</v>
      </c>
      <c r="CB430" s="99" t="s">
        <v>108</v>
      </c>
      <c r="CC430" s="56">
        <f t="shared" si="271"/>
        <v>0</v>
      </c>
      <c r="CD430" s="99" t="s">
        <v>126</v>
      </c>
      <c r="CE430" s="56">
        <f t="shared" si="272"/>
        <v>0</v>
      </c>
      <c r="CF430" s="56"/>
      <c r="CG430" s="99" t="s">
        <v>136</v>
      </c>
      <c r="CH430" s="56">
        <f t="shared" si="273"/>
        <v>0</v>
      </c>
      <c r="CI430" s="99" t="s">
        <v>80</v>
      </c>
      <c r="CJ430" s="56">
        <f t="shared" si="274"/>
        <v>0</v>
      </c>
      <c r="CK430" s="99" t="s">
        <v>90</v>
      </c>
      <c r="CL430" s="56">
        <f t="shared" si="275"/>
        <v>0</v>
      </c>
      <c r="CM430" s="99" t="s">
        <v>105</v>
      </c>
      <c r="CN430" s="56">
        <f t="shared" si="276"/>
        <v>0</v>
      </c>
      <c r="CO430" s="99" t="s">
        <v>108</v>
      </c>
      <c r="CP430" s="56">
        <f t="shared" si="277"/>
        <v>0</v>
      </c>
      <c r="CQ430" s="99" t="s">
        <v>126</v>
      </c>
      <c r="CR430" s="102">
        <f t="shared" si="278"/>
        <v>0</v>
      </c>
    </row>
    <row r="431" spans="1:96" x14ac:dyDescent="0.15">
      <c r="A431" s="80" t="s">
        <v>1011</v>
      </c>
      <c r="B431" s="81" t="s">
        <v>1012</v>
      </c>
      <c r="C431" s="82" t="s">
        <v>170</v>
      </c>
      <c r="D431" s="82" t="s">
        <v>52</v>
      </c>
      <c r="E431" s="56"/>
      <c r="F431" s="14"/>
      <c r="G431" s="80">
        <v>95</v>
      </c>
      <c r="H431" s="56">
        <v>43</v>
      </c>
      <c r="I431" s="56">
        <v>55</v>
      </c>
      <c r="J431" s="56">
        <v>38.5</v>
      </c>
      <c r="K431" s="56">
        <v>55.5</v>
      </c>
      <c r="L431" s="56">
        <v>63</v>
      </c>
      <c r="M431" s="94">
        <f t="shared" si="241"/>
        <v>350</v>
      </c>
      <c r="N431" s="80"/>
      <c r="O431" s="56">
        <f t="shared" si="279"/>
        <v>0</v>
      </c>
      <c r="P431" s="56"/>
      <c r="Q431" s="81">
        <f t="shared" si="280"/>
        <v>0</v>
      </c>
      <c r="R431" s="14">
        <f t="shared" si="242"/>
        <v>0</v>
      </c>
      <c r="S431" s="80"/>
      <c r="T431" s="99" t="s">
        <v>74</v>
      </c>
      <c r="U431" s="56">
        <f t="shared" si="243"/>
        <v>0</v>
      </c>
      <c r="V431" s="99" t="s">
        <v>79</v>
      </c>
      <c r="W431" s="56">
        <f t="shared" si="244"/>
        <v>0</v>
      </c>
      <c r="X431" s="99" t="s">
        <v>86</v>
      </c>
      <c r="Y431" s="56">
        <f t="shared" si="245"/>
        <v>0</v>
      </c>
      <c r="Z431" s="99" t="s">
        <v>107</v>
      </c>
      <c r="AA431" s="56">
        <f t="shared" si="246"/>
        <v>0</v>
      </c>
      <c r="AB431" s="99" t="s">
        <v>110</v>
      </c>
      <c r="AC431" s="56">
        <f t="shared" si="247"/>
        <v>0</v>
      </c>
      <c r="AD431" s="99" t="s">
        <v>103</v>
      </c>
      <c r="AE431" s="56">
        <f t="shared" si="248"/>
        <v>0</v>
      </c>
      <c r="AF431" s="56"/>
      <c r="AG431" s="99" t="s">
        <v>76</v>
      </c>
      <c r="AH431" s="56">
        <f t="shared" si="249"/>
        <v>0</v>
      </c>
      <c r="AI431" s="100" t="s">
        <v>80</v>
      </c>
      <c r="AJ431" s="56">
        <f t="shared" si="250"/>
        <v>0</v>
      </c>
      <c r="AK431" s="56" t="s">
        <v>87</v>
      </c>
      <c r="AL431" s="56">
        <f t="shared" si="251"/>
        <v>0</v>
      </c>
      <c r="AM431" s="99" t="s">
        <v>123</v>
      </c>
      <c r="AN431" s="56">
        <f t="shared" si="252"/>
        <v>0</v>
      </c>
      <c r="AO431" s="99" t="s">
        <v>110</v>
      </c>
      <c r="AP431" s="56">
        <f t="shared" si="253"/>
        <v>0</v>
      </c>
      <c r="AQ431" s="99" t="s">
        <v>127</v>
      </c>
      <c r="AR431" s="56">
        <f t="shared" si="254"/>
        <v>0</v>
      </c>
      <c r="AS431" s="56"/>
      <c r="AT431" s="99" t="s">
        <v>76</v>
      </c>
      <c r="AU431" s="56">
        <f t="shared" si="255"/>
        <v>0</v>
      </c>
      <c r="AV431" s="99" t="s">
        <v>79</v>
      </c>
      <c r="AW431" s="56">
        <f t="shared" si="256"/>
        <v>0</v>
      </c>
      <c r="AX431" s="99" t="s">
        <v>87</v>
      </c>
      <c r="AY431" s="56">
        <f t="shared" si="257"/>
        <v>0</v>
      </c>
      <c r="AZ431" s="99" t="s">
        <v>123</v>
      </c>
      <c r="BA431" s="56">
        <f t="shared" si="258"/>
        <v>0</v>
      </c>
      <c r="BB431" s="99" t="s">
        <v>133</v>
      </c>
      <c r="BC431" s="56">
        <f t="shared" si="259"/>
        <v>0</v>
      </c>
      <c r="BD431" s="99" t="s">
        <v>103</v>
      </c>
      <c r="BE431" s="56">
        <f t="shared" si="260"/>
        <v>0</v>
      </c>
      <c r="BF431" s="56"/>
      <c r="BG431" s="69" t="s">
        <v>76</v>
      </c>
      <c r="BH431" s="56">
        <f t="shared" si="261"/>
        <v>0</v>
      </c>
      <c r="BI431" s="100" t="s">
        <v>79</v>
      </c>
      <c r="BJ431" s="56">
        <f t="shared" si="262"/>
        <v>0</v>
      </c>
      <c r="BK431" s="99" t="s">
        <v>87</v>
      </c>
      <c r="BL431" s="56">
        <f t="shared" si="263"/>
        <v>0</v>
      </c>
      <c r="BM431" s="99" t="s">
        <v>123</v>
      </c>
      <c r="BN431" s="56">
        <f t="shared" si="264"/>
        <v>0</v>
      </c>
      <c r="BO431" s="99" t="s">
        <v>133</v>
      </c>
      <c r="BP431" s="56">
        <f t="shared" si="265"/>
        <v>0</v>
      </c>
      <c r="BQ431" s="99" t="s">
        <v>103</v>
      </c>
      <c r="BR431" s="56">
        <f t="shared" si="266"/>
        <v>0</v>
      </c>
      <c r="BS431" s="56"/>
      <c r="BT431" s="99" t="s">
        <v>73</v>
      </c>
      <c r="BU431" s="56">
        <f t="shared" si="267"/>
        <v>0</v>
      </c>
      <c r="BV431" s="100" t="s">
        <v>84</v>
      </c>
      <c r="BW431" s="56">
        <f t="shared" si="268"/>
        <v>0</v>
      </c>
      <c r="BX431" s="99" t="s">
        <v>85</v>
      </c>
      <c r="BY431" s="56">
        <f t="shared" si="269"/>
        <v>0</v>
      </c>
      <c r="BZ431" s="99" t="s">
        <v>105</v>
      </c>
      <c r="CA431" s="56">
        <f t="shared" si="270"/>
        <v>0</v>
      </c>
      <c r="CB431" s="99" t="s">
        <v>108</v>
      </c>
      <c r="CC431" s="56">
        <f t="shared" si="271"/>
        <v>0</v>
      </c>
      <c r="CD431" s="99" t="s">
        <v>112</v>
      </c>
      <c r="CE431" s="56">
        <f t="shared" si="272"/>
        <v>0</v>
      </c>
      <c r="CF431" s="56"/>
      <c r="CG431" s="99" t="s">
        <v>73</v>
      </c>
      <c r="CH431" s="56">
        <f t="shared" si="273"/>
        <v>0</v>
      </c>
      <c r="CI431" s="99" t="s">
        <v>84</v>
      </c>
      <c r="CJ431" s="56">
        <f t="shared" si="274"/>
        <v>0</v>
      </c>
      <c r="CK431" s="99" t="s">
        <v>85</v>
      </c>
      <c r="CL431" s="56">
        <f t="shared" si="275"/>
        <v>0</v>
      </c>
      <c r="CM431" s="99" t="s">
        <v>105</v>
      </c>
      <c r="CN431" s="56">
        <f t="shared" si="276"/>
        <v>0</v>
      </c>
      <c r="CO431" s="99" t="s">
        <v>108</v>
      </c>
      <c r="CP431" s="56">
        <f t="shared" si="277"/>
        <v>0</v>
      </c>
      <c r="CQ431" s="99" t="s">
        <v>112</v>
      </c>
      <c r="CR431" s="102">
        <f t="shared" si="278"/>
        <v>0</v>
      </c>
    </row>
    <row r="432" spans="1:96" x14ac:dyDescent="0.15">
      <c r="A432" s="80" t="s">
        <v>183</v>
      </c>
      <c r="B432" s="81" t="s">
        <v>1013</v>
      </c>
      <c r="C432" s="82" t="s">
        <v>648</v>
      </c>
      <c r="D432" s="82" t="s">
        <v>52</v>
      </c>
      <c r="E432" s="56"/>
      <c r="F432" s="14"/>
      <c r="G432" s="80">
        <v>99</v>
      </c>
      <c r="H432" s="56">
        <v>62</v>
      </c>
      <c r="I432" s="56">
        <v>33</v>
      </c>
      <c r="J432" s="56">
        <v>48.5</v>
      </c>
      <c r="K432" s="56">
        <v>45.5</v>
      </c>
      <c r="L432" s="56">
        <v>62</v>
      </c>
      <c r="M432" s="94">
        <f t="shared" si="241"/>
        <v>350</v>
      </c>
      <c r="N432" s="80"/>
      <c r="O432" s="56">
        <f t="shared" si="279"/>
        <v>0</v>
      </c>
      <c r="P432" s="56"/>
      <c r="Q432" s="81">
        <f t="shared" si="280"/>
        <v>0</v>
      </c>
      <c r="R432" s="14">
        <f t="shared" si="242"/>
        <v>0</v>
      </c>
      <c r="S432" s="80"/>
      <c r="T432" s="99" t="s">
        <v>75</v>
      </c>
      <c r="U432" s="56">
        <f t="shared" si="243"/>
        <v>0</v>
      </c>
      <c r="V432" s="99" t="s">
        <v>81</v>
      </c>
      <c r="W432" s="56">
        <f t="shared" si="244"/>
        <v>0</v>
      </c>
      <c r="X432" s="99" t="s">
        <v>87</v>
      </c>
      <c r="Y432" s="56">
        <f t="shared" si="245"/>
        <v>0</v>
      </c>
      <c r="Z432" s="99" t="s">
        <v>105</v>
      </c>
      <c r="AA432" s="56">
        <f t="shared" si="246"/>
        <v>0</v>
      </c>
      <c r="AB432" s="99" t="s">
        <v>111</v>
      </c>
      <c r="AC432" s="56">
        <f t="shared" si="247"/>
        <v>0</v>
      </c>
      <c r="AD432" s="99" t="s">
        <v>103</v>
      </c>
      <c r="AE432" s="56">
        <f t="shared" si="248"/>
        <v>0</v>
      </c>
      <c r="AF432" s="56"/>
      <c r="AG432" s="99" t="s">
        <v>77</v>
      </c>
      <c r="AH432" s="56">
        <f t="shared" si="249"/>
        <v>0</v>
      </c>
      <c r="AI432" s="100" t="s">
        <v>80</v>
      </c>
      <c r="AJ432" s="56">
        <f t="shared" si="250"/>
        <v>0</v>
      </c>
      <c r="AK432" s="56" t="s">
        <v>90</v>
      </c>
      <c r="AL432" s="56">
        <f t="shared" si="251"/>
        <v>0</v>
      </c>
      <c r="AM432" s="99" t="s">
        <v>107</v>
      </c>
      <c r="AN432" s="56">
        <f t="shared" si="252"/>
        <v>0</v>
      </c>
      <c r="AO432" s="99" t="s">
        <v>111</v>
      </c>
      <c r="AP432" s="56">
        <f t="shared" si="253"/>
        <v>0</v>
      </c>
      <c r="AQ432" s="99" t="s">
        <v>103</v>
      </c>
      <c r="AR432" s="56">
        <f t="shared" si="254"/>
        <v>0</v>
      </c>
      <c r="AS432" s="56"/>
      <c r="AT432" s="99" t="s">
        <v>77</v>
      </c>
      <c r="AU432" s="56">
        <f t="shared" si="255"/>
        <v>0</v>
      </c>
      <c r="AV432" s="99" t="s">
        <v>80</v>
      </c>
      <c r="AW432" s="56">
        <f t="shared" si="256"/>
        <v>0</v>
      </c>
      <c r="AX432" s="99" t="s">
        <v>90</v>
      </c>
      <c r="AY432" s="56">
        <f t="shared" si="257"/>
        <v>0</v>
      </c>
      <c r="AZ432" s="99" t="s">
        <v>107</v>
      </c>
      <c r="BA432" s="56">
        <f t="shared" si="258"/>
        <v>0</v>
      </c>
      <c r="BB432" s="99" t="s">
        <v>111</v>
      </c>
      <c r="BC432" s="56">
        <f t="shared" si="259"/>
        <v>0</v>
      </c>
      <c r="BD432" s="99" t="s">
        <v>103</v>
      </c>
      <c r="BE432" s="56">
        <f t="shared" si="260"/>
        <v>0</v>
      </c>
      <c r="BF432" s="56"/>
      <c r="BG432" s="69" t="s">
        <v>77</v>
      </c>
      <c r="BH432" s="56">
        <f t="shared" si="261"/>
        <v>0</v>
      </c>
      <c r="BI432" s="100" t="s">
        <v>80</v>
      </c>
      <c r="BJ432" s="56">
        <f t="shared" si="262"/>
        <v>0</v>
      </c>
      <c r="BK432" s="99" t="s">
        <v>90</v>
      </c>
      <c r="BL432" s="56">
        <f t="shared" si="263"/>
        <v>0</v>
      </c>
      <c r="BM432" s="99" t="s">
        <v>107</v>
      </c>
      <c r="BN432" s="56">
        <f t="shared" si="264"/>
        <v>0</v>
      </c>
      <c r="BO432" s="99" t="s">
        <v>111</v>
      </c>
      <c r="BP432" s="56">
        <f t="shared" si="265"/>
        <v>0</v>
      </c>
      <c r="BQ432" s="99" t="s">
        <v>103</v>
      </c>
      <c r="BR432" s="56">
        <f t="shared" si="266"/>
        <v>0</v>
      </c>
      <c r="BS432" s="56"/>
      <c r="BT432" s="99" t="s">
        <v>74</v>
      </c>
      <c r="BU432" s="56">
        <f t="shared" si="267"/>
        <v>0</v>
      </c>
      <c r="BV432" s="100" t="s">
        <v>139</v>
      </c>
      <c r="BW432" s="56">
        <f t="shared" si="268"/>
        <v>0</v>
      </c>
      <c r="BX432" s="99" t="s">
        <v>86</v>
      </c>
      <c r="BY432" s="56">
        <f t="shared" si="269"/>
        <v>0</v>
      </c>
      <c r="BZ432" s="99" t="s">
        <v>123</v>
      </c>
      <c r="CA432" s="56">
        <f t="shared" si="270"/>
        <v>0</v>
      </c>
      <c r="CB432" s="99" t="s">
        <v>111</v>
      </c>
      <c r="CC432" s="56">
        <f t="shared" si="271"/>
        <v>0</v>
      </c>
      <c r="CD432" s="99" t="s">
        <v>126</v>
      </c>
      <c r="CE432" s="56">
        <f t="shared" si="272"/>
        <v>0</v>
      </c>
      <c r="CF432" s="56"/>
      <c r="CG432" s="99" t="s">
        <v>74</v>
      </c>
      <c r="CH432" s="56">
        <f t="shared" si="273"/>
        <v>0</v>
      </c>
      <c r="CI432" s="99" t="s">
        <v>139</v>
      </c>
      <c r="CJ432" s="56">
        <f t="shared" si="274"/>
        <v>0</v>
      </c>
      <c r="CK432" s="99" t="s">
        <v>86</v>
      </c>
      <c r="CL432" s="56">
        <f t="shared" si="275"/>
        <v>0</v>
      </c>
      <c r="CM432" s="99" t="s">
        <v>123</v>
      </c>
      <c r="CN432" s="56">
        <f t="shared" si="276"/>
        <v>0</v>
      </c>
      <c r="CO432" s="99" t="s">
        <v>111</v>
      </c>
      <c r="CP432" s="56">
        <f t="shared" si="277"/>
        <v>0</v>
      </c>
      <c r="CQ432" s="99" t="s">
        <v>126</v>
      </c>
      <c r="CR432" s="102">
        <f t="shared" si="278"/>
        <v>0</v>
      </c>
    </row>
    <row r="433" spans="1:96" x14ac:dyDescent="0.15">
      <c r="A433" s="80" t="s">
        <v>1014</v>
      </c>
      <c r="B433" s="81" t="s">
        <v>1015</v>
      </c>
      <c r="C433" s="82" t="s">
        <v>170</v>
      </c>
      <c r="D433" s="82" t="s">
        <v>52</v>
      </c>
      <c r="E433" s="56"/>
      <c r="F433" s="14"/>
      <c r="G433" s="80">
        <v>89</v>
      </c>
      <c r="H433" s="56">
        <v>39</v>
      </c>
      <c r="I433" s="56">
        <v>68</v>
      </c>
      <c r="J433" s="56">
        <v>50.5</v>
      </c>
      <c r="K433" s="56">
        <v>51</v>
      </c>
      <c r="L433" s="56">
        <v>52</v>
      </c>
      <c r="M433" s="94">
        <f t="shared" ref="M433:M496" si="281">SUM(G433:L433)</f>
        <v>349.5</v>
      </c>
      <c r="N433" s="80"/>
      <c r="O433" s="56">
        <f t="shared" si="279"/>
        <v>0</v>
      </c>
      <c r="P433" s="56"/>
      <c r="Q433" s="81">
        <f t="shared" si="280"/>
        <v>0</v>
      </c>
      <c r="R433" s="14">
        <f t="shared" si="242"/>
        <v>0</v>
      </c>
      <c r="S433" s="80"/>
      <c r="T433" s="99" t="s">
        <v>75</v>
      </c>
      <c r="U433" s="56">
        <f t="shared" si="243"/>
        <v>0</v>
      </c>
      <c r="V433" s="99" t="s">
        <v>81</v>
      </c>
      <c r="W433" s="56">
        <f t="shared" si="244"/>
        <v>0</v>
      </c>
      <c r="X433" s="99" t="s">
        <v>87</v>
      </c>
      <c r="Y433" s="56">
        <f t="shared" si="245"/>
        <v>0</v>
      </c>
      <c r="Z433" s="99" t="s">
        <v>105</v>
      </c>
      <c r="AA433" s="56">
        <f t="shared" si="246"/>
        <v>0</v>
      </c>
      <c r="AB433" s="99" t="s">
        <v>111</v>
      </c>
      <c r="AC433" s="56">
        <f t="shared" si="247"/>
        <v>0</v>
      </c>
      <c r="AD433" s="99" t="s">
        <v>103</v>
      </c>
      <c r="AE433" s="56">
        <f t="shared" si="248"/>
        <v>0</v>
      </c>
      <c r="AF433" s="56"/>
      <c r="AG433" s="99" t="s">
        <v>75</v>
      </c>
      <c r="AH433" s="56">
        <f t="shared" si="249"/>
        <v>0</v>
      </c>
      <c r="AI433" s="100" t="s">
        <v>81</v>
      </c>
      <c r="AJ433" s="56">
        <f t="shared" si="250"/>
        <v>0</v>
      </c>
      <c r="AK433" s="56" t="s">
        <v>89</v>
      </c>
      <c r="AL433" s="56">
        <f t="shared" si="251"/>
        <v>0</v>
      </c>
      <c r="AM433" s="99" t="s">
        <v>123</v>
      </c>
      <c r="AN433" s="56">
        <f t="shared" si="252"/>
        <v>0</v>
      </c>
      <c r="AO433" s="99" t="s">
        <v>110</v>
      </c>
      <c r="AP433" s="56">
        <f t="shared" si="253"/>
        <v>0</v>
      </c>
      <c r="AQ433" s="99" t="s">
        <v>127</v>
      </c>
      <c r="AR433" s="56">
        <f t="shared" si="254"/>
        <v>0</v>
      </c>
      <c r="AS433" s="56"/>
      <c r="AT433" s="99" t="s">
        <v>75</v>
      </c>
      <c r="AU433" s="56">
        <f t="shared" si="255"/>
        <v>0</v>
      </c>
      <c r="AV433" s="99" t="s">
        <v>79</v>
      </c>
      <c r="AW433" s="56">
        <f t="shared" si="256"/>
        <v>0</v>
      </c>
      <c r="AX433" s="99" t="s">
        <v>89</v>
      </c>
      <c r="AY433" s="56">
        <f t="shared" si="257"/>
        <v>0</v>
      </c>
      <c r="AZ433" s="99" t="s">
        <v>105</v>
      </c>
      <c r="BA433" s="56">
        <f t="shared" si="258"/>
        <v>0</v>
      </c>
      <c r="BB433" s="99" t="s">
        <v>111</v>
      </c>
      <c r="BC433" s="56">
        <f t="shared" si="259"/>
        <v>0</v>
      </c>
      <c r="BD433" s="99" t="s">
        <v>112</v>
      </c>
      <c r="BE433" s="56">
        <f t="shared" si="260"/>
        <v>0</v>
      </c>
      <c r="BF433" s="56"/>
      <c r="BG433" s="69" t="s">
        <v>75</v>
      </c>
      <c r="BH433" s="56">
        <f t="shared" si="261"/>
        <v>0</v>
      </c>
      <c r="BI433" s="100" t="s">
        <v>79</v>
      </c>
      <c r="BJ433" s="56">
        <f t="shared" si="262"/>
        <v>0</v>
      </c>
      <c r="BK433" s="99" t="s">
        <v>89</v>
      </c>
      <c r="BL433" s="56">
        <f t="shared" si="263"/>
        <v>0</v>
      </c>
      <c r="BM433" s="99" t="s">
        <v>105</v>
      </c>
      <c r="BN433" s="56">
        <f t="shared" si="264"/>
        <v>0</v>
      </c>
      <c r="BO433" s="99" t="s">
        <v>111</v>
      </c>
      <c r="BP433" s="56">
        <f t="shared" si="265"/>
        <v>0</v>
      </c>
      <c r="BQ433" s="99" t="s">
        <v>112</v>
      </c>
      <c r="BR433" s="56">
        <f t="shared" si="266"/>
        <v>0</v>
      </c>
      <c r="BS433" s="56"/>
      <c r="BT433" s="99" t="s">
        <v>73</v>
      </c>
      <c r="BU433" s="56">
        <f t="shared" si="267"/>
        <v>0</v>
      </c>
      <c r="BV433" s="100" t="s">
        <v>84</v>
      </c>
      <c r="BW433" s="56">
        <f t="shared" si="268"/>
        <v>0</v>
      </c>
      <c r="BX433" s="99" t="s">
        <v>85</v>
      </c>
      <c r="BY433" s="56">
        <f t="shared" si="269"/>
        <v>0</v>
      </c>
      <c r="BZ433" s="99" t="s">
        <v>105</v>
      </c>
      <c r="CA433" s="56">
        <f t="shared" si="270"/>
        <v>0</v>
      </c>
      <c r="CB433" s="99" t="s">
        <v>108</v>
      </c>
      <c r="CC433" s="56">
        <f t="shared" si="271"/>
        <v>0</v>
      </c>
      <c r="CD433" s="99" t="s">
        <v>112</v>
      </c>
      <c r="CE433" s="56">
        <f t="shared" si="272"/>
        <v>0</v>
      </c>
      <c r="CF433" s="56"/>
      <c r="CG433" s="99" t="s">
        <v>73</v>
      </c>
      <c r="CH433" s="56">
        <f t="shared" si="273"/>
        <v>0</v>
      </c>
      <c r="CI433" s="99" t="s">
        <v>84</v>
      </c>
      <c r="CJ433" s="56">
        <f t="shared" si="274"/>
        <v>0</v>
      </c>
      <c r="CK433" s="99" t="s">
        <v>85</v>
      </c>
      <c r="CL433" s="56">
        <f t="shared" si="275"/>
        <v>0</v>
      </c>
      <c r="CM433" s="99" t="s">
        <v>105</v>
      </c>
      <c r="CN433" s="56">
        <f t="shared" si="276"/>
        <v>0</v>
      </c>
      <c r="CO433" s="99" t="s">
        <v>108</v>
      </c>
      <c r="CP433" s="56">
        <f t="shared" si="277"/>
        <v>0</v>
      </c>
      <c r="CQ433" s="99" t="s">
        <v>112</v>
      </c>
      <c r="CR433" s="102">
        <f t="shared" si="278"/>
        <v>0</v>
      </c>
    </row>
    <row r="434" spans="1:96" x14ac:dyDescent="0.15">
      <c r="A434" s="80" t="s">
        <v>1016</v>
      </c>
      <c r="B434" s="81" t="s">
        <v>1017</v>
      </c>
      <c r="C434" s="82" t="s">
        <v>170</v>
      </c>
      <c r="D434" s="82" t="s">
        <v>52</v>
      </c>
      <c r="E434" s="56"/>
      <c r="F434" s="14"/>
      <c r="G434" s="80">
        <v>86</v>
      </c>
      <c r="H434" s="56">
        <v>74</v>
      </c>
      <c r="I434" s="56">
        <v>34</v>
      </c>
      <c r="J434" s="56">
        <v>57.5</v>
      </c>
      <c r="K434" s="56">
        <v>46.5</v>
      </c>
      <c r="L434" s="56">
        <v>51</v>
      </c>
      <c r="M434" s="94">
        <f t="shared" si="281"/>
        <v>349</v>
      </c>
      <c r="N434" s="80"/>
      <c r="O434" s="56">
        <f t="shared" si="279"/>
        <v>0</v>
      </c>
      <c r="P434" s="56"/>
      <c r="Q434" s="81">
        <f t="shared" si="280"/>
        <v>0</v>
      </c>
      <c r="R434" s="14">
        <f t="shared" si="242"/>
        <v>0</v>
      </c>
      <c r="S434" s="80"/>
      <c r="T434" s="99" t="s">
        <v>77</v>
      </c>
      <c r="U434" s="56">
        <f t="shared" si="243"/>
        <v>0</v>
      </c>
      <c r="V434" s="99" t="s">
        <v>82</v>
      </c>
      <c r="W434" s="56">
        <f t="shared" si="244"/>
        <v>0</v>
      </c>
      <c r="X434" s="99" t="s">
        <v>90</v>
      </c>
      <c r="Y434" s="56">
        <f t="shared" si="245"/>
        <v>0</v>
      </c>
      <c r="Z434" s="99" t="s">
        <v>105</v>
      </c>
      <c r="AA434" s="56">
        <f t="shared" si="246"/>
        <v>0</v>
      </c>
      <c r="AB434" s="99" t="s">
        <v>108</v>
      </c>
      <c r="AC434" s="56">
        <f t="shared" si="247"/>
        <v>0</v>
      </c>
      <c r="AD434" s="99" t="s">
        <v>103</v>
      </c>
      <c r="AE434" s="56">
        <f t="shared" si="248"/>
        <v>0</v>
      </c>
      <c r="AF434" s="56"/>
      <c r="AG434" s="99" t="s">
        <v>77</v>
      </c>
      <c r="AH434" s="56">
        <f t="shared" si="249"/>
        <v>0</v>
      </c>
      <c r="AI434" s="100" t="s">
        <v>80</v>
      </c>
      <c r="AJ434" s="56">
        <f t="shared" si="250"/>
        <v>0</v>
      </c>
      <c r="AK434" s="56" t="s">
        <v>90</v>
      </c>
      <c r="AL434" s="56">
        <f t="shared" si="251"/>
        <v>0</v>
      </c>
      <c r="AM434" s="99" t="s">
        <v>123</v>
      </c>
      <c r="AN434" s="56">
        <f t="shared" si="252"/>
        <v>0</v>
      </c>
      <c r="AO434" s="99" t="s">
        <v>111</v>
      </c>
      <c r="AP434" s="56">
        <f t="shared" si="253"/>
        <v>0</v>
      </c>
      <c r="AQ434" s="99" t="s">
        <v>112</v>
      </c>
      <c r="AR434" s="56">
        <f t="shared" si="254"/>
        <v>0</v>
      </c>
      <c r="AS434" s="56"/>
      <c r="AT434" s="99" t="s">
        <v>73</v>
      </c>
      <c r="AU434" s="56">
        <f t="shared" si="255"/>
        <v>0</v>
      </c>
      <c r="AV434" s="99" t="s">
        <v>132</v>
      </c>
      <c r="AW434" s="56">
        <f t="shared" si="256"/>
        <v>0</v>
      </c>
      <c r="AX434" s="99" t="s">
        <v>86</v>
      </c>
      <c r="AY434" s="56">
        <f t="shared" si="257"/>
        <v>0</v>
      </c>
      <c r="AZ434" s="99" t="s">
        <v>123</v>
      </c>
      <c r="BA434" s="56">
        <f t="shared" si="258"/>
        <v>0</v>
      </c>
      <c r="BB434" s="99" t="s">
        <v>111</v>
      </c>
      <c r="BC434" s="56">
        <f t="shared" si="259"/>
        <v>0</v>
      </c>
      <c r="BD434" s="99" t="s">
        <v>112</v>
      </c>
      <c r="BE434" s="56">
        <f t="shared" si="260"/>
        <v>0</v>
      </c>
      <c r="BF434" s="56"/>
      <c r="BG434" s="69" t="s">
        <v>73</v>
      </c>
      <c r="BH434" s="56">
        <f t="shared" si="261"/>
        <v>0</v>
      </c>
      <c r="BI434" s="100" t="s">
        <v>132</v>
      </c>
      <c r="BJ434" s="56">
        <f t="shared" si="262"/>
        <v>0</v>
      </c>
      <c r="BK434" s="99" t="s">
        <v>86</v>
      </c>
      <c r="BL434" s="56">
        <f t="shared" si="263"/>
        <v>0</v>
      </c>
      <c r="BM434" s="99" t="s">
        <v>123</v>
      </c>
      <c r="BN434" s="56">
        <f t="shared" si="264"/>
        <v>0</v>
      </c>
      <c r="BO434" s="99" t="s">
        <v>111</v>
      </c>
      <c r="BP434" s="56">
        <f t="shared" si="265"/>
        <v>0</v>
      </c>
      <c r="BQ434" s="99" t="s">
        <v>112</v>
      </c>
      <c r="BR434" s="56">
        <f t="shared" si="266"/>
        <v>0</v>
      </c>
      <c r="BS434" s="56"/>
      <c r="BT434" s="99" t="s">
        <v>74</v>
      </c>
      <c r="BU434" s="56">
        <f t="shared" si="267"/>
        <v>0</v>
      </c>
      <c r="BV434" s="100" t="s">
        <v>139</v>
      </c>
      <c r="BW434" s="56">
        <f t="shared" si="268"/>
        <v>0</v>
      </c>
      <c r="BX434" s="99" t="s">
        <v>86</v>
      </c>
      <c r="BY434" s="56">
        <f t="shared" si="269"/>
        <v>0</v>
      </c>
      <c r="BZ434" s="99" t="s">
        <v>123</v>
      </c>
      <c r="CA434" s="56">
        <f t="shared" si="270"/>
        <v>0</v>
      </c>
      <c r="CB434" s="99" t="s">
        <v>111</v>
      </c>
      <c r="CC434" s="56">
        <f t="shared" si="271"/>
        <v>0</v>
      </c>
      <c r="CD434" s="99" t="s">
        <v>126</v>
      </c>
      <c r="CE434" s="56">
        <f t="shared" si="272"/>
        <v>0</v>
      </c>
      <c r="CF434" s="56"/>
      <c r="CG434" s="99" t="s">
        <v>74</v>
      </c>
      <c r="CH434" s="56">
        <f t="shared" si="273"/>
        <v>0</v>
      </c>
      <c r="CI434" s="99" t="s">
        <v>139</v>
      </c>
      <c r="CJ434" s="56">
        <f t="shared" si="274"/>
        <v>0</v>
      </c>
      <c r="CK434" s="99" t="s">
        <v>86</v>
      </c>
      <c r="CL434" s="56">
        <f t="shared" si="275"/>
        <v>0</v>
      </c>
      <c r="CM434" s="99" t="s">
        <v>123</v>
      </c>
      <c r="CN434" s="56">
        <f t="shared" si="276"/>
        <v>0</v>
      </c>
      <c r="CO434" s="99" t="s">
        <v>111</v>
      </c>
      <c r="CP434" s="56">
        <f t="shared" si="277"/>
        <v>0</v>
      </c>
      <c r="CQ434" s="99" t="s">
        <v>126</v>
      </c>
      <c r="CR434" s="102">
        <f t="shared" si="278"/>
        <v>0</v>
      </c>
    </row>
    <row r="435" spans="1:96" x14ac:dyDescent="0.15">
      <c r="A435" s="80" t="s">
        <v>1018</v>
      </c>
      <c r="B435" s="81" t="s">
        <v>1019</v>
      </c>
      <c r="C435" s="82" t="s">
        <v>170</v>
      </c>
      <c r="D435" s="82" t="s">
        <v>52</v>
      </c>
      <c r="E435" s="56"/>
      <c r="F435" s="14"/>
      <c r="G435" s="80">
        <v>92</v>
      </c>
      <c r="H435" s="56">
        <v>39</v>
      </c>
      <c r="I435" s="56">
        <v>76</v>
      </c>
      <c r="J435" s="56">
        <v>48.5</v>
      </c>
      <c r="K435" s="56">
        <v>56</v>
      </c>
      <c r="L435" s="56">
        <v>37</v>
      </c>
      <c r="M435" s="94">
        <f t="shared" si="281"/>
        <v>348.5</v>
      </c>
      <c r="N435" s="80"/>
      <c r="O435" s="56">
        <f t="shared" si="279"/>
        <v>0</v>
      </c>
      <c r="P435" s="56"/>
      <c r="Q435" s="81">
        <f t="shared" si="280"/>
        <v>0</v>
      </c>
      <c r="R435" s="14">
        <f t="shared" ref="R435:R498" si="282">O435+Q435</f>
        <v>0</v>
      </c>
      <c r="S435" s="80"/>
      <c r="T435" s="99" t="s">
        <v>75</v>
      </c>
      <c r="U435" s="56">
        <f t="shared" ref="U435:U498" si="283">($R435*2/10)*0.5/6</f>
        <v>0</v>
      </c>
      <c r="V435" s="99" t="s">
        <v>80</v>
      </c>
      <c r="W435" s="56">
        <f t="shared" ref="W435:W498" si="284">($R435*2/10)*0.5/6</f>
        <v>0</v>
      </c>
      <c r="X435" s="99" t="s">
        <v>89</v>
      </c>
      <c r="Y435" s="56">
        <f t="shared" ref="Y435:Y498" si="285">($R435*2/10)*0.5/6</f>
        <v>0</v>
      </c>
      <c r="Z435" s="99" t="s">
        <v>123</v>
      </c>
      <c r="AA435" s="56">
        <f t="shared" ref="AA435:AA498" si="286">($R435*2/10)*0.5/6</f>
        <v>0</v>
      </c>
      <c r="AB435" s="99" t="s">
        <v>111</v>
      </c>
      <c r="AC435" s="56">
        <f t="shared" ref="AC435:AC498" si="287">($R435*2/10)*0.5/6</f>
        <v>0</v>
      </c>
      <c r="AD435" s="99" t="s">
        <v>103</v>
      </c>
      <c r="AE435" s="56">
        <f t="shared" ref="AE435:AE498" si="288">($R435*2/10)*0.5/6</f>
        <v>0</v>
      </c>
      <c r="AF435" s="56"/>
      <c r="AG435" s="99" t="s">
        <v>76</v>
      </c>
      <c r="AH435" s="56">
        <f t="shared" ref="AH435:AH498" si="289">($R435*2/10)*0.5/6</f>
        <v>0</v>
      </c>
      <c r="AI435" s="100" t="s">
        <v>80</v>
      </c>
      <c r="AJ435" s="56">
        <f t="shared" ref="AJ435:AJ498" si="290">($R435*2/10)*0.5/6</f>
        <v>0</v>
      </c>
      <c r="AK435" s="56" t="s">
        <v>89</v>
      </c>
      <c r="AL435" s="56">
        <f t="shared" ref="AL435:AL498" si="291">($R435*2/10)*0.5/6</f>
        <v>0</v>
      </c>
      <c r="AM435" s="99" t="s">
        <v>123</v>
      </c>
      <c r="AN435" s="56">
        <f t="shared" ref="AN435:AN498" si="292">($R435*2/10)*0.5/6</f>
        <v>0</v>
      </c>
      <c r="AO435" s="99" t="s">
        <v>110</v>
      </c>
      <c r="AP435" s="56">
        <f t="shared" ref="AP435:AP498" si="293">($R435*2/10)*0.5/6</f>
        <v>0</v>
      </c>
      <c r="AQ435" s="99" t="s">
        <v>127</v>
      </c>
      <c r="AR435" s="56">
        <f t="shared" ref="AR435:AR498" si="294">($R435*2/10)*0.5/6</f>
        <v>0</v>
      </c>
      <c r="AS435" s="56"/>
      <c r="AT435" s="99" t="s">
        <v>77</v>
      </c>
      <c r="AU435" s="56">
        <f t="shared" ref="AU435:AU498" si="295">($R435*3/10)*0.5/6</f>
        <v>0</v>
      </c>
      <c r="AV435" s="99" t="s">
        <v>80</v>
      </c>
      <c r="AW435" s="56">
        <f t="shared" ref="AW435:AW498" si="296">($R435*3/10)*0.5/6</f>
        <v>0</v>
      </c>
      <c r="AX435" s="99" t="s">
        <v>90</v>
      </c>
      <c r="AY435" s="56">
        <f t="shared" ref="AY435:AY498" si="297">($R435*3/10)*0.5/6</f>
        <v>0</v>
      </c>
      <c r="AZ435" s="99" t="s">
        <v>105</v>
      </c>
      <c r="BA435" s="56">
        <f t="shared" ref="BA435:BA498" si="298">($R435*3/10)*0.5/6</f>
        <v>0</v>
      </c>
      <c r="BB435" s="99" t="s">
        <v>111</v>
      </c>
      <c r="BC435" s="56">
        <f t="shared" ref="BC435:BC498" si="299">($R435*3/10)*0.5/6</f>
        <v>0</v>
      </c>
      <c r="BD435" s="99" t="s">
        <v>112</v>
      </c>
      <c r="BE435" s="56">
        <f t="shared" ref="BE435:BE498" si="300">($R435*3/10)*0.5/6</f>
        <v>0</v>
      </c>
      <c r="BF435" s="56"/>
      <c r="BG435" s="69" t="s">
        <v>77</v>
      </c>
      <c r="BH435" s="56">
        <f t="shared" ref="BH435:BH498" si="301">($R435*3/10)*0.5/6</f>
        <v>0</v>
      </c>
      <c r="BI435" s="100" t="s">
        <v>80</v>
      </c>
      <c r="BJ435" s="56">
        <f t="shared" ref="BJ435:BJ498" si="302">($R435*3/10)*0.5/6</f>
        <v>0</v>
      </c>
      <c r="BK435" s="99" t="s">
        <v>90</v>
      </c>
      <c r="BL435" s="56">
        <f t="shared" ref="BL435:BL498" si="303">($R435*3/10)*0.5/6</f>
        <v>0</v>
      </c>
      <c r="BM435" s="99" t="s">
        <v>105</v>
      </c>
      <c r="BN435" s="56">
        <f t="shared" ref="BN435:BN498" si="304">($R435*3/10)*0.5/6</f>
        <v>0</v>
      </c>
      <c r="BO435" s="99" t="s">
        <v>111</v>
      </c>
      <c r="BP435" s="56">
        <f t="shared" ref="BP435:BP498" si="305">($R435*3/10)*0.5/6</f>
        <v>0</v>
      </c>
      <c r="BQ435" s="99" t="s">
        <v>112</v>
      </c>
      <c r="BR435" s="56">
        <f t="shared" ref="BR435:BR498" si="306">($R435*3/10)*0.5/6</f>
        <v>0</v>
      </c>
      <c r="BS435" s="56"/>
      <c r="BT435" s="99" t="s">
        <v>75</v>
      </c>
      <c r="BU435" s="56">
        <f t="shared" ref="BU435:BU498" si="307">($R435*5/10)*0.5/6</f>
        <v>0</v>
      </c>
      <c r="BV435" s="100" t="s">
        <v>139</v>
      </c>
      <c r="BW435" s="56">
        <f t="shared" ref="BW435:BW498" si="308">($R435*5/10)*0.5/6</f>
        <v>0</v>
      </c>
      <c r="BX435" s="99" t="s">
        <v>89</v>
      </c>
      <c r="BY435" s="56">
        <f t="shared" ref="BY435:BY498" si="309">($R435*5/10)*0.5/6</f>
        <v>0</v>
      </c>
      <c r="BZ435" s="99" t="s">
        <v>123</v>
      </c>
      <c r="CA435" s="56">
        <f t="shared" ref="CA435:CA498" si="310">($R435*5/10)*0.5/6</f>
        <v>0</v>
      </c>
      <c r="CB435" s="99" t="s">
        <v>111</v>
      </c>
      <c r="CC435" s="56">
        <f t="shared" ref="CC435:CC498" si="311">($R435*5/10)*0.5/6</f>
        <v>0</v>
      </c>
      <c r="CD435" s="99" t="s">
        <v>126</v>
      </c>
      <c r="CE435" s="56">
        <f t="shared" ref="CE435:CE498" si="312">($R435*5/10)*0.5/6</f>
        <v>0</v>
      </c>
      <c r="CF435" s="56"/>
      <c r="CG435" s="99" t="s">
        <v>75</v>
      </c>
      <c r="CH435" s="56">
        <f t="shared" ref="CH435:CH498" si="313">($R435*5/10)*0.5/6</f>
        <v>0</v>
      </c>
      <c r="CI435" s="99" t="s">
        <v>139</v>
      </c>
      <c r="CJ435" s="56">
        <f t="shared" ref="CJ435:CJ498" si="314">($R435*5/10)*0.5/6</f>
        <v>0</v>
      </c>
      <c r="CK435" s="99" t="s">
        <v>89</v>
      </c>
      <c r="CL435" s="56">
        <f t="shared" ref="CL435:CL498" si="315">($R435*5/10)*0.5/6</f>
        <v>0</v>
      </c>
      <c r="CM435" s="99" t="s">
        <v>123</v>
      </c>
      <c r="CN435" s="56">
        <f t="shared" ref="CN435:CN498" si="316">($R435*5/10)*0.5/6</f>
        <v>0</v>
      </c>
      <c r="CO435" s="99" t="s">
        <v>111</v>
      </c>
      <c r="CP435" s="56">
        <f t="shared" ref="CP435:CP498" si="317">($R435*5/10)*0.5/6</f>
        <v>0</v>
      </c>
      <c r="CQ435" s="99" t="s">
        <v>126</v>
      </c>
      <c r="CR435" s="102">
        <f t="shared" ref="CR435:CR498" si="318">($R435*5/10)*0.5/6</f>
        <v>0</v>
      </c>
    </row>
    <row r="436" spans="1:96" x14ac:dyDescent="0.15">
      <c r="A436" s="80" t="s">
        <v>1020</v>
      </c>
      <c r="B436" s="81" t="s">
        <v>1021</v>
      </c>
      <c r="C436" s="82" t="s">
        <v>170</v>
      </c>
      <c r="D436" s="82" t="s">
        <v>52</v>
      </c>
      <c r="E436" s="56"/>
      <c r="F436" s="14"/>
      <c r="G436" s="80">
        <v>93</v>
      </c>
      <c r="H436" s="56">
        <v>33</v>
      </c>
      <c r="I436" s="56">
        <v>65</v>
      </c>
      <c r="J436" s="56">
        <v>55</v>
      </c>
      <c r="K436" s="56">
        <v>46.5</v>
      </c>
      <c r="L436" s="56">
        <v>56</v>
      </c>
      <c r="M436" s="94">
        <f t="shared" si="281"/>
        <v>348.5</v>
      </c>
      <c r="N436" s="80"/>
      <c r="O436" s="56">
        <f t="shared" ref="O436:O499" si="319">IF(E436&gt;0,IF(N436="本科",(2-E436)*36,-(E436)*36),IF(N436="本科",2*36,0))</f>
        <v>0</v>
      </c>
      <c r="P436" s="56"/>
      <c r="Q436" s="81">
        <f t="shared" si="280"/>
        <v>0</v>
      </c>
      <c r="R436" s="14">
        <f t="shared" si="282"/>
        <v>0</v>
      </c>
      <c r="S436" s="80"/>
      <c r="T436" s="99" t="s">
        <v>75</v>
      </c>
      <c r="U436" s="56">
        <f t="shared" si="283"/>
        <v>0</v>
      </c>
      <c r="V436" s="99" t="s">
        <v>81</v>
      </c>
      <c r="W436" s="56">
        <f t="shared" si="284"/>
        <v>0</v>
      </c>
      <c r="X436" s="99" t="s">
        <v>87</v>
      </c>
      <c r="Y436" s="56">
        <f t="shared" si="285"/>
        <v>0</v>
      </c>
      <c r="Z436" s="99" t="s">
        <v>105</v>
      </c>
      <c r="AA436" s="56">
        <f t="shared" si="286"/>
        <v>0</v>
      </c>
      <c r="AB436" s="99" t="s">
        <v>111</v>
      </c>
      <c r="AC436" s="56">
        <f t="shared" si="287"/>
        <v>0</v>
      </c>
      <c r="AD436" s="99" t="s">
        <v>103</v>
      </c>
      <c r="AE436" s="56">
        <f t="shared" si="288"/>
        <v>0</v>
      </c>
      <c r="AF436" s="56"/>
      <c r="AG436" s="99" t="s">
        <v>77</v>
      </c>
      <c r="AH436" s="56">
        <f t="shared" si="289"/>
        <v>0</v>
      </c>
      <c r="AI436" s="100" t="s">
        <v>80</v>
      </c>
      <c r="AJ436" s="56">
        <f t="shared" si="290"/>
        <v>0</v>
      </c>
      <c r="AK436" s="56" t="s">
        <v>90</v>
      </c>
      <c r="AL436" s="56">
        <f t="shared" si="291"/>
        <v>0</v>
      </c>
      <c r="AM436" s="99" t="s">
        <v>105</v>
      </c>
      <c r="AN436" s="56">
        <f t="shared" si="292"/>
        <v>0</v>
      </c>
      <c r="AO436" s="99" t="s">
        <v>110</v>
      </c>
      <c r="AP436" s="56">
        <f t="shared" si="293"/>
        <v>0</v>
      </c>
      <c r="AQ436" s="99" t="s">
        <v>112</v>
      </c>
      <c r="AR436" s="56">
        <f t="shared" si="294"/>
        <v>0</v>
      </c>
      <c r="AS436" s="56"/>
      <c r="AT436" s="99" t="s">
        <v>77</v>
      </c>
      <c r="AU436" s="56">
        <f t="shared" si="295"/>
        <v>0</v>
      </c>
      <c r="AV436" s="99" t="s">
        <v>80</v>
      </c>
      <c r="AW436" s="56">
        <f t="shared" si="296"/>
        <v>0</v>
      </c>
      <c r="AX436" s="99" t="s">
        <v>90</v>
      </c>
      <c r="AY436" s="56">
        <f t="shared" si="297"/>
        <v>0</v>
      </c>
      <c r="AZ436" s="99" t="s">
        <v>105</v>
      </c>
      <c r="BA436" s="56">
        <f t="shared" si="298"/>
        <v>0</v>
      </c>
      <c r="BB436" s="99" t="s">
        <v>133</v>
      </c>
      <c r="BC436" s="56">
        <f t="shared" si="299"/>
        <v>0</v>
      </c>
      <c r="BD436" s="99" t="s">
        <v>103</v>
      </c>
      <c r="BE436" s="56">
        <f t="shared" si="300"/>
        <v>0</v>
      </c>
      <c r="BF436" s="56"/>
      <c r="BG436" s="69" t="s">
        <v>77</v>
      </c>
      <c r="BH436" s="56">
        <f t="shared" si="301"/>
        <v>0</v>
      </c>
      <c r="BI436" s="100" t="s">
        <v>80</v>
      </c>
      <c r="BJ436" s="56">
        <f t="shared" si="302"/>
        <v>0</v>
      </c>
      <c r="BK436" s="99" t="s">
        <v>90</v>
      </c>
      <c r="BL436" s="56">
        <f t="shared" si="303"/>
        <v>0</v>
      </c>
      <c r="BM436" s="99" t="s">
        <v>105</v>
      </c>
      <c r="BN436" s="56">
        <f t="shared" si="304"/>
        <v>0</v>
      </c>
      <c r="BO436" s="99" t="s">
        <v>133</v>
      </c>
      <c r="BP436" s="56">
        <f t="shared" si="305"/>
        <v>0</v>
      </c>
      <c r="BQ436" s="99" t="s">
        <v>103</v>
      </c>
      <c r="BR436" s="56">
        <f t="shared" si="306"/>
        <v>0</v>
      </c>
      <c r="BS436" s="56"/>
      <c r="BT436" s="99" t="s">
        <v>136</v>
      </c>
      <c r="BU436" s="56">
        <f t="shared" si="307"/>
        <v>0</v>
      </c>
      <c r="BV436" s="100" t="s">
        <v>80</v>
      </c>
      <c r="BW436" s="56">
        <f t="shared" si="308"/>
        <v>0</v>
      </c>
      <c r="BX436" s="99" t="s">
        <v>90</v>
      </c>
      <c r="BY436" s="56">
        <f t="shared" si="309"/>
        <v>0</v>
      </c>
      <c r="BZ436" s="99" t="s">
        <v>105</v>
      </c>
      <c r="CA436" s="56">
        <f t="shared" si="310"/>
        <v>0</v>
      </c>
      <c r="CB436" s="99" t="s">
        <v>108</v>
      </c>
      <c r="CC436" s="56">
        <f t="shared" si="311"/>
        <v>0</v>
      </c>
      <c r="CD436" s="99" t="s">
        <v>126</v>
      </c>
      <c r="CE436" s="56">
        <f t="shared" si="312"/>
        <v>0</v>
      </c>
      <c r="CF436" s="56"/>
      <c r="CG436" s="99" t="s">
        <v>136</v>
      </c>
      <c r="CH436" s="56">
        <f t="shared" si="313"/>
        <v>0</v>
      </c>
      <c r="CI436" s="99" t="s">
        <v>80</v>
      </c>
      <c r="CJ436" s="56">
        <f t="shared" si="314"/>
        <v>0</v>
      </c>
      <c r="CK436" s="99" t="s">
        <v>90</v>
      </c>
      <c r="CL436" s="56">
        <f t="shared" si="315"/>
        <v>0</v>
      </c>
      <c r="CM436" s="99" t="s">
        <v>105</v>
      </c>
      <c r="CN436" s="56">
        <f t="shared" si="316"/>
        <v>0</v>
      </c>
      <c r="CO436" s="99" t="s">
        <v>108</v>
      </c>
      <c r="CP436" s="56">
        <f t="shared" si="317"/>
        <v>0</v>
      </c>
      <c r="CQ436" s="99" t="s">
        <v>126</v>
      </c>
      <c r="CR436" s="102">
        <f t="shared" si="318"/>
        <v>0</v>
      </c>
    </row>
    <row r="437" spans="1:96" x14ac:dyDescent="0.15">
      <c r="A437" s="80" t="s">
        <v>1022</v>
      </c>
      <c r="B437" s="81" t="s">
        <v>1023</v>
      </c>
      <c r="C437" s="82" t="s">
        <v>170</v>
      </c>
      <c r="D437" s="82" t="s">
        <v>52</v>
      </c>
      <c r="E437" s="56"/>
      <c r="F437" s="14"/>
      <c r="G437" s="80">
        <v>89</v>
      </c>
      <c r="H437" s="56">
        <v>66</v>
      </c>
      <c r="I437" s="56">
        <v>39</v>
      </c>
      <c r="J437" s="56">
        <v>51.5</v>
      </c>
      <c r="K437" s="56">
        <v>46</v>
      </c>
      <c r="L437" s="56">
        <v>54</v>
      </c>
      <c r="M437" s="94">
        <f t="shared" si="281"/>
        <v>345.5</v>
      </c>
      <c r="N437" s="80"/>
      <c r="O437" s="56">
        <f t="shared" si="319"/>
        <v>0</v>
      </c>
      <c r="P437" s="56"/>
      <c r="Q437" s="81">
        <f t="shared" si="280"/>
        <v>0</v>
      </c>
      <c r="R437" s="14">
        <f t="shared" si="282"/>
        <v>0</v>
      </c>
      <c r="S437" s="80"/>
      <c r="T437" s="99" t="s">
        <v>78</v>
      </c>
      <c r="U437" s="56">
        <f t="shared" si="283"/>
        <v>0</v>
      </c>
      <c r="V437" s="99" t="s">
        <v>79</v>
      </c>
      <c r="W437" s="56">
        <f t="shared" si="284"/>
        <v>0</v>
      </c>
      <c r="X437" s="99" t="s">
        <v>86</v>
      </c>
      <c r="Y437" s="56">
        <f t="shared" si="285"/>
        <v>0</v>
      </c>
      <c r="Z437" s="99" t="s">
        <v>105</v>
      </c>
      <c r="AA437" s="56">
        <f t="shared" si="286"/>
        <v>0</v>
      </c>
      <c r="AB437" s="99" t="s">
        <v>110</v>
      </c>
      <c r="AC437" s="56">
        <f t="shared" si="287"/>
        <v>0</v>
      </c>
      <c r="AD437" s="99" t="s">
        <v>112</v>
      </c>
      <c r="AE437" s="56">
        <f t="shared" si="288"/>
        <v>0</v>
      </c>
      <c r="AF437" s="56"/>
      <c r="AG437" s="99" t="s">
        <v>74</v>
      </c>
      <c r="AH437" s="56">
        <f t="shared" si="289"/>
        <v>0</v>
      </c>
      <c r="AI437" s="100" t="s">
        <v>80</v>
      </c>
      <c r="AJ437" s="56">
        <f t="shared" si="290"/>
        <v>0</v>
      </c>
      <c r="AK437" s="56" t="s">
        <v>90</v>
      </c>
      <c r="AL437" s="56">
        <f t="shared" si="291"/>
        <v>0</v>
      </c>
      <c r="AM437" s="99" t="s">
        <v>107</v>
      </c>
      <c r="AN437" s="56">
        <f t="shared" si="292"/>
        <v>0</v>
      </c>
      <c r="AO437" s="99" t="s">
        <v>110</v>
      </c>
      <c r="AP437" s="56">
        <f t="shared" si="293"/>
        <v>0</v>
      </c>
      <c r="AQ437" s="99" t="s">
        <v>103</v>
      </c>
      <c r="AR437" s="56">
        <f t="shared" si="294"/>
        <v>0</v>
      </c>
      <c r="AS437" s="56"/>
      <c r="AT437" s="99" t="s">
        <v>74</v>
      </c>
      <c r="AU437" s="56">
        <f t="shared" si="295"/>
        <v>0</v>
      </c>
      <c r="AV437" s="99" t="s">
        <v>79</v>
      </c>
      <c r="AW437" s="56">
        <f t="shared" si="296"/>
        <v>0</v>
      </c>
      <c r="AX437" s="99" t="s">
        <v>89</v>
      </c>
      <c r="AY437" s="56">
        <f t="shared" si="297"/>
        <v>0</v>
      </c>
      <c r="AZ437" s="99" t="s">
        <v>107</v>
      </c>
      <c r="BA437" s="56">
        <f t="shared" si="298"/>
        <v>0</v>
      </c>
      <c r="BB437" s="99" t="s">
        <v>128</v>
      </c>
      <c r="BC437" s="56">
        <f t="shared" si="299"/>
        <v>0</v>
      </c>
      <c r="BD437" s="99" t="s">
        <v>112</v>
      </c>
      <c r="BE437" s="56">
        <f t="shared" si="300"/>
        <v>0</v>
      </c>
      <c r="BF437" s="56"/>
      <c r="BG437" s="69" t="s">
        <v>74</v>
      </c>
      <c r="BH437" s="56">
        <f t="shared" si="301"/>
        <v>0</v>
      </c>
      <c r="BI437" s="100" t="s">
        <v>79</v>
      </c>
      <c r="BJ437" s="56">
        <f t="shared" si="302"/>
        <v>0</v>
      </c>
      <c r="BK437" s="99" t="s">
        <v>89</v>
      </c>
      <c r="BL437" s="56">
        <f t="shared" si="303"/>
        <v>0</v>
      </c>
      <c r="BM437" s="99" t="s">
        <v>107</v>
      </c>
      <c r="BN437" s="56">
        <f t="shared" si="304"/>
        <v>0</v>
      </c>
      <c r="BO437" s="99" t="s">
        <v>128</v>
      </c>
      <c r="BP437" s="56">
        <f t="shared" si="305"/>
        <v>0</v>
      </c>
      <c r="BQ437" s="99" t="s">
        <v>112</v>
      </c>
      <c r="BR437" s="56">
        <f t="shared" si="306"/>
        <v>0</v>
      </c>
      <c r="BS437" s="56"/>
      <c r="BT437" s="99" t="s">
        <v>136</v>
      </c>
      <c r="BU437" s="56">
        <f t="shared" si="307"/>
        <v>0</v>
      </c>
      <c r="BV437" s="100" t="s">
        <v>80</v>
      </c>
      <c r="BW437" s="56">
        <f t="shared" si="308"/>
        <v>0</v>
      </c>
      <c r="BX437" s="99" t="s">
        <v>90</v>
      </c>
      <c r="BY437" s="56">
        <f t="shared" si="309"/>
        <v>0</v>
      </c>
      <c r="BZ437" s="99" t="s">
        <v>105</v>
      </c>
      <c r="CA437" s="56">
        <f t="shared" si="310"/>
        <v>0</v>
      </c>
      <c r="CB437" s="99" t="s">
        <v>108</v>
      </c>
      <c r="CC437" s="56">
        <f t="shared" si="311"/>
        <v>0</v>
      </c>
      <c r="CD437" s="99" t="s">
        <v>112</v>
      </c>
      <c r="CE437" s="56">
        <f t="shared" si="312"/>
        <v>0</v>
      </c>
      <c r="CF437" s="56"/>
      <c r="CG437" s="99" t="s">
        <v>136</v>
      </c>
      <c r="CH437" s="56">
        <f t="shared" si="313"/>
        <v>0</v>
      </c>
      <c r="CI437" s="99" t="s">
        <v>80</v>
      </c>
      <c r="CJ437" s="56">
        <f t="shared" si="314"/>
        <v>0</v>
      </c>
      <c r="CK437" s="99" t="s">
        <v>90</v>
      </c>
      <c r="CL437" s="56">
        <f t="shared" si="315"/>
        <v>0</v>
      </c>
      <c r="CM437" s="99" t="s">
        <v>105</v>
      </c>
      <c r="CN437" s="56">
        <f t="shared" si="316"/>
        <v>0</v>
      </c>
      <c r="CO437" s="99" t="s">
        <v>108</v>
      </c>
      <c r="CP437" s="56">
        <f t="shared" si="317"/>
        <v>0</v>
      </c>
      <c r="CQ437" s="99" t="s">
        <v>112</v>
      </c>
      <c r="CR437" s="102">
        <f t="shared" si="318"/>
        <v>0</v>
      </c>
    </row>
    <row r="438" spans="1:96" x14ac:dyDescent="0.15">
      <c r="A438" s="80" t="s">
        <v>1024</v>
      </c>
      <c r="B438" s="81" t="s">
        <v>1025</v>
      </c>
      <c r="C438" s="82" t="s">
        <v>170</v>
      </c>
      <c r="D438" s="82" t="s">
        <v>52</v>
      </c>
      <c r="E438" s="56"/>
      <c r="F438" s="14"/>
      <c r="G438" s="80">
        <v>78</v>
      </c>
      <c r="H438" s="56">
        <v>52</v>
      </c>
      <c r="I438" s="56">
        <v>78</v>
      </c>
      <c r="J438" s="56">
        <v>39.5</v>
      </c>
      <c r="K438" s="56">
        <v>43</v>
      </c>
      <c r="L438" s="56">
        <v>54</v>
      </c>
      <c r="M438" s="94">
        <f t="shared" si="281"/>
        <v>344.5</v>
      </c>
      <c r="N438" s="80"/>
      <c r="O438" s="56">
        <f t="shared" si="319"/>
        <v>0</v>
      </c>
      <c r="P438" s="56"/>
      <c r="Q438" s="81">
        <f t="shared" si="280"/>
        <v>0</v>
      </c>
      <c r="R438" s="14">
        <f t="shared" si="282"/>
        <v>0</v>
      </c>
      <c r="S438" s="80"/>
      <c r="T438" s="99" t="s">
        <v>73</v>
      </c>
      <c r="U438" s="56">
        <f t="shared" si="283"/>
        <v>0</v>
      </c>
      <c r="V438" s="99" t="s">
        <v>80</v>
      </c>
      <c r="W438" s="56">
        <f t="shared" si="284"/>
        <v>0</v>
      </c>
      <c r="X438" s="99" t="s">
        <v>89</v>
      </c>
      <c r="Y438" s="56">
        <f t="shared" si="285"/>
        <v>0</v>
      </c>
      <c r="Z438" s="99" t="s">
        <v>123</v>
      </c>
      <c r="AA438" s="56">
        <f t="shared" si="286"/>
        <v>0</v>
      </c>
      <c r="AB438" s="99" t="s">
        <v>110</v>
      </c>
      <c r="AC438" s="56">
        <f t="shared" si="287"/>
        <v>0</v>
      </c>
      <c r="AD438" s="99" t="s">
        <v>103</v>
      </c>
      <c r="AE438" s="56">
        <f t="shared" si="288"/>
        <v>0</v>
      </c>
      <c r="AF438" s="56"/>
      <c r="AG438" s="99" t="s">
        <v>73</v>
      </c>
      <c r="AH438" s="56">
        <f t="shared" si="289"/>
        <v>0</v>
      </c>
      <c r="AI438" s="100" t="s">
        <v>79</v>
      </c>
      <c r="AJ438" s="56">
        <f t="shared" si="290"/>
        <v>0</v>
      </c>
      <c r="AK438" s="56" t="s">
        <v>85</v>
      </c>
      <c r="AL438" s="56">
        <f t="shared" si="291"/>
        <v>0</v>
      </c>
      <c r="AM438" s="99" t="s">
        <v>105</v>
      </c>
      <c r="AN438" s="56">
        <f t="shared" si="292"/>
        <v>0</v>
      </c>
      <c r="AO438" s="99" t="s">
        <v>111</v>
      </c>
      <c r="AP438" s="56">
        <f t="shared" si="293"/>
        <v>0</v>
      </c>
      <c r="AQ438" s="99" t="s">
        <v>103</v>
      </c>
      <c r="AR438" s="56">
        <f t="shared" si="294"/>
        <v>0</v>
      </c>
      <c r="AS438" s="56"/>
      <c r="AT438" s="99" t="s">
        <v>73</v>
      </c>
      <c r="AU438" s="56">
        <f t="shared" si="295"/>
        <v>0</v>
      </c>
      <c r="AV438" s="99" t="s">
        <v>132</v>
      </c>
      <c r="AW438" s="56">
        <f t="shared" si="296"/>
        <v>0</v>
      </c>
      <c r="AX438" s="99" t="s">
        <v>86</v>
      </c>
      <c r="AY438" s="56">
        <f t="shared" si="297"/>
        <v>0</v>
      </c>
      <c r="AZ438" s="99" t="s">
        <v>105</v>
      </c>
      <c r="BA438" s="56">
        <f t="shared" si="298"/>
        <v>0</v>
      </c>
      <c r="BB438" s="99" t="s">
        <v>111</v>
      </c>
      <c r="BC438" s="56">
        <f t="shared" si="299"/>
        <v>0</v>
      </c>
      <c r="BD438" s="99" t="s">
        <v>112</v>
      </c>
      <c r="BE438" s="56">
        <f t="shared" si="300"/>
        <v>0</v>
      </c>
      <c r="BF438" s="56"/>
      <c r="BG438" s="69" t="s">
        <v>73</v>
      </c>
      <c r="BH438" s="56">
        <f t="shared" si="301"/>
        <v>0</v>
      </c>
      <c r="BI438" s="100" t="s">
        <v>132</v>
      </c>
      <c r="BJ438" s="56">
        <f t="shared" si="302"/>
        <v>0</v>
      </c>
      <c r="BK438" s="99" t="s">
        <v>86</v>
      </c>
      <c r="BL438" s="56">
        <f t="shared" si="303"/>
        <v>0</v>
      </c>
      <c r="BM438" s="99" t="s">
        <v>105</v>
      </c>
      <c r="BN438" s="56">
        <f t="shared" si="304"/>
        <v>0</v>
      </c>
      <c r="BO438" s="99" t="s">
        <v>111</v>
      </c>
      <c r="BP438" s="56">
        <f t="shared" si="305"/>
        <v>0</v>
      </c>
      <c r="BQ438" s="99" t="s">
        <v>112</v>
      </c>
      <c r="BR438" s="56">
        <f t="shared" si="306"/>
        <v>0</v>
      </c>
      <c r="BS438" s="56"/>
      <c r="BT438" s="99" t="s">
        <v>74</v>
      </c>
      <c r="BU438" s="56">
        <f t="shared" si="307"/>
        <v>0</v>
      </c>
      <c r="BV438" s="100" t="s">
        <v>139</v>
      </c>
      <c r="BW438" s="56">
        <f t="shared" si="308"/>
        <v>0</v>
      </c>
      <c r="BX438" s="99" t="s">
        <v>86</v>
      </c>
      <c r="BY438" s="56">
        <f t="shared" si="309"/>
        <v>0</v>
      </c>
      <c r="BZ438" s="99" t="s">
        <v>123</v>
      </c>
      <c r="CA438" s="56">
        <f t="shared" si="310"/>
        <v>0</v>
      </c>
      <c r="CB438" s="99" t="s">
        <v>111</v>
      </c>
      <c r="CC438" s="56">
        <f t="shared" si="311"/>
        <v>0</v>
      </c>
      <c r="CD438" s="99" t="s">
        <v>126</v>
      </c>
      <c r="CE438" s="56">
        <f t="shared" si="312"/>
        <v>0</v>
      </c>
      <c r="CF438" s="56"/>
      <c r="CG438" s="99" t="s">
        <v>74</v>
      </c>
      <c r="CH438" s="56">
        <f t="shared" si="313"/>
        <v>0</v>
      </c>
      <c r="CI438" s="99" t="s">
        <v>139</v>
      </c>
      <c r="CJ438" s="56">
        <f t="shared" si="314"/>
        <v>0</v>
      </c>
      <c r="CK438" s="99" t="s">
        <v>86</v>
      </c>
      <c r="CL438" s="56">
        <f t="shared" si="315"/>
        <v>0</v>
      </c>
      <c r="CM438" s="99" t="s">
        <v>123</v>
      </c>
      <c r="CN438" s="56">
        <f t="shared" si="316"/>
        <v>0</v>
      </c>
      <c r="CO438" s="99" t="s">
        <v>111</v>
      </c>
      <c r="CP438" s="56">
        <f t="shared" si="317"/>
        <v>0</v>
      </c>
      <c r="CQ438" s="99" t="s">
        <v>126</v>
      </c>
      <c r="CR438" s="102">
        <f t="shared" si="318"/>
        <v>0</v>
      </c>
    </row>
    <row r="439" spans="1:96" x14ac:dyDescent="0.15">
      <c r="A439" s="80" t="s">
        <v>1026</v>
      </c>
      <c r="B439" s="81" t="s">
        <v>1027</v>
      </c>
      <c r="C439" s="82" t="s">
        <v>170</v>
      </c>
      <c r="D439" s="82" t="s">
        <v>52</v>
      </c>
      <c r="E439" s="56"/>
      <c r="F439" s="14"/>
      <c r="G439" s="80">
        <v>86</v>
      </c>
      <c r="H439" s="56">
        <v>55</v>
      </c>
      <c r="I439" s="56">
        <v>82</v>
      </c>
      <c r="J439" s="56">
        <v>62</v>
      </c>
      <c r="K439" s="56">
        <v>33</v>
      </c>
      <c r="L439" s="56">
        <v>25</v>
      </c>
      <c r="M439" s="94">
        <f t="shared" si="281"/>
        <v>343</v>
      </c>
      <c r="N439" s="80"/>
      <c r="O439" s="56">
        <f t="shared" si="319"/>
        <v>0</v>
      </c>
      <c r="P439" s="56"/>
      <c r="Q439" s="81">
        <f t="shared" si="280"/>
        <v>0</v>
      </c>
      <c r="R439" s="14">
        <f t="shared" si="282"/>
        <v>0</v>
      </c>
      <c r="S439" s="80"/>
      <c r="T439" s="99" t="s">
        <v>74</v>
      </c>
      <c r="U439" s="56">
        <f t="shared" si="283"/>
        <v>0</v>
      </c>
      <c r="V439" s="99" t="s">
        <v>79</v>
      </c>
      <c r="W439" s="56">
        <f t="shared" si="284"/>
        <v>0</v>
      </c>
      <c r="X439" s="99" t="s">
        <v>86</v>
      </c>
      <c r="Y439" s="56">
        <f t="shared" si="285"/>
        <v>0</v>
      </c>
      <c r="Z439" s="99" t="s">
        <v>107</v>
      </c>
      <c r="AA439" s="56">
        <f t="shared" si="286"/>
        <v>0</v>
      </c>
      <c r="AB439" s="99" t="s">
        <v>110</v>
      </c>
      <c r="AC439" s="56">
        <f t="shared" si="287"/>
        <v>0</v>
      </c>
      <c r="AD439" s="99" t="s">
        <v>103</v>
      </c>
      <c r="AE439" s="56">
        <f t="shared" si="288"/>
        <v>0</v>
      </c>
      <c r="AF439" s="56"/>
      <c r="AG439" s="99" t="s">
        <v>73</v>
      </c>
      <c r="AH439" s="56">
        <f t="shared" si="289"/>
        <v>0</v>
      </c>
      <c r="AI439" s="100" t="s">
        <v>79</v>
      </c>
      <c r="AJ439" s="56">
        <f t="shared" si="290"/>
        <v>0</v>
      </c>
      <c r="AK439" s="56" t="s">
        <v>87</v>
      </c>
      <c r="AL439" s="56">
        <f t="shared" si="291"/>
        <v>0</v>
      </c>
      <c r="AM439" s="99" t="s">
        <v>107</v>
      </c>
      <c r="AN439" s="56">
        <f t="shared" si="292"/>
        <v>0</v>
      </c>
      <c r="AO439" s="99" t="s">
        <v>111</v>
      </c>
      <c r="AP439" s="56">
        <f t="shared" si="293"/>
        <v>0</v>
      </c>
      <c r="AQ439" s="99" t="s">
        <v>103</v>
      </c>
      <c r="AR439" s="56">
        <f t="shared" si="294"/>
        <v>0</v>
      </c>
      <c r="AS439" s="56"/>
      <c r="AT439" s="99" t="s">
        <v>73</v>
      </c>
      <c r="AU439" s="56">
        <f t="shared" si="295"/>
        <v>0</v>
      </c>
      <c r="AV439" s="99" t="s">
        <v>80</v>
      </c>
      <c r="AW439" s="56">
        <f t="shared" si="296"/>
        <v>0</v>
      </c>
      <c r="AX439" s="99" t="s">
        <v>86</v>
      </c>
      <c r="AY439" s="56">
        <f t="shared" si="297"/>
        <v>0</v>
      </c>
      <c r="AZ439" s="99" t="s">
        <v>107</v>
      </c>
      <c r="BA439" s="56">
        <f t="shared" si="298"/>
        <v>0</v>
      </c>
      <c r="BB439" s="99" t="s">
        <v>111</v>
      </c>
      <c r="BC439" s="56">
        <f t="shared" si="299"/>
        <v>0</v>
      </c>
      <c r="BD439" s="99" t="s">
        <v>126</v>
      </c>
      <c r="BE439" s="56">
        <f t="shared" si="300"/>
        <v>0</v>
      </c>
      <c r="BF439" s="56"/>
      <c r="BG439" s="69" t="s">
        <v>73</v>
      </c>
      <c r="BH439" s="56">
        <f t="shared" si="301"/>
        <v>0</v>
      </c>
      <c r="BI439" s="100" t="s">
        <v>80</v>
      </c>
      <c r="BJ439" s="56">
        <f t="shared" si="302"/>
        <v>0</v>
      </c>
      <c r="BK439" s="99" t="s">
        <v>86</v>
      </c>
      <c r="BL439" s="56">
        <f t="shared" si="303"/>
        <v>0</v>
      </c>
      <c r="BM439" s="99" t="s">
        <v>107</v>
      </c>
      <c r="BN439" s="56">
        <f t="shared" si="304"/>
        <v>0</v>
      </c>
      <c r="BO439" s="99" t="s">
        <v>111</v>
      </c>
      <c r="BP439" s="56">
        <f t="shared" si="305"/>
        <v>0</v>
      </c>
      <c r="BQ439" s="99" t="s">
        <v>126</v>
      </c>
      <c r="BR439" s="56">
        <f t="shared" si="306"/>
        <v>0</v>
      </c>
      <c r="BS439" s="56"/>
      <c r="BT439" s="99" t="s">
        <v>77</v>
      </c>
      <c r="BU439" s="56">
        <f t="shared" si="307"/>
        <v>0</v>
      </c>
      <c r="BV439" s="100" t="s">
        <v>81</v>
      </c>
      <c r="BW439" s="56">
        <f t="shared" si="308"/>
        <v>0</v>
      </c>
      <c r="BX439" s="99" t="s">
        <v>86</v>
      </c>
      <c r="BY439" s="56">
        <f t="shared" si="309"/>
        <v>0</v>
      </c>
      <c r="BZ439" s="99" t="s">
        <v>105</v>
      </c>
      <c r="CA439" s="56">
        <f t="shared" si="310"/>
        <v>0</v>
      </c>
      <c r="CB439" s="99" t="s">
        <v>108</v>
      </c>
      <c r="CC439" s="56">
        <f t="shared" si="311"/>
        <v>0</v>
      </c>
      <c r="CD439" s="99" t="s">
        <v>126</v>
      </c>
      <c r="CE439" s="56">
        <f t="shared" si="312"/>
        <v>0</v>
      </c>
      <c r="CF439" s="56"/>
      <c r="CG439" s="99" t="s">
        <v>77</v>
      </c>
      <c r="CH439" s="56">
        <f t="shared" si="313"/>
        <v>0</v>
      </c>
      <c r="CI439" s="99" t="s">
        <v>81</v>
      </c>
      <c r="CJ439" s="56">
        <f t="shared" si="314"/>
        <v>0</v>
      </c>
      <c r="CK439" s="99" t="s">
        <v>86</v>
      </c>
      <c r="CL439" s="56">
        <f t="shared" si="315"/>
        <v>0</v>
      </c>
      <c r="CM439" s="99" t="s">
        <v>105</v>
      </c>
      <c r="CN439" s="56">
        <f t="shared" si="316"/>
        <v>0</v>
      </c>
      <c r="CO439" s="99" t="s">
        <v>108</v>
      </c>
      <c r="CP439" s="56">
        <f t="shared" si="317"/>
        <v>0</v>
      </c>
      <c r="CQ439" s="99" t="s">
        <v>126</v>
      </c>
      <c r="CR439" s="102">
        <f t="shared" si="318"/>
        <v>0</v>
      </c>
    </row>
    <row r="440" spans="1:96" x14ac:dyDescent="0.15">
      <c r="A440" s="80" t="s">
        <v>1028</v>
      </c>
      <c r="B440" s="81" t="s">
        <v>1029</v>
      </c>
      <c r="C440" s="82" t="s">
        <v>170</v>
      </c>
      <c r="D440" s="82" t="s">
        <v>52</v>
      </c>
      <c r="E440" s="56"/>
      <c r="F440" s="14"/>
      <c r="G440" s="80">
        <v>84</v>
      </c>
      <c r="H440" s="56">
        <v>35</v>
      </c>
      <c r="I440" s="56">
        <v>71</v>
      </c>
      <c r="J440" s="56">
        <v>53.5</v>
      </c>
      <c r="K440" s="56">
        <v>42</v>
      </c>
      <c r="L440" s="56">
        <v>57</v>
      </c>
      <c r="M440" s="94">
        <f t="shared" si="281"/>
        <v>342.5</v>
      </c>
      <c r="N440" s="80"/>
      <c r="O440" s="56">
        <f t="shared" si="319"/>
        <v>0</v>
      </c>
      <c r="P440" s="56"/>
      <c r="Q440" s="81">
        <f t="shared" si="280"/>
        <v>0</v>
      </c>
      <c r="R440" s="14">
        <f t="shared" si="282"/>
        <v>0</v>
      </c>
      <c r="S440" s="80"/>
      <c r="T440" s="99" t="s">
        <v>75</v>
      </c>
      <c r="U440" s="56">
        <f t="shared" si="283"/>
        <v>0</v>
      </c>
      <c r="V440" s="99" t="s">
        <v>80</v>
      </c>
      <c r="W440" s="56">
        <f t="shared" si="284"/>
        <v>0</v>
      </c>
      <c r="X440" s="99" t="s">
        <v>89</v>
      </c>
      <c r="Y440" s="56">
        <f t="shared" si="285"/>
        <v>0</v>
      </c>
      <c r="Z440" s="99" t="s">
        <v>123</v>
      </c>
      <c r="AA440" s="56">
        <f t="shared" si="286"/>
        <v>0</v>
      </c>
      <c r="AB440" s="99" t="s">
        <v>111</v>
      </c>
      <c r="AC440" s="56">
        <f t="shared" si="287"/>
        <v>0</v>
      </c>
      <c r="AD440" s="99" t="s">
        <v>103</v>
      </c>
      <c r="AE440" s="56">
        <f t="shared" si="288"/>
        <v>0</v>
      </c>
      <c r="AF440" s="56"/>
      <c r="AG440" s="99" t="s">
        <v>75</v>
      </c>
      <c r="AH440" s="56">
        <f t="shared" si="289"/>
        <v>0</v>
      </c>
      <c r="AI440" s="100" t="s">
        <v>81</v>
      </c>
      <c r="AJ440" s="56">
        <f t="shared" si="290"/>
        <v>0</v>
      </c>
      <c r="AK440" s="56" t="s">
        <v>89</v>
      </c>
      <c r="AL440" s="56">
        <f t="shared" si="291"/>
        <v>0</v>
      </c>
      <c r="AM440" s="99" t="s">
        <v>123</v>
      </c>
      <c r="AN440" s="56">
        <f t="shared" si="292"/>
        <v>0</v>
      </c>
      <c r="AO440" s="99" t="s">
        <v>110</v>
      </c>
      <c r="AP440" s="56">
        <f t="shared" si="293"/>
        <v>0</v>
      </c>
      <c r="AQ440" s="99" t="s">
        <v>127</v>
      </c>
      <c r="AR440" s="56">
        <f t="shared" si="294"/>
        <v>0</v>
      </c>
      <c r="AS440" s="56"/>
      <c r="AT440" s="99" t="s">
        <v>75</v>
      </c>
      <c r="AU440" s="56">
        <f t="shared" si="295"/>
        <v>0</v>
      </c>
      <c r="AV440" s="99" t="s">
        <v>79</v>
      </c>
      <c r="AW440" s="56">
        <f t="shared" si="296"/>
        <v>0</v>
      </c>
      <c r="AX440" s="99" t="s">
        <v>89</v>
      </c>
      <c r="AY440" s="56">
        <f t="shared" si="297"/>
        <v>0</v>
      </c>
      <c r="AZ440" s="99" t="s">
        <v>105</v>
      </c>
      <c r="BA440" s="56">
        <f t="shared" si="298"/>
        <v>0</v>
      </c>
      <c r="BB440" s="99" t="s">
        <v>111</v>
      </c>
      <c r="BC440" s="56">
        <f t="shared" si="299"/>
        <v>0</v>
      </c>
      <c r="BD440" s="99" t="s">
        <v>112</v>
      </c>
      <c r="BE440" s="56">
        <f t="shared" si="300"/>
        <v>0</v>
      </c>
      <c r="BF440" s="56"/>
      <c r="BG440" s="69" t="s">
        <v>75</v>
      </c>
      <c r="BH440" s="56">
        <f t="shared" si="301"/>
        <v>0</v>
      </c>
      <c r="BI440" s="100" t="s">
        <v>79</v>
      </c>
      <c r="BJ440" s="56">
        <f t="shared" si="302"/>
        <v>0</v>
      </c>
      <c r="BK440" s="99" t="s">
        <v>89</v>
      </c>
      <c r="BL440" s="56">
        <f t="shared" si="303"/>
        <v>0</v>
      </c>
      <c r="BM440" s="99" t="s">
        <v>105</v>
      </c>
      <c r="BN440" s="56">
        <f t="shared" si="304"/>
        <v>0</v>
      </c>
      <c r="BO440" s="99" t="s">
        <v>111</v>
      </c>
      <c r="BP440" s="56">
        <f t="shared" si="305"/>
        <v>0</v>
      </c>
      <c r="BQ440" s="99" t="s">
        <v>112</v>
      </c>
      <c r="BR440" s="56">
        <f t="shared" si="306"/>
        <v>0</v>
      </c>
      <c r="BS440" s="56"/>
      <c r="BT440" s="99" t="s">
        <v>73</v>
      </c>
      <c r="BU440" s="56">
        <f t="shared" si="307"/>
        <v>0</v>
      </c>
      <c r="BV440" s="100" t="s">
        <v>84</v>
      </c>
      <c r="BW440" s="56">
        <f t="shared" si="308"/>
        <v>0</v>
      </c>
      <c r="BX440" s="99" t="s">
        <v>85</v>
      </c>
      <c r="BY440" s="56">
        <f t="shared" si="309"/>
        <v>0</v>
      </c>
      <c r="BZ440" s="99" t="s">
        <v>105</v>
      </c>
      <c r="CA440" s="56">
        <f t="shared" si="310"/>
        <v>0</v>
      </c>
      <c r="CB440" s="99" t="s">
        <v>108</v>
      </c>
      <c r="CC440" s="56">
        <f t="shared" si="311"/>
        <v>0</v>
      </c>
      <c r="CD440" s="99" t="s">
        <v>112</v>
      </c>
      <c r="CE440" s="56">
        <f t="shared" si="312"/>
        <v>0</v>
      </c>
      <c r="CF440" s="56"/>
      <c r="CG440" s="99" t="s">
        <v>73</v>
      </c>
      <c r="CH440" s="56">
        <f t="shared" si="313"/>
        <v>0</v>
      </c>
      <c r="CI440" s="99" t="s">
        <v>84</v>
      </c>
      <c r="CJ440" s="56">
        <f t="shared" si="314"/>
        <v>0</v>
      </c>
      <c r="CK440" s="99" t="s">
        <v>85</v>
      </c>
      <c r="CL440" s="56">
        <f t="shared" si="315"/>
        <v>0</v>
      </c>
      <c r="CM440" s="99" t="s">
        <v>105</v>
      </c>
      <c r="CN440" s="56">
        <f t="shared" si="316"/>
        <v>0</v>
      </c>
      <c r="CO440" s="99" t="s">
        <v>108</v>
      </c>
      <c r="CP440" s="56">
        <f t="shared" si="317"/>
        <v>0</v>
      </c>
      <c r="CQ440" s="99" t="s">
        <v>112</v>
      </c>
      <c r="CR440" s="102">
        <f t="shared" si="318"/>
        <v>0</v>
      </c>
    </row>
    <row r="441" spans="1:96" x14ac:dyDescent="0.15">
      <c r="A441" s="80" t="s">
        <v>1030</v>
      </c>
      <c r="B441" s="81" t="s">
        <v>1031</v>
      </c>
      <c r="C441" s="82" t="s">
        <v>170</v>
      </c>
      <c r="D441" s="82" t="s">
        <v>52</v>
      </c>
      <c r="E441" s="56"/>
      <c r="F441" s="14"/>
      <c r="G441" s="80">
        <v>88</v>
      </c>
      <c r="H441" s="56">
        <v>47</v>
      </c>
      <c r="I441" s="56">
        <v>88</v>
      </c>
      <c r="J441" s="56">
        <v>50</v>
      </c>
      <c r="K441" s="56">
        <v>29.5</v>
      </c>
      <c r="L441" s="56">
        <v>40</v>
      </c>
      <c r="M441" s="94">
        <f t="shared" si="281"/>
        <v>342.5</v>
      </c>
      <c r="N441" s="80"/>
      <c r="O441" s="56">
        <f t="shared" si="319"/>
        <v>0</v>
      </c>
      <c r="P441" s="56"/>
      <c r="Q441" s="81">
        <f t="shared" si="280"/>
        <v>0</v>
      </c>
      <c r="R441" s="14">
        <f t="shared" si="282"/>
        <v>0</v>
      </c>
      <c r="S441" s="80"/>
      <c r="T441" s="99" t="s">
        <v>78</v>
      </c>
      <c r="U441" s="56">
        <f t="shared" si="283"/>
        <v>0</v>
      </c>
      <c r="V441" s="99" t="s">
        <v>79</v>
      </c>
      <c r="W441" s="56">
        <f t="shared" si="284"/>
        <v>0</v>
      </c>
      <c r="X441" s="99" t="s">
        <v>86</v>
      </c>
      <c r="Y441" s="56">
        <f t="shared" si="285"/>
        <v>0</v>
      </c>
      <c r="Z441" s="99" t="s">
        <v>105</v>
      </c>
      <c r="AA441" s="56">
        <f t="shared" si="286"/>
        <v>0</v>
      </c>
      <c r="AB441" s="99" t="s">
        <v>110</v>
      </c>
      <c r="AC441" s="56">
        <f t="shared" si="287"/>
        <v>0</v>
      </c>
      <c r="AD441" s="99" t="s">
        <v>112</v>
      </c>
      <c r="AE441" s="56">
        <f t="shared" si="288"/>
        <v>0</v>
      </c>
      <c r="AF441" s="56"/>
      <c r="AG441" s="99" t="s">
        <v>76</v>
      </c>
      <c r="AH441" s="56">
        <f t="shared" si="289"/>
        <v>0</v>
      </c>
      <c r="AI441" s="100" t="s">
        <v>80</v>
      </c>
      <c r="AJ441" s="56">
        <f t="shared" si="290"/>
        <v>0</v>
      </c>
      <c r="AK441" s="56" t="s">
        <v>87</v>
      </c>
      <c r="AL441" s="56">
        <f t="shared" si="291"/>
        <v>0</v>
      </c>
      <c r="AM441" s="99" t="s">
        <v>123</v>
      </c>
      <c r="AN441" s="56">
        <f t="shared" si="292"/>
        <v>0</v>
      </c>
      <c r="AO441" s="99" t="s">
        <v>110</v>
      </c>
      <c r="AP441" s="56">
        <f t="shared" si="293"/>
        <v>0</v>
      </c>
      <c r="AQ441" s="99" t="s">
        <v>103</v>
      </c>
      <c r="AR441" s="56">
        <f t="shared" si="294"/>
        <v>0</v>
      </c>
      <c r="AS441" s="56"/>
      <c r="AT441" s="99" t="s">
        <v>75</v>
      </c>
      <c r="AU441" s="56">
        <f t="shared" si="295"/>
        <v>0</v>
      </c>
      <c r="AV441" s="99" t="s">
        <v>84</v>
      </c>
      <c r="AW441" s="56">
        <f t="shared" si="296"/>
        <v>0</v>
      </c>
      <c r="AX441" s="99" t="s">
        <v>87</v>
      </c>
      <c r="AY441" s="56">
        <f t="shared" si="297"/>
        <v>0</v>
      </c>
      <c r="AZ441" s="99" t="s">
        <v>123</v>
      </c>
      <c r="BA441" s="56">
        <f t="shared" si="298"/>
        <v>0</v>
      </c>
      <c r="BB441" s="99" t="s">
        <v>128</v>
      </c>
      <c r="BC441" s="56">
        <f t="shared" si="299"/>
        <v>0</v>
      </c>
      <c r="BD441" s="99" t="s">
        <v>126</v>
      </c>
      <c r="BE441" s="56">
        <f t="shared" si="300"/>
        <v>0</v>
      </c>
      <c r="BF441" s="56"/>
      <c r="BG441" s="69" t="s">
        <v>75</v>
      </c>
      <c r="BH441" s="56">
        <f t="shared" si="301"/>
        <v>0</v>
      </c>
      <c r="BI441" s="100" t="s">
        <v>84</v>
      </c>
      <c r="BJ441" s="56">
        <f t="shared" si="302"/>
        <v>0</v>
      </c>
      <c r="BK441" s="99" t="s">
        <v>87</v>
      </c>
      <c r="BL441" s="56">
        <f t="shared" si="303"/>
        <v>0</v>
      </c>
      <c r="BM441" s="99" t="s">
        <v>123</v>
      </c>
      <c r="BN441" s="56">
        <f t="shared" si="304"/>
        <v>0</v>
      </c>
      <c r="BO441" s="99" t="s">
        <v>128</v>
      </c>
      <c r="BP441" s="56">
        <f t="shared" si="305"/>
        <v>0</v>
      </c>
      <c r="BQ441" s="99" t="s">
        <v>126</v>
      </c>
      <c r="BR441" s="56">
        <f t="shared" si="306"/>
        <v>0</v>
      </c>
      <c r="BS441" s="56"/>
      <c r="BT441" s="99" t="s">
        <v>74</v>
      </c>
      <c r="BU441" s="56">
        <f t="shared" si="307"/>
        <v>0</v>
      </c>
      <c r="BV441" s="100" t="s">
        <v>139</v>
      </c>
      <c r="BW441" s="56">
        <f t="shared" si="308"/>
        <v>0</v>
      </c>
      <c r="BX441" s="99" t="s">
        <v>86</v>
      </c>
      <c r="BY441" s="56">
        <f t="shared" si="309"/>
        <v>0</v>
      </c>
      <c r="BZ441" s="99" t="s">
        <v>123</v>
      </c>
      <c r="CA441" s="56">
        <f t="shared" si="310"/>
        <v>0</v>
      </c>
      <c r="CB441" s="99" t="s">
        <v>111</v>
      </c>
      <c r="CC441" s="56">
        <f t="shared" si="311"/>
        <v>0</v>
      </c>
      <c r="CD441" s="99" t="s">
        <v>126</v>
      </c>
      <c r="CE441" s="56">
        <f t="shared" si="312"/>
        <v>0</v>
      </c>
      <c r="CF441" s="56"/>
      <c r="CG441" s="99" t="s">
        <v>74</v>
      </c>
      <c r="CH441" s="56">
        <f t="shared" si="313"/>
        <v>0</v>
      </c>
      <c r="CI441" s="99" t="s">
        <v>139</v>
      </c>
      <c r="CJ441" s="56">
        <f t="shared" si="314"/>
        <v>0</v>
      </c>
      <c r="CK441" s="99" t="s">
        <v>86</v>
      </c>
      <c r="CL441" s="56">
        <f t="shared" si="315"/>
        <v>0</v>
      </c>
      <c r="CM441" s="99" t="s">
        <v>123</v>
      </c>
      <c r="CN441" s="56">
        <f t="shared" si="316"/>
        <v>0</v>
      </c>
      <c r="CO441" s="99" t="s">
        <v>111</v>
      </c>
      <c r="CP441" s="56">
        <f t="shared" si="317"/>
        <v>0</v>
      </c>
      <c r="CQ441" s="99" t="s">
        <v>126</v>
      </c>
      <c r="CR441" s="102">
        <f t="shared" si="318"/>
        <v>0</v>
      </c>
    </row>
    <row r="442" spans="1:96" x14ac:dyDescent="0.15">
      <c r="A442" s="80" t="s">
        <v>1032</v>
      </c>
      <c r="B442" s="81" t="s">
        <v>1033</v>
      </c>
      <c r="C442" s="82" t="s">
        <v>170</v>
      </c>
      <c r="D442" s="82" t="s">
        <v>52</v>
      </c>
      <c r="E442" s="56"/>
      <c r="F442" s="14"/>
      <c r="G442" s="80">
        <v>79</v>
      </c>
      <c r="H442" s="56">
        <v>59</v>
      </c>
      <c r="I442" s="56">
        <v>83</v>
      </c>
      <c r="J442" s="56">
        <v>52</v>
      </c>
      <c r="K442" s="56">
        <v>38</v>
      </c>
      <c r="L442" s="56">
        <v>31</v>
      </c>
      <c r="M442" s="94">
        <f t="shared" si="281"/>
        <v>342</v>
      </c>
      <c r="N442" s="80"/>
      <c r="O442" s="56">
        <f t="shared" si="319"/>
        <v>0</v>
      </c>
      <c r="P442" s="56"/>
      <c r="Q442" s="81">
        <f t="shared" si="280"/>
        <v>0</v>
      </c>
      <c r="R442" s="14">
        <f t="shared" si="282"/>
        <v>0</v>
      </c>
      <c r="S442" s="80"/>
      <c r="T442" s="99" t="s">
        <v>77</v>
      </c>
      <c r="U442" s="56">
        <f t="shared" si="283"/>
        <v>0</v>
      </c>
      <c r="V442" s="99" t="s">
        <v>81</v>
      </c>
      <c r="W442" s="56">
        <f t="shared" si="284"/>
        <v>0</v>
      </c>
      <c r="X442" s="99" t="s">
        <v>90</v>
      </c>
      <c r="Y442" s="56">
        <f t="shared" si="285"/>
        <v>0</v>
      </c>
      <c r="Z442" s="99" t="s">
        <v>123</v>
      </c>
      <c r="AA442" s="56">
        <f t="shared" si="286"/>
        <v>0</v>
      </c>
      <c r="AB442" s="99" t="s">
        <v>110</v>
      </c>
      <c r="AC442" s="56">
        <f t="shared" si="287"/>
        <v>0</v>
      </c>
      <c r="AD442" s="99" t="s">
        <v>103</v>
      </c>
      <c r="AE442" s="56">
        <f t="shared" si="288"/>
        <v>0</v>
      </c>
      <c r="AF442" s="56"/>
      <c r="AG442" s="99" t="s">
        <v>77</v>
      </c>
      <c r="AH442" s="56">
        <f t="shared" si="289"/>
        <v>0</v>
      </c>
      <c r="AI442" s="100" t="s">
        <v>84</v>
      </c>
      <c r="AJ442" s="56">
        <f t="shared" si="290"/>
        <v>0</v>
      </c>
      <c r="AK442" s="56" t="s">
        <v>87</v>
      </c>
      <c r="AL442" s="56">
        <f t="shared" si="291"/>
        <v>0</v>
      </c>
      <c r="AM442" s="99" t="s">
        <v>123</v>
      </c>
      <c r="AN442" s="56">
        <f t="shared" si="292"/>
        <v>0</v>
      </c>
      <c r="AO442" s="99" t="s">
        <v>111</v>
      </c>
      <c r="AP442" s="56">
        <f t="shared" si="293"/>
        <v>0</v>
      </c>
      <c r="AQ442" s="99" t="s">
        <v>103</v>
      </c>
      <c r="AR442" s="56">
        <f t="shared" si="294"/>
        <v>0</v>
      </c>
      <c r="AS442" s="56"/>
      <c r="AT442" s="99" t="s">
        <v>76</v>
      </c>
      <c r="AU442" s="56">
        <f t="shared" si="295"/>
        <v>0</v>
      </c>
      <c r="AV442" s="99" t="s">
        <v>84</v>
      </c>
      <c r="AW442" s="56">
        <f t="shared" si="296"/>
        <v>0</v>
      </c>
      <c r="AX442" s="99" t="s">
        <v>87</v>
      </c>
      <c r="AY442" s="56">
        <f t="shared" si="297"/>
        <v>0</v>
      </c>
      <c r="AZ442" s="99" t="s">
        <v>123</v>
      </c>
      <c r="BA442" s="56">
        <f t="shared" si="298"/>
        <v>0</v>
      </c>
      <c r="BB442" s="99" t="s">
        <v>111</v>
      </c>
      <c r="BC442" s="56">
        <f t="shared" si="299"/>
        <v>0</v>
      </c>
      <c r="BD442" s="99" t="s">
        <v>103</v>
      </c>
      <c r="BE442" s="56">
        <f t="shared" si="300"/>
        <v>0</v>
      </c>
      <c r="BF442" s="56"/>
      <c r="BG442" s="69" t="s">
        <v>76</v>
      </c>
      <c r="BH442" s="56">
        <f t="shared" si="301"/>
        <v>0</v>
      </c>
      <c r="BI442" s="100" t="s">
        <v>84</v>
      </c>
      <c r="BJ442" s="56">
        <f t="shared" si="302"/>
        <v>0</v>
      </c>
      <c r="BK442" s="99" t="s">
        <v>87</v>
      </c>
      <c r="BL442" s="56">
        <f t="shared" si="303"/>
        <v>0</v>
      </c>
      <c r="BM442" s="99" t="s">
        <v>123</v>
      </c>
      <c r="BN442" s="56">
        <f t="shared" si="304"/>
        <v>0</v>
      </c>
      <c r="BO442" s="99" t="s">
        <v>111</v>
      </c>
      <c r="BP442" s="56">
        <f t="shared" si="305"/>
        <v>0</v>
      </c>
      <c r="BQ442" s="99" t="s">
        <v>103</v>
      </c>
      <c r="BR442" s="56">
        <f t="shared" si="306"/>
        <v>0</v>
      </c>
      <c r="BS442" s="56"/>
      <c r="BT442" s="99" t="s">
        <v>75</v>
      </c>
      <c r="BU442" s="56">
        <f t="shared" si="307"/>
        <v>0</v>
      </c>
      <c r="BV442" s="100" t="s">
        <v>139</v>
      </c>
      <c r="BW442" s="56">
        <f t="shared" si="308"/>
        <v>0</v>
      </c>
      <c r="BX442" s="99" t="s">
        <v>89</v>
      </c>
      <c r="BY442" s="56">
        <f t="shared" si="309"/>
        <v>0</v>
      </c>
      <c r="BZ442" s="99" t="s">
        <v>105</v>
      </c>
      <c r="CA442" s="56">
        <f t="shared" si="310"/>
        <v>0</v>
      </c>
      <c r="CB442" s="99" t="s">
        <v>111</v>
      </c>
      <c r="CC442" s="56">
        <f t="shared" si="311"/>
        <v>0</v>
      </c>
      <c r="CD442" s="99" t="s">
        <v>126</v>
      </c>
      <c r="CE442" s="56">
        <f t="shared" si="312"/>
        <v>0</v>
      </c>
      <c r="CF442" s="56"/>
      <c r="CG442" s="99" t="s">
        <v>75</v>
      </c>
      <c r="CH442" s="56">
        <f t="shared" si="313"/>
        <v>0</v>
      </c>
      <c r="CI442" s="99" t="s">
        <v>139</v>
      </c>
      <c r="CJ442" s="56">
        <f t="shared" si="314"/>
        <v>0</v>
      </c>
      <c r="CK442" s="99" t="s">
        <v>89</v>
      </c>
      <c r="CL442" s="56">
        <f t="shared" si="315"/>
        <v>0</v>
      </c>
      <c r="CM442" s="99" t="s">
        <v>105</v>
      </c>
      <c r="CN442" s="56">
        <f t="shared" si="316"/>
        <v>0</v>
      </c>
      <c r="CO442" s="99" t="s">
        <v>111</v>
      </c>
      <c r="CP442" s="56">
        <f t="shared" si="317"/>
        <v>0</v>
      </c>
      <c r="CQ442" s="99" t="s">
        <v>126</v>
      </c>
      <c r="CR442" s="102">
        <f t="shared" si="318"/>
        <v>0</v>
      </c>
    </row>
    <row r="443" spans="1:96" x14ac:dyDescent="0.15">
      <c r="A443" s="80" t="s">
        <v>1034</v>
      </c>
      <c r="B443" s="81" t="s">
        <v>1035</v>
      </c>
      <c r="C443" s="82" t="s">
        <v>170</v>
      </c>
      <c r="D443" s="82" t="s">
        <v>52</v>
      </c>
      <c r="E443" s="56"/>
      <c r="F443" s="14"/>
      <c r="G443" s="80">
        <v>78</v>
      </c>
      <c r="H443" s="56">
        <v>80</v>
      </c>
      <c r="I443" s="56">
        <v>55</v>
      </c>
      <c r="J443" s="56">
        <v>35.5</v>
      </c>
      <c r="K443" s="56">
        <v>30.5</v>
      </c>
      <c r="L443" s="56">
        <v>63</v>
      </c>
      <c r="M443" s="94">
        <f t="shared" si="281"/>
        <v>342</v>
      </c>
      <c r="N443" s="80"/>
      <c r="O443" s="56">
        <f t="shared" si="319"/>
        <v>0</v>
      </c>
      <c r="P443" s="56"/>
      <c r="Q443" s="81">
        <f t="shared" si="280"/>
        <v>0</v>
      </c>
      <c r="R443" s="14">
        <f t="shared" si="282"/>
        <v>0</v>
      </c>
      <c r="S443" s="80"/>
      <c r="T443" s="99" t="s">
        <v>78</v>
      </c>
      <c r="U443" s="56">
        <f t="shared" si="283"/>
        <v>0</v>
      </c>
      <c r="V443" s="99" t="s">
        <v>79</v>
      </c>
      <c r="W443" s="56">
        <f t="shared" si="284"/>
        <v>0</v>
      </c>
      <c r="X443" s="99" t="s">
        <v>86</v>
      </c>
      <c r="Y443" s="56">
        <f t="shared" si="285"/>
        <v>0</v>
      </c>
      <c r="Z443" s="99" t="s">
        <v>105</v>
      </c>
      <c r="AA443" s="56">
        <f t="shared" si="286"/>
        <v>0</v>
      </c>
      <c r="AB443" s="99" t="s">
        <v>110</v>
      </c>
      <c r="AC443" s="56">
        <f t="shared" si="287"/>
        <v>0</v>
      </c>
      <c r="AD443" s="99" t="s">
        <v>112</v>
      </c>
      <c r="AE443" s="56">
        <f t="shared" si="288"/>
        <v>0</v>
      </c>
      <c r="AF443" s="56"/>
      <c r="AG443" s="99" t="s">
        <v>77</v>
      </c>
      <c r="AH443" s="56">
        <f t="shared" si="289"/>
        <v>0</v>
      </c>
      <c r="AI443" s="100" t="s">
        <v>80</v>
      </c>
      <c r="AJ443" s="56">
        <f t="shared" si="290"/>
        <v>0</v>
      </c>
      <c r="AK443" s="56" t="s">
        <v>90</v>
      </c>
      <c r="AL443" s="56">
        <f t="shared" si="291"/>
        <v>0</v>
      </c>
      <c r="AM443" s="99" t="s">
        <v>123</v>
      </c>
      <c r="AN443" s="56">
        <f t="shared" si="292"/>
        <v>0</v>
      </c>
      <c r="AO443" s="99" t="s">
        <v>110</v>
      </c>
      <c r="AP443" s="56">
        <f t="shared" si="293"/>
        <v>0</v>
      </c>
      <c r="AQ443" s="99" t="s">
        <v>103</v>
      </c>
      <c r="AR443" s="56">
        <f t="shared" si="294"/>
        <v>0</v>
      </c>
      <c r="AS443" s="56"/>
      <c r="AT443" s="99" t="s">
        <v>77</v>
      </c>
      <c r="AU443" s="56">
        <f t="shared" si="295"/>
        <v>0</v>
      </c>
      <c r="AV443" s="99" t="s">
        <v>80</v>
      </c>
      <c r="AW443" s="56">
        <f t="shared" si="296"/>
        <v>0</v>
      </c>
      <c r="AX443" s="99" t="s">
        <v>90</v>
      </c>
      <c r="AY443" s="56">
        <f t="shared" si="297"/>
        <v>0</v>
      </c>
      <c r="AZ443" s="99" t="s">
        <v>123</v>
      </c>
      <c r="BA443" s="56">
        <f t="shared" si="298"/>
        <v>0</v>
      </c>
      <c r="BB443" s="99" t="s">
        <v>128</v>
      </c>
      <c r="BC443" s="56">
        <f t="shared" si="299"/>
        <v>0</v>
      </c>
      <c r="BD443" s="99" t="s">
        <v>112</v>
      </c>
      <c r="BE443" s="56">
        <f t="shared" si="300"/>
        <v>0</v>
      </c>
      <c r="BF443" s="56"/>
      <c r="BG443" s="69" t="s">
        <v>77</v>
      </c>
      <c r="BH443" s="56">
        <f t="shared" si="301"/>
        <v>0</v>
      </c>
      <c r="BI443" s="100" t="s">
        <v>80</v>
      </c>
      <c r="BJ443" s="56">
        <f t="shared" si="302"/>
        <v>0</v>
      </c>
      <c r="BK443" s="99" t="s">
        <v>90</v>
      </c>
      <c r="BL443" s="56">
        <f t="shared" si="303"/>
        <v>0</v>
      </c>
      <c r="BM443" s="99" t="s">
        <v>123</v>
      </c>
      <c r="BN443" s="56">
        <f t="shared" si="304"/>
        <v>0</v>
      </c>
      <c r="BO443" s="99" t="s">
        <v>128</v>
      </c>
      <c r="BP443" s="56">
        <f t="shared" si="305"/>
        <v>0</v>
      </c>
      <c r="BQ443" s="99" t="s">
        <v>112</v>
      </c>
      <c r="BR443" s="56">
        <f t="shared" si="306"/>
        <v>0</v>
      </c>
      <c r="BS443" s="56"/>
      <c r="BT443" s="99" t="s">
        <v>74</v>
      </c>
      <c r="BU443" s="56">
        <f t="shared" si="307"/>
        <v>0</v>
      </c>
      <c r="BV443" s="100" t="s">
        <v>139</v>
      </c>
      <c r="BW443" s="56">
        <f t="shared" si="308"/>
        <v>0</v>
      </c>
      <c r="BX443" s="99" t="s">
        <v>86</v>
      </c>
      <c r="BY443" s="56">
        <f t="shared" si="309"/>
        <v>0</v>
      </c>
      <c r="BZ443" s="99" t="s">
        <v>123</v>
      </c>
      <c r="CA443" s="56">
        <f t="shared" si="310"/>
        <v>0</v>
      </c>
      <c r="CB443" s="99" t="s">
        <v>111</v>
      </c>
      <c r="CC443" s="56">
        <f t="shared" si="311"/>
        <v>0</v>
      </c>
      <c r="CD443" s="99" t="s">
        <v>126</v>
      </c>
      <c r="CE443" s="56">
        <f t="shared" si="312"/>
        <v>0</v>
      </c>
      <c r="CF443" s="56"/>
      <c r="CG443" s="99" t="s">
        <v>74</v>
      </c>
      <c r="CH443" s="56">
        <f t="shared" si="313"/>
        <v>0</v>
      </c>
      <c r="CI443" s="99" t="s">
        <v>139</v>
      </c>
      <c r="CJ443" s="56">
        <f t="shared" si="314"/>
        <v>0</v>
      </c>
      <c r="CK443" s="99" t="s">
        <v>86</v>
      </c>
      <c r="CL443" s="56">
        <f t="shared" si="315"/>
        <v>0</v>
      </c>
      <c r="CM443" s="99" t="s">
        <v>123</v>
      </c>
      <c r="CN443" s="56">
        <f t="shared" si="316"/>
        <v>0</v>
      </c>
      <c r="CO443" s="99" t="s">
        <v>111</v>
      </c>
      <c r="CP443" s="56">
        <f t="shared" si="317"/>
        <v>0</v>
      </c>
      <c r="CQ443" s="99" t="s">
        <v>126</v>
      </c>
      <c r="CR443" s="102">
        <f t="shared" si="318"/>
        <v>0</v>
      </c>
    </row>
    <row r="444" spans="1:96" x14ac:dyDescent="0.15">
      <c r="A444" s="80" t="s">
        <v>1036</v>
      </c>
      <c r="B444" s="81" t="s">
        <v>1037</v>
      </c>
      <c r="C444" s="82" t="s">
        <v>170</v>
      </c>
      <c r="D444" s="82" t="s">
        <v>52</v>
      </c>
      <c r="E444" s="56"/>
      <c r="F444" s="14"/>
      <c r="G444" s="80">
        <v>86</v>
      </c>
      <c r="H444" s="56">
        <v>59</v>
      </c>
      <c r="I444" s="56">
        <v>56</v>
      </c>
      <c r="J444" s="56">
        <v>53.5</v>
      </c>
      <c r="K444" s="56">
        <v>41</v>
      </c>
      <c r="L444" s="56">
        <v>45</v>
      </c>
      <c r="M444" s="94">
        <f t="shared" si="281"/>
        <v>340.5</v>
      </c>
      <c r="N444" s="80"/>
      <c r="O444" s="56">
        <f t="shared" si="319"/>
        <v>0</v>
      </c>
      <c r="P444" s="56"/>
      <c r="Q444" s="81">
        <f t="shared" si="280"/>
        <v>0</v>
      </c>
      <c r="R444" s="14">
        <f t="shared" si="282"/>
        <v>0</v>
      </c>
      <c r="S444" s="80"/>
      <c r="T444" s="99" t="s">
        <v>73</v>
      </c>
      <c r="U444" s="56">
        <f t="shared" si="283"/>
        <v>0</v>
      </c>
      <c r="V444" s="99" t="s">
        <v>80</v>
      </c>
      <c r="W444" s="56">
        <f t="shared" si="284"/>
        <v>0</v>
      </c>
      <c r="X444" s="99" t="s">
        <v>89</v>
      </c>
      <c r="Y444" s="56">
        <f t="shared" si="285"/>
        <v>0</v>
      </c>
      <c r="Z444" s="99" t="s">
        <v>123</v>
      </c>
      <c r="AA444" s="56">
        <f t="shared" si="286"/>
        <v>0</v>
      </c>
      <c r="AB444" s="99" t="s">
        <v>110</v>
      </c>
      <c r="AC444" s="56">
        <f t="shared" si="287"/>
        <v>0</v>
      </c>
      <c r="AD444" s="99" t="s">
        <v>103</v>
      </c>
      <c r="AE444" s="56">
        <f t="shared" si="288"/>
        <v>0</v>
      </c>
      <c r="AF444" s="56"/>
      <c r="AG444" s="99" t="s">
        <v>75</v>
      </c>
      <c r="AH444" s="56">
        <f t="shared" si="289"/>
        <v>0</v>
      </c>
      <c r="AI444" s="100" t="s">
        <v>79</v>
      </c>
      <c r="AJ444" s="56">
        <f t="shared" si="290"/>
        <v>0</v>
      </c>
      <c r="AK444" s="56" t="s">
        <v>85</v>
      </c>
      <c r="AL444" s="56">
        <f t="shared" si="291"/>
        <v>0</v>
      </c>
      <c r="AM444" s="99" t="s">
        <v>105</v>
      </c>
      <c r="AN444" s="56">
        <f t="shared" si="292"/>
        <v>0</v>
      </c>
      <c r="AO444" s="99" t="s">
        <v>111</v>
      </c>
      <c r="AP444" s="56">
        <f t="shared" si="293"/>
        <v>0</v>
      </c>
      <c r="AQ444" s="99" t="s">
        <v>103</v>
      </c>
      <c r="AR444" s="56">
        <f t="shared" si="294"/>
        <v>0</v>
      </c>
      <c r="AS444" s="56"/>
      <c r="AT444" s="99" t="s">
        <v>75</v>
      </c>
      <c r="AU444" s="56">
        <f t="shared" si="295"/>
        <v>0</v>
      </c>
      <c r="AV444" s="99" t="s">
        <v>79</v>
      </c>
      <c r="AW444" s="56">
        <f t="shared" si="296"/>
        <v>0</v>
      </c>
      <c r="AX444" s="99" t="s">
        <v>89</v>
      </c>
      <c r="AY444" s="56">
        <f t="shared" si="297"/>
        <v>0</v>
      </c>
      <c r="AZ444" s="99" t="s">
        <v>123</v>
      </c>
      <c r="BA444" s="56">
        <f t="shared" si="298"/>
        <v>0</v>
      </c>
      <c r="BB444" s="99" t="s">
        <v>133</v>
      </c>
      <c r="BC444" s="56">
        <f t="shared" si="299"/>
        <v>0</v>
      </c>
      <c r="BD444" s="99" t="s">
        <v>103</v>
      </c>
      <c r="BE444" s="56">
        <f t="shared" si="300"/>
        <v>0</v>
      </c>
      <c r="BF444" s="56"/>
      <c r="BG444" s="69" t="s">
        <v>75</v>
      </c>
      <c r="BH444" s="56">
        <f t="shared" si="301"/>
        <v>0</v>
      </c>
      <c r="BI444" s="100" t="s">
        <v>79</v>
      </c>
      <c r="BJ444" s="56">
        <f t="shared" si="302"/>
        <v>0</v>
      </c>
      <c r="BK444" s="99" t="s">
        <v>89</v>
      </c>
      <c r="BL444" s="56">
        <f t="shared" si="303"/>
        <v>0</v>
      </c>
      <c r="BM444" s="99" t="s">
        <v>123</v>
      </c>
      <c r="BN444" s="56">
        <f t="shared" si="304"/>
        <v>0</v>
      </c>
      <c r="BO444" s="99" t="s">
        <v>133</v>
      </c>
      <c r="BP444" s="56">
        <f t="shared" si="305"/>
        <v>0</v>
      </c>
      <c r="BQ444" s="99" t="s">
        <v>103</v>
      </c>
      <c r="BR444" s="56">
        <f t="shared" si="306"/>
        <v>0</v>
      </c>
      <c r="BS444" s="56"/>
      <c r="BT444" s="99" t="s">
        <v>73</v>
      </c>
      <c r="BU444" s="56">
        <f t="shared" si="307"/>
        <v>0</v>
      </c>
      <c r="BV444" s="100" t="s">
        <v>84</v>
      </c>
      <c r="BW444" s="56">
        <f t="shared" si="308"/>
        <v>0</v>
      </c>
      <c r="BX444" s="99" t="s">
        <v>85</v>
      </c>
      <c r="BY444" s="56">
        <f t="shared" si="309"/>
        <v>0</v>
      </c>
      <c r="BZ444" s="99" t="s">
        <v>105</v>
      </c>
      <c r="CA444" s="56">
        <f t="shared" si="310"/>
        <v>0</v>
      </c>
      <c r="CB444" s="99" t="s">
        <v>108</v>
      </c>
      <c r="CC444" s="56">
        <f t="shared" si="311"/>
        <v>0</v>
      </c>
      <c r="CD444" s="99" t="s">
        <v>112</v>
      </c>
      <c r="CE444" s="56">
        <f t="shared" si="312"/>
        <v>0</v>
      </c>
      <c r="CF444" s="56"/>
      <c r="CG444" s="99" t="s">
        <v>73</v>
      </c>
      <c r="CH444" s="56">
        <f t="shared" si="313"/>
        <v>0</v>
      </c>
      <c r="CI444" s="99" t="s">
        <v>84</v>
      </c>
      <c r="CJ444" s="56">
        <f t="shared" si="314"/>
        <v>0</v>
      </c>
      <c r="CK444" s="99" t="s">
        <v>85</v>
      </c>
      <c r="CL444" s="56">
        <f t="shared" si="315"/>
        <v>0</v>
      </c>
      <c r="CM444" s="99" t="s">
        <v>105</v>
      </c>
      <c r="CN444" s="56">
        <f t="shared" si="316"/>
        <v>0</v>
      </c>
      <c r="CO444" s="99" t="s">
        <v>108</v>
      </c>
      <c r="CP444" s="56">
        <f t="shared" si="317"/>
        <v>0</v>
      </c>
      <c r="CQ444" s="99" t="s">
        <v>112</v>
      </c>
      <c r="CR444" s="102">
        <f t="shared" si="318"/>
        <v>0</v>
      </c>
    </row>
    <row r="445" spans="1:96" x14ac:dyDescent="0.15">
      <c r="A445" s="80" t="s">
        <v>1038</v>
      </c>
      <c r="B445" s="81" t="s">
        <v>1039</v>
      </c>
      <c r="C445" s="82" t="s">
        <v>170</v>
      </c>
      <c r="D445" s="82" t="s">
        <v>52</v>
      </c>
      <c r="E445" s="56"/>
      <c r="F445" s="14"/>
      <c r="G445" s="80">
        <v>78</v>
      </c>
      <c r="H445" s="56">
        <v>64</v>
      </c>
      <c r="I445" s="56">
        <v>87</v>
      </c>
      <c r="J445" s="56">
        <v>33.5</v>
      </c>
      <c r="K445" s="56">
        <v>43.5</v>
      </c>
      <c r="L445" s="56">
        <v>34</v>
      </c>
      <c r="M445" s="94">
        <f t="shared" si="281"/>
        <v>340</v>
      </c>
      <c r="N445" s="80"/>
      <c r="O445" s="56">
        <f t="shared" si="319"/>
        <v>0</v>
      </c>
      <c r="P445" s="56"/>
      <c r="Q445" s="81">
        <f t="shared" si="280"/>
        <v>0</v>
      </c>
      <c r="R445" s="14">
        <f t="shared" si="282"/>
        <v>0</v>
      </c>
      <c r="S445" s="80"/>
      <c r="T445" s="99" t="s">
        <v>75</v>
      </c>
      <c r="U445" s="56">
        <f t="shared" si="283"/>
        <v>0</v>
      </c>
      <c r="V445" s="99" t="s">
        <v>80</v>
      </c>
      <c r="W445" s="56">
        <f t="shared" si="284"/>
        <v>0</v>
      </c>
      <c r="X445" s="99" t="s">
        <v>89</v>
      </c>
      <c r="Y445" s="56">
        <f t="shared" si="285"/>
        <v>0</v>
      </c>
      <c r="Z445" s="99" t="s">
        <v>123</v>
      </c>
      <c r="AA445" s="56">
        <f t="shared" si="286"/>
        <v>0</v>
      </c>
      <c r="AB445" s="99" t="s">
        <v>111</v>
      </c>
      <c r="AC445" s="56">
        <f t="shared" si="287"/>
        <v>0</v>
      </c>
      <c r="AD445" s="99" t="s">
        <v>103</v>
      </c>
      <c r="AE445" s="56">
        <f t="shared" si="288"/>
        <v>0</v>
      </c>
      <c r="AF445" s="56"/>
      <c r="AG445" s="99" t="s">
        <v>73</v>
      </c>
      <c r="AH445" s="56">
        <f t="shared" si="289"/>
        <v>0</v>
      </c>
      <c r="AI445" s="100" t="s">
        <v>84</v>
      </c>
      <c r="AJ445" s="56">
        <f t="shared" si="290"/>
        <v>0</v>
      </c>
      <c r="AK445" s="56" t="s">
        <v>87</v>
      </c>
      <c r="AL445" s="56">
        <f t="shared" si="291"/>
        <v>0</v>
      </c>
      <c r="AM445" s="99" t="s">
        <v>105</v>
      </c>
      <c r="AN445" s="56">
        <f t="shared" si="292"/>
        <v>0</v>
      </c>
      <c r="AO445" s="99" t="s">
        <v>111</v>
      </c>
      <c r="AP445" s="56">
        <f t="shared" si="293"/>
        <v>0</v>
      </c>
      <c r="AQ445" s="99" t="s">
        <v>103</v>
      </c>
      <c r="AR445" s="56">
        <f t="shared" si="294"/>
        <v>0</v>
      </c>
      <c r="AS445" s="56"/>
      <c r="AT445" s="99" t="s">
        <v>76</v>
      </c>
      <c r="AU445" s="56">
        <f t="shared" si="295"/>
        <v>0</v>
      </c>
      <c r="AV445" s="99" t="s">
        <v>84</v>
      </c>
      <c r="AW445" s="56">
        <f t="shared" si="296"/>
        <v>0</v>
      </c>
      <c r="AX445" s="99" t="s">
        <v>87</v>
      </c>
      <c r="AY445" s="56">
        <f t="shared" si="297"/>
        <v>0</v>
      </c>
      <c r="AZ445" s="99" t="s">
        <v>123</v>
      </c>
      <c r="BA445" s="56">
        <f t="shared" si="298"/>
        <v>0</v>
      </c>
      <c r="BB445" s="99" t="s">
        <v>133</v>
      </c>
      <c r="BC445" s="56">
        <f t="shared" si="299"/>
        <v>0</v>
      </c>
      <c r="BD445" s="99" t="s">
        <v>103</v>
      </c>
      <c r="BE445" s="56">
        <f t="shared" si="300"/>
        <v>0</v>
      </c>
      <c r="BF445" s="56"/>
      <c r="BG445" s="69" t="s">
        <v>76</v>
      </c>
      <c r="BH445" s="56">
        <f t="shared" si="301"/>
        <v>0</v>
      </c>
      <c r="BI445" s="100" t="s">
        <v>84</v>
      </c>
      <c r="BJ445" s="56">
        <f t="shared" si="302"/>
        <v>0</v>
      </c>
      <c r="BK445" s="99" t="s">
        <v>87</v>
      </c>
      <c r="BL445" s="56">
        <f t="shared" si="303"/>
        <v>0</v>
      </c>
      <c r="BM445" s="99" t="s">
        <v>123</v>
      </c>
      <c r="BN445" s="56">
        <f t="shared" si="304"/>
        <v>0</v>
      </c>
      <c r="BO445" s="99" t="s">
        <v>133</v>
      </c>
      <c r="BP445" s="56">
        <f t="shared" si="305"/>
        <v>0</v>
      </c>
      <c r="BQ445" s="99" t="s">
        <v>103</v>
      </c>
      <c r="BR445" s="56">
        <f t="shared" si="306"/>
        <v>0</v>
      </c>
      <c r="BS445" s="56"/>
      <c r="BT445" s="99" t="s">
        <v>75</v>
      </c>
      <c r="BU445" s="56">
        <f t="shared" si="307"/>
        <v>0</v>
      </c>
      <c r="BV445" s="100" t="s">
        <v>139</v>
      </c>
      <c r="BW445" s="56">
        <f t="shared" si="308"/>
        <v>0</v>
      </c>
      <c r="BX445" s="99" t="s">
        <v>89</v>
      </c>
      <c r="BY445" s="56">
        <f t="shared" si="309"/>
        <v>0</v>
      </c>
      <c r="BZ445" s="99" t="s">
        <v>123</v>
      </c>
      <c r="CA445" s="56">
        <f t="shared" si="310"/>
        <v>0</v>
      </c>
      <c r="CB445" s="99" t="s">
        <v>111</v>
      </c>
      <c r="CC445" s="56">
        <f t="shared" si="311"/>
        <v>0</v>
      </c>
      <c r="CD445" s="99" t="s">
        <v>126</v>
      </c>
      <c r="CE445" s="56">
        <f t="shared" si="312"/>
        <v>0</v>
      </c>
      <c r="CF445" s="56"/>
      <c r="CG445" s="99" t="s">
        <v>75</v>
      </c>
      <c r="CH445" s="56">
        <f t="shared" si="313"/>
        <v>0</v>
      </c>
      <c r="CI445" s="99" t="s">
        <v>139</v>
      </c>
      <c r="CJ445" s="56">
        <f t="shared" si="314"/>
        <v>0</v>
      </c>
      <c r="CK445" s="99" t="s">
        <v>89</v>
      </c>
      <c r="CL445" s="56">
        <f t="shared" si="315"/>
        <v>0</v>
      </c>
      <c r="CM445" s="99" t="s">
        <v>123</v>
      </c>
      <c r="CN445" s="56">
        <f t="shared" si="316"/>
        <v>0</v>
      </c>
      <c r="CO445" s="99" t="s">
        <v>111</v>
      </c>
      <c r="CP445" s="56">
        <f t="shared" si="317"/>
        <v>0</v>
      </c>
      <c r="CQ445" s="99" t="s">
        <v>126</v>
      </c>
      <c r="CR445" s="102">
        <f t="shared" si="318"/>
        <v>0</v>
      </c>
    </row>
    <row r="446" spans="1:96" x14ac:dyDescent="0.15">
      <c r="A446" s="80" t="s">
        <v>1040</v>
      </c>
      <c r="B446" s="81" t="s">
        <v>1041</v>
      </c>
      <c r="C446" s="82" t="s">
        <v>170</v>
      </c>
      <c r="D446" s="82" t="s">
        <v>52</v>
      </c>
      <c r="E446" s="56"/>
      <c r="F446" s="14"/>
      <c r="G446" s="80">
        <v>95</v>
      </c>
      <c r="H446" s="56">
        <v>51</v>
      </c>
      <c r="I446" s="56">
        <v>63</v>
      </c>
      <c r="J446" s="56">
        <v>51.5</v>
      </c>
      <c r="K446" s="56">
        <v>46</v>
      </c>
      <c r="L446" s="56">
        <v>33</v>
      </c>
      <c r="M446" s="94">
        <f t="shared" si="281"/>
        <v>339.5</v>
      </c>
      <c r="N446" s="80"/>
      <c r="O446" s="56">
        <f t="shared" si="319"/>
        <v>0</v>
      </c>
      <c r="P446" s="56"/>
      <c r="Q446" s="81">
        <f t="shared" si="280"/>
        <v>0</v>
      </c>
      <c r="R446" s="14">
        <f t="shared" si="282"/>
        <v>0</v>
      </c>
      <c r="S446" s="80"/>
      <c r="T446" s="99" t="s">
        <v>74</v>
      </c>
      <c r="U446" s="56">
        <f t="shared" si="283"/>
        <v>0</v>
      </c>
      <c r="V446" s="99" t="s">
        <v>79</v>
      </c>
      <c r="W446" s="56">
        <f t="shared" si="284"/>
        <v>0</v>
      </c>
      <c r="X446" s="99" t="s">
        <v>86</v>
      </c>
      <c r="Y446" s="56">
        <f t="shared" si="285"/>
        <v>0</v>
      </c>
      <c r="Z446" s="99" t="s">
        <v>107</v>
      </c>
      <c r="AA446" s="56">
        <f t="shared" si="286"/>
        <v>0</v>
      </c>
      <c r="AB446" s="99" t="s">
        <v>110</v>
      </c>
      <c r="AC446" s="56">
        <f t="shared" si="287"/>
        <v>0</v>
      </c>
      <c r="AD446" s="99" t="s">
        <v>103</v>
      </c>
      <c r="AE446" s="56">
        <f t="shared" si="288"/>
        <v>0</v>
      </c>
      <c r="AF446" s="56"/>
      <c r="AG446" s="99" t="s">
        <v>73</v>
      </c>
      <c r="AH446" s="56">
        <f t="shared" si="289"/>
        <v>0</v>
      </c>
      <c r="AI446" s="100" t="s">
        <v>79</v>
      </c>
      <c r="AJ446" s="56">
        <f t="shared" si="290"/>
        <v>0</v>
      </c>
      <c r="AK446" s="56" t="s">
        <v>85</v>
      </c>
      <c r="AL446" s="56">
        <f t="shared" si="291"/>
        <v>0</v>
      </c>
      <c r="AM446" s="99" t="s">
        <v>105</v>
      </c>
      <c r="AN446" s="56">
        <f t="shared" si="292"/>
        <v>0</v>
      </c>
      <c r="AO446" s="99" t="s">
        <v>111</v>
      </c>
      <c r="AP446" s="56">
        <f t="shared" si="293"/>
        <v>0</v>
      </c>
      <c r="AQ446" s="99" t="s">
        <v>103</v>
      </c>
      <c r="AR446" s="56">
        <f t="shared" si="294"/>
        <v>0</v>
      </c>
      <c r="AS446" s="56"/>
      <c r="AT446" s="99" t="s">
        <v>77</v>
      </c>
      <c r="AU446" s="56">
        <f t="shared" si="295"/>
        <v>0</v>
      </c>
      <c r="AV446" s="99" t="s">
        <v>80</v>
      </c>
      <c r="AW446" s="56">
        <f t="shared" si="296"/>
        <v>0</v>
      </c>
      <c r="AX446" s="99" t="s">
        <v>90</v>
      </c>
      <c r="AY446" s="56">
        <f t="shared" si="297"/>
        <v>0</v>
      </c>
      <c r="AZ446" s="99" t="s">
        <v>105</v>
      </c>
      <c r="BA446" s="56">
        <f t="shared" si="298"/>
        <v>0</v>
      </c>
      <c r="BB446" s="99" t="s">
        <v>111</v>
      </c>
      <c r="BC446" s="56">
        <f t="shared" si="299"/>
        <v>0</v>
      </c>
      <c r="BD446" s="99" t="s">
        <v>112</v>
      </c>
      <c r="BE446" s="56">
        <f t="shared" si="300"/>
        <v>0</v>
      </c>
      <c r="BF446" s="56"/>
      <c r="BG446" s="69" t="s">
        <v>77</v>
      </c>
      <c r="BH446" s="56">
        <f t="shared" si="301"/>
        <v>0</v>
      </c>
      <c r="BI446" s="100" t="s">
        <v>80</v>
      </c>
      <c r="BJ446" s="56">
        <f t="shared" si="302"/>
        <v>0</v>
      </c>
      <c r="BK446" s="99" t="s">
        <v>90</v>
      </c>
      <c r="BL446" s="56">
        <f t="shared" si="303"/>
        <v>0</v>
      </c>
      <c r="BM446" s="99" t="s">
        <v>105</v>
      </c>
      <c r="BN446" s="56">
        <f t="shared" si="304"/>
        <v>0</v>
      </c>
      <c r="BO446" s="99" t="s">
        <v>111</v>
      </c>
      <c r="BP446" s="56">
        <f t="shared" si="305"/>
        <v>0</v>
      </c>
      <c r="BQ446" s="99" t="s">
        <v>112</v>
      </c>
      <c r="BR446" s="56">
        <f t="shared" si="306"/>
        <v>0</v>
      </c>
      <c r="BS446" s="56"/>
      <c r="BT446" s="99" t="s">
        <v>136</v>
      </c>
      <c r="BU446" s="56">
        <f t="shared" si="307"/>
        <v>0</v>
      </c>
      <c r="BV446" s="100" t="s">
        <v>80</v>
      </c>
      <c r="BW446" s="56">
        <f t="shared" si="308"/>
        <v>0</v>
      </c>
      <c r="BX446" s="99" t="s">
        <v>90</v>
      </c>
      <c r="BY446" s="56">
        <f t="shared" si="309"/>
        <v>0</v>
      </c>
      <c r="BZ446" s="99" t="s">
        <v>105</v>
      </c>
      <c r="CA446" s="56">
        <f t="shared" si="310"/>
        <v>0</v>
      </c>
      <c r="CB446" s="99" t="s">
        <v>108</v>
      </c>
      <c r="CC446" s="56">
        <f t="shared" si="311"/>
        <v>0</v>
      </c>
      <c r="CD446" s="99" t="s">
        <v>126</v>
      </c>
      <c r="CE446" s="56">
        <f t="shared" si="312"/>
        <v>0</v>
      </c>
      <c r="CF446" s="56"/>
      <c r="CG446" s="99" t="s">
        <v>136</v>
      </c>
      <c r="CH446" s="56">
        <f t="shared" si="313"/>
        <v>0</v>
      </c>
      <c r="CI446" s="99" t="s">
        <v>80</v>
      </c>
      <c r="CJ446" s="56">
        <f t="shared" si="314"/>
        <v>0</v>
      </c>
      <c r="CK446" s="99" t="s">
        <v>90</v>
      </c>
      <c r="CL446" s="56">
        <f t="shared" si="315"/>
        <v>0</v>
      </c>
      <c r="CM446" s="99" t="s">
        <v>105</v>
      </c>
      <c r="CN446" s="56">
        <f t="shared" si="316"/>
        <v>0</v>
      </c>
      <c r="CO446" s="99" t="s">
        <v>108</v>
      </c>
      <c r="CP446" s="56">
        <f t="shared" si="317"/>
        <v>0</v>
      </c>
      <c r="CQ446" s="99" t="s">
        <v>126</v>
      </c>
      <c r="CR446" s="102">
        <f t="shared" si="318"/>
        <v>0</v>
      </c>
    </row>
    <row r="447" spans="1:96" x14ac:dyDescent="0.15">
      <c r="A447" s="80" t="s">
        <v>1042</v>
      </c>
      <c r="B447" s="81" t="s">
        <v>1043</v>
      </c>
      <c r="C447" s="82" t="s">
        <v>170</v>
      </c>
      <c r="D447" s="82" t="s">
        <v>52</v>
      </c>
      <c r="E447" s="56"/>
      <c r="F447" s="14"/>
      <c r="G447" s="80">
        <v>103</v>
      </c>
      <c r="H447" s="56">
        <v>15</v>
      </c>
      <c r="I447" s="56">
        <v>70</v>
      </c>
      <c r="J447" s="56">
        <v>53.5</v>
      </c>
      <c r="K447" s="56">
        <v>44.5</v>
      </c>
      <c r="L447" s="56">
        <v>53</v>
      </c>
      <c r="M447" s="94">
        <f t="shared" si="281"/>
        <v>339</v>
      </c>
      <c r="N447" s="80"/>
      <c r="O447" s="56">
        <f t="shared" si="319"/>
        <v>0</v>
      </c>
      <c r="P447" s="56"/>
      <c r="Q447" s="81">
        <f t="shared" si="280"/>
        <v>0</v>
      </c>
      <c r="R447" s="14">
        <f t="shared" si="282"/>
        <v>0</v>
      </c>
      <c r="S447" s="80"/>
      <c r="T447" s="99" t="s">
        <v>74</v>
      </c>
      <c r="U447" s="56">
        <f t="shared" si="283"/>
        <v>0</v>
      </c>
      <c r="V447" s="99" t="s">
        <v>84</v>
      </c>
      <c r="W447" s="56">
        <f t="shared" si="284"/>
        <v>0</v>
      </c>
      <c r="X447" s="99" t="s">
        <v>88</v>
      </c>
      <c r="Y447" s="56">
        <f t="shared" si="285"/>
        <v>0</v>
      </c>
      <c r="Z447" s="99" t="s">
        <v>105</v>
      </c>
      <c r="AA447" s="56">
        <f t="shared" si="286"/>
        <v>0</v>
      </c>
      <c r="AB447" s="99" t="s">
        <v>110</v>
      </c>
      <c r="AC447" s="56">
        <f t="shared" si="287"/>
        <v>0</v>
      </c>
      <c r="AD447" s="99" t="s">
        <v>112</v>
      </c>
      <c r="AE447" s="56">
        <f t="shared" si="288"/>
        <v>0</v>
      </c>
      <c r="AF447" s="56"/>
      <c r="AG447" s="99" t="s">
        <v>75</v>
      </c>
      <c r="AH447" s="56">
        <f t="shared" si="289"/>
        <v>0</v>
      </c>
      <c r="AI447" s="100" t="s">
        <v>84</v>
      </c>
      <c r="AJ447" s="56">
        <f t="shared" si="290"/>
        <v>0</v>
      </c>
      <c r="AK447" s="56" t="s">
        <v>87</v>
      </c>
      <c r="AL447" s="56">
        <f t="shared" si="291"/>
        <v>0</v>
      </c>
      <c r="AM447" s="99" t="s">
        <v>107</v>
      </c>
      <c r="AN447" s="56">
        <f t="shared" si="292"/>
        <v>0</v>
      </c>
      <c r="AO447" s="99" t="s">
        <v>110</v>
      </c>
      <c r="AP447" s="56">
        <f t="shared" si="293"/>
        <v>0</v>
      </c>
      <c r="AQ447" s="99" t="s">
        <v>112</v>
      </c>
      <c r="AR447" s="56">
        <f t="shared" si="294"/>
        <v>0</v>
      </c>
      <c r="AS447" s="56"/>
      <c r="AT447" s="99" t="s">
        <v>74</v>
      </c>
      <c r="AU447" s="56">
        <f t="shared" si="295"/>
        <v>0</v>
      </c>
      <c r="AV447" s="99" t="s">
        <v>81</v>
      </c>
      <c r="AW447" s="56">
        <f t="shared" si="296"/>
        <v>0</v>
      </c>
      <c r="AX447" s="99" t="s">
        <v>87</v>
      </c>
      <c r="AY447" s="56">
        <f t="shared" si="297"/>
        <v>0</v>
      </c>
      <c r="AZ447" s="99" t="s">
        <v>107</v>
      </c>
      <c r="BA447" s="56">
        <f t="shared" si="298"/>
        <v>0</v>
      </c>
      <c r="BB447" s="99" t="s">
        <v>133</v>
      </c>
      <c r="BC447" s="56">
        <f t="shared" si="299"/>
        <v>0</v>
      </c>
      <c r="BD447" s="99" t="s">
        <v>112</v>
      </c>
      <c r="BE447" s="56">
        <f t="shared" si="300"/>
        <v>0</v>
      </c>
      <c r="BF447" s="56"/>
      <c r="BG447" s="69" t="s">
        <v>75</v>
      </c>
      <c r="BH447" s="56">
        <f t="shared" si="301"/>
        <v>0</v>
      </c>
      <c r="BI447" s="100" t="s">
        <v>84</v>
      </c>
      <c r="BJ447" s="56">
        <f t="shared" si="302"/>
        <v>0</v>
      </c>
      <c r="BK447" s="99" t="s">
        <v>86</v>
      </c>
      <c r="BL447" s="56">
        <f t="shared" si="303"/>
        <v>0</v>
      </c>
      <c r="BM447" s="99" t="s">
        <v>107</v>
      </c>
      <c r="BN447" s="56">
        <f t="shared" si="304"/>
        <v>0</v>
      </c>
      <c r="BO447" s="99" t="s">
        <v>133</v>
      </c>
      <c r="BP447" s="56">
        <f t="shared" si="305"/>
        <v>0</v>
      </c>
      <c r="BQ447" s="99" t="s">
        <v>112</v>
      </c>
      <c r="BR447" s="56">
        <f t="shared" si="306"/>
        <v>0</v>
      </c>
      <c r="BS447" s="56"/>
      <c r="BT447" s="99" t="s">
        <v>77</v>
      </c>
      <c r="BU447" s="56">
        <f t="shared" si="307"/>
        <v>0</v>
      </c>
      <c r="BV447" s="100" t="s">
        <v>81</v>
      </c>
      <c r="BW447" s="56">
        <f t="shared" si="308"/>
        <v>0</v>
      </c>
      <c r="BX447" s="99" t="s">
        <v>86</v>
      </c>
      <c r="BY447" s="56">
        <f t="shared" si="309"/>
        <v>0</v>
      </c>
      <c r="BZ447" s="99" t="s">
        <v>105</v>
      </c>
      <c r="CA447" s="56">
        <f t="shared" si="310"/>
        <v>0</v>
      </c>
      <c r="CB447" s="99" t="s">
        <v>108</v>
      </c>
      <c r="CC447" s="56">
        <f t="shared" si="311"/>
        <v>0</v>
      </c>
      <c r="CD447" s="99" t="s">
        <v>112</v>
      </c>
      <c r="CE447" s="56">
        <f t="shared" si="312"/>
        <v>0</v>
      </c>
      <c r="CF447" s="56"/>
      <c r="CG447" s="99" t="s">
        <v>77</v>
      </c>
      <c r="CH447" s="56">
        <f t="shared" si="313"/>
        <v>0</v>
      </c>
      <c r="CI447" s="99" t="s">
        <v>81</v>
      </c>
      <c r="CJ447" s="56">
        <f t="shared" si="314"/>
        <v>0</v>
      </c>
      <c r="CK447" s="99" t="s">
        <v>86</v>
      </c>
      <c r="CL447" s="56">
        <f t="shared" si="315"/>
        <v>0</v>
      </c>
      <c r="CM447" s="99" t="s">
        <v>105</v>
      </c>
      <c r="CN447" s="56">
        <f t="shared" si="316"/>
        <v>0</v>
      </c>
      <c r="CO447" s="99" t="s">
        <v>108</v>
      </c>
      <c r="CP447" s="56">
        <f t="shared" si="317"/>
        <v>0</v>
      </c>
      <c r="CQ447" s="99" t="s">
        <v>112</v>
      </c>
      <c r="CR447" s="102">
        <f t="shared" si="318"/>
        <v>0</v>
      </c>
    </row>
    <row r="448" spans="1:96" x14ac:dyDescent="0.15">
      <c r="A448" s="80" t="s">
        <v>1044</v>
      </c>
      <c r="B448" s="81" t="s">
        <v>1045</v>
      </c>
      <c r="C448" s="82" t="s">
        <v>170</v>
      </c>
      <c r="D448" s="82" t="s">
        <v>52</v>
      </c>
      <c r="E448" s="56"/>
      <c r="F448" s="14"/>
      <c r="G448" s="80">
        <v>85</v>
      </c>
      <c r="H448" s="56">
        <v>65</v>
      </c>
      <c r="I448" s="56">
        <v>42</v>
      </c>
      <c r="J448" s="56">
        <v>47</v>
      </c>
      <c r="K448" s="56">
        <v>50.5</v>
      </c>
      <c r="L448" s="56">
        <v>49</v>
      </c>
      <c r="M448" s="94">
        <f t="shared" si="281"/>
        <v>338.5</v>
      </c>
      <c r="N448" s="80"/>
      <c r="O448" s="56">
        <f t="shared" si="319"/>
        <v>0</v>
      </c>
      <c r="P448" s="56"/>
      <c r="Q448" s="81">
        <f t="shared" si="280"/>
        <v>0</v>
      </c>
      <c r="R448" s="14">
        <f t="shared" si="282"/>
        <v>0</v>
      </c>
      <c r="S448" s="80"/>
      <c r="T448" s="99" t="s">
        <v>75</v>
      </c>
      <c r="U448" s="56">
        <f t="shared" si="283"/>
        <v>0</v>
      </c>
      <c r="V448" s="99" t="s">
        <v>81</v>
      </c>
      <c r="W448" s="56">
        <f t="shared" si="284"/>
        <v>0</v>
      </c>
      <c r="X448" s="99" t="s">
        <v>87</v>
      </c>
      <c r="Y448" s="56">
        <f t="shared" si="285"/>
        <v>0</v>
      </c>
      <c r="Z448" s="99" t="s">
        <v>105</v>
      </c>
      <c r="AA448" s="56">
        <f t="shared" si="286"/>
        <v>0</v>
      </c>
      <c r="AB448" s="99" t="s">
        <v>111</v>
      </c>
      <c r="AC448" s="56">
        <f t="shared" si="287"/>
        <v>0</v>
      </c>
      <c r="AD448" s="99" t="s">
        <v>103</v>
      </c>
      <c r="AE448" s="56">
        <f t="shared" si="288"/>
        <v>0</v>
      </c>
      <c r="AF448" s="56"/>
      <c r="AG448" s="99" t="s">
        <v>73</v>
      </c>
      <c r="AH448" s="56">
        <f t="shared" si="289"/>
        <v>0</v>
      </c>
      <c r="AI448" s="100" t="s">
        <v>84</v>
      </c>
      <c r="AJ448" s="56">
        <f t="shared" si="290"/>
        <v>0</v>
      </c>
      <c r="AK448" s="56" t="s">
        <v>85</v>
      </c>
      <c r="AL448" s="56">
        <f t="shared" si="291"/>
        <v>0</v>
      </c>
      <c r="AM448" s="99" t="s">
        <v>105</v>
      </c>
      <c r="AN448" s="56">
        <f t="shared" si="292"/>
        <v>0</v>
      </c>
      <c r="AO448" s="99" t="s">
        <v>111</v>
      </c>
      <c r="AP448" s="56">
        <f t="shared" si="293"/>
        <v>0</v>
      </c>
      <c r="AQ448" s="99" t="s">
        <v>103</v>
      </c>
      <c r="AR448" s="56">
        <f t="shared" si="294"/>
        <v>0</v>
      </c>
      <c r="AS448" s="56"/>
      <c r="AT448" s="99" t="s">
        <v>76</v>
      </c>
      <c r="AU448" s="56">
        <f t="shared" si="295"/>
        <v>0</v>
      </c>
      <c r="AV448" s="99" t="s">
        <v>84</v>
      </c>
      <c r="AW448" s="56">
        <f t="shared" si="296"/>
        <v>0</v>
      </c>
      <c r="AX448" s="99" t="s">
        <v>89</v>
      </c>
      <c r="AY448" s="56">
        <f t="shared" si="297"/>
        <v>0</v>
      </c>
      <c r="AZ448" s="99" t="s">
        <v>105</v>
      </c>
      <c r="BA448" s="56">
        <f t="shared" si="298"/>
        <v>0</v>
      </c>
      <c r="BB448" s="99" t="s">
        <v>111</v>
      </c>
      <c r="BC448" s="56">
        <f t="shared" si="299"/>
        <v>0</v>
      </c>
      <c r="BD448" s="99" t="s">
        <v>112</v>
      </c>
      <c r="BE448" s="56">
        <f t="shared" si="300"/>
        <v>0</v>
      </c>
      <c r="BF448" s="56"/>
      <c r="BG448" s="69" t="s">
        <v>76</v>
      </c>
      <c r="BH448" s="56">
        <f t="shared" si="301"/>
        <v>0</v>
      </c>
      <c r="BI448" s="100" t="s">
        <v>84</v>
      </c>
      <c r="BJ448" s="56">
        <f t="shared" si="302"/>
        <v>0</v>
      </c>
      <c r="BK448" s="99" t="s">
        <v>89</v>
      </c>
      <c r="BL448" s="56">
        <f t="shared" si="303"/>
        <v>0</v>
      </c>
      <c r="BM448" s="99" t="s">
        <v>105</v>
      </c>
      <c r="BN448" s="56">
        <f t="shared" si="304"/>
        <v>0</v>
      </c>
      <c r="BO448" s="99" t="s">
        <v>111</v>
      </c>
      <c r="BP448" s="56">
        <f t="shared" si="305"/>
        <v>0</v>
      </c>
      <c r="BQ448" s="99" t="s">
        <v>112</v>
      </c>
      <c r="BR448" s="56">
        <f t="shared" si="306"/>
        <v>0</v>
      </c>
      <c r="BS448" s="56"/>
      <c r="BT448" s="99" t="s">
        <v>73</v>
      </c>
      <c r="BU448" s="56">
        <f t="shared" si="307"/>
        <v>0</v>
      </c>
      <c r="BV448" s="100" t="s">
        <v>84</v>
      </c>
      <c r="BW448" s="56">
        <f t="shared" si="308"/>
        <v>0</v>
      </c>
      <c r="BX448" s="99" t="s">
        <v>85</v>
      </c>
      <c r="BY448" s="56">
        <f t="shared" si="309"/>
        <v>0</v>
      </c>
      <c r="BZ448" s="99" t="s">
        <v>105</v>
      </c>
      <c r="CA448" s="56">
        <f t="shared" si="310"/>
        <v>0</v>
      </c>
      <c r="CB448" s="99" t="s">
        <v>108</v>
      </c>
      <c r="CC448" s="56">
        <f t="shared" si="311"/>
        <v>0</v>
      </c>
      <c r="CD448" s="99" t="s">
        <v>112</v>
      </c>
      <c r="CE448" s="56">
        <f t="shared" si="312"/>
        <v>0</v>
      </c>
      <c r="CF448" s="56"/>
      <c r="CG448" s="99" t="s">
        <v>73</v>
      </c>
      <c r="CH448" s="56">
        <f t="shared" si="313"/>
        <v>0</v>
      </c>
      <c r="CI448" s="99" t="s">
        <v>84</v>
      </c>
      <c r="CJ448" s="56">
        <f t="shared" si="314"/>
        <v>0</v>
      </c>
      <c r="CK448" s="99" t="s">
        <v>85</v>
      </c>
      <c r="CL448" s="56">
        <f t="shared" si="315"/>
        <v>0</v>
      </c>
      <c r="CM448" s="99" t="s">
        <v>105</v>
      </c>
      <c r="CN448" s="56">
        <f t="shared" si="316"/>
        <v>0</v>
      </c>
      <c r="CO448" s="99" t="s">
        <v>108</v>
      </c>
      <c r="CP448" s="56">
        <f t="shared" si="317"/>
        <v>0</v>
      </c>
      <c r="CQ448" s="99" t="s">
        <v>112</v>
      </c>
      <c r="CR448" s="102">
        <f t="shared" si="318"/>
        <v>0</v>
      </c>
    </row>
    <row r="449" spans="1:96" x14ac:dyDescent="0.15">
      <c r="A449" s="80" t="s">
        <v>1046</v>
      </c>
      <c r="B449" s="81" t="s">
        <v>1047</v>
      </c>
      <c r="C449" s="82" t="s">
        <v>170</v>
      </c>
      <c r="D449" s="82" t="s">
        <v>52</v>
      </c>
      <c r="E449" s="56"/>
      <c r="F449" s="14"/>
      <c r="G449" s="80">
        <v>89</v>
      </c>
      <c r="H449" s="56">
        <v>28</v>
      </c>
      <c r="I449" s="56">
        <v>87</v>
      </c>
      <c r="J449" s="56">
        <v>37.5</v>
      </c>
      <c r="K449" s="56">
        <v>49</v>
      </c>
      <c r="L449" s="56">
        <v>47</v>
      </c>
      <c r="M449" s="94">
        <f t="shared" si="281"/>
        <v>337.5</v>
      </c>
      <c r="N449" s="80"/>
      <c r="O449" s="56">
        <f t="shared" si="319"/>
        <v>0</v>
      </c>
      <c r="P449" s="56"/>
      <c r="Q449" s="81">
        <f t="shared" si="280"/>
        <v>0</v>
      </c>
      <c r="R449" s="14">
        <f t="shared" si="282"/>
        <v>0</v>
      </c>
      <c r="S449" s="80"/>
      <c r="T449" s="99" t="s">
        <v>75</v>
      </c>
      <c r="U449" s="56">
        <f t="shared" si="283"/>
        <v>0</v>
      </c>
      <c r="V449" s="99" t="s">
        <v>81</v>
      </c>
      <c r="W449" s="56">
        <f t="shared" si="284"/>
        <v>0</v>
      </c>
      <c r="X449" s="99" t="s">
        <v>87</v>
      </c>
      <c r="Y449" s="56">
        <f t="shared" si="285"/>
        <v>0</v>
      </c>
      <c r="Z449" s="99" t="s">
        <v>105</v>
      </c>
      <c r="AA449" s="56">
        <f t="shared" si="286"/>
        <v>0</v>
      </c>
      <c r="AB449" s="99" t="s">
        <v>111</v>
      </c>
      <c r="AC449" s="56">
        <f t="shared" si="287"/>
        <v>0</v>
      </c>
      <c r="AD449" s="99" t="s">
        <v>103</v>
      </c>
      <c r="AE449" s="56">
        <f t="shared" si="288"/>
        <v>0</v>
      </c>
      <c r="AF449" s="56"/>
      <c r="AG449" s="99" t="s">
        <v>76</v>
      </c>
      <c r="AH449" s="56">
        <f t="shared" si="289"/>
        <v>0</v>
      </c>
      <c r="AI449" s="100" t="s">
        <v>80</v>
      </c>
      <c r="AJ449" s="56">
        <f t="shared" si="290"/>
        <v>0</v>
      </c>
      <c r="AK449" s="56" t="s">
        <v>89</v>
      </c>
      <c r="AL449" s="56">
        <f t="shared" si="291"/>
        <v>0</v>
      </c>
      <c r="AM449" s="99" t="s">
        <v>105</v>
      </c>
      <c r="AN449" s="56">
        <f t="shared" si="292"/>
        <v>0</v>
      </c>
      <c r="AO449" s="99" t="s">
        <v>110</v>
      </c>
      <c r="AP449" s="56">
        <f t="shared" si="293"/>
        <v>0</v>
      </c>
      <c r="AQ449" s="99" t="s">
        <v>103</v>
      </c>
      <c r="AR449" s="56">
        <f t="shared" si="294"/>
        <v>0</v>
      </c>
      <c r="AS449" s="56"/>
      <c r="AT449" s="99" t="s">
        <v>73</v>
      </c>
      <c r="AU449" s="56">
        <f t="shared" si="295"/>
        <v>0</v>
      </c>
      <c r="AV449" s="99" t="s">
        <v>132</v>
      </c>
      <c r="AW449" s="56">
        <f t="shared" si="296"/>
        <v>0</v>
      </c>
      <c r="AX449" s="99" t="s">
        <v>86</v>
      </c>
      <c r="AY449" s="56">
        <f t="shared" si="297"/>
        <v>0</v>
      </c>
      <c r="AZ449" s="99" t="s">
        <v>123</v>
      </c>
      <c r="BA449" s="56">
        <f t="shared" si="298"/>
        <v>0</v>
      </c>
      <c r="BB449" s="99" t="s">
        <v>133</v>
      </c>
      <c r="BC449" s="56">
        <f t="shared" si="299"/>
        <v>0</v>
      </c>
      <c r="BD449" s="99" t="s">
        <v>103</v>
      </c>
      <c r="BE449" s="56">
        <f t="shared" si="300"/>
        <v>0</v>
      </c>
      <c r="BF449" s="56"/>
      <c r="BG449" s="69" t="s">
        <v>73</v>
      </c>
      <c r="BH449" s="56">
        <f t="shared" si="301"/>
        <v>0</v>
      </c>
      <c r="BI449" s="100" t="s">
        <v>132</v>
      </c>
      <c r="BJ449" s="56">
        <f t="shared" si="302"/>
        <v>0</v>
      </c>
      <c r="BK449" s="99" t="s">
        <v>86</v>
      </c>
      <c r="BL449" s="56">
        <f t="shared" si="303"/>
        <v>0</v>
      </c>
      <c r="BM449" s="99" t="s">
        <v>123</v>
      </c>
      <c r="BN449" s="56">
        <f t="shared" si="304"/>
        <v>0</v>
      </c>
      <c r="BO449" s="99" t="s">
        <v>133</v>
      </c>
      <c r="BP449" s="56">
        <f t="shared" si="305"/>
        <v>0</v>
      </c>
      <c r="BQ449" s="99" t="s">
        <v>103</v>
      </c>
      <c r="BR449" s="56">
        <f t="shared" si="306"/>
        <v>0</v>
      </c>
      <c r="BS449" s="56"/>
      <c r="BT449" s="99" t="s">
        <v>73</v>
      </c>
      <c r="BU449" s="56">
        <f t="shared" si="307"/>
        <v>0</v>
      </c>
      <c r="BV449" s="100" t="s">
        <v>84</v>
      </c>
      <c r="BW449" s="56">
        <f t="shared" si="308"/>
        <v>0</v>
      </c>
      <c r="BX449" s="99" t="s">
        <v>85</v>
      </c>
      <c r="BY449" s="56">
        <f t="shared" si="309"/>
        <v>0</v>
      </c>
      <c r="BZ449" s="99" t="s">
        <v>105</v>
      </c>
      <c r="CA449" s="56">
        <f t="shared" si="310"/>
        <v>0</v>
      </c>
      <c r="CB449" s="99" t="s">
        <v>108</v>
      </c>
      <c r="CC449" s="56">
        <f t="shared" si="311"/>
        <v>0</v>
      </c>
      <c r="CD449" s="99" t="s">
        <v>112</v>
      </c>
      <c r="CE449" s="56">
        <f t="shared" si="312"/>
        <v>0</v>
      </c>
      <c r="CF449" s="56"/>
      <c r="CG449" s="99" t="s">
        <v>73</v>
      </c>
      <c r="CH449" s="56">
        <f t="shared" si="313"/>
        <v>0</v>
      </c>
      <c r="CI449" s="99" t="s">
        <v>84</v>
      </c>
      <c r="CJ449" s="56">
        <f t="shared" si="314"/>
        <v>0</v>
      </c>
      <c r="CK449" s="99" t="s">
        <v>85</v>
      </c>
      <c r="CL449" s="56">
        <f t="shared" si="315"/>
        <v>0</v>
      </c>
      <c r="CM449" s="99" t="s">
        <v>105</v>
      </c>
      <c r="CN449" s="56">
        <f t="shared" si="316"/>
        <v>0</v>
      </c>
      <c r="CO449" s="99" t="s">
        <v>108</v>
      </c>
      <c r="CP449" s="56">
        <f t="shared" si="317"/>
        <v>0</v>
      </c>
      <c r="CQ449" s="99" t="s">
        <v>112</v>
      </c>
      <c r="CR449" s="102">
        <f t="shared" si="318"/>
        <v>0</v>
      </c>
    </row>
    <row r="450" spans="1:96" x14ac:dyDescent="0.15">
      <c r="A450" s="80" t="s">
        <v>1048</v>
      </c>
      <c r="B450" s="81" t="s">
        <v>1049</v>
      </c>
      <c r="C450" s="82" t="s">
        <v>170</v>
      </c>
      <c r="D450" s="82" t="s">
        <v>52</v>
      </c>
      <c r="E450" s="56"/>
      <c r="F450" s="14"/>
      <c r="G450" s="80">
        <v>82</v>
      </c>
      <c r="H450" s="56">
        <v>77</v>
      </c>
      <c r="I450" s="56">
        <v>28</v>
      </c>
      <c r="J450" s="56">
        <v>56.5</v>
      </c>
      <c r="K450" s="56">
        <v>36</v>
      </c>
      <c r="L450" s="56">
        <v>58</v>
      </c>
      <c r="M450" s="94">
        <f t="shared" si="281"/>
        <v>337.5</v>
      </c>
      <c r="N450" s="80"/>
      <c r="O450" s="56">
        <f t="shared" si="319"/>
        <v>0</v>
      </c>
      <c r="P450" s="56"/>
      <c r="Q450" s="81">
        <f t="shared" si="280"/>
        <v>0</v>
      </c>
      <c r="R450" s="14">
        <f t="shared" si="282"/>
        <v>0</v>
      </c>
      <c r="S450" s="80"/>
      <c r="T450" s="99" t="s">
        <v>77</v>
      </c>
      <c r="U450" s="56">
        <f t="shared" si="283"/>
        <v>0</v>
      </c>
      <c r="V450" s="99" t="s">
        <v>81</v>
      </c>
      <c r="W450" s="56">
        <f t="shared" si="284"/>
        <v>0</v>
      </c>
      <c r="X450" s="99" t="s">
        <v>90</v>
      </c>
      <c r="Y450" s="56">
        <f t="shared" si="285"/>
        <v>0</v>
      </c>
      <c r="Z450" s="99" t="s">
        <v>123</v>
      </c>
      <c r="AA450" s="56">
        <f t="shared" si="286"/>
        <v>0</v>
      </c>
      <c r="AB450" s="99" t="s">
        <v>110</v>
      </c>
      <c r="AC450" s="56">
        <f t="shared" si="287"/>
        <v>0</v>
      </c>
      <c r="AD450" s="99" t="s">
        <v>103</v>
      </c>
      <c r="AE450" s="56">
        <f t="shared" si="288"/>
        <v>0</v>
      </c>
      <c r="AF450" s="56"/>
      <c r="AG450" s="99" t="s">
        <v>76</v>
      </c>
      <c r="AH450" s="56">
        <f t="shared" si="289"/>
        <v>0</v>
      </c>
      <c r="AI450" s="100" t="s">
        <v>80</v>
      </c>
      <c r="AJ450" s="56">
        <f t="shared" si="290"/>
        <v>0</v>
      </c>
      <c r="AK450" s="56" t="s">
        <v>89</v>
      </c>
      <c r="AL450" s="56">
        <f t="shared" si="291"/>
        <v>0</v>
      </c>
      <c r="AM450" s="99" t="s">
        <v>123</v>
      </c>
      <c r="AN450" s="56">
        <f t="shared" si="292"/>
        <v>0</v>
      </c>
      <c r="AO450" s="99" t="s">
        <v>110</v>
      </c>
      <c r="AP450" s="56">
        <f t="shared" si="293"/>
        <v>0</v>
      </c>
      <c r="AQ450" s="99" t="s">
        <v>127</v>
      </c>
      <c r="AR450" s="56">
        <f t="shared" si="294"/>
        <v>0</v>
      </c>
      <c r="AS450" s="56"/>
      <c r="AT450" s="99" t="s">
        <v>76</v>
      </c>
      <c r="AU450" s="56">
        <f t="shared" si="295"/>
        <v>0</v>
      </c>
      <c r="AV450" s="99" t="s">
        <v>81</v>
      </c>
      <c r="AW450" s="56">
        <f t="shared" si="296"/>
        <v>0</v>
      </c>
      <c r="AX450" s="99" t="s">
        <v>89</v>
      </c>
      <c r="AY450" s="56">
        <f t="shared" si="297"/>
        <v>0</v>
      </c>
      <c r="AZ450" s="99" t="s">
        <v>123</v>
      </c>
      <c r="BA450" s="56">
        <f t="shared" si="298"/>
        <v>0</v>
      </c>
      <c r="BB450" s="99" t="s">
        <v>133</v>
      </c>
      <c r="BC450" s="56">
        <f t="shared" si="299"/>
        <v>0</v>
      </c>
      <c r="BD450" s="99" t="s">
        <v>103</v>
      </c>
      <c r="BE450" s="56">
        <f t="shared" si="300"/>
        <v>0</v>
      </c>
      <c r="BF450" s="56"/>
      <c r="BG450" s="69" t="s">
        <v>76</v>
      </c>
      <c r="BH450" s="56">
        <f t="shared" si="301"/>
        <v>0</v>
      </c>
      <c r="BI450" s="100" t="s">
        <v>81</v>
      </c>
      <c r="BJ450" s="56">
        <f t="shared" si="302"/>
        <v>0</v>
      </c>
      <c r="BK450" s="99" t="s">
        <v>89</v>
      </c>
      <c r="BL450" s="56">
        <f t="shared" si="303"/>
        <v>0</v>
      </c>
      <c r="BM450" s="99" t="s">
        <v>123</v>
      </c>
      <c r="BN450" s="56">
        <f t="shared" si="304"/>
        <v>0</v>
      </c>
      <c r="BO450" s="99" t="s">
        <v>133</v>
      </c>
      <c r="BP450" s="56">
        <f t="shared" si="305"/>
        <v>0</v>
      </c>
      <c r="BQ450" s="99" t="s">
        <v>103</v>
      </c>
      <c r="BR450" s="56">
        <f t="shared" si="306"/>
        <v>0</v>
      </c>
      <c r="BS450" s="56"/>
      <c r="BT450" s="99" t="s">
        <v>73</v>
      </c>
      <c r="BU450" s="56">
        <f t="shared" si="307"/>
        <v>0</v>
      </c>
      <c r="BV450" s="100" t="s">
        <v>84</v>
      </c>
      <c r="BW450" s="56">
        <f t="shared" si="308"/>
        <v>0</v>
      </c>
      <c r="BX450" s="99" t="s">
        <v>85</v>
      </c>
      <c r="BY450" s="56">
        <f t="shared" si="309"/>
        <v>0</v>
      </c>
      <c r="BZ450" s="99" t="s">
        <v>105</v>
      </c>
      <c r="CA450" s="56">
        <f t="shared" si="310"/>
        <v>0</v>
      </c>
      <c r="CB450" s="99" t="s">
        <v>108</v>
      </c>
      <c r="CC450" s="56">
        <f t="shared" si="311"/>
        <v>0</v>
      </c>
      <c r="CD450" s="99" t="s">
        <v>112</v>
      </c>
      <c r="CE450" s="56">
        <f t="shared" si="312"/>
        <v>0</v>
      </c>
      <c r="CF450" s="56"/>
      <c r="CG450" s="99" t="s">
        <v>73</v>
      </c>
      <c r="CH450" s="56">
        <f t="shared" si="313"/>
        <v>0</v>
      </c>
      <c r="CI450" s="99" t="s">
        <v>84</v>
      </c>
      <c r="CJ450" s="56">
        <f t="shared" si="314"/>
        <v>0</v>
      </c>
      <c r="CK450" s="99" t="s">
        <v>85</v>
      </c>
      <c r="CL450" s="56">
        <f t="shared" si="315"/>
        <v>0</v>
      </c>
      <c r="CM450" s="99" t="s">
        <v>105</v>
      </c>
      <c r="CN450" s="56">
        <f t="shared" si="316"/>
        <v>0</v>
      </c>
      <c r="CO450" s="99" t="s">
        <v>108</v>
      </c>
      <c r="CP450" s="56">
        <f t="shared" si="317"/>
        <v>0</v>
      </c>
      <c r="CQ450" s="99" t="s">
        <v>112</v>
      </c>
      <c r="CR450" s="102">
        <f t="shared" si="318"/>
        <v>0</v>
      </c>
    </row>
    <row r="451" spans="1:96" x14ac:dyDescent="0.15">
      <c r="A451" s="80" t="s">
        <v>1050</v>
      </c>
      <c r="B451" s="81" t="s">
        <v>1051</v>
      </c>
      <c r="C451" s="82" t="s">
        <v>170</v>
      </c>
      <c r="D451" s="82" t="s">
        <v>52</v>
      </c>
      <c r="E451" s="56"/>
      <c r="F451" s="14"/>
      <c r="G451" s="80">
        <v>88</v>
      </c>
      <c r="H451" s="56">
        <v>63</v>
      </c>
      <c r="I451" s="56">
        <v>64</v>
      </c>
      <c r="J451" s="56">
        <v>53</v>
      </c>
      <c r="K451" s="56">
        <v>27.5</v>
      </c>
      <c r="L451" s="56">
        <v>41</v>
      </c>
      <c r="M451" s="94">
        <f t="shared" si="281"/>
        <v>336.5</v>
      </c>
      <c r="N451" s="80"/>
      <c r="O451" s="56">
        <f t="shared" si="319"/>
        <v>0</v>
      </c>
      <c r="P451" s="56"/>
      <c r="Q451" s="81">
        <f t="shared" si="280"/>
        <v>0</v>
      </c>
      <c r="R451" s="14">
        <f t="shared" si="282"/>
        <v>0</v>
      </c>
      <c r="S451" s="80"/>
      <c r="T451" s="99" t="s">
        <v>77</v>
      </c>
      <c r="U451" s="56">
        <f t="shared" si="283"/>
        <v>0</v>
      </c>
      <c r="V451" s="99" t="s">
        <v>81</v>
      </c>
      <c r="W451" s="56">
        <f t="shared" si="284"/>
        <v>0</v>
      </c>
      <c r="X451" s="99" t="s">
        <v>90</v>
      </c>
      <c r="Y451" s="56">
        <f t="shared" si="285"/>
        <v>0</v>
      </c>
      <c r="Z451" s="99" t="s">
        <v>123</v>
      </c>
      <c r="AA451" s="56">
        <f t="shared" si="286"/>
        <v>0</v>
      </c>
      <c r="AB451" s="99" t="s">
        <v>110</v>
      </c>
      <c r="AC451" s="56">
        <f t="shared" si="287"/>
        <v>0</v>
      </c>
      <c r="AD451" s="99" t="s">
        <v>103</v>
      </c>
      <c r="AE451" s="56">
        <f t="shared" si="288"/>
        <v>0</v>
      </c>
      <c r="AF451" s="56"/>
      <c r="AG451" s="99" t="s">
        <v>75</v>
      </c>
      <c r="AH451" s="56">
        <f t="shared" si="289"/>
        <v>0</v>
      </c>
      <c r="AI451" s="100" t="s">
        <v>84</v>
      </c>
      <c r="AJ451" s="56">
        <f t="shared" si="290"/>
        <v>0</v>
      </c>
      <c r="AK451" s="56" t="s">
        <v>89</v>
      </c>
      <c r="AL451" s="56">
        <f t="shared" si="291"/>
        <v>0</v>
      </c>
      <c r="AM451" s="99" t="s">
        <v>123</v>
      </c>
      <c r="AN451" s="56">
        <f t="shared" si="292"/>
        <v>0</v>
      </c>
      <c r="AO451" s="99" t="s">
        <v>110</v>
      </c>
      <c r="AP451" s="56">
        <f t="shared" si="293"/>
        <v>0</v>
      </c>
      <c r="AQ451" s="99" t="s">
        <v>127</v>
      </c>
      <c r="AR451" s="56">
        <f t="shared" si="294"/>
        <v>0</v>
      </c>
      <c r="AS451" s="56"/>
      <c r="AT451" s="99" t="s">
        <v>75</v>
      </c>
      <c r="AU451" s="56">
        <f t="shared" si="295"/>
        <v>0</v>
      </c>
      <c r="AV451" s="99" t="s">
        <v>84</v>
      </c>
      <c r="AW451" s="56">
        <f t="shared" si="296"/>
        <v>0</v>
      </c>
      <c r="AX451" s="99" t="s">
        <v>89</v>
      </c>
      <c r="AY451" s="56">
        <f t="shared" si="297"/>
        <v>0</v>
      </c>
      <c r="AZ451" s="99" t="s">
        <v>105</v>
      </c>
      <c r="BA451" s="56">
        <f t="shared" si="298"/>
        <v>0</v>
      </c>
      <c r="BB451" s="99" t="s">
        <v>111</v>
      </c>
      <c r="BC451" s="56">
        <f t="shared" si="299"/>
        <v>0</v>
      </c>
      <c r="BD451" s="99" t="s">
        <v>112</v>
      </c>
      <c r="BE451" s="56">
        <f t="shared" si="300"/>
        <v>0</v>
      </c>
      <c r="BF451" s="56"/>
      <c r="BG451" s="69" t="s">
        <v>75</v>
      </c>
      <c r="BH451" s="56">
        <f t="shared" si="301"/>
        <v>0</v>
      </c>
      <c r="BI451" s="100" t="s">
        <v>84</v>
      </c>
      <c r="BJ451" s="56">
        <f t="shared" si="302"/>
        <v>0</v>
      </c>
      <c r="BK451" s="99" t="s">
        <v>89</v>
      </c>
      <c r="BL451" s="56">
        <f t="shared" si="303"/>
        <v>0</v>
      </c>
      <c r="BM451" s="99" t="s">
        <v>105</v>
      </c>
      <c r="BN451" s="56">
        <f t="shared" si="304"/>
        <v>0</v>
      </c>
      <c r="BO451" s="99" t="s">
        <v>111</v>
      </c>
      <c r="BP451" s="56">
        <f t="shared" si="305"/>
        <v>0</v>
      </c>
      <c r="BQ451" s="99" t="s">
        <v>112</v>
      </c>
      <c r="BR451" s="56">
        <f t="shared" si="306"/>
        <v>0</v>
      </c>
      <c r="BS451" s="56"/>
      <c r="BT451" s="99" t="s">
        <v>73</v>
      </c>
      <c r="BU451" s="56">
        <f t="shared" si="307"/>
        <v>0</v>
      </c>
      <c r="BV451" s="100" t="s">
        <v>84</v>
      </c>
      <c r="BW451" s="56">
        <f t="shared" si="308"/>
        <v>0</v>
      </c>
      <c r="BX451" s="99" t="s">
        <v>85</v>
      </c>
      <c r="BY451" s="56">
        <f t="shared" si="309"/>
        <v>0</v>
      </c>
      <c r="BZ451" s="99" t="s">
        <v>105</v>
      </c>
      <c r="CA451" s="56">
        <f t="shared" si="310"/>
        <v>0</v>
      </c>
      <c r="CB451" s="99" t="s">
        <v>108</v>
      </c>
      <c r="CC451" s="56">
        <f t="shared" si="311"/>
        <v>0</v>
      </c>
      <c r="CD451" s="99" t="s">
        <v>112</v>
      </c>
      <c r="CE451" s="56">
        <f t="shared" si="312"/>
        <v>0</v>
      </c>
      <c r="CF451" s="56"/>
      <c r="CG451" s="99" t="s">
        <v>73</v>
      </c>
      <c r="CH451" s="56">
        <f t="shared" si="313"/>
        <v>0</v>
      </c>
      <c r="CI451" s="99" t="s">
        <v>84</v>
      </c>
      <c r="CJ451" s="56">
        <f t="shared" si="314"/>
        <v>0</v>
      </c>
      <c r="CK451" s="99" t="s">
        <v>85</v>
      </c>
      <c r="CL451" s="56">
        <f t="shared" si="315"/>
        <v>0</v>
      </c>
      <c r="CM451" s="99" t="s">
        <v>105</v>
      </c>
      <c r="CN451" s="56">
        <f t="shared" si="316"/>
        <v>0</v>
      </c>
      <c r="CO451" s="99" t="s">
        <v>108</v>
      </c>
      <c r="CP451" s="56">
        <f t="shared" si="317"/>
        <v>0</v>
      </c>
      <c r="CQ451" s="99" t="s">
        <v>112</v>
      </c>
      <c r="CR451" s="102">
        <f t="shared" si="318"/>
        <v>0</v>
      </c>
    </row>
    <row r="452" spans="1:96" x14ac:dyDescent="0.15">
      <c r="A452" s="80" t="s">
        <v>1052</v>
      </c>
      <c r="B452" s="81" t="s">
        <v>1053</v>
      </c>
      <c r="C452" s="82" t="s">
        <v>170</v>
      </c>
      <c r="D452" s="82" t="s">
        <v>52</v>
      </c>
      <c r="E452" s="56"/>
      <c r="F452" s="14"/>
      <c r="G452" s="80">
        <v>82</v>
      </c>
      <c r="H452" s="56">
        <v>60</v>
      </c>
      <c r="I452" s="56">
        <v>32</v>
      </c>
      <c r="J452" s="56">
        <v>63</v>
      </c>
      <c r="K452" s="56">
        <v>49.5</v>
      </c>
      <c r="L452" s="56">
        <v>50</v>
      </c>
      <c r="M452" s="94">
        <f t="shared" si="281"/>
        <v>336.5</v>
      </c>
      <c r="N452" s="80"/>
      <c r="O452" s="56">
        <f t="shared" si="319"/>
        <v>0</v>
      </c>
      <c r="P452" s="56"/>
      <c r="Q452" s="81">
        <f t="shared" si="280"/>
        <v>0</v>
      </c>
      <c r="R452" s="14">
        <f t="shared" si="282"/>
        <v>0</v>
      </c>
      <c r="S452" s="80"/>
      <c r="T452" s="99" t="s">
        <v>77</v>
      </c>
      <c r="U452" s="56">
        <f t="shared" si="283"/>
        <v>0</v>
      </c>
      <c r="V452" s="99" t="s">
        <v>81</v>
      </c>
      <c r="W452" s="56">
        <f t="shared" si="284"/>
        <v>0</v>
      </c>
      <c r="X452" s="99" t="s">
        <v>90</v>
      </c>
      <c r="Y452" s="56">
        <f t="shared" si="285"/>
        <v>0</v>
      </c>
      <c r="Z452" s="99" t="s">
        <v>123</v>
      </c>
      <c r="AA452" s="56">
        <f t="shared" si="286"/>
        <v>0</v>
      </c>
      <c r="AB452" s="99" t="s">
        <v>110</v>
      </c>
      <c r="AC452" s="56">
        <f t="shared" si="287"/>
        <v>0</v>
      </c>
      <c r="AD452" s="99" t="s">
        <v>103</v>
      </c>
      <c r="AE452" s="56">
        <f t="shared" si="288"/>
        <v>0</v>
      </c>
      <c r="AF452" s="56"/>
      <c r="AG452" s="99" t="s">
        <v>76</v>
      </c>
      <c r="AH452" s="56">
        <f t="shared" si="289"/>
        <v>0</v>
      </c>
      <c r="AI452" s="100" t="s">
        <v>80</v>
      </c>
      <c r="AJ452" s="56">
        <f t="shared" si="290"/>
        <v>0</v>
      </c>
      <c r="AK452" s="56" t="s">
        <v>89</v>
      </c>
      <c r="AL452" s="56">
        <f t="shared" si="291"/>
        <v>0</v>
      </c>
      <c r="AM452" s="99" t="s">
        <v>123</v>
      </c>
      <c r="AN452" s="56">
        <f t="shared" si="292"/>
        <v>0</v>
      </c>
      <c r="AO452" s="99" t="s">
        <v>110</v>
      </c>
      <c r="AP452" s="56">
        <f t="shared" si="293"/>
        <v>0</v>
      </c>
      <c r="AQ452" s="99" t="s">
        <v>127</v>
      </c>
      <c r="AR452" s="56">
        <f t="shared" si="294"/>
        <v>0</v>
      </c>
      <c r="AS452" s="56"/>
      <c r="AT452" s="99" t="s">
        <v>77</v>
      </c>
      <c r="AU452" s="56">
        <f t="shared" si="295"/>
        <v>0</v>
      </c>
      <c r="AV452" s="99" t="s">
        <v>80</v>
      </c>
      <c r="AW452" s="56">
        <f t="shared" si="296"/>
        <v>0</v>
      </c>
      <c r="AX452" s="99" t="s">
        <v>90</v>
      </c>
      <c r="AY452" s="56">
        <f t="shared" si="297"/>
        <v>0</v>
      </c>
      <c r="AZ452" s="99" t="s">
        <v>123</v>
      </c>
      <c r="BA452" s="56">
        <f t="shared" si="298"/>
        <v>0</v>
      </c>
      <c r="BB452" s="99" t="s">
        <v>133</v>
      </c>
      <c r="BC452" s="56">
        <f t="shared" si="299"/>
        <v>0</v>
      </c>
      <c r="BD452" s="99" t="s">
        <v>103</v>
      </c>
      <c r="BE452" s="56">
        <f t="shared" si="300"/>
        <v>0</v>
      </c>
      <c r="BF452" s="56"/>
      <c r="BG452" s="69" t="s">
        <v>77</v>
      </c>
      <c r="BH452" s="56">
        <f t="shared" si="301"/>
        <v>0</v>
      </c>
      <c r="BI452" s="100" t="s">
        <v>80</v>
      </c>
      <c r="BJ452" s="56">
        <f t="shared" si="302"/>
        <v>0</v>
      </c>
      <c r="BK452" s="99" t="s">
        <v>90</v>
      </c>
      <c r="BL452" s="56">
        <f t="shared" si="303"/>
        <v>0</v>
      </c>
      <c r="BM452" s="99" t="s">
        <v>123</v>
      </c>
      <c r="BN452" s="56">
        <f t="shared" si="304"/>
        <v>0</v>
      </c>
      <c r="BO452" s="99" t="s">
        <v>133</v>
      </c>
      <c r="BP452" s="56">
        <f t="shared" si="305"/>
        <v>0</v>
      </c>
      <c r="BQ452" s="99" t="s">
        <v>103</v>
      </c>
      <c r="BR452" s="56">
        <f t="shared" si="306"/>
        <v>0</v>
      </c>
      <c r="BS452" s="56"/>
      <c r="BT452" s="99" t="s">
        <v>73</v>
      </c>
      <c r="BU452" s="56">
        <f t="shared" si="307"/>
        <v>0</v>
      </c>
      <c r="BV452" s="100" t="s">
        <v>84</v>
      </c>
      <c r="BW452" s="56">
        <f t="shared" si="308"/>
        <v>0</v>
      </c>
      <c r="BX452" s="99" t="s">
        <v>85</v>
      </c>
      <c r="BY452" s="56">
        <f t="shared" si="309"/>
        <v>0</v>
      </c>
      <c r="BZ452" s="99" t="s">
        <v>105</v>
      </c>
      <c r="CA452" s="56">
        <f t="shared" si="310"/>
        <v>0</v>
      </c>
      <c r="CB452" s="99" t="s">
        <v>108</v>
      </c>
      <c r="CC452" s="56">
        <f t="shared" si="311"/>
        <v>0</v>
      </c>
      <c r="CD452" s="99" t="s">
        <v>112</v>
      </c>
      <c r="CE452" s="56">
        <f t="shared" si="312"/>
        <v>0</v>
      </c>
      <c r="CF452" s="56"/>
      <c r="CG452" s="99" t="s">
        <v>73</v>
      </c>
      <c r="CH452" s="56">
        <f t="shared" si="313"/>
        <v>0</v>
      </c>
      <c r="CI452" s="99" t="s">
        <v>84</v>
      </c>
      <c r="CJ452" s="56">
        <f t="shared" si="314"/>
        <v>0</v>
      </c>
      <c r="CK452" s="99" t="s">
        <v>85</v>
      </c>
      <c r="CL452" s="56">
        <f t="shared" si="315"/>
        <v>0</v>
      </c>
      <c r="CM452" s="99" t="s">
        <v>105</v>
      </c>
      <c r="CN452" s="56">
        <f t="shared" si="316"/>
        <v>0</v>
      </c>
      <c r="CO452" s="99" t="s">
        <v>108</v>
      </c>
      <c r="CP452" s="56">
        <f t="shared" si="317"/>
        <v>0</v>
      </c>
      <c r="CQ452" s="99" t="s">
        <v>112</v>
      </c>
      <c r="CR452" s="102">
        <f t="shared" si="318"/>
        <v>0</v>
      </c>
    </row>
    <row r="453" spans="1:96" x14ac:dyDescent="0.15">
      <c r="A453" s="80" t="s">
        <v>1054</v>
      </c>
      <c r="B453" s="81" t="s">
        <v>1055</v>
      </c>
      <c r="C453" s="82" t="s">
        <v>170</v>
      </c>
      <c r="D453" s="82" t="s">
        <v>52</v>
      </c>
      <c r="E453" s="56"/>
      <c r="F453" s="14"/>
      <c r="G453" s="80">
        <v>90</v>
      </c>
      <c r="H453" s="56">
        <v>49</v>
      </c>
      <c r="I453" s="56">
        <v>52</v>
      </c>
      <c r="J453" s="56">
        <v>48.5</v>
      </c>
      <c r="K453" s="56">
        <v>37</v>
      </c>
      <c r="L453" s="56">
        <v>60</v>
      </c>
      <c r="M453" s="94">
        <f t="shared" si="281"/>
        <v>336.5</v>
      </c>
      <c r="N453" s="80"/>
      <c r="O453" s="56">
        <f t="shared" si="319"/>
        <v>0</v>
      </c>
      <c r="P453" s="56"/>
      <c r="Q453" s="81">
        <f t="shared" si="280"/>
        <v>0</v>
      </c>
      <c r="R453" s="14">
        <f t="shared" si="282"/>
        <v>0</v>
      </c>
      <c r="S453" s="80"/>
      <c r="T453" s="99" t="s">
        <v>74</v>
      </c>
      <c r="U453" s="56">
        <f t="shared" si="283"/>
        <v>0</v>
      </c>
      <c r="V453" s="99" t="s">
        <v>79</v>
      </c>
      <c r="W453" s="56">
        <f t="shared" si="284"/>
        <v>0</v>
      </c>
      <c r="X453" s="99" t="s">
        <v>86</v>
      </c>
      <c r="Y453" s="56">
        <f t="shared" si="285"/>
        <v>0</v>
      </c>
      <c r="Z453" s="99" t="s">
        <v>107</v>
      </c>
      <c r="AA453" s="56">
        <f t="shared" si="286"/>
        <v>0</v>
      </c>
      <c r="AB453" s="99" t="s">
        <v>110</v>
      </c>
      <c r="AC453" s="56">
        <f t="shared" si="287"/>
        <v>0</v>
      </c>
      <c r="AD453" s="99" t="s">
        <v>103</v>
      </c>
      <c r="AE453" s="56">
        <f t="shared" si="288"/>
        <v>0</v>
      </c>
      <c r="AF453" s="56"/>
      <c r="AG453" s="99" t="s">
        <v>76</v>
      </c>
      <c r="AH453" s="56">
        <f t="shared" si="289"/>
        <v>0</v>
      </c>
      <c r="AI453" s="100" t="s">
        <v>80</v>
      </c>
      <c r="AJ453" s="56">
        <f t="shared" si="290"/>
        <v>0</v>
      </c>
      <c r="AK453" s="56" t="s">
        <v>89</v>
      </c>
      <c r="AL453" s="56">
        <f t="shared" si="291"/>
        <v>0</v>
      </c>
      <c r="AM453" s="99" t="s">
        <v>123</v>
      </c>
      <c r="AN453" s="56">
        <f t="shared" si="292"/>
        <v>0</v>
      </c>
      <c r="AO453" s="99" t="s">
        <v>110</v>
      </c>
      <c r="AP453" s="56">
        <f t="shared" si="293"/>
        <v>0</v>
      </c>
      <c r="AQ453" s="99" t="s">
        <v>127</v>
      </c>
      <c r="AR453" s="56">
        <f t="shared" si="294"/>
        <v>0</v>
      </c>
      <c r="AS453" s="56"/>
      <c r="AT453" s="99" t="s">
        <v>76</v>
      </c>
      <c r="AU453" s="56">
        <f t="shared" si="295"/>
        <v>0</v>
      </c>
      <c r="AV453" s="99" t="s">
        <v>84</v>
      </c>
      <c r="AW453" s="56">
        <f t="shared" si="296"/>
        <v>0</v>
      </c>
      <c r="AX453" s="99" t="s">
        <v>89</v>
      </c>
      <c r="AY453" s="56">
        <f t="shared" si="297"/>
        <v>0</v>
      </c>
      <c r="AZ453" s="99" t="s">
        <v>105</v>
      </c>
      <c r="BA453" s="56">
        <f t="shared" si="298"/>
        <v>0</v>
      </c>
      <c r="BB453" s="99" t="s">
        <v>111</v>
      </c>
      <c r="BC453" s="56">
        <f t="shared" si="299"/>
        <v>0</v>
      </c>
      <c r="BD453" s="99" t="s">
        <v>112</v>
      </c>
      <c r="BE453" s="56">
        <f t="shared" si="300"/>
        <v>0</v>
      </c>
      <c r="BF453" s="56"/>
      <c r="BG453" s="69" t="s">
        <v>76</v>
      </c>
      <c r="BH453" s="56">
        <f t="shared" si="301"/>
        <v>0</v>
      </c>
      <c r="BI453" s="100" t="s">
        <v>84</v>
      </c>
      <c r="BJ453" s="56">
        <f t="shared" si="302"/>
        <v>0</v>
      </c>
      <c r="BK453" s="99" t="s">
        <v>89</v>
      </c>
      <c r="BL453" s="56">
        <f t="shared" si="303"/>
        <v>0</v>
      </c>
      <c r="BM453" s="99" t="s">
        <v>105</v>
      </c>
      <c r="BN453" s="56">
        <f t="shared" si="304"/>
        <v>0</v>
      </c>
      <c r="BO453" s="99" t="s">
        <v>111</v>
      </c>
      <c r="BP453" s="56">
        <f t="shared" si="305"/>
        <v>0</v>
      </c>
      <c r="BQ453" s="99" t="s">
        <v>112</v>
      </c>
      <c r="BR453" s="56">
        <f t="shared" si="306"/>
        <v>0</v>
      </c>
      <c r="BS453" s="56"/>
      <c r="BT453" s="99" t="s">
        <v>73</v>
      </c>
      <c r="BU453" s="56">
        <f t="shared" si="307"/>
        <v>0</v>
      </c>
      <c r="BV453" s="100" t="s">
        <v>84</v>
      </c>
      <c r="BW453" s="56">
        <f t="shared" si="308"/>
        <v>0</v>
      </c>
      <c r="BX453" s="99" t="s">
        <v>85</v>
      </c>
      <c r="BY453" s="56">
        <f t="shared" si="309"/>
        <v>0</v>
      </c>
      <c r="BZ453" s="99" t="s">
        <v>105</v>
      </c>
      <c r="CA453" s="56">
        <f t="shared" si="310"/>
        <v>0</v>
      </c>
      <c r="CB453" s="99" t="s">
        <v>108</v>
      </c>
      <c r="CC453" s="56">
        <f t="shared" si="311"/>
        <v>0</v>
      </c>
      <c r="CD453" s="99" t="s">
        <v>112</v>
      </c>
      <c r="CE453" s="56">
        <f t="shared" si="312"/>
        <v>0</v>
      </c>
      <c r="CF453" s="56"/>
      <c r="CG453" s="99" t="s">
        <v>73</v>
      </c>
      <c r="CH453" s="56">
        <f t="shared" si="313"/>
        <v>0</v>
      </c>
      <c r="CI453" s="99" t="s">
        <v>84</v>
      </c>
      <c r="CJ453" s="56">
        <f t="shared" si="314"/>
        <v>0</v>
      </c>
      <c r="CK453" s="99" t="s">
        <v>85</v>
      </c>
      <c r="CL453" s="56">
        <f t="shared" si="315"/>
        <v>0</v>
      </c>
      <c r="CM453" s="99" t="s">
        <v>105</v>
      </c>
      <c r="CN453" s="56">
        <f t="shared" si="316"/>
        <v>0</v>
      </c>
      <c r="CO453" s="99" t="s">
        <v>108</v>
      </c>
      <c r="CP453" s="56">
        <f t="shared" si="317"/>
        <v>0</v>
      </c>
      <c r="CQ453" s="99" t="s">
        <v>112</v>
      </c>
      <c r="CR453" s="102">
        <f t="shared" si="318"/>
        <v>0</v>
      </c>
    </row>
    <row r="454" spans="1:96" x14ac:dyDescent="0.15">
      <c r="A454" s="80" t="s">
        <v>1056</v>
      </c>
      <c r="B454" s="81" t="s">
        <v>1057</v>
      </c>
      <c r="C454" s="82" t="s">
        <v>170</v>
      </c>
      <c r="D454" s="82" t="s">
        <v>52</v>
      </c>
      <c r="E454" s="56"/>
      <c r="F454" s="14"/>
      <c r="G454" s="80">
        <v>86</v>
      </c>
      <c r="H454" s="56">
        <v>47</v>
      </c>
      <c r="I454" s="56">
        <v>96</v>
      </c>
      <c r="J454" s="56">
        <v>47.5</v>
      </c>
      <c r="K454" s="56">
        <v>31</v>
      </c>
      <c r="L454" s="56">
        <v>28</v>
      </c>
      <c r="M454" s="94">
        <f t="shared" si="281"/>
        <v>335.5</v>
      </c>
      <c r="N454" s="80"/>
      <c r="O454" s="56">
        <f t="shared" si="319"/>
        <v>0</v>
      </c>
      <c r="P454" s="56"/>
      <c r="Q454" s="81">
        <f t="shared" si="280"/>
        <v>0</v>
      </c>
      <c r="R454" s="14">
        <f t="shared" si="282"/>
        <v>0</v>
      </c>
      <c r="S454" s="80"/>
      <c r="T454" s="99" t="s">
        <v>74</v>
      </c>
      <c r="U454" s="56">
        <f t="shared" si="283"/>
        <v>0</v>
      </c>
      <c r="V454" s="99" t="s">
        <v>79</v>
      </c>
      <c r="W454" s="56">
        <f t="shared" si="284"/>
        <v>0</v>
      </c>
      <c r="X454" s="99" t="s">
        <v>86</v>
      </c>
      <c r="Y454" s="56">
        <f t="shared" si="285"/>
        <v>0</v>
      </c>
      <c r="Z454" s="99" t="s">
        <v>107</v>
      </c>
      <c r="AA454" s="56">
        <f t="shared" si="286"/>
        <v>0</v>
      </c>
      <c r="AB454" s="99" t="s">
        <v>110</v>
      </c>
      <c r="AC454" s="56">
        <f t="shared" si="287"/>
        <v>0</v>
      </c>
      <c r="AD454" s="99" t="s">
        <v>103</v>
      </c>
      <c r="AE454" s="56">
        <f t="shared" si="288"/>
        <v>0</v>
      </c>
      <c r="AF454" s="56"/>
      <c r="AG454" s="99" t="s">
        <v>77</v>
      </c>
      <c r="AH454" s="56">
        <f t="shared" si="289"/>
        <v>0</v>
      </c>
      <c r="AI454" s="100" t="s">
        <v>80</v>
      </c>
      <c r="AJ454" s="56">
        <f t="shared" si="290"/>
        <v>0</v>
      </c>
      <c r="AK454" s="56" t="s">
        <v>90</v>
      </c>
      <c r="AL454" s="56">
        <f t="shared" si="291"/>
        <v>0</v>
      </c>
      <c r="AM454" s="99" t="s">
        <v>123</v>
      </c>
      <c r="AN454" s="56">
        <f t="shared" si="292"/>
        <v>0</v>
      </c>
      <c r="AO454" s="99" t="s">
        <v>111</v>
      </c>
      <c r="AP454" s="56">
        <f t="shared" si="293"/>
        <v>0</v>
      </c>
      <c r="AQ454" s="99" t="s">
        <v>103</v>
      </c>
      <c r="AR454" s="56">
        <f t="shared" si="294"/>
        <v>0</v>
      </c>
      <c r="AS454" s="56"/>
      <c r="AT454" s="99" t="s">
        <v>77</v>
      </c>
      <c r="AU454" s="56">
        <f t="shared" si="295"/>
        <v>0</v>
      </c>
      <c r="AV454" s="99" t="s">
        <v>80</v>
      </c>
      <c r="AW454" s="56">
        <f t="shared" si="296"/>
        <v>0</v>
      </c>
      <c r="AX454" s="99" t="s">
        <v>90</v>
      </c>
      <c r="AY454" s="56">
        <f t="shared" si="297"/>
        <v>0</v>
      </c>
      <c r="AZ454" s="99" t="s">
        <v>123</v>
      </c>
      <c r="BA454" s="56">
        <f t="shared" si="298"/>
        <v>0</v>
      </c>
      <c r="BB454" s="99" t="s">
        <v>133</v>
      </c>
      <c r="BC454" s="56">
        <f t="shared" si="299"/>
        <v>0</v>
      </c>
      <c r="BD454" s="99" t="s">
        <v>103</v>
      </c>
      <c r="BE454" s="56">
        <f t="shared" si="300"/>
        <v>0</v>
      </c>
      <c r="BF454" s="56"/>
      <c r="BG454" s="69" t="s">
        <v>77</v>
      </c>
      <c r="BH454" s="56">
        <f t="shared" si="301"/>
        <v>0</v>
      </c>
      <c r="BI454" s="100" t="s">
        <v>80</v>
      </c>
      <c r="BJ454" s="56">
        <f t="shared" si="302"/>
        <v>0</v>
      </c>
      <c r="BK454" s="99" t="s">
        <v>90</v>
      </c>
      <c r="BL454" s="56">
        <f t="shared" si="303"/>
        <v>0</v>
      </c>
      <c r="BM454" s="99" t="s">
        <v>123</v>
      </c>
      <c r="BN454" s="56">
        <f t="shared" si="304"/>
        <v>0</v>
      </c>
      <c r="BO454" s="99" t="s">
        <v>133</v>
      </c>
      <c r="BP454" s="56">
        <f t="shared" si="305"/>
        <v>0</v>
      </c>
      <c r="BQ454" s="99" t="s">
        <v>103</v>
      </c>
      <c r="BR454" s="56">
        <f t="shared" si="306"/>
        <v>0</v>
      </c>
      <c r="BS454" s="56"/>
      <c r="BT454" s="99" t="s">
        <v>75</v>
      </c>
      <c r="BU454" s="56">
        <f t="shared" si="307"/>
        <v>0</v>
      </c>
      <c r="BV454" s="100" t="s">
        <v>139</v>
      </c>
      <c r="BW454" s="56">
        <f t="shared" si="308"/>
        <v>0</v>
      </c>
      <c r="BX454" s="99" t="s">
        <v>89</v>
      </c>
      <c r="BY454" s="56">
        <f t="shared" si="309"/>
        <v>0</v>
      </c>
      <c r="BZ454" s="99" t="s">
        <v>123</v>
      </c>
      <c r="CA454" s="56">
        <f t="shared" si="310"/>
        <v>0</v>
      </c>
      <c r="CB454" s="99" t="s">
        <v>111</v>
      </c>
      <c r="CC454" s="56">
        <f t="shared" si="311"/>
        <v>0</v>
      </c>
      <c r="CD454" s="99" t="s">
        <v>126</v>
      </c>
      <c r="CE454" s="56">
        <f t="shared" si="312"/>
        <v>0</v>
      </c>
      <c r="CF454" s="56"/>
      <c r="CG454" s="99" t="s">
        <v>75</v>
      </c>
      <c r="CH454" s="56">
        <f t="shared" si="313"/>
        <v>0</v>
      </c>
      <c r="CI454" s="99" t="s">
        <v>139</v>
      </c>
      <c r="CJ454" s="56">
        <f t="shared" si="314"/>
        <v>0</v>
      </c>
      <c r="CK454" s="99" t="s">
        <v>89</v>
      </c>
      <c r="CL454" s="56">
        <f t="shared" si="315"/>
        <v>0</v>
      </c>
      <c r="CM454" s="99" t="s">
        <v>123</v>
      </c>
      <c r="CN454" s="56">
        <f t="shared" si="316"/>
        <v>0</v>
      </c>
      <c r="CO454" s="99" t="s">
        <v>111</v>
      </c>
      <c r="CP454" s="56">
        <f t="shared" si="317"/>
        <v>0</v>
      </c>
      <c r="CQ454" s="99" t="s">
        <v>126</v>
      </c>
      <c r="CR454" s="102">
        <f t="shared" si="318"/>
        <v>0</v>
      </c>
    </row>
    <row r="455" spans="1:96" x14ac:dyDescent="0.15">
      <c r="A455" s="80" t="s">
        <v>1058</v>
      </c>
      <c r="B455" s="81" t="s">
        <v>1059</v>
      </c>
      <c r="C455" s="82" t="s">
        <v>170</v>
      </c>
      <c r="D455" s="82" t="s">
        <v>52</v>
      </c>
      <c r="E455" s="56"/>
      <c r="F455" s="14"/>
      <c r="G455" s="80">
        <v>87</v>
      </c>
      <c r="H455" s="56">
        <v>57</v>
      </c>
      <c r="I455" s="56">
        <v>53</v>
      </c>
      <c r="J455" s="56">
        <v>51.5</v>
      </c>
      <c r="K455" s="56">
        <v>43</v>
      </c>
      <c r="L455" s="56">
        <v>44</v>
      </c>
      <c r="M455" s="94">
        <f t="shared" si="281"/>
        <v>335.5</v>
      </c>
      <c r="N455" s="80"/>
      <c r="O455" s="56">
        <f t="shared" si="319"/>
        <v>0</v>
      </c>
      <c r="P455" s="56"/>
      <c r="Q455" s="81">
        <f t="shared" si="280"/>
        <v>0</v>
      </c>
      <c r="R455" s="14">
        <f t="shared" si="282"/>
        <v>0</v>
      </c>
      <c r="S455" s="80"/>
      <c r="T455" s="99" t="s">
        <v>77</v>
      </c>
      <c r="U455" s="56">
        <f t="shared" si="283"/>
        <v>0</v>
      </c>
      <c r="V455" s="99" t="s">
        <v>81</v>
      </c>
      <c r="W455" s="56">
        <f t="shared" si="284"/>
        <v>0</v>
      </c>
      <c r="X455" s="99" t="s">
        <v>90</v>
      </c>
      <c r="Y455" s="56">
        <f t="shared" si="285"/>
        <v>0</v>
      </c>
      <c r="Z455" s="99" t="s">
        <v>123</v>
      </c>
      <c r="AA455" s="56">
        <f t="shared" si="286"/>
        <v>0</v>
      </c>
      <c r="AB455" s="99" t="s">
        <v>110</v>
      </c>
      <c r="AC455" s="56">
        <f t="shared" si="287"/>
        <v>0</v>
      </c>
      <c r="AD455" s="99" t="s">
        <v>103</v>
      </c>
      <c r="AE455" s="56">
        <f t="shared" si="288"/>
        <v>0</v>
      </c>
      <c r="AF455" s="56"/>
      <c r="AG455" s="99" t="s">
        <v>75</v>
      </c>
      <c r="AH455" s="56">
        <f t="shared" si="289"/>
        <v>0</v>
      </c>
      <c r="AI455" s="100" t="s">
        <v>79</v>
      </c>
      <c r="AJ455" s="56">
        <f t="shared" si="290"/>
        <v>0</v>
      </c>
      <c r="AK455" s="56" t="s">
        <v>85</v>
      </c>
      <c r="AL455" s="56">
        <f t="shared" si="291"/>
        <v>0</v>
      </c>
      <c r="AM455" s="99" t="s">
        <v>105</v>
      </c>
      <c r="AN455" s="56">
        <f t="shared" si="292"/>
        <v>0</v>
      </c>
      <c r="AO455" s="99" t="s">
        <v>111</v>
      </c>
      <c r="AP455" s="56">
        <f t="shared" si="293"/>
        <v>0</v>
      </c>
      <c r="AQ455" s="99" t="s">
        <v>103</v>
      </c>
      <c r="AR455" s="56">
        <f t="shared" si="294"/>
        <v>0</v>
      </c>
      <c r="AS455" s="56"/>
      <c r="AT455" s="99" t="s">
        <v>77</v>
      </c>
      <c r="AU455" s="56">
        <f t="shared" si="295"/>
        <v>0</v>
      </c>
      <c r="AV455" s="99" t="s">
        <v>132</v>
      </c>
      <c r="AW455" s="56">
        <f t="shared" si="296"/>
        <v>0</v>
      </c>
      <c r="AX455" s="99" t="s">
        <v>90</v>
      </c>
      <c r="AY455" s="56">
        <f t="shared" si="297"/>
        <v>0</v>
      </c>
      <c r="AZ455" s="99" t="s">
        <v>105</v>
      </c>
      <c r="BA455" s="56">
        <f t="shared" si="298"/>
        <v>0</v>
      </c>
      <c r="BB455" s="99" t="s">
        <v>111</v>
      </c>
      <c r="BC455" s="56">
        <f t="shared" si="299"/>
        <v>0</v>
      </c>
      <c r="BD455" s="99" t="s">
        <v>112</v>
      </c>
      <c r="BE455" s="56">
        <f t="shared" si="300"/>
        <v>0</v>
      </c>
      <c r="BF455" s="56"/>
      <c r="BG455" s="69" t="s">
        <v>77</v>
      </c>
      <c r="BH455" s="56">
        <f t="shared" si="301"/>
        <v>0</v>
      </c>
      <c r="BI455" s="100" t="s">
        <v>132</v>
      </c>
      <c r="BJ455" s="56">
        <f t="shared" si="302"/>
        <v>0</v>
      </c>
      <c r="BK455" s="99" t="s">
        <v>90</v>
      </c>
      <c r="BL455" s="56">
        <f t="shared" si="303"/>
        <v>0</v>
      </c>
      <c r="BM455" s="99" t="s">
        <v>105</v>
      </c>
      <c r="BN455" s="56">
        <f t="shared" si="304"/>
        <v>0</v>
      </c>
      <c r="BO455" s="99" t="s">
        <v>111</v>
      </c>
      <c r="BP455" s="56">
        <f t="shared" si="305"/>
        <v>0</v>
      </c>
      <c r="BQ455" s="99" t="s">
        <v>112</v>
      </c>
      <c r="BR455" s="56">
        <f t="shared" si="306"/>
        <v>0</v>
      </c>
      <c r="BS455" s="56"/>
      <c r="BT455" s="99" t="s">
        <v>75</v>
      </c>
      <c r="BU455" s="56">
        <f t="shared" si="307"/>
        <v>0</v>
      </c>
      <c r="BV455" s="100" t="s">
        <v>139</v>
      </c>
      <c r="BW455" s="56">
        <f t="shared" si="308"/>
        <v>0</v>
      </c>
      <c r="BX455" s="99" t="s">
        <v>89</v>
      </c>
      <c r="BY455" s="56">
        <f t="shared" si="309"/>
        <v>0</v>
      </c>
      <c r="BZ455" s="99" t="s">
        <v>123</v>
      </c>
      <c r="CA455" s="56">
        <f t="shared" si="310"/>
        <v>0</v>
      </c>
      <c r="CB455" s="99" t="s">
        <v>111</v>
      </c>
      <c r="CC455" s="56">
        <f t="shared" si="311"/>
        <v>0</v>
      </c>
      <c r="CD455" s="99" t="s">
        <v>126</v>
      </c>
      <c r="CE455" s="56">
        <f t="shared" si="312"/>
        <v>0</v>
      </c>
      <c r="CF455" s="56"/>
      <c r="CG455" s="99" t="s">
        <v>75</v>
      </c>
      <c r="CH455" s="56">
        <f t="shared" si="313"/>
        <v>0</v>
      </c>
      <c r="CI455" s="99" t="s">
        <v>139</v>
      </c>
      <c r="CJ455" s="56">
        <f t="shared" si="314"/>
        <v>0</v>
      </c>
      <c r="CK455" s="99" t="s">
        <v>89</v>
      </c>
      <c r="CL455" s="56">
        <f t="shared" si="315"/>
        <v>0</v>
      </c>
      <c r="CM455" s="99" t="s">
        <v>123</v>
      </c>
      <c r="CN455" s="56">
        <f t="shared" si="316"/>
        <v>0</v>
      </c>
      <c r="CO455" s="99" t="s">
        <v>111</v>
      </c>
      <c r="CP455" s="56">
        <f t="shared" si="317"/>
        <v>0</v>
      </c>
      <c r="CQ455" s="99" t="s">
        <v>126</v>
      </c>
      <c r="CR455" s="102">
        <f t="shared" si="318"/>
        <v>0</v>
      </c>
    </row>
    <row r="456" spans="1:96" x14ac:dyDescent="0.15">
      <c r="A456" s="80" t="s">
        <v>1060</v>
      </c>
      <c r="B456" s="81" t="s">
        <v>1061</v>
      </c>
      <c r="C456" s="82" t="s">
        <v>648</v>
      </c>
      <c r="D456" s="82" t="s">
        <v>52</v>
      </c>
      <c r="E456" s="56"/>
      <c r="F456" s="14"/>
      <c r="G456" s="80">
        <v>95</v>
      </c>
      <c r="H456" s="56">
        <v>55</v>
      </c>
      <c r="I456" s="56">
        <v>41</v>
      </c>
      <c r="J456" s="56">
        <v>36.5</v>
      </c>
      <c r="K456" s="56">
        <v>54</v>
      </c>
      <c r="L456" s="56">
        <v>54</v>
      </c>
      <c r="M456" s="94">
        <f t="shared" si="281"/>
        <v>335.5</v>
      </c>
      <c r="N456" s="80"/>
      <c r="O456" s="56">
        <f t="shared" si="319"/>
        <v>0</v>
      </c>
      <c r="P456" s="56"/>
      <c r="Q456" s="81">
        <f t="shared" si="280"/>
        <v>0</v>
      </c>
      <c r="R456" s="14">
        <f t="shared" si="282"/>
        <v>0</v>
      </c>
      <c r="S456" s="80"/>
      <c r="T456" s="99" t="s">
        <v>74</v>
      </c>
      <c r="U456" s="56">
        <f t="shared" si="283"/>
        <v>0</v>
      </c>
      <c r="V456" s="99" t="s">
        <v>79</v>
      </c>
      <c r="W456" s="56">
        <f t="shared" si="284"/>
        <v>0</v>
      </c>
      <c r="X456" s="99" t="s">
        <v>86</v>
      </c>
      <c r="Y456" s="56">
        <f t="shared" si="285"/>
        <v>0</v>
      </c>
      <c r="Z456" s="99" t="s">
        <v>107</v>
      </c>
      <c r="AA456" s="56">
        <f t="shared" si="286"/>
        <v>0</v>
      </c>
      <c r="AB456" s="99" t="s">
        <v>110</v>
      </c>
      <c r="AC456" s="56">
        <f t="shared" si="287"/>
        <v>0</v>
      </c>
      <c r="AD456" s="99" t="s">
        <v>103</v>
      </c>
      <c r="AE456" s="56">
        <f t="shared" si="288"/>
        <v>0</v>
      </c>
      <c r="AF456" s="56"/>
      <c r="AG456" s="99" t="s">
        <v>74</v>
      </c>
      <c r="AH456" s="56">
        <f t="shared" si="289"/>
        <v>0</v>
      </c>
      <c r="AI456" s="100" t="s">
        <v>81</v>
      </c>
      <c r="AJ456" s="56">
        <f t="shared" si="290"/>
        <v>0</v>
      </c>
      <c r="AK456" s="56" t="s">
        <v>90</v>
      </c>
      <c r="AL456" s="56">
        <f t="shared" si="291"/>
        <v>0</v>
      </c>
      <c r="AM456" s="99" t="s">
        <v>123</v>
      </c>
      <c r="AN456" s="56">
        <f t="shared" si="292"/>
        <v>0</v>
      </c>
      <c r="AO456" s="99" t="s">
        <v>110</v>
      </c>
      <c r="AP456" s="56">
        <f t="shared" si="293"/>
        <v>0</v>
      </c>
      <c r="AQ456" s="99" t="s">
        <v>103</v>
      </c>
      <c r="AR456" s="56">
        <f t="shared" si="294"/>
        <v>0</v>
      </c>
      <c r="AS456" s="56"/>
      <c r="AT456" s="99" t="s">
        <v>74</v>
      </c>
      <c r="AU456" s="56">
        <f t="shared" si="295"/>
        <v>0</v>
      </c>
      <c r="AV456" s="99" t="s">
        <v>81</v>
      </c>
      <c r="AW456" s="56">
        <f t="shared" si="296"/>
        <v>0</v>
      </c>
      <c r="AX456" s="99" t="s">
        <v>89</v>
      </c>
      <c r="AY456" s="56">
        <f t="shared" si="297"/>
        <v>0</v>
      </c>
      <c r="AZ456" s="99" t="s">
        <v>123</v>
      </c>
      <c r="BA456" s="56">
        <f t="shared" si="298"/>
        <v>0</v>
      </c>
      <c r="BB456" s="99" t="s">
        <v>128</v>
      </c>
      <c r="BC456" s="56">
        <f t="shared" si="299"/>
        <v>0</v>
      </c>
      <c r="BD456" s="99" t="s">
        <v>103</v>
      </c>
      <c r="BE456" s="56">
        <f t="shared" si="300"/>
        <v>0</v>
      </c>
      <c r="BF456" s="56"/>
      <c r="BG456" s="69" t="s">
        <v>74</v>
      </c>
      <c r="BH456" s="56">
        <f t="shared" si="301"/>
        <v>0</v>
      </c>
      <c r="BI456" s="100" t="s">
        <v>81</v>
      </c>
      <c r="BJ456" s="56">
        <f t="shared" si="302"/>
        <v>0</v>
      </c>
      <c r="BK456" s="99" t="s">
        <v>89</v>
      </c>
      <c r="BL456" s="56">
        <f t="shared" si="303"/>
        <v>0</v>
      </c>
      <c r="BM456" s="99" t="s">
        <v>123</v>
      </c>
      <c r="BN456" s="56">
        <f t="shared" si="304"/>
        <v>0</v>
      </c>
      <c r="BO456" s="99" t="s">
        <v>128</v>
      </c>
      <c r="BP456" s="56">
        <f t="shared" si="305"/>
        <v>0</v>
      </c>
      <c r="BQ456" s="99" t="s">
        <v>103</v>
      </c>
      <c r="BR456" s="56">
        <f t="shared" si="306"/>
        <v>0</v>
      </c>
      <c r="BS456" s="56"/>
      <c r="BT456" s="99" t="s">
        <v>73</v>
      </c>
      <c r="BU456" s="56">
        <f t="shared" si="307"/>
        <v>0</v>
      </c>
      <c r="BV456" s="100" t="s">
        <v>84</v>
      </c>
      <c r="BW456" s="56">
        <f t="shared" si="308"/>
        <v>0</v>
      </c>
      <c r="BX456" s="99" t="s">
        <v>85</v>
      </c>
      <c r="BY456" s="56">
        <f t="shared" si="309"/>
        <v>0</v>
      </c>
      <c r="BZ456" s="99" t="s">
        <v>105</v>
      </c>
      <c r="CA456" s="56">
        <f t="shared" si="310"/>
        <v>0</v>
      </c>
      <c r="CB456" s="99" t="s">
        <v>108</v>
      </c>
      <c r="CC456" s="56">
        <f t="shared" si="311"/>
        <v>0</v>
      </c>
      <c r="CD456" s="99" t="s">
        <v>112</v>
      </c>
      <c r="CE456" s="56">
        <f t="shared" si="312"/>
        <v>0</v>
      </c>
      <c r="CF456" s="56"/>
      <c r="CG456" s="99" t="s">
        <v>73</v>
      </c>
      <c r="CH456" s="56">
        <f t="shared" si="313"/>
        <v>0</v>
      </c>
      <c r="CI456" s="99" t="s">
        <v>84</v>
      </c>
      <c r="CJ456" s="56">
        <f t="shared" si="314"/>
        <v>0</v>
      </c>
      <c r="CK456" s="99" t="s">
        <v>85</v>
      </c>
      <c r="CL456" s="56">
        <f t="shared" si="315"/>
        <v>0</v>
      </c>
      <c r="CM456" s="99" t="s">
        <v>105</v>
      </c>
      <c r="CN456" s="56">
        <f t="shared" si="316"/>
        <v>0</v>
      </c>
      <c r="CO456" s="99" t="s">
        <v>108</v>
      </c>
      <c r="CP456" s="56">
        <f t="shared" si="317"/>
        <v>0</v>
      </c>
      <c r="CQ456" s="99" t="s">
        <v>112</v>
      </c>
      <c r="CR456" s="102">
        <f t="shared" si="318"/>
        <v>0</v>
      </c>
    </row>
    <row r="457" spans="1:96" x14ac:dyDescent="0.15">
      <c r="A457" s="80" t="s">
        <v>1062</v>
      </c>
      <c r="B457" s="81" t="s">
        <v>1063</v>
      </c>
      <c r="C457" s="82" t="s">
        <v>170</v>
      </c>
      <c r="D457" s="82" t="s">
        <v>52</v>
      </c>
      <c r="E457" s="56"/>
      <c r="F457" s="14"/>
      <c r="G457" s="80">
        <v>89</v>
      </c>
      <c r="H457" s="56">
        <v>30</v>
      </c>
      <c r="I457" s="56">
        <v>70</v>
      </c>
      <c r="J457" s="56">
        <v>46.5</v>
      </c>
      <c r="K457" s="56">
        <v>34.5</v>
      </c>
      <c r="L457" s="56">
        <v>65</v>
      </c>
      <c r="M457" s="94">
        <f t="shared" si="281"/>
        <v>335</v>
      </c>
      <c r="N457" s="80"/>
      <c r="O457" s="56">
        <f t="shared" si="319"/>
        <v>0</v>
      </c>
      <c r="P457" s="56"/>
      <c r="Q457" s="81">
        <f t="shared" si="280"/>
        <v>0</v>
      </c>
      <c r="R457" s="14">
        <f t="shared" si="282"/>
        <v>0</v>
      </c>
      <c r="S457" s="80"/>
      <c r="T457" s="99" t="s">
        <v>77</v>
      </c>
      <c r="U457" s="56">
        <f t="shared" si="283"/>
        <v>0</v>
      </c>
      <c r="V457" s="99" t="s">
        <v>82</v>
      </c>
      <c r="W457" s="56">
        <f t="shared" si="284"/>
        <v>0</v>
      </c>
      <c r="X457" s="99" t="s">
        <v>90</v>
      </c>
      <c r="Y457" s="56">
        <f t="shared" si="285"/>
        <v>0</v>
      </c>
      <c r="Z457" s="99" t="s">
        <v>105</v>
      </c>
      <c r="AA457" s="56">
        <f t="shared" si="286"/>
        <v>0</v>
      </c>
      <c r="AB457" s="99" t="s">
        <v>108</v>
      </c>
      <c r="AC457" s="56">
        <f t="shared" si="287"/>
        <v>0</v>
      </c>
      <c r="AD457" s="99" t="s">
        <v>103</v>
      </c>
      <c r="AE457" s="56">
        <f t="shared" si="288"/>
        <v>0</v>
      </c>
      <c r="AF457" s="56"/>
      <c r="AG457" s="99" t="s">
        <v>76</v>
      </c>
      <c r="AH457" s="56">
        <f t="shared" si="289"/>
        <v>0</v>
      </c>
      <c r="AI457" s="100" t="s">
        <v>80</v>
      </c>
      <c r="AJ457" s="56">
        <f t="shared" si="290"/>
        <v>0</v>
      </c>
      <c r="AK457" s="56" t="s">
        <v>89</v>
      </c>
      <c r="AL457" s="56">
        <f t="shared" si="291"/>
        <v>0</v>
      </c>
      <c r="AM457" s="99" t="s">
        <v>107</v>
      </c>
      <c r="AN457" s="56">
        <f t="shared" si="292"/>
        <v>0</v>
      </c>
      <c r="AO457" s="99" t="s">
        <v>111</v>
      </c>
      <c r="AP457" s="56">
        <f t="shared" si="293"/>
        <v>0</v>
      </c>
      <c r="AQ457" s="99" t="s">
        <v>103</v>
      </c>
      <c r="AR457" s="56">
        <f t="shared" si="294"/>
        <v>0</v>
      </c>
      <c r="AS457" s="56"/>
      <c r="AT457" s="99" t="s">
        <v>77</v>
      </c>
      <c r="AU457" s="56">
        <f t="shared" si="295"/>
        <v>0</v>
      </c>
      <c r="AV457" s="99" t="s">
        <v>80</v>
      </c>
      <c r="AW457" s="56">
        <f t="shared" si="296"/>
        <v>0</v>
      </c>
      <c r="AX457" s="99" t="s">
        <v>90</v>
      </c>
      <c r="AY457" s="56">
        <f t="shared" si="297"/>
        <v>0</v>
      </c>
      <c r="AZ457" s="99" t="s">
        <v>107</v>
      </c>
      <c r="BA457" s="56">
        <f t="shared" si="298"/>
        <v>0</v>
      </c>
      <c r="BB457" s="99" t="s">
        <v>111</v>
      </c>
      <c r="BC457" s="56">
        <f t="shared" si="299"/>
        <v>0</v>
      </c>
      <c r="BD457" s="99" t="s">
        <v>126</v>
      </c>
      <c r="BE457" s="56">
        <f t="shared" si="300"/>
        <v>0</v>
      </c>
      <c r="BF457" s="56"/>
      <c r="BG457" s="69" t="s">
        <v>77</v>
      </c>
      <c r="BH457" s="56">
        <f t="shared" si="301"/>
        <v>0</v>
      </c>
      <c r="BI457" s="100" t="s">
        <v>80</v>
      </c>
      <c r="BJ457" s="56">
        <f t="shared" si="302"/>
        <v>0</v>
      </c>
      <c r="BK457" s="99" t="s">
        <v>90</v>
      </c>
      <c r="BL457" s="56">
        <f t="shared" si="303"/>
        <v>0</v>
      </c>
      <c r="BM457" s="99" t="s">
        <v>107</v>
      </c>
      <c r="BN457" s="56">
        <f t="shared" si="304"/>
        <v>0</v>
      </c>
      <c r="BO457" s="99" t="s">
        <v>111</v>
      </c>
      <c r="BP457" s="56">
        <f t="shared" si="305"/>
        <v>0</v>
      </c>
      <c r="BQ457" s="99" t="s">
        <v>126</v>
      </c>
      <c r="BR457" s="56">
        <f t="shared" si="306"/>
        <v>0</v>
      </c>
      <c r="BS457" s="56"/>
      <c r="BT457" s="99" t="s">
        <v>136</v>
      </c>
      <c r="BU457" s="56">
        <f t="shared" si="307"/>
        <v>0</v>
      </c>
      <c r="BV457" s="100" t="s">
        <v>80</v>
      </c>
      <c r="BW457" s="56">
        <f t="shared" si="308"/>
        <v>0</v>
      </c>
      <c r="BX457" s="99" t="s">
        <v>90</v>
      </c>
      <c r="BY457" s="56">
        <f t="shared" si="309"/>
        <v>0</v>
      </c>
      <c r="BZ457" s="99" t="s">
        <v>105</v>
      </c>
      <c r="CA457" s="56">
        <f t="shared" si="310"/>
        <v>0</v>
      </c>
      <c r="CB457" s="99" t="s">
        <v>108</v>
      </c>
      <c r="CC457" s="56">
        <f t="shared" si="311"/>
        <v>0</v>
      </c>
      <c r="CD457" s="99" t="s">
        <v>126</v>
      </c>
      <c r="CE457" s="56">
        <f t="shared" si="312"/>
        <v>0</v>
      </c>
      <c r="CF457" s="56"/>
      <c r="CG457" s="99" t="s">
        <v>136</v>
      </c>
      <c r="CH457" s="56">
        <f t="shared" si="313"/>
        <v>0</v>
      </c>
      <c r="CI457" s="99" t="s">
        <v>80</v>
      </c>
      <c r="CJ457" s="56">
        <f t="shared" si="314"/>
        <v>0</v>
      </c>
      <c r="CK457" s="99" t="s">
        <v>90</v>
      </c>
      <c r="CL457" s="56">
        <f t="shared" si="315"/>
        <v>0</v>
      </c>
      <c r="CM457" s="99" t="s">
        <v>105</v>
      </c>
      <c r="CN457" s="56">
        <f t="shared" si="316"/>
        <v>0</v>
      </c>
      <c r="CO457" s="99" t="s">
        <v>108</v>
      </c>
      <c r="CP457" s="56">
        <f t="shared" si="317"/>
        <v>0</v>
      </c>
      <c r="CQ457" s="99" t="s">
        <v>126</v>
      </c>
      <c r="CR457" s="102">
        <f t="shared" si="318"/>
        <v>0</v>
      </c>
    </row>
    <row r="458" spans="1:96" x14ac:dyDescent="0.15">
      <c r="A458" s="80" t="s">
        <v>1064</v>
      </c>
      <c r="B458" s="81" t="s">
        <v>1065</v>
      </c>
      <c r="C458" s="82" t="s">
        <v>170</v>
      </c>
      <c r="D458" s="82" t="s">
        <v>52</v>
      </c>
      <c r="E458" s="56"/>
      <c r="F458" s="14"/>
      <c r="G458" s="80">
        <v>82</v>
      </c>
      <c r="H458" s="56">
        <v>29</v>
      </c>
      <c r="I458" s="56">
        <v>91</v>
      </c>
      <c r="J458" s="56">
        <v>40</v>
      </c>
      <c r="K458" s="56">
        <v>37</v>
      </c>
      <c r="L458" s="56">
        <v>56</v>
      </c>
      <c r="M458" s="94">
        <f t="shared" si="281"/>
        <v>335</v>
      </c>
      <c r="N458" s="80"/>
      <c r="O458" s="56">
        <f t="shared" si="319"/>
        <v>0</v>
      </c>
      <c r="P458" s="56"/>
      <c r="Q458" s="81">
        <f t="shared" si="280"/>
        <v>0</v>
      </c>
      <c r="R458" s="14">
        <f t="shared" si="282"/>
        <v>0</v>
      </c>
      <c r="S458" s="80"/>
      <c r="T458" s="99" t="s">
        <v>77</v>
      </c>
      <c r="U458" s="56">
        <f t="shared" si="283"/>
        <v>0</v>
      </c>
      <c r="V458" s="99" t="s">
        <v>82</v>
      </c>
      <c r="W458" s="56">
        <f t="shared" si="284"/>
        <v>0</v>
      </c>
      <c r="X458" s="99" t="s">
        <v>90</v>
      </c>
      <c r="Y458" s="56">
        <f t="shared" si="285"/>
        <v>0</v>
      </c>
      <c r="Z458" s="99" t="s">
        <v>105</v>
      </c>
      <c r="AA458" s="56">
        <f t="shared" si="286"/>
        <v>0</v>
      </c>
      <c r="AB458" s="99" t="s">
        <v>108</v>
      </c>
      <c r="AC458" s="56">
        <f t="shared" si="287"/>
        <v>0</v>
      </c>
      <c r="AD458" s="99" t="s">
        <v>103</v>
      </c>
      <c r="AE458" s="56">
        <f t="shared" si="288"/>
        <v>0</v>
      </c>
      <c r="AF458" s="56"/>
      <c r="AG458" s="99" t="s">
        <v>75</v>
      </c>
      <c r="AH458" s="56">
        <f t="shared" si="289"/>
        <v>0</v>
      </c>
      <c r="AI458" s="100" t="s">
        <v>80</v>
      </c>
      <c r="AJ458" s="56">
        <f t="shared" si="290"/>
        <v>0</v>
      </c>
      <c r="AK458" s="56" t="s">
        <v>87</v>
      </c>
      <c r="AL458" s="56">
        <f t="shared" si="291"/>
        <v>0</v>
      </c>
      <c r="AM458" s="99" t="s">
        <v>123</v>
      </c>
      <c r="AN458" s="56">
        <f t="shared" si="292"/>
        <v>0</v>
      </c>
      <c r="AO458" s="99" t="s">
        <v>111</v>
      </c>
      <c r="AP458" s="56">
        <f t="shared" si="293"/>
        <v>0</v>
      </c>
      <c r="AQ458" s="99" t="s">
        <v>103</v>
      </c>
      <c r="AR458" s="56">
        <f t="shared" si="294"/>
        <v>0</v>
      </c>
      <c r="AS458" s="56"/>
      <c r="AT458" s="99" t="s">
        <v>75</v>
      </c>
      <c r="AU458" s="56">
        <f t="shared" si="295"/>
        <v>0</v>
      </c>
      <c r="AV458" s="99" t="s">
        <v>79</v>
      </c>
      <c r="AW458" s="56">
        <f t="shared" si="296"/>
        <v>0</v>
      </c>
      <c r="AX458" s="99" t="s">
        <v>87</v>
      </c>
      <c r="AY458" s="56">
        <f t="shared" si="297"/>
        <v>0</v>
      </c>
      <c r="AZ458" s="99" t="s">
        <v>123</v>
      </c>
      <c r="BA458" s="56">
        <f t="shared" si="298"/>
        <v>0</v>
      </c>
      <c r="BB458" s="99" t="s">
        <v>133</v>
      </c>
      <c r="BC458" s="56">
        <f t="shared" si="299"/>
        <v>0</v>
      </c>
      <c r="BD458" s="99" t="s">
        <v>103</v>
      </c>
      <c r="BE458" s="56">
        <f t="shared" si="300"/>
        <v>0</v>
      </c>
      <c r="BF458" s="56"/>
      <c r="BG458" s="69" t="s">
        <v>75</v>
      </c>
      <c r="BH458" s="56">
        <f t="shared" si="301"/>
        <v>0</v>
      </c>
      <c r="BI458" s="100" t="s">
        <v>79</v>
      </c>
      <c r="BJ458" s="56">
        <f t="shared" si="302"/>
        <v>0</v>
      </c>
      <c r="BK458" s="99" t="s">
        <v>87</v>
      </c>
      <c r="BL458" s="56">
        <f t="shared" si="303"/>
        <v>0</v>
      </c>
      <c r="BM458" s="99" t="s">
        <v>123</v>
      </c>
      <c r="BN458" s="56">
        <f t="shared" si="304"/>
        <v>0</v>
      </c>
      <c r="BO458" s="99" t="s">
        <v>133</v>
      </c>
      <c r="BP458" s="56">
        <f t="shared" si="305"/>
        <v>0</v>
      </c>
      <c r="BQ458" s="99" t="s">
        <v>103</v>
      </c>
      <c r="BR458" s="56">
        <f t="shared" si="306"/>
        <v>0</v>
      </c>
      <c r="BS458" s="56"/>
      <c r="BT458" s="99" t="s">
        <v>75</v>
      </c>
      <c r="BU458" s="56">
        <f t="shared" si="307"/>
        <v>0</v>
      </c>
      <c r="BV458" s="100" t="s">
        <v>139</v>
      </c>
      <c r="BW458" s="56">
        <f t="shared" si="308"/>
        <v>0</v>
      </c>
      <c r="BX458" s="99" t="s">
        <v>89</v>
      </c>
      <c r="BY458" s="56">
        <f t="shared" si="309"/>
        <v>0</v>
      </c>
      <c r="BZ458" s="99" t="s">
        <v>123</v>
      </c>
      <c r="CA458" s="56">
        <f t="shared" si="310"/>
        <v>0</v>
      </c>
      <c r="CB458" s="99" t="s">
        <v>111</v>
      </c>
      <c r="CC458" s="56">
        <f t="shared" si="311"/>
        <v>0</v>
      </c>
      <c r="CD458" s="99" t="s">
        <v>126</v>
      </c>
      <c r="CE458" s="56">
        <f t="shared" si="312"/>
        <v>0</v>
      </c>
      <c r="CF458" s="56"/>
      <c r="CG458" s="99" t="s">
        <v>75</v>
      </c>
      <c r="CH458" s="56">
        <f t="shared" si="313"/>
        <v>0</v>
      </c>
      <c r="CI458" s="99" t="s">
        <v>139</v>
      </c>
      <c r="CJ458" s="56">
        <f t="shared" si="314"/>
        <v>0</v>
      </c>
      <c r="CK458" s="99" t="s">
        <v>89</v>
      </c>
      <c r="CL458" s="56">
        <f t="shared" si="315"/>
        <v>0</v>
      </c>
      <c r="CM458" s="99" t="s">
        <v>123</v>
      </c>
      <c r="CN458" s="56">
        <f t="shared" si="316"/>
        <v>0</v>
      </c>
      <c r="CO458" s="99" t="s">
        <v>111</v>
      </c>
      <c r="CP458" s="56">
        <f t="shared" si="317"/>
        <v>0</v>
      </c>
      <c r="CQ458" s="99" t="s">
        <v>126</v>
      </c>
      <c r="CR458" s="102">
        <f t="shared" si="318"/>
        <v>0</v>
      </c>
    </row>
    <row r="459" spans="1:96" x14ac:dyDescent="0.15">
      <c r="A459" s="80" t="s">
        <v>1066</v>
      </c>
      <c r="B459" s="81" t="s">
        <v>1067</v>
      </c>
      <c r="C459" s="82" t="s">
        <v>170</v>
      </c>
      <c r="D459" s="82" t="s">
        <v>52</v>
      </c>
      <c r="E459" s="56"/>
      <c r="F459" s="14"/>
      <c r="G459" s="80">
        <v>95</v>
      </c>
      <c r="H459" s="56">
        <v>46</v>
      </c>
      <c r="I459" s="56">
        <v>50</v>
      </c>
      <c r="J459" s="56">
        <v>47.5</v>
      </c>
      <c r="K459" s="56">
        <v>42</v>
      </c>
      <c r="L459" s="56">
        <v>54</v>
      </c>
      <c r="M459" s="94">
        <f t="shared" si="281"/>
        <v>334.5</v>
      </c>
      <c r="N459" s="80"/>
      <c r="O459" s="56">
        <f t="shared" si="319"/>
        <v>0</v>
      </c>
      <c r="P459" s="56"/>
      <c r="Q459" s="81">
        <f t="shared" si="280"/>
        <v>0</v>
      </c>
      <c r="R459" s="14">
        <f t="shared" si="282"/>
        <v>0</v>
      </c>
      <c r="S459" s="80"/>
      <c r="T459" s="99" t="s">
        <v>77</v>
      </c>
      <c r="U459" s="56">
        <f t="shared" si="283"/>
        <v>0</v>
      </c>
      <c r="V459" s="99" t="s">
        <v>82</v>
      </c>
      <c r="W459" s="56">
        <f t="shared" si="284"/>
        <v>0</v>
      </c>
      <c r="X459" s="99" t="s">
        <v>90</v>
      </c>
      <c r="Y459" s="56">
        <f t="shared" si="285"/>
        <v>0</v>
      </c>
      <c r="Z459" s="99" t="s">
        <v>105</v>
      </c>
      <c r="AA459" s="56">
        <f t="shared" si="286"/>
        <v>0</v>
      </c>
      <c r="AB459" s="99" t="s">
        <v>108</v>
      </c>
      <c r="AC459" s="56">
        <f t="shared" si="287"/>
        <v>0</v>
      </c>
      <c r="AD459" s="99" t="s">
        <v>103</v>
      </c>
      <c r="AE459" s="56">
        <f t="shared" si="288"/>
        <v>0</v>
      </c>
      <c r="AF459" s="56"/>
      <c r="AG459" s="99" t="s">
        <v>75</v>
      </c>
      <c r="AH459" s="56">
        <f t="shared" si="289"/>
        <v>0</v>
      </c>
      <c r="AI459" s="100" t="s">
        <v>80</v>
      </c>
      <c r="AJ459" s="56">
        <f t="shared" si="290"/>
        <v>0</v>
      </c>
      <c r="AK459" s="56" t="s">
        <v>90</v>
      </c>
      <c r="AL459" s="56">
        <f t="shared" si="291"/>
        <v>0</v>
      </c>
      <c r="AM459" s="99" t="s">
        <v>123</v>
      </c>
      <c r="AN459" s="56">
        <f t="shared" si="292"/>
        <v>0</v>
      </c>
      <c r="AO459" s="99" t="s">
        <v>110</v>
      </c>
      <c r="AP459" s="56">
        <f t="shared" si="293"/>
        <v>0</v>
      </c>
      <c r="AQ459" s="99" t="s">
        <v>103</v>
      </c>
      <c r="AR459" s="56">
        <f t="shared" si="294"/>
        <v>0</v>
      </c>
      <c r="AS459" s="56"/>
      <c r="AT459" s="99" t="s">
        <v>77</v>
      </c>
      <c r="AU459" s="56">
        <f t="shared" si="295"/>
        <v>0</v>
      </c>
      <c r="AV459" s="99" t="s">
        <v>132</v>
      </c>
      <c r="AW459" s="56">
        <f t="shared" si="296"/>
        <v>0</v>
      </c>
      <c r="AX459" s="99" t="s">
        <v>90</v>
      </c>
      <c r="AY459" s="56">
        <f t="shared" si="297"/>
        <v>0</v>
      </c>
      <c r="AZ459" s="99" t="s">
        <v>123</v>
      </c>
      <c r="BA459" s="56">
        <f t="shared" si="298"/>
        <v>0</v>
      </c>
      <c r="BB459" s="99" t="s">
        <v>128</v>
      </c>
      <c r="BC459" s="56">
        <f t="shared" si="299"/>
        <v>0</v>
      </c>
      <c r="BD459" s="99" t="s">
        <v>103</v>
      </c>
      <c r="BE459" s="56">
        <f t="shared" si="300"/>
        <v>0</v>
      </c>
      <c r="BF459" s="56"/>
      <c r="BG459" s="69" t="s">
        <v>77</v>
      </c>
      <c r="BH459" s="56">
        <f t="shared" si="301"/>
        <v>0</v>
      </c>
      <c r="BI459" s="100" t="s">
        <v>132</v>
      </c>
      <c r="BJ459" s="56">
        <f t="shared" si="302"/>
        <v>0</v>
      </c>
      <c r="BK459" s="99" t="s">
        <v>90</v>
      </c>
      <c r="BL459" s="56">
        <f t="shared" si="303"/>
        <v>0</v>
      </c>
      <c r="BM459" s="99" t="s">
        <v>123</v>
      </c>
      <c r="BN459" s="56">
        <f t="shared" si="304"/>
        <v>0</v>
      </c>
      <c r="BO459" s="99" t="s">
        <v>128</v>
      </c>
      <c r="BP459" s="56">
        <f t="shared" si="305"/>
        <v>0</v>
      </c>
      <c r="BQ459" s="99" t="s">
        <v>103</v>
      </c>
      <c r="BR459" s="56">
        <f t="shared" si="306"/>
        <v>0</v>
      </c>
      <c r="BS459" s="56"/>
      <c r="BT459" s="99" t="s">
        <v>136</v>
      </c>
      <c r="BU459" s="56">
        <f t="shared" si="307"/>
        <v>0</v>
      </c>
      <c r="BV459" s="100" t="s">
        <v>80</v>
      </c>
      <c r="BW459" s="56">
        <f t="shared" si="308"/>
        <v>0</v>
      </c>
      <c r="BX459" s="99" t="s">
        <v>90</v>
      </c>
      <c r="BY459" s="56">
        <f t="shared" si="309"/>
        <v>0</v>
      </c>
      <c r="BZ459" s="99" t="s">
        <v>105</v>
      </c>
      <c r="CA459" s="56">
        <f t="shared" si="310"/>
        <v>0</v>
      </c>
      <c r="CB459" s="99" t="s">
        <v>108</v>
      </c>
      <c r="CC459" s="56">
        <f t="shared" si="311"/>
        <v>0</v>
      </c>
      <c r="CD459" s="99" t="s">
        <v>126</v>
      </c>
      <c r="CE459" s="56">
        <f t="shared" si="312"/>
        <v>0</v>
      </c>
      <c r="CF459" s="56"/>
      <c r="CG459" s="99" t="s">
        <v>136</v>
      </c>
      <c r="CH459" s="56">
        <f t="shared" si="313"/>
        <v>0</v>
      </c>
      <c r="CI459" s="99" t="s">
        <v>80</v>
      </c>
      <c r="CJ459" s="56">
        <f t="shared" si="314"/>
        <v>0</v>
      </c>
      <c r="CK459" s="99" t="s">
        <v>90</v>
      </c>
      <c r="CL459" s="56">
        <f t="shared" si="315"/>
        <v>0</v>
      </c>
      <c r="CM459" s="99" t="s">
        <v>105</v>
      </c>
      <c r="CN459" s="56">
        <f t="shared" si="316"/>
        <v>0</v>
      </c>
      <c r="CO459" s="99" t="s">
        <v>108</v>
      </c>
      <c r="CP459" s="56">
        <f t="shared" si="317"/>
        <v>0</v>
      </c>
      <c r="CQ459" s="99" t="s">
        <v>126</v>
      </c>
      <c r="CR459" s="102">
        <f t="shared" si="318"/>
        <v>0</v>
      </c>
    </row>
    <row r="460" spans="1:96" x14ac:dyDescent="0.15">
      <c r="A460" s="80" t="s">
        <v>1068</v>
      </c>
      <c r="B460" s="81" t="s">
        <v>1069</v>
      </c>
      <c r="C460" s="82" t="s">
        <v>170</v>
      </c>
      <c r="D460" s="82" t="s">
        <v>52</v>
      </c>
      <c r="E460" s="56"/>
      <c r="F460" s="14"/>
      <c r="G460" s="80">
        <v>92</v>
      </c>
      <c r="H460" s="56">
        <v>61</v>
      </c>
      <c r="I460" s="56">
        <v>44</v>
      </c>
      <c r="J460" s="56">
        <v>58</v>
      </c>
      <c r="K460" s="56">
        <v>30</v>
      </c>
      <c r="L460" s="56">
        <v>49</v>
      </c>
      <c r="M460" s="94">
        <f t="shared" si="281"/>
        <v>334</v>
      </c>
      <c r="N460" s="80"/>
      <c r="O460" s="56">
        <f t="shared" si="319"/>
        <v>0</v>
      </c>
      <c r="P460" s="56"/>
      <c r="Q460" s="81">
        <f t="shared" si="280"/>
        <v>0</v>
      </c>
      <c r="R460" s="14">
        <f t="shared" si="282"/>
        <v>0</v>
      </c>
      <c r="S460" s="80"/>
      <c r="T460" s="99" t="s">
        <v>78</v>
      </c>
      <c r="U460" s="56">
        <f t="shared" si="283"/>
        <v>0</v>
      </c>
      <c r="V460" s="99" t="s">
        <v>79</v>
      </c>
      <c r="W460" s="56">
        <f t="shared" si="284"/>
        <v>0</v>
      </c>
      <c r="X460" s="99" t="s">
        <v>86</v>
      </c>
      <c r="Y460" s="56">
        <f t="shared" si="285"/>
        <v>0</v>
      </c>
      <c r="Z460" s="99" t="s">
        <v>105</v>
      </c>
      <c r="AA460" s="56">
        <f t="shared" si="286"/>
        <v>0</v>
      </c>
      <c r="AB460" s="99" t="s">
        <v>110</v>
      </c>
      <c r="AC460" s="56">
        <f t="shared" si="287"/>
        <v>0</v>
      </c>
      <c r="AD460" s="99" t="s">
        <v>112</v>
      </c>
      <c r="AE460" s="56">
        <f t="shared" si="288"/>
        <v>0</v>
      </c>
      <c r="AF460" s="56"/>
      <c r="AG460" s="99" t="s">
        <v>76</v>
      </c>
      <c r="AH460" s="56">
        <f t="shared" si="289"/>
        <v>0</v>
      </c>
      <c r="AI460" s="100" t="s">
        <v>80</v>
      </c>
      <c r="AJ460" s="56">
        <f t="shared" si="290"/>
        <v>0</v>
      </c>
      <c r="AK460" s="56" t="s">
        <v>89</v>
      </c>
      <c r="AL460" s="56">
        <f t="shared" si="291"/>
        <v>0</v>
      </c>
      <c r="AM460" s="99" t="s">
        <v>107</v>
      </c>
      <c r="AN460" s="56">
        <f t="shared" si="292"/>
        <v>0</v>
      </c>
      <c r="AO460" s="99" t="s">
        <v>110</v>
      </c>
      <c r="AP460" s="56">
        <f t="shared" si="293"/>
        <v>0</v>
      </c>
      <c r="AQ460" s="99" t="s">
        <v>103</v>
      </c>
      <c r="AR460" s="56">
        <f t="shared" si="294"/>
        <v>0</v>
      </c>
      <c r="AS460" s="56"/>
      <c r="AT460" s="99" t="s">
        <v>76</v>
      </c>
      <c r="AU460" s="56">
        <f t="shared" si="295"/>
        <v>0</v>
      </c>
      <c r="AV460" s="99" t="s">
        <v>84</v>
      </c>
      <c r="AW460" s="56">
        <f t="shared" si="296"/>
        <v>0</v>
      </c>
      <c r="AX460" s="99" t="s">
        <v>89</v>
      </c>
      <c r="AY460" s="56">
        <f t="shared" si="297"/>
        <v>0</v>
      </c>
      <c r="AZ460" s="99" t="s">
        <v>107</v>
      </c>
      <c r="BA460" s="56">
        <f t="shared" si="298"/>
        <v>0</v>
      </c>
      <c r="BB460" s="99" t="s">
        <v>128</v>
      </c>
      <c r="BC460" s="56">
        <f t="shared" si="299"/>
        <v>0</v>
      </c>
      <c r="BD460" s="99" t="s">
        <v>126</v>
      </c>
      <c r="BE460" s="56">
        <f t="shared" si="300"/>
        <v>0</v>
      </c>
      <c r="BF460" s="56"/>
      <c r="BG460" s="69" t="s">
        <v>76</v>
      </c>
      <c r="BH460" s="56">
        <f t="shared" si="301"/>
        <v>0</v>
      </c>
      <c r="BI460" s="100" t="s">
        <v>84</v>
      </c>
      <c r="BJ460" s="56">
        <f t="shared" si="302"/>
        <v>0</v>
      </c>
      <c r="BK460" s="99" t="s">
        <v>89</v>
      </c>
      <c r="BL460" s="56">
        <f t="shared" si="303"/>
        <v>0</v>
      </c>
      <c r="BM460" s="99" t="s">
        <v>107</v>
      </c>
      <c r="BN460" s="56">
        <f t="shared" si="304"/>
        <v>0</v>
      </c>
      <c r="BO460" s="99" t="s">
        <v>128</v>
      </c>
      <c r="BP460" s="56">
        <f t="shared" si="305"/>
        <v>0</v>
      </c>
      <c r="BQ460" s="99" t="s">
        <v>126</v>
      </c>
      <c r="BR460" s="56">
        <f t="shared" si="306"/>
        <v>0</v>
      </c>
      <c r="BS460" s="56"/>
      <c r="BT460" s="99" t="s">
        <v>74</v>
      </c>
      <c r="BU460" s="56">
        <f t="shared" si="307"/>
        <v>0</v>
      </c>
      <c r="BV460" s="100" t="s">
        <v>139</v>
      </c>
      <c r="BW460" s="56">
        <f t="shared" si="308"/>
        <v>0</v>
      </c>
      <c r="BX460" s="99" t="s">
        <v>86</v>
      </c>
      <c r="BY460" s="56">
        <f t="shared" si="309"/>
        <v>0</v>
      </c>
      <c r="BZ460" s="99" t="s">
        <v>123</v>
      </c>
      <c r="CA460" s="56">
        <f t="shared" si="310"/>
        <v>0</v>
      </c>
      <c r="CB460" s="99" t="s">
        <v>111</v>
      </c>
      <c r="CC460" s="56">
        <f t="shared" si="311"/>
        <v>0</v>
      </c>
      <c r="CD460" s="99" t="s">
        <v>126</v>
      </c>
      <c r="CE460" s="56">
        <f t="shared" si="312"/>
        <v>0</v>
      </c>
      <c r="CF460" s="56"/>
      <c r="CG460" s="99" t="s">
        <v>74</v>
      </c>
      <c r="CH460" s="56">
        <f t="shared" si="313"/>
        <v>0</v>
      </c>
      <c r="CI460" s="99" t="s">
        <v>139</v>
      </c>
      <c r="CJ460" s="56">
        <f t="shared" si="314"/>
        <v>0</v>
      </c>
      <c r="CK460" s="99" t="s">
        <v>86</v>
      </c>
      <c r="CL460" s="56">
        <f t="shared" si="315"/>
        <v>0</v>
      </c>
      <c r="CM460" s="99" t="s">
        <v>123</v>
      </c>
      <c r="CN460" s="56">
        <f t="shared" si="316"/>
        <v>0</v>
      </c>
      <c r="CO460" s="99" t="s">
        <v>111</v>
      </c>
      <c r="CP460" s="56">
        <f t="shared" si="317"/>
        <v>0</v>
      </c>
      <c r="CQ460" s="99" t="s">
        <v>126</v>
      </c>
      <c r="CR460" s="102">
        <f t="shared" si="318"/>
        <v>0</v>
      </c>
    </row>
    <row r="461" spans="1:96" x14ac:dyDescent="0.15">
      <c r="A461" s="80" t="s">
        <v>1070</v>
      </c>
      <c r="B461" s="81" t="s">
        <v>1071</v>
      </c>
      <c r="C461" s="82" t="s">
        <v>170</v>
      </c>
      <c r="D461" s="82" t="s">
        <v>52</v>
      </c>
      <c r="E461" s="56"/>
      <c r="F461" s="14"/>
      <c r="G461" s="80">
        <v>87</v>
      </c>
      <c r="H461" s="56">
        <v>58</v>
      </c>
      <c r="I461" s="56">
        <v>28</v>
      </c>
      <c r="J461" s="56">
        <v>46.5</v>
      </c>
      <c r="K461" s="56">
        <v>53</v>
      </c>
      <c r="L461" s="56">
        <v>61</v>
      </c>
      <c r="M461" s="94">
        <f t="shared" si="281"/>
        <v>333.5</v>
      </c>
      <c r="N461" s="80"/>
      <c r="O461" s="56">
        <f t="shared" si="319"/>
        <v>0</v>
      </c>
      <c r="P461" s="56"/>
      <c r="Q461" s="81">
        <f t="shared" si="280"/>
        <v>0</v>
      </c>
      <c r="R461" s="14">
        <f t="shared" si="282"/>
        <v>0</v>
      </c>
      <c r="S461" s="80"/>
      <c r="T461" s="99" t="s">
        <v>77</v>
      </c>
      <c r="U461" s="56">
        <f t="shared" si="283"/>
        <v>0</v>
      </c>
      <c r="V461" s="99" t="s">
        <v>81</v>
      </c>
      <c r="W461" s="56">
        <f t="shared" si="284"/>
        <v>0</v>
      </c>
      <c r="X461" s="99" t="s">
        <v>90</v>
      </c>
      <c r="Y461" s="56">
        <f t="shared" si="285"/>
        <v>0</v>
      </c>
      <c r="Z461" s="99" t="s">
        <v>123</v>
      </c>
      <c r="AA461" s="56">
        <f t="shared" si="286"/>
        <v>0</v>
      </c>
      <c r="AB461" s="99" t="s">
        <v>110</v>
      </c>
      <c r="AC461" s="56">
        <f t="shared" si="287"/>
        <v>0</v>
      </c>
      <c r="AD461" s="99" t="s">
        <v>103</v>
      </c>
      <c r="AE461" s="56">
        <f t="shared" si="288"/>
        <v>0</v>
      </c>
      <c r="AF461" s="56"/>
      <c r="AG461" s="99" t="s">
        <v>76</v>
      </c>
      <c r="AH461" s="56">
        <f t="shared" si="289"/>
        <v>0</v>
      </c>
      <c r="AI461" s="100" t="s">
        <v>80</v>
      </c>
      <c r="AJ461" s="56">
        <f t="shared" si="290"/>
        <v>0</v>
      </c>
      <c r="AK461" s="56" t="s">
        <v>89</v>
      </c>
      <c r="AL461" s="56">
        <f t="shared" si="291"/>
        <v>0</v>
      </c>
      <c r="AM461" s="99" t="s">
        <v>123</v>
      </c>
      <c r="AN461" s="56">
        <f t="shared" si="292"/>
        <v>0</v>
      </c>
      <c r="AO461" s="99" t="s">
        <v>110</v>
      </c>
      <c r="AP461" s="56">
        <f t="shared" si="293"/>
        <v>0</v>
      </c>
      <c r="AQ461" s="99" t="s">
        <v>127</v>
      </c>
      <c r="AR461" s="56">
        <f t="shared" si="294"/>
        <v>0</v>
      </c>
      <c r="AS461" s="56"/>
      <c r="AT461" s="99" t="s">
        <v>75</v>
      </c>
      <c r="AU461" s="56">
        <f t="shared" si="295"/>
        <v>0</v>
      </c>
      <c r="AV461" s="99" t="s">
        <v>81</v>
      </c>
      <c r="AW461" s="56">
        <f t="shared" si="296"/>
        <v>0</v>
      </c>
      <c r="AX461" s="99" t="s">
        <v>89</v>
      </c>
      <c r="AY461" s="56">
        <f t="shared" si="297"/>
        <v>0</v>
      </c>
      <c r="AZ461" s="99" t="s">
        <v>105</v>
      </c>
      <c r="BA461" s="56">
        <f t="shared" si="298"/>
        <v>0</v>
      </c>
      <c r="BB461" s="99" t="s">
        <v>111</v>
      </c>
      <c r="BC461" s="56">
        <f t="shared" si="299"/>
        <v>0</v>
      </c>
      <c r="BD461" s="99" t="s">
        <v>112</v>
      </c>
      <c r="BE461" s="56">
        <f t="shared" si="300"/>
        <v>0</v>
      </c>
      <c r="BF461" s="56"/>
      <c r="BG461" s="69" t="s">
        <v>75</v>
      </c>
      <c r="BH461" s="56">
        <f t="shared" si="301"/>
        <v>0</v>
      </c>
      <c r="BI461" s="100" t="s">
        <v>81</v>
      </c>
      <c r="BJ461" s="56">
        <f t="shared" si="302"/>
        <v>0</v>
      </c>
      <c r="BK461" s="99" t="s">
        <v>89</v>
      </c>
      <c r="BL461" s="56">
        <f t="shared" si="303"/>
        <v>0</v>
      </c>
      <c r="BM461" s="99" t="s">
        <v>105</v>
      </c>
      <c r="BN461" s="56">
        <f t="shared" si="304"/>
        <v>0</v>
      </c>
      <c r="BO461" s="99" t="s">
        <v>111</v>
      </c>
      <c r="BP461" s="56">
        <f t="shared" si="305"/>
        <v>0</v>
      </c>
      <c r="BQ461" s="99" t="s">
        <v>112</v>
      </c>
      <c r="BR461" s="56">
        <f t="shared" si="306"/>
        <v>0</v>
      </c>
      <c r="BS461" s="56"/>
      <c r="BT461" s="99" t="s">
        <v>73</v>
      </c>
      <c r="BU461" s="56">
        <f t="shared" si="307"/>
        <v>0</v>
      </c>
      <c r="BV461" s="100" t="s">
        <v>84</v>
      </c>
      <c r="BW461" s="56">
        <f t="shared" si="308"/>
        <v>0</v>
      </c>
      <c r="BX461" s="99" t="s">
        <v>85</v>
      </c>
      <c r="BY461" s="56">
        <f t="shared" si="309"/>
        <v>0</v>
      </c>
      <c r="BZ461" s="99" t="s">
        <v>105</v>
      </c>
      <c r="CA461" s="56">
        <f t="shared" si="310"/>
        <v>0</v>
      </c>
      <c r="CB461" s="99" t="s">
        <v>108</v>
      </c>
      <c r="CC461" s="56">
        <f t="shared" si="311"/>
        <v>0</v>
      </c>
      <c r="CD461" s="99" t="s">
        <v>112</v>
      </c>
      <c r="CE461" s="56">
        <f t="shared" si="312"/>
        <v>0</v>
      </c>
      <c r="CF461" s="56"/>
      <c r="CG461" s="99" t="s">
        <v>73</v>
      </c>
      <c r="CH461" s="56">
        <f t="shared" si="313"/>
        <v>0</v>
      </c>
      <c r="CI461" s="99" t="s">
        <v>84</v>
      </c>
      <c r="CJ461" s="56">
        <f t="shared" si="314"/>
        <v>0</v>
      </c>
      <c r="CK461" s="99" t="s">
        <v>85</v>
      </c>
      <c r="CL461" s="56">
        <f t="shared" si="315"/>
        <v>0</v>
      </c>
      <c r="CM461" s="99" t="s">
        <v>105</v>
      </c>
      <c r="CN461" s="56">
        <f t="shared" si="316"/>
        <v>0</v>
      </c>
      <c r="CO461" s="99" t="s">
        <v>108</v>
      </c>
      <c r="CP461" s="56">
        <f t="shared" si="317"/>
        <v>0</v>
      </c>
      <c r="CQ461" s="99" t="s">
        <v>112</v>
      </c>
      <c r="CR461" s="102">
        <f t="shared" si="318"/>
        <v>0</v>
      </c>
    </row>
    <row r="462" spans="1:96" x14ac:dyDescent="0.15">
      <c r="A462" s="80" t="s">
        <v>1072</v>
      </c>
      <c r="B462" s="81" t="s">
        <v>1073</v>
      </c>
      <c r="C462" s="82" t="s">
        <v>170</v>
      </c>
      <c r="D462" s="82" t="s">
        <v>52</v>
      </c>
      <c r="E462" s="56"/>
      <c r="F462" s="14"/>
      <c r="G462" s="80">
        <v>90</v>
      </c>
      <c r="H462" s="56">
        <v>38</v>
      </c>
      <c r="I462" s="56">
        <v>78</v>
      </c>
      <c r="J462" s="56">
        <v>49</v>
      </c>
      <c r="K462" s="56">
        <v>32.5</v>
      </c>
      <c r="L462" s="56">
        <v>45</v>
      </c>
      <c r="M462" s="94">
        <f t="shared" si="281"/>
        <v>332.5</v>
      </c>
      <c r="N462" s="80"/>
      <c r="O462" s="56">
        <f t="shared" si="319"/>
        <v>0</v>
      </c>
      <c r="P462" s="56"/>
      <c r="Q462" s="81">
        <f t="shared" si="280"/>
        <v>0</v>
      </c>
      <c r="R462" s="14">
        <f t="shared" si="282"/>
        <v>0</v>
      </c>
      <c r="S462" s="80"/>
      <c r="T462" s="99" t="s">
        <v>75</v>
      </c>
      <c r="U462" s="56">
        <f t="shared" si="283"/>
        <v>0</v>
      </c>
      <c r="V462" s="99" t="s">
        <v>81</v>
      </c>
      <c r="W462" s="56">
        <f t="shared" si="284"/>
        <v>0</v>
      </c>
      <c r="X462" s="99" t="s">
        <v>87</v>
      </c>
      <c r="Y462" s="56">
        <f t="shared" si="285"/>
        <v>0</v>
      </c>
      <c r="Z462" s="99" t="s">
        <v>105</v>
      </c>
      <c r="AA462" s="56">
        <f t="shared" si="286"/>
        <v>0</v>
      </c>
      <c r="AB462" s="99" t="s">
        <v>111</v>
      </c>
      <c r="AC462" s="56">
        <f t="shared" si="287"/>
        <v>0</v>
      </c>
      <c r="AD462" s="99" t="s">
        <v>103</v>
      </c>
      <c r="AE462" s="56">
        <f t="shared" si="288"/>
        <v>0</v>
      </c>
      <c r="AF462" s="56"/>
      <c r="AG462" s="99" t="s">
        <v>75</v>
      </c>
      <c r="AH462" s="56">
        <f t="shared" si="289"/>
        <v>0</v>
      </c>
      <c r="AI462" s="100" t="s">
        <v>79</v>
      </c>
      <c r="AJ462" s="56">
        <f t="shared" si="290"/>
        <v>0</v>
      </c>
      <c r="AK462" s="56" t="s">
        <v>89</v>
      </c>
      <c r="AL462" s="56">
        <f t="shared" si="291"/>
        <v>0</v>
      </c>
      <c r="AM462" s="99" t="s">
        <v>123</v>
      </c>
      <c r="AN462" s="56">
        <f t="shared" si="292"/>
        <v>0</v>
      </c>
      <c r="AO462" s="99" t="s">
        <v>110</v>
      </c>
      <c r="AP462" s="56">
        <f t="shared" si="293"/>
        <v>0</v>
      </c>
      <c r="AQ462" s="99" t="s">
        <v>127</v>
      </c>
      <c r="AR462" s="56">
        <f t="shared" si="294"/>
        <v>0</v>
      </c>
      <c r="AS462" s="56"/>
      <c r="AT462" s="99" t="s">
        <v>75</v>
      </c>
      <c r="AU462" s="56">
        <f t="shared" si="295"/>
        <v>0</v>
      </c>
      <c r="AV462" s="99" t="s">
        <v>79</v>
      </c>
      <c r="AW462" s="56">
        <f t="shared" si="296"/>
        <v>0</v>
      </c>
      <c r="AX462" s="99" t="s">
        <v>89</v>
      </c>
      <c r="AY462" s="56">
        <f t="shared" si="297"/>
        <v>0</v>
      </c>
      <c r="AZ462" s="99" t="s">
        <v>123</v>
      </c>
      <c r="BA462" s="56">
        <f t="shared" si="298"/>
        <v>0</v>
      </c>
      <c r="BB462" s="99" t="s">
        <v>133</v>
      </c>
      <c r="BC462" s="56">
        <f t="shared" si="299"/>
        <v>0</v>
      </c>
      <c r="BD462" s="99" t="s">
        <v>103</v>
      </c>
      <c r="BE462" s="56">
        <f t="shared" si="300"/>
        <v>0</v>
      </c>
      <c r="BF462" s="56"/>
      <c r="BG462" s="69" t="s">
        <v>75</v>
      </c>
      <c r="BH462" s="56">
        <f t="shared" si="301"/>
        <v>0</v>
      </c>
      <c r="BI462" s="100" t="s">
        <v>79</v>
      </c>
      <c r="BJ462" s="56">
        <f t="shared" si="302"/>
        <v>0</v>
      </c>
      <c r="BK462" s="99" t="s">
        <v>89</v>
      </c>
      <c r="BL462" s="56">
        <f t="shared" si="303"/>
        <v>0</v>
      </c>
      <c r="BM462" s="99" t="s">
        <v>123</v>
      </c>
      <c r="BN462" s="56">
        <f t="shared" si="304"/>
        <v>0</v>
      </c>
      <c r="BO462" s="99" t="s">
        <v>133</v>
      </c>
      <c r="BP462" s="56">
        <f t="shared" si="305"/>
        <v>0</v>
      </c>
      <c r="BQ462" s="99" t="s">
        <v>103</v>
      </c>
      <c r="BR462" s="56">
        <f t="shared" si="306"/>
        <v>0</v>
      </c>
      <c r="BS462" s="56"/>
      <c r="BT462" s="99" t="s">
        <v>136</v>
      </c>
      <c r="BU462" s="56">
        <f t="shared" si="307"/>
        <v>0</v>
      </c>
      <c r="BV462" s="100" t="s">
        <v>80</v>
      </c>
      <c r="BW462" s="56">
        <f t="shared" si="308"/>
        <v>0</v>
      </c>
      <c r="BX462" s="99" t="s">
        <v>90</v>
      </c>
      <c r="BY462" s="56">
        <f t="shared" si="309"/>
        <v>0</v>
      </c>
      <c r="BZ462" s="99" t="s">
        <v>105</v>
      </c>
      <c r="CA462" s="56">
        <f t="shared" si="310"/>
        <v>0</v>
      </c>
      <c r="CB462" s="99" t="s">
        <v>108</v>
      </c>
      <c r="CC462" s="56">
        <f t="shared" si="311"/>
        <v>0</v>
      </c>
      <c r="CD462" s="99" t="s">
        <v>126</v>
      </c>
      <c r="CE462" s="56">
        <f t="shared" si="312"/>
        <v>0</v>
      </c>
      <c r="CF462" s="56"/>
      <c r="CG462" s="99" t="s">
        <v>136</v>
      </c>
      <c r="CH462" s="56">
        <f t="shared" si="313"/>
        <v>0</v>
      </c>
      <c r="CI462" s="99" t="s">
        <v>80</v>
      </c>
      <c r="CJ462" s="56">
        <f t="shared" si="314"/>
        <v>0</v>
      </c>
      <c r="CK462" s="99" t="s">
        <v>90</v>
      </c>
      <c r="CL462" s="56">
        <f t="shared" si="315"/>
        <v>0</v>
      </c>
      <c r="CM462" s="99" t="s">
        <v>105</v>
      </c>
      <c r="CN462" s="56">
        <f t="shared" si="316"/>
        <v>0</v>
      </c>
      <c r="CO462" s="99" t="s">
        <v>108</v>
      </c>
      <c r="CP462" s="56">
        <f t="shared" si="317"/>
        <v>0</v>
      </c>
      <c r="CQ462" s="99" t="s">
        <v>126</v>
      </c>
      <c r="CR462" s="102">
        <f t="shared" si="318"/>
        <v>0</v>
      </c>
    </row>
    <row r="463" spans="1:96" x14ac:dyDescent="0.15">
      <c r="A463" s="80" t="s">
        <v>1074</v>
      </c>
      <c r="B463" s="81" t="s">
        <v>1075</v>
      </c>
      <c r="C463" s="82" t="s">
        <v>648</v>
      </c>
      <c r="D463" s="82" t="s">
        <v>52</v>
      </c>
      <c r="E463" s="56"/>
      <c r="F463" s="14"/>
      <c r="G463" s="80">
        <v>85</v>
      </c>
      <c r="H463" s="56">
        <v>55</v>
      </c>
      <c r="I463" s="56">
        <v>46</v>
      </c>
      <c r="J463" s="56">
        <v>49.5</v>
      </c>
      <c r="K463" s="56">
        <v>52</v>
      </c>
      <c r="L463" s="56">
        <v>45</v>
      </c>
      <c r="M463" s="94">
        <f t="shared" si="281"/>
        <v>332.5</v>
      </c>
      <c r="N463" s="80"/>
      <c r="O463" s="56">
        <f t="shared" si="319"/>
        <v>0</v>
      </c>
      <c r="P463" s="56"/>
      <c r="Q463" s="81">
        <f t="shared" si="280"/>
        <v>0</v>
      </c>
      <c r="R463" s="14">
        <f t="shared" si="282"/>
        <v>0</v>
      </c>
      <c r="S463" s="80"/>
      <c r="T463" s="99" t="s">
        <v>78</v>
      </c>
      <c r="U463" s="56">
        <f t="shared" si="283"/>
        <v>0</v>
      </c>
      <c r="V463" s="99" t="s">
        <v>79</v>
      </c>
      <c r="W463" s="56">
        <f t="shared" si="284"/>
        <v>0</v>
      </c>
      <c r="X463" s="99" t="s">
        <v>86</v>
      </c>
      <c r="Y463" s="56">
        <f t="shared" si="285"/>
        <v>0</v>
      </c>
      <c r="Z463" s="99" t="s">
        <v>105</v>
      </c>
      <c r="AA463" s="56">
        <f t="shared" si="286"/>
        <v>0</v>
      </c>
      <c r="AB463" s="99" t="s">
        <v>110</v>
      </c>
      <c r="AC463" s="56">
        <f t="shared" si="287"/>
        <v>0</v>
      </c>
      <c r="AD463" s="99" t="s">
        <v>112</v>
      </c>
      <c r="AE463" s="56">
        <f t="shared" si="288"/>
        <v>0</v>
      </c>
      <c r="AF463" s="56"/>
      <c r="AG463" s="99" t="s">
        <v>77</v>
      </c>
      <c r="AH463" s="56">
        <f t="shared" si="289"/>
        <v>0</v>
      </c>
      <c r="AI463" s="100" t="s">
        <v>80</v>
      </c>
      <c r="AJ463" s="56">
        <f t="shared" si="290"/>
        <v>0</v>
      </c>
      <c r="AK463" s="56" t="s">
        <v>90</v>
      </c>
      <c r="AL463" s="56">
        <f t="shared" si="291"/>
        <v>0</v>
      </c>
      <c r="AM463" s="99" t="s">
        <v>123</v>
      </c>
      <c r="AN463" s="56">
        <f t="shared" si="292"/>
        <v>0</v>
      </c>
      <c r="AO463" s="99" t="s">
        <v>111</v>
      </c>
      <c r="AP463" s="56">
        <f t="shared" si="293"/>
        <v>0</v>
      </c>
      <c r="AQ463" s="99" t="s">
        <v>103</v>
      </c>
      <c r="AR463" s="56">
        <f t="shared" si="294"/>
        <v>0</v>
      </c>
      <c r="AS463" s="56"/>
      <c r="AT463" s="99" t="s">
        <v>73</v>
      </c>
      <c r="AU463" s="56">
        <f t="shared" si="295"/>
        <v>0</v>
      </c>
      <c r="AV463" s="99" t="s">
        <v>132</v>
      </c>
      <c r="AW463" s="56">
        <f t="shared" si="296"/>
        <v>0</v>
      </c>
      <c r="AX463" s="99" t="s">
        <v>86</v>
      </c>
      <c r="AY463" s="56">
        <f t="shared" si="297"/>
        <v>0</v>
      </c>
      <c r="AZ463" s="99" t="s">
        <v>123</v>
      </c>
      <c r="BA463" s="56">
        <f t="shared" si="298"/>
        <v>0</v>
      </c>
      <c r="BB463" s="99" t="s">
        <v>111</v>
      </c>
      <c r="BC463" s="56">
        <f t="shared" si="299"/>
        <v>0</v>
      </c>
      <c r="BD463" s="99" t="s">
        <v>103</v>
      </c>
      <c r="BE463" s="56">
        <f t="shared" si="300"/>
        <v>0</v>
      </c>
      <c r="BF463" s="56"/>
      <c r="BG463" s="69" t="s">
        <v>73</v>
      </c>
      <c r="BH463" s="56">
        <f t="shared" si="301"/>
        <v>0</v>
      </c>
      <c r="BI463" s="100" t="s">
        <v>132</v>
      </c>
      <c r="BJ463" s="56">
        <f t="shared" si="302"/>
        <v>0</v>
      </c>
      <c r="BK463" s="99" t="s">
        <v>86</v>
      </c>
      <c r="BL463" s="56">
        <f t="shared" si="303"/>
        <v>0</v>
      </c>
      <c r="BM463" s="99" t="s">
        <v>123</v>
      </c>
      <c r="BN463" s="56">
        <f t="shared" si="304"/>
        <v>0</v>
      </c>
      <c r="BO463" s="99" t="s">
        <v>111</v>
      </c>
      <c r="BP463" s="56">
        <f t="shared" si="305"/>
        <v>0</v>
      </c>
      <c r="BQ463" s="99" t="s">
        <v>103</v>
      </c>
      <c r="BR463" s="56">
        <f t="shared" si="306"/>
        <v>0</v>
      </c>
      <c r="BS463" s="56"/>
      <c r="BT463" s="99" t="s">
        <v>74</v>
      </c>
      <c r="BU463" s="56">
        <f t="shared" si="307"/>
        <v>0</v>
      </c>
      <c r="BV463" s="100" t="s">
        <v>139</v>
      </c>
      <c r="BW463" s="56">
        <f t="shared" si="308"/>
        <v>0</v>
      </c>
      <c r="BX463" s="99" t="s">
        <v>86</v>
      </c>
      <c r="BY463" s="56">
        <f t="shared" si="309"/>
        <v>0</v>
      </c>
      <c r="BZ463" s="99" t="s">
        <v>123</v>
      </c>
      <c r="CA463" s="56">
        <f t="shared" si="310"/>
        <v>0</v>
      </c>
      <c r="CB463" s="99" t="s">
        <v>111</v>
      </c>
      <c r="CC463" s="56">
        <f t="shared" si="311"/>
        <v>0</v>
      </c>
      <c r="CD463" s="99" t="s">
        <v>126</v>
      </c>
      <c r="CE463" s="56">
        <f t="shared" si="312"/>
        <v>0</v>
      </c>
      <c r="CF463" s="56"/>
      <c r="CG463" s="99" t="s">
        <v>74</v>
      </c>
      <c r="CH463" s="56">
        <f t="shared" si="313"/>
        <v>0</v>
      </c>
      <c r="CI463" s="99" t="s">
        <v>139</v>
      </c>
      <c r="CJ463" s="56">
        <f t="shared" si="314"/>
        <v>0</v>
      </c>
      <c r="CK463" s="99" t="s">
        <v>86</v>
      </c>
      <c r="CL463" s="56">
        <f t="shared" si="315"/>
        <v>0</v>
      </c>
      <c r="CM463" s="99" t="s">
        <v>123</v>
      </c>
      <c r="CN463" s="56">
        <f t="shared" si="316"/>
        <v>0</v>
      </c>
      <c r="CO463" s="99" t="s">
        <v>111</v>
      </c>
      <c r="CP463" s="56">
        <f t="shared" si="317"/>
        <v>0</v>
      </c>
      <c r="CQ463" s="99" t="s">
        <v>126</v>
      </c>
      <c r="CR463" s="102">
        <f t="shared" si="318"/>
        <v>0</v>
      </c>
    </row>
    <row r="464" spans="1:96" x14ac:dyDescent="0.15">
      <c r="A464" s="80" t="s">
        <v>1076</v>
      </c>
      <c r="B464" s="81" t="s">
        <v>1077</v>
      </c>
      <c r="C464" s="82" t="s">
        <v>170</v>
      </c>
      <c r="D464" s="82" t="s">
        <v>52</v>
      </c>
      <c r="E464" s="56"/>
      <c r="F464" s="14"/>
      <c r="G464" s="80">
        <v>95</v>
      </c>
      <c r="H464" s="56">
        <v>36</v>
      </c>
      <c r="I464" s="56">
        <v>61</v>
      </c>
      <c r="J464" s="56">
        <v>55</v>
      </c>
      <c r="K464" s="56">
        <v>41</v>
      </c>
      <c r="L464" s="56">
        <v>44</v>
      </c>
      <c r="M464" s="94">
        <f t="shared" si="281"/>
        <v>332</v>
      </c>
      <c r="N464" s="80"/>
      <c r="O464" s="56">
        <f t="shared" si="319"/>
        <v>0</v>
      </c>
      <c r="P464" s="56"/>
      <c r="Q464" s="81">
        <f t="shared" si="280"/>
        <v>0</v>
      </c>
      <c r="R464" s="14">
        <f t="shared" si="282"/>
        <v>0</v>
      </c>
      <c r="S464" s="80"/>
      <c r="T464" s="99" t="s">
        <v>77</v>
      </c>
      <c r="U464" s="56">
        <f t="shared" si="283"/>
        <v>0</v>
      </c>
      <c r="V464" s="99" t="s">
        <v>81</v>
      </c>
      <c r="W464" s="56">
        <f t="shared" si="284"/>
        <v>0</v>
      </c>
      <c r="X464" s="99" t="s">
        <v>90</v>
      </c>
      <c r="Y464" s="56">
        <f t="shared" si="285"/>
        <v>0</v>
      </c>
      <c r="Z464" s="99" t="s">
        <v>123</v>
      </c>
      <c r="AA464" s="56">
        <f t="shared" si="286"/>
        <v>0</v>
      </c>
      <c r="AB464" s="99" t="s">
        <v>110</v>
      </c>
      <c r="AC464" s="56">
        <f t="shared" si="287"/>
        <v>0</v>
      </c>
      <c r="AD464" s="99" t="s">
        <v>103</v>
      </c>
      <c r="AE464" s="56">
        <f t="shared" si="288"/>
        <v>0</v>
      </c>
      <c r="AF464" s="56"/>
      <c r="AG464" s="99" t="s">
        <v>76</v>
      </c>
      <c r="AH464" s="56">
        <f t="shared" si="289"/>
        <v>0</v>
      </c>
      <c r="AI464" s="100" t="s">
        <v>80</v>
      </c>
      <c r="AJ464" s="56">
        <f t="shared" si="290"/>
        <v>0</v>
      </c>
      <c r="AK464" s="56" t="s">
        <v>89</v>
      </c>
      <c r="AL464" s="56">
        <f t="shared" si="291"/>
        <v>0</v>
      </c>
      <c r="AM464" s="99" t="s">
        <v>123</v>
      </c>
      <c r="AN464" s="56">
        <f t="shared" si="292"/>
        <v>0</v>
      </c>
      <c r="AO464" s="99" t="s">
        <v>110</v>
      </c>
      <c r="AP464" s="56">
        <f t="shared" si="293"/>
        <v>0</v>
      </c>
      <c r="AQ464" s="99" t="s">
        <v>127</v>
      </c>
      <c r="AR464" s="56">
        <f t="shared" si="294"/>
        <v>0</v>
      </c>
      <c r="AS464" s="56"/>
      <c r="AT464" s="99" t="s">
        <v>73</v>
      </c>
      <c r="AU464" s="56">
        <f t="shared" si="295"/>
        <v>0</v>
      </c>
      <c r="AV464" s="99" t="s">
        <v>132</v>
      </c>
      <c r="AW464" s="56">
        <f t="shared" si="296"/>
        <v>0</v>
      </c>
      <c r="AX464" s="99" t="s">
        <v>90</v>
      </c>
      <c r="AY464" s="56">
        <f t="shared" si="297"/>
        <v>0</v>
      </c>
      <c r="AZ464" s="99" t="s">
        <v>105</v>
      </c>
      <c r="BA464" s="56">
        <f t="shared" si="298"/>
        <v>0</v>
      </c>
      <c r="BB464" s="99" t="s">
        <v>111</v>
      </c>
      <c r="BC464" s="56">
        <f t="shared" si="299"/>
        <v>0</v>
      </c>
      <c r="BD464" s="99" t="s">
        <v>112</v>
      </c>
      <c r="BE464" s="56">
        <f t="shared" si="300"/>
        <v>0</v>
      </c>
      <c r="BF464" s="56"/>
      <c r="BG464" s="69" t="s">
        <v>73</v>
      </c>
      <c r="BH464" s="56">
        <f t="shared" si="301"/>
        <v>0</v>
      </c>
      <c r="BI464" s="100" t="s">
        <v>132</v>
      </c>
      <c r="BJ464" s="56">
        <f t="shared" si="302"/>
        <v>0</v>
      </c>
      <c r="BK464" s="99" t="s">
        <v>90</v>
      </c>
      <c r="BL464" s="56">
        <f t="shared" si="303"/>
        <v>0</v>
      </c>
      <c r="BM464" s="99" t="s">
        <v>105</v>
      </c>
      <c r="BN464" s="56">
        <f t="shared" si="304"/>
        <v>0</v>
      </c>
      <c r="BO464" s="99" t="s">
        <v>111</v>
      </c>
      <c r="BP464" s="56">
        <f t="shared" si="305"/>
        <v>0</v>
      </c>
      <c r="BQ464" s="99" t="s">
        <v>112</v>
      </c>
      <c r="BR464" s="56">
        <f t="shared" si="306"/>
        <v>0</v>
      </c>
      <c r="BS464" s="56"/>
      <c r="BT464" s="99" t="s">
        <v>136</v>
      </c>
      <c r="BU464" s="56">
        <f t="shared" si="307"/>
        <v>0</v>
      </c>
      <c r="BV464" s="100" t="s">
        <v>80</v>
      </c>
      <c r="BW464" s="56">
        <f t="shared" si="308"/>
        <v>0</v>
      </c>
      <c r="BX464" s="99" t="s">
        <v>90</v>
      </c>
      <c r="BY464" s="56">
        <f t="shared" si="309"/>
        <v>0</v>
      </c>
      <c r="BZ464" s="99" t="s">
        <v>105</v>
      </c>
      <c r="CA464" s="56">
        <f t="shared" si="310"/>
        <v>0</v>
      </c>
      <c r="CB464" s="99" t="s">
        <v>108</v>
      </c>
      <c r="CC464" s="56">
        <f t="shared" si="311"/>
        <v>0</v>
      </c>
      <c r="CD464" s="99" t="s">
        <v>126</v>
      </c>
      <c r="CE464" s="56">
        <f t="shared" si="312"/>
        <v>0</v>
      </c>
      <c r="CF464" s="56"/>
      <c r="CG464" s="99" t="s">
        <v>136</v>
      </c>
      <c r="CH464" s="56">
        <f t="shared" si="313"/>
        <v>0</v>
      </c>
      <c r="CI464" s="99" t="s">
        <v>80</v>
      </c>
      <c r="CJ464" s="56">
        <f t="shared" si="314"/>
        <v>0</v>
      </c>
      <c r="CK464" s="99" t="s">
        <v>90</v>
      </c>
      <c r="CL464" s="56">
        <f t="shared" si="315"/>
        <v>0</v>
      </c>
      <c r="CM464" s="99" t="s">
        <v>105</v>
      </c>
      <c r="CN464" s="56">
        <f t="shared" si="316"/>
        <v>0</v>
      </c>
      <c r="CO464" s="99" t="s">
        <v>108</v>
      </c>
      <c r="CP464" s="56">
        <f t="shared" si="317"/>
        <v>0</v>
      </c>
      <c r="CQ464" s="99" t="s">
        <v>126</v>
      </c>
      <c r="CR464" s="102">
        <f t="shared" si="318"/>
        <v>0</v>
      </c>
    </row>
    <row r="465" spans="1:96" x14ac:dyDescent="0.15">
      <c r="A465" s="80" t="s">
        <v>1078</v>
      </c>
      <c r="B465" s="81" t="s">
        <v>1079</v>
      </c>
      <c r="C465" s="82" t="s">
        <v>170</v>
      </c>
      <c r="D465" s="82" t="s">
        <v>52</v>
      </c>
      <c r="E465" s="56"/>
      <c r="F465" s="14"/>
      <c r="G465" s="80">
        <v>86</v>
      </c>
      <c r="H465" s="56">
        <v>39</v>
      </c>
      <c r="I465" s="56">
        <v>55</v>
      </c>
      <c r="J465" s="56">
        <v>50.5</v>
      </c>
      <c r="K465" s="56">
        <v>43</v>
      </c>
      <c r="L465" s="56">
        <v>58</v>
      </c>
      <c r="M465" s="94">
        <f t="shared" si="281"/>
        <v>331.5</v>
      </c>
      <c r="N465" s="80"/>
      <c r="O465" s="56">
        <f t="shared" si="319"/>
        <v>0</v>
      </c>
      <c r="P465" s="56"/>
      <c r="Q465" s="81">
        <f t="shared" si="280"/>
        <v>0</v>
      </c>
      <c r="R465" s="14">
        <f t="shared" si="282"/>
        <v>0</v>
      </c>
      <c r="S465" s="80"/>
      <c r="T465" s="99" t="s">
        <v>75</v>
      </c>
      <c r="U465" s="56">
        <f t="shared" si="283"/>
        <v>0</v>
      </c>
      <c r="V465" s="99" t="s">
        <v>80</v>
      </c>
      <c r="W465" s="56">
        <f t="shared" si="284"/>
        <v>0</v>
      </c>
      <c r="X465" s="99" t="s">
        <v>89</v>
      </c>
      <c r="Y465" s="56">
        <f t="shared" si="285"/>
        <v>0</v>
      </c>
      <c r="Z465" s="99" t="s">
        <v>123</v>
      </c>
      <c r="AA465" s="56">
        <f t="shared" si="286"/>
        <v>0</v>
      </c>
      <c r="AB465" s="99" t="s">
        <v>111</v>
      </c>
      <c r="AC465" s="56">
        <f t="shared" si="287"/>
        <v>0</v>
      </c>
      <c r="AD465" s="99" t="s">
        <v>103</v>
      </c>
      <c r="AE465" s="56">
        <f t="shared" si="288"/>
        <v>0</v>
      </c>
      <c r="AF465" s="56"/>
      <c r="AG465" s="99" t="s">
        <v>77</v>
      </c>
      <c r="AH465" s="56">
        <f t="shared" si="289"/>
        <v>0</v>
      </c>
      <c r="AI465" s="100" t="s">
        <v>80</v>
      </c>
      <c r="AJ465" s="56">
        <f t="shared" si="290"/>
        <v>0</v>
      </c>
      <c r="AK465" s="56" t="s">
        <v>90</v>
      </c>
      <c r="AL465" s="56">
        <f t="shared" si="291"/>
        <v>0</v>
      </c>
      <c r="AM465" s="99" t="s">
        <v>123</v>
      </c>
      <c r="AN465" s="56">
        <f t="shared" si="292"/>
        <v>0</v>
      </c>
      <c r="AO465" s="99" t="s">
        <v>110</v>
      </c>
      <c r="AP465" s="56">
        <f t="shared" si="293"/>
        <v>0</v>
      </c>
      <c r="AQ465" s="99" t="s">
        <v>103</v>
      </c>
      <c r="AR465" s="56">
        <f t="shared" si="294"/>
        <v>0</v>
      </c>
      <c r="AS465" s="56"/>
      <c r="AT465" s="99" t="s">
        <v>77</v>
      </c>
      <c r="AU465" s="56">
        <f t="shared" si="295"/>
        <v>0</v>
      </c>
      <c r="AV465" s="99" t="s">
        <v>80</v>
      </c>
      <c r="AW465" s="56">
        <f t="shared" si="296"/>
        <v>0</v>
      </c>
      <c r="AX465" s="99" t="s">
        <v>90</v>
      </c>
      <c r="AY465" s="56">
        <f t="shared" si="297"/>
        <v>0</v>
      </c>
      <c r="AZ465" s="99" t="s">
        <v>123</v>
      </c>
      <c r="BA465" s="56">
        <f t="shared" si="298"/>
        <v>0</v>
      </c>
      <c r="BB465" s="99" t="s">
        <v>128</v>
      </c>
      <c r="BC465" s="56">
        <f t="shared" si="299"/>
        <v>0</v>
      </c>
      <c r="BD465" s="99" t="s">
        <v>112</v>
      </c>
      <c r="BE465" s="56">
        <f t="shared" si="300"/>
        <v>0</v>
      </c>
      <c r="BF465" s="56"/>
      <c r="BG465" s="69" t="s">
        <v>77</v>
      </c>
      <c r="BH465" s="56">
        <f t="shared" si="301"/>
        <v>0</v>
      </c>
      <c r="BI465" s="100" t="s">
        <v>80</v>
      </c>
      <c r="BJ465" s="56">
        <f t="shared" si="302"/>
        <v>0</v>
      </c>
      <c r="BK465" s="99" t="s">
        <v>90</v>
      </c>
      <c r="BL465" s="56">
        <f t="shared" si="303"/>
        <v>0</v>
      </c>
      <c r="BM465" s="99" t="s">
        <v>123</v>
      </c>
      <c r="BN465" s="56">
        <f t="shared" si="304"/>
        <v>0</v>
      </c>
      <c r="BO465" s="99" t="s">
        <v>128</v>
      </c>
      <c r="BP465" s="56">
        <f t="shared" si="305"/>
        <v>0</v>
      </c>
      <c r="BQ465" s="99" t="s">
        <v>112</v>
      </c>
      <c r="BR465" s="56">
        <f t="shared" si="306"/>
        <v>0</v>
      </c>
      <c r="BS465" s="56"/>
      <c r="BT465" s="99" t="s">
        <v>75</v>
      </c>
      <c r="BU465" s="56">
        <f t="shared" si="307"/>
        <v>0</v>
      </c>
      <c r="BV465" s="100" t="s">
        <v>139</v>
      </c>
      <c r="BW465" s="56">
        <f t="shared" si="308"/>
        <v>0</v>
      </c>
      <c r="BX465" s="99" t="s">
        <v>89</v>
      </c>
      <c r="BY465" s="56">
        <f t="shared" si="309"/>
        <v>0</v>
      </c>
      <c r="BZ465" s="99" t="s">
        <v>123</v>
      </c>
      <c r="CA465" s="56">
        <f t="shared" si="310"/>
        <v>0</v>
      </c>
      <c r="CB465" s="99" t="s">
        <v>111</v>
      </c>
      <c r="CC465" s="56">
        <f t="shared" si="311"/>
        <v>0</v>
      </c>
      <c r="CD465" s="99" t="s">
        <v>126</v>
      </c>
      <c r="CE465" s="56">
        <f t="shared" si="312"/>
        <v>0</v>
      </c>
      <c r="CF465" s="56"/>
      <c r="CG465" s="99" t="s">
        <v>75</v>
      </c>
      <c r="CH465" s="56">
        <f t="shared" si="313"/>
        <v>0</v>
      </c>
      <c r="CI465" s="99" t="s">
        <v>139</v>
      </c>
      <c r="CJ465" s="56">
        <f t="shared" si="314"/>
        <v>0</v>
      </c>
      <c r="CK465" s="99" t="s">
        <v>89</v>
      </c>
      <c r="CL465" s="56">
        <f t="shared" si="315"/>
        <v>0</v>
      </c>
      <c r="CM465" s="99" t="s">
        <v>123</v>
      </c>
      <c r="CN465" s="56">
        <f t="shared" si="316"/>
        <v>0</v>
      </c>
      <c r="CO465" s="99" t="s">
        <v>111</v>
      </c>
      <c r="CP465" s="56">
        <f t="shared" si="317"/>
        <v>0</v>
      </c>
      <c r="CQ465" s="99" t="s">
        <v>126</v>
      </c>
      <c r="CR465" s="102">
        <f t="shared" si="318"/>
        <v>0</v>
      </c>
    </row>
    <row r="466" spans="1:96" x14ac:dyDescent="0.15">
      <c r="A466" s="80" t="s">
        <v>1080</v>
      </c>
      <c r="B466" s="81" t="s">
        <v>1081</v>
      </c>
      <c r="C466" s="82" t="s">
        <v>170</v>
      </c>
      <c r="D466" s="82" t="s">
        <v>52</v>
      </c>
      <c r="E466" s="56"/>
      <c r="F466" s="14"/>
      <c r="G466" s="80">
        <v>99</v>
      </c>
      <c r="H466" s="56">
        <v>44</v>
      </c>
      <c r="I466" s="56">
        <v>49</v>
      </c>
      <c r="J466" s="56">
        <v>35.5</v>
      </c>
      <c r="K466" s="56">
        <v>52</v>
      </c>
      <c r="L466" s="56">
        <v>49</v>
      </c>
      <c r="M466" s="94">
        <f t="shared" si="281"/>
        <v>328.5</v>
      </c>
      <c r="N466" s="80"/>
      <c r="O466" s="56">
        <f t="shared" si="319"/>
        <v>0</v>
      </c>
      <c r="P466" s="56"/>
      <c r="Q466" s="81">
        <f t="shared" si="280"/>
        <v>0</v>
      </c>
      <c r="R466" s="14">
        <f t="shared" si="282"/>
        <v>0</v>
      </c>
      <c r="S466" s="80"/>
      <c r="T466" s="99" t="s">
        <v>74</v>
      </c>
      <c r="U466" s="56">
        <f t="shared" si="283"/>
        <v>0</v>
      </c>
      <c r="V466" s="99" t="s">
        <v>79</v>
      </c>
      <c r="W466" s="56">
        <f t="shared" si="284"/>
        <v>0</v>
      </c>
      <c r="X466" s="99" t="s">
        <v>86</v>
      </c>
      <c r="Y466" s="56">
        <f t="shared" si="285"/>
        <v>0</v>
      </c>
      <c r="Z466" s="99" t="s">
        <v>107</v>
      </c>
      <c r="AA466" s="56">
        <f t="shared" si="286"/>
        <v>0</v>
      </c>
      <c r="AB466" s="99" t="s">
        <v>110</v>
      </c>
      <c r="AC466" s="56">
        <f t="shared" si="287"/>
        <v>0</v>
      </c>
      <c r="AD466" s="99" t="s">
        <v>103</v>
      </c>
      <c r="AE466" s="56">
        <f t="shared" si="288"/>
        <v>0</v>
      </c>
      <c r="AF466" s="56"/>
      <c r="AG466" s="99" t="s">
        <v>73</v>
      </c>
      <c r="AH466" s="56">
        <f t="shared" si="289"/>
        <v>0</v>
      </c>
      <c r="AI466" s="100" t="s">
        <v>79</v>
      </c>
      <c r="AJ466" s="56">
        <f t="shared" si="290"/>
        <v>0</v>
      </c>
      <c r="AK466" s="56" t="s">
        <v>85</v>
      </c>
      <c r="AL466" s="56">
        <f t="shared" si="291"/>
        <v>0</v>
      </c>
      <c r="AM466" s="99" t="s">
        <v>105</v>
      </c>
      <c r="AN466" s="56">
        <f t="shared" si="292"/>
        <v>0</v>
      </c>
      <c r="AO466" s="99" t="s">
        <v>111</v>
      </c>
      <c r="AP466" s="56">
        <f t="shared" si="293"/>
        <v>0</v>
      </c>
      <c r="AQ466" s="99" t="s">
        <v>103</v>
      </c>
      <c r="AR466" s="56">
        <f t="shared" si="294"/>
        <v>0</v>
      </c>
      <c r="AS466" s="56"/>
      <c r="AT466" s="99" t="s">
        <v>77</v>
      </c>
      <c r="AU466" s="56">
        <f t="shared" si="295"/>
        <v>0</v>
      </c>
      <c r="AV466" s="99" t="s">
        <v>80</v>
      </c>
      <c r="AW466" s="56">
        <f t="shared" si="296"/>
        <v>0</v>
      </c>
      <c r="AX466" s="99" t="s">
        <v>90</v>
      </c>
      <c r="AY466" s="56">
        <f t="shared" si="297"/>
        <v>0</v>
      </c>
      <c r="AZ466" s="99" t="s">
        <v>123</v>
      </c>
      <c r="BA466" s="56">
        <f t="shared" si="298"/>
        <v>0</v>
      </c>
      <c r="BB466" s="99" t="s">
        <v>133</v>
      </c>
      <c r="BC466" s="56">
        <f t="shared" si="299"/>
        <v>0</v>
      </c>
      <c r="BD466" s="99" t="s">
        <v>103</v>
      </c>
      <c r="BE466" s="56">
        <f t="shared" si="300"/>
        <v>0</v>
      </c>
      <c r="BF466" s="56"/>
      <c r="BG466" s="69" t="s">
        <v>77</v>
      </c>
      <c r="BH466" s="56">
        <f t="shared" si="301"/>
        <v>0</v>
      </c>
      <c r="BI466" s="100" t="s">
        <v>80</v>
      </c>
      <c r="BJ466" s="56">
        <f t="shared" si="302"/>
        <v>0</v>
      </c>
      <c r="BK466" s="99" t="s">
        <v>90</v>
      </c>
      <c r="BL466" s="56">
        <f t="shared" si="303"/>
        <v>0</v>
      </c>
      <c r="BM466" s="99" t="s">
        <v>123</v>
      </c>
      <c r="BN466" s="56">
        <f t="shared" si="304"/>
        <v>0</v>
      </c>
      <c r="BO466" s="99" t="s">
        <v>133</v>
      </c>
      <c r="BP466" s="56">
        <f t="shared" si="305"/>
        <v>0</v>
      </c>
      <c r="BQ466" s="99" t="s">
        <v>103</v>
      </c>
      <c r="BR466" s="56">
        <f t="shared" si="306"/>
        <v>0</v>
      </c>
      <c r="BS466" s="56"/>
      <c r="BT466" s="99" t="s">
        <v>136</v>
      </c>
      <c r="BU466" s="56">
        <f t="shared" si="307"/>
        <v>0</v>
      </c>
      <c r="BV466" s="100" t="s">
        <v>80</v>
      </c>
      <c r="BW466" s="56">
        <f t="shared" si="308"/>
        <v>0</v>
      </c>
      <c r="BX466" s="99" t="s">
        <v>90</v>
      </c>
      <c r="BY466" s="56">
        <f t="shared" si="309"/>
        <v>0</v>
      </c>
      <c r="BZ466" s="99" t="s">
        <v>105</v>
      </c>
      <c r="CA466" s="56">
        <f t="shared" si="310"/>
        <v>0</v>
      </c>
      <c r="CB466" s="99" t="s">
        <v>108</v>
      </c>
      <c r="CC466" s="56">
        <f t="shared" si="311"/>
        <v>0</v>
      </c>
      <c r="CD466" s="99" t="s">
        <v>126</v>
      </c>
      <c r="CE466" s="56">
        <f t="shared" si="312"/>
        <v>0</v>
      </c>
      <c r="CF466" s="56"/>
      <c r="CG466" s="99" t="s">
        <v>136</v>
      </c>
      <c r="CH466" s="56">
        <f t="shared" si="313"/>
        <v>0</v>
      </c>
      <c r="CI466" s="99" t="s">
        <v>80</v>
      </c>
      <c r="CJ466" s="56">
        <f t="shared" si="314"/>
        <v>0</v>
      </c>
      <c r="CK466" s="99" t="s">
        <v>90</v>
      </c>
      <c r="CL466" s="56">
        <f t="shared" si="315"/>
        <v>0</v>
      </c>
      <c r="CM466" s="99" t="s">
        <v>105</v>
      </c>
      <c r="CN466" s="56">
        <f t="shared" si="316"/>
        <v>0</v>
      </c>
      <c r="CO466" s="99" t="s">
        <v>108</v>
      </c>
      <c r="CP466" s="56">
        <f t="shared" si="317"/>
        <v>0</v>
      </c>
      <c r="CQ466" s="99" t="s">
        <v>126</v>
      </c>
      <c r="CR466" s="102">
        <f t="shared" si="318"/>
        <v>0</v>
      </c>
    </row>
    <row r="467" spans="1:96" x14ac:dyDescent="0.15">
      <c r="A467" s="80" t="s">
        <v>1082</v>
      </c>
      <c r="B467" s="81" t="s">
        <v>1083</v>
      </c>
      <c r="C467" s="82" t="s">
        <v>170</v>
      </c>
      <c r="D467" s="82" t="s">
        <v>52</v>
      </c>
      <c r="E467" s="56"/>
      <c r="F467" s="14"/>
      <c r="G467" s="80">
        <v>95</v>
      </c>
      <c r="H467" s="56">
        <v>47</v>
      </c>
      <c r="I467" s="56">
        <v>75</v>
      </c>
      <c r="J467" s="56">
        <v>43</v>
      </c>
      <c r="K467" s="56">
        <v>34</v>
      </c>
      <c r="L467" s="56">
        <v>33</v>
      </c>
      <c r="M467" s="94">
        <f t="shared" si="281"/>
        <v>327</v>
      </c>
      <c r="N467" s="80"/>
      <c r="O467" s="56">
        <f t="shared" si="319"/>
        <v>0</v>
      </c>
      <c r="P467" s="56"/>
      <c r="Q467" s="81">
        <f t="shared" si="280"/>
        <v>0</v>
      </c>
      <c r="R467" s="14">
        <f t="shared" si="282"/>
        <v>0</v>
      </c>
      <c r="S467" s="80"/>
      <c r="T467" s="99" t="s">
        <v>78</v>
      </c>
      <c r="U467" s="56">
        <f t="shared" si="283"/>
        <v>0</v>
      </c>
      <c r="V467" s="99" t="s">
        <v>79</v>
      </c>
      <c r="W467" s="56">
        <f t="shared" si="284"/>
        <v>0</v>
      </c>
      <c r="X467" s="99" t="s">
        <v>86</v>
      </c>
      <c r="Y467" s="56">
        <f t="shared" si="285"/>
        <v>0</v>
      </c>
      <c r="Z467" s="99" t="s">
        <v>105</v>
      </c>
      <c r="AA467" s="56">
        <f t="shared" si="286"/>
        <v>0</v>
      </c>
      <c r="AB467" s="99" t="s">
        <v>110</v>
      </c>
      <c r="AC467" s="56">
        <f t="shared" si="287"/>
        <v>0</v>
      </c>
      <c r="AD467" s="99" t="s">
        <v>112</v>
      </c>
      <c r="AE467" s="56">
        <f t="shared" si="288"/>
        <v>0</v>
      </c>
      <c r="AF467" s="56"/>
      <c r="AG467" s="99" t="s">
        <v>75</v>
      </c>
      <c r="AH467" s="56">
        <f t="shared" si="289"/>
        <v>0</v>
      </c>
      <c r="AI467" s="100" t="s">
        <v>80</v>
      </c>
      <c r="AJ467" s="56">
        <f t="shared" si="290"/>
        <v>0</v>
      </c>
      <c r="AK467" s="56" t="s">
        <v>90</v>
      </c>
      <c r="AL467" s="56">
        <f t="shared" si="291"/>
        <v>0</v>
      </c>
      <c r="AM467" s="99" t="s">
        <v>123</v>
      </c>
      <c r="AN467" s="56">
        <f t="shared" si="292"/>
        <v>0</v>
      </c>
      <c r="AO467" s="99" t="s">
        <v>111</v>
      </c>
      <c r="AP467" s="56">
        <f t="shared" si="293"/>
        <v>0</v>
      </c>
      <c r="AQ467" s="99" t="s">
        <v>103</v>
      </c>
      <c r="AR467" s="56">
        <f t="shared" si="294"/>
        <v>0</v>
      </c>
      <c r="AS467" s="56"/>
      <c r="AT467" s="99" t="s">
        <v>75</v>
      </c>
      <c r="AU467" s="56">
        <f t="shared" si="295"/>
        <v>0</v>
      </c>
      <c r="AV467" s="99" t="s">
        <v>79</v>
      </c>
      <c r="AW467" s="56">
        <f t="shared" si="296"/>
        <v>0</v>
      </c>
      <c r="AX467" s="99" t="s">
        <v>89</v>
      </c>
      <c r="AY467" s="56">
        <f t="shared" si="297"/>
        <v>0</v>
      </c>
      <c r="AZ467" s="99" t="s">
        <v>123</v>
      </c>
      <c r="BA467" s="56">
        <f t="shared" si="298"/>
        <v>0</v>
      </c>
      <c r="BB467" s="99" t="s">
        <v>111</v>
      </c>
      <c r="BC467" s="56">
        <f t="shared" si="299"/>
        <v>0</v>
      </c>
      <c r="BD467" s="99" t="s">
        <v>103</v>
      </c>
      <c r="BE467" s="56">
        <f t="shared" si="300"/>
        <v>0</v>
      </c>
      <c r="BF467" s="56"/>
      <c r="BG467" s="69" t="s">
        <v>75</v>
      </c>
      <c r="BH467" s="56">
        <f t="shared" si="301"/>
        <v>0</v>
      </c>
      <c r="BI467" s="100" t="s">
        <v>79</v>
      </c>
      <c r="BJ467" s="56">
        <f t="shared" si="302"/>
        <v>0</v>
      </c>
      <c r="BK467" s="99" t="s">
        <v>89</v>
      </c>
      <c r="BL467" s="56">
        <f t="shared" si="303"/>
        <v>0</v>
      </c>
      <c r="BM467" s="99" t="s">
        <v>123</v>
      </c>
      <c r="BN467" s="56">
        <f t="shared" si="304"/>
        <v>0</v>
      </c>
      <c r="BO467" s="99" t="s">
        <v>111</v>
      </c>
      <c r="BP467" s="56">
        <f t="shared" si="305"/>
        <v>0</v>
      </c>
      <c r="BQ467" s="99" t="s">
        <v>103</v>
      </c>
      <c r="BR467" s="56">
        <f t="shared" si="306"/>
        <v>0</v>
      </c>
      <c r="BS467" s="56"/>
      <c r="BT467" s="99" t="s">
        <v>74</v>
      </c>
      <c r="BU467" s="56">
        <f t="shared" si="307"/>
        <v>0</v>
      </c>
      <c r="BV467" s="100" t="s">
        <v>139</v>
      </c>
      <c r="BW467" s="56">
        <f t="shared" si="308"/>
        <v>0</v>
      </c>
      <c r="BX467" s="99" t="s">
        <v>86</v>
      </c>
      <c r="BY467" s="56">
        <f t="shared" si="309"/>
        <v>0</v>
      </c>
      <c r="BZ467" s="99" t="s">
        <v>123</v>
      </c>
      <c r="CA467" s="56">
        <f t="shared" si="310"/>
        <v>0</v>
      </c>
      <c r="CB467" s="99" t="s">
        <v>111</v>
      </c>
      <c r="CC467" s="56">
        <f t="shared" si="311"/>
        <v>0</v>
      </c>
      <c r="CD467" s="99" t="s">
        <v>126</v>
      </c>
      <c r="CE467" s="56">
        <f t="shared" si="312"/>
        <v>0</v>
      </c>
      <c r="CF467" s="56"/>
      <c r="CG467" s="99" t="s">
        <v>74</v>
      </c>
      <c r="CH467" s="56">
        <f t="shared" si="313"/>
        <v>0</v>
      </c>
      <c r="CI467" s="99" t="s">
        <v>139</v>
      </c>
      <c r="CJ467" s="56">
        <f t="shared" si="314"/>
        <v>0</v>
      </c>
      <c r="CK467" s="99" t="s">
        <v>86</v>
      </c>
      <c r="CL467" s="56">
        <f t="shared" si="315"/>
        <v>0</v>
      </c>
      <c r="CM467" s="99" t="s">
        <v>123</v>
      </c>
      <c r="CN467" s="56">
        <f t="shared" si="316"/>
        <v>0</v>
      </c>
      <c r="CO467" s="99" t="s">
        <v>111</v>
      </c>
      <c r="CP467" s="56">
        <f t="shared" si="317"/>
        <v>0</v>
      </c>
      <c r="CQ467" s="99" t="s">
        <v>126</v>
      </c>
      <c r="CR467" s="102">
        <f t="shared" si="318"/>
        <v>0</v>
      </c>
    </row>
    <row r="468" spans="1:96" x14ac:dyDescent="0.15">
      <c r="A468" s="80" t="s">
        <v>1084</v>
      </c>
      <c r="B468" s="81" t="s">
        <v>1085</v>
      </c>
      <c r="C468" s="82" t="s">
        <v>170</v>
      </c>
      <c r="D468" s="82" t="s">
        <v>52</v>
      </c>
      <c r="E468" s="56"/>
      <c r="F468" s="14"/>
      <c r="G468" s="80">
        <v>93</v>
      </c>
      <c r="H468" s="56">
        <v>58</v>
      </c>
      <c r="I468" s="56">
        <v>36</v>
      </c>
      <c r="J468" s="56">
        <v>55</v>
      </c>
      <c r="K468" s="56">
        <v>39.5</v>
      </c>
      <c r="L468" s="56">
        <v>45</v>
      </c>
      <c r="M468" s="94">
        <f t="shared" si="281"/>
        <v>326.5</v>
      </c>
      <c r="N468" s="80"/>
      <c r="O468" s="56">
        <f t="shared" si="319"/>
        <v>0</v>
      </c>
      <c r="P468" s="56"/>
      <c r="Q468" s="81">
        <f t="shared" si="280"/>
        <v>0</v>
      </c>
      <c r="R468" s="14">
        <f t="shared" si="282"/>
        <v>0</v>
      </c>
      <c r="S468" s="80"/>
      <c r="T468" s="99" t="s">
        <v>75</v>
      </c>
      <c r="U468" s="56">
        <f t="shared" si="283"/>
        <v>0</v>
      </c>
      <c r="V468" s="99" t="s">
        <v>80</v>
      </c>
      <c r="W468" s="56">
        <f t="shared" si="284"/>
        <v>0</v>
      </c>
      <c r="X468" s="99" t="s">
        <v>89</v>
      </c>
      <c r="Y468" s="56">
        <f t="shared" si="285"/>
        <v>0</v>
      </c>
      <c r="Z468" s="99" t="s">
        <v>123</v>
      </c>
      <c r="AA468" s="56">
        <f t="shared" si="286"/>
        <v>0</v>
      </c>
      <c r="AB468" s="99" t="s">
        <v>111</v>
      </c>
      <c r="AC468" s="56">
        <f t="shared" si="287"/>
        <v>0</v>
      </c>
      <c r="AD468" s="99" t="s">
        <v>103</v>
      </c>
      <c r="AE468" s="56">
        <f t="shared" si="288"/>
        <v>0</v>
      </c>
      <c r="AF468" s="56"/>
      <c r="AG468" s="99" t="s">
        <v>75</v>
      </c>
      <c r="AH468" s="56">
        <f t="shared" si="289"/>
        <v>0</v>
      </c>
      <c r="AI468" s="100" t="s">
        <v>84</v>
      </c>
      <c r="AJ468" s="56">
        <f t="shared" si="290"/>
        <v>0</v>
      </c>
      <c r="AK468" s="56" t="s">
        <v>90</v>
      </c>
      <c r="AL468" s="56">
        <f t="shared" si="291"/>
        <v>0</v>
      </c>
      <c r="AM468" s="99" t="s">
        <v>123</v>
      </c>
      <c r="AN468" s="56">
        <f t="shared" si="292"/>
        <v>0</v>
      </c>
      <c r="AO468" s="99" t="s">
        <v>110</v>
      </c>
      <c r="AP468" s="56">
        <f t="shared" si="293"/>
        <v>0</v>
      </c>
      <c r="AQ468" s="99" t="s">
        <v>103</v>
      </c>
      <c r="AR468" s="56">
        <f t="shared" si="294"/>
        <v>0</v>
      </c>
      <c r="AS468" s="56"/>
      <c r="AT468" s="99" t="s">
        <v>75</v>
      </c>
      <c r="AU468" s="56">
        <f t="shared" si="295"/>
        <v>0</v>
      </c>
      <c r="AV468" s="99" t="s">
        <v>79</v>
      </c>
      <c r="AW468" s="56">
        <f t="shared" si="296"/>
        <v>0</v>
      </c>
      <c r="AX468" s="99" t="s">
        <v>89</v>
      </c>
      <c r="AY468" s="56">
        <f t="shared" si="297"/>
        <v>0</v>
      </c>
      <c r="AZ468" s="99" t="s">
        <v>123</v>
      </c>
      <c r="BA468" s="56">
        <f t="shared" si="298"/>
        <v>0</v>
      </c>
      <c r="BB468" s="99" t="s">
        <v>128</v>
      </c>
      <c r="BC468" s="56">
        <f t="shared" si="299"/>
        <v>0</v>
      </c>
      <c r="BD468" s="99" t="s">
        <v>103</v>
      </c>
      <c r="BE468" s="56">
        <f t="shared" si="300"/>
        <v>0</v>
      </c>
      <c r="BF468" s="56"/>
      <c r="BG468" s="69" t="s">
        <v>75</v>
      </c>
      <c r="BH468" s="56">
        <f t="shared" si="301"/>
        <v>0</v>
      </c>
      <c r="BI468" s="100" t="s">
        <v>79</v>
      </c>
      <c r="BJ468" s="56">
        <f t="shared" si="302"/>
        <v>0</v>
      </c>
      <c r="BK468" s="99" t="s">
        <v>89</v>
      </c>
      <c r="BL468" s="56">
        <f t="shared" si="303"/>
        <v>0</v>
      </c>
      <c r="BM468" s="99" t="s">
        <v>123</v>
      </c>
      <c r="BN468" s="56">
        <f t="shared" si="304"/>
        <v>0</v>
      </c>
      <c r="BO468" s="99" t="s">
        <v>128</v>
      </c>
      <c r="BP468" s="56">
        <f t="shared" si="305"/>
        <v>0</v>
      </c>
      <c r="BQ468" s="99" t="s">
        <v>103</v>
      </c>
      <c r="BR468" s="56">
        <f t="shared" si="306"/>
        <v>0</v>
      </c>
      <c r="BS468" s="56"/>
      <c r="BT468" s="99" t="s">
        <v>73</v>
      </c>
      <c r="BU468" s="56">
        <f t="shared" si="307"/>
        <v>0</v>
      </c>
      <c r="BV468" s="100" t="s">
        <v>84</v>
      </c>
      <c r="BW468" s="56">
        <f t="shared" si="308"/>
        <v>0</v>
      </c>
      <c r="BX468" s="99" t="s">
        <v>85</v>
      </c>
      <c r="BY468" s="56">
        <f t="shared" si="309"/>
        <v>0</v>
      </c>
      <c r="BZ468" s="99" t="s">
        <v>105</v>
      </c>
      <c r="CA468" s="56">
        <f t="shared" si="310"/>
        <v>0</v>
      </c>
      <c r="CB468" s="99" t="s">
        <v>108</v>
      </c>
      <c r="CC468" s="56">
        <f t="shared" si="311"/>
        <v>0</v>
      </c>
      <c r="CD468" s="99" t="s">
        <v>112</v>
      </c>
      <c r="CE468" s="56">
        <f t="shared" si="312"/>
        <v>0</v>
      </c>
      <c r="CF468" s="56"/>
      <c r="CG468" s="99" t="s">
        <v>73</v>
      </c>
      <c r="CH468" s="56">
        <f t="shared" si="313"/>
        <v>0</v>
      </c>
      <c r="CI468" s="99" t="s">
        <v>84</v>
      </c>
      <c r="CJ468" s="56">
        <f t="shared" si="314"/>
        <v>0</v>
      </c>
      <c r="CK468" s="99" t="s">
        <v>85</v>
      </c>
      <c r="CL468" s="56">
        <f t="shared" si="315"/>
        <v>0</v>
      </c>
      <c r="CM468" s="99" t="s">
        <v>105</v>
      </c>
      <c r="CN468" s="56">
        <f t="shared" si="316"/>
        <v>0</v>
      </c>
      <c r="CO468" s="99" t="s">
        <v>108</v>
      </c>
      <c r="CP468" s="56">
        <f t="shared" si="317"/>
        <v>0</v>
      </c>
      <c r="CQ468" s="99" t="s">
        <v>112</v>
      </c>
      <c r="CR468" s="102">
        <f t="shared" si="318"/>
        <v>0</v>
      </c>
    </row>
    <row r="469" spans="1:96" x14ac:dyDescent="0.15">
      <c r="A469" s="80" t="s">
        <v>1086</v>
      </c>
      <c r="B469" s="81" t="s">
        <v>1087</v>
      </c>
      <c r="C469" s="82" t="s">
        <v>170</v>
      </c>
      <c r="D469" s="82" t="s">
        <v>52</v>
      </c>
      <c r="E469" s="56"/>
      <c r="F469" s="14"/>
      <c r="G469" s="80">
        <v>87</v>
      </c>
      <c r="H469" s="56">
        <v>34</v>
      </c>
      <c r="I469" s="56">
        <v>53</v>
      </c>
      <c r="J469" s="56">
        <v>47</v>
      </c>
      <c r="K469" s="56">
        <v>41.5</v>
      </c>
      <c r="L469" s="56">
        <v>64</v>
      </c>
      <c r="M469" s="94">
        <f t="shared" si="281"/>
        <v>326.5</v>
      </c>
      <c r="N469" s="80"/>
      <c r="O469" s="56">
        <f t="shared" si="319"/>
        <v>0</v>
      </c>
      <c r="P469" s="56"/>
      <c r="Q469" s="81">
        <f t="shared" si="280"/>
        <v>0</v>
      </c>
      <c r="R469" s="14">
        <f t="shared" si="282"/>
        <v>0</v>
      </c>
      <c r="S469" s="80"/>
      <c r="T469" s="99" t="s">
        <v>78</v>
      </c>
      <c r="U469" s="56">
        <f t="shared" si="283"/>
        <v>0</v>
      </c>
      <c r="V469" s="99" t="s">
        <v>79</v>
      </c>
      <c r="W469" s="56">
        <f t="shared" si="284"/>
        <v>0</v>
      </c>
      <c r="X469" s="99" t="s">
        <v>86</v>
      </c>
      <c r="Y469" s="56">
        <f t="shared" si="285"/>
        <v>0</v>
      </c>
      <c r="Z469" s="99" t="s">
        <v>105</v>
      </c>
      <c r="AA469" s="56">
        <f t="shared" si="286"/>
        <v>0</v>
      </c>
      <c r="AB469" s="99" t="s">
        <v>110</v>
      </c>
      <c r="AC469" s="56">
        <f t="shared" si="287"/>
        <v>0</v>
      </c>
      <c r="AD469" s="99" t="s">
        <v>112</v>
      </c>
      <c r="AE469" s="56">
        <f t="shared" si="288"/>
        <v>0</v>
      </c>
      <c r="AF469" s="56"/>
      <c r="AG469" s="99" t="s">
        <v>73</v>
      </c>
      <c r="AH469" s="56">
        <f t="shared" si="289"/>
        <v>0</v>
      </c>
      <c r="AI469" s="100" t="s">
        <v>79</v>
      </c>
      <c r="AJ469" s="56">
        <f t="shared" si="290"/>
        <v>0</v>
      </c>
      <c r="AK469" s="56" t="s">
        <v>85</v>
      </c>
      <c r="AL469" s="56">
        <f t="shared" si="291"/>
        <v>0</v>
      </c>
      <c r="AM469" s="99" t="s">
        <v>105</v>
      </c>
      <c r="AN469" s="56">
        <f t="shared" si="292"/>
        <v>0</v>
      </c>
      <c r="AO469" s="99" t="s">
        <v>111</v>
      </c>
      <c r="AP469" s="56">
        <f t="shared" si="293"/>
        <v>0</v>
      </c>
      <c r="AQ469" s="99" t="s">
        <v>103</v>
      </c>
      <c r="AR469" s="56">
        <f t="shared" si="294"/>
        <v>0</v>
      </c>
      <c r="AS469" s="56"/>
      <c r="AT469" s="99" t="s">
        <v>77</v>
      </c>
      <c r="AU469" s="56">
        <f t="shared" si="295"/>
        <v>0</v>
      </c>
      <c r="AV469" s="99" t="s">
        <v>80</v>
      </c>
      <c r="AW469" s="56">
        <f t="shared" si="296"/>
        <v>0</v>
      </c>
      <c r="AX469" s="99" t="s">
        <v>90</v>
      </c>
      <c r="AY469" s="56">
        <f t="shared" si="297"/>
        <v>0</v>
      </c>
      <c r="AZ469" s="99" t="s">
        <v>123</v>
      </c>
      <c r="BA469" s="56">
        <f t="shared" si="298"/>
        <v>0</v>
      </c>
      <c r="BB469" s="99" t="s">
        <v>133</v>
      </c>
      <c r="BC469" s="56">
        <f t="shared" si="299"/>
        <v>0</v>
      </c>
      <c r="BD469" s="99" t="s">
        <v>103</v>
      </c>
      <c r="BE469" s="56">
        <f t="shared" si="300"/>
        <v>0</v>
      </c>
      <c r="BF469" s="56"/>
      <c r="BG469" s="69" t="s">
        <v>77</v>
      </c>
      <c r="BH469" s="56">
        <f t="shared" si="301"/>
        <v>0</v>
      </c>
      <c r="BI469" s="100" t="s">
        <v>80</v>
      </c>
      <c r="BJ469" s="56">
        <f t="shared" si="302"/>
        <v>0</v>
      </c>
      <c r="BK469" s="99" t="s">
        <v>90</v>
      </c>
      <c r="BL469" s="56">
        <f t="shared" si="303"/>
        <v>0</v>
      </c>
      <c r="BM469" s="99" t="s">
        <v>123</v>
      </c>
      <c r="BN469" s="56">
        <f t="shared" si="304"/>
        <v>0</v>
      </c>
      <c r="BO469" s="99" t="s">
        <v>133</v>
      </c>
      <c r="BP469" s="56">
        <f t="shared" si="305"/>
        <v>0</v>
      </c>
      <c r="BQ469" s="99" t="s">
        <v>103</v>
      </c>
      <c r="BR469" s="56">
        <f t="shared" si="306"/>
        <v>0</v>
      </c>
      <c r="BS469" s="56"/>
      <c r="BT469" s="99" t="s">
        <v>73</v>
      </c>
      <c r="BU469" s="56">
        <f t="shared" si="307"/>
        <v>0</v>
      </c>
      <c r="BV469" s="100" t="s">
        <v>84</v>
      </c>
      <c r="BW469" s="56">
        <f t="shared" si="308"/>
        <v>0</v>
      </c>
      <c r="BX469" s="99" t="s">
        <v>85</v>
      </c>
      <c r="BY469" s="56">
        <f t="shared" si="309"/>
        <v>0</v>
      </c>
      <c r="BZ469" s="99" t="s">
        <v>105</v>
      </c>
      <c r="CA469" s="56">
        <f t="shared" si="310"/>
        <v>0</v>
      </c>
      <c r="CB469" s="99" t="s">
        <v>108</v>
      </c>
      <c r="CC469" s="56">
        <f t="shared" si="311"/>
        <v>0</v>
      </c>
      <c r="CD469" s="99" t="s">
        <v>112</v>
      </c>
      <c r="CE469" s="56">
        <f t="shared" si="312"/>
        <v>0</v>
      </c>
      <c r="CF469" s="56"/>
      <c r="CG469" s="99" t="s">
        <v>73</v>
      </c>
      <c r="CH469" s="56">
        <f t="shared" si="313"/>
        <v>0</v>
      </c>
      <c r="CI469" s="99" t="s">
        <v>84</v>
      </c>
      <c r="CJ469" s="56">
        <f t="shared" si="314"/>
        <v>0</v>
      </c>
      <c r="CK469" s="99" t="s">
        <v>85</v>
      </c>
      <c r="CL469" s="56">
        <f t="shared" si="315"/>
        <v>0</v>
      </c>
      <c r="CM469" s="99" t="s">
        <v>105</v>
      </c>
      <c r="CN469" s="56">
        <f t="shared" si="316"/>
        <v>0</v>
      </c>
      <c r="CO469" s="99" t="s">
        <v>108</v>
      </c>
      <c r="CP469" s="56">
        <f t="shared" si="317"/>
        <v>0</v>
      </c>
      <c r="CQ469" s="99" t="s">
        <v>112</v>
      </c>
      <c r="CR469" s="102">
        <f t="shared" si="318"/>
        <v>0</v>
      </c>
    </row>
    <row r="470" spans="1:96" x14ac:dyDescent="0.15">
      <c r="A470" s="80" t="s">
        <v>1088</v>
      </c>
      <c r="B470" s="81" t="s">
        <v>1089</v>
      </c>
      <c r="C470" s="82" t="s">
        <v>170</v>
      </c>
      <c r="D470" s="82" t="s">
        <v>52</v>
      </c>
      <c r="E470" s="56"/>
      <c r="F470" s="14"/>
      <c r="G470" s="80">
        <v>79</v>
      </c>
      <c r="H470" s="56">
        <v>52</v>
      </c>
      <c r="I470" s="56">
        <v>80</v>
      </c>
      <c r="J470" s="56">
        <v>33.5</v>
      </c>
      <c r="K470" s="56">
        <v>48.5</v>
      </c>
      <c r="L470" s="56">
        <v>33</v>
      </c>
      <c r="M470" s="94">
        <f t="shared" si="281"/>
        <v>326</v>
      </c>
      <c r="N470" s="80"/>
      <c r="O470" s="56">
        <f t="shared" si="319"/>
        <v>0</v>
      </c>
      <c r="P470" s="56"/>
      <c r="Q470" s="81">
        <f t="shared" si="280"/>
        <v>0</v>
      </c>
      <c r="R470" s="14">
        <f t="shared" si="282"/>
        <v>0</v>
      </c>
      <c r="S470" s="80"/>
      <c r="T470" s="99" t="s">
        <v>75</v>
      </c>
      <c r="U470" s="56">
        <f t="shared" si="283"/>
        <v>0</v>
      </c>
      <c r="V470" s="99" t="s">
        <v>81</v>
      </c>
      <c r="W470" s="56">
        <f t="shared" si="284"/>
        <v>0</v>
      </c>
      <c r="X470" s="99" t="s">
        <v>87</v>
      </c>
      <c r="Y470" s="56">
        <f t="shared" si="285"/>
        <v>0</v>
      </c>
      <c r="Z470" s="99" t="s">
        <v>105</v>
      </c>
      <c r="AA470" s="56">
        <f t="shared" si="286"/>
        <v>0</v>
      </c>
      <c r="AB470" s="99" t="s">
        <v>111</v>
      </c>
      <c r="AC470" s="56">
        <f t="shared" si="287"/>
        <v>0</v>
      </c>
      <c r="AD470" s="99" t="s">
        <v>103</v>
      </c>
      <c r="AE470" s="56">
        <f t="shared" si="288"/>
        <v>0</v>
      </c>
      <c r="AF470" s="56"/>
      <c r="AG470" s="99" t="s">
        <v>73</v>
      </c>
      <c r="AH470" s="56">
        <f t="shared" si="289"/>
        <v>0</v>
      </c>
      <c r="AI470" s="100" t="s">
        <v>81</v>
      </c>
      <c r="AJ470" s="56">
        <f t="shared" si="290"/>
        <v>0</v>
      </c>
      <c r="AK470" s="56" t="s">
        <v>85</v>
      </c>
      <c r="AL470" s="56">
        <f t="shared" si="291"/>
        <v>0</v>
      </c>
      <c r="AM470" s="99" t="s">
        <v>123</v>
      </c>
      <c r="AN470" s="56">
        <f t="shared" si="292"/>
        <v>0</v>
      </c>
      <c r="AO470" s="99" t="s">
        <v>111</v>
      </c>
      <c r="AP470" s="56">
        <f t="shared" si="293"/>
        <v>0</v>
      </c>
      <c r="AQ470" s="99" t="s">
        <v>103</v>
      </c>
      <c r="AR470" s="56">
        <f t="shared" si="294"/>
        <v>0</v>
      </c>
      <c r="AS470" s="56"/>
      <c r="AT470" s="99" t="s">
        <v>76</v>
      </c>
      <c r="AU470" s="56">
        <f t="shared" si="295"/>
        <v>0</v>
      </c>
      <c r="AV470" s="99" t="s">
        <v>81</v>
      </c>
      <c r="AW470" s="56">
        <f t="shared" si="296"/>
        <v>0</v>
      </c>
      <c r="AX470" s="99" t="s">
        <v>89</v>
      </c>
      <c r="AY470" s="56">
        <f t="shared" si="297"/>
        <v>0</v>
      </c>
      <c r="AZ470" s="99" t="s">
        <v>105</v>
      </c>
      <c r="BA470" s="56">
        <f t="shared" si="298"/>
        <v>0</v>
      </c>
      <c r="BB470" s="99" t="s">
        <v>111</v>
      </c>
      <c r="BC470" s="56">
        <f t="shared" si="299"/>
        <v>0</v>
      </c>
      <c r="BD470" s="99" t="s">
        <v>112</v>
      </c>
      <c r="BE470" s="56">
        <f t="shared" si="300"/>
        <v>0</v>
      </c>
      <c r="BF470" s="56"/>
      <c r="BG470" s="69" t="s">
        <v>76</v>
      </c>
      <c r="BH470" s="56">
        <f t="shared" si="301"/>
        <v>0</v>
      </c>
      <c r="BI470" s="100" t="s">
        <v>81</v>
      </c>
      <c r="BJ470" s="56">
        <f t="shared" si="302"/>
        <v>0</v>
      </c>
      <c r="BK470" s="99" t="s">
        <v>89</v>
      </c>
      <c r="BL470" s="56">
        <f t="shared" si="303"/>
        <v>0</v>
      </c>
      <c r="BM470" s="99" t="s">
        <v>105</v>
      </c>
      <c r="BN470" s="56">
        <f t="shared" si="304"/>
        <v>0</v>
      </c>
      <c r="BO470" s="99" t="s">
        <v>111</v>
      </c>
      <c r="BP470" s="56">
        <f t="shared" si="305"/>
        <v>0</v>
      </c>
      <c r="BQ470" s="99" t="s">
        <v>112</v>
      </c>
      <c r="BR470" s="56">
        <f t="shared" si="306"/>
        <v>0</v>
      </c>
      <c r="BS470" s="56"/>
      <c r="BT470" s="99" t="s">
        <v>73</v>
      </c>
      <c r="BU470" s="56">
        <f t="shared" si="307"/>
        <v>0</v>
      </c>
      <c r="BV470" s="100" t="s">
        <v>84</v>
      </c>
      <c r="BW470" s="56">
        <f t="shared" si="308"/>
        <v>0</v>
      </c>
      <c r="BX470" s="99" t="s">
        <v>85</v>
      </c>
      <c r="BY470" s="56">
        <f t="shared" si="309"/>
        <v>0</v>
      </c>
      <c r="BZ470" s="99" t="s">
        <v>105</v>
      </c>
      <c r="CA470" s="56">
        <f t="shared" si="310"/>
        <v>0</v>
      </c>
      <c r="CB470" s="99" t="s">
        <v>108</v>
      </c>
      <c r="CC470" s="56">
        <f t="shared" si="311"/>
        <v>0</v>
      </c>
      <c r="CD470" s="99" t="s">
        <v>112</v>
      </c>
      <c r="CE470" s="56">
        <f t="shared" si="312"/>
        <v>0</v>
      </c>
      <c r="CF470" s="56"/>
      <c r="CG470" s="99" t="s">
        <v>73</v>
      </c>
      <c r="CH470" s="56">
        <f t="shared" si="313"/>
        <v>0</v>
      </c>
      <c r="CI470" s="99" t="s">
        <v>84</v>
      </c>
      <c r="CJ470" s="56">
        <f t="shared" si="314"/>
        <v>0</v>
      </c>
      <c r="CK470" s="99" t="s">
        <v>85</v>
      </c>
      <c r="CL470" s="56">
        <f t="shared" si="315"/>
        <v>0</v>
      </c>
      <c r="CM470" s="99" t="s">
        <v>105</v>
      </c>
      <c r="CN470" s="56">
        <f t="shared" si="316"/>
        <v>0</v>
      </c>
      <c r="CO470" s="99" t="s">
        <v>108</v>
      </c>
      <c r="CP470" s="56">
        <f t="shared" si="317"/>
        <v>0</v>
      </c>
      <c r="CQ470" s="99" t="s">
        <v>112</v>
      </c>
      <c r="CR470" s="102">
        <f t="shared" si="318"/>
        <v>0</v>
      </c>
    </row>
    <row r="471" spans="1:96" x14ac:dyDescent="0.15">
      <c r="A471" s="80" t="s">
        <v>1090</v>
      </c>
      <c r="B471" s="81" t="s">
        <v>1091</v>
      </c>
      <c r="C471" s="82" t="s">
        <v>170</v>
      </c>
      <c r="D471" s="82" t="s">
        <v>52</v>
      </c>
      <c r="E471" s="56"/>
      <c r="F471" s="14"/>
      <c r="G471" s="80">
        <v>96</v>
      </c>
      <c r="H471" s="56">
        <v>31</v>
      </c>
      <c r="I471" s="56">
        <v>51</v>
      </c>
      <c r="J471" s="56">
        <v>57</v>
      </c>
      <c r="K471" s="56">
        <v>33</v>
      </c>
      <c r="L471" s="56">
        <v>56</v>
      </c>
      <c r="M471" s="94">
        <f t="shared" si="281"/>
        <v>324</v>
      </c>
      <c r="N471" s="80"/>
      <c r="O471" s="56">
        <f t="shared" si="319"/>
        <v>0</v>
      </c>
      <c r="P471" s="56"/>
      <c r="Q471" s="81">
        <f t="shared" si="280"/>
        <v>0</v>
      </c>
      <c r="R471" s="14">
        <f t="shared" si="282"/>
        <v>0</v>
      </c>
      <c r="S471" s="80"/>
      <c r="T471" s="99" t="s">
        <v>77</v>
      </c>
      <c r="U471" s="56">
        <f t="shared" si="283"/>
        <v>0</v>
      </c>
      <c r="V471" s="99" t="s">
        <v>82</v>
      </c>
      <c r="W471" s="56">
        <f t="shared" si="284"/>
        <v>0</v>
      </c>
      <c r="X471" s="99" t="s">
        <v>90</v>
      </c>
      <c r="Y471" s="56">
        <f t="shared" si="285"/>
        <v>0</v>
      </c>
      <c r="Z471" s="99" t="s">
        <v>105</v>
      </c>
      <c r="AA471" s="56">
        <f t="shared" si="286"/>
        <v>0</v>
      </c>
      <c r="AB471" s="99" t="s">
        <v>108</v>
      </c>
      <c r="AC471" s="56">
        <f t="shared" si="287"/>
        <v>0</v>
      </c>
      <c r="AD471" s="99" t="s">
        <v>103</v>
      </c>
      <c r="AE471" s="56">
        <f t="shared" si="288"/>
        <v>0</v>
      </c>
      <c r="AF471" s="56"/>
      <c r="AG471" s="99" t="s">
        <v>76</v>
      </c>
      <c r="AH471" s="56">
        <f t="shared" si="289"/>
        <v>0</v>
      </c>
      <c r="AI471" s="100" t="s">
        <v>80</v>
      </c>
      <c r="AJ471" s="56">
        <f t="shared" si="290"/>
        <v>0</v>
      </c>
      <c r="AK471" s="56" t="s">
        <v>89</v>
      </c>
      <c r="AL471" s="56">
        <f t="shared" si="291"/>
        <v>0</v>
      </c>
      <c r="AM471" s="99" t="s">
        <v>105</v>
      </c>
      <c r="AN471" s="56">
        <f t="shared" si="292"/>
        <v>0</v>
      </c>
      <c r="AO471" s="99" t="s">
        <v>110</v>
      </c>
      <c r="AP471" s="56">
        <f t="shared" si="293"/>
        <v>0</v>
      </c>
      <c r="AQ471" s="99" t="s">
        <v>127</v>
      </c>
      <c r="AR471" s="56">
        <f t="shared" si="294"/>
        <v>0</v>
      </c>
      <c r="AS471" s="56"/>
      <c r="AT471" s="99" t="s">
        <v>76</v>
      </c>
      <c r="AU471" s="56">
        <f t="shared" si="295"/>
        <v>0</v>
      </c>
      <c r="AV471" s="99" t="s">
        <v>84</v>
      </c>
      <c r="AW471" s="56">
        <f t="shared" si="296"/>
        <v>0</v>
      </c>
      <c r="AX471" s="99" t="s">
        <v>89</v>
      </c>
      <c r="AY471" s="56">
        <f t="shared" si="297"/>
        <v>0</v>
      </c>
      <c r="AZ471" s="99" t="s">
        <v>105</v>
      </c>
      <c r="BA471" s="56">
        <f t="shared" si="298"/>
        <v>0</v>
      </c>
      <c r="BB471" s="99" t="s">
        <v>133</v>
      </c>
      <c r="BC471" s="56">
        <f t="shared" si="299"/>
        <v>0</v>
      </c>
      <c r="BD471" s="99" t="s">
        <v>126</v>
      </c>
      <c r="BE471" s="56">
        <f t="shared" si="300"/>
        <v>0</v>
      </c>
      <c r="BF471" s="56"/>
      <c r="BG471" s="69" t="s">
        <v>76</v>
      </c>
      <c r="BH471" s="56">
        <f t="shared" si="301"/>
        <v>0</v>
      </c>
      <c r="BI471" s="100" t="s">
        <v>84</v>
      </c>
      <c r="BJ471" s="56">
        <f t="shared" si="302"/>
        <v>0</v>
      </c>
      <c r="BK471" s="99" t="s">
        <v>89</v>
      </c>
      <c r="BL471" s="56">
        <f t="shared" si="303"/>
        <v>0</v>
      </c>
      <c r="BM471" s="99" t="s">
        <v>105</v>
      </c>
      <c r="BN471" s="56">
        <f t="shared" si="304"/>
        <v>0</v>
      </c>
      <c r="BO471" s="99" t="s">
        <v>133</v>
      </c>
      <c r="BP471" s="56">
        <f t="shared" si="305"/>
        <v>0</v>
      </c>
      <c r="BQ471" s="99" t="s">
        <v>126</v>
      </c>
      <c r="BR471" s="56">
        <f t="shared" si="306"/>
        <v>0</v>
      </c>
      <c r="BS471" s="56"/>
      <c r="BT471" s="99" t="s">
        <v>75</v>
      </c>
      <c r="BU471" s="56">
        <f t="shared" si="307"/>
        <v>0</v>
      </c>
      <c r="BV471" s="100" t="s">
        <v>139</v>
      </c>
      <c r="BW471" s="56">
        <f t="shared" si="308"/>
        <v>0</v>
      </c>
      <c r="BX471" s="99" t="s">
        <v>89</v>
      </c>
      <c r="BY471" s="56">
        <f t="shared" si="309"/>
        <v>0</v>
      </c>
      <c r="BZ471" s="99" t="s">
        <v>105</v>
      </c>
      <c r="CA471" s="56">
        <f t="shared" si="310"/>
        <v>0</v>
      </c>
      <c r="CB471" s="99" t="s">
        <v>108</v>
      </c>
      <c r="CC471" s="56">
        <f t="shared" si="311"/>
        <v>0</v>
      </c>
      <c r="CD471" s="99" t="s">
        <v>112</v>
      </c>
      <c r="CE471" s="56">
        <f t="shared" si="312"/>
        <v>0</v>
      </c>
      <c r="CF471" s="56"/>
      <c r="CG471" s="99" t="s">
        <v>75</v>
      </c>
      <c r="CH471" s="56">
        <f t="shared" si="313"/>
        <v>0</v>
      </c>
      <c r="CI471" s="99" t="s">
        <v>139</v>
      </c>
      <c r="CJ471" s="56">
        <f t="shared" si="314"/>
        <v>0</v>
      </c>
      <c r="CK471" s="99" t="s">
        <v>89</v>
      </c>
      <c r="CL471" s="56">
        <f t="shared" si="315"/>
        <v>0</v>
      </c>
      <c r="CM471" s="99" t="s">
        <v>105</v>
      </c>
      <c r="CN471" s="56">
        <f t="shared" si="316"/>
        <v>0</v>
      </c>
      <c r="CO471" s="99" t="s">
        <v>108</v>
      </c>
      <c r="CP471" s="56">
        <f t="shared" si="317"/>
        <v>0</v>
      </c>
      <c r="CQ471" s="99" t="s">
        <v>112</v>
      </c>
      <c r="CR471" s="102">
        <f t="shared" si="318"/>
        <v>0</v>
      </c>
    </row>
    <row r="472" spans="1:96" x14ac:dyDescent="0.15">
      <c r="A472" s="80" t="s">
        <v>1092</v>
      </c>
      <c r="B472" s="81" t="s">
        <v>1093</v>
      </c>
      <c r="C472" s="82" t="s">
        <v>648</v>
      </c>
      <c r="D472" s="82" t="s">
        <v>52</v>
      </c>
      <c r="E472" s="56"/>
      <c r="F472" s="14"/>
      <c r="G472" s="80">
        <v>96</v>
      </c>
      <c r="H472" s="56">
        <v>31</v>
      </c>
      <c r="I472" s="56">
        <v>51</v>
      </c>
      <c r="J472" s="56">
        <v>57</v>
      </c>
      <c r="K472" s="56">
        <v>33</v>
      </c>
      <c r="L472" s="56">
        <v>56</v>
      </c>
      <c r="M472" s="94">
        <f t="shared" si="281"/>
        <v>324</v>
      </c>
      <c r="N472" s="80"/>
      <c r="O472" s="56">
        <f t="shared" si="319"/>
        <v>0</v>
      </c>
      <c r="P472" s="56"/>
      <c r="Q472" s="81">
        <f t="shared" si="280"/>
        <v>0</v>
      </c>
      <c r="R472" s="14">
        <f t="shared" si="282"/>
        <v>0</v>
      </c>
      <c r="S472" s="80"/>
      <c r="T472" s="99" t="s">
        <v>75</v>
      </c>
      <c r="U472" s="56">
        <f t="shared" si="283"/>
        <v>0</v>
      </c>
      <c r="V472" s="99" t="s">
        <v>81</v>
      </c>
      <c r="W472" s="56">
        <f t="shared" si="284"/>
        <v>0</v>
      </c>
      <c r="X472" s="99" t="s">
        <v>87</v>
      </c>
      <c r="Y472" s="56">
        <f t="shared" si="285"/>
        <v>0</v>
      </c>
      <c r="Z472" s="99" t="s">
        <v>105</v>
      </c>
      <c r="AA472" s="56">
        <f t="shared" si="286"/>
        <v>0</v>
      </c>
      <c r="AB472" s="99" t="s">
        <v>111</v>
      </c>
      <c r="AC472" s="56">
        <f t="shared" si="287"/>
        <v>0</v>
      </c>
      <c r="AD472" s="99" t="s">
        <v>103</v>
      </c>
      <c r="AE472" s="56">
        <f t="shared" si="288"/>
        <v>0</v>
      </c>
      <c r="AF472" s="56"/>
      <c r="AG472" s="99" t="s">
        <v>73</v>
      </c>
      <c r="AH472" s="56">
        <f t="shared" si="289"/>
        <v>0</v>
      </c>
      <c r="AI472" s="100" t="s">
        <v>79</v>
      </c>
      <c r="AJ472" s="56">
        <f t="shared" si="290"/>
        <v>0</v>
      </c>
      <c r="AK472" s="56" t="s">
        <v>85</v>
      </c>
      <c r="AL472" s="56">
        <f t="shared" si="291"/>
        <v>0</v>
      </c>
      <c r="AM472" s="99" t="s">
        <v>105</v>
      </c>
      <c r="AN472" s="56">
        <f t="shared" si="292"/>
        <v>0</v>
      </c>
      <c r="AO472" s="99" t="s">
        <v>111</v>
      </c>
      <c r="AP472" s="56">
        <f t="shared" si="293"/>
        <v>0</v>
      </c>
      <c r="AQ472" s="99" t="s">
        <v>103</v>
      </c>
      <c r="AR472" s="56">
        <f t="shared" si="294"/>
        <v>0</v>
      </c>
      <c r="AS472" s="56"/>
      <c r="AT472" s="99" t="s">
        <v>77</v>
      </c>
      <c r="AU472" s="56">
        <f t="shared" si="295"/>
        <v>0</v>
      </c>
      <c r="AV472" s="99" t="s">
        <v>80</v>
      </c>
      <c r="AW472" s="56">
        <f t="shared" si="296"/>
        <v>0</v>
      </c>
      <c r="AX472" s="99" t="s">
        <v>90</v>
      </c>
      <c r="AY472" s="56">
        <f t="shared" si="297"/>
        <v>0</v>
      </c>
      <c r="AZ472" s="99" t="s">
        <v>123</v>
      </c>
      <c r="BA472" s="56">
        <f t="shared" si="298"/>
        <v>0</v>
      </c>
      <c r="BB472" s="99" t="s">
        <v>133</v>
      </c>
      <c r="BC472" s="56">
        <f t="shared" si="299"/>
        <v>0</v>
      </c>
      <c r="BD472" s="99" t="s">
        <v>103</v>
      </c>
      <c r="BE472" s="56">
        <f t="shared" si="300"/>
        <v>0</v>
      </c>
      <c r="BF472" s="56"/>
      <c r="BG472" s="69" t="s">
        <v>77</v>
      </c>
      <c r="BH472" s="56">
        <f t="shared" si="301"/>
        <v>0</v>
      </c>
      <c r="BI472" s="100" t="s">
        <v>80</v>
      </c>
      <c r="BJ472" s="56">
        <f t="shared" si="302"/>
        <v>0</v>
      </c>
      <c r="BK472" s="99" t="s">
        <v>90</v>
      </c>
      <c r="BL472" s="56">
        <f t="shared" si="303"/>
        <v>0</v>
      </c>
      <c r="BM472" s="99" t="s">
        <v>123</v>
      </c>
      <c r="BN472" s="56">
        <f t="shared" si="304"/>
        <v>0</v>
      </c>
      <c r="BO472" s="99" t="s">
        <v>133</v>
      </c>
      <c r="BP472" s="56">
        <f t="shared" si="305"/>
        <v>0</v>
      </c>
      <c r="BQ472" s="99" t="s">
        <v>103</v>
      </c>
      <c r="BR472" s="56">
        <f t="shared" si="306"/>
        <v>0</v>
      </c>
      <c r="BS472" s="56"/>
      <c r="BT472" s="99" t="s">
        <v>75</v>
      </c>
      <c r="BU472" s="56">
        <f t="shared" si="307"/>
        <v>0</v>
      </c>
      <c r="BV472" s="100" t="s">
        <v>139</v>
      </c>
      <c r="BW472" s="56">
        <f t="shared" si="308"/>
        <v>0</v>
      </c>
      <c r="BX472" s="99" t="s">
        <v>89</v>
      </c>
      <c r="BY472" s="56">
        <f t="shared" si="309"/>
        <v>0</v>
      </c>
      <c r="BZ472" s="99" t="s">
        <v>123</v>
      </c>
      <c r="CA472" s="56">
        <f t="shared" si="310"/>
        <v>0</v>
      </c>
      <c r="CB472" s="99" t="s">
        <v>111</v>
      </c>
      <c r="CC472" s="56">
        <f t="shared" si="311"/>
        <v>0</v>
      </c>
      <c r="CD472" s="99" t="s">
        <v>126</v>
      </c>
      <c r="CE472" s="56">
        <f t="shared" si="312"/>
        <v>0</v>
      </c>
      <c r="CF472" s="56"/>
      <c r="CG472" s="99" t="s">
        <v>75</v>
      </c>
      <c r="CH472" s="56">
        <f t="shared" si="313"/>
        <v>0</v>
      </c>
      <c r="CI472" s="99" t="s">
        <v>139</v>
      </c>
      <c r="CJ472" s="56">
        <f t="shared" si="314"/>
        <v>0</v>
      </c>
      <c r="CK472" s="99" t="s">
        <v>89</v>
      </c>
      <c r="CL472" s="56">
        <f t="shared" si="315"/>
        <v>0</v>
      </c>
      <c r="CM472" s="99" t="s">
        <v>123</v>
      </c>
      <c r="CN472" s="56">
        <f t="shared" si="316"/>
        <v>0</v>
      </c>
      <c r="CO472" s="99" t="s">
        <v>111</v>
      </c>
      <c r="CP472" s="56">
        <f t="shared" si="317"/>
        <v>0</v>
      </c>
      <c r="CQ472" s="99" t="s">
        <v>126</v>
      </c>
      <c r="CR472" s="102">
        <f t="shared" si="318"/>
        <v>0</v>
      </c>
    </row>
    <row r="473" spans="1:96" x14ac:dyDescent="0.15">
      <c r="A473" s="80" t="s">
        <v>1094</v>
      </c>
      <c r="B473" s="81" t="s">
        <v>1095</v>
      </c>
      <c r="C473" s="82" t="s">
        <v>170</v>
      </c>
      <c r="D473" s="82" t="s">
        <v>52</v>
      </c>
      <c r="E473" s="56"/>
      <c r="F473" s="14"/>
      <c r="G473" s="80">
        <v>95</v>
      </c>
      <c r="H473" s="56">
        <v>34</v>
      </c>
      <c r="I473" s="56">
        <v>83</v>
      </c>
      <c r="J473" s="56">
        <v>42</v>
      </c>
      <c r="K473" s="56">
        <v>32.5</v>
      </c>
      <c r="L473" s="56">
        <v>37</v>
      </c>
      <c r="M473" s="94">
        <f t="shared" si="281"/>
        <v>323.5</v>
      </c>
      <c r="N473" s="80"/>
      <c r="O473" s="56">
        <f t="shared" si="319"/>
        <v>0</v>
      </c>
      <c r="P473" s="56"/>
      <c r="Q473" s="81">
        <f t="shared" si="280"/>
        <v>0</v>
      </c>
      <c r="R473" s="14">
        <f t="shared" si="282"/>
        <v>0</v>
      </c>
      <c r="S473" s="80"/>
      <c r="T473" s="99" t="s">
        <v>74</v>
      </c>
      <c r="U473" s="56">
        <f t="shared" si="283"/>
        <v>0</v>
      </c>
      <c r="V473" s="99" t="s">
        <v>79</v>
      </c>
      <c r="W473" s="56">
        <f t="shared" si="284"/>
        <v>0</v>
      </c>
      <c r="X473" s="99" t="s">
        <v>86</v>
      </c>
      <c r="Y473" s="56">
        <f t="shared" si="285"/>
        <v>0</v>
      </c>
      <c r="Z473" s="99" t="s">
        <v>107</v>
      </c>
      <c r="AA473" s="56">
        <f t="shared" si="286"/>
        <v>0</v>
      </c>
      <c r="AB473" s="99" t="s">
        <v>110</v>
      </c>
      <c r="AC473" s="56">
        <f t="shared" si="287"/>
        <v>0</v>
      </c>
      <c r="AD473" s="99" t="s">
        <v>103</v>
      </c>
      <c r="AE473" s="56">
        <f t="shared" si="288"/>
        <v>0</v>
      </c>
      <c r="AF473" s="56"/>
      <c r="AG473" s="99" t="s">
        <v>76</v>
      </c>
      <c r="AH473" s="56">
        <f t="shared" si="289"/>
        <v>0</v>
      </c>
      <c r="AI473" s="100" t="s">
        <v>80</v>
      </c>
      <c r="AJ473" s="56">
        <f t="shared" si="290"/>
        <v>0</v>
      </c>
      <c r="AK473" s="56" t="s">
        <v>87</v>
      </c>
      <c r="AL473" s="56">
        <f t="shared" si="291"/>
        <v>0</v>
      </c>
      <c r="AM473" s="99" t="s">
        <v>107</v>
      </c>
      <c r="AN473" s="56">
        <f t="shared" si="292"/>
        <v>0</v>
      </c>
      <c r="AO473" s="99" t="s">
        <v>111</v>
      </c>
      <c r="AP473" s="56">
        <f t="shared" si="293"/>
        <v>0</v>
      </c>
      <c r="AQ473" s="99" t="s">
        <v>127</v>
      </c>
      <c r="AR473" s="56">
        <f t="shared" si="294"/>
        <v>0</v>
      </c>
      <c r="AS473" s="56"/>
      <c r="AT473" s="99" t="s">
        <v>76</v>
      </c>
      <c r="AU473" s="56">
        <f t="shared" si="295"/>
        <v>0</v>
      </c>
      <c r="AV473" s="99" t="s">
        <v>79</v>
      </c>
      <c r="AW473" s="56">
        <f t="shared" si="296"/>
        <v>0</v>
      </c>
      <c r="AX473" s="99" t="s">
        <v>87</v>
      </c>
      <c r="AY473" s="56">
        <f t="shared" si="297"/>
        <v>0</v>
      </c>
      <c r="AZ473" s="99" t="s">
        <v>107</v>
      </c>
      <c r="BA473" s="56">
        <f t="shared" si="298"/>
        <v>0</v>
      </c>
      <c r="BB473" s="99" t="s">
        <v>111</v>
      </c>
      <c r="BC473" s="56">
        <f t="shared" si="299"/>
        <v>0</v>
      </c>
      <c r="BD473" s="99" t="s">
        <v>126</v>
      </c>
      <c r="BE473" s="56">
        <f t="shared" si="300"/>
        <v>0</v>
      </c>
      <c r="BF473" s="56"/>
      <c r="BG473" s="69" t="s">
        <v>76</v>
      </c>
      <c r="BH473" s="56">
        <f t="shared" si="301"/>
        <v>0</v>
      </c>
      <c r="BI473" s="100" t="s">
        <v>79</v>
      </c>
      <c r="BJ473" s="56">
        <f t="shared" si="302"/>
        <v>0</v>
      </c>
      <c r="BK473" s="99" t="s">
        <v>87</v>
      </c>
      <c r="BL473" s="56">
        <f t="shared" si="303"/>
        <v>0</v>
      </c>
      <c r="BM473" s="99" t="s">
        <v>107</v>
      </c>
      <c r="BN473" s="56">
        <f t="shared" si="304"/>
        <v>0</v>
      </c>
      <c r="BO473" s="99" t="s">
        <v>111</v>
      </c>
      <c r="BP473" s="56">
        <f t="shared" si="305"/>
        <v>0</v>
      </c>
      <c r="BQ473" s="99" t="s">
        <v>126</v>
      </c>
      <c r="BR473" s="56">
        <f t="shared" si="306"/>
        <v>0</v>
      </c>
      <c r="BS473" s="56"/>
      <c r="BT473" s="99" t="s">
        <v>74</v>
      </c>
      <c r="BU473" s="56">
        <f t="shared" si="307"/>
        <v>0</v>
      </c>
      <c r="BV473" s="100" t="s">
        <v>139</v>
      </c>
      <c r="BW473" s="56">
        <f t="shared" si="308"/>
        <v>0</v>
      </c>
      <c r="BX473" s="99" t="s">
        <v>86</v>
      </c>
      <c r="BY473" s="56">
        <f t="shared" si="309"/>
        <v>0</v>
      </c>
      <c r="BZ473" s="99" t="s">
        <v>123</v>
      </c>
      <c r="CA473" s="56">
        <f t="shared" si="310"/>
        <v>0</v>
      </c>
      <c r="CB473" s="99" t="s">
        <v>111</v>
      </c>
      <c r="CC473" s="56">
        <f t="shared" si="311"/>
        <v>0</v>
      </c>
      <c r="CD473" s="99" t="s">
        <v>126</v>
      </c>
      <c r="CE473" s="56">
        <f t="shared" si="312"/>
        <v>0</v>
      </c>
      <c r="CF473" s="56"/>
      <c r="CG473" s="99" t="s">
        <v>74</v>
      </c>
      <c r="CH473" s="56">
        <f t="shared" si="313"/>
        <v>0</v>
      </c>
      <c r="CI473" s="99" t="s">
        <v>139</v>
      </c>
      <c r="CJ473" s="56">
        <f t="shared" si="314"/>
        <v>0</v>
      </c>
      <c r="CK473" s="99" t="s">
        <v>86</v>
      </c>
      <c r="CL473" s="56">
        <f t="shared" si="315"/>
        <v>0</v>
      </c>
      <c r="CM473" s="99" t="s">
        <v>123</v>
      </c>
      <c r="CN473" s="56">
        <f t="shared" si="316"/>
        <v>0</v>
      </c>
      <c r="CO473" s="99" t="s">
        <v>111</v>
      </c>
      <c r="CP473" s="56">
        <f t="shared" si="317"/>
        <v>0</v>
      </c>
      <c r="CQ473" s="99" t="s">
        <v>126</v>
      </c>
      <c r="CR473" s="102">
        <f t="shared" si="318"/>
        <v>0</v>
      </c>
    </row>
    <row r="474" spans="1:96" x14ac:dyDescent="0.15">
      <c r="A474" s="80" t="s">
        <v>1062</v>
      </c>
      <c r="B474" s="81" t="s">
        <v>1096</v>
      </c>
      <c r="C474" s="82" t="s">
        <v>170</v>
      </c>
      <c r="D474" s="82" t="s">
        <v>52</v>
      </c>
      <c r="E474" s="56"/>
      <c r="F474" s="14"/>
      <c r="G474" s="80">
        <v>89</v>
      </c>
      <c r="H474" s="56">
        <v>38</v>
      </c>
      <c r="I474" s="56">
        <v>73</v>
      </c>
      <c r="J474" s="56">
        <v>43.5</v>
      </c>
      <c r="K474" s="56">
        <v>38</v>
      </c>
      <c r="L474" s="56">
        <v>41</v>
      </c>
      <c r="M474" s="94">
        <f t="shared" si="281"/>
        <v>322.5</v>
      </c>
      <c r="N474" s="80"/>
      <c r="O474" s="56">
        <f t="shared" si="319"/>
        <v>0</v>
      </c>
      <c r="P474" s="56"/>
      <c r="Q474" s="81">
        <f t="shared" si="280"/>
        <v>0</v>
      </c>
      <c r="R474" s="14">
        <f t="shared" si="282"/>
        <v>0</v>
      </c>
      <c r="S474" s="80"/>
      <c r="T474" s="99" t="s">
        <v>73</v>
      </c>
      <c r="U474" s="56">
        <f t="shared" si="283"/>
        <v>0</v>
      </c>
      <c r="V474" s="99" t="s">
        <v>80</v>
      </c>
      <c r="W474" s="56">
        <f t="shared" si="284"/>
        <v>0</v>
      </c>
      <c r="X474" s="99" t="s">
        <v>89</v>
      </c>
      <c r="Y474" s="56">
        <f t="shared" si="285"/>
        <v>0</v>
      </c>
      <c r="Z474" s="99" t="s">
        <v>123</v>
      </c>
      <c r="AA474" s="56">
        <f t="shared" si="286"/>
        <v>0</v>
      </c>
      <c r="AB474" s="99" t="s">
        <v>110</v>
      </c>
      <c r="AC474" s="56">
        <f t="shared" si="287"/>
        <v>0</v>
      </c>
      <c r="AD474" s="99" t="s">
        <v>103</v>
      </c>
      <c r="AE474" s="56">
        <f t="shared" si="288"/>
        <v>0</v>
      </c>
      <c r="AF474" s="56"/>
      <c r="AG474" s="99" t="s">
        <v>75</v>
      </c>
      <c r="AH474" s="56">
        <f t="shared" si="289"/>
        <v>0</v>
      </c>
      <c r="AI474" s="100" t="s">
        <v>80</v>
      </c>
      <c r="AJ474" s="56">
        <f t="shared" si="290"/>
        <v>0</v>
      </c>
      <c r="AK474" s="56" t="s">
        <v>90</v>
      </c>
      <c r="AL474" s="56">
        <f t="shared" si="291"/>
        <v>0</v>
      </c>
      <c r="AM474" s="99" t="s">
        <v>123</v>
      </c>
      <c r="AN474" s="56">
        <f t="shared" si="292"/>
        <v>0</v>
      </c>
      <c r="AO474" s="99" t="s">
        <v>110</v>
      </c>
      <c r="AP474" s="56">
        <f t="shared" si="293"/>
        <v>0</v>
      </c>
      <c r="AQ474" s="99" t="s">
        <v>103</v>
      </c>
      <c r="AR474" s="56">
        <f t="shared" si="294"/>
        <v>0</v>
      </c>
      <c r="AS474" s="56"/>
      <c r="AT474" s="99" t="s">
        <v>75</v>
      </c>
      <c r="AU474" s="56">
        <f t="shared" si="295"/>
        <v>0</v>
      </c>
      <c r="AV474" s="99" t="s">
        <v>79</v>
      </c>
      <c r="AW474" s="56">
        <f t="shared" si="296"/>
        <v>0</v>
      </c>
      <c r="AX474" s="99" t="s">
        <v>89</v>
      </c>
      <c r="AY474" s="56">
        <f t="shared" si="297"/>
        <v>0</v>
      </c>
      <c r="AZ474" s="99" t="s">
        <v>123</v>
      </c>
      <c r="BA474" s="56">
        <f t="shared" si="298"/>
        <v>0</v>
      </c>
      <c r="BB474" s="99" t="s">
        <v>128</v>
      </c>
      <c r="BC474" s="56">
        <f t="shared" si="299"/>
        <v>0</v>
      </c>
      <c r="BD474" s="99" t="s">
        <v>103</v>
      </c>
      <c r="BE474" s="56">
        <f t="shared" si="300"/>
        <v>0</v>
      </c>
      <c r="BF474" s="56"/>
      <c r="BG474" s="69" t="s">
        <v>75</v>
      </c>
      <c r="BH474" s="56">
        <f t="shared" si="301"/>
        <v>0</v>
      </c>
      <c r="BI474" s="100" t="s">
        <v>79</v>
      </c>
      <c r="BJ474" s="56">
        <f t="shared" si="302"/>
        <v>0</v>
      </c>
      <c r="BK474" s="99" t="s">
        <v>89</v>
      </c>
      <c r="BL474" s="56">
        <f t="shared" si="303"/>
        <v>0</v>
      </c>
      <c r="BM474" s="99" t="s">
        <v>123</v>
      </c>
      <c r="BN474" s="56">
        <f t="shared" si="304"/>
        <v>0</v>
      </c>
      <c r="BO474" s="99" t="s">
        <v>128</v>
      </c>
      <c r="BP474" s="56">
        <f t="shared" si="305"/>
        <v>0</v>
      </c>
      <c r="BQ474" s="99" t="s">
        <v>103</v>
      </c>
      <c r="BR474" s="56">
        <f t="shared" si="306"/>
        <v>0</v>
      </c>
      <c r="BS474" s="56"/>
      <c r="BT474" s="99" t="s">
        <v>74</v>
      </c>
      <c r="BU474" s="56">
        <f t="shared" si="307"/>
        <v>0</v>
      </c>
      <c r="BV474" s="100" t="s">
        <v>139</v>
      </c>
      <c r="BW474" s="56">
        <f t="shared" si="308"/>
        <v>0</v>
      </c>
      <c r="BX474" s="99" t="s">
        <v>86</v>
      </c>
      <c r="BY474" s="56">
        <f t="shared" si="309"/>
        <v>0</v>
      </c>
      <c r="BZ474" s="99" t="s">
        <v>123</v>
      </c>
      <c r="CA474" s="56">
        <f t="shared" si="310"/>
        <v>0</v>
      </c>
      <c r="CB474" s="99" t="s">
        <v>111</v>
      </c>
      <c r="CC474" s="56">
        <f t="shared" si="311"/>
        <v>0</v>
      </c>
      <c r="CD474" s="99" t="s">
        <v>126</v>
      </c>
      <c r="CE474" s="56">
        <f t="shared" si="312"/>
        <v>0</v>
      </c>
      <c r="CF474" s="56"/>
      <c r="CG474" s="99" t="s">
        <v>74</v>
      </c>
      <c r="CH474" s="56">
        <f t="shared" si="313"/>
        <v>0</v>
      </c>
      <c r="CI474" s="99" t="s">
        <v>139</v>
      </c>
      <c r="CJ474" s="56">
        <f t="shared" si="314"/>
        <v>0</v>
      </c>
      <c r="CK474" s="99" t="s">
        <v>86</v>
      </c>
      <c r="CL474" s="56">
        <f t="shared" si="315"/>
        <v>0</v>
      </c>
      <c r="CM474" s="99" t="s">
        <v>123</v>
      </c>
      <c r="CN474" s="56">
        <f t="shared" si="316"/>
        <v>0</v>
      </c>
      <c r="CO474" s="99" t="s">
        <v>111</v>
      </c>
      <c r="CP474" s="56">
        <f t="shared" si="317"/>
        <v>0</v>
      </c>
      <c r="CQ474" s="99" t="s">
        <v>126</v>
      </c>
      <c r="CR474" s="102">
        <f t="shared" si="318"/>
        <v>0</v>
      </c>
    </row>
    <row r="475" spans="1:96" x14ac:dyDescent="0.15">
      <c r="A475" s="80" t="s">
        <v>1097</v>
      </c>
      <c r="B475" s="81" t="s">
        <v>1098</v>
      </c>
      <c r="C475" s="82" t="s">
        <v>170</v>
      </c>
      <c r="D475" s="82" t="s">
        <v>52</v>
      </c>
      <c r="E475" s="56"/>
      <c r="F475" s="14"/>
      <c r="G475" s="80">
        <v>75</v>
      </c>
      <c r="H475" s="56">
        <v>63</v>
      </c>
      <c r="I475" s="56">
        <v>51</v>
      </c>
      <c r="J475" s="56">
        <v>30</v>
      </c>
      <c r="K475" s="56">
        <v>50</v>
      </c>
      <c r="L475" s="56">
        <v>53</v>
      </c>
      <c r="M475" s="94">
        <f t="shared" si="281"/>
        <v>322</v>
      </c>
      <c r="N475" s="80"/>
      <c r="O475" s="56">
        <f t="shared" si="319"/>
        <v>0</v>
      </c>
      <c r="P475" s="56"/>
      <c r="Q475" s="81">
        <f t="shared" si="280"/>
        <v>0</v>
      </c>
      <c r="R475" s="14">
        <f t="shared" si="282"/>
        <v>0</v>
      </c>
      <c r="S475" s="80"/>
      <c r="T475" s="99" t="s">
        <v>73</v>
      </c>
      <c r="U475" s="56">
        <f t="shared" si="283"/>
        <v>0</v>
      </c>
      <c r="V475" s="99" t="s">
        <v>80</v>
      </c>
      <c r="W475" s="56">
        <f t="shared" si="284"/>
        <v>0</v>
      </c>
      <c r="X475" s="99" t="s">
        <v>89</v>
      </c>
      <c r="Y475" s="56">
        <f t="shared" si="285"/>
        <v>0</v>
      </c>
      <c r="Z475" s="99" t="s">
        <v>123</v>
      </c>
      <c r="AA475" s="56">
        <f t="shared" si="286"/>
        <v>0</v>
      </c>
      <c r="AB475" s="99" t="s">
        <v>110</v>
      </c>
      <c r="AC475" s="56">
        <f t="shared" si="287"/>
        <v>0</v>
      </c>
      <c r="AD475" s="99" t="s">
        <v>103</v>
      </c>
      <c r="AE475" s="56">
        <f t="shared" si="288"/>
        <v>0</v>
      </c>
      <c r="AF475" s="56"/>
      <c r="AG475" s="99" t="s">
        <v>77</v>
      </c>
      <c r="AH475" s="56">
        <f t="shared" si="289"/>
        <v>0</v>
      </c>
      <c r="AI475" s="100" t="s">
        <v>84</v>
      </c>
      <c r="AJ475" s="56">
        <f t="shared" si="290"/>
        <v>0</v>
      </c>
      <c r="AK475" s="56" t="s">
        <v>90</v>
      </c>
      <c r="AL475" s="56">
        <f t="shared" si="291"/>
        <v>0</v>
      </c>
      <c r="AM475" s="99" t="s">
        <v>123</v>
      </c>
      <c r="AN475" s="56">
        <f t="shared" si="292"/>
        <v>0</v>
      </c>
      <c r="AO475" s="99" t="s">
        <v>110</v>
      </c>
      <c r="AP475" s="56">
        <f t="shared" si="293"/>
        <v>0</v>
      </c>
      <c r="AQ475" s="99" t="s">
        <v>103</v>
      </c>
      <c r="AR475" s="56">
        <f t="shared" si="294"/>
        <v>0</v>
      </c>
      <c r="AS475" s="56"/>
      <c r="AT475" s="99" t="s">
        <v>75</v>
      </c>
      <c r="AU475" s="56">
        <f t="shared" si="295"/>
        <v>0</v>
      </c>
      <c r="AV475" s="99" t="s">
        <v>84</v>
      </c>
      <c r="AW475" s="56">
        <f t="shared" si="296"/>
        <v>0</v>
      </c>
      <c r="AX475" s="99" t="s">
        <v>87</v>
      </c>
      <c r="AY475" s="56">
        <f t="shared" si="297"/>
        <v>0</v>
      </c>
      <c r="AZ475" s="99" t="s">
        <v>123</v>
      </c>
      <c r="BA475" s="56">
        <f t="shared" si="298"/>
        <v>0</v>
      </c>
      <c r="BB475" s="99" t="s">
        <v>128</v>
      </c>
      <c r="BC475" s="56">
        <f t="shared" si="299"/>
        <v>0</v>
      </c>
      <c r="BD475" s="99" t="s">
        <v>112</v>
      </c>
      <c r="BE475" s="56">
        <f t="shared" si="300"/>
        <v>0</v>
      </c>
      <c r="BF475" s="56"/>
      <c r="BG475" s="69" t="s">
        <v>75</v>
      </c>
      <c r="BH475" s="56">
        <f t="shared" si="301"/>
        <v>0</v>
      </c>
      <c r="BI475" s="100" t="s">
        <v>84</v>
      </c>
      <c r="BJ475" s="56">
        <f t="shared" si="302"/>
        <v>0</v>
      </c>
      <c r="BK475" s="99" t="s">
        <v>87</v>
      </c>
      <c r="BL475" s="56">
        <f t="shared" si="303"/>
        <v>0</v>
      </c>
      <c r="BM475" s="99" t="s">
        <v>123</v>
      </c>
      <c r="BN475" s="56">
        <f t="shared" si="304"/>
        <v>0</v>
      </c>
      <c r="BO475" s="99" t="s">
        <v>128</v>
      </c>
      <c r="BP475" s="56">
        <f t="shared" si="305"/>
        <v>0</v>
      </c>
      <c r="BQ475" s="99" t="s">
        <v>112</v>
      </c>
      <c r="BR475" s="56">
        <f t="shared" si="306"/>
        <v>0</v>
      </c>
      <c r="BS475" s="56"/>
      <c r="BT475" s="99" t="s">
        <v>77</v>
      </c>
      <c r="BU475" s="56">
        <f t="shared" si="307"/>
        <v>0</v>
      </c>
      <c r="BV475" s="100" t="s">
        <v>81</v>
      </c>
      <c r="BW475" s="56">
        <f t="shared" si="308"/>
        <v>0</v>
      </c>
      <c r="BX475" s="99" t="s">
        <v>86</v>
      </c>
      <c r="BY475" s="56">
        <f t="shared" si="309"/>
        <v>0</v>
      </c>
      <c r="BZ475" s="99" t="s">
        <v>123</v>
      </c>
      <c r="CA475" s="56">
        <f t="shared" si="310"/>
        <v>0</v>
      </c>
      <c r="CB475" s="99" t="s">
        <v>111</v>
      </c>
      <c r="CC475" s="56">
        <f t="shared" si="311"/>
        <v>0</v>
      </c>
      <c r="CD475" s="99" t="s">
        <v>126</v>
      </c>
      <c r="CE475" s="56">
        <f t="shared" si="312"/>
        <v>0</v>
      </c>
      <c r="CF475" s="56"/>
      <c r="CG475" s="99" t="s">
        <v>77</v>
      </c>
      <c r="CH475" s="56">
        <f t="shared" si="313"/>
        <v>0</v>
      </c>
      <c r="CI475" s="99" t="s">
        <v>81</v>
      </c>
      <c r="CJ475" s="56">
        <f t="shared" si="314"/>
        <v>0</v>
      </c>
      <c r="CK475" s="99" t="s">
        <v>86</v>
      </c>
      <c r="CL475" s="56">
        <f t="shared" si="315"/>
        <v>0</v>
      </c>
      <c r="CM475" s="99" t="s">
        <v>123</v>
      </c>
      <c r="CN475" s="56">
        <f t="shared" si="316"/>
        <v>0</v>
      </c>
      <c r="CO475" s="99" t="s">
        <v>111</v>
      </c>
      <c r="CP475" s="56">
        <f t="shared" si="317"/>
        <v>0</v>
      </c>
      <c r="CQ475" s="99" t="s">
        <v>126</v>
      </c>
      <c r="CR475" s="102">
        <f t="shared" si="318"/>
        <v>0</v>
      </c>
    </row>
    <row r="476" spans="1:96" x14ac:dyDescent="0.15">
      <c r="A476" s="80" t="s">
        <v>1099</v>
      </c>
      <c r="B476" s="81" t="s">
        <v>1100</v>
      </c>
      <c r="C476" s="82" t="s">
        <v>170</v>
      </c>
      <c r="D476" s="82" t="s">
        <v>52</v>
      </c>
      <c r="E476" s="56"/>
      <c r="F476" s="14"/>
      <c r="G476" s="80">
        <v>86</v>
      </c>
      <c r="H476" s="56">
        <v>51</v>
      </c>
      <c r="I476" s="56">
        <v>42</v>
      </c>
      <c r="J476" s="56">
        <v>44.5</v>
      </c>
      <c r="K476" s="56">
        <v>32.5</v>
      </c>
      <c r="L476" s="56">
        <v>65</v>
      </c>
      <c r="M476" s="94">
        <f t="shared" si="281"/>
        <v>321</v>
      </c>
      <c r="N476" s="80"/>
      <c r="O476" s="56">
        <f t="shared" si="319"/>
        <v>0</v>
      </c>
      <c r="P476" s="56"/>
      <c r="Q476" s="81">
        <f t="shared" ref="Q476:Q537" si="320">IF(F476&gt;0,IF(P476="重本",(2-F476)*72,-(F476)*72),IF(P476="重本",2*72,0))</f>
        <v>0</v>
      </c>
      <c r="R476" s="14">
        <f t="shared" si="282"/>
        <v>0</v>
      </c>
      <c r="S476" s="80"/>
      <c r="T476" s="99" t="s">
        <v>75</v>
      </c>
      <c r="U476" s="56">
        <f t="shared" si="283"/>
        <v>0</v>
      </c>
      <c r="V476" s="99" t="s">
        <v>81</v>
      </c>
      <c r="W476" s="56">
        <f t="shared" si="284"/>
        <v>0</v>
      </c>
      <c r="X476" s="99" t="s">
        <v>87</v>
      </c>
      <c r="Y476" s="56">
        <f t="shared" si="285"/>
        <v>0</v>
      </c>
      <c r="Z476" s="99" t="s">
        <v>105</v>
      </c>
      <c r="AA476" s="56">
        <f t="shared" si="286"/>
        <v>0</v>
      </c>
      <c r="AB476" s="99" t="s">
        <v>111</v>
      </c>
      <c r="AC476" s="56">
        <f t="shared" si="287"/>
        <v>0</v>
      </c>
      <c r="AD476" s="99" t="s">
        <v>103</v>
      </c>
      <c r="AE476" s="56">
        <f t="shared" si="288"/>
        <v>0</v>
      </c>
      <c r="AF476" s="56"/>
      <c r="AG476" s="99" t="s">
        <v>73</v>
      </c>
      <c r="AH476" s="56">
        <f t="shared" si="289"/>
        <v>0</v>
      </c>
      <c r="AI476" s="100" t="s">
        <v>79</v>
      </c>
      <c r="AJ476" s="56">
        <f t="shared" si="290"/>
        <v>0</v>
      </c>
      <c r="AK476" s="56" t="s">
        <v>85</v>
      </c>
      <c r="AL476" s="56">
        <f t="shared" si="291"/>
        <v>0</v>
      </c>
      <c r="AM476" s="99" t="s">
        <v>105</v>
      </c>
      <c r="AN476" s="56">
        <f t="shared" si="292"/>
        <v>0</v>
      </c>
      <c r="AO476" s="99" t="s">
        <v>111</v>
      </c>
      <c r="AP476" s="56">
        <f t="shared" si="293"/>
        <v>0</v>
      </c>
      <c r="AQ476" s="99" t="s">
        <v>103</v>
      </c>
      <c r="AR476" s="56">
        <f t="shared" si="294"/>
        <v>0</v>
      </c>
      <c r="AS476" s="56"/>
      <c r="AT476" s="99" t="s">
        <v>73</v>
      </c>
      <c r="AU476" s="56">
        <f t="shared" si="295"/>
        <v>0</v>
      </c>
      <c r="AV476" s="99" t="s">
        <v>132</v>
      </c>
      <c r="AW476" s="56">
        <f t="shared" si="296"/>
        <v>0</v>
      </c>
      <c r="AX476" s="99" t="s">
        <v>86</v>
      </c>
      <c r="AY476" s="56">
        <f t="shared" si="297"/>
        <v>0</v>
      </c>
      <c r="AZ476" s="99" t="s">
        <v>105</v>
      </c>
      <c r="BA476" s="56">
        <f t="shared" si="298"/>
        <v>0</v>
      </c>
      <c r="BB476" s="99" t="s">
        <v>111</v>
      </c>
      <c r="BC476" s="56">
        <f t="shared" si="299"/>
        <v>0</v>
      </c>
      <c r="BD476" s="99" t="s">
        <v>112</v>
      </c>
      <c r="BE476" s="56">
        <f t="shared" si="300"/>
        <v>0</v>
      </c>
      <c r="BF476" s="56"/>
      <c r="BG476" s="69" t="s">
        <v>73</v>
      </c>
      <c r="BH476" s="56">
        <f t="shared" si="301"/>
        <v>0</v>
      </c>
      <c r="BI476" s="100" t="s">
        <v>132</v>
      </c>
      <c r="BJ476" s="56">
        <f t="shared" si="302"/>
        <v>0</v>
      </c>
      <c r="BK476" s="99" t="s">
        <v>86</v>
      </c>
      <c r="BL476" s="56">
        <f t="shared" si="303"/>
        <v>0</v>
      </c>
      <c r="BM476" s="99" t="s">
        <v>105</v>
      </c>
      <c r="BN476" s="56">
        <f t="shared" si="304"/>
        <v>0</v>
      </c>
      <c r="BO476" s="99" t="s">
        <v>111</v>
      </c>
      <c r="BP476" s="56">
        <f t="shared" si="305"/>
        <v>0</v>
      </c>
      <c r="BQ476" s="99" t="s">
        <v>112</v>
      </c>
      <c r="BR476" s="56">
        <f t="shared" si="306"/>
        <v>0</v>
      </c>
      <c r="BS476" s="56"/>
      <c r="BT476" s="99" t="s">
        <v>75</v>
      </c>
      <c r="BU476" s="56">
        <f t="shared" si="307"/>
        <v>0</v>
      </c>
      <c r="BV476" s="100" t="s">
        <v>139</v>
      </c>
      <c r="BW476" s="56">
        <f t="shared" si="308"/>
        <v>0</v>
      </c>
      <c r="BX476" s="99" t="s">
        <v>89</v>
      </c>
      <c r="BY476" s="56">
        <f t="shared" si="309"/>
        <v>0</v>
      </c>
      <c r="BZ476" s="99" t="s">
        <v>123</v>
      </c>
      <c r="CA476" s="56">
        <f t="shared" si="310"/>
        <v>0</v>
      </c>
      <c r="CB476" s="99" t="s">
        <v>111</v>
      </c>
      <c r="CC476" s="56">
        <f t="shared" si="311"/>
        <v>0</v>
      </c>
      <c r="CD476" s="99" t="s">
        <v>126</v>
      </c>
      <c r="CE476" s="56">
        <f t="shared" si="312"/>
        <v>0</v>
      </c>
      <c r="CF476" s="56"/>
      <c r="CG476" s="99" t="s">
        <v>75</v>
      </c>
      <c r="CH476" s="56">
        <f t="shared" si="313"/>
        <v>0</v>
      </c>
      <c r="CI476" s="99" t="s">
        <v>139</v>
      </c>
      <c r="CJ476" s="56">
        <f t="shared" si="314"/>
        <v>0</v>
      </c>
      <c r="CK476" s="99" t="s">
        <v>89</v>
      </c>
      <c r="CL476" s="56">
        <f t="shared" si="315"/>
        <v>0</v>
      </c>
      <c r="CM476" s="99" t="s">
        <v>123</v>
      </c>
      <c r="CN476" s="56">
        <f t="shared" si="316"/>
        <v>0</v>
      </c>
      <c r="CO476" s="99" t="s">
        <v>111</v>
      </c>
      <c r="CP476" s="56">
        <f t="shared" si="317"/>
        <v>0</v>
      </c>
      <c r="CQ476" s="99" t="s">
        <v>126</v>
      </c>
      <c r="CR476" s="102">
        <f t="shared" si="318"/>
        <v>0</v>
      </c>
    </row>
    <row r="477" spans="1:96" x14ac:dyDescent="0.15">
      <c r="A477" s="80" t="s">
        <v>1101</v>
      </c>
      <c r="B477" s="81" t="s">
        <v>1102</v>
      </c>
      <c r="C477" s="82" t="s">
        <v>170</v>
      </c>
      <c r="D477" s="82" t="s">
        <v>52</v>
      </c>
      <c r="E477" s="56"/>
      <c r="F477" s="14"/>
      <c r="G477" s="80">
        <v>71</v>
      </c>
      <c r="H477" s="56">
        <v>38</v>
      </c>
      <c r="I477" s="56">
        <v>88</v>
      </c>
      <c r="J477" s="56">
        <v>46</v>
      </c>
      <c r="K477" s="56">
        <v>41.5</v>
      </c>
      <c r="L477" s="56">
        <v>36</v>
      </c>
      <c r="M477" s="94">
        <f t="shared" si="281"/>
        <v>320.5</v>
      </c>
      <c r="N477" s="80"/>
      <c r="O477" s="56">
        <f t="shared" si="319"/>
        <v>0</v>
      </c>
      <c r="P477" s="56"/>
      <c r="Q477" s="81">
        <f t="shared" si="320"/>
        <v>0</v>
      </c>
      <c r="R477" s="14">
        <f t="shared" si="282"/>
        <v>0</v>
      </c>
      <c r="S477" s="80"/>
      <c r="T477" s="99" t="s">
        <v>78</v>
      </c>
      <c r="U477" s="56">
        <f t="shared" si="283"/>
        <v>0</v>
      </c>
      <c r="V477" s="99" t="s">
        <v>79</v>
      </c>
      <c r="W477" s="56">
        <f t="shared" si="284"/>
        <v>0</v>
      </c>
      <c r="X477" s="99" t="s">
        <v>86</v>
      </c>
      <c r="Y477" s="56">
        <f t="shared" si="285"/>
        <v>0</v>
      </c>
      <c r="Z477" s="99" t="s">
        <v>105</v>
      </c>
      <c r="AA477" s="56">
        <f t="shared" si="286"/>
        <v>0</v>
      </c>
      <c r="AB477" s="99" t="s">
        <v>110</v>
      </c>
      <c r="AC477" s="56">
        <f t="shared" si="287"/>
        <v>0</v>
      </c>
      <c r="AD477" s="99" t="s">
        <v>112</v>
      </c>
      <c r="AE477" s="56">
        <f t="shared" si="288"/>
        <v>0</v>
      </c>
      <c r="AF477" s="56"/>
      <c r="AG477" s="99" t="s">
        <v>76</v>
      </c>
      <c r="AH477" s="56">
        <f t="shared" si="289"/>
        <v>0</v>
      </c>
      <c r="AI477" s="100" t="s">
        <v>80</v>
      </c>
      <c r="AJ477" s="56">
        <f t="shared" si="290"/>
        <v>0</v>
      </c>
      <c r="AK477" s="56" t="s">
        <v>85</v>
      </c>
      <c r="AL477" s="56">
        <f t="shared" si="291"/>
        <v>0</v>
      </c>
      <c r="AM477" s="99" t="s">
        <v>105</v>
      </c>
      <c r="AN477" s="56">
        <f t="shared" si="292"/>
        <v>0</v>
      </c>
      <c r="AO477" s="99" t="s">
        <v>110</v>
      </c>
      <c r="AP477" s="56">
        <f t="shared" si="293"/>
        <v>0</v>
      </c>
      <c r="AQ477" s="99" t="s">
        <v>103</v>
      </c>
      <c r="AR477" s="56">
        <f t="shared" si="294"/>
        <v>0</v>
      </c>
      <c r="AS477" s="56"/>
      <c r="AT477" s="99" t="s">
        <v>73</v>
      </c>
      <c r="AU477" s="56">
        <f t="shared" si="295"/>
        <v>0</v>
      </c>
      <c r="AV477" s="99" t="s">
        <v>132</v>
      </c>
      <c r="AW477" s="56">
        <f t="shared" si="296"/>
        <v>0</v>
      </c>
      <c r="AX477" s="99" t="s">
        <v>86</v>
      </c>
      <c r="AY477" s="56">
        <f t="shared" si="297"/>
        <v>0</v>
      </c>
      <c r="AZ477" s="99" t="s">
        <v>105</v>
      </c>
      <c r="BA477" s="56">
        <f t="shared" si="298"/>
        <v>0</v>
      </c>
      <c r="BB477" s="99" t="s">
        <v>111</v>
      </c>
      <c r="BC477" s="56">
        <f t="shared" si="299"/>
        <v>0</v>
      </c>
      <c r="BD477" s="99" t="s">
        <v>112</v>
      </c>
      <c r="BE477" s="56">
        <f t="shared" si="300"/>
        <v>0</v>
      </c>
      <c r="BF477" s="56"/>
      <c r="BG477" s="69" t="s">
        <v>73</v>
      </c>
      <c r="BH477" s="56">
        <f t="shared" si="301"/>
        <v>0</v>
      </c>
      <c r="BI477" s="100" t="s">
        <v>132</v>
      </c>
      <c r="BJ477" s="56">
        <f t="shared" si="302"/>
        <v>0</v>
      </c>
      <c r="BK477" s="99" t="s">
        <v>86</v>
      </c>
      <c r="BL477" s="56">
        <f t="shared" si="303"/>
        <v>0</v>
      </c>
      <c r="BM477" s="99" t="s">
        <v>105</v>
      </c>
      <c r="BN477" s="56">
        <f t="shared" si="304"/>
        <v>0</v>
      </c>
      <c r="BO477" s="99" t="s">
        <v>111</v>
      </c>
      <c r="BP477" s="56">
        <f t="shared" si="305"/>
        <v>0</v>
      </c>
      <c r="BQ477" s="99" t="s">
        <v>112</v>
      </c>
      <c r="BR477" s="56">
        <f t="shared" si="306"/>
        <v>0</v>
      </c>
      <c r="BS477" s="56"/>
      <c r="BT477" s="99" t="s">
        <v>74</v>
      </c>
      <c r="BU477" s="56">
        <f t="shared" si="307"/>
        <v>0</v>
      </c>
      <c r="BV477" s="100" t="s">
        <v>139</v>
      </c>
      <c r="BW477" s="56">
        <f t="shared" si="308"/>
        <v>0</v>
      </c>
      <c r="BX477" s="99" t="s">
        <v>86</v>
      </c>
      <c r="BY477" s="56">
        <f t="shared" si="309"/>
        <v>0</v>
      </c>
      <c r="BZ477" s="99" t="s">
        <v>123</v>
      </c>
      <c r="CA477" s="56">
        <f t="shared" si="310"/>
        <v>0</v>
      </c>
      <c r="CB477" s="99" t="s">
        <v>111</v>
      </c>
      <c r="CC477" s="56">
        <f t="shared" si="311"/>
        <v>0</v>
      </c>
      <c r="CD477" s="99" t="s">
        <v>126</v>
      </c>
      <c r="CE477" s="56">
        <f t="shared" si="312"/>
        <v>0</v>
      </c>
      <c r="CF477" s="56"/>
      <c r="CG477" s="99" t="s">
        <v>74</v>
      </c>
      <c r="CH477" s="56">
        <f t="shared" si="313"/>
        <v>0</v>
      </c>
      <c r="CI477" s="99" t="s">
        <v>139</v>
      </c>
      <c r="CJ477" s="56">
        <f t="shared" si="314"/>
        <v>0</v>
      </c>
      <c r="CK477" s="99" t="s">
        <v>86</v>
      </c>
      <c r="CL477" s="56">
        <f t="shared" si="315"/>
        <v>0</v>
      </c>
      <c r="CM477" s="99" t="s">
        <v>123</v>
      </c>
      <c r="CN477" s="56">
        <f t="shared" si="316"/>
        <v>0</v>
      </c>
      <c r="CO477" s="99" t="s">
        <v>111</v>
      </c>
      <c r="CP477" s="56">
        <f t="shared" si="317"/>
        <v>0</v>
      </c>
      <c r="CQ477" s="99" t="s">
        <v>126</v>
      </c>
      <c r="CR477" s="102">
        <f t="shared" si="318"/>
        <v>0</v>
      </c>
    </row>
    <row r="478" spans="1:96" x14ac:dyDescent="0.15">
      <c r="A478" s="80" t="s">
        <v>1103</v>
      </c>
      <c r="B478" s="81" t="s">
        <v>1104</v>
      </c>
      <c r="C478" s="82" t="s">
        <v>170</v>
      </c>
      <c r="D478" s="82" t="s">
        <v>52</v>
      </c>
      <c r="E478" s="56"/>
      <c r="F478" s="14"/>
      <c r="G478" s="80">
        <v>95</v>
      </c>
      <c r="H478" s="56">
        <v>32</v>
      </c>
      <c r="I478" s="56">
        <v>40</v>
      </c>
      <c r="J478" s="56">
        <v>47</v>
      </c>
      <c r="K478" s="56">
        <v>47</v>
      </c>
      <c r="L478" s="56">
        <v>59</v>
      </c>
      <c r="M478" s="94">
        <f t="shared" si="281"/>
        <v>320</v>
      </c>
      <c r="N478" s="80"/>
      <c r="O478" s="56">
        <f t="shared" si="319"/>
        <v>0</v>
      </c>
      <c r="P478" s="56"/>
      <c r="Q478" s="81">
        <f t="shared" si="320"/>
        <v>0</v>
      </c>
      <c r="R478" s="14">
        <f t="shared" si="282"/>
        <v>0</v>
      </c>
      <c r="S478" s="80"/>
      <c r="T478" s="99" t="s">
        <v>75</v>
      </c>
      <c r="U478" s="56">
        <f t="shared" si="283"/>
        <v>0</v>
      </c>
      <c r="V478" s="99" t="s">
        <v>81</v>
      </c>
      <c r="W478" s="56">
        <f t="shared" si="284"/>
        <v>0</v>
      </c>
      <c r="X478" s="99" t="s">
        <v>87</v>
      </c>
      <c r="Y478" s="56">
        <f t="shared" si="285"/>
        <v>0</v>
      </c>
      <c r="Z478" s="99" t="s">
        <v>105</v>
      </c>
      <c r="AA478" s="56">
        <f t="shared" si="286"/>
        <v>0</v>
      </c>
      <c r="AB478" s="99" t="s">
        <v>111</v>
      </c>
      <c r="AC478" s="56">
        <f t="shared" si="287"/>
        <v>0</v>
      </c>
      <c r="AD478" s="99" t="s">
        <v>103</v>
      </c>
      <c r="AE478" s="56">
        <f t="shared" si="288"/>
        <v>0</v>
      </c>
      <c r="AF478" s="56"/>
      <c r="AG478" s="99" t="s">
        <v>75</v>
      </c>
      <c r="AH478" s="56">
        <f t="shared" si="289"/>
        <v>0</v>
      </c>
      <c r="AI478" s="100" t="s">
        <v>79</v>
      </c>
      <c r="AJ478" s="56">
        <f t="shared" si="290"/>
        <v>0</v>
      </c>
      <c r="AK478" s="56" t="s">
        <v>89</v>
      </c>
      <c r="AL478" s="56">
        <f t="shared" si="291"/>
        <v>0</v>
      </c>
      <c r="AM478" s="99" t="s">
        <v>123</v>
      </c>
      <c r="AN478" s="56">
        <f t="shared" si="292"/>
        <v>0</v>
      </c>
      <c r="AO478" s="99" t="s">
        <v>110</v>
      </c>
      <c r="AP478" s="56">
        <f t="shared" si="293"/>
        <v>0</v>
      </c>
      <c r="AQ478" s="99" t="s">
        <v>127</v>
      </c>
      <c r="AR478" s="56">
        <f t="shared" si="294"/>
        <v>0</v>
      </c>
      <c r="AS478" s="56"/>
      <c r="AT478" s="99" t="s">
        <v>73</v>
      </c>
      <c r="AU478" s="56">
        <f t="shared" si="295"/>
        <v>0</v>
      </c>
      <c r="AV478" s="99" t="s">
        <v>132</v>
      </c>
      <c r="AW478" s="56">
        <f t="shared" si="296"/>
        <v>0</v>
      </c>
      <c r="AX478" s="99" t="s">
        <v>86</v>
      </c>
      <c r="AY478" s="56">
        <f t="shared" si="297"/>
        <v>0</v>
      </c>
      <c r="AZ478" s="99" t="s">
        <v>105</v>
      </c>
      <c r="BA478" s="56">
        <f t="shared" si="298"/>
        <v>0</v>
      </c>
      <c r="BB478" s="99" t="s">
        <v>111</v>
      </c>
      <c r="BC478" s="56">
        <f t="shared" si="299"/>
        <v>0</v>
      </c>
      <c r="BD478" s="99" t="s">
        <v>112</v>
      </c>
      <c r="BE478" s="56">
        <f t="shared" si="300"/>
        <v>0</v>
      </c>
      <c r="BF478" s="56"/>
      <c r="BG478" s="69" t="s">
        <v>73</v>
      </c>
      <c r="BH478" s="56">
        <f t="shared" si="301"/>
        <v>0</v>
      </c>
      <c r="BI478" s="100" t="s">
        <v>132</v>
      </c>
      <c r="BJ478" s="56">
        <f t="shared" si="302"/>
        <v>0</v>
      </c>
      <c r="BK478" s="99" t="s">
        <v>86</v>
      </c>
      <c r="BL478" s="56">
        <f t="shared" si="303"/>
        <v>0</v>
      </c>
      <c r="BM478" s="99" t="s">
        <v>105</v>
      </c>
      <c r="BN478" s="56">
        <f t="shared" si="304"/>
        <v>0</v>
      </c>
      <c r="BO478" s="99" t="s">
        <v>111</v>
      </c>
      <c r="BP478" s="56">
        <f t="shared" si="305"/>
        <v>0</v>
      </c>
      <c r="BQ478" s="99" t="s">
        <v>112</v>
      </c>
      <c r="BR478" s="56">
        <f t="shared" si="306"/>
        <v>0</v>
      </c>
      <c r="BS478" s="56"/>
      <c r="BT478" s="99" t="s">
        <v>136</v>
      </c>
      <c r="BU478" s="56">
        <f t="shared" si="307"/>
        <v>0</v>
      </c>
      <c r="BV478" s="100" t="s">
        <v>80</v>
      </c>
      <c r="BW478" s="56">
        <f t="shared" si="308"/>
        <v>0</v>
      </c>
      <c r="BX478" s="99" t="s">
        <v>90</v>
      </c>
      <c r="BY478" s="56">
        <f t="shared" si="309"/>
        <v>0</v>
      </c>
      <c r="BZ478" s="99" t="s">
        <v>105</v>
      </c>
      <c r="CA478" s="56">
        <f t="shared" si="310"/>
        <v>0</v>
      </c>
      <c r="CB478" s="99" t="s">
        <v>108</v>
      </c>
      <c r="CC478" s="56">
        <f t="shared" si="311"/>
        <v>0</v>
      </c>
      <c r="CD478" s="99" t="s">
        <v>126</v>
      </c>
      <c r="CE478" s="56">
        <f t="shared" si="312"/>
        <v>0</v>
      </c>
      <c r="CF478" s="56"/>
      <c r="CG478" s="99" t="s">
        <v>136</v>
      </c>
      <c r="CH478" s="56">
        <f t="shared" si="313"/>
        <v>0</v>
      </c>
      <c r="CI478" s="99" t="s">
        <v>80</v>
      </c>
      <c r="CJ478" s="56">
        <f t="shared" si="314"/>
        <v>0</v>
      </c>
      <c r="CK478" s="99" t="s">
        <v>90</v>
      </c>
      <c r="CL478" s="56">
        <f t="shared" si="315"/>
        <v>0</v>
      </c>
      <c r="CM478" s="99" t="s">
        <v>105</v>
      </c>
      <c r="CN478" s="56">
        <f t="shared" si="316"/>
        <v>0</v>
      </c>
      <c r="CO478" s="99" t="s">
        <v>108</v>
      </c>
      <c r="CP478" s="56">
        <f t="shared" si="317"/>
        <v>0</v>
      </c>
      <c r="CQ478" s="99" t="s">
        <v>126</v>
      </c>
      <c r="CR478" s="102">
        <f t="shared" si="318"/>
        <v>0</v>
      </c>
    </row>
    <row r="479" spans="1:96" x14ac:dyDescent="0.15">
      <c r="A479" s="80" t="s">
        <v>1105</v>
      </c>
      <c r="B479" s="81" t="s">
        <v>1106</v>
      </c>
      <c r="C479" s="82" t="s">
        <v>170</v>
      </c>
      <c r="D479" s="82" t="s">
        <v>52</v>
      </c>
      <c r="E479" s="56"/>
      <c r="F479" s="14"/>
      <c r="G479" s="80">
        <v>75</v>
      </c>
      <c r="H479" s="56">
        <v>60</v>
      </c>
      <c r="I479" s="56">
        <v>30</v>
      </c>
      <c r="J479" s="56">
        <v>56.5</v>
      </c>
      <c r="K479" s="56">
        <v>45</v>
      </c>
      <c r="L479" s="56">
        <v>49</v>
      </c>
      <c r="M479" s="94">
        <f t="shared" si="281"/>
        <v>315.5</v>
      </c>
      <c r="N479" s="80"/>
      <c r="O479" s="56">
        <f t="shared" si="319"/>
        <v>0</v>
      </c>
      <c r="P479" s="56"/>
      <c r="Q479" s="81">
        <f t="shared" si="320"/>
        <v>0</v>
      </c>
      <c r="R479" s="14">
        <f t="shared" si="282"/>
        <v>0</v>
      </c>
      <c r="S479" s="80"/>
      <c r="T479" s="99" t="s">
        <v>74</v>
      </c>
      <c r="U479" s="56">
        <f t="shared" si="283"/>
        <v>0</v>
      </c>
      <c r="V479" s="99" t="s">
        <v>79</v>
      </c>
      <c r="W479" s="56">
        <f t="shared" si="284"/>
        <v>0</v>
      </c>
      <c r="X479" s="99" t="s">
        <v>86</v>
      </c>
      <c r="Y479" s="56">
        <f t="shared" si="285"/>
        <v>0</v>
      </c>
      <c r="Z479" s="99" t="s">
        <v>107</v>
      </c>
      <c r="AA479" s="56">
        <f t="shared" si="286"/>
        <v>0</v>
      </c>
      <c r="AB479" s="99" t="s">
        <v>110</v>
      </c>
      <c r="AC479" s="56">
        <f t="shared" si="287"/>
        <v>0</v>
      </c>
      <c r="AD479" s="99" t="s">
        <v>103</v>
      </c>
      <c r="AE479" s="56">
        <f t="shared" si="288"/>
        <v>0</v>
      </c>
      <c r="AF479" s="56"/>
      <c r="AG479" s="99" t="s">
        <v>77</v>
      </c>
      <c r="AH479" s="56">
        <f t="shared" si="289"/>
        <v>0</v>
      </c>
      <c r="AI479" s="100" t="s">
        <v>80</v>
      </c>
      <c r="AJ479" s="56">
        <f t="shared" si="290"/>
        <v>0</v>
      </c>
      <c r="AK479" s="56" t="s">
        <v>90</v>
      </c>
      <c r="AL479" s="56">
        <f t="shared" si="291"/>
        <v>0</v>
      </c>
      <c r="AM479" s="99" t="s">
        <v>105</v>
      </c>
      <c r="AN479" s="56">
        <f t="shared" si="292"/>
        <v>0</v>
      </c>
      <c r="AO479" s="99" t="s">
        <v>110</v>
      </c>
      <c r="AP479" s="56">
        <f t="shared" si="293"/>
        <v>0</v>
      </c>
      <c r="AQ479" s="99" t="s">
        <v>103</v>
      </c>
      <c r="AR479" s="56">
        <f t="shared" si="294"/>
        <v>0</v>
      </c>
      <c r="AS479" s="56"/>
      <c r="AT479" s="99" t="s">
        <v>73</v>
      </c>
      <c r="AU479" s="56">
        <f t="shared" si="295"/>
        <v>0</v>
      </c>
      <c r="AV479" s="99" t="s">
        <v>80</v>
      </c>
      <c r="AW479" s="56">
        <f t="shared" si="296"/>
        <v>0</v>
      </c>
      <c r="AX479" s="99" t="s">
        <v>86</v>
      </c>
      <c r="AY479" s="56">
        <f t="shared" si="297"/>
        <v>0</v>
      </c>
      <c r="AZ479" s="99" t="s">
        <v>123</v>
      </c>
      <c r="BA479" s="56">
        <f t="shared" si="298"/>
        <v>0</v>
      </c>
      <c r="BB479" s="99" t="s">
        <v>128</v>
      </c>
      <c r="BC479" s="56">
        <f t="shared" si="299"/>
        <v>0</v>
      </c>
      <c r="BD479" s="99" t="s">
        <v>126</v>
      </c>
      <c r="BE479" s="56">
        <f t="shared" si="300"/>
        <v>0</v>
      </c>
      <c r="BF479" s="56"/>
      <c r="BG479" s="69" t="s">
        <v>73</v>
      </c>
      <c r="BH479" s="56">
        <f t="shared" si="301"/>
        <v>0</v>
      </c>
      <c r="BI479" s="100" t="s">
        <v>80</v>
      </c>
      <c r="BJ479" s="56">
        <f t="shared" si="302"/>
        <v>0</v>
      </c>
      <c r="BK479" s="99" t="s">
        <v>86</v>
      </c>
      <c r="BL479" s="56">
        <f t="shared" si="303"/>
        <v>0</v>
      </c>
      <c r="BM479" s="99" t="s">
        <v>123</v>
      </c>
      <c r="BN479" s="56">
        <f t="shared" si="304"/>
        <v>0</v>
      </c>
      <c r="BO479" s="99" t="s">
        <v>128</v>
      </c>
      <c r="BP479" s="56">
        <f t="shared" si="305"/>
        <v>0</v>
      </c>
      <c r="BQ479" s="99" t="s">
        <v>126</v>
      </c>
      <c r="BR479" s="56">
        <f t="shared" si="306"/>
        <v>0</v>
      </c>
      <c r="BS479" s="56"/>
      <c r="BT479" s="99" t="s">
        <v>73</v>
      </c>
      <c r="BU479" s="56">
        <f t="shared" si="307"/>
        <v>0</v>
      </c>
      <c r="BV479" s="100" t="s">
        <v>84</v>
      </c>
      <c r="BW479" s="56">
        <f t="shared" si="308"/>
        <v>0</v>
      </c>
      <c r="BX479" s="99" t="s">
        <v>85</v>
      </c>
      <c r="BY479" s="56">
        <f t="shared" si="309"/>
        <v>0</v>
      </c>
      <c r="BZ479" s="99" t="s">
        <v>105</v>
      </c>
      <c r="CA479" s="56">
        <f t="shared" si="310"/>
        <v>0</v>
      </c>
      <c r="CB479" s="99" t="s">
        <v>108</v>
      </c>
      <c r="CC479" s="56">
        <f t="shared" si="311"/>
        <v>0</v>
      </c>
      <c r="CD479" s="99" t="s">
        <v>112</v>
      </c>
      <c r="CE479" s="56">
        <f t="shared" si="312"/>
        <v>0</v>
      </c>
      <c r="CF479" s="56"/>
      <c r="CG479" s="99" t="s">
        <v>73</v>
      </c>
      <c r="CH479" s="56">
        <f t="shared" si="313"/>
        <v>0</v>
      </c>
      <c r="CI479" s="99" t="s">
        <v>84</v>
      </c>
      <c r="CJ479" s="56">
        <f t="shared" si="314"/>
        <v>0</v>
      </c>
      <c r="CK479" s="99" t="s">
        <v>85</v>
      </c>
      <c r="CL479" s="56">
        <f t="shared" si="315"/>
        <v>0</v>
      </c>
      <c r="CM479" s="99" t="s">
        <v>105</v>
      </c>
      <c r="CN479" s="56">
        <f t="shared" si="316"/>
        <v>0</v>
      </c>
      <c r="CO479" s="99" t="s">
        <v>108</v>
      </c>
      <c r="CP479" s="56">
        <f t="shared" si="317"/>
        <v>0</v>
      </c>
      <c r="CQ479" s="99" t="s">
        <v>112</v>
      </c>
      <c r="CR479" s="102">
        <f t="shared" si="318"/>
        <v>0</v>
      </c>
    </row>
    <row r="480" spans="1:96" x14ac:dyDescent="0.15">
      <c r="A480" s="80" t="s">
        <v>1107</v>
      </c>
      <c r="B480" s="81" t="s">
        <v>1108</v>
      </c>
      <c r="C480" s="82" t="s">
        <v>170</v>
      </c>
      <c r="D480" s="82" t="s">
        <v>52</v>
      </c>
      <c r="E480" s="56"/>
      <c r="F480" s="14"/>
      <c r="G480" s="80">
        <v>75</v>
      </c>
      <c r="H480" s="56">
        <v>43</v>
      </c>
      <c r="I480" s="56">
        <v>71</v>
      </c>
      <c r="J480" s="56">
        <v>48.5</v>
      </c>
      <c r="K480" s="56">
        <v>34</v>
      </c>
      <c r="L480" s="56">
        <v>43</v>
      </c>
      <c r="M480" s="94">
        <f t="shared" si="281"/>
        <v>314.5</v>
      </c>
      <c r="N480" s="80"/>
      <c r="O480" s="56">
        <f t="shared" si="319"/>
        <v>0</v>
      </c>
      <c r="P480" s="56"/>
      <c r="Q480" s="81">
        <f t="shared" si="320"/>
        <v>0</v>
      </c>
      <c r="R480" s="14">
        <f t="shared" si="282"/>
        <v>0</v>
      </c>
      <c r="S480" s="80"/>
      <c r="T480" s="99" t="s">
        <v>77</v>
      </c>
      <c r="U480" s="56">
        <f t="shared" si="283"/>
        <v>0</v>
      </c>
      <c r="V480" s="99" t="s">
        <v>81</v>
      </c>
      <c r="W480" s="56">
        <f t="shared" si="284"/>
        <v>0</v>
      </c>
      <c r="X480" s="99" t="s">
        <v>90</v>
      </c>
      <c r="Y480" s="56">
        <f t="shared" si="285"/>
        <v>0</v>
      </c>
      <c r="Z480" s="99" t="s">
        <v>123</v>
      </c>
      <c r="AA480" s="56">
        <f t="shared" si="286"/>
        <v>0</v>
      </c>
      <c r="AB480" s="99" t="s">
        <v>110</v>
      </c>
      <c r="AC480" s="56">
        <f t="shared" si="287"/>
        <v>0</v>
      </c>
      <c r="AD480" s="99" t="s">
        <v>103</v>
      </c>
      <c r="AE480" s="56">
        <f t="shared" si="288"/>
        <v>0</v>
      </c>
      <c r="AF480" s="56"/>
      <c r="AG480" s="99" t="s">
        <v>76</v>
      </c>
      <c r="AH480" s="56">
        <f t="shared" si="289"/>
        <v>0</v>
      </c>
      <c r="AI480" s="100" t="s">
        <v>80</v>
      </c>
      <c r="AJ480" s="56">
        <f t="shared" si="290"/>
        <v>0</v>
      </c>
      <c r="AK480" s="56" t="s">
        <v>85</v>
      </c>
      <c r="AL480" s="56">
        <f t="shared" si="291"/>
        <v>0</v>
      </c>
      <c r="AM480" s="99" t="s">
        <v>105</v>
      </c>
      <c r="AN480" s="56">
        <f t="shared" si="292"/>
        <v>0</v>
      </c>
      <c r="AO480" s="99" t="s">
        <v>110</v>
      </c>
      <c r="AP480" s="56">
        <f t="shared" si="293"/>
        <v>0</v>
      </c>
      <c r="AQ480" s="99" t="s">
        <v>103</v>
      </c>
      <c r="AR480" s="56">
        <f t="shared" si="294"/>
        <v>0</v>
      </c>
      <c r="AS480" s="56"/>
      <c r="AT480" s="99" t="s">
        <v>73</v>
      </c>
      <c r="AU480" s="56">
        <f t="shared" si="295"/>
        <v>0</v>
      </c>
      <c r="AV480" s="99" t="s">
        <v>132</v>
      </c>
      <c r="AW480" s="56">
        <f t="shared" si="296"/>
        <v>0</v>
      </c>
      <c r="AX480" s="99" t="s">
        <v>86</v>
      </c>
      <c r="AY480" s="56">
        <f t="shared" si="297"/>
        <v>0</v>
      </c>
      <c r="AZ480" s="99" t="s">
        <v>123</v>
      </c>
      <c r="BA480" s="56">
        <f t="shared" si="298"/>
        <v>0</v>
      </c>
      <c r="BB480" s="99" t="s">
        <v>133</v>
      </c>
      <c r="BC480" s="56">
        <f t="shared" si="299"/>
        <v>0</v>
      </c>
      <c r="BD480" s="99" t="s">
        <v>103</v>
      </c>
      <c r="BE480" s="56">
        <f t="shared" si="300"/>
        <v>0</v>
      </c>
      <c r="BF480" s="56"/>
      <c r="BG480" s="69" t="s">
        <v>73</v>
      </c>
      <c r="BH480" s="56">
        <f t="shared" si="301"/>
        <v>0</v>
      </c>
      <c r="BI480" s="100" t="s">
        <v>132</v>
      </c>
      <c r="BJ480" s="56">
        <f t="shared" si="302"/>
        <v>0</v>
      </c>
      <c r="BK480" s="99" t="s">
        <v>86</v>
      </c>
      <c r="BL480" s="56">
        <f t="shared" si="303"/>
        <v>0</v>
      </c>
      <c r="BM480" s="99" t="s">
        <v>123</v>
      </c>
      <c r="BN480" s="56">
        <f t="shared" si="304"/>
        <v>0</v>
      </c>
      <c r="BO480" s="99" t="s">
        <v>133</v>
      </c>
      <c r="BP480" s="56">
        <f t="shared" si="305"/>
        <v>0</v>
      </c>
      <c r="BQ480" s="99" t="s">
        <v>103</v>
      </c>
      <c r="BR480" s="56">
        <f t="shared" si="306"/>
        <v>0</v>
      </c>
      <c r="BS480" s="56"/>
      <c r="BT480" s="99" t="s">
        <v>74</v>
      </c>
      <c r="BU480" s="56">
        <f t="shared" si="307"/>
        <v>0</v>
      </c>
      <c r="BV480" s="100" t="s">
        <v>139</v>
      </c>
      <c r="BW480" s="56">
        <f t="shared" si="308"/>
        <v>0</v>
      </c>
      <c r="BX480" s="99" t="s">
        <v>86</v>
      </c>
      <c r="BY480" s="56">
        <f t="shared" si="309"/>
        <v>0</v>
      </c>
      <c r="BZ480" s="99" t="s">
        <v>123</v>
      </c>
      <c r="CA480" s="56">
        <f t="shared" si="310"/>
        <v>0</v>
      </c>
      <c r="CB480" s="99" t="s">
        <v>111</v>
      </c>
      <c r="CC480" s="56">
        <f t="shared" si="311"/>
        <v>0</v>
      </c>
      <c r="CD480" s="99" t="s">
        <v>126</v>
      </c>
      <c r="CE480" s="56">
        <f t="shared" si="312"/>
        <v>0</v>
      </c>
      <c r="CF480" s="56"/>
      <c r="CG480" s="99" t="s">
        <v>74</v>
      </c>
      <c r="CH480" s="56">
        <f t="shared" si="313"/>
        <v>0</v>
      </c>
      <c r="CI480" s="99" t="s">
        <v>139</v>
      </c>
      <c r="CJ480" s="56">
        <f t="shared" si="314"/>
        <v>0</v>
      </c>
      <c r="CK480" s="99" t="s">
        <v>86</v>
      </c>
      <c r="CL480" s="56">
        <f t="shared" si="315"/>
        <v>0</v>
      </c>
      <c r="CM480" s="99" t="s">
        <v>123</v>
      </c>
      <c r="CN480" s="56">
        <f t="shared" si="316"/>
        <v>0</v>
      </c>
      <c r="CO480" s="99" t="s">
        <v>111</v>
      </c>
      <c r="CP480" s="56">
        <f t="shared" si="317"/>
        <v>0</v>
      </c>
      <c r="CQ480" s="99" t="s">
        <v>126</v>
      </c>
      <c r="CR480" s="102">
        <f t="shared" si="318"/>
        <v>0</v>
      </c>
    </row>
    <row r="481" spans="1:96" x14ac:dyDescent="0.15">
      <c r="A481" s="80" t="s">
        <v>1109</v>
      </c>
      <c r="B481" s="81" t="s">
        <v>1110</v>
      </c>
      <c r="C481" s="82" t="s">
        <v>648</v>
      </c>
      <c r="D481" s="82" t="s">
        <v>52</v>
      </c>
      <c r="E481" s="56"/>
      <c r="F481" s="14"/>
      <c r="G481" s="80">
        <v>81</v>
      </c>
      <c r="H481" s="56">
        <v>58</v>
      </c>
      <c r="I481" s="56">
        <v>33</v>
      </c>
      <c r="J481" s="56">
        <v>47</v>
      </c>
      <c r="K481" s="56">
        <v>50.5</v>
      </c>
      <c r="L481" s="56">
        <v>45</v>
      </c>
      <c r="M481" s="94">
        <f t="shared" si="281"/>
        <v>314.5</v>
      </c>
      <c r="N481" s="80"/>
      <c r="O481" s="56">
        <f t="shared" si="319"/>
        <v>0</v>
      </c>
      <c r="P481" s="56"/>
      <c r="Q481" s="81">
        <f t="shared" si="320"/>
        <v>0</v>
      </c>
      <c r="R481" s="14">
        <f t="shared" si="282"/>
        <v>0</v>
      </c>
      <c r="S481" s="80"/>
      <c r="T481" s="99" t="s">
        <v>75</v>
      </c>
      <c r="U481" s="56">
        <f t="shared" si="283"/>
        <v>0</v>
      </c>
      <c r="V481" s="99" t="s">
        <v>80</v>
      </c>
      <c r="W481" s="56">
        <f t="shared" si="284"/>
        <v>0</v>
      </c>
      <c r="X481" s="99" t="s">
        <v>89</v>
      </c>
      <c r="Y481" s="56">
        <f t="shared" si="285"/>
        <v>0</v>
      </c>
      <c r="Z481" s="99" t="s">
        <v>123</v>
      </c>
      <c r="AA481" s="56">
        <f t="shared" si="286"/>
        <v>0</v>
      </c>
      <c r="AB481" s="99" t="s">
        <v>111</v>
      </c>
      <c r="AC481" s="56">
        <f t="shared" si="287"/>
        <v>0</v>
      </c>
      <c r="AD481" s="99" t="s">
        <v>103</v>
      </c>
      <c r="AE481" s="56">
        <f t="shared" si="288"/>
        <v>0</v>
      </c>
      <c r="AF481" s="56"/>
      <c r="AG481" s="99" t="s">
        <v>73</v>
      </c>
      <c r="AH481" s="56">
        <f t="shared" si="289"/>
        <v>0</v>
      </c>
      <c r="AI481" s="100" t="s">
        <v>79</v>
      </c>
      <c r="AJ481" s="56">
        <f t="shared" si="290"/>
        <v>0</v>
      </c>
      <c r="AK481" s="56" t="s">
        <v>85</v>
      </c>
      <c r="AL481" s="56">
        <f t="shared" si="291"/>
        <v>0</v>
      </c>
      <c r="AM481" s="99" t="s">
        <v>105</v>
      </c>
      <c r="AN481" s="56">
        <f t="shared" si="292"/>
        <v>0</v>
      </c>
      <c r="AO481" s="99" t="s">
        <v>111</v>
      </c>
      <c r="AP481" s="56">
        <f t="shared" si="293"/>
        <v>0</v>
      </c>
      <c r="AQ481" s="99" t="s">
        <v>103</v>
      </c>
      <c r="AR481" s="56">
        <f t="shared" si="294"/>
        <v>0</v>
      </c>
      <c r="AS481" s="56"/>
      <c r="AT481" s="99" t="s">
        <v>77</v>
      </c>
      <c r="AU481" s="56">
        <f t="shared" si="295"/>
        <v>0</v>
      </c>
      <c r="AV481" s="99" t="s">
        <v>80</v>
      </c>
      <c r="AW481" s="56">
        <f t="shared" si="296"/>
        <v>0</v>
      </c>
      <c r="AX481" s="99" t="s">
        <v>90</v>
      </c>
      <c r="AY481" s="56">
        <f t="shared" si="297"/>
        <v>0</v>
      </c>
      <c r="AZ481" s="99" t="s">
        <v>123</v>
      </c>
      <c r="BA481" s="56">
        <f t="shared" si="298"/>
        <v>0</v>
      </c>
      <c r="BB481" s="99" t="s">
        <v>133</v>
      </c>
      <c r="BC481" s="56">
        <f t="shared" si="299"/>
        <v>0</v>
      </c>
      <c r="BD481" s="99" t="s">
        <v>103</v>
      </c>
      <c r="BE481" s="56">
        <f t="shared" si="300"/>
        <v>0</v>
      </c>
      <c r="BF481" s="56"/>
      <c r="BG481" s="69" t="s">
        <v>77</v>
      </c>
      <c r="BH481" s="56">
        <f t="shared" si="301"/>
        <v>0</v>
      </c>
      <c r="BI481" s="100" t="s">
        <v>80</v>
      </c>
      <c r="BJ481" s="56">
        <f t="shared" si="302"/>
        <v>0</v>
      </c>
      <c r="BK481" s="99" t="s">
        <v>90</v>
      </c>
      <c r="BL481" s="56">
        <f t="shared" si="303"/>
        <v>0</v>
      </c>
      <c r="BM481" s="99" t="s">
        <v>123</v>
      </c>
      <c r="BN481" s="56">
        <f t="shared" si="304"/>
        <v>0</v>
      </c>
      <c r="BO481" s="99" t="s">
        <v>133</v>
      </c>
      <c r="BP481" s="56">
        <f t="shared" si="305"/>
        <v>0</v>
      </c>
      <c r="BQ481" s="99" t="s">
        <v>103</v>
      </c>
      <c r="BR481" s="56">
        <f t="shared" si="306"/>
        <v>0</v>
      </c>
      <c r="BS481" s="56"/>
      <c r="BT481" s="99" t="s">
        <v>73</v>
      </c>
      <c r="BU481" s="56">
        <f t="shared" si="307"/>
        <v>0</v>
      </c>
      <c r="BV481" s="100" t="s">
        <v>84</v>
      </c>
      <c r="BW481" s="56">
        <f t="shared" si="308"/>
        <v>0</v>
      </c>
      <c r="BX481" s="99" t="s">
        <v>85</v>
      </c>
      <c r="BY481" s="56">
        <f t="shared" si="309"/>
        <v>0</v>
      </c>
      <c r="BZ481" s="99" t="s">
        <v>105</v>
      </c>
      <c r="CA481" s="56">
        <f t="shared" si="310"/>
        <v>0</v>
      </c>
      <c r="CB481" s="99" t="s">
        <v>108</v>
      </c>
      <c r="CC481" s="56">
        <f t="shared" si="311"/>
        <v>0</v>
      </c>
      <c r="CD481" s="99" t="s">
        <v>112</v>
      </c>
      <c r="CE481" s="56">
        <f t="shared" si="312"/>
        <v>0</v>
      </c>
      <c r="CF481" s="56"/>
      <c r="CG481" s="99" t="s">
        <v>73</v>
      </c>
      <c r="CH481" s="56">
        <f t="shared" si="313"/>
        <v>0</v>
      </c>
      <c r="CI481" s="99" t="s">
        <v>84</v>
      </c>
      <c r="CJ481" s="56">
        <f t="shared" si="314"/>
        <v>0</v>
      </c>
      <c r="CK481" s="99" t="s">
        <v>85</v>
      </c>
      <c r="CL481" s="56">
        <f t="shared" si="315"/>
        <v>0</v>
      </c>
      <c r="CM481" s="99" t="s">
        <v>105</v>
      </c>
      <c r="CN481" s="56">
        <f t="shared" si="316"/>
        <v>0</v>
      </c>
      <c r="CO481" s="99" t="s">
        <v>108</v>
      </c>
      <c r="CP481" s="56">
        <f t="shared" si="317"/>
        <v>0</v>
      </c>
      <c r="CQ481" s="99" t="s">
        <v>112</v>
      </c>
      <c r="CR481" s="102">
        <f t="shared" si="318"/>
        <v>0</v>
      </c>
    </row>
    <row r="482" spans="1:96" x14ac:dyDescent="0.15">
      <c r="A482" s="80" t="s">
        <v>1111</v>
      </c>
      <c r="B482" s="81" t="s">
        <v>1112</v>
      </c>
      <c r="C482" s="82" t="s">
        <v>170</v>
      </c>
      <c r="D482" s="82" t="s">
        <v>52</v>
      </c>
      <c r="E482" s="56"/>
      <c r="F482" s="14"/>
      <c r="G482" s="80">
        <v>76</v>
      </c>
      <c r="H482" s="56">
        <v>36</v>
      </c>
      <c r="I482" s="56">
        <v>31</v>
      </c>
      <c r="J482" s="56">
        <v>59</v>
      </c>
      <c r="K482" s="56">
        <v>50</v>
      </c>
      <c r="L482" s="56">
        <v>62</v>
      </c>
      <c r="M482" s="94">
        <f t="shared" si="281"/>
        <v>314</v>
      </c>
      <c r="N482" s="80"/>
      <c r="O482" s="56">
        <f t="shared" si="319"/>
        <v>0</v>
      </c>
      <c r="P482" s="56"/>
      <c r="Q482" s="81">
        <f t="shared" si="320"/>
        <v>0</v>
      </c>
      <c r="R482" s="14">
        <f t="shared" si="282"/>
        <v>0</v>
      </c>
      <c r="S482" s="80"/>
      <c r="T482" s="99" t="s">
        <v>75</v>
      </c>
      <c r="U482" s="56">
        <f t="shared" si="283"/>
        <v>0</v>
      </c>
      <c r="V482" s="99" t="s">
        <v>81</v>
      </c>
      <c r="W482" s="56">
        <f t="shared" si="284"/>
        <v>0</v>
      </c>
      <c r="X482" s="99" t="s">
        <v>87</v>
      </c>
      <c r="Y482" s="56">
        <f t="shared" si="285"/>
        <v>0</v>
      </c>
      <c r="Z482" s="99" t="s">
        <v>105</v>
      </c>
      <c r="AA482" s="56">
        <f t="shared" si="286"/>
        <v>0</v>
      </c>
      <c r="AB482" s="99" t="s">
        <v>111</v>
      </c>
      <c r="AC482" s="56">
        <f t="shared" si="287"/>
        <v>0</v>
      </c>
      <c r="AD482" s="99" t="s">
        <v>103</v>
      </c>
      <c r="AE482" s="56">
        <f t="shared" si="288"/>
        <v>0</v>
      </c>
      <c r="AF482" s="56"/>
      <c r="AG482" s="99" t="s">
        <v>77</v>
      </c>
      <c r="AH482" s="56">
        <f t="shared" si="289"/>
        <v>0</v>
      </c>
      <c r="AI482" s="100" t="s">
        <v>80</v>
      </c>
      <c r="AJ482" s="56">
        <f t="shared" si="290"/>
        <v>0</v>
      </c>
      <c r="AK482" s="56" t="s">
        <v>90</v>
      </c>
      <c r="AL482" s="56">
        <f t="shared" si="291"/>
        <v>0</v>
      </c>
      <c r="AM482" s="99" t="s">
        <v>107</v>
      </c>
      <c r="AN482" s="56">
        <f t="shared" si="292"/>
        <v>0</v>
      </c>
      <c r="AO482" s="99" t="s">
        <v>110</v>
      </c>
      <c r="AP482" s="56">
        <f t="shared" si="293"/>
        <v>0</v>
      </c>
      <c r="AQ482" s="99" t="s">
        <v>112</v>
      </c>
      <c r="AR482" s="56">
        <f t="shared" si="294"/>
        <v>0</v>
      </c>
      <c r="AS482" s="56"/>
      <c r="AT482" s="99" t="s">
        <v>73</v>
      </c>
      <c r="AU482" s="56">
        <f t="shared" si="295"/>
        <v>0</v>
      </c>
      <c r="AV482" s="99" t="s">
        <v>132</v>
      </c>
      <c r="AW482" s="56">
        <f t="shared" si="296"/>
        <v>0</v>
      </c>
      <c r="AX482" s="99" t="s">
        <v>86</v>
      </c>
      <c r="AY482" s="56">
        <f t="shared" si="297"/>
        <v>0</v>
      </c>
      <c r="AZ482" s="99" t="s">
        <v>107</v>
      </c>
      <c r="BA482" s="56">
        <f t="shared" si="298"/>
        <v>0</v>
      </c>
      <c r="BB482" s="99" t="s">
        <v>133</v>
      </c>
      <c r="BC482" s="56">
        <f t="shared" si="299"/>
        <v>0</v>
      </c>
      <c r="BD482" s="99" t="s">
        <v>103</v>
      </c>
      <c r="BE482" s="56">
        <f t="shared" si="300"/>
        <v>0</v>
      </c>
      <c r="BF482" s="56"/>
      <c r="BG482" s="69" t="s">
        <v>73</v>
      </c>
      <c r="BH482" s="56">
        <f t="shared" si="301"/>
        <v>0</v>
      </c>
      <c r="BI482" s="100" t="s">
        <v>132</v>
      </c>
      <c r="BJ482" s="56">
        <f t="shared" si="302"/>
        <v>0</v>
      </c>
      <c r="BK482" s="99" t="s">
        <v>86</v>
      </c>
      <c r="BL482" s="56">
        <f t="shared" si="303"/>
        <v>0</v>
      </c>
      <c r="BM482" s="99" t="s">
        <v>107</v>
      </c>
      <c r="BN482" s="56">
        <f t="shared" si="304"/>
        <v>0</v>
      </c>
      <c r="BO482" s="99" t="s">
        <v>133</v>
      </c>
      <c r="BP482" s="56">
        <f t="shared" si="305"/>
        <v>0</v>
      </c>
      <c r="BQ482" s="99" t="s">
        <v>103</v>
      </c>
      <c r="BR482" s="56">
        <f t="shared" si="306"/>
        <v>0</v>
      </c>
      <c r="BS482" s="56"/>
      <c r="BT482" s="99" t="s">
        <v>73</v>
      </c>
      <c r="BU482" s="56">
        <f t="shared" si="307"/>
        <v>0</v>
      </c>
      <c r="BV482" s="100" t="s">
        <v>84</v>
      </c>
      <c r="BW482" s="56">
        <f t="shared" si="308"/>
        <v>0</v>
      </c>
      <c r="BX482" s="99" t="s">
        <v>85</v>
      </c>
      <c r="BY482" s="56">
        <f t="shared" si="309"/>
        <v>0</v>
      </c>
      <c r="BZ482" s="99" t="s">
        <v>105</v>
      </c>
      <c r="CA482" s="56">
        <f t="shared" si="310"/>
        <v>0</v>
      </c>
      <c r="CB482" s="99" t="s">
        <v>108</v>
      </c>
      <c r="CC482" s="56">
        <f t="shared" si="311"/>
        <v>0</v>
      </c>
      <c r="CD482" s="99" t="s">
        <v>112</v>
      </c>
      <c r="CE482" s="56">
        <f t="shared" si="312"/>
        <v>0</v>
      </c>
      <c r="CF482" s="56"/>
      <c r="CG482" s="99" t="s">
        <v>73</v>
      </c>
      <c r="CH482" s="56">
        <f t="shared" si="313"/>
        <v>0</v>
      </c>
      <c r="CI482" s="99" t="s">
        <v>84</v>
      </c>
      <c r="CJ482" s="56">
        <f t="shared" si="314"/>
        <v>0</v>
      </c>
      <c r="CK482" s="99" t="s">
        <v>85</v>
      </c>
      <c r="CL482" s="56">
        <f t="shared" si="315"/>
        <v>0</v>
      </c>
      <c r="CM482" s="99" t="s">
        <v>105</v>
      </c>
      <c r="CN482" s="56">
        <f t="shared" si="316"/>
        <v>0</v>
      </c>
      <c r="CO482" s="99" t="s">
        <v>108</v>
      </c>
      <c r="CP482" s="56">
        <f t="shared" si="317"/>
        <v>0</v>
      </c>
      <c r="CQ482" s="99" t="s">
        <v>112</v>
      </c>
      <c r="CR482" s="102">
        <f t="shared" si="318"/>
        <v>0</v>
      </c>
    </row>
    <row r="483" spans="1:96" x14ac:dyDescent="0.15">
      <c r="A483" s="80" t="s">
        <v>1113</v>
      </c>
      <c r="B483" s="81" t="s">
        <v>1114</v>
      </c>
      <c r="C483" s="82" t="s">
        <v>170</v>
      </c>
      <c r="D483" s="82" t="s">
        <v>52</v>
      </c>
      <c r="E483" s="56"/>
      <c r="F483" s="14"/>
      <c r="G483" s="80">
        <v>86</v>
      </c>
      <c r="H483" s="56">
        <v>41</v>
      </c>
      <c r="I483" s="56">
        <v>55</v>
      </c>
      <c r="J483" s="56">
        <v>36.5</v>
      </c>
      <c r="K483" s="56">
        <v>40.5</v>
      </c>
      <c r="L483" s="56">
        <v>55</v>
      </c>
      <c r="M483" s="94">
        <f t="shared" si="281"/>
        <v>314</v>
      </c>
      <c r="N483" s="80"/>
      <c r="O483" s="56">
        <f t="shared" si="319"/>
        <v>0</v>
      </c>
      <c r="P483" s="56"/>
      <c r="Q483" s="81">
        <f t="shared" si="320"/>
        <v>0</v>
      </c>
      <c r="R483" s="14">
        <f t="shared" si="282"/>
        <v>0</v>
      </c>
      <c r="S483" s="80"/>
      <c r="T483" s="99" t="s">
        <v>78</v>
      </c>
      <c r="U483" s="56">
        <f t="shared" si="283"/>
        <v>0</v>
      </c>
      <c r="V483" s="99" t="s">
        <v>79</v>
      </c>
      <c r="W483" s="56">
        <f t="shared" si="284"/>
        <v>0</v>
      </c>
      <c r="X483" s="99" t="s">
        <v>86</v>
      </c>
      <c r="Y483" s="56">
        <f t="shared" si="285"/>
        <v>0</v>
      </c>
      <c r="Z483" s="99" t="s">
        <v>105</v>
      </c>
      <c r="AA483" s="56">
        <f t="shared" si="286"/>
        <v>0</v>
      </c>
      <c r="AB483" s="99" t="s">
        <v>110</v>
      </c>
      <c r="AC483" s="56">
        <f t="shared" si="287"/>
        <v>0</v>
      </c>
      <c r="AD483" s="99" t="s">
        <v>112</v>
      </c>
      <c r="AE483" s="56">
        <f t="shared" si="288"/>
        <v>0</v>
      </c>
      <c r="AF483" s="56"/>
      <c r="AG483" s="99" t="s">
        <v>77</v>
      </c>
      <c r="AH483" s="56">
        <f t="shared" si="289"/>
        <v>0</v>
      </c>
      <c r="AI483" s="100" t="s">
        <v>80</v>
      </c>
      <c r="AJ483" s="56">
        <f t="shared" si="290"/>
        <v>0</v>
      </c>
      <c r="AK483" s="56" t="s">
        <v>90</v>
      </c>
      <c r="AL483" s="56">
        <f t="shared" si="291"/>
        <v>0</v>
      </c>
      <c r="AM483" s="99" t="s">
        <v>123</v>
      </c>
      <c r="AN483" s="56">
        <f t="shared" si="292"/>
        <v>0</v>
      </c>
      <c r="AO483" s="99" t="s">
        <v>111</v>
      </c>
      <c r="AP483" s="56">
        <f t="shared" si="293"/>
        <v>0</v>
      </c>
      <c r="AQ483" s="99" t="s">
        <v>103</v>
      </c>
      <c r="AR483" s="56">
        <f t="shared" si="294"/>
        <v>0</v>
      </c>
      <c r="AS483" s="56"/>
      <c r="AT483" s="99" t="s">
        <v>77</v>
      </c>
      <c r="AU483" s="56">
        <f t="shared" si="295"/>
        <v>0</v>
      </c>
      <c r="AV483" s="99" t="s">
        <v>80</v>
      </c>
      <c r="AW483" s="56">
        <f t="shared" si="296"/>
        <v>0</v>
      </c>
      <c r="AX483" s="99" t="s">
        <v>90</v>
      </c>
      <c r="AY483" s="56">
        <f t="shared" si="297"/>
        <v>0</v>
      </c>
      <c r="AZ483" s="99" t="s">
        <v>123</v>
      </c>
      <c r="BA483" s="56">
        <f t="shared" si="298"/>
        <v>0</v>
      </c>
      <c r="BB483" s="99" t="s">
        <v>111</v>
      </c>
      <c r="BC483" s="56">
        <f t="shared" si="299"/>
        <v>0</v>
      </c>
      <c r="BD483" s="99" t="s">
        <v>103</v>
      </c>
      <c r="BE483" s="56">
        <f t="shared" si="300"/>
        <v>0</v>
      </c>
      <c r="BF483" s="56"/>
      <c r="BG483" s="69" t="s">
        <v>77</v>
      </c>
      <c r="BH483" s="56">
        <f t="shared" si="301"/>
        <v>0</v>
      </c>
      <c r="BI483" s="100" t="s">
        <v>80</v>
      </c>
      <c r="BJ483" s="56">
        <f t="shared" si="302"/>
        <v>0</v>
      </c>
      <c r="BK483" s="99" t="s">
        <v>90</v>
      </c>
      <c r="BL483" s="56">
        <f t="shared" si="303"/>
        <v>0</v>
      </c>
      <c r="BM483" s="99" t="s">
        <v>123</v>
      </c>
      <c r="BN483" s="56">
        <f t="shared" si="304"/>
        <v>0</v>
      </c>
      <c r="BO483" s="99" t="s">
        <v>111</v>
      </c>
      <c r="BP483" s="56">
        <f t="shared" si="305"/>
        <v>0</v>
      </c>
      <c r="BQ483" s="99" t="s">
        <v>103</v>
      </c>
      <c r="BR483" s="56">
        <f t="shared" si="306"/>
        <v>0</v>
      </c>
      <c r="BS483" s="56"/>
      <c r="BT483" s="99" t="s">
        <v>73</v>
      </c>
      <c r="BU483" s="56">
        <f t="shared" si="307"/>
        <v>0</v>
      </c>
      <c r="BV483" s="100" t="s">
        <v>84</v>
      </c>
      <c r="BW483" s="56">
        <f t="shared" si="308"/>
        <v>0</v>
      </c>
      <c r="BX483" s="99" t="s">
        <v>85</v>
      </c>
      <c r="BY483" s="56">
        <f t="shared" si="309"/>
        <v>0</v>
      </c>
      <c r="BZ483" s="99" t="s">
        <v>105</v>
      </c>
      <c r="CA483" s="56">
        <f t="shared" si="310"/>
        <v>0</v>
      </c>
      <c r="CB483" s="99" t="s">
        <v>108</v>
      </c>
      <c r="CC483" s="56">
        <f t="shared" si="311"/>
        <v>0</v>
      </c>
      <c r="CD483" s="99" t="s">
        <v>112</v>
      </c>
      <c r="CE483" s="56">
        <f t="shared" si="312"/>
        <v>0</v>
      </c>
      <c r="CF483" s="56"/>
      <c r="CG483" s="99" t="s">
        <v>73</v>
      </c>
      <c r="CH483" s="56">
        <f t="shared" si="313"/>
        <v>0</v>
      </c>
      <c r="CI483" s="99" t="s">
        <v>84</v>
      </c>
      <c r="CJ483" s="56">
        <f t="shared" si="314"/>
        <v>0</v>
      </c>
      <c r="CK483" s="99" t="s">
        <v>85</v>
      </c>
      <c r="CL483" s="56">
        <f t="shared" si="315"/>
        <v>0</v>
      </c>
      <c r="CM483" s="99" t="s">
        <v>105</v>
      </c>
      <c r="CN483" s="56">
        <f t="shared" si="316"/>
        <v>0</v>
      </c>
      <c r="CO483" s="99" t="s">
        <v>108</v>
      </c>
      <c r="CP483" s="56">
        <f t="shared" si="317"/>
        <v>0</v>
      </c>
      <c r="CQ483" s="99" t="s">
        <v>112</v>
      </c>
      <c r="CR483" s="102">
        <f t="shared" si="318"/>
        <v>0</v>
      </c>
    </row>
    <row r="484" spans="1:96" x14ac:dyDescent="0.15">
      <c r="A484" s="80" t="s">
        <v>817</v>
      </c>
      <c r="B484" s="81" t="s">
        <v>1115</v>
      </c>
      <c r="C484" s="82" t="s">
        <v>170</v>
      </c>
      <c r="D484" s="82" t="s">
        <v>52</v>
      </c>
      <c r="E484" s="56"/>
      <c r="F484" s="14"/>
      <c r="G484" s="80">
        <v>90</v>
      </c>
      <c r="H484" s="56">
        <v>60</v>
      </c>
      <c r="I484" s="56">
        <v>57</v>
      </c>
      <c r="J484" s="56">
        <v>32.5</v>
      </c>
      <c r="K484" s="56">
        <v>34.5</v>
      </c>
      <c r="L484" s="56">
        <v>39</v>
      </c>
      <c r="M484" s="94">
        <f t="shared" si="281"/>
        <v>313</v>
      </c>
      <c r="N484" s="80"/>
      <c r="O484" s="56">
        <f t="shared" si="319"/>
        <v>0</v>
      </c>
      <c r="P484" s="56"/>
      <c r="Q484" s="81">
        <f t="shared" si="320"/>
        <v>0</v>
      </c>
      <c r="R484" s="14">
        <f t="shared" si="282"/>
        <v>0</v>
      </c>
      <c r="S484" s="80"/>
      <c r="T484" s="99" t="s">
        <v>75</v>
      </c>
      <c r="U484" s="56">
        <f t="shared" si="283"/>
        <v>0</v>
      </c>
      <c r="V484" s="99" t="s">
        <v>80</v>
      </c>
      <c r="W484" s="56">
        <f t="shared" si="284"/>
        <v>0</v>
      </c>
      <c r="X484" s="99" t="s">
        <v>89</v>
      </c>
      <c r="Y484" s="56">
        <f t="shared" si="285"/>
        <v>0</v>
      </c>
      <c r="Z484" s="99" t="s">
        <v>123</v>
      </c>
      <c r="AA484" s="56">
        <f t="shared" si="286"/>
        <v>0</v>
      </c>
      <c r="AB484" s="99" t="s">
        <v>111</v>
      </c>
      <c r="AC484" s="56">
        <f t="shared" si="287"/>
        <v>0</v>
      </c>
      <c r="AD484" s="99" t="s">
        <v>103</v>
      </c>
      <c r="AE484" s="56">
        <f t="shared" si="288"/>
        <v>0</v>
      </c>
      <c r="AF484" s="56"/>
      <c r="AG484" s="99" t="s">
        <v>73</v>
      </c>
      <c r="AH484" s="56">
        <f t="shared" si="289"/>
        <v>0</v>
      </c>
      <c r="AI484" s="100" t="s">
        <v>79</v>
      </c>
      <c r="AJ484" s="56">
        <f t="shared" si="290"/>
        <v>0</v>
      </c>
      <c r="AK484" s="56" t="s">
        <v>85</v>
      </c>
      <c r="AL484" s="56">
        <f t="shared" si="291"/>
        <v>0</v>
      </c>
      <c r="AM484" s="99" t="s">
        <v>105</v>
      </c>
      <c r="AN484" s="56">
        <f t="shared" si="292"/>
        <v>0</v>
      </c>
      <c r="AO484" s="99" t="s">
        <v>111</v>
      </c>
      <c r="AP484" s="56">
        <f t="shared" si="293"/>
        <v>0</v>
      </c>
      <c r="AQ484" s="99" t="s">
        <v>103</v>
      </c>
      <c r="AR484" s="56">
        <f t="shared" si="294"/>
        <v>0</v>
      </c>
      <c r="AS484" s="56"/>
      <c r="AT484" s="99" t="s">
        <v>73</v>
      </c>
      <c r="AU484" s="56">
        <f t="shared" si="295"/>
        <v>0</v>
      </c>
      <c r="AV484" s="99" t="s">
        <v>132</v>
      </c>
      <c r="AW484" s="56">
        <f t="shared" si="296"/>
        <v>0</v>
      </c>
      <c r="AX484" s="99" t="s">
        <v>86</v>
      </c>
      <c r="AY484" s="56">
        <f t="shared" si="297"/>
        <v>0</v>
      </c>
      <c r="AZ484" s="99" t="s">
        <v>105</v>
      </c>
      <c r="BA484" s="56">
        <f t="shared" si="298"/>
        <v>0</v>
      </c>
      <c r="BB484" s="99" t="s">
        <v>111</v>
      </c>
      <c r="BC484" s="56">
        <f t="shared" si="299"/>
        <v>0</v>
      </c>
      <c r="BD484" s="99" t="s">
        <v>112</v>
      </c>
      <c r="BE484" s="56">
        <f t="shared" si="300"/>
        <v>0</v>
      </c>
      <c r="BF484" s="56"/>
      <c r="BG484" s="69" t="s">
        <v>73</v>
      </c>
      <c r="BH484" s="56">
        <f t="shared" si="301"/>
        <v>0</v>
      </c>
      <c r="BI484" s="100" t="s">
        <v>132</v>
      </c>
      <c r="BJ484" s="56">
        <f t="shared" si="302"/>
        <v>0</v>
      </c>
      <c r="BK484" s="99" t="s">
        <v>86</v>
      </c>
      <c r="BL484" s="56">
        <f t="shared" si="303"/>
        <v>0</v>
      </c>
      <c r="BM484" s="99" t="s">
        <v>105</v>
      </c>
      <c r="BN484" s="56">
        <f t="shared" si="304"/>
        <v>0</v>
      </c>
      <c r="BO484" s="99" t="s">
        <v>111</v>
      </c>
      <c r="BP484" s="56">
        <f t="shared" si="305"/>
        <v>0</v>
      </c>
      <c r="BQ484" s="99" t="s">
        <v>112</v>
      </c>
      <c r="BR484" s="56">
        <f t="shared" si="306"/>
        <v>0</v>
      </c>
      <c r="BS484" s="56"/>
      <c r="BT484" s="99" t="s">
        <v>75</v>
      </c>
      <c r="BU484" s="56">
        <f t="shared" si="307"/>
        <v>0</v>
      </c>
      <c r="BV484" s="100" t="s">
        <v>139</v>
      </c>
      <c r="BW484" s="56">
        <f t="shared" si="308"/>
        <v>0</v>
      </c>
      <c r="BX484" s="99" t="s">
        <v>89</v>
      </c>
      <c r="BY484" s="56">
        <f t="shared" si="309"/>
        <v>0</v>
      </c>
      <c r="BZ484" s="99" t="s">
        <v>123</v>
      </c>
      <c r="CA484" s="56">
        <f t="shared" si="310"/>
        <v>0</v>
      </c>
      <c r="CB484" s="99" t="s">
        <v>111</v>
      </c>
      <c r="CC484" s="56">
        <f t="shared" si="311"/>
        <v>0</v>
      </c>
      <c r="CD484" s="99" t="s">
        <v>126</v>
      </c>
      <c r="CE484" s="56">
        <f t="shared" si="312"/>
        <v>0</v>
      </c>
      <c r="CF484" s="56"/>
      <c r="CG484" s="99" t="s">
        <v>75</v>
      </c>
      <c r="CH484" s="56">
        <f t="shared" si="313"/>
        <v>0</v>
      </c>
      <c r="CI484" s="99" t="s">
        <v>139</v>
      </c>
      <c r="CJ484" s="56">
        <f t="shared" si="314"/>
        <v>0</v>
      </c>
      <c r="CK484" s="99" t="s">
        <v>89</v>
      </c>
      <c r="CL484" s="56">
        <f t="shared" si="315"/>
        <v>0</v>
      </c>
      <c r="CM484" s="99" t="s">
        <v>123</v>
      </c>
      <c r="CN484" s="56">
        <f t="shared" si="316"/>
        <v>0</v>
      </c>
      <c r="CO484" s="99" t="s">
        <v>111</v>
      </c>
      <c r="CP484" s="56">
        <f t="shared" si="317"/>
        <v>0</v>
      </c>
      <c r="CQ484" s="99" t="s">
        <v>126</v>
      </c>
      <c r="CR484" s="102">
        <f t="shared" si="318"/>
        <v>0</v>
      </c>
    </row>
    <row r="485" spans="1:96" x14ac:dyDescent="0.15">
      <c r="A485" s="80" t="s">
        <v>1116</v>
      </c>
      <c r="B485" s="81" t="s">
        <v>1117</v>
      </c>
      <c r="C485" s="82" t="s">
        <v>170</v>
      </c>
      <c r="D485" s="82" t="s">
        <v>52</v>
      </c>
      <c r="E485" s="56"/>
      <c r="F485" s="14"/>
      <c r="G485" s="80">
        <v>68</v>
      </c>
      <c r="H485" s="56">
        <v>65</v>
      </c>
      <c r="I485" s="56">
        <v>42</v>
      </c>
      <c r="J485" s="56">
        <v>39</v>
      </c>
      <c r="K485" s="56">
        <v>41</v>
      </c>
      <c r="L485" s="56">
        <v>58</v>
      </c>
      <c r="M485" s="94">
        <f t="shared" si="281"/>
        <v>313</v>
      </c>
      <c r="N485" s="80"/>
      <c r="O485" s="56">
        <f t="shared" si="319"/>
        <v>0</v>
      </c>
      <c r="P485" s="56"/>
      <c r="Q485" s="81">
        <f t="shared" si="320"/>
        <v>0</v>
      </c>
      <c r="R485" s="14">
        <f t="shared" si="282"/>
        <v>0</v>
      </c>
      <c r="S485" s="80"/>
      <c r="T485" s="99" t="s">
        <v>74</v>
      </c>
      <c r="U485" s="56">
        <f t="shared" si="283"/>
        <v>0</v>
      </c>
      <c r="V485" s="99" t="s">
        <v>79</v>
      </c>
      <c r="W485" s="56">
        <f t="shared" si="284"/>
        <v>0</v>
      </c>
      <c r="X485" s="99" t="s">
        <v>86</v>
      </c>
      <c r="Y485" s="56">
        <f t="shared" si="285"/>
        <v>0</v>
      </c>
      <c r="Z485" s="99" t="s">
        <v>107</v>
      </c>
      <c r="AA485" s="56">
        <f t="shared" si="286"/>
        <v>0</v>
      </c>
      <c r="AB485" s="99" t="s">
        <v>110</v>
      </c>
      <c r="AC485" s="56">
        <f t="shared" si="287"/>
        <v>0</v>
      </c>
      <c r="AD485" s="99" t="s">
        <v>103</v>
      </c>
      <c r="AE485" s="56">
        <f t="shared" si="288"/>
        <v>0</v>
      </c>
      <c r="AF485" s="56"/>
      <c r="AG485" s="99" t="s">
        <v>77</v>
      </c>
      <c r="AH485" s="56">
        <f t="shared" si="289"/>
        <v>0</v>
      </c>
      <c r="AI485" s="100" t="s">
        <v>84</v>
      </c>
      <c r="AJ485" s="56">
        <f t="shared" si="290"/>
        <v>0</v>
      </c>
      <c r="AK485" s="56" t="s">
        <v>90</v>
      </c>
      <c r="AL485" s="56">
        <f t="shared" si="291"/>
        <v>0</v>
      </c>
      <c r="AM485" s="99" t="s">
        <v>105</v>
      </c>
      <c r="AN485" s="56">
        <f t="shared" si="292"/>
        <v>0</v>
      </c>
      <c r="AO485" s="99" t="s">
        <v>110</v>
      </c>
      <c r="AP485" s="56">
        <f t="shared" si="293"/>
        <v>0</v>
      </c>
      <c r="AQ485" s="99" t="s">
        <v>103</v>
      </c>
      <c r="AR485" s="56">
        <f t="shared" si="294"/>
        <v>0</v>
      </c>
      <c r="AS485" s="56"/>
      <c r="AT485" s="99" t="s">
        <v>76</v>
      </c>
      <c r="AU485" s="56">
        <f t="shared" si="295"/>
        <v>0</v>
      </c>
      <c r="AV485" s="99" t="s">
        <v>84</v>
      </c>
      <c r="AW485" s="56">
        <f t="shared" si="296"/>
        <v>0</v>
      </c>
      <c r="AX485" s="99" t="s">
        <v>89</v>
      </c>
      <c r="AY485" s="56">
        <f t="shared" si="297"/>
        <v>0</v>
      </c>
      <c r="AZ485" s="99" t="s">
        <v>123</v>
      </c>
      <c r="BA485" s="56">
        <f t="shared" si="298"/>
        <v>0</v>
      </c>
      <c r="BB485" s="99" t="s">
        <v>128</v>
      </c>
      <c r="BC485" s="56">
        <f t="shared" si="299"/>
        <v>0</v>
      </c>
      <c r="BD485" s="99" t="s">
        <v>126</v>
      </c>
      <c r="BE485" s="56">
        <f t="shared" si="300"/>
        <v>0</v>
      </c>
      <c r="BF485" s="56"/>
      <c r="BG485" s="69" t="s">
        <v>76</v>
      </c>
      <c r="BH485" s="56">
        <f t="shared" si="301"/>
        <v>0</v>
      </c>
      <c r="BI485" s="100" t="s">
        <v>84</v>
      </c>
      <c r="BJ485" s="56">
        <f t="shared" si="302"/>
        <v>0</v>
      </c>
      <c r="BK485" s="99" t="s">
        <v>89</v>
      </c>
      <c r="BL485" s="56">
        <f t="shared" si="303"/>
        <v>0</v>
      </c>
      <c r="BM485" s="99" t="s">
        <v>123</v>
      </c>
      <c r="BN485" s="56">
        <f t="shared" si="304"/>
        <v>0</v>
      </c>
      <c r="BO485" s="99" t="s">
        <v>128</v>
      </c>
      <c r="BP485" s="56">
        <f t="shared" si="305"/>
        <v>0</v>
      </c>
      <c r="BQ485" s="99" t="s">
        <v>126</v>
      </c>
      <c r="BR485" s="56">
        <f t="shared" si="306"/>
        <v>0</v>
      </c>
      <c r="BS485" s="56"/>
      <c r="BT485" s="99" t="s">
        <v>74</v>
      </c>
      <c r="BU485" s="56">
        <f t="shared" si="307"/>
        <v>0</v>
      </c>
      <c r="BV485" s="100" t="s">
        <v>139</v>
      </c>
      <c r="BW485" s="56">
        <f t="shared" si="308"/>
        <v>0</v>
      </c>
      <c r="BX485" s="99" t="s">
        <v>86</v>
      </c>
      <c r="BY485" s="56">
        <f t="shared" si="309"/>
        <v>0</v>
      </c>
      <c r="BZ485" s="99" t="s">
        <v>123</v>
      </c>
      <c r="CA485" s="56">
        <f t="shared" si="310"/>
        <v>0</v>
      </c>
      <c r="CB485" s="99" t="s">
        <v>111</v>
      </c>
      <c r="CC485" s="56">
        <f t="shared" si="311"/>
        <v>0</v>
      </c>
      <c r="CD485" s="99" t="s">
        <v>126</v>
      </c>
      <c r="CE485" s="56">
        <f t="shared" si="312"/>
        <v>0</v>
      </c>
      <c r="CF485" s="56"/>
      <c r="CG485" s="99" t="s">
        <v>74</v>
      </c>
      <c r="CH485" s="56">
        <f t="shared" si="313"/>
        <v>0</v>
      </c>
      <c r="CI485" s="99" t="s">
        <v>139</v>
      </c>
      <c r="CJ485" s="56">
        <f t="shared" si="314"/>
        <v>0</v>
      </c>
      <c r="CK485" s="99" t="s">
        <v>86</v>
      </c>
      <c r="CL485" s="56">
        <f t="shared" si="315"/>
        <v>0</v>
      </c>
      <c r="CM485" s="99" t="s">
        <v>123</v>
      </c>
      <c r="CN485" s="56">
        <f t="shared" si="316"/>
        <v>0</v>
      </c>
      <c r="CO485" s="99" t="s">
        <v>111</v>
      </c>
      <c r="CP485" s="56">
        <f t="shared" si="317"/>
        <v>0</v>
      </c>
      <c r="CQ485" s="99" t="s">
        <v>126</v>
      </c>
      <c r="CR485" s="102">
        <f t="shared" si="318"/>
        <v>0</v>
      </c>
    </row>
    <row r="486" spans="1:96" x14ac:dyDescent="0.15">
      <c r="A486" s="80" t="s">
        <v>1118</v>
      </c>
      <c r="B486" s="81" t="s">
        <v>1119</v>
      </c>
      <c r="C486" s="82" t="s">
        <v>170</v>
      </c>
      <c r="D486" s="82" t="s">
        <v>52</v>
      </c>
      <c r="E486" s="56"/>
      <c r="F486" s="14"/>
      <c r="G486" s="80">
        <v>88</v>
      </c>
      <c r="H486" s="56">
        <v>43</v>
      </c>
      <c r="I486" s="56">
        <v>53</v>
      </c>
      <c r="J486" s="56">
        <v>42.5</v>
      </c>
      <c r="K486" s="56">
        <v>41.5</v>
      </c>
      <c r="L486" s="56">
        <v>44</v>
      </c>
      <c r="M486" s="94">
        <f t="shared" si="281"/>
        <v>312</v>
      </c>
      <c r="N486" s="80"/>
      <c r="O486" s="56">
        <f t="shared" si="319"/>
        <v>0</v>
      </c>
      <c r="P486" s="56"/>
      <c r="Q486" s="81">
        <f t="shared" si="320"/>
        <v>0</v>
      </c>
      <c r="R486" s="14">
        <f t="shared" si="282"/>
        <v>0</v>
      </c>
      <c r="S486" s="80"/>
      <c r="T486" s="99" t="s">
        <v>77</v>
      </c>
      <c r="U486" s="56">
        <f t="shared" si="283"/>
        <v>0</v>
      </c>
      <c r="V486" s="99" t="s">
        <v>81</v>
      </c>
      <c r="W486" s="56">
        <f t="shared" si="284"/>
        <v>0</v>
      </c>
      <c r="X486" s="99" t="s">
        <v>90</v>
      </c>
      <c r="Y486" s="56">
        <f t="shared" si="285"/>
        <v>0</v>
      </c>
      <c r="Z486" s="99" t="s">
        <v>123</v>
      </c>
      <c r="AA486" s="56">
        <f t="shared" si="286"/>
        <v>0</v>
      </c>
      <c r="AB486" s="99" t="s">
        <v>110</v>
      </c>
      <c r="AC486" s="56">
        <f t="shared" si="287"/>
        <v>0</v>
      </c>
      <c r="AD486" s="99" t="s">
        <v>103</v>
      </c>
      <c r="AE486" s="56">
        <f t="shared" si="288"/>
        <v>0</v>
      </c>
      <c r="AF486" s="56"/>
      <c r="AG486" s="99" t="s">
        <v>76</v>
      </c>
      <c r="AH486" s="56">
        <f t="shared" si="289"/>
        <v>0</v>
      </c>
      <c r="AI486" s="100" t="s">
        <v>80</v>
      </c>
      <c r="AJ486" s="56">
        <f t="shared" si="290"/>
        <v>0</v>
      </c>
      <c r="AK486" s="56" t="s">
        <v>89</v>
      </c>
      <c r="AL486" s="56">
        <f t="shared" si="291"/>
        <v>0</v>
      </c>
      <c r="AM486" s="99" t="s">
        <v>123</v>
      </c>
      <c r="AN486" s="56">
        <f t="shared" si="292"/>
        <v>0</v>
      </c>
      <c r="AO486" s="99" t="s">
        <v>110</v>
      </c>
      <c r="AP486" s="56">
        <f t="shared" si="293"/>
        <v>0</v>
      </c>
      <c r="AQ486" s="99" t="s">
        <v>127</v>
      </c>
      <c r="AR486" s="56">
        <f t="shared" si="294"/>
        <v>0</v>
      </c>
      <c r="AS486" s="56"/>
      <c r="AT486" s="99" t="s">
        <v>73</v>
      </c>
      <c r="AU486" s="56">
        <f t="shared" si="295"/>
        <v>0</v>
      </c>
      <c r="AV486" s="99" t="s">
        <v>132</v>
      </c>
      <c r="AW486" s="56">
        <f t="shared" si="296"/>
        <v>0</v>
      </c>
      <c r="AX486" s="99" t="s">
        <v>86</v>
      </c>
      <c r="AY486" s="56">
        <f t="shared" si="297"/>
        <v>0</v>
      </c>
      <c r="AZ486" s="99" t="s">
        <v>123</v>
      </c>
      <c r="BA486" s="56">
        <f t="shared" si="298"/>
        <v>0</v>
      </c>
      <c r="BB486" s="99" t="s">
        <v>133</v>
      </c>
      <c r="BC486" s="56">
        <f t="shared" si="299"/>
        <v>0</v>
      </c>
      <c r="BD486" s="99" t="s">
        <v>103</v>
      </c>
      <c r="BE486" s="56">
        <f t="shared" si="300"/>
        <v>0</v>
      </c>
      <c r="BF486" s="56"/>
      <c r="BH486" s="56">
        <f t="shared" si="301"/>
        <v>0</v>
      </c>
      <c r="BI486" s="100"/>
      <c r="BJ486" s="56">
        <f t="shared" si="302"/>
        <v>0</v>
      </c>
      <c r="BK486" s="99" t="e">
        <v>#N/A</v>
      </c>
      <c r="BL486" s="56">
        <f t="shared" si="303"/>
        <v>0</v>
      </c>
      <c r="BM486" s="99"/>
      <c r="BN486" s="56">
        <f t="shared" si="304"/>
        <v>0</v>
      </c>
      <c r="BO486" s="99"/>
      <c r="BP486" s="56">
        <f t="shared" si="305"/>
        <v>0</v>
      </c>
      <c r="BQ486" s="99"/>
      <c r="BR486" s="56">
        <f t="shared" si="306"/>
        <v>0</v>
      </c>
      <c r="BS486" s="56"/>
      <c r="BT486" s="99" t="s">
        <v>73</v>
      </c>
      <c r="BU486" s="56">
        <f t="shared" si="307"/>
        <v>0</v>
      </c>
      <c r="BV486" s="100" t="s">
        <v>84</v>
      </c>
      <c r="BW486" s="56">
        <f t="shared" si="308"/>
        <v>0</v>
      </c>
      <c r="BX486" s="99" t="s">
        <v>85</v>
      </c>
      <c r="BY486" s="56">
        <f t="shared" si="309"/>
        <v>0</v>
      </c>
      <c r="BZ486" s="99" t="s">
        <v>105</v>
      </c>
      <c r="CA486" s="56">
        <f t="shared" si="310"/>
        <v>0</v>
      </c>
      <c r="CB486" s="99" t="s">
        <v>108</v>
      </c>
      <c r="CC486" s="56">
        <f t="shared" si="311"/>
        <v>0</v>
      </c>
      <c r="CD486" s="99" t="s">
        <v>112</v>
      </c>
      <c r="CE486" s="56">
        <f t="shared" si="312"/>
        <v>0</v>
      </c>
      <c r="CF486" s="56"/>
      <c r="CG486" s="99" t="s">
        <v>73</v>
      </c>
      <c r="CH486" s="56">
        <f t="shared" si="313"/>
        <v>0</v>
      </c>
      <c r="CI486" s="99" t="s">
        <v>84</v>
      </c>
      <c r="CJ486" s="56">
        <f t="shared" si="314"/>
        <v>0</v>
      </c>
      <c r="CK486" s="99" t="s">
        <v>85</v>
      </c>
      <c r="CL486" s="56">
        <f t="shared" si="315"/>
        <v>0</v>
      </c>
      <c r="CM486" s="99" t="s">
        <v>105</v>
      </c>
      <c r="CN486" s="56">
        <f t="shared" si="316"/>
        <v>0</v>
      </c>
      <c r="CO486" s="99" t="s">
        <v>108</v>
      </c>
      <c r="CP486" s="56">
        <f t="shared" si="317"/>
        <v>0</v>
      </c>
      <c r="CQ486" s="99" t="s">
        <v>112</v>
      </c>
      <c r="CR486" s="102">
        <f t="shared" si="318"/>
        <v>0</v>
      </c>
    </row>
    <row r="487" spans="1:96" x14ac:dyDescent="0.15">
      <c r="A487" s="80" t="s">
        <v>1120</v>
      </c>
      <c r="B487" s="81" t="s">
        <v>1121</v>
      </c>
      <c r="C487" s="82" t="s">
        <v>170</v>
      </c>
      <c r="D487" s="82" t="s">
        <v>52</v>
      </c>
      <c r="E487" s="56"/>
      <c r="F487" s="14"/>
      <c r="G487" s="80">
        <v>80</v>
      </c>
      <c r="H487" s="56">
        <v>47</v>
      </c>
      <c r="I487" s="56">
        <v>33</v>
      </c>
      <c r="J487" s="56">
        <v>48.5</v>
      </c>
      <c r="K487" s="56">
        <v>53.5</v>
      </c>
      <c r="L487" s="56">
        <v>49</v>
      </c>
      <c r="M487" s="94">
        <f t="shared" si="281"/>
        <v>311</v>
      </c>
      <c r="N487" s="80"/>
      <c r="O487" s="56">
        <f t="shared" si="319"/>
        <v>0</v>
      </c>
      <c r="P487" s="56"/>
      <c r="Q487" s="81">
        <f t="shared" si="320"/>
        <v>0</v>
      </c>
      <c r="R487" s="14">
        <f t="shared" si="282"/>
        <v>0</v>
      </c>
      <c r="S487" s="80"/>
      <c r="T487" s="99" t="s">
        <v>75</v>
      </c>
      <c r="U487" s="56">
        <f t="shared" si="283"/>
        <v>0</v>
      </c>
      <c r="V487" s="99" t="s">
        <v>80</v>
      </c>
      <c r="W487" s="56">
        <f t="shared" si="284"/>
        <v>0</v>
      </c>
      <c r="X487" s="99" t="s">
        <v>89</v>
      </c>
      <c r="Y487" s="56">
        <f t="shared" si="285"/>
        <v>0</v>
      </c>
      <c r="Z487" s="99" t="s">
        <v>123</v>
      </c>
      <c r="AA487" s="56">
        <f t="shared" si="286"/>
        <v>0</v>
      </c>
      <c r="AB487" s="99" t="s">
        <v>111</v>
      </c>
      <c r="AC487" s="56">
        <f t="shared" si="287"/>
        <v>0</v>
      </c>
      <c r="AD487" s="99" t="s">
        <v>103</v>
      </c>
      <c r="AE487" s="56">
        <f t="shared" si="288"/>
        <v>0</v>
      </c>
      <c r="AF487" s="56"/>
      <c r="AG487" s="99" t="s">
        <v>73</v>
      </c>
      <c r="AH487" s="56">
        <f t="shared" si="289"/>
        <v>0</v>
      </c>
      <c r="AI487" s="100" t="s">
        <v>79</v>
      </c>
      <c r="AJ487" s="56">
        <f t="shared" si="290"/>
        <v>0</v>
      </c>
      <c r="AK487" s="56" t="s">
        <v>85</v>
      </c>
      <c r="AL487" s="56">
        <f t="shared" si="291"/>
        <v>0</v>
      </c>
      <c r="AM487" s="99" t="s">
        <v>105</v>
      </c>
      <c r="AN487" s="56">
        <f t="shared" si="292"/>
        <v>0</v>
      </c>
      <c r="AO487" s="99" t="s">
        <v>110</v>
      </c>
      <c r="AP487" s="56">
        <f t="shared" si="293"/>
        <v>0</v>
      </c>
      <c r="AQ487" s="99" t="s">
        <v>103</v>
      </c>
      <c r="AR487" s="56">
        <f t="shared" si="294"/>
        <v>0</v>
      </c>
      <c r="AS487" s="56"/>
      <c r="AT487" s="99" t="s">
        <v>77</v>
      </c>
      <c r="AU487" s="56">
        <f t="shared" si="295"/>
        <v>0</v>
      </c>
      <c r="AV487" s="99" t="s">
        <v>80</v>
      </c>
      <c r="AW487" s="56">
        <f t="shared" si="296"/>
        <v>0</v>
      </c>
      <c r="AX487" s="99" t="s">
        <v>90</v>
      </c>
      <c r="AY487" s="56">
        <f t="shared" si="297"/>
        <v>0</v>
      </c>
      <c r="AZ487" s="99" t="s">
        <v>123</v>
      </c>
      <c r="BA487" s="56">
        <f t="shared" si="298"/>
        <v>0</v>
      </c>
      <c r="BB487" s="99" t="s">
        <v>133</v>
      </c>
      <c r="BC487" s="56">
        <f t="shared" si="299"/>
        <v>0</v>
      </c>
      <c r="BD487" s="99" t="s">
        <v>103</v>
      </c>
      <c r="BE487" s="56">
        <f t="shared" si="300"/>
        <v>0</v>
      </c>
      <c r="BF487" s="56"/>
      <c r="BG487" s="69" t="s">
        <v>77</v>
      </c>
      <c r="BH487" s="56">
        <f t="shared" si="301"/>
        <v>0</v>
      </c>
      <c r="BI487" s="100" t="s">
        <v>80</v>
      </c>
      <c r="BJ487" s="56">
        <f t="shared" si="302"/>
        <v>0</v>
      </c>
      <c r="BK487" s="99" t="s">
        <v>90</v>
      </c>
      <c r="BL487" s="56">
        <f t="shared" si="303"/>
        <v>0</v>
      </c>
      <c r="BM487" s="99" t="s">
        <v>123</v>
      </c>
      <c r="BN487" s="56">
        <f t="shared" si="304"/>
        <v>0</v>
      </c>
      <c r="BO487" s="99" t="s">
        <v>133</v>
      </c>
      <c r="BP487" s="56">
        <f t="shared" si="305"/>
        <v>0</v>
      </c>
      <c r="BQ487" s="99" t="s">
        <v>103</v>
      </c>
      <c r="BR487" s="56">
        <f t="shared" si="306"/>
        <v>0</v>
      </c>
      <c r="BS487" s="56"/>
      <c r="BT487" s="99" t="s">
        <v>73</v>
      </c>
      <c r="BU487" s="56">
        <f t="shared" si="307"/>
        <v>0</v>
      </c>
      <c r="BV487" s="100" t="s">
        <v>84</v>
      </c>
      <c r="BW487" s="56">
        <f t="shared" si="308"/>
        <v>0</v>
      </c>
      <c r="BX487" s="99" t="s">
        <v>85</v>
      </c>
      <c r="BY487" s="56">
        <f t="shared" si="309"/>
        <v>0</v>
      </c>
      <c r="BZ487" s="99" t="s">
        <v>105</v>
      </c>
      <c r="CA487" s="56">
        <f t="shared" si="310"/>
        <v>0</v>
      </c>
      <c r="CB487" s="99" t="s">
        <v>108</v>
      </c>
      <c r="CC487" s="56">
        <f t="shared" si="311"/>
        <v>0</v>
      </c>
      <c r="CD487" s="99" t="s">
        <v>112</v>
      </c>
      <c r="CE487" s="56">
        <f t="shared" si="312"/>
        <v>0</v>
      </c>
      <c r="CF487" s="56"/>
      <c r="CG487" s="99" t="s">
        <v>73</v>
      </c>
      <c r="CH487" s="56">
        <f t="shared" si="313"/>
        <v>0</v>
      </c>
      <c r="CI487" s="99" t="s">
        <v>84</v>
      </c>
      <c r="CJ487" s="56">
        <f t="shared" si="314"/>
        <v>0</v>
      </c>
      <c r="CK487" s="99" t="s">
        <v>85</v>
      </c>
      <c r="CL487" s="56">
        <f t="shared" si="315"/>
        <v>0</v>
      </c>
      <c r="CM487" s="99" t="s">
        <v>105</v>
      </c>
      <c r="CN487" s="56">
        <f t="shared" si="316"/>
        <v>0</v>
      </c>
      <c r="CO487" s="99" t="s">
        <v>108</v>
      </c>
      <c r="CP487" s="56">
        <f t="shared" si="317"/>
        <v>0</v>
      </c>
      <c r="CQ487" s="99" t="s">
        <v>112</v>
      </c>
      <c r="CR487" s="102">
        <f t="shared" si="318"/>
        <v>0</v>
      </c>
    </row>
    <row r="488" spans="1:96" x14ac:dyDescent="0.15">
      <c r="A488" s="80" t="s">
        <v>1122</v>
      </c>
      <c r="B488" s="81" t="s">
        <v>1123</v>
      </c>
      <c r="C488" s="82" t="s">
        <v>170</v>
      </c>
      <c r="D488" s="82" t="s">
        <v>52</v>
      </c>
      <c r="E488" s="56"/>
      <c r="F488" s="14"/>
      <c r="G488" s="80">
        <v>86</v>
      </c>
      <c r="H488" s="56">
        <v>30</v>
      </c>
      <c r="I488" s="56">
        <v>73</v>
      </c>
      <c r="J488" s="56">
        <v>41.5</v>
      </c>
      <c r="K488" s="56">
        <v>50</v>
      </c>
      <c r="L488" s="56">
        <v>30</v>
      </c>
      <c r="M488" s="94">
        <f t="shared" si="281"/>
        <v>310.5</v>
      </c>
      <c r="N488" s="80"/>
      <c r="O488" s="56">
        <f t="shared" si="319"/>
        <v>0</v>
      </c>
      <c r="P488" s="56"/>
      <c r="Q488" s="81">
        <f t="shared" si="320"/>
        <v>0</v>
      </c>
      <c r="R488" s="14">
        <f t="shared" si="282"/>
        <v>0</v>
      </c>
      <c r="S488" s="80"/>
      <c r="T488" s="99" t="s">
        <v>75</v>
      </c>
      <c r="U488" s="56">
        <f t="shared" si="283"/>
        <v>0</v>
      </c>
      <c r="V488" s="99" t="s">
        <v>80</v>
      </c>
      <c r="W488" s="56">
        <f t="shared" si="284"/>
        <v>0</v>
      </c>
      <c r="X488" s="99" t="s">
        <v>89</v>
      </c>
      <c r="Y488" s="56">
        <f t="shared" si="285"/>
        <v>0</v>
      </c>
      <c r="Z488" s="99" t="s">
        <v>123</v>
      </c>
      <c r="AA488" s="56">
        <f t="shared" si="286"/>
        <v>0</v>
      </c>
      <c r="AB488" s="99" t="s">
        <v>111</v>
      </c>
      <c r="AC488" s="56">
        <f t="shared" si="287"/>
        <v>0</v>
      </c>
      <c r="AD488" s="99" t="s">
        <v>103</v>
      </c>
      <c r="AE488" s="56">
        <f t="shared" si="288"/>
        <v>0</v>
      </c>
      <c r="AF488" s="56"/>
      <c r="AG488" s="99" t="s">
        <v>74</v>
      </c>
      <c r="AH488" s="56">
        <f t="shared" si="289"/>
        <v>0</v>
      </c>
      <c r="AI488" s="100" t="s">
        <v>81</v>
      </c>
      <c r="AJ488" s="56">
        <f t="shared" si="290"/>
        <v>0</v>
      </c>
      <c r="AK488" s="56" t="s">
        <v>89</v>
      </c>
      <c r="AL488" s="56">
        <f t="shared" si="291"/>
        <v>0</v>
      </c>
      <c r="AM488" s="99" t="s">
        <v>123</v>
      </c>
      <c r="AN488" s="56">
        <f t="shared" si="292"/>
        <v>0</v>
      </c>
      <c r="AO488" s="99" t="s">
        <v>110</v>
      </c>
      <c r="AP488" s="56">
        <f t="shared" si="293"/>
        <v>0</v>
      </c>
      <c r="AQ488" s="99" t="s">
        <v>103</v>
      </c>
      <c r="AR488" s="56">
        <f t="shared" si="294"/>
        <v>0</v>
      </c>
      <c r="AS488" s="56"/>
      <c r="AT488" s="99" t="s">
        <v>74</v>
      </c>
      <c r="AU488" s="56">
        <f t="shared" si="295"/>
        <v>0</v>
      </c>
      <c r="AV488" s="99" t="s">
        <v>79</v>
      </c>
      <c r="AW488" s="56">
        <f t="shared" si="296"/>
        <v>0</v>
      </c>
      <c r="AX488" s="99" t="s">
        <v>89</v>
      </c>
      <c r="AY488" s="56">
        <f t="shared" si="297"/>
        <v>0</v>
      </c>
      <c r="AZ488" s="99" t="s">
        <v>123</v>
      </c>
      <c r="BA488" s="56">
        <f t="shared" si="298"/>
        <v>0</v>
      </c>
      <c r="BB488" s="99" t="s">
        <v>128</v>
      </c>
      <c r="BC488" s="56">
        <f t="shared" si="299"/>
        <v>0</v>
      </c>
      <c r="BD488" s="99" t="s">
        <v>126</v>
      </c>
      <c r="BE488" s="56">
        <f t="shared" si="300"/>
        <v>0</v>
      </c>
      <c r="BF488" s="56"/>
      <c r="BG488" s="69" t="s">
        <v>74</v>
      </c>
      <c r="BH488" s="56">
        <f t="shared" si="301"/>
        <v>0</v>
      </c>
      <c r="BI488" s="100" t="s">
        <v>79</v>
      </c>
      <c r="BJ488" s="56">
        <f t="shared" si="302"/>
        <v>0</v>
      </c>
      <c r="BK488" s="99" t="s">
        <v>89</v>
      </c>
      <c r="BL488" s="56">
        <f t="shared" si="303"/>
        <v>0</v>
      </c>
      <c r="BM488" s="99" t="s">
        <v>123</v>
      </c>
      <c r="BN488" s="56">
        <f t="shared" si="304"/>
        <v>0</v>
      </c>
      <c r="BO488" s="99" t="s">
        <v>128</v>
      </c>
      <c r="BP488" s="56">
        <f t="shared" si="305"/>
        <v>0</v>
      </c>
      <c r="BQ488" s="99" t="s">
        <v>126</v>
      </c>
      <c r="BR488" s="56">
        <f t="shared" si="306"/>
        <v>0</v>
      </c>
      <c r="BS488" s="56"/>
      <c r="BT488" s="99" t="s">
        <v>75</v>
      </c>
      <c r="BU488" s="56">
        <f t="shared" si="307"/>
        <v>0</v>
      </c>
      <c r="BV488" s="100" t="s">
        <v>139</v>
      </c>
      <c r="BW488" s="56">
        <f t="shared" si="308"/>
        <v>0</v>
      </c>
      <c r="BX488" s="99" t="s">
        <v>89</v>
      </c>
      <c r="BY488" s="56">
        <f t="shared" si="309"/>
        <v>0</v>
      </c>
      <c r="BZ488" s="99" t="s">
        <v>123</v>
      </c>
      <c r="CA488" s="56">
        <f t="shared" si="310"/>
        <v>0</v>
      </c>
      <c r="CB488" s="99" t="s">
        <v>111</v>
      </c>
      <c r="CC488" s="56">
        <f t="shared" si="311"/>
        <v>0</v>
      </c>
      <c r="CD488" s="99" t="s">
        <v>126</v>
      </c>
      <c r="CE488" s="56">
        <f t="shared" si="312"/>
        <v>0</v>
      </c>
      <c r="CF488" s="56"/>
      <c r="CG488" s="99" t="s">
        <v>75</v>
      </c>
      <c r="CH488" s="56">
        <f t="shared" si="313"/>
        <v>0</v>
      </c>
      <c r="CI488" s="99" t="s">
        <v>139</v>
      </c>
      <c r="CJ488" s="56">
        <f t="shared" si="314"/>
        <v>0</v>
      </c>
      <c r="CK488" s="99" t="s">
        <v>89</v>
      </c>
      <c r="CL488" s="56">
        <f t="shared" si="315"/>
        <v>0</v>
      </c>
      <c r="CM488" s="99" t="s">
        <v>123</v>
      </c>
      <c r="CN488" s="56">
        <f t="shared" si="316"/>
        <v>0</v>
      </c>
      <c r="CO488" s="99" t="s">
        <v>111</v>
      </c>
      <c r="CP488" s="56">
        <f t="shared" si="317"/>
        <v>0</v>
      </c>
      <c r="CQ488" s="99" t="s">
        <v>126</v>
      </c>
      <c r="CR488" s="102">
        <f t="shared" si="318"/>
        <v>0</v>
      </c>
    </row>
    <row r="489" spans="1:96" x14ac:dyDescent="0.15">
      <c r="A489" s="80" t="s">
        <v>1124</v>
      </c>
      <c r="B489" s="81" t="s">
        <v>1125</v>
      </c>
      <c r="C489" s="82" t="s">
        <v>170</v>
      </c>
      <c r="D489" s="82" t="s">
        <v>52</v>
      </c>
      <c r="E489" s="56"/>
      <c r="F489" s="14"/>
      <c r="G489" s="80">
        <v>76</v>
      </c>
      <c r="H489" s="56">
        <v>32</v>
      </c>
      <c r="I489" s="56">
        <v>32</v>
      </c>
      <c r="J489" s="56">
        <v>67.5</v>
      </c>
      <c r="K489" s="56">
        <v>44.5</v>
      </c>
      <c r="L489" s="56">
        <v>58</v>
      </c>
      <c r="M489" s="94">
        <f t="shared" si="281"/>
        <v>310</v>
      </c>
      <c r="N489" s="80"/>
      <c r="O489" s="56">
        <f t="shared" si="319"/>
        <v>0</v>
      </c>
      <c r="P489" s="56"/>
      <c r="Q489" s="81">
        <f t="shared" si="320"/>
        <v>0</v>
      </c>
      <c r="R489" s="14">
        <f t="shared" si="282"/>
        <v>0</v>
      </c>
      <c r="S489" s="80"/>
      <c r="T489" s="99" t="s">
        <v>77</v>
      </c>
      <c r="U489" s="56">
        <f t="shared" si="283"/>
        <v>0</v>
      </c>
      <c r="V489" s="99" t="s">
        <v>82</v>
      </c>
      <c r="W489" s="56">
        <f t="shared" si="284"/>
        <v>0</v>
      </c>
      <c r="X489" s="99" t="s">
        <v>90</v>
      </c>
      <c r="Y489" s="56">
        <f t="shared" si="285"/>
        <v>0</v>
      </c>
      <c r="Z489" s="99" t="s">
        <v>105</v>
      </c>
      <c r="AA489" s="56">
        <f t="shared" si="286"/>
        <v>0</v>
      </c>
      <c r="AB489" s="99" t="s">
        <v>108</v>
      </c>
      <c r="AC489" s="56">
        <f t="shared" si="287"/>
        <v>0</v>
      </c>
      <c r="AD489" s="99" t="s">
        <v>103</v>
      </c>
      <c r="AE489" s="56">
        <f t="shared" si="288"/>
        <v>0</v>
      </c>
      <c r="AF489" s="56"/>
      <c r="AG489" s="99" t="s">
        <v>76</v>
      </c>
      <c r="AH489" s="56">
        <f t="shared" si="289"/>
        <v>0</v>
      </c>
      <c r="AI489" s="100" t="s">
        <v>80</v>
      </c>
      <c r="AJ489" s="56">
        <f t="shared" si="290"/>
        <v>0</v>
      </c>
      <c r="AK489" s="56" t="s">
        <v>89</v>
      </c>
      <c r="AL489" s="56">
        <f t="shared" si="291"/>
        <v>0</v>
      </c>
      <c r="AM489" s="99" t="s">
        <v>123</v>
      </c>
      <c r="AN489" s="56">
        <f t="shared" si="292"/>
        <v>0</v>
      </c>
      <c r="AO489" s="99" t="s">
        <v>110</v>
      </c>
      <c r="AP489" s="56">
        <f t="shared" si="293"/>
        <v>0</v>
      </c>
      <c r="AQ489" s="99" t="s">
        <v>127</v>
      </c>
      <c r="AR489" s="56">
        <f t="shared" si="294"/>
        <v>0</v>
      </c>
      <c r="AS489" s="56"/>
      <c r="AT489" s="99" t="s">
        <v>77</v>
      </c>
      <c r="AU489" s="56">
        <f t="shared" si="295"/>
        <v>0</v>
      </c>
      <c r="AV489" s="99" t="s">
        <v>80</v>
      </c>
      <c r="AW489" s="56">
        <f t="shared" si="296"/>
        <v>0</v>
      </c>
      <c r="AX489" s="99" t="s">
        <v>90</v>
      </c>
      <c r="AY489" s="56">
        <f t="shared" si="297"/>
        <v>0</v>
      </c>
      <c r="AZ489" s="99" t="s">
        <v>105</v>
      </c>
      <c r="BA489" s="56">
        <f t="shared" si="298"/>
        <v>0</v>
      </c>
      <c r="BB489" s="99" t="s">
        <v>111</v>
      </c>
      <c r="BC489" s="56">
        <f t="shared" si="299"/>
        <v>0</v>
      </c>
      <c r="BD489" s="99" t="s">
        <v>112</v>
      </c>
      <c r="BE489" s="56">
        <f t="shared" si="300"/>
        <v>0</v>
      </c>
      <c r="BF489" s="56"/>
      <c r="BG489" s="69" t="s">
        <v>77</v>
      </c>
      <c r="BH489" s="56">
        <f t="shared" si="301"/>
        <v>0</v>
      </c>
      <c r="BI489" s="100" t="s">
        <v>80</v>
      </c>
      <c r="BJ489" s="56">
        <f t="shared" si="302"/>
        <v>0</v>
      </c>
      <c r="BK489" s="99" t="s">
        <v>90</v>
      </c>
      <c r="BL489" s="56">
        <f t="shared" si="303"/>
        <v>0</v>
      </c>
      <c r="BM489" s="99" t="s">
        <v>105</v>
      </c>
      <c r="BN489" s="56">
        <f t="shared" si="304"/>
        <v>0</v>
      </c>
      <c r="BO489" s="99" t="s">
        <v>111</v>
      </c>
      <c r="BP489" s="56">
        <f t="shared" si="305"/>
        <v>0</v>
      </c>
      <c r="BQ489" s="99" t="s">
        <v>112</v>
      </c>
      <c r="BR489" s="56">
        <f t="shared" si="306"/>
        <v>0</v>
      </c>
      <c r="BS489" s="56"/>
      <c r="BT489" s="99" t="s">
        <v>136</v>
      </c>
      <c r="BU489" s="56">
        <f t="shared" si="307"/>
        <v>0</v>
      </c>
      <c r="BV489" s="100" t="s">
        <v>80</v>
      </c>
      <c r="BW489" s="56">
        <f t="shared" si="308"/>
        <v>0</v>
      </c>
      <c r="BX489" s="99" t="s">
        <v>90</v>
      </c>
      <c r="BY489" s="56">
        <f t="shared" si="309"/>
        <v>0</v>
      </c>
      <c r="BZ489" s="99" t="s">
        <v>105</v>
      </c>
      <c r="CA489" s="56">
        <f t="shared" si="310"/>
        <v>0</v>
      </c>
      <c r="CB489" s="99" t="s">
        <v>108</v>
      </c>
      <c r="CC489" s="56">
        <f t="shared" si="311"/>
        <v>0</v>
      </c>
      <c r="CD489" s="99" t="s">
        <v>126</v>
      </c>
      <c r="CE489" s="56">
        <f t="shared" si="312"/>
        <v>0</v>
      </c>
      <c r="CF489" s="56"/>
      <c r="CG489" s="99" t="s">
        <v>136</v>
      </c>
      <c r="CH489" s="56">
        <f t="shared" si="313"/>
        <v>0</v>
      </c>
      <c r="CI489" s="99" t="s">
        <v>80</v>
      </c>
      <c r="CJ489" s="56">
        <f t="shared" si="314"/>
        <v>0</v>
      </c>
      <c r="CK489" s="99" t="s">
        <v>90</v>
      </c>
      <c r="CL489" s="56">
        <f t="shared" si="315"/>
        <v>0</v>
      </c>
      <c r="CM489" s="99" t="s">
        <v>105</v>
      </c>
      <c r="CN489" s="56">
        <f t="shared" si="316"/>
        <v>0</v>
      </c>
      <c r="CO489" s="99" t="s">
        <v>108</v>
      </c>
      <c r="CP489" s="56">
        <f t="shared" si="317"/>
        <v>0</v>
      </c>
      <c r="CQ489" s="99" t="s">
        <v>126</v>
      </c>
      <c r="CR489" s="102">
        <f t="shared" si="318"/>
        <v>0</v>
      </c>
    </row>
    <row r="490" spans="1:96" x14ac:dyDescent="0.15">
      <c r="A490" s="80" t="s">
        <v>1126</v>
      </c>
      <c r="B490" s="81" t="s">
        <v>1127</v>
      </c>
      <c r="C490" s="82" t="s">
        <v>170</v>
      </c>
      <c r="D490" s="82" t="s">
        <v>52</v>
      </c>
      <c r="E490" s="56"/>
      <c r="F490" s="14"/>
      <c r="G490" s="80">
        <v>81</v>
      </c>
      <c r="H490" s="56">
        <v>36</v>
      </c>
      <c r="I490" s="56">
        <v>63</v>
      </c>
      <c r="J490" s="56">
        <v>50</v>
      </c>
      <c r="K490" s="56">
        <v>37.5</v>
      </c>
      <c r="L490" s="56">
        <v>42</v>
      </c>
      <c r="M490" s="94">
        <f t="shared" si="281"/>
        <v>309.5</v>
      </c>
      <c r="N490" s="80"/>
      <c r="O490" s="56">
        <f t="shared" si="319"/>
        <v>0</v>
      </c>
      <c r="P490" s="56"/>
      <c r="Q490" s="81">
        <f t="shared" si="320"/>
        <v>0</v>
      </c>
      <c r="R490" s="14">
        <f t="shared" si="282"/>
        <v>0</v>
      </c>
      <c r="S490" s="80"/>
      <c r="T490" s="99" t="s">
        <v>74</v>
      </c>
      <c r="U490" s="56">
        <f t="shared" si="283"/>
        <v>0</v>
      </c>
      <c r="V490" s="99" t="s">
        <v>79</v>
      </c>
      <c r="W490" s="56">
        <f t="shared" si="284"/>
        <v>0</v>
      </c>
      <c r="X490" s="99" t="s">
        <v>86</v>
      </c>
      <c r="Y490" s="56">
        <f t="shared" si="285"/>
        <v>0</v>
      </c>
      <c r="Z490" s="99" t="s">
        <v>107</v>
      </c>
      <c r="AA490" s="56">
        <f t="shared" si="286"/>
        <v>0</v>
      </c>
      <c r="AB490" s="99" t="s">
        <v>110</v>
      </c>
      <c r="AC490" s="56">
        <f t="shared" si="287"/>
        <v>0</v>
      </c>
      <c r="AD490" s="99" t="s">
        <v>103</v>
      </c>
      <c r="AE490" s="56">
        <f t="shared" si="288"/>
        <v>0</v>
      </c>
      <c r="AF490" s="56"/>
      <c r="AG490" s="99" t="s">
        <v>76</v>
      </c>
      <c r="AH490" s="56">
        <f t="shared" si="289"/>
        <v>0</v>
      </c>
      <c r="AI490" s="100" t="s">
        <v>80</v>
      </c>
      <c r="AJ490" s="56">
        <f t="shared" si="290"/>
        <v>0</v>
      </c>
      <c r="AK490" s="56" t="s">
        <v>89</v>
      </c>
      <c r="AL490" s="56">
        <f t="shared" si="291"/>
        <v>0</v>
      </c>
      <c r="AM490" s="99" t="s">
        <v>123</v>
      </c>
      <c r="AN490" s="56">
        <f t="shared" si="292"/>
        <v>0</v>
      </c>
      <c r="AO490" s="99" t="s">
        <v>110</v>
      </c>
      <c r="AP490" s="56">
        <f t="shared" si="293"/>
        <v>0</v>
      </c>
      <c r="AQ490" s="99" t="s">
        <v>127</v>
      </c>
      <c r="AR490" s="56">
        <f t="shared" si="294"/>
        <v>0</v>
      </c>
      <c r="AS490" s="56"/>
      <c r="AT490" s="99" t="s">
        <v>77</v>
      </c>
      <c r="AU490" s="56">
        <f t="shared" si="295"/>
        <v>0</v>
      </c>
      <c r="AV490" s="99" t="s">
        <v>80</v>
      </c>
      <c r="AW490" s="56">
        <f t="shared" si="296"/>
        <v>0</v>
      </c>
      <c r="AX490" s="99" t="s">
        <v>90</v>
      </c>
      <c r="AY490" s="56">
        <f t="shared" si="297"/>
        <v>0</v>
      </c>
      <c r="AZ490" s="99" t="s">
        <v>123</v>
      </c>
      <c r="BA490" s="56">
        <f t="shared" si="298"/>
        <v>0</v>
      </c>
      <c r="BB490" s="99" t="s">
        <v>133</v>
      </c>
      <c r="BC490" s="56">
        <f t="shared" si="299"/>
        <v>0</v>
      </c>
      <c r="BD490" s="99" t="s">
        <v>103</v>
      </c>
      <c r="BE490" s="56">
        <f t="shared" si="300"/>
        <v>0</v>
      </c>
      <c r="BF490" s="56"/>
      <c r="BG490" s="69" t="s">
        <v>77</v>
      </c>
      <c r="BH490" s="56">
        <f t="shared" si="301"/>
        <v>0</v>
      </c>
      <c r="BI490" s="100" t="s">
        <v>80</v>
      </c>
      <c r="BJ490" s="56">
        <f t="shared" si="302"/>
        <v>0</v>
      </c>
      <c r="BK490" s="99" t="s">
        <v>90</v>
      </c>
      <c r="BL490" s="56">
        <f t="shared" si="303"/>
        <v>0</v>
      </c>
      <c r="BM490" s="99" t="s">
        <v>123</v>
      </c>
      <c r="BN490" s="56">
        <f t="shared" si="304"/>
        <v>0</v>
      </c>
      <c r="BO490" s="99" t="s">
        <v>133</v>
      </c>
      <c r="BP490" s="56">
        <f t="shared" si="305"/>
        <v>0</v>
      </c>
      <c r="BQ490" s="99" t="s">
        <v>103</v>
      </c>
      <c r="BR490" s="56">
        <f t="shared" si="306"/>
        <v>0</v>
      </c>
      <c r="BS490" s="56"/>
      <c r="BT490" s="99" t="s">
        <v>75</v>
      </c>
      <c r="BU490" s="56">
        <f t="shared" si="307"/>
        <v>0</v>
      </c>
      <c r="BV490" s="100" t="s">
        <v>139</v>
      </c>
      <c r="BW490" s="56">
        <f t="shared" si="308"/>
        <v>0</v>
      </c>
      <c r="BX490" s="99" t="s">
        <v>89</v>
      </c>
      <c r="BY490" s="56">
        <f t="shared" si="309"/>
        <v>0</v>
      </c>
      <c r="BZ490" s="99" t="s">
        <v>123</v>
      </c>
      <c r="CA490" s="56">
        <f t="shared" si="310"/>
        <v>0</v>
      </c>
      <c r="CB490" s="99" t="s">
        <v>111</v>
      </c>
      <c r="CC490" s="56">
        <f t="shared" si="311"/>
        <v>0</v>
      </c>
      <c r="CD490" s="99" t="s">
        <v>126</v>
      </c>
      <c r="CE490" s="56">
        <f t="shared" si="312"/>
        <v>0</v>
      </c>
      <c r="CF490" s="56"/>
      <c r="CG490" s="99" t="s">
        <v>75</v>
      </c>
      <c r="CH490" s="56">
        <f t="shared" si="313"/>
        <v>0</v>
      </c>
      <c r="CI490" s="99" t="s">
        <v>139</v>
      </c>
      <c r="CJ490" s="56">
        <f t="shared" si="314"/>
        <v>0</v>
      </c>
      <c r="CK490" s="99" t="s">
        <v>89</v>
      </c>
      <c r="CL490" s="56">
        <f t="shared" si="315"/>
        <v>0</v>
      </c>
      <c r="CM490" s="99" t="s">
        <v>123</v>
      </c>
      <c r="CN490" s="56">
        <f t="shared" si="316"/>
        <v>0</v>
      </c>
      <c r="CO490" s="99" t="s">
        <v>111</v>
      </c>
      <c r="CP490" s="56">
        <f t="shared" si="317"/>
        <v>0</v>
      </c>
      <c r="CQ490" s="99" t="s">
        <v>126</v>
      </c>
      <c r="CR490" s="102">
        <f t="shared" si="318"/>
        <v>0</v>
      </c>
    </row>
    <row r="491" spans="1:96" x14ac:dyDescent="0.15">
      <c r="A491" s="80" t="s">
        <v>1128</v>
      </c>
      <c r="B491" s="81" t="s">
        <v>1129</v>
      </c>
      <c r="C491" s="82" t="s">
        <v>170</v>
      </c>
      <c r="D491" s="82" t="s">
        <v>52</v>
      </c>
      <c r="E491" s="56"/>
      <c r="F491" s="14"/>
      <c r="G491" s="80">
        <v>76</v>
      </c>
      <c r="H491" s="56">
        <v>41</v>
      </c>
      <c r="I491" s="56">
        <v>40</v>
      </c>
      <c r="J491" s="56">
        <v>45.5</v>
      </c>
      <c r="K491" s="56">
        <v>37</v>
      </c>
      <c r="L491" s="56">
        <v>68</v>
      </c>
      <c r="M491" s="94">
        <f t="shared" si="281"/>
        <v>307.5</v>
      </c>
      <c r="N491" s="80"/>
      <c r="O491" s="56">
        <f t="shared" si="319"/>
        <v>0</v>
      </c>
      <c r="P491" s="56"/>
      <c r="Q491" s="81">
        <f t="shared" si="320"/>
        <v>0</v>
      </c>
      <c r="R491" s="14">
        <f t="shared" si="282"/>
        <v>0</v>
      </c>
      <c r="S491" s="80"/>
      <c r="T491" s="99" t="s">
        <v>74</v>
      </c>
      <c r="U491" s="56">
        <f t="shared" si="283"/>
        <v>0</v>
      </c>
      <c r="V491" s="99" t="s">
        <v>79</v>
      </c>
      <c r="W491" s="56">
        <f t="shared" si="284"/>
        <v>0</v>
      </c>
      <c r="X491" s="99" t="s">
        <v>86</v>
      </c>
      <c r="Y491" s="56">
        <f t="shared" si="285"/>
        <v>0</v>
      </c>
      <c r="Z491" s="99" t="s">
        <v>107</v>
      </c>
      <c r="AA491" s="56">
        <f t="shared" si="286"/>
        <v>0</v>
      </c>
      <c r="AB491" s="99" t="s">
        <v>110</v>
      </c>
      <c r="AC491" s="56">
        <f t="shared" si="287"/>
        <v>0</v>
      </c>
      <c r="AD491" s="99" t="s">
        <v>103</v>
      </c>
      <c r="AE491" s="56">
        <f t="shared" si="288"/>
        <v>0</v>
      </c>
      <c r="AF491" s="56"/>
      <c r="AG491" s="99" t="s">
        <v>76</v>
      </c>
      <c r="AH491" s="56">
        <f t="shared" si="289"/>
        <v>0</v>
      </c>
      <c r="AI491" s="100" t="s">
        <v>80</v>
      </c>
      <c r="AJ491" s="56">
        <f t="shared" si="290"/>
        <v>0</v>
      </c>
      <c r="AK491" s="56" t="s">
        <v>89</v>
      </c>
      <c r="AL491" s="56">
        <f t="shared" si="291"/>
        <v>0</v>
      </c>
      <c r="AM491" s="99" t="s">
        <v>123</v>
      </c>
      <c r="AN491" s="56">
        <f t="shared" si="292"/>
        <v>0</v>
      </c>
      <c r="AO491" s="99" t="s">
        <v>110</v>
      </c>
      <c r="AP491" s="56">
        <f t="shared" si="293"/>
        <v>0</v>
      </c>
      <c r="AQ491" s="99" t="s">
        <v>127</v>
      </c>
      <c r="AR491" s="56">
        <f t="shared" si="294"/>
        <v>0</v>
      </c>
      <c r="AS491" s="56"/>
      <c r="AT491" s="99" t="s">
        <v>77</v>
      </c>
      <c r="AU491" s="56">
        <f t="shared" si="295"/>
        <v>0</v>
      </c>
      <c r="AV491" s="99" t="s">
        <v>80</v>
      </c>
      <c r="AW491" s="56">
        <f t="shared" si="296"/>
        <v>0</v>
      </c>
      <c r="AX491" s="99" t="s">
        <v>90</v>
      </c>
      <c r="AY491" s="56">
        <f t="shared" si="297"/>
        <v>0</v>
      </c>
      <c r="AZ491" s="99" t="s">
        <v>105</v>
      </c>
      <c r="BA491" s="56">
        <f t="shared" si="298"/>
        <v>0</v>
      </c>
      <c r="BB491" s="99" t="s">
        <v>111</v>
      </c>
      <c r="BC491" s="56">
        <f t="shared" si="299"/>
        <v>0</v>
      </c>
      <c r="BD491" s="99" t="s">
        <v>112</v>
      </c>
      <c r="BE491" s="56">
        <f t="shared" si="300"/>
        <v>0</v>
      </c>
      <c r="BF491" s="56"/>
      <c r="BG491" s="69" t="s">
        <v>77</v>
      </c>
      <c r="BH491" s="56">
        <f t="shared" si="301"/>
        <v>0</v>
      </c>
      <c r="BI491" s="100" t="s">
        <v>80</v>
      </c>
      <c r="BJ491" s="56">
        <f t="shared" si="302"/>
        <v>0</v>
      </c>
      <c r="BK491" s="99" t="s">
        <v>90</v>
      </c>
      <c r="BL491" s="56">
        <f t="shared" si="303"/>
        <v>0</v>
      </c>
      <c r="BM491" s="99" t="s">
        <v>105</v>
      </c>
      <c r="BN491" s="56">
        <f t="shared" si="304"/>
        <v>0</v>
      </c>
      <c r="BO491" s="99" t="s">
        <v>111</v>
      </c>
      <c r="BP491" s="56">
        <f t="shared" si="305"/>
        <v>0</v>
      </c>
      <c r="BQ491" s="99" t="s">
        <v>112</v>
      </c>
      <c r="BR491" s="56">
        <f t="shared" si="306"/>
        <v>0</v>
      </c>
      <c r="BS491" s="56"/>
      <c r="BT491" s="99" t="s">
        <v>136</v>
      </c>
      <c r="BU491" s="56">
        <f t="shared" si="307"/>
        <v>0</v>
      </c>
      <c r="BV491" s="100" t="s">
        <v>80</v>
      </c>
      <c r="BW491" s="56">
        <f t="shared" si="308"/>
        <v>0</v>
      </c>
      <c r="BX491" s="99" t="s">
        <v>90</v>
      </c>
      <c r="BY491" s="56">
        <f t="shared" si="309"/>
        <v>0</v>
      </c>
      <c r="BZ491" s="99" t="s">
        <v>105</v>
      </c>
      <c r="CA491" s="56">
        <f t="shared" si="310"/>
        <v>0</v>
      </c>
      <c r="CB491" s="99" t="s">
        <v>108</v>
      </c>
      <c r="CC491" s="56">
        <f t="shared" si="311"/>
        <v>0</v>
      </c>
      <c r="CD491" s="99" t="s">
        <v>126</v>
      </c>
      <c r="CE491" s="56">
        <f t="shared" si="312"/>
        <v>0</v>
      </c>
      <c r="CF491" s="56"/>
      <c r="CG491" s="99" t="s">
        <v>136</v>
      </c>
      <c r="CH491" s="56">
        <f t="shared" si="313"/>
        <v>0</v>
      </c>
      <c r="CI491" s="99" t="s">
        <v>80</v>
      </c>
      <c r="CJ491" s="56">
        <f t="shared" si="314"/>
        <v>0</v>
      </c>
      <c r="CK491" s="99" t="s">
        <v>90</v>
      </c>
      <c r="CL491" s="56">
        <f t="shared" si="315"/>
        <v>0</v>
      </c>
      <c r="CM491" s="99" t="s">
        <v>105</v>
      </c>
      <c r="CN491" s="56">
        <f t="shared" si="316"/>
        <v>0</v>
      </c>
      <c r="CO491" s="99" t="s">
        <v>108</v>
      </c>
      <c r="CP491" s="56">
        <f t="shared" si="317"/>
        <v>0</v>
      </c>
      <c r="CQ491" s="99" t="s">
        <v>126</v>
      </c>
      <c r="CR491" s="102">
        <f t="shared" si="318"/>
        <v>0</v>
      </c>
    </row>
    <row r="492" spans="1:96" x14ac:dyDescent="0.15">
      <c r="A492" s="80" t="s">
        <v>1130</v>
      </c>
      <c r="B492" s="81" t="s">
        <v>1131</v>
      </c>
      <c r="C492" s="82" t="s">
        <v>170</v>
      </c>
      <c r="D492" s="82" t="s">
        <v>52</v>
      </c>
      <c r="E492" s="56"/>
      <c r="F492" s="14"/>
      <c r="G492" s="80">
        <v>91</v>
      </c>
      <c r="H492" s="56">
        <v>26</v>
      </c>
      <c r="I492" s="56">
        <v>67</v>
      </c>
      <c r="J492" s="56">
        <v>46</v>
      </c>
      <c r="K492" s="56">
        <v>40</v>
      </c>
      <c r="L492" s="56">
        <v>37</v>
      </c>
      <c r="M492" s="94">
        <f t="shared" si="281"/>
        <v>307</v>
      </c>
      <c r="N492" s="80"/>
      <c r="O492" s="56">
        <f t="shared" si="319"/>
        <v>0</v>
      </c>
      <c r="P492" s="56"/>
      <c r="Q492" s="81">
        <f t="shared" si="320"/>
        <v>0</v>
      </c>
      <c r="R492" s="14">
        <f t="shared" si="282"/>
        <v>0</v>
      </c>
      <c r="S492" s="80"/>
      <c r="T492" s="99" t="s">
        <v>77</v>
      </c>
      <c r="U492" s="56">
        <f t="shared" si="283"/>
        <v>0</v>
      </c>
      <c r="V492" s="99" t="s">
        <v>82</v>
      </c>
      <c r="W492" s="56">
        <f t="shared" si="284"/>
        <v>0</v>
      </c>
      <c r="X492" s="99" t="s">
        <v>90</v>
      </c>
      <c r="Y492" s="56">
        <f t="shared" si="285"/>
        <v>0</v>
      </c>
      <c r="Z492" s="99" t="s">
        <v>105</v>
      </c>
      <c r="AA492" s="56">
        <f t="shared" si="286"/>
        <v>0</v>
      </c>
      <c r="AB492" s="99" t="s">
        <v>108</v>
      </c>
      <c r="AC492" s="56">
        <f t="shared" si="287"/>
        <v>0</v>
      </c>
      <c r="AD492" s="99" t="s">
        <v>103</v>
      </c>
      <c r="AE492" s="56">
        <f t="shared" si="288"/>
        <v>0</v>
      </c>
      <c r="AF492" s="56"/>
      <c r="AG492" s="99" t="s">
        <v>73</v>
      </c>
      <c r="AH492" s="56">
        <f t="shared" si="289"/>
        <v>0</v>
      </c>
      <c r="AI492" s="100" t="s">
        <v>79</v>
      </c>
      <c r="AJ492" s="56">
        <f t="shared" si="290"/>
        <v>0</v>
      </c>
      <c r="AK492" s="56" t="s">
        <v>85</v>
      </c>
      <c r="AL492" s="56">
        <f t="shared" si="291"/>
        <v>0</v>
      </c>
      <c r="AM492" s="99" t="s">
        <v>107</v>
      </c>
      <c r="AN492" s="56">
        <f t="shared" si="292"/>
        <v>0</v>
      </c>
      <c r="AO492" s="99" t="s">
        <v>111</v>
      </c>
      <c r="AP492" s="56">
        <f t="shared" si="293"/>
        <v>0</v>
      </c>
      <c r="AQ492" s="99" t="s">
        <v>103</v>
      </c>
      <c r="AR492" s="56">
        <f t="shared" si="294"/>
        <v>0</v>
      </c>
      <c r="AS492" s="56"/>
      <c r="AT492" s="99" t="s">
        <v>77</v>
      </c>
      <c r="AU492" s="56">
        <f t="shared" si="295"/>
        <v>0</v>
      </c>
      <c r="AV492" s="99" t="s">
        <v>80</v>
      </c>
      <c r="AW492" s="56">
        <f t="shared" si="296"/>
        <v>0</v>
      </c>
      <c r="AX492" s="99" t="s">
        <v>90</v>
      </c>
      <c r="AY492" s="56">
        <f t="shared" si="297"/>
        <v>0</v>
      </c>
      <c r="AZ492" s="99" t="s">
        <v>107</v>
      </c>
      <c r="BA492" s="56">
        <f t="shared" si="298"/>
        <v>0</v>
      </c>
      <c r="BB492" s="99" t="s">
        <v>111</v>
      </c>
      <c r="BC492" s="56">
        <f t="shared" si="299"/>
        <v>0</v>
      </c>
      <c r="BD492" s="99" t="s">
        <v>126</v>
      </c>
      <c r="BE492" s="56">
        <f t="shared" si="300"/>
        <v>0</v>
      </c>
      <c r="BF492" s="56"/>
      <c r="BG492" s="69" t="s">
        <v>77</v>
      </c>
      <c r="BH492" s="56">
        <f t="shared" si="301"/>
        <v>0</v>
      </c>
      <c r="BI492" s="100" t="s">
        <v>80</v>
      </c>
      <c r="BJ492" s="56">
        <f t="shared" si="302"/>
        <v>0</v>
      </c>
      <c r="BK492" s="99" t="s">
        <v>90</v>
      </c>
      <c r="BL492" s="56">
        <f t="shared" si="303"/>
        <v>0</v>
      </c>
      <c r="BM492" s="99" t="s">
        <v>107</v>
      </c>
      <c r="BN492" s="56">
        <f t="shared" si="304"/>
        <v>0</v>
      </c>
      <c r="BO492" s="99" t="s">
        <v>111</v>
      </c>
      <c r="BP492" s="56">
        <f t="shared" si="305"/>
        <v>0</v>
      </c>
      <c r="BQ492" s="99" t="s">
        <v>126</v>
      </c>
      <c r="BR492" s="56">
        <f t="shared" si="306"/>
        <v>0</v>
      </c>
      <c r="BS492" s="56"/>
      <c r="BT492" s="99" t="s">
        <v>74</v>
      </c>
      <c r="BU492" s="56">
        <f t="shared" si="307"/>
        <v>0</v>
      </c>
      <c r="BV492" s="100" t="s">
        <v>139</v>
      </c>
      <c r="BW492" s="56">
        <f t="shared" si="308"/>
        <v>0</v>
      </c>
      <c r="BX492" s="99" t="s">
        <v>86</v>
      </c>
      <c r="BY492" s="56">
        <f t="shared" si="309"/>
        <v>0</v>
      </c>
      <c r="BZ492" s="99" t="s">
        <v>123</v>
      </c>
      <c r="CA492" s="56">
        <f t="shared" si="310"/>
        <v>0</v>
      </c>
      <c r="CB492" s="99" t="s">
        <v>111</v>
      </c>
      <c r="CC492" s="56">
        <f t="shared" si="311"/>
        <v>0</v>
      </c>
      <c r="CD492" s="99" t="s">
        <v>126</v>
      </c>
      <c r="CE492" s="56">
        <f t="shared" si="312"/>
        <v>0</v>
      </c>
      <c r="CF492" s="56"/>
      <c r="CG492" s="99" t="s">
        <v>74</v>
      </c>
      <c r="CH492" s="56">
        <f t="shared" si="313"/>
        <v>0</v>
      </c>
      <c r="CI492" s="99" t="s">
        <v>139</v>
      </c>
      <c r="CJ492" s="56">
        <f t="shared" si="314"/>
        <v>0</v>
      </c>
      <c r="CK492" s="99" t="s">
        <v>86</v>
      </c>
      <c r="CL492" s="56">
        <f t="shared" si="315"/>
        <v>0</v>
      </c>
      <c r="CM492" s="99" t="s">
        <v>123</v>
      </c>
      <c r="CN492" s="56">
        <f t="shared" si="316"/>
        <v>0</v>
      </c>
      <c r="CO492" s="99" t="s">
        <v>111</v>
      </c>
      <c r="CP492" s="56">
        <f t="shared" si="317"/>
        <v>0</v>
      </c>
      <c r="CQ492" s="99" t="s">
        <v>126</v>
      </c>
      <c r="CR492" s="102">
        <f t="shared" si="318"/>
        <v>0</v>
      </c>
    </row>
    <row r="493" spans="1:96" x14ac:dyDescent="0.15">
      <c r="A493" s="80" t="s">
        <v>1132</v>
      </c>
      <c r="B493" s="81" t="s">
        <v>1133</v>
      </c>
      <c r="C493" s="82" t="s">
        <v>170</v>
      </c>
      <c r="D493" s="82" t="s">
        <v>52</v>
      </c>
      <c r="E493" s="56"/>
      <c r="F493" s="14"/>
      <c r="G493" s="80">
        <v>92</v>
      </c>
      <c r="H493" s="56">
        <v>28</v>
      </c>
      <c r="I493" s="56">
        <v>81</v>
      </c>
      <c r="J493" s="56">
        <v>29</v>
      </c>
      <c r="K493" s="56">
        <v>28.5</v>
      </c>
      <c r="L493" s="56">
        <v>48</v>
      </c>
      <c r="M493" s="94">
        <f t="shared" si="281"/>
        <v>306.5</v>
      </c>
      <c r="N493" s="80"/>
      <c r="O493" s="56">
        <f t="shared" si="319"/>
        <v>0</v>
      </c>
      <c r="P493" s="56"/>
      <c r="Q493" s="81">
        <f t="shared" si="320"/>
        <v>0</v>
      </c>
      <c r="R493" s="14">
        <f t="shared" si="282"/>
        <v>0</v>
      </c>
      <c r="S493" s="80"/>
      <c r="T493" s="99" t="s">
        <v>77</v>
      </c>
      <c r="U493" s="56">
        <f t="shared" si="283"/>
        <v>0</v>
      </c>
      <c r="V493" s="99" t="s">
        <v>81</v>
      </c>
      <c r="W493" s="56">
        <f t="shared" si="284"/>
        <v>0</v>
      </c>
      <c r="X493" s="99" t="s">
        <v>90</v>
      </c>
      <c r="Y493" s="56">
        <f t="shared" si="285"/>
        <v>0</v>
      </c>
      <c r="Z493" s="99" t="s">
        <v>123</v>
      </c>
      <c r="AA493" s="56">
        <f t="shared" si="286"/>
        <v>0</v>
      </c>
      <c r="AB493" s="99" t="s">
        <v>110</v>
      </c>
      <c r="AC493" s="56">
        <f t="shared" si="287"/>
        <v>0</v>
      </c>
      <c r="AD493" s="99" t="s">
        <v>103</v>
      </c>
      <c r="AE493" s="56">
        <f t="shared" si="288"/>
        <v>0</v>
      </c>
      <c r="AF493" s="56"/>
      <c r="AG493" s="99" t="s">
        <v>74</v>
      </c>
      <c r="AH493" s="56">
        <f t="shared" si="289"/>
        <v>0</v>
      </c>
      <c r="AI493" s="100" t="s">
        <v>79</v>
      </c>
      <c r="AJ493" s="56">
        <f t="shared" si="290"/>
        <v>0</v>
      </c>
      <c r="AK493" s="56" t="s">
        <v>87</v>
      </c>
      <c r="AL493" s="56">
        <f t="shared" si="291"/>
        <v>0</v>
      </c>
      <c r="AM493" s="99" t="s">
        <v>105</v>
      </c>
      <c r="AN493" s="56">
        <f t="shared" si="292"/>
        <v>0</v>
      </c>
      <c r="AO493" s="99" t="s">
        <v>110</v>
      </c>
      <c r="AP493" s="56">
        <f t="shared" si="293"/>
        <v>0</v>
      </c>
      <c r="AQ493" s="99" t="s">
        <v>103</v>
      </c>
      <c r="AR493" s="56">
        <f t="shared" si="294"/>
        <v>0</v>
      </c>
      <c r="AS493" s="56"/>
      <c r="AT493" s="99" t="s">
        <v>74</v>
      </c>
      <c r="AU493" s="56">
        <f t="shared" si="295"/>
        <v>0</v>
      </c>
      <c r="AV493" s="99" t="s">
        <v>79</v>
      </c>
      <c r="AW493" s="56">
        <f t="shared" si="296"/>
        <v>0</v>
      </c>
      <c r="AX493" s="99" t="s">
        <v>87</v>
      </c>
      <c r="AY493" s="56">
        <f t="shared" si="297"/>
        <v>0</v>
      </c>
      <c r="AZ493" s="99" t="s">
        <v>123</v>
      </c>
      <c r="BA493" s="56">
        <f t="shared" si="298"/>
        <v>0</v>
      </c>
      <c r="BB493" s="99" t="s">
        <v>128</v>
      </c>
      <c r="BC493" s="56">
        <f t="shared" si="299"/>
        <v>0</v>
      </c>
      <c r="BD493" s="99" t="s">
        <v>126</v>
      </c>
      <c r="BE493" s="56">
        <f t="shared" si="300"/>
        <v>0</v>
      </c>
      <c r="BF493" s="56"/>
      <c r="BG493" s="69" t="s">
        <v>74</v>
      </c>
      <c r="BH493" s="56">
        <f t="shared" si="301"/>
        <v>0</v>
      </c>
      <c r="BI493" s="100" t="s">
        <v>79</v>
      </c>
      <c r="BJ493" s="56">
        <f t="shared" si="302"/>
        <v>0</v>
      </c>
      <c r="BK493" s="99" t="s">
        <v>87</v>
      </c>
      <c r="BL493" s="56">
        <f t="shared" si="303"/>
        <v>0</v>
      </c>
      <c r="BM493" s="99" t="s">
        <v>123</v>
      </c>
      <c r="BN493" s="56">
        <f t="shared" si="304"/>
        <v>0</v>
      </c>
      <c r="BO493" s="99" t="s">
        <v>128</v>
      </c>
      <c r="BP493" s="56">
        <f t="shared" si="305"/>
        <v>0</v>
      </c>
      <c r="BQ493" s="99" t="s">
        <v>126</v>
      </c>
      <c r="BR493" s="56">
        <f t="shared" si="306"/>
        <v>0</v>
      </c>
      <c r="BS493" s="56"/>
      <c r="BT493" s="99" t="s">
        <v>136</v>
      </c>
      <c r="BU493" s="56">
        <f t="shared" si="307"/>
        <v>0</v>
      </c>
      <c r="BV493" s="100" t="s">
        <v>80</v>
      </c>
      <c r="BW493" s="56">
        <f t="shared" si="308"/>
        <v>0</v>
      </c>
      <c r="BX493" s="99" t="s">
        <v>90</v>
      </c>
      <c r="BY493" s="56">
        <f t="shared" si="309"/>
        <v>0</v>
      </c>
      <c r="BZ493" s="99" t="s">
        <v>105</v>
      </c>
      <c r="CA493" s="56">
        <f t="shared" si="310"/>
        <v>0</v>
      </c>
      <c r="CB493" s="99" t="s">
        <v>108</v>
      </c>
      <c r="CC493" s="56">
        <f t="shared" si="311"/>
        <v>0</v>
      </c>
      <c r="CD493" s="99" t="s">
        <v>126</v>
      </c>
      <c r="CE493" s="56">
        <f t="shared" si="312"/>
        <v>0</v>
      </c>
      <c r="CF493" s="56"/>
      <c r="CG493" s="99" t="s">
        <v>136</v>
      </c>
      <c r="CH493" s="56">
        <f t="shared" si="313"/>
        <v>0</v>
      </c>
      <c r="CI493" s="99" t="s">
        <v>80</v>
      </c>
      <c r="CJ493" s="56">
        <f t="shared" si="314"/>
        <v>0</v>
      </c>
      <c r="CK493" s="99" t="s">
        <v>90</v>
      </c>
      <c r="CL493" s="56">
        <f t="shared" si="315"/>
        <v>0</v>
      </c>
      <c r="CM493" s="99" t="s">
        <v>105</v>
      </c>
      <c r="CN493" s="56">
        <f t="shared" si="316"/>
        <v>0</v>
      </c>
      <c r="CO493" s="99" t="s">
        <v>108</v>
      </c>
      <c r="CP493" s="56">
        <f t="shared" si="317"/>
        <v>0</v>
      </c>
      <c r="CQ493" s="99" t="s">
        <v>126</v>
      </c>
      <c r="CR493" s="102">
        <f t="shared" si="318"/>
        <v>0</v>
      </c>
    </row>
    <row r="494" spans="1:96" x14ac:dyDescent="0.15">
      <c r="A494" s="80" t="s">
        <v>1134</v>
      </c>
      <c r="B494" s="81" t="s">
        <v>1135</v>
      </c>
      <c r="C494" s="82" t="s">
        <v>170</v>
      </c>
      <c r="D494" s="82" t="s">
        <v>52</v>
      </c>
      <c r="E494" s="56"/>
      <c r="F494" s="14"/>
      <c r="G494" s="80">
        <v>88</v>
      </c>
      <c r="H494" s="56">
        <v>13</v>
      </c>
      <c r="I494" s="56">
        <v>94</v>
      </c>
      <c r="J494" s="56">
        <v>47</v>
      </c>
      <c r="K494" s="56">
        <v>39.5</v>
      </c>
      <c r="L494" s="56">
        <v>24</v>
      </c>
      <c r="M494" s="94">
        <f t="shared" si="281"/>
        <v>305.5</v>
      </c>
      <c r="N494" s="80"/>
      <c r="O494" s="56">
        <f t="shared" si="319"/>
        <v>0</v>
      </c>
      <c r="P494" s="56"/>
      <c r="Q494" s="81">
        <f t="shared" si="320"/>
        <v>0</v>
      </c>
      <c r="R494" s="14">
        <f t="shared" si="282"/>
        <v>0</v>
      </c>
      <c r="S494" s="80"/>
      <c r="T494" s="99" t="s">
        <v>75</v>
      </c>
      <c r="U494" s="56">
        <f t="shared" si="283"/>
        <v>0</v>
      </c>
      <c r="V494" s="99" t="s">
        <v>81</v>
      </c>
      <c r="W494" s="56">
        <f t="shared" si="284"/>
        <v>0</v>
      </c>
      <c r="X494" s="99" t="s">
        <v>87</v>
      </c>
      <c r="Y494" s="56">
        <f t="shared" si="285"/>
        <v>0</v>
      </c>
      <c r="Z494" s="99" t="s">
        <v>105</v>
      </c>
      <c r="AA494" s="56">
        <f t="shared" si="286"/>
        <v>0</v>
      </c>
      <c r="AB494" s="99" t="s">
        <v>111</v>
      </c>
      <c r="AC494" s="56">
        <f t="shared" si="287"/>
        <v>0</v>
      </c>
      <c r="AD494" s="99" t="s">
        <v>103</v>
      </c>
      <c r="AE494" s="56">
        <f t="shared" si="288"/>
        <v>0</v>
      </c>
      <c r="AF494" s="56"/>
      <c r="AG494" s="99" t="s">
        <v>73</v>
      </c>
      <c r="AH494" s="56">
        <f t="shared" si="289"/>
        <v>0</v>
      </c>
      <c r="AI494" s="100" t="s">
        <v>79</v>
      </c>
      <c r="AJ494" s="56">
        <f t="shared" si="290"/>
        <v>0</v>
      </c>
      <c r="AK494" s="56" t="s">
        <v>86</v>
      </c>
      <c r="AL494" s="56">
        <f t="shared" si="291"/>
        <v>0</v>
      </c>
      <c r="AM494" s="99" t="s">
        <v>105</v>
      </c>
      <c r="AN494" s="56">
        <f t="shared" si="292"/>
        <v>0</v>
      </c>
      <c r="AO494" s="99" t="s">
        <v>111</v>
      </c>
      <c r="AP494" s="56">
        <f t="shared" si="293"/>
        <v>0</v>
      </c>
      <c r="AQ494" s="99" t="s">
        <v>103</v>
      </c>
      <c r="AR494" s="56">
        <f t="shared" si="294"/>
        <v>0</v>
      </c>
      <c r="AS494" s="56"/>
      <c r="AT494" s="99" t="s">
        <v>75</v>
      </c>
      <c r="AU494" s="56">
        <f t="shared" si="295"/>
        <v>0</v>
      </c>
      <c r="AV494" s="99" t="s">
        <v>81</v>
      </c>
      <c r="AW494" s="56">
        <f t="shared" si="296"/>
        <v>0</v>
      </c>
      <c r="AX494" s="99" t="s">
        <v>86</v>
      </c>
      <c r="AY494" s="56">
        <f t="shared" si="297"/>
        <v>0</v>
      </c>
      <c r="AZ494" s="99" t="s">
        <v>105</v>
      </c>
      <c r="BA494" s="56">
        <f t="shared" si="298"/>
        <v>0</v>
      </c>
      <c r="BB494" s="99" t="s">
        <v>111</v>
      </c>
      <c r="BC494" s="56">
        <f t="shared" si="299"/>
        <v>0</v>
      </c>
      <c r="BD494" s="99" t="s">
        <v>112</v>
      </c>
      <c r="BE494" s="56">
        <f t="shared" si="300"/>
        <v>0</v>
      </c>
      <c r="BF494" s="56"/>
      <c r="BG494" s="69" t="s">
        <v>75</v>
      </c>
      <c r="BH494" s="56">
        <f t="shared" si="301"/>
        <v>0</v>
      </c>
      <c r="BI494" s="100" t="s">
        <v>81</v>
      </c>
      <c r="BJ494" s="56">
        <f t="shared" si="302"/>
        <v>0</v>
      </c>
      <c r="BK494" s="99" t="s">
        <v>86</v>
      </c>
      <c r="BL494" s="56">
        <f t="shared" si="303"/>
        <v>0</v>
      </c>
      <c r="BM494" s="99" t="s">
        <v>105</v>
      </c>
      <c r="BN494" s="56">
        <f t="shared" si="304"/>
        <v>0</v>
      </c>
      <c r="BO494" s="99" t="s">
        <v>111</v>
      </c>
      <c r="BP494" s="56">
        <f t="shared" si="305"/>
        <v>0</v>
      </c>
      <c r="BQ494" s="99" t="s">
        <v>112</v>
      </c>
      <c r="BR494" s="56">
        <f t="shared" si="306"/>
        <v>0</v>
      </c>
      <c r="BS494" s="56"/>
      <c r="BT494" s="99" t="s">
        <v>136</v>
      </c>
      <c r="BU494" s="56">
        <f t="shared" si="307"/>
        <v>0</v>
      </c>
      <c r="BV494" s="100" t="s">
        <v>80</v>
      </c>
      <c r="BW494" s="56">
        <f t="shared" si="308"/>
        <v>0</v>
      </c>
      <c r="BX494" s="99" t="s">
        <v>90</v>
      </c>
      <c r="BY494" s="56">
        <f t="shared" si="309"/>
        <v>0</v>
      </c>
      <c r="BZ494" s="99" t="s">
        <v>105</v>
      </c>
      <c r="CA494" s="56">
        <f t="shared" si="310"/>
        <v>0</v>
      </c>
      <c r="CB494" s="99" t="s">
        <v>108</v>
      </c>
      <c r="CC494" s="56">
        <f t="shared" si="311"/>
        <v>0</v>
      </c>
      <c r="CD494" s="99" t="s">
        <v>126</v>
      </c>
      <c r="CE494" s="56">
        <f t="shared" si="312"/>
        <v>0</v>
      </c>
      <c r="CF494" s="56"/>
      <c r="CG494" s="99" t="s">
        <v>136</v>
      </c>
      <c r="CH494" s="56">
        <f t="shared" si="313"/>
        <v>0</v>
      </c>
      <c r="CI494" s="99" t="s">
        <v>80</v>
      </c>
      <c r="CJ494" s="56">
        <f t="shared" si="314"/>
        <v>0</v>
      </c>
      <c r="CK494" s="99" t="s">
        <v>90</v>
      </c>
      <c r="CL494" s="56">
        <f t="shared" si="315"/>
        <v>0</v>
      </c>
      <c r="CM494" s="99" t="s">
        <v>105</v>
      </c>
      <c r="CN494" s="56">
        <f t="shared" si="316"/>
        <v>0</v>
      </c>
      <c r="CO494" s="99" t="s">
        <v>108</v>
      </c>
      <c r="CP494" s="56">
        <f t="shared" si="317"/>
        <v>0</v>
      </c>
      <c r="CQ494" s="99" t="s">
        <v>126</v>
      </c>
      <c r="CR494" s="102">
        <f t="shared" si="318"/>
        <v>0</v>
      </c>
    </row>
    <row r="495" spans="1:96" x14ac:dyDescent="0.15">
      <c r="A495" s="80" t="s">
        <v>1136</v>
      </c>
      <c r="B495" s="81" t="s">
        <v>1137</v>
      </c>
      <c r="C495" s="82" t="s">
        <v>170</v>
      </c>
      <c r="D495" s="82" t="s">
        <v>52</v>
      </c>
      <c r="E495" s="56"/>
      <c r="F495" s="14"/>
      <c r="G495" s="80">
        <v>84</v>
      </c>
      <c r="H495" s="56">
        <v>39</v>
      </c>
      <c r="I495" s="56">
        <v>68</v>
      </c>
      <c r="J495" s="56">
        <v>48</v>
      </c>
      <c r="K495" s="56">
        <v>34.5</v>
      </c>
      <c r="L495" s="56">
        <v>32</v>
      </c>
      <c r="M495" s="94">
        <f t="shared" si="281"/>
        <v>305.5</v>
      </c>
      <c r="N495" s="80"/>
      <c r="O495" s="56">
        <f t="shared" si="319"/>
        <v>0</v>
      </c>
      <c r="P495" s="56"/>
      <c r="Q495" s="81">
        <f t="shared" si="320"/>
        <v>0</v>
      </c>
      <c r="R495" s="14">
        <f t="shared" si="282"/>
        <v>0</v>
      </c>
      <c r="S495" s="80"/>
      <c r="T495" s="99" t="s">
        <v>78</v>
      </c>
      <c r="U495" s="56">
        <f t="shared" si="283"/>
        <v>0</v>
      </c>
      <c r="V495" s="99" t="s">
        <v>79</v>
      </c>
      <c r="W495" s="56">
        <f t="shared" si="284"/>
        <v>0</v>
      </c>
      <c r="X495" s="99" t="s">
        <v>86</v>
      </c>
      <c r="Y495" s="56">
        <f t="shared" si="285"/>
        <v>0</v>
      </c>
      <c r="Z495" s="99" t="s">
        <v>105</v>
      </c>
      <c r="AA495" s="56">
        <f t="shared" si="286"/>
        <v>0</v>
      </c>
      <c r="AB495" s="99" t="s">
        <v>110</v>
      </c>
      <c r="AC495" s="56">
        <f t="shared" si="287"/>
        <v>0</v>
      </c>
      <c r="AD495" s="99" t="s">
        <v>112</v>
      </c>
      <c r="AE495" s="56">
        <f t="shared" si="288"/>
        <v>0</v>
      </c>
      <c r="AF495" s="56"/>
      <c r="AG495" s="99" t="s">
        <v>77</v>
      </c>
      <c r="AH495" s="56">
        <f t="shared" si="289"/>
        <v>0</v>
      </c>
      <c r="AI495" s="100" t="s">
        <v>84</v>
      </c>
      <c r="AJ495" s="56">
        <f t="shared" si="290"/>
        <v>0</v>
      </c>
      <c r="AK495" s="56" t="s">
        <v>90</v>
      </c>
      <c r="AL495" s="56">
        <f t="shared" si="291"/>
        <v>0</v>
      </c>
      <c r="AM495" s="99" t="s">
        <v>123</v>
      </c>
      <c r="AN495" s="56">
        <f t="shared" si="292"/>
        <v>0</v>
      </c>
      <c r="AO495" s="99" t="s">
        <v>111</v>
      </c>
      <c r="AP495" s="56">
        <f t="shared" si="293"/>
        <v>0</v>
      </c>
      <c r="AQ495" s="99" t="s">
        <v>103</v>
      </c>
      <c r="AR495" s="56">
        <f t="shared" si="294"/>
        <v>0</v>
      </c>
      <c r="AS495" s="56"/>
      <c r="AT495" s="99" t="s">
        <v>76</v>
      </c>
      <c r="AU495" s="56">
        <f t="shared" si="295"/>
        <v>0</v>
      </c>
      <c r="AV495" s="99" t="s">
        <v>84</v>
      </c>
      <c r="AW495" s="56">
        <f t="shared" si="296"/>
        <v>0</v>
      </c>
      <c r="AX495" s="99" t="s">
        <v>89</v>
      </c>
      <c r="AY495" s="56">
        <f t="shared" si="297"/>
        <v>0</v>
      </c>
      <c r="AZ495" s="99" t="s">
        <v>123</v>
      </c>
      <c r="BA495" s="56">
        <f t="shared" si="298"/>
        <v>0</v>
      </c>
      <c r="BB495" s="99" t="s">
        <v>111</v>
      </c>
      <c r="BC495" s="56">
        <f t="shared" si="299"/>
        <v>0</v>
      </c>
      <c r="BD495" s="99" t="s">
        <v>103</v>
      </c>
      <c r="BE495" s="56">
        <f t="shared" si="300"/>
        <v>0</v>
      </c>
      <c r="BF495" s="56"/>
      <c r="BG495" s="69" t="s">
        <v>76</v>
      </c>
      <c r="BH495" s="56">
        <f t="shared" si="301"/>
        <v>0</v>
      </c>
      <c r="BI495" s="100" t="s">
        <v>84</v>
      </c>
      <c r="BJ495" s="56">
        <f t="shared" si="302"/>
        <v>0</v>
      </c>
      <c r="BK495" s="99" t="s">
        <v>89</v>
      </c>
      <c r="BL495" s="56">
        <f t="shared" si="303"/>
        <v>0</v>
      </c>
      <c r="BM495" s="99" t="s">
        <v>123</v>
      </c>
      <c r="BN495" s="56">
        <f t="shared" si="304"/>
        <v>0</v>
      </c>
      <c r="BO495" s="99" t="s">
        <v>111</v>
      </c>
      <c r="BP495" s="56">
        <f t="shared" si="305"/>
        <v>0</v>
      </c>
      <c r="BQ495" s="99" t="s">
        <v>103</v>
      </c>
      <c r="BR495" s="56">
        <f t="shared" si="306"/>
        <v>0</v>
      </c>
      <c r="BS495" s="56"/>
      <c r="BT495" s="99" t="s">
        <v>74</v>
      </c>
      <c r="BU495" s="56">
        <f t="shared" si="307"/>
        <v>0</v>
      </c>
      <c r="BV495" s="100" t="s">
        <v>139</v>
      </c>
      <c r="BW495" s="56">
        <f t="shared" si="308"/>
        <v>0</v>
      </c>
      <c r="BX495" s="99" t="s">
        <v>86</v>
      </c>
      <c r="BY495" s="56">
        <f t="shared" si="309"/>
        <v>0</v>
      </c>
      <c r="BZ495" s="99" t="s">
        <v>123</v>
      </c>
      <c r="CA495" s="56">
        <f t="shared" si="310"/>
        <v>0</v>
      </c>
      <c r="CB495" s="99" t="s">
        <v>111</v>
      </c>
      <c r="CC495" s="56">
        <f t="shared" si="311"/>
        <v>0</v>
      </c>
      <c r="CD495" s="99" t="s">
        <v>126</v>
      </c>
      <c r="CE495" s="56">
        <f t="shared" si="312"/>
        <v>0</v>
      </c>
      <c r="CF495" s="56"/>
      <c r="CG495" s="99" t="s">
        <v>74</v>
      </c>
      <c r="CH495" s="56">
        <f t="shared" si="313"/>
        <v>0</v>
      </c>
      <c r="CI495" s="99" t="s">
        <v>139</v>
      </c>
      <c r="CJ495" s="56">
        <f t="shared" si="314"/>
        <v>0</v>
      </c>
      <c r="CK495" s="99" t="s">
        <v>86</v>
      </c>
      <c r="CL495" s="56">
        <f t="shared" si="315"/>
        <v>0</v>
      </c>
      <c r="CM495" s="99" t="s">
        <v>123</v>
      </c>
      <c r="CN495" s="56">
        <f t="shared" si="316"/>
        <v>0</v>
      </c>
      <c r="CO495" s="99" t="s">
        <v>111</v>
      </c>
      <c r="CP495" s="56">
        <f t="shared" si="317"/>
        <v>0</v>
      </c>
      <c r="CQ495" s="99" t="s">
        <v>126</v>
      </c>
      <c r="CR495" s="102">
        <f t="shared" si="318"/>
        <v>0</v>
      </c>
    </row>
    <row r="496" spans="1:96" x14ac:dyDescent="0.15">
      <c r="A496" s="80" t="s">
        <v>1138</v>
      </c>
      <c r="B496" s="81" t="s">
        <v>1139</v>
      </c>
      <c r="C496" s="82" t="s">
        <v>170</v>
      </c>
      <c r="D496" s="82" t="s">
        <v>52</v>
      </c>
      <c r="E496" s="56"/>
      <c r="F496" s="14"/>
      <c r="G496" s="80">
        <v>91</v>
      </c>
      <c r="H496" s="56">
        <v>36</v>
      </c>
      <c r="I496" s="56">
        <v>69</v>
      </c>
      <c r="J496" s="56">
        <v>32</v>
      </c>
      <c r="K496" s="56">
        <v>36</v>
      </c>
      <c r="L496" s="56">
        <v>40</v>
      </c>
      <c r="M496" s="94">
        <f t="shared" si="281"/>
        <v>304</v>
      </c>
      <c r="N496" s="80"/>
      <c r="O496" s="56">
        <f t="shared" si="319"/>
        <v>0</v>
      </c>
      <c r="P496" s="56"/>
      <c r="Q496" s="81">
        <f t="shared" si="320"/>
        <v>0</v>
      </c>
      <c r="R496" s="14">
        <f t="shared" si="282"/>
        <v>0</v>
      </c>
      <c r="S496" s="80"/>
      <c r="T496" s="99" t="s">
        <v>73</v>
      </c>
      <c r="U496" s="56">
        <f t="shared" si="283"/>
        <v>0</v>
      </c>
      <c r="V496" s="99" t="s">
        <v>80</v>
      </c>
      <c r="W496" s="56">
        <f t="shared" si="284"/>
        <v>0</v>
      </c>
      <c r="X496" s="99" t="s">
        <v>89</v>
      </c>
      <c r="Y496" s="56">
        <f t="shared" si="285"/>
        <v>0</v>
      </c>
      <c r="Z496" s="99" t="s">
        <v>123</v>
      </c>
      <c r="AA496" s="56">
        <f t="shared" si="286"/>
        <v>0</v>
      </c>
      <c r="AB496" s="99" t="s">
        <v>110</v>
      </c>
      <c r="AC496" s="56">
        <f t="shared" si="287"/>
        <v>0</v>
      </c>
      <c r="AD496" s="99" t="s">
        <v>103</v>
      </c>
      <c r="AE496" s="56">
        <f t="shared" si="288"/>
        <v>0</v>
      </c>
      <c r="AF496" s="56"/>
      <c r="AG496" s="99" t="s">
        <v>74</v>
      </c>
      <c r="AH496" s="56">
        <f t="shared" si="289"/>
        <v>0</v>
      </c>
      <c r="AI496" s="100" t="s">
        <v>81</v>
      </c>
      <c r="AJ496" s="56">
        <f t="shared" si="290"/>
        <v>0</v>
      </c>
      <c r="AK496" s="56" t="s">
        <v>86</v>
      </c>
      <c r="AL496" s="56">
        <f t="shared" si="291"/>
        <v>0</v>
      </c>
      <c r="AM496" s="99" t="s">
        <v>123</v>
      </c>
      <c r="AN496" s="56">
        <f t="shared" si="292"/>
        <v>0</v>
      </c>
      <c r="AO496" s="99" t="s">
        <v>110</v>
      </c>
      <c r="AP496" s="56">
        <f t="shared" si="293"/>
        <v>0</v>
      </c>
      <c r="AQ496" s="99" t="s">
        <v>112</v>
      </c>
      <c r="AR496" s="56">
        <f t="shared" si="294"/>
        <v>0</v>
      </c>
      <c r="AS496" s="56"/>
      <c r="AT496" s="99" t="s">
        <v>74</v>
      </c>
      <c r="AU496" s="56">
        <f t="shared" si="295"/>
        <v>0</v>
      </c>
      <c r="AV496" s="99" t="s">
        <v>81</v>
      </c>
      <c r="AW496" s="56">
        <f t="shared" si="296"/>
        <v>0</v>
      </c>
      <c r="AX496" s="99" t="s">
        <v>86</v>
      </c>
      <c r="AY496" s="56">
        <f t="shared" si="297"/>
        <v>0</v>
      </c>
      <c r="AZ496" s="99" t="s">
        <v>123</v>
      </c>
      <c r="BA496" s="56">
        <f t="shared" si="298"/>
        <v>0</v>
      </c>
      <c r="BB496" s="99" t="s">
        <v>133</v>
      </c>
      <c r="BC496" s="56">
        <f t="shared" si="299"/>
        <v>0</v>
      </c>
      <c r="BD496" s="99" t="s">
        <v>103</v>
      </c>
      <c r="BE496" s="56">
        <f t="shared" si="300"/>
        <v>0</v>
      </c>
      <c r="BF496" s="56"/>
      <c r="BG496" s="69" t="s">
        <v>74</v>
      </c>
      <c r="BH496" s="56">
        <f t="shared" si="301"/>
        <v>0</v>
      </c>
      <c r="BI496" s="100" t="s">
        <v>81</v>
      </c>
      <c r="BJ496" s="56">
        <f t="shared" si="302"/>
        <v>0</v>
      </c>
      <c r="BK496" s="99" t="s">
        <v>86</v>
      </c>
      <c r="BL496" s="56">
        <f t="shared" si="303"/>
        <v>0</v>
      </c>
      <c r="BM496" s="99" t="s">
        <v>123</v>
      </c>
      <c r="BN496" s="56">
        <f t="shared" si="304"/>
        <v>0</v>
      </c>
      <c r="BO496" s="99" t="s">
        <v>133</v>
      </c>
      <c r="BP496" s="56">
        <f t="shared" si="305"/>
        <v>0</v>
      </c>
      <c r="BQ496" s="99" t="s">
        <v>103</v>
      </c>
      <c r="BR496" s="56">
        <f t="shared" si="306"/>
        <v>0</v>
      </c>
      <c r="BS496" s="56"/>
      <c r="BT496" s="99" t="s">
        <v>73</v>
      </c>
      <c r="BU496" s="56">
        <f t="shared" si="307"/>
        <v>0</v>
      </c>
      <c r="BV496" s="100" t="s">
        <v>84</v>
      </c>
      <c r="BW496" s="56">
        <f t="shared" si="308"/>
        <v>0</v>
      </c>
      <c r="BX496" s="99" t="s">
        <v>85</v>
      </c>
      <c r="BY496" s="56">
        <f t="shared" si="309"/>
        <v>0</v>
      </c>
      <c r="BZ496" s="99" t="s">
        <v>105</v>
      </c>
      <c r="CA496" s="56">
        <f t="shared" si="310"/>
        <v>0</v>
      </c>
      <c r="CB496" s="99" t="s">
        <v>108</v>
      </c>
      <c r="CC496" s="56">
        <f t="shared" si="311"/>
        <v>0</v>
      </c>
      <c r="CD496" s="99" t="s">
        <v>112</v>
      </c>
      <c r="CE496" s="56">
        <f t="shared" si="312"/>
        <v>0</v>
      </c>
      <c r="CF496" s="56"/>
      <c r="CG496" s="99" t="s">
        <v>73</v>
      </c>
      <c r="CH496" s="56">
        <f t="shared" si="313"/>
        <v>0</v>
      </c>
      <c r="CI496" s="99" t="s">
        <v>84</v>
      </c>
      <c r="CJ496" s="56">
        <f t="shared" si="314"/>
        <v>0</v>
      </c>
      <c r="CK496" s="99" t="s">
        <v>85</v>
      </c>
      <c r="CL496" s="56">
        <f t="shared" si="315"/>
        <v>0</v>
      </c>
      <c r="CM496" s="99" t="s">
        <v>105</v>
      </c>
      <c r="CN496" s="56">
        <f t="shared" si="316"/>
        <v>0</v>
      </c>
      <c r="CO496" s="99" t="s">
        <v>108</v>
      </c>
      <c r="CP496" s="56">
        <f t="shared" si="317"/>
        <v>0</v>
      </c>
      <c r="CQ496" s="99" t="s">
        <v>112</v>
      </c>
      <c r="CR496" s="102">
        <f t="shared" si="318"/>
        <v>0</v>
      </c>
    </row>
    <row r="497" spans="1:96" x14ac:dyDescent="0.15">
      <c r="A497" s="80" t="s">
        <v>1140</v>
      </c>
      <c r="B497" s="81" t="s">
        <v>1141</v>
      </c>
      <c r="C497" s="82" t="s">
        <v>170</v>
      </c>
      <c r="D497" s="82" t="s">
        <v>52</v>
      </c>
      <c r="E497" s="56"/>
      <c r="F497" s="14"/>
      <c r="G497" s="80">
        <v>76</v>
      </c>
      <c r="H497" s="56">
        <v>54</v>
      </c>
      <c r="I497" s="56">
        <v>64</v>
      </c>
      <c r="J497" s="56">
        <v>44</v>
      </c>
      <c r="K497" s="56">
        <v>32</v>
      </c>
      <c r="L497" s="56">
        <v>34</v>
      </c>
      <c r="M497" s="94">
        <f t="shared" ref="M497:M567" si="321">SUM(G497:L497)</f>
        <v>304</v>
      </c>
      <c r="N497" s="80"/>
      <c r="O497" s="56">
        <f t="shared" si="319"/>
        <v>0</v>
      </c>
      <c r="P497" s="56"/>
      <c r="Q497" s="81">
        <f t="shared" si="320"/>
        <v>0</v>
      </c>
      <c r="R497" s="14">
        <f t="shared" si="282"/>
        <v>0</v>
      </c>
      <c r="S497" s="80"/>
      <c r="T497" s="99" t="s">
        <v>74</v>
      </c>
      <c r="U497" s="56">
        <f t="shared" si="283"/>
        <v>0</v>
      </c>
      <c r="V497" s="99" t="s">
        <v>79</v>
      </c>
      <c r="W497" s="56">
        <f t="shared" si="284"/>
        <v>0</v>
      </c>
      <c r="X497" s="99" t="s">
        <v>86</v>
      </c>
      <c r="Y497" s="56">
        <f t="shared" si="285"/>
        <v>0</v>
      </c>
      <c r="Z497" s="99" t="s">
        <v>107</v>
      </c>
      <c r="AA497" s="56">
        <f t="shared" si="286"/>
        <v>0</v>
      </c>
      <c r="AB497" s="99" t="s">
        <v>110</v>
      </c>
      <c r="AC497" s="56">
        <f t="shared" si="287"/>
        <v>0</v>
      </c>
      <c r="AD497" s="99" t="s">
        <v>103</v>
      </c>
      <c r="AE497" s="56">
        <f t="shared" si="288"/>
        <v>0</v>
      </c>
      <c r="AF497" s="56"/>
      <c r="AG497" s="99" t="s">
        <v>73</v>
      </c>
      <c r="AH497" s="56">
        <f t="shared" si="289"/>
        <v>0</v>
      </c>
      <c r="AI497" s="100" t="s">
        <v>79</v>
      </c>
      <c r="AJ497" s="56">
        <f t="shared" si="290"/>
        <v>0</v>
      </c>
      <c r="AK497" s="56" t="s">
        <v>85</v>
      </c>
      <c r="AL497" s="56">
        <f t="shared" si="291"/>
        <v>0</v>
      </c>
      <c r="AM497" s="99" t="s">
        <v>107</v>
      </c>
      <c r="AN497" s="56">
        <f t="shared" si="292"/>
        <v>0</v>
      </c>
      <c r="AO497" s="99" t="s">
        <v>111</v>
      </c>
      <c r="AP497" s="56">
        <f t="shared" si="293"/>
        <v>0</v>
      </c>
      <c r="AQ497" s="99" t="s">
        <v>103</v>
      </c>
      <c r="AR497" s="56">
        <f t="shared" si="294"/>
        <v>0</v>
      </c>
      <c r="AS497" s="56"/>
      <c r="AT497" s="99" t="s">
        <v>73</v>
      </c>
      <c r="AU497" s="56">
        <f t="shared" si="295"/>
        <v>0</v>
      </c>
      <c r="AV497" s="99" t="s">
        <v>132</v>
      </c>
      <c r="AW497" s="56">
        <f t="shared" si="296"/>
        <v>0</v>
      </c>
      <c r="AX497" s="99" t="s">
        <v>86</v>
      </c>
      <c r="AY497" s="56">
        <f t="shared" si="297"/>
        <v>0</v>
      </c>
      <c r="AZ497" s="99" t="s">
        <v>107</v>
      </c>
      <c r="BA497" s="56">
        <f t="shared" si="298"/>
        <v>0</v>
      </c>
      <c r="BB497" s="99" t="s">
        <v>111</v>
      </c>
      <c r="BC497" s="56">
        <f t="shared" si="299"/>
        <v>0</v>
      </c>
      <c r="BD497" s="99" t="s">
        <v>126</v>
      </c>
      <c r="BE497" s="56">
        <f t="shared" si="300"/>
        <v>0</v>
      </c>
      <c r="BF497" s="56"/>
      <c r="BH497" s="56">
        <f t="shared" si="301"/>
        <v>0</v>
      </c>
      <c r="BI497" s="100"/>
      <c r="BJ497" s="56">
        <f t="shared" si="302"/>
        <v>0</v>
      </c>
      <c r="BK497" s="99" t="e">
        <v>#N/A</v>
      </c>
      <c r="BL497" s="56">
        <f t="shared" si="303"/>
        <v>0</v>
      </c>
      <c r="BM497" s="99"/>
      <c r="BN497" s="56">
        <f t="shared" si="304"/>
        <v>0</v>
      </c>
      <c r="BO497" s="99"/>
      <c r="BP497" s="56">
        <f t="shared" si="305"/>
        <v>0</v>
      </c>
      <c r="BQ497" s="99"/>
      <c r="BR497" s="56">
        <f t="shared" si="306"/>
        <v>0</v>
      </c>
      <c r="BS497" s="56"/>
      <c r="BT497" s="99"/>
      <c r="BU497" s="56">
        <f t="shared" si="307"/>
        <v>0</v>
      </c>
      <c r="BV497" s="100"/>
      <c r="BW497" s="56">
        <f t="shared" si="308"/>
        <v>0</v>
      </c>
      <c r="BX497" s="99"/>
      <c r="BY497" s="56">
        <f t="shared" si="309"/>
        <v>0</v>
      </c>
      <c r="BZ497" s="99"/>
      <c r="CA497" s="56">
        <f t="shared" si="310"/>
        <v>0</v>
      </c>
      <c r="CB497" s="99"/>
      <c r="CC497" s="56">
        <f t="shared" si="311"/>
        <v>0</v>
      </c>
      <c r="CD497" s="99"/>
      <c r="CE497" s="56">
        <f t="shared" si="312"/>
        <v>0</v>
      </c>
      <c r="CF497" s="56"/>
      <c r="CG497" s="99" t="s">
        <v>73</v>
      </c>
      <c r="CH497" s="56">
        <f t="shared" si="313"/>
        <v>0</v>
      </c>
      <c r="CI497" s="99" t="s">
        <v>84</v>
      </c>
      <c r="CJ497" s="56">
        <f t="shared" si="314"/>
        <v>0</v>
      </c>
      <c r="CK497" s="99" t="s">
        <v>85</v>
      </c>
      <c r="CL497" s="56">
        <f t="shared" si="315"/>
        <v>0</v>
      </c>
      <c r="CM497" s="99" t="s">
        <v>105</v>
      </c>
      <c r="CN497" s="56">
        <f t="shared" si="316"/>
        <v>0</v>
      </c>
      <c r="CO497" s="99" t="s">
        <v>108</v>
      </c>
      <c r="CP497" s="56">
        <f t="shared" si="317"/>
        <v>0</v>
      </c>
      <c r="CQ497" s="99" t="s">
        <v>112</v>
      </c>
      <c r="CR497" s="102">
        <f t="shared" si="318"/>
        <v>0</v>
      </c>
    </row>
    <row r="498" spans="1:96" x14ac:dyDescent="0.15">
      <c r="A498" s="80" t="s">
        <v>1142</v>
      </c>
      <c r="B498" s="81" t="s">
        <v>1143</v>
      </c>
      <c r="C498" s="82" t="s">
        <v>170</v>
      </c>
      <c r="D498" s="82" t="s">
        <v>52</v>
      </c>
      <c r="E498" s="56"/>
      <c r="F498" s="14"/>
      <c r="G498" s="80">
        <v>80</v>
      </c>
      <c r="H498" s="56">
        <v>24</v>
      </c>
      <c r="I498" s="56">
        <v>69</v>
      </c>
      <c r="J498" s="56">
        <v>50.5</v>
      </c>
      <c r="K498" s="56">
        <v>35.5</v>
      </c>
      <c r="L498" s="56">
        <v>42</v>
      </c>
      <c r="M498" s="94">
        <f t="shared" si="321"/>
        <v>301</v>
      </c>
      <c r="N498" s="80"/>
      <c r="O498" s="56">
        <f t="shared" si="319"/>
        <v>0</v>
      </c>
      <c r="P498" s="56"/>
      <c r="Q498" s="81">
        <f t="shared" si="320"/>
        <v>0</v>
      </c>
      <c r="R498" s="14">
        <f t="shared" si="282"/>
        <v>0</v>
      </c>
      <c r="S498" s="80"/>
      <c r="T498" s="99" t="s">
        <v>75</v>
      </c>
      <c r="U498" s="56">
        <f t="shared" si="283"/>
        <v>0</v>
      </c>
      <c r="V498" s="99" t="s">
        <v>80</v>
      </c>
      <c r="W498" s="56">
        <f t="shared" si="284"/>
        <v>0</v>
      </c>
      <c r="X498" s="99" t="s">
        <v>89</v>
      </c>
      <c r="Y498" s="56">
        <f t="shared" si="285"/>
        <v>0</v>
      </c>
      <c r="Z498" s="99" t="s">
        <v>123</v>
      </c>
      <c r="AA498" s="56">
        <f t="shared" si="286"/>
        <v>0</v>
      </c>
      <c r="AB498" s="99" t="s">
        <v>111</v>
      </c>
      <c r="AC498" s="56">
        <f t="shared" si="287"/>
        <v>0</v>
      </c>
      <c r="AD498" s="99" t="s">
        <v>103</v>
      </c>
      <c r="AE498" s="56">
        <f t="shared" si="288"/>
        <v>0</v>
      </c>
      <c r="AF498" s="56"/>
      <c r="AG498" s="99" t="s">
        <v>73</v>
      </c>
      <c r="AH498" s="56">
        <f t="shared" si="289"/>
        <v>0</v>
      </c>
      <c r="AI498" s="100" t="s">
        <v>80</v>
      </c>
      <c r="AJ498" s="56">
        <f t="shared" si="290"/>
        <v>0</v>
      </c>
      <c r="AK498" s="56" t="s">
        <v>85</v>
      </c>
      <c r="AL498" s="56">
        <f t="shared" si="291"/>
        <v>0</v>
      </c>
      <c r="AM498" s="99" t="s">
        <v>123</v>
      </c>
      <c r="AN498" s="56">
        <f t="shared" si="292"/>
        <v>0</v>
      </c>
      <c r="AO498" s="99" t="s">
        <v>111</v>
      </c>
      <c r="AP498" s="56">
        <f t="shared" si="293"/>
        <v>0</v>
      </c>
      <c r="AQ498" s="99" t="s">
        <v>103</v>
      </c>
      <c r="AR498" s="56">
        <f t="shared" si="294"/>
        <v>0</v>
      </c>
      <c r="AS498" s="56"/>
      <c r="AT498" s="99" t="s">
        <v>73</v>
      </c>
      <c r="AU498" s="56">
        <f t="shared" si="295"/>
        <v>0</v>
      </c>
      <c r="AV498" s="99" t="s">
        <v>132</v>
      </c>
      <c r="AW498" s="56">
        <f t="shared" si="296"/>
        <v>0</v>
      </c>
      <c r="AX498" s="99" t="s">
        <v>86</v>
      </c>
      <c r="AY498" s="56">
        <f t="shared" si="297"/>
        <v>0</v>
      </c>
      <c r="AZ498" s="99" t="s">
        <v>105</v>
      </c>
      <c r="BA498" s="56">
        <f t="shared" si="298"/>
        <v>0</v>
      </c>
      <c r="BB498" s="99" t="s">
        <v>111</v>
      </c>
      <c r="BC498" s="56">
        <f t="shared" si="299"/>
        <v>0</v>
      </c>
      <c r="BD498" s="99" t="s">
        <v>112</v>
      </c>
      <c r="BE498" s="56">
        <f t="shared" si="300"/>
        <v>0</v>
      </c>
      <c r="BF498" s="56"/>
      <c r="BG498" s="69" t="s">
        <v>73</v>
      </c>
      <c r="BH498" s="56">
        <f t="shared" si="301"/>
        <v>0</v>
      </c>
      <c r="BI498" s="100" t="s">
        <v>132</v>
      </c>
      <c r="BJ498" s="56">
        <f t="shared" si="302"/>
        <v>0</v>
      </c>
      <c r="BK498" s="99" t="s">
        <v>86</v>
      </c>
      <c r="BL498" s="56">
        <f t="shared" si="303"/>
        <v>0</v>
      </c>
      <c r="BM498" s="99" t="s">
        <v>105</v>
      </c>
      <c r="BN498" s="56">
        <f t="shared" si="304"/>
        <v>0</v>
      </c>
      <c r="BO498" s="99" t="s">
        <v>111</v>
      </c>
      <c r="BP498" s="56">
        <f t="shared" si="305"/>
        <v>0</v>
      </c>
      <c r="BQ498" s="99" t="s">
        <v>112</v>
      </c>
      <c r="BR498" s="56">
        <f t="shared" si="306"/>
        <v>0</v>
      </c>
      <c r="BS498" s="56"/>
      <c r="BT498" s="99" t="s">
        <v>75</v>
      </c>
      <c r="BU498" s="56">
        <f t="shared" si="307"/>
        <v>0</v>
      </c>
      <c r="BV498" s="100" t="s">
        <v>139</v>
      </c>
      <c r="BW498" s="56">
        <f t="shared" si="308"/>
        <v>0</v>
      </c>
      <c r="BX498" s="99" t="s">
        <v>89</v>
      </c>
      <c r="BY498" s="56">
        <f t="shared" si="309"/>
        <v>0</v>
      </c>
      <c r="BZ498" s="99" t="s">
        <v>123</v>
      </c>
      <c r="CA498" s="56">
        <f t="shared" si="310"/>
        <v>0</v>
      </c>
      <c r="CB498" s="99" t="s">
        <v>111</v>
      </c>
      <c r="CC498" s="56">
        <f t="shared" si="311"/>
        <v>0</v>
      </c>
      <c r="CD498" s="99" t="s">
        <v>126</v>
      </c>
      <c r="CE498" s="56">
        <f t="shared" si="312"/>
        <v>0</v>
      </c>
      <c r="CF498" s="56"/>
      <c r="CG498" s="99" t="s">
        <v>75</v>
      </c>
      <c r="CH498" s="56">
        <f t="shared" si="313"/>
        <v>0</v>
      </c>
      <c r="CI498" s="99" t="s">
        <v>139</v>
      </c>
      <c r="CJ498" s="56">
        <f t="shared" si="314"/>
        <v>0</v>
      </c>
      <c r="CK498" s="99" t="s">
        <v>89</v>
      </c>
      <c r="CL498" s="56">
        <f t="shared" si="315"/>
        <v>0</v>
      </c>
      <c r="CM498" s="99" t="s">
        <v>123</v>
      </c>
      <c r="CN498" s="56">
        <f t="shared" si="316"/>
        <v>0</v>
      </c>
      <c r="CO498" s="99" t="s">
        <v>111</v>
      </c>
      <c r="CP498" s="56">
        <f t="shared" si="317"/>
        <v>0</v>
      </c>
      <c r="CQ498" s="99" t="s">
        <v>126</v>
      </c>
      <c r="CR498" s="102">
        <f t="shared" si="318"/>
        <v>0</v>
      </c>
    </row>
    <row r="499" spans="1:96" x14ac:dyDescent="0.15">
      <c r="A499" s="80" t="s">
        <v>1144</v>
      </c>
      <c r="B499" s="81" t="s">
        <v>1145</v>
      </c>
      <c r="C499" s="82" t="s">
        <v>170</v>
      </c>
      <c r="D499" s="82" t="s">
        <v>52</v>
      </c>
      <c r="E499" s="56"/>
      <c r="F499" s="14"/>
      <c r="G499" s="80">
        <v>85</v>
      </c>
      <c r="H499" s="56">
        <v>44</v>
      </c>
      <c r="I499" s="56">
        <v>51</v>
      </c>
      <c r="J499" s="56">
        <v>43.5</v>
      </c>
      <c r="K499" s="56">
        <v>37.5</v>
      </c>
      <c r="L499" s="56">
        <v>40</v>
      </c>
      <c r="M499" s="94">
        <f t="shared" si="321"/>
        <v>301</v>
      </c>
      <c r="N499" s="80"/>
      <c r="O499" s="56">
        <f t="shared" si="319"/>
        <v>0</v>
      </c>
      <c r="P499" s="56"/>
      <c r="Q499" s="81">
        <f t="shared" si="320"/>
        <v>0</v>
      </c>
      <c r="R499" s="14">
        <f t="shared" ref="R499:R567" si="322">O499+Q499</f>
        <v>0</v>
      </c>
      <c r="S499" s="80"/>
      <c r="T499" s="99" t="s">
        <v>73</v>
      </c>
      <c r="U499" s="56">
        <f t="shared" ref="U499:U546" si="323">($R499*2/10)*0.5/6</f>
        <v>0</v>
      </c>
      <c r="V499" s="99" t="s">
        <v>80</v>
      </c>
      <c r="W499" s="56">
        <f t="shared" ref="W499:W546" si="324">($R499*2/10)*0.5/6</f>
        <v>0</v>
      </c>
      <c r="X499" s="99" t="s">
        <v>89</v>
      </c>
      <c r="Y499" s="56">
        <f t="shared" ref="Y499:Y546" si="325">($R499*2/10)*0.5/6</f>
        <v>0</v>
      </c>
      <c r="Z499" s="99" t="s">
        <v>123</v>
      </c>
      <c r="AA499" s="56">
        <f t="shared" ref="AA499:AA546" si="326">($R499*2/10)*0.5/6</f>
        <v>0</v>
      </c>
      <c r="AB499" s="99" t="s">
        <v>110</v>
      </c>
      <c r="AC499" s="56">
        <f t="shared" ref="AC499:AC546" si="327">($R499*2/10)*0.5/6</f>
        <v>0</v>
      </c>
      <c r="AD499" s="99" t="s">
        <v>103</v>
      </c>
      <c r="AE499" s="56">
        <f t="shared" ref="AE499:AE546" si="328">($R499*2/10)*0.5/6</f>
        <v>0</v>
      </c>
      <c r="AF499" s="56"/>
      <c r="AG499" s="99" t="s">
        <v>76</v>
      </c>
      <c r="AH499" s="56">
        <f t="shared" ref="AH499:AH546" si="329">($R499*2/10)*0.5/6</f>
        <v>0</v>
      </c>
      <c r="AI499" s="100" t="s">
        <v>80</v>
      </c>
      <c r="AJ499" s="56">
        <f t="shared" ref="AJ499:AJ546" si="330">($R499*2/10)*0.5/6</f>
        <v>0</v>
      </c>
      <c r="AK499" s="56" t="s">
        <v>89</v>
      </c>
      <c r="AL499" s="56">
        <f t="shared" ref="AL499:AL546" si="331">($R499*2/10)*0.5/6</f>
        <v>0</v>
      </c>
      <c r="AM499" s="99" t="s">
        <v>123</v>
      </c>
      <c r="AN499" s="56">
        <f t="shared" ref="AN499:AN546" si="332">($R499*2/10)*0.5/6</f>
        <v>0</v>
      </c>
      <c r="AO499" s="99" t="s">
        <v>110</v>
      </c>
      <c r="AP499" s="56">
        <f t="shared" ref="AP499:AP546" si="333">($R499*2/10)*0.5/6</f>
        <v>0</v>
      </c>
      <c r="AQ499" s="99" t="s">
        <v>127</v>
      </c>
      <c r="AR499" s="56">
        <f t="shared" ref="AR499:AR546" si="334">($R499*2/10)*0.5/6</f>
        <v>0</v>
      </c>
      <c r="AS499" s="56"/>
      <c r="AT499" s="99" t="s">
        <v>73</v>
      </c>
      <c r="AU499" s="56">
        <f t="shared" ref="AU499:AU546" si="335">($R499*3/10)*0.5/6</f>
        <v>0</v>
      </c>
      <c r="AV499" s="99" t="s">
        <v>132</v>
      </c>
      <c r="AW499" s="56">
        <f t="shared" ref="AW499:AW546" si="336">($R499*3/10)*0.5/6</f>
        <v>0</v>
      </c>
      <c r="AX499" s="99" t="s">
        <v>86</v>
      </c>
      <c r="AY499" s="56">
        <f t="shared" ref="AY499:AY546" si="337">($R499*3/10)*0.5/6</f>
        <v>0</v>
      </c>
      <c r="AZ499" s="99" t="s">
        <v>123</v>
      </c>
      <c r="BA499" s="56">
        <f t="shared" ref="BA499:BA546" si="338">($R499*3/10)*0.5/6</f>
        <v>0</v>
      </c>
      <c r="BB499" s="99" t="s">
        <v>133</v>
      </c>
      <c r="BC499" s="56">
        <f t="shared" ref="BC499:BC546" si="339">($R499*3/10)*0.5/6</f>
        <v>0</v>
      </c>
      <c r="BD499" s="99" t="s">
        <v>103</v>
      </c>
      <c r="BE499" s="56">
        <f t="shared" ref="BE499:BE546" si="340">($R499*3/10)*0.5/6</f>
        <v>0</v>
      </c>
      <c r="BF499" s="56"/>
      <c r="BG499" s="69" t="s">
        <v>73</v>
      </c>
      <c r="BH499" s="56">
        <f t="shared" ref="BH499:BH546" si="341">($R499*3/10)*0.5/6</f>
        <v>0</v>
      </c>
      <c r="BI499" s="100" t="s">
        <v>132</v>
      </c>
      <c r="BJ499" s="56">
        <f t="shared" ref="BJ499:BJ546" si="342">($R499*3/10)*0.5/6</f>
        <v>0</v>
      </c>
      <c r="BK499" s="99" t="s">
        <v>86</v>
      </c>
      <c r="BL499" s="56">
        <f t="shared" ref="BL499:BL546" si="343">($R499*3/10)*0.5/6</f>
        <v>0</v>
      </c>
      <c r="BM499" s="99" t="s">
        <v>123</v>
      </c>
      <c r="BN499" s="56">
        <f t="shared" ref="BN499:BN546" si="344">($R499*3/10)*0.5/6</f>
        <v>0</v>
      </c>
      <c r="BO499" s="99" t="s">
        <v>133</v>
      </c>
      <c r="BP499" s="56">
        <f t="shared" ref="BP499:BP546" si="345">($R499*3/10)*0.5/6</f>
        <v>0</v>
      </c>
      <c r="BQ499" s="99" t="s">
        <v>103</v>
      </c>
      <c r="BR499" s="56">
        <f t="shared" ref="BR499:BR546" si="346">($R499*3/10)*0.5/6</f>
        <v>0</v>
      </c>
      <c r="BS499" s="56"/>
      <c r="BT499" s="99" t="s">
        <v>136</v>
      </c>
      <c r="BU499" s="56">
        <f t="shared" ref="BU499:BU546" si="347">($R499*5/10)*0.5/6</f>
        <v>0</v>
      </c>
      <c r="BV499" s="100" t="s">
        <v>80</v>
      </c>
      <c r="BW499" s="56">
        <f t="shared" ref="BW499:BW546" si="348">($R499*5/10)*0.5/6</f>
        <v>0</v>
      </c>
      <c r="BX499" s="99" t="s">
        <v>90</v>
      </c>
      <c r="BY499" s="56">
        <f t="shared" ref="BY499:BY546" si="349">($R499*5/10)*0.5/6</f>
        <v>0</v>
      </c>
      <c r="BZ499" s="99" t="s">
        <v>105</v>
      </c>
      <c r="CA499" s="56">
        <f t="shared" ref="CA499:CA546" si="350">($R499*5/10)*0.5/6</f>
        <v>0</v>
      </c>
      <c r="CB499" s="99" t="s">
        <v>108</v>
      </c>
      <c r="CC499" s="56">
        <f t="shared" ref="CC499:CC546" si="351">($R499*5/10)*0.5/6</f>
        <v>0</v>
      </c>
      <c r="CD499" s="99" t="s">
        <v>126</v>
      </c>
      <c r="CE499" s="56">
        <f t="shared" ref="CE499:CE546" si="352">($R499*5/10)*0.5/6</f>
        <v>0</v>
      </c>
      <c r="CF499" s="56"/>
      <c r="CG499" s="99" t="s">
        <v>136</v>
      </c>
      <c r="CH499" s="56">
        <f t="shared" ref="CH499:CH546" si="353">($R499*5/10)*0.5/6</f>
        <v>0</v>
      </c>
      <c r="CI499" s="99" t="s">
        <v>80</v>
      </c>
      <c r="CJ499" s="56">
        <f t="shared" ref="CJ499:CJ546" si="354">($R499*5/10)*0.5/6</f>
        <v>0</v>
      </c>
      <c r="CK499" s="99" t="s">
        <v>90</v>
      </c>
      <c r="CL499" s="56">
        <f t="shared" ref="CL499:CL546" si="355">($R499*5/10)*0.5/6</f>
        <v>0</v>
      </c>
      <c r="CM499" s="99" t="s">
        <v>105</v>
      </c>
      <c r="CN499" s="56">
        <f t="shared" ref="CN499:CN546" si="356">($R499*5/10)*0.5/6</f>
        <v>0</v>
      </c>
      <c r="CO499" s="99" t="s">
        <v>108</v>
      </c>
      <c r="CP499" s="56">
        <f t="shared" ref="CP499:CP546" si="357">($R499*5/10)*0.5/6</f>
        <v>0</v>
      </c>
      <c r="CQ499" s="99" t="s">
        <v>126</v>
      </c>
      <c r="CR499" s="102">
        <f t="shared" ref="CR499:CR546" si="358">($R499*5/10)*0.5/6</f>
        <v>0</v>
      </c>
    </row>
    <row r="500" spans="1:96" x14ac:dyDescent="0.15">
      <c r="A500" s="80" t="s">
        <v>1146</v>
      </c>
      <c r="B500" s="81" t="s">
        <v>1147</v>
      </c>
      <c r="C500" s="82" t="s">
        <v>170</v>
      </c>
      <c r="D500" s="82" t="s">
        <v>52</v>
      </c>
      <c r="E500" s="56"/>
      <c r="F500" s="14"/>
      <c r="G500" s="80">
        <v>87</v>
      </c>
      <c r="H500" s="56">
        <v>34</v>
      </c>
      <c r="I500" s="56">
        <v>57</v>
      </c>
      <c r="J500" s="56">
        <v>49.5</v>
      </c>
      <c r="K500" s="56">
        <v>30</v>
      </c>
      <c r="L500" s="56">
        <v>43</v>
      </c>
      <c r="M500" s="94">
        <f t="shared" si="321"/>
        <v>300.5</v>
      </c>
      <c r="N500" s="80"/>
      <c r="O500" s="56">
        <f t="shared" ref="O500:O567" si="359">IF(E500&gt;0,IF(N500="本科",(2-E500)*36,-(E500)*36),IF(N500="本科",2*36,0))</f>
        <v>0</v>
      </c>
      <c r="P500" s="56"/>
      <c r="Q500" s="81">
        <f t="shared" si="320"/>
        <v>0</v>
      </c>
      <c r="R500" s="14">
        <f t="shared" si="322"/>
        <v>0</v>
      </c>
      <c r="S500" s="80"/>
      <c r="T500" s="99" t="s">
        <v>78</v>
      </c>
      <c r="U500" s="56">
        <f t="shared" si="323"/>
        <v>0</v>
      </c>
      <c r="V500" s="99" t="s">
        <v>79</v>
      </c>
      <c r="W500" s="56">
        <f t="shared" si="324"/>
        <v>0</v>
      </c>
      <c r="X500" s="99" t="s">
        <v>86</v>
      </c>
      <c r="Y500" s="56">
        <f t="shared" si="325"/>
        <v>0</v>
      </c>
      <c r="Z500" s="99" t="s">
        <v>105</v>
      </c>
      <c r="AA500" s="56">
        <f t="shared" si="326"/>
        <v>0</v>
      </c>
      <c r="AB500" s="99" t="s">
        <v>110</v>
      </c>
      <c r="AC500" s="56">
        <f t="shared" si="327"/>
        <v>0</v>
      </c>
      <c r="AD500" s="99" t="s">
        <v>112</v>
      </c>
      <c r="AE500" s="56">
        <f t="shared" si="328"/>
        <v>0</v>
      </c>
      <c r="AF500" s="56"/>
      <c r="AG500" s="99" t="s">
        <v>76</v>
      </c>
      <c r="AH500" s="56">
        <f t="shared" si="329"/>
        <v>0</v>
      </c>
      <c r="AI500" s="100" t="s">
        <v>80</v>
      </c>
      <c r="AJ500" s="56">
        <f t="shared" si="330"/>
        <v>0</v>
      </c>
      <c r="AK500" s="56" t="s">
        <v>85</v>
      </c>
      <c r="AL500" s="56">
        <f t="shared" si="331"/>
        <v>0</v>
      </c>
      <c r="AM500" s="99" t="s">
        <v>105</v>
      </c>
      <c r="AN500" s="56">
        <f t="shared" si="332"/>
        <v>0</v>
      </c>
      <c r="AO500" s="99" t="s">
        <v>110</v>
      </c>
      <c r="AP500" s="56">
        <f t="shared" si="333"/>
        <v>0</v>
      </c>
      <c r="AQ500" s="99" t="s">
        <v>103</v>
      </c>
      <c r="AR500" s="56">
        <f t="shared" si="334"/>
        <v>0</v>
      </c>
      <c r="AS500" s="56"/>
      <c r="AT500" s="99" t="s">
        <v>77</v>
      </c>
      <c r="AU500" s="56">
        <f t="shared" si="335"/>
        <v>0</v>
      </c>
      <c r="AV500" s="99" t="s">
        <v>80</v>
      </c>
      <c r="AW500" s="56">
        <f t="shared" si="336"/>
        <v>0</v>
      </c>
      <c r="AX500" s="99" t="s">
        <v>90</v>
      </c>
      <c r="AY500" s="56">
        <f t="shared" si="337"/>
        <v>0</v>
      </c>
      <c r="AZ500" s="99" t="s">
        <v>105</v>
      </c>
      <c r="BA500" s="56">
        <f t="shared" si="338"/>
        <v>0</v>
      </c>
      <c r="BB500" s="99" t="s">
        <v>111</v>
      </c>
      <c r="BC500" s="56">
        <f t="shared" si="339"/>
        <v>0</v>
      </c>
      <c r="BD500" s="99" t="s">
        <v>112</v>
      </c>
      <c r="BE500" s="56">
        <f t="shared" si="340"/>
        <v>0</v>
      </c>
      <c r="BF500" s="56"/>
      <c r="BG500" s="69" t="s">
        <v>77</v>
      </c>
      <c r="BH500" s="56">
        <f t="shared" si="341"/>
        <v>0</v>
      </c>
      <c r="BI500" s="100" t="s">
        <v>80</v>
      </c>
      <c r="BJ500" s="56">
        <f t="shared" si="342"/>
        <v>0</v>
      </c>
      <c r="BK500" s="99" t="s">
        <v>90</v>
      </c>
      <c r="BL500" s="56">
        <f t="shared" si="343"/>
        <v>0</v>
      </c>
      <c r="BM500" s="99" t="s">
        <v>105</v>
      </c>
      <c r="BN500" s="56">
        <f t="shared" si="344"/>
        <v>0</v>
      </c>
      <c r="BO500" s="99" t="s">
        <v>111</v>
      </c>
      <c r="BP500" s="56">
        <f t="shared" si="345"/>
        <v>0</v>
      </c>
      <c r="BQ500" s="99" t="s">
        <v>112</v>
      </c>
      <c r="BR500" s="56">
        <f t="shared" si="346"/>
        <v>0</v>
      </c>
      <c r="BS500" s="56"/>
      <c r="BT500" s="99" t="s">
        <v>73</v>
      </c>
      <c r="BU500" s="56">
        <f t="shared" si="347"/>
        <v>0</v>
      </c>
      <c r="BV500" s="100" t="s">
        <v>84</v>
      </c>
      <c r="BW500" s="56">
        <f t="shared" si="348"/>
        <v>0</v>
      </c>
      <c r="BX500" s="99" t="s">
        <v>85</v>
      </c>
      <c r="BY500" s="56">
        <f t="shared" si="349"/>
        <v>0</v>
      </c>
      <c r="BZ500" s="99" t="s">
        <v>105</v>
      </c>
      <c r="CA500" s="56">
        <f t="shared" si="350"/>
        <v>0</v>
      </c>
      <c r="CB500" s="99" t="s">
        <v>108</v>
      </c>
      <c r="CC500" s="56">
        <f t="shared" si="351"/>
        <v>0</v>
      </c>
      <c r="CD500" s="99" t="s">
        <v>112</v>
      </c>
      <c r="CE500" s="56">
        <f t="shared" si="352"/>
        <v>0</v>
      </c>
      <c r="CF500" s="56"/>
      <c r="CG500" s="99" t="s">
        <v>73</v>
      </c>
      <c r="CH500" s="56">
        <f t="shared" si="353"/>
        <v>0</v>
      </c>
      <c r="CI500" s="99" t="s">
        <v>84</v>
      </c>
      <c r="CJ500" s="56">
        <f t="shared" si="354"/>
        <v>0</v>
      </c>
      <c r="CK500" s="99" t="s">
        <v>85</v>
      </c>
      <c r="CL500" s="56">
        <f t="shared" si="355"/>
        <v>0</v>
      </c>
      <c r="CM500" s="99" t="s">
        <v>105</v>
      </c>
      <c r="CN500" s="56">
        <f t="shared" si="356"/>
        <v>0</v>
      </c>
      <c r="CO500" s="99" t="s">
        <v>108</v>
      </c>
      <c r="CP500" s="56">
        <f t="shared" si="357"/>
        <v>0</v>
      </c>
      <c r="CQ500" s="99" t="s">
        <v>112</v>
      </c>
      <c r="CR500" s="102">
        <f t="shared" si="358"/>
        <v>0</v>
      </c>
    </row>
    <row r="501" spans="1:96" x14ac:dyDescent="0.15">
      <c r="A501" s="80" t="s">
        <v>1148</v>
      </c>
      <c r="B501" s="81" t="s">
        <v>1149</v>
      </c>
      <c r="C501" s="82" t="s">
        <v>170</v>
      </c>
      <c r="D501" s="82" t="s">
        <v>52</v>
      </c>
      <c r="E501" s="56"/>
      <c r="F501" s="14"/>
      <c r="G501" s="80">
        <v>89</v>
      </c>
      <c r="H501" s="56">
        <v>39</v>
      </c>
      <c r="I501" s="56">
        <v>66</v>
      </c>
      <c r="J501" s="56">
        <v>36.5</v>
      </c>
      <c r="K501" s="56">
        <v>29.5</v>
      </c>
      <c r="L501" s="56">
        <v>40</v>
      </c>
      <c r="M501" s="94">
        <f t="shared" si="321"/>
        <v>300</v>
      </c>
      <c r="N501" s="80"/>
      <c r="O501" s="56">
        <f t="shared" si="359"/>
        <v>0</v>
      </c>
      <c r="P501" s="56"/>
      <c r="Q501" s="81">
        <f t="shared" si="320"/>
        <v>0</v>
      </c>
      <c r="R501" s="14">
        <f t="shared" si="322"/>
        <v>0</v>
      </c>
      <c r="S501" s="80"/>
      <c r="T501" s="99" t="s">
        <v>78</v>
      </c>
      <c r="U501" s="56">
        <f t="shared" si="323"/>
        <v>0</v>
      </c>
      <c r="V501" s="99" t="s">
        <v>79</v>
      </c>
      <c r="W501" s="56">
        <f t="shared" si="324"/>
        <v>0</v>
      </c>
      <c r="X501" s="99" t="s">
        <v>86</v>
      </c>
      <c r="Y501" s="56">
        <f t="shared" si="325"/>
        <v>0</v>
      </c>
      <c r="Z501" s="99" t="s">
        <v>105</v>
      </c>
      <c r="AA501" s="56">
        <f t="shared" si="326"/>
        <v>0</v>
      </c>
      <c r="AB501" s="99" t="s">
        <v>110</v>
      </c>
      <c r="AC501" s="56">
        <f t="shared" si="327"/>
        <v>0</v>
      </c>
      <c r="AD501" s="99" t="s">
        <v>112</v>
      </c>
      <c r="AE501" s="56">
        <f t="shared" si="328"/>
        <v>0</v>
      </c>
      <c r="AF501" s="56"/>
      <c r="AG501" s="99" t="s">
        <v>73</v>
      </c>
      <c r="AH501" s="56">
        <f t="shared" si="329"/>
        <v>0</v>
      </c>
      <c r="AI501" s="100" t="s">
        <v>79</v>
      </c>
      <c r="AJ501" s="56">
        <f t="shared" si="330"/>
        <v>0</v>
      </c>
      <c r="AK501" s="56" t="s">
        <v>85</v>
      </c>
      <c r="AL501" s="56">
        <f t="shared" si="331"/>
        <v>0</v>
      </c>
      <c r="AM501" s="99" t="s">
        <v>105</v>
      </c>
      <c r="AN501" s="56">
        <f t="shared" si="332"/>
        <v>0</v>
      </c>
      <c r="AO501" s="99" t="s">
        <v>111</v>
      </c>
      <c r="AP501" s="56">
        <f t="shared" si="333"/>
        <v>0</v>
      </c>
      <c r="AQ501" s="99" t="s">
        <v>103</v>
      </c>
      <c r="AR501" s="56">
        <f t="shared" si="334"/>
        <v>0</v>
      </c>
      <c r="AS501" s="56"/>
      <c r="AT501" s="99" t="s">
        <v>73</v>
      </c>
      <c r="AU501" s="56">
        <f t="shared" si="335"/>
        <v>0</v>
      </c>
      <c r="AV501" s="99" t="s">
        <v>132</v>
      </c>
      <c r="AW501" s="56">
        <f t="shared" si="336"/>
        <v>0</v>
      </c>
      <c r="AX501" s="99" t="s">
        <v>86</v>
      </c>
      <c r="AY501" s="56">
        <f t="shared" si="337"/>
        <v>0</v>
      </c>
      <c r="AZ501" s="99" t="s">
        <v>105</v>
      </c>
      <c r="BA501" s="56">
        <f t="shared" si="338"/>
        <v>0</v>
      </c>
      <c r="BB501" s="99" t="s">
        <v>111</v>
      </c>
      <c r="BC501" s="56">
        <f t="shared" si="339"/>
        <v>0</v>
      </c>
      <c r="BD501" s="99" t="s">
        <v>112</v>
      </c>
      <c r="BE501" s="56">
        <f t="shared" si="340"/>
        <v>0</v>
      </c>
      <c r="BF501" s="56"/>
      <c r="BG501" s="69" t="s">
        <v>73</v>
      </c>
      <c r="BH501" s="56">
        <f t="shared" si="341"/>
        <v>0</v>
      </c>
      <c r="BI501" s="100" t="s">
        <v>132</v>
      </c>
      <c r="BJ501" s="56">
        <f t="shared" si="342"/>
        <v>0</v>
      </c>
      <c r="BK501" s="99" t="s">
        <v>86</v>
      </c>
      <c r="BL501" s="56">
        <f t="shared" si="343"/>
        <v>0</v>
      </c>
      <c r="BM501" s="99" t="s">
        <v>105</v>
      </c>
      <c r="BN501" s="56">
        <f t="shared" si="344"/>
        <v>0</v>
      </c>
      <c r="BO501" s="99" t="s">
        <v>111</v>
      </c>
      <c r="BP501" s="56">
        <f t="shared" si="345"/>
        <v>0</v>
      </c>
      <c r="BQ501" s="99" t="s">
        <v>112</v>
      </c>
      <c r="BR501" s="56">
        <f t="shared" si="346"/>
        <v>0</v>
      </c>
      <c r="BS501" s="56"/>
      <c r="BT501" s="99" t="s">
        <v>73</v>
      </c>
      <c r="BU501" s="56">
        <f t="shared" si="347"/>
        <v>0</v>
      </c>
      <c r="BV501" s="100" t="s">
        <v>84</v>
      </c>
      <c r="BW501" s="56">
        <f t="shared" si="348"/>
        <v>0</v>
      </c>
      <c r="BX501" s="99" t="s">
        <v>85</v>
      </c>
      <c r="BY501" s="56">
        <f t="shared" si="349"/>
        <v>0</v>
      </c>
      <c r="BZ501" s="99" t="s">
        <v>105</v>
      </c>
      <c r="CA501" s="56">
        <f t="shared" si="350"/>
        <v>0</v>
      </c>
      <c r="CB501" s="99" t="s">
        <v>108</v>
      </c>
      <c r="CC501" s="56">
        <f t="shared" si="351"/>
        <v>0</v>
      </c>
      <c r="CD501" s="99" t="s">
        <v>112</v>
      </c>
      <c r="CE501" s="56">
        <f t="shared" si="352"/>
        <v>0</v>
      </c>
      <c r="CF501" s="56"/>
      <c r="CG501" s="99" t="s">
        <v>73</v>
      </c>
      <c r="CH501" s="56">
        <f t="shared" si="353"/>
        <v>0</v>
      </c>
      <c r="CI501" s="99" t="s">
        <v>84</v>
      </c>
      <c r="CJ501" s="56">
        <f t="shared" si="354"/>
        <v>0</v>
      </c>
      <c r="CK501" s="99" t="s">
        <v>85</v>
      </c>
      <c r="CL501" s="56">
        <f t="shared" si="355"/>
        <v>0</v>
      </c>
      <c r="CM501" s="99" t="s">
        <v>105</v>
      </c>
      <c r="CN501" s="56">
        <f t="shared" si="356"/>
        <v>0</v>
      </c>
      <c r="CO501" s="99" t="s">
        <v>108</v>
      </c>
      <c r="CP501" s="56">
        <f t="shared" si="357"/>
        <v>0</v>
      </c>
      <c r="CQ501" s="99" t="s">
        <v>112</v>
      </c>
      <c r="CR501" s="102">
        <f t="shared" si="358"/>
        <v>0</v>
      </c>
    </row>
    <row r="502" spans="1:96" x14ac:dyDescent="0.15">
      <c r="A502" s="80" t="s">
        <v>1150</v>
      </c>
      <c r="B502" s="81" t="s">
        <v>1151</v>
      </c>
      <c r="C502" s="82" t="s">
        <v>648</v>
      </c>
      <c r="D502" s="82" t="s">
        <v>52</v>
      </c>
      <c r="E502" s="56"/>
      <c r="F502" s="14"/>
      <c r="G502" s="80">
        <v>90</v>
      </c>
      <c r="H502" s="56">
        <v>35</v>
      </c>
      <c r="I502" s="56">
        <v>28</v>
      </c>
      <c r="J502" s="56">
        <v>46</v>
      </c>
      <c r="K502" s="56">
        <v>50</v>
      </c>
      <c r="L502" s="56">
        <v>47</v>
      </c>
      <c r="M502" s="94">
        <f t="shared" si="321"/>
        <v>296</v>
      </c>
      <c r="N502" s="80"/>
      <c r="O502" s="56">
        <f t="shared" si="359"/>
        <v>0</v>
      </c>
      <c r="P502" s="56"/>
      <c r="Q502" s="81">
        <f t="shared" si="320"/>
        <v>0</v>
      </c>
      <c r="R502" s="14">
        <f t="shared" si="322"/>
        <v>0</v>
      </c>
      <c r="S502" s="80"/>
      <c r="T502" s="99" t="s">
        <v>75</v>
      </c>
      <c r="U502" s="56">
        <f t="shared" si="323"/>
        <v>0</v>
      </c>
      <c r="V502" s="99" t="s">
        <v>81</v>
      </c>
      <c r="W502" s="56">
        <f t="shared" si="324"/>
        <v>0</v>
      </c>
      <c r="X502" s="99" t="s">
        <v>87</v>
      </c>
      <c r="Y502" s="56">
        <f t="shared" si="325"/>
        <v>0</v>
      </c>
      <c r="Z502" s="99" t="s">
        <v>105</v>
      </c>
      <c r="AA502" s="56">
        <f t="shared" si="326"/>
        <v>0</v>
      </c>
      <c r="AB502" s="99" t="s">
        <v>111</v>
      </c>
      <c r="AC502" s="56">
        <f t="shared" si="327"/>
        <v>0</v>
      </c>
      <c r="AD502" s="99" t="s">
        <v>103</v>
      </c>
      <c r="AE502" s="56">
        <f t="shared" si="328"/>
        <v>0</v>
      </c>
      <c r="AF502" s="56"/>
      <c r="AG502" s="99" t="s">
        <v>76</v>
      </c>
      <c r="AH502" s="56">
        <f t="shared" si="329"/>
        <v>0</v>
      </c>
      <c r="AI502" s="100" t="s">
        <v>80</v>
      </c>
      <c r="AJ502" s="56">
        <f t="shared" si="330"/>
        <v>0</v>
      </c>
      <c r="AK502" s="56" t="s">
        <v>89</v>
      </c>
      <c r="AL502" s="56">
        <f t="shared" si="331"/>
        <v>0</v>
      </c>
      <c r="AM502" s="99" t="s">
        <v>123</v>
      </c>
      <c r="AN502" s="56">
        <f t="shared" si="332"/>
        <v>0</v>
      </c>
      <c r="AO502" s="99" t="s">
        <v>110</v>
      </c>
      <c r="AP502" s="56">
        <f t="shared" si="333"/>
        <v>0</v>
      </c>
      <c r="AQ502" s="99" t="s">
        <v>103</v>
      </c>
      <c r="AR502" s="56">
        <f t="shared" si="334"/>
        <v>0</v>
      </c>
      <c r="AS502" s="56"/>
      <c r="AT502" s="99" t="s">
        <v>77</v>
      </c>
      <c r="AU502" s="56">
        <f t="shared" si="335"/>
        <v>0</v>
      </c>
      <c r="AV502" s="99" t="s">
        <v>80</v>
      </c>
      <c r="AW502" s="56">
        <f t="shared" si="336"/>
        <v>0</v>
      </c>
      <c r="AX502" s="99" t="s">
        <v>90</v>
      </c>
      <c r="AY502" s="56">
        <f t="shared" si="337"/>
        <v>0</v>
      </c>
      <c r="AZ502" s="99" t="s">
        <v>123</v>
      </c>
      <c r="BA502" s="56">
        <f t="shared" si="338"/>
        <v>0</v>
      </c>
      <c r="BB502" s="99" t="s">
        <v>128</v>
      </c>
      <c r="BC502" s="56">
        <f t="shared" si="339"/>
        <v>0</v>
      </c>
      <c r="BD502" s="99" t="s">
        <v>126</v>
      </c>
      <c r="BE502" s="56">
        <f t="shared" si="340"/>
        <v>0</v>
      </c>
      <c r="BF502" s="56"/>
      <c r="BG502" s="69" t="s">
        <v>77</v>
      </c>
      <c r="BH502" s="56">
        <f t="shared" si="341"/>
        <v>0</v>
      </c>
      <c r="BI502" s="100" t="s">
        <v>80</v>
      </c>
      <c r="BJ502" s="56">
        <f t="shared" si="342"/>
        <v>0</v>
      </c>
      <c r="BK502" s="99" t="s">
        <v>90</v>
      </c>
      <c r="BL502" s="56">
        <f t="shared" si="343"/>
        <v>0</v>
      </c>
      <c r="BM502" s="99" t="s">
        <v>123</v>
      </c>
      <c r="BN502" s="56">
        <f t="shared" si="344"/>
        <v>0</v>
      </c>
      <c r="BO502" s="99" t="s">
        <v>128</v>
      </c>
      <c r="BP502" s="56">
        <f t="shared" si="345"/>
        <v>0</v>
      </c>
      <c r="BQ502" s="99" t="s">
        <v>126</v>
      </c>
      <c r="BR502" s="56">
        <f t="shared" si="346"/>
        <v>0</v>
      </c>
      <c r="BS502" s="56"/>
      <c r="BT502" s="99" t="s">
        <v>73</v>
      </c>
      <c r="BU502" s="56">
        <f t="shared" si="347"/>
        <v>0</v>
      </c>
      <c r="BV502" s="100" t="s">
        <v>84</v>
      </c>
      <c r="BW502" s="56">
        <f t="shared" si="348"/>
        <v>0</v>
      </c>
      <c r="BX502" s="99" t="s">
        <v>85</v>
      </c>
      <c r="BY502" s="56">
        <f t="shared" si="349"/>
        <v>0</v>
      </c>
      <c r="BZ502" s="99" t="s">
        <v>105</v>
      </c>
      <c r="CA502" s="56">
        <f t="shared" si="350"/>
        <v>0</v>
      </c>
      <c r="CB502" s="99" t="s">
        <v>108</v>
      </c>
      <c r="CC502" s="56">
        <f t="shared" si="351"/>
        <v>0</v>
      </c>
      <c r="CD502" s="99" t="s">
        <v>112</v>
      </c>
      <c r="CE502" s="56">
        <f t="shared" si="352"/>
        <v>0</v>
      </c>
      <c r="CF502" s="56"/>
      <c r="CG502" s="99" t="s">
        <v>73</v>
      </c>
      <c r="CH502" s="56">
        <f t="shared" si="353"/>
        <v>0</v>
      </c>
      <c r="CI502" s="99" t="s">
        <v>84</v>
      </c>
      <c r="CJ502" s="56">
        <f t="shared" si="354"/>
        <v>0</v>
      </c>
      <c r="CK502" s="99" t="s">
        <v>85</v>
      </c>
      <c r="CL502" s="56">
        <f t="shared" si="355"/>
        <v>0</v>
      </c>
      <c r="CM502" s="99" t="s">
        <v>105</v>
      </c>
      <c r="CN502" s="56">
        <f t="shared" si="356"/>
        <v>0</v>
      </c>
      <c r="CO502" s="99" t="s">
        <v>108</v>
      </c>
      <c r="CP502" s="56">
        <f t="shared" si="357"/>
        <v>0</v>
      </c>
      <c r="CQ502" s="99" t="s">
        <v>112</v>
      </c>
      <c r="CR502" s="102">
        <f t="shared" si="358"/>
        <v>0</v>
      </c>
    </row>
    <row r="503" spans="1:96" x14ac:dyDescent="0.15">
      <c r="A503" s="80" t="s">
        <v>1152</v>
      </c>
      <c r="B503" s="81" t="s">
        <v>1153</v>
      </c>
      <c r="C503" s="82" t="s">
        <v>170</v>
      </c>
      <c r="D503" s="82" t="s">
        <v>52</v>
      </c>
      <c r="E503" s="56"/>
      <c r="F503" s="14"/>
      <c r="G503" s="80">
        <v>86</v>
      </c>
      <c r="H503" s="56">
        <v>35</v>
      </c>
      <c r="I503" s="56">
        <v>44</v>
      </c>
      <c r="J503" s="56">
        <v>49</v>
      </c>
      <c r="K503" s="56">
        <v>38</v>
      </c>
      <c r="L503" s="56">
        <v>40</v>
      </c>
      <c r="M503" s="94">
        <f t="shared" si="321"/>
        <v>292</v>
      </c>
      <c r="N503" s="80"/>
      <c r="O503" s="56">
        <f t="shared" si="359"/>
        <v>0</v>
      </c>
      <c r="P503" s="56"/>
      <c r="Q503" s="81">
        <f t="shared" si="320"/>
        <v>0</v>
      </c>
      <c r="R503" s="14">
        <f t="shared" si="322"/>
        <v>0</v>
      </c>
      <c r="S503" s="80"/>
      <c r="T503" s="99" t="s">
        <v>75</v>
      </c>
      <c r="U503" s="56">
        <f t="shared" si="323"/>
        <v>0</v>
      </c>
      <c r="V503" s="99" t="s">
        <v>81</v>
      </c>
      <c r="W503" s="56">
        <f t="shared" si="324"/>
        <v>0</v>
      </c>
      <c r="X503" s="99" t="s">
        <v>87</v>
      </c>
      <c r="Y503" s="56">
        <f t="shared" si="325"/>
        <v>0</v>
      </c>
      <c r="Z503" s="99" t="s">
        <v>105</v>
      </c>
      <c r="AA503" s="56">
        <f t="shared" si="326"/>
        <v>0</v>
      </c>
      <c r="AB503" s="99" t="s">
        <v>111</v>
      </c>
      <c r="AC503" s="56">
        <f t="shared" si="327"/>
        <v>0</v>
      </c>
      <c r="AD503" s="99" t="s">
        <v>103</v>
      </c>
      <c r="AE503" s="56">
        <f t="shared" si="328"/>
        <v>0</v>
      </c>
      <c r="AF503" s="56"/>
      <c r="AG503" s="99" t="s">
        <v>73</v>
      </c>
      <c r="AH503" s="56">
        <f t="shared" si="329"/>
        <v>0</v>
      </c>
      <c r="AI503" s="100" t="s">
        <v>79</v>
      </c>
      <c r="AJ503" s="56">
        <f t="shared" si="330"/>
        <v>0</v>
      </c>
      <c r="AK503" s="56" t="s">
        <v>85</v>
      </c>
      <c r="AL503" s="56">
        <f t="shared" si="331"/>
        <v>0</v>
      </c>
      <c r="AM503" s="99" t="s">
        <v>105</v>
      </c>
      <c r="AN503" s="56">
        <f t="shared" si="332"/>
        <v>0</v>
      </c>
      <c r="AO503" s="99" t="s">
        <v>110</v>
      </c>
      <c r="AP503" s="56">
        <f t="shared" si="333"/>
        <v>0</v>
      </c>
      <c r="AQ503" s="99" t="s">
        <v>103</v>
      </c>
      <c r="AR503" s="56">
        <f t="shared" si="334"/>
        <v>0</v>
      </c>
      <c r="AS503" s="56"/>
      <c r="AT503" s="99" t="s">
        <v>73</v>
      </c>
      <c r="AU503" s="56">
        <f t="shared" si="335"/>
        <v>0</v>
      </c>
      <c r="AV503" s="99" t="s">
        <v>80</v>
      </c>
      <c r="AW503" s="56">
        <f t="shared" si="336"/>
        <v>0</v>
      </c>
      <c r="AX503" s="99" t="s">
        <v>86</v>
      </c>
      <c r="AY503" s="56">
        <f t="shared" si="337"/>
        <v>0</v>
      </c>
      <c r="AZ503" s="99" t="s">
        <v>123</v>
      </c>
      <c r="BA503" s="56">
        <f t="shared" si="338"/>
        <v>0</v>
      </c>
      <c r="BB503" s="99" t="s">
        <v>133</v>
      </c>
      <c r="BC503" s="56">
        <f t="shared" si="339"/>
        <v>0</v>
      </c>
      <c r="BD503" s="99" t="s">
        <v>103</v>
      </c>
      <c r="BE503" s="56">
        <f t="shared" si="340"/>
        <v>0</v>
      </c>
      <c r="BF503" s="56"/>
      <c r="BG503" s="69" t="s">
        <v>73</v>
      </c>
      <c r="BH503" s="56">
        <f t="shared" si="341"/>
        <v>0</v>
      </c>
      <c r="BI503" s="100" t="s">
        <v>80</v>
      </c>
      <c r="BJ503" s="56">
        <f t="shared" si="342"/>
        <v>0</v>
      </c>
      <c r="BK503" s="99" t="s">
        <v>86</v>
      </c>
      <c r="BL503" s="56">
        <f t="shared" si="343"/>
        <v>0</v>
      </c>
      <c r="BM503" s="99" t="s">
        <v>123</v>
      </c>
      <c r="BN503" s="56">
        <f t="shared" si="344"/>
        <v>0</v>
      </c>
      <c r="BO503" s="99" t="s">
        <v>133</v>
      </c>
      <c r="BP503" s="56">
        <f t="shared" si="345"/>
        <v>0</v>
      </c>
      <c r="BQ503" s="99" t="s">
        <v>103</v>
      </c>
      <c r="BR503" s="56">
        <f t="shared" si="346"/>
        <v>0</v>
      </c>
      <c r="BS503" s="56"/>
      <c r="BT503" s="99" t="s">
        <v>73</v>
      </c>
      <c r="BU503" s="56">
        <f t="shared" si="347"/>
        <v>0</v>
      </c>
      <c r="BV503" s="100" t="s">
        <v>84</v>
      </c>
      <c r="BW503" s="56">
        <f t="shared" si="348"/>
        <v>0</v>
      </c>
      <c r="BX503" s="99" t="s">
        <v>85</v>
      </c>
      <c r="BY503" s="56">
        <f t="shared" si="349"/>
        <v>0</v>
      </c>
      <c r="BZ503" s="99" t="s">
        <v>105</v>
      </c>
      <c r="CA503" s="56">
        <f t="shared" si="350"/>
        <v>0</v>
      </c>
      <c r="CB503" s="99" t="s">
        <v>108</v>
      </c>
      <c r="CC503" s="56">
        <f t="shared" si="351"/>
        <v>0</v>
      </c>
      <c r="CD503" s="99" t="s">
        <v>112</v>
      </c>
      <c r="CE503" s="56">
        <f t="shared" si="352"/>
        <v>0</v>
      </c>
      <c r="CF503" s="56"/>
      <c r="CG503" s="99" t="s">
        <v>73</v>
      </c>
      <c r="CH503" s="56">
        <f t="shared" si="353"/>
        <v>0</v>
      </c>
      <c r="CI503" s="99" t="s">
        <v>84</v>
      </c>
      <c r="CJ503" s="56">
        <f t="shared" si="354"/>
        <v>0</v>
      </c>
      <c r="CK503" s="99" t="s">
        <v>85</v>
      </c>
      <c r="CL503" s="56">
        <f t="shared" si="355"/>
        <v>0</v>
      </c>
      <c r="CM503" s="99" t="s">
        <v>105</v>
      </c>
      <c r="CN503" s="56">
        <f t="shared" si="356"/>
        <v>0</v>
      </c>
      <c r="CO503" s="99" t="s">
        <v>108</v>
      </c>
      <c r="CP503" s="56">
        <f t="shared" si="357"/>
        <v>0</v>
      </c>
      <c r="CQ503" s="99" t="s">
        <v>112</v>
      </c>
      <c r="CR503" s="102">
        <f t="shared" si="358"/>
        <v>0</v>
      </c>
    </row>
    <row r="504" spans="1:96" x14ac:dyDescent="0.15">
      <c r="A504" s="80" t="s">
        <v>1154</v>
      </c>
      <c r="B504" s="81" t="s">
        <v>1155</v>
      </c>
      <c r="C504" s="82" t="s">
        <v>170</v>
      </c>
      <c r="D504" s="82" t="s">
        <v>52</v>
      </c>
      <c r="E504" s="56"/>
      <c r="F504" s="14"/>
      <c r="G504" s="80">
        <v>70</v>
      </c>
      <c r="H504" s="56">
        <v>53</v>
      </c>
      <c r="I504" s="56">
        <v>57</v>
      </c>
      <c r="J504" s="56">
        <v>46</v>
      </c>
      <c r="K504" s="56">
        <v>19.5</v>
      </c>
      <c r="L504" s="56">
        <v>46</v>
      </c>
      <c r="M504" s="94">
        <f t="shared" si="321"/>
        <v>291.5</v>
      </c>
      <c r="N504" s="80"/>
      <c r="O504" s="56">
        <f t="shared" si="359"/>
        <v>0</v>
      </c>
      <c r="P504" s="56"/>
      <c r="Q504" s="81">
        <f t="shared" si="320"/>
        <v>0</v>
      </c>
      <c r="R504" s="14">
        <f t="shared" si="322"/>
        <v>0</v>
      </c>
      <c r="S504" s="80"/>
      <c r="T504" s="99" t="s">
        <v>75</v>
      </c>
      <c r="U504" s="56">
        <f t="shared" si="323"/>
        <v>0</v>
      </c>
      <c r="V504" s="99" t="s">
        <v>81</v>
      </c>
      <c r="W504" s="56">
        <f t="shared" si="324"/>
        <v>0</v>
      </c>
      <c r="X504" s="99" t="s">
        <v>87</v>
      </c>
      <c r="Y504" s="56">
        <f t="shared" si="325"/>
        <v>0</v>
      </c>
      <c r="Z504" s="99" t="s">
        <v>105</v>
      </c>
      <c r="AA504" s="56">
        <f t="shared" si="326"/>
        <v>0</v>
      </c>
      <c r="AB504" s="99" t="s">
        <v>111</v>
      </c>
      <c r="AC504" s="56">
        <f t="shared" si="327"/>
        <v>0</v>
      </c>
      <c r="AD504" s="99" t="s">
        <v>103</v>
      </c>
      <c r="AE504" s="56">
        <f t="shared" si="328"/>
        <v>0</v>
      </c>
      <c r="AF504" s="56"/>
      <c r="AG504" s="99" t="s">
        <v>76</v>
      </c>
      <c r="AH504" s="56">
        <f t="shared" si="329"/>
        <v>0</v>
      </c>
      <c r="AI504" s="100" t="s">
        <v>80</v>
      </c>
      <c r="AJ504" s="56">
        <f t="shared" si="330"/>
        <v>0</v>
      </c>
      <c r="AK504" s="56" t="s">
        <v>89</v>
      </c>
      <c r="AL504" s="56">
        <f t="shared" si="331"/>
        <v>0</v>
      </c>
      <c r="AM504" s="99" t="s">
        <v>123</v>
      </c>
      <c r="AN504" s="56">
        <f t="shared" si="332"/>
        <v>0</v>
      </c>
      <c r="AO504" s="99" t="s">
        <v>110</v>
      </c>
      <c r="AP504" s="56">
        <f t="shared" si="333"/>
        <v>0</v>
      </c>
      <c r="AQ504" s="99" t="s">
        <v>127</v>
      </c>
      <c r="AR504" s="56">
        <f t="shared" si="334"/>
        <v>0</v>
      </c>
      <c r="AS504" s="56"/>
      <c r="AT504" s="99" t="s">
        <v>77</v>
      </c>
      <c r="AU504" s="56">
        <f t="shared" si="335"/>
        <v>0</v>
      </c>
      <c r="AV504" s="99" t="s">
        <v>80</v>
      </c>
      <c r="AW504" s="56">
        <f t="shared" si="336"/>
        <v>0</v>
      </c>
      <c r="AX504" s="99" t="s">
        <v>90</v>
      </c>
      <c r="AY504" s="56">
        <f t="shared" si="337"/>
        <v>0</v>
      </c>
      <c r="AZ504" s="99" t="s">
        <v>105</v>
      </c>
      <c r="BA504" s="56">
        <f t="shared" si="338"/>
        <v>0</v>
      </c>
      <c r="BB504" s="99" t="s">
        <v>111</v>
      </c>
      <c r="BC504" s="56">
        <f t="shared" si="339"/>
        <v>0</v>
      </c>
      <c r="BD504" s="99" t="s">
        <v>112</v>
      </c>
      <c r="BE504" s="56">
        <f t="shared" si="340"/>
        <v>0</v>
      </c>
      <c r="BF504" s="56"/>
      <c r="BG504" s="69" t="s">
        <v>77</v>
      </c>
      <c r="BH504" s="56">
        <f t="shared" si="341"/>
        <v>0</v>
      </c>
      <c r="BI504" s="100" t="s">
        <v>80</v>
      </c>
      <c r="BJ504" s="56">
        <f t="shared" si="342"/>
        <v>0</v>
      </c>
      <c r="BK504" s="99" t="s">
        <v>90</v>
      </c>
      <c r="BL504" s="56">
        <f t="shared" si="343"/>
        <v>0</v>
      </c>
      <c r="BM504" s="99" t="s">
        <v>105</v>
      </c>
      <c r="BN504" s="56">
        <f t="shared" si="344"/>
        <v>0</v>
      </c>
      <c r="BO504" s="99" t="s">
        <v>111</v>
      </c>
      <c r="BP504" s="56">
        <f t="shared" si="345"/>
        <v>0</v>
      </c>
      <c r="BQ504" s="99" t="s">
        <v>112</v>
      </c>
      <c r="BR504" s="56">
        <f t="shared" si="346"/>
        <v>0</v>
      </c>
      <c r="BS504" s="56"/>
      <c r="BT504" s="99" t="s">
        <v>136</v>
      </c>
      <c r="BU504" s="56">
        <f t="shared" si="347"/>
        <v>0</v>
      </c>
      <c r="BV504" s="100" t="s">
        <v>80</v>
      </c>
      <c r="BW504" s="56">
        <f t="shared" si="348"/>
        <v>0</v>
      </c>
      <c r="BX504" s="99" t="s">
        <v>90</v>
      </c>
      <c r="BY504" s="56">
        <f t="shared" si="349"/>
        <v>0</v>
      </c>
      <c r="BZ504" s="99" t="s">
        <v>105</v>
      </c>
      <c r="CA504" s="56">
        <f t="shared" si="350"/>
        <v>0</v>
      </c>
      <c r="CB504" s="99" t="s">
        <v>108</v>
      </c>
      <c r="CC504" s="56">
        <f t="shared" si="351"/>
        <v>0</v>
      </c>
      <c r="CD504" s="99" t="s">
        <v>126</v>
      </c>
      <c r="CE504" s="56">
        <f t="shared" si="352"/>
        <v>0</v>
      </c>
      <c r="CF504" s="56"/>
      <c r="CG504" s="99" t="s">
        <v>136</v>
      </c>
      <c r="CH504" s="56">
        <f t="shared" si="353"/>
        <v>0</v>
      </c>
      <c r="CI504" s="99" t="s">
        <v>80</v>
      </c>
      <c r="CJ504" s="56">
        <f t="shared" si="354"/>
        <v>0</v>
      </c>
      <c r="CK504" s="99" t="s">
        <v>90</v>
      </c>
      <c r="CL504" s="56">
        <f t="shared" si="355"/>
        <v>0</v>
      </c>
      <c r="CM504" s="99" t="s">
        <v>105</v>
      </c>
      <c r="CN504" s="56">
        <f t="shared" si="356"/>
        <v>0</v>
      </c>
      <c r="CO504" s="99" t="s">
        <v>108</v>
      </c>
      <c r="CP504" s="56">
        <f t="shared" si="357"/>
        <v>0</v>
      </c>
      <c r="CQ504" s="99" t="s">
        <v>126</v>
      </c>
      <c r="CR504" s="102">
        <f t="shared" si="358"/>
        <v>0</v>
      </c>
    </row>
    <row r="505" spans="1:96" x14ac:dyDescent="0.15">
      <c r="A505" s="80" t="s">
        <v>1156</v>
      </c>
      <c r="B505" s="81" t="s">
        <v>1157</v>
      </c>
      <c r="C505" s="82" t="s">
        <v>170</v>
      </c>
      <c r="D505" s="82" t="s">
        <v>52</v>
      </c>
      <c r="E505" s="56"/>
      <c r="F505" s="14"/>
      <c r="G505" s="80">
        <v>100</v>
      </c>
      <c r="H505" s="56">
        <v>16</v>
      </c>
      <c r="I505" s="56">
        <v>50</v>
      </c>
      <c r="J505" s="56">
        <v>53</v>
      </c>
      <c r="K505" s="56">
        <v>37.5</v>
      </c>
      <c r="L505" s="56">
        <v>32</v>
      </c>
      <c r="M505" s="94">
        <f t="shared" si="321"/>
        <v>288.5</v>
      </c>
      <c r="N505" s="80"/>
      <c r="O505" s="56">
        <f t="shared" si="359"/>
        <v>0</v>
      </c>
      <c r="P505" s="56"/>
      <c r="Q505" s="81">
        <f t="shared" si="320"/>
        <v>0</v>
      </c>
      <c r="R505" s="14">
        <f t="shared" si="322"/>
        <v>0</v>
      </c>
      <c r="S505" s="80"/>
      <c r="T505" s="99" t="s">
        <v>73</v>
      </c>
      <c r="U505" s="56">
        <f t="shared" si="323"/>
        <v>0</v>
      </c>
      <c r="V505" s="99" t="s">
        <v>80</v>
      </c>
      <c r="W505" s="56">
        <f t="shared" si="324"/>
        <v>0</v>
      </c>
      <c r="X505" s="99" t="s">
        <v>89</v>
      </c>
      <c r="Y505" s="56">
        <f t="shared" si="325"/>
        <v>0</v>
      </c>
      <c r="Z505" s="99" t="s">
        <v>123</v>
      </c>
      <c r="AA505" s="56">
        <f t="shared" si="326"/>
        <v>0</v>
      </c>
      <c r="AB505" s="99" t="s">
        <v>110</v>
      </c>
      <c r="AC505" s="56">
        <f t="shared" si="327"/>
        <v>0</v>
      </c>
      <c r="AD505" s="99" t="s">
        <v>103</v>
      </c>
      <c r="AE505" s="56">
        <f t="shared" si="328"/>
        <v>0</v>
      </c>
      <c r="AF505" s="56"/>
      <c r="AG505" s="99" t="s">
        <v>75</v>
      </c>
      <c r="AH505" s="56">
        <f t="shared" si="329"/>
        <v>0</v>
      </c>
      <c r="AI505" s="100" t="s">
        <v>81</v>
      </c>
      <c r="AJ505" s="56">
        <f t="shared" si="330"/>
        <v>0</v>
      </c>
      <c r="AK505" s="56" t="s">
        <v>89</v>
      </c>
      <c r="AL505" s="56">
        <f t="shared" si="331"/>
        <v>0</v>
      </c>
      <c r="AM505" s="99" t="s">
        <v>123</v>
      </c>
      <c r="AN505" s="56">
        <f t="shared" si="332"/>
        <v>0</v>
      </c>
      <c r="AO505" s="99" t="s">
        <v>110</v>
      </c>
      <c r="AP505" s="56">
        <f t="shared" si="333"/>
        <v>0</v>
      </c>
      <c r="AQ505" s="99" t="s">
        <v>127</v>
      </c>
      <c r="AR505" s="56">
        <f t="shared" si="334"/>
        <v>0</v>
      </c>
      <c r="AS505" s="56"/>
      <c r="AT505" s="99" t="s">
        <v>75</v>
      </c>
      <c r="AU505" s="56">
        <f t="shared" si="335"/>
        <v>0</v>
      </c>
      <c r="AV505" s="99" t="s">
        <v>79</v>
      </c>
      <c r="AW505" s="56">
        <f t="shared" si="336"/>
        <v>0</v>
      </c>
      <c r="AX505" s="99" t="s">
        <v>89</v>
      </c>
      <c r="AY505" s="56">
        <f t="shared" si="337"/>
        <v>0</v>
      </c>
      <c r="AZ505" s="99" t="s">
        <v>123</v>
      </c>
      <c r="BA505" s="56">
        <f t="shared" si="338"/>
        <v>0</v>
      </c>
      <c r="BB505" s="99" t="s">
        <v>133</v>
      </c>
      <c r="BC505" s="56">
        <f t="shared" si="339"/>
        <v>0</v>
      </c>
      <c r="BD505" s="99" t="s">
        <v>103</v>
      </c>
      <c r="BE505" s="56">
        <f t="shared" si="340"/>
        <v>0</v>
      </c>
      <c r="BF505" s="56"/>
      <c r="BG505" s="69" t="s">
        <v>75</v>
      </c>
      <c r="BH505" s="56">
        <f t="shared" si="341"/>
        <v>0</v>
      </c>
      <c r="BI505" s="100" t="s">
        <v>79</v>
      </c>
      <c r="BJ505" s="56">
        <f t="shared" si="342"/>
        <v>0</v>
      </c>
      <c r="BK505" s="99" t="s">
        <v>89</v>
      </c>
      <c r="BL505" s="56">
        <f t="shared" si="343"/>
        <v>0</v>
      </c>
      <c r="BM505" s="99" t="s">
        <v>123</v>
      </c>
      <c r="BN505" s="56">
        <f t="shared" si="344"/>
        <v>0</v>
      </c>
      <c r="BO505" s="99" t="s">
        <v>133</v>
      </c>
      <c r="BP505" s="56">
        <f t="shared" si="345"/>
        <v>0</v>
      </c>
      <c r="BQ505" s="99" t="s">
        <v>103</v>
      </c>
      <c r="BR505" s="56">
        <f t="shared" si="346"/>
        <v>0</v>
      </c>
      <c r="BS505" s="56"/>
      <c r="BT505" s="99" t="s">
        <v>136</v>
      </c>
      <c r="BU505" s="56">
        <f t="shared" si="347"/>
        <v>0</v>
      </c>
      <c r="BV505" s="100" t="s">
        <v>80</v>
      </c>
      <c r="BW505" s="56">
        <f t="shared" si="348"/>
        <v>0</v>
      </c>
      <c r="BX505" s="99" t="s">
        <v>90</v>
      </c>
      <c r="BY505" s="56">
        <f t="shared" si="349"/>
        <v>0</v>
      </c>
      <c r="BZ505" s="99" t="s">
        <v>105</v>
      </c>
      <c r="CA505" s="56">
        <f t="shared" si="350"/>
        <v>0</v>
      </c>
      <c r="CB505" s="99" t="s">
        <v>108</v>
      </c>
      <c r="CC505" s="56">
        <f t="shared" si="351"/>
        <v>0</v>
      </c>
      <c r="CD505" s="99" t="s">
        <v>126</v>
      </c>
      <c r="CE505" s="56">
        <f t="shared" si="352"/>
        <v>0</v>
      </c>
      <c r="CF505" s="56"/>
      <c r="CG505" s="99" t="s">
        <v>136</v>
      </c>
      <c r="CH505" s="56">
        <f t="shared" si="353"/>
        <v>0</v>
      </c>
      <c r="CI505" s="99" t="s">
        <v>80</v>
      </c>
      <c r="CJ505" s="56">
        <f t="shared" si="354"/>
        <v>0</v>
      </c>
      <c r="CK505" s="99" t="s">
        <v>90</v>
      </c>
      <c r="CL505" s="56">
        <f t="shared" si="355"/>
        <v>0</v>
      </c>
      <c r="CM505" s="99" t="s">
        <v>105</v>
      </c>
      <c r="CN505" s="56">
        <f t="shared" si="356"/>
        <v>0</v>
      </c>
      <c r="CO505" s="99" t="s">
        <v>108</v>
      </c>
      <c r="CP505" s="56">
        <f t="shared" si="357"/>
        <v>0</v>
      </c>
      <c r="CQ505" s="99" t="s">
        <v>126</v>
      </c>
      <c r="CR505" s="102">
        <f t="shared" si="358"/>
        <v>0</v>
      </c>
    </row>
    <row r="506" spans="1:96" x14ac:dyDescent="0.15">
      <c r="A506" s="80" t="s">
        <v>1158</v>
      </c>
      <c r="B506" s="81" t="s">
        <v>1159</v>
      </c>
      <c r="C506" s="82" t="s">
        <v>170</v>
      </c>
      <c r="D506" s="82" t="s">
        <v>52</v>
      </c>
      <c r="E506" s="56"/>
      <c r="F506" s="14"/>
      <c r="G506" s="80">
        <v>85</v>
      </c>
      <c r="H506" s="56">
        <v>44</v>
      </c>
      <c r="I506" s="56">
        <v>41</v>
      </c>
      <c r="J506" s="56">
        <v>53</v>
      </c>
      <c r="K506" s="56">
        <v>39</v>
      </c>
      <c r="L506" s="56">
        <v>22</v>
      </c>
      <c r="M506" s="94">
        <f t="shared" si="321"/>
        <v>284</v>
      </c>
      <c r="N506" s="80"/>
      <c r="O506" s="56">
        <f t="shared" si="359"/>
        <v>0</v>
      </c>
      <c r="P506" s="56"/>
      <c r="Q506" s="81">
        <f t="shared" si="320"/>
        <v>0</v>
      </c>
      <c r="R506" s="14">
        <f t="shared" si="322"/>
        <v>0</v>
      </c>
      <c r="S506" s="80"/>
      <c r="T506" s="99" t="s">
        <v>77</v>
      </c>
      <c r="U506" s="56">
        <f t="shared" si="323"/>
        <v>0</v>
      </c>
      <c r="V506" s="99" t="s">
        <v>81</v>
      </c>
      <c r="W506" s="56">
        <f t="shared" si="324"/>
        <v>0</v>
      </c>
      <c r="X506" s="99" t="s">
        <v>90</v>
      </c>
      <c r="Y506" s="56">
        <f t="shared" si="325"/>
        <v>0</v>
      </c>
      <c r="Z506" s="99" t="s">
        <v>123</v>
      </c>
      <c r="AA506" s="56">
        <f t="shared" si="326"/>
        <v>0</v>
      </c>
      <c r="AB506" s="99" t="s">
        <v>110</v>
      </c>
      <c r="AC506" s="56">
        <f t="shared" si="327"/>
        <v>0</v>
      </c>
      <c r="AD506" s="99" t="s">
        <v>103</v>
      </c>
      <c r="AE506" s="56">
        <f t="shared" si="328"/>
        <v>0</v>
      </c>
      <c r="AF506" s="56"/>
      <c r="AG506" s="99" t="s">
        <v>73</v>
      </c>
      <c r="AH506" s="56">
        <f t="shared" si="329"/>
        <v>0</v>
      </c>
      <c r="AI506" s="100" t="s">
        <v>84</v>
      </c>
      <c r="AJ506" s="56">
        <f t="shared" si="330"/>
        <v>0</v>
      </c>
      <c r="AK506" s="56" t="s">
        <v>85</v>
      </c>
      <c r="AL506" s="56">
        <f t="shared" si="331"/>
        <v>0</v>
      </c>
      <c r="AM506" s="99" t="s">
        <v>105</v>
      </c>
      <c r="AN506" s="56">
        <f t="shared" si="332"/>
        <v>0</v>
      </c>
      <c r="AO506" s="99" t="s">
        <v>111</v>
      </c>
      <c r="AP506" s="56">
        <f t="shared" si="333"/>
        <v>0</v>
      </c>
      <c r="AQ506" s="99" t="s">
        <v>103</v>
      </c>
      <c r="AR506" s="56">
        <f t="shared" si="334"/>
        <v>0</v>
      </c>
      <c r="AS506" s="56"/>
      <c r="AT506" s="99" t="s">
        <v>75</v>
      </c>
      <c r="AU506" s="56">
        <f t="shared" si="335"/>
        <v>0</v>
      </c>
      <c r="AV506" s="99" t="s">
        <v>84</v>
      </c>
      <c r="AW506" s="56">
        <f t="shared" si="336"/>
        <v>0</v>
      </c>
      <c r="AX506" s="99" t="s">
        <v>87</v>
      </c>
      <c r="AY506" s="56">
        <f t="shared" si="337"/>
        <v>0</v>
      </c>
      <c r="AZ506" s="99" t="s">
        <v>123</v>
      </c>
      <c r="BA506" s="56">
        <f t="shared" si="338"/>
        <v>0</v>
      </c>
      <c r="BB506" s="99" t="s">
        <v>133</v>
      </c>
      <c r="BC506" s="56">
        <f t="shared" si="339"/>
        <v>0</v>
      </c>
      <c r="BD506" s="99" t="s">
        <v>103</v>
      </c>
      <c r="BE506" s="56">
        <f t="shared" si="340"/>
        <v>0</v>
      </c>
      <c r="BF506" s="56"/>
      <c r="BG506" s="69" t="s">
        <v>75</v>
      </c>
      <c r="BH506" s="56">
        <f t="shared" si="341"/>
        <v>0</v>
      </c>
      <c r="BI506" s="100" t="s">
        <v>84</v>
      </c>
      <c r="BJ506" s="56">
        <f t="shared" si="342"/>
        <v>0</v>
      </c>
      <c r="BK506" s="99" t="s">
        <v>87</v>
      </c>
      <c r="BL506" s="56">
        <f t="shared" si="343"/>
        <v>0</v>
      </c>
      <c r="BM506" s="99" t="s">
        <v>123</v>
      </c>
      <c r="BN506" s="56">
        <f t="shared" si="344"/>
        <v>0</v>
      </c>
      <c r="BO506" s="99" t="s">
        <v>133</v>
      </c>
      <c r="BP506" s="56">
        <f t="shared" si="345"/>
        <v>0</v>
      </c>
      <c r="BQ506" s="99" t="s">
        <v>103</v>
      </c>
      <c r="BR506" s="56">
        <f t="shared" si="346"/>
        <v>0</v>
      </c>
      <c r="BS506" s="56"/>
      <c r="BT506" s="99" t="s">
        <v>136</v>
      </c>
      <c r="BU506" s="56">
        <f t="shared" si="347"/>
        <v>0</v>
      </c>
      <c r="BV506" s="100" t="s">
        <v>80</v>
      </c>
      <c r="BW506" s="56">
        <f t="shared" si="348"/>
        <v>0</v>
      </c>
      <c r="BX506" s="99" t="s">
        <v>90</v>
      </c>
      <c r="BY506" s="56">
        <f t="shared" si="349"/>
        <v>0</v>
      </c>
      <c r="BZ506" s="99" t="s">
        <v>105</v>
      </c>
      <c r="CA506" s="56">
        <f t="shared" si="350"/>
        <v>0</v>
      </c>
      <c r="CB506" s="99" t="s">
        <v>108</v>
      </c>
      <c r="CC506" s="56">
        <f t="shared" si="351"/>
        <v>0</v>
      </c>
      <c r="CD506" s="99" t="s">
        <v>126</v>
      </c>
      <c r="CE506" s="56">
        <f t="shared" si="352"/>
        <v>0</v>
      </c>
      <c r="CF506" s="56"/>
      <c r="CG506" s="99" t="s">
        <v>136</v>
      </c>
      <c r="CH506" s="56">
        <f t="shared" si="353"/>
        <v>0</v>
      </c>
      <c r="CI506" s="99" t="s">
        <v>80</v>
      </c>
      <c r="CJ506" s="56">
        <f t="shared" si="354"/>
        <v>0</v>
      </c>
      <c r="CK506" s="99" t="s">
        <v>90</v>
      </c>
      <c r="CL506" s="56">
        <f t="shared" si="355"/>
        <v>0</v>
      </c>
      <c r="CM506" s="99" t="s">
        <v>105</v>
      </c>
      <c r="CN506" s="56">
        <f t="shared" si="356"/>
        <v>0</v>
      </c>
      <c r="CO506" s="99" t="s">
        <v>108</v>
      </c>
      <c r="CP506" s="56">
        <f t="shared" si="357"/>
        <v>0</v>
      </c>
      <c r="CQ506" s="99" t="s">
        <v>126</v>
      </c>
      <c r="CR506" s="102">
        <f t="shared" si="358"/>
        <v>0</v>
      </c>
    </row>
    <row r="507" spans="1:96" x14ac:dyDescent="0.15">
      <c r="A507" s="80" t="s">
        <v>1160</v>
      </c>
      <c r="B507" s="81" t="s">
        <v>1161</v>
      </c>
      <c r="C507" s="82" t="s">
        <v>648</v>
      </c>
      <c r="D507" s="82" t="s">
        <v>52</v>
      </c>
      <c r="E507" s="56"/>
      <c r="F507" s="14"/>
      <c r="G507" s="80">
        <v>84</v>
      </c>
      <c r="H507" s="56">
        <v>49</v>
      </c>
      <c r="I507" s="56">
        <v>31</v>
      </c>
      <c r="J507" s="56">
        <v>43.5</v>
      </c>
      <c r="K507" s="56">
        <v>42.5</v>
      </c>
      <c r="L507" s="56">
        <v>33</v>
      </c>
      <c r="M507" s="94">
        <f t="shared" si="321"/>
        <v>283</v>
      </c>
      <c r="N507" s="80"/>
      <c r="O507" s="56">
        <f t="shared" si="359"/>
        <v>0</v>
      </c>
      <c r="P507" s="56"/>
      <c r="Q507" s="81">
        <f t="shared" si="320"/>
        <v>0</v>
      </c>
      <c r="R507" s="14">
        <f t="shared" si="322"/>
        <v>0</v>
      </c>
      <c r="S507" s="80"/>
      <c r="T507" s="99" t="s">
        <v>77</v>
      </c>
      <c r="U507" s="56">
        <f t="shared" si="323"/>
        <v>0</v>
      </c>
      <c r="V507" s="99" t="s">
        <v>81</v>
      </c>
      <c r="W507" s="56">
        <f t="shared" si="324"/>
        <v>0</v>
      </c>
      <c r="X507" s="99" t="s">
        <v>90</v>
      </c>
      <c r="Y507" s="56">
        <f t="shared" si="325"/>
        <v>0</v>
      </c>
      <c r="Z507" s="99" t="s">
        <v>123</v>
      </c>
      <c r="AA507" s="56">
        <f t="shared" si="326"/>
        <v>0</v>
      </c>
      <c r="AB507" s="99" t="s">
        <v>110</v>
      </c>
      <c r="AC507" s="56">
        <f t="shared" si="327"/>
        <v>0</v>
      </c>
      <c r="AD507" s="99" t="s">
        <v>103</v>
      </c>
      <c r="AE507" s="56">
        <f t="shared" si="328"/>
        <v>0</v>
      </c>
      <c r="AF507" s="56"/>
      <c r="AG507" s="99" t="s">
        <v>73</v>
      </c>
      <c r="AH507" s="56">
        <f t="shared" si="329"/>
        <v>0</v>
      </c>
      <c r="AI507" s="100" t="s">
        <v>79</v>
      </c>
      <c r="AJ507" s="56">
        <f t="shared" si="330"/>
        <v>0</v>
      </c>
      <c r="AK507" s="56" t="s">
        <v>85</v>
      </c>
      <c r="AL507" s="56">
        <f t="shared" si="331"/>
        <v>0</v>
      </c>
      <c r="AM507" s="99" t="s">
        <v>105</v>
      </c>
      <c r="AN507" s="56">
        <f t="shared" si="332"/>
        <v>0</v>
      </c>
      <c r="AO507" s="99" t="s">
        <v>111</v>
      </c>
      <c r="AP507" s="56">
        <f t="shared" si="333"/>
        <v>0</v>
      </c>
      <c r="AQ507" s="99" t="s">
        <v>103</v>
      </c>
      <c r="AR507" s="56">
        <f t="shared" si="334"/>
        <v>0</v>
      </c>
      <c r="AS507" s="56"/>
      <c r="AT507" s="99" t="s">
        <v>73</v>
      </c>
      <c r="AU507" s="56">
        <f t="shared" si="335"/>
        <v>0</v>
      </c>
      <c r="AV507" s="99" t="s">
        <v>132</v>
      </c>
      <c r="AW507" s="56">
        <f t="shared" si="336"/>
        <v>0</v>
      </c>
      <c r="AX507" s="99" t="s">
        <v>86</v>
      </c>
      <c r="AY507" s="56">
        <f t="shared" si="337"/>
        <v>0</v>
      </c>
      <c r="AZ507" s="99" t="s">
        <v>105</v>
      </c>
      <c r="BA507" s="56">
        <f t="shared" si="338"/>
        <v>0</v>
      </c>
      <c r="BB507" s="99" t="s">
        <v>111</v>
      </c>
      <c r="BC507" s="56">
        <f t="shared" si="339"/>
        <v>0</v>
      </c>
      <c r="BD507" s="99" t="s">
        <v>112</v>
      </c>
      <c r="BE507" s="56">
        <f t="shared" si="340"/>
        <v>0</v>
      </c>
      <c r="BF507" s="56"/>
      <c r="BG507" s="69" t="s">
        <v>73</v>
      </c>
      <c r="BH507" s="56">
        <f t="shared" si="341"/>
        <v>0</v>
      </c>
      <c r="BI507" s="100" t="s">
        <v>132</v>
      </c>
      <c r="BJ507" s="56">
        <f t="shared" si="342"/>
        <v>0</v>
      </c>
      <c r="BK507" s="99" t="s">
        <v>86</v>
      </c>
      <c r="BL507" s="56">
        <f t="shared" si="343"/>
        <v>0</v>
      </c>
      <c r="BM507" s="99" t="s">
        <v>105</v>
      </c>
      <c r="BN507" s="56">
        <f t="shared" si="344"/>
        <v>0</v>
      </c>
      <c r="BO507" s="99" t="s">
        <v>111</v>
      </c>
      <c r="BP507" s="56">
        <f t="shared" si="345"/>
        <v>0</v>
      </c>
      <c r="BQ507" s="99" t="s">
        <v>112</v>
      </c>
      <c r="BR507" s="56">
        <f t="shared" si="346"/>
        <v>0</v>
      </c>
      <c r="BS507" s="56"/>
      <c r="BT507" s="99" t="s">
        <v>136</v>
      </c>
      <c r="BU507" s="56">
        <f t="shared" si="347"/>
        <v>0</v>
      </c>
      <c r="BV507" s="100" t="s">
        <v>80</v>
      </c>
      <c r="BW507" s="56">
        <f t="shared" si="348"/>
        <v>0</v>
      </c>
      <c r="BX507" s="99" t="s">
        <v>90</v>
      </c>
      <c r="BY507" s="56">
        <f t="shared" si="349"/>
        <v>0</v>
      </c>
      <c r="BZ507" s="99" t="s">
        <v>105</v>
      </c>
      <c r="CA507" s="56">
        <f t="shared" si="350"/>
        <v>0</v>
      </c>
      <c r="CB507" s="99" t="s">
        <v>108</v>
      </c>
      <c r="CC507" s="56">
        <f t="shared" si="351"/>
        <v>0</v>
      </c>
      <c r="CD507" s="99" t="s">
        <v>126</v>
      </c>
      <c r="CE507" s="56">
        <f t="shared" si="352"/>
        <v>0</v>
      </c>
      <c r="CF507" s="56"/>
      <c r="CG507" s="99" t="s">
        <v>136</v>
      </c>
      <c r="CH507" s="56">
        <f t="shared" si="353"/>
        <v>0</v>
      </c>
      <c r="CI507" s="99" t="s">
        <v>80</v>
      </c>
      <c r="CJ507" s="56">
        <f t="shared" si="354"/>
        <v>0</v>
      </c>
      <c r="CK507" s="99" t="s">
        <v>90</v>
      </c>
      <c r="CL507" s="56">
        <f t="shared" si="355"/>
        <v>0</v>
      </c>
      <c r="CM507" s="99" t="s">
        <v>105</v>
      </c>
      <c r="CN507" s="56">
        <f t="shared" si="356"/>
        <v>0</v>
      </c>
      <c r="CO507" s="99" t="s">
        <v>108</v>
      </c>
      <c r="CP507" s="56">
        <f t="shared" si="357"/>
        <v>0</v>
      </c>
      <c r="CQ507" s="99" t="s">
        <v>126</v>
      </c>
      <c r="CR507" s="102">
        <f t="shared" si="358"/>
        <v>0</v>
      </c>
    </row>
    <row r="508" spans="1:96" x14ac:dyDescent="0.15">
      <c r="A508" s="80" t="s">
        <v>677</v>
      </c>
      <c r="B508" s="81" t="s">
        <v>1162</v>
      </c>
      <c r="C508" s="82" t="s">
        <v>170</v>
      </c>
      <c r="D508" s="82" t="s">
        <v>52</v>
      </c>
      <c r="E508" s="56"/>
      <c r="F508" s="14"/>
      <c r="G508" s="80">
        <v>85</v>
      </c>
      <c r="H508" s="56">
        <v>15</v>
      </c>
      <c r="I508" s="56">
        <v>77</v>
      </c>
      <c r="J508" s="56">
        <v>38.5</v>
      </c>
      <c r="K508" s="56">
        <v>43</v>
      </c>
      <c r="L508" s="56">
        <v>23.5</v>
      </c>
      <c r="M508" s="94">
        <f t="shared" si="321"/>
        <v>282</v>
      </c>
      <c r="N508" s="80"/>
      <c r="O508" s="56">
        <f t="shared" si="359"/>
        <v>0</v>
      </c>
      <c r="P508" s="56"/>
      <c r="Q508" s="81">
        <f t="shared" si="320"/>
        <v>0</v>
      </c>
      <c r="R508" s="14">
        <f t="shared" si="322"/>
        <v>0</v>
      </c>
      <c r="S508" s="80"/>
      <c r="T508" s="99" t="s">
        <v>75</v>
      </c>
      <c r="U508" s="56">
        <f t="shared" si="323"/>
        <v>0</v>
      </c>
      <c r="V508" s="99" t="s">
        <v>80</v>
      </c>
      <c r="W508" s="56">
        <f t="shared" si="324"/>
        <v>0</v>
      </c>
      <c r="X508" s="99" t="s">
        <v>89</v>
      </c>
      <c r="Y508" s="56">
        <f t="shared" si="325"/>
        <v>0</v>
      </c>
      <c r="Z508" s="99" t="s">
        <v>123</v>
      </c>
      <c r="AA508" s="56">
        <f t="shared" si="326"/>
        <v>0</v>
      </c>
      <c r="AB508" s="99" t="s">
        <v>111</v>
      </c>
      <c r="AC508" s="56">
        <f t="shared" si="327"/>
        <v>0</v>
      </c>
      <c r="AD508" s="99" t="s">
        <v>103</v>
      </c>
      <c r="AE508" s="56">
        <f t="shared" si="328"/>
        <v>0</v>
      </c>
      <c r="AF508" s="56"/>
      <c r="AG508" s="99" t="s">
        <v>73</v>
      </c>
      <c r="AH508" s="56">
        <f t="shared" si="329"/>
        <v>0</v>
      </c>
      <c r="AI508" s="100" t="s">
        <v>79</v>
      </c>
      <c r="AJ508" s="56">
        <f t="shared" si="330"/>
        <v>0</v>
      </c>
      <c r="AK508" s="56" t="s">
        <v>85</v>
      </c>
      <c r="AL508" s="56">
        <f t="shared" si="331"/>
        <v>0</v>
      </c>
      <c r="AM508" s="99" t="s">
        <v>105</v>
      </c>
      <c r="AN508" s="56">
        <f t="shared" si="332"/>
        <v>0</v>
      </c>
      <c r="AO508" s="99" t="s">
        <v>110</v>
      </c>
      <c r="AP508" s="56">
        <f t="shared" si="333"/>
        <v>0</v>
      </c>
      <c r="AQ508" s="99" t="s">
        <v>103</v>
      </c>
      <c r="AR508" s="56">
        <f t="shared" si="334"/>
        <v>0</v>
      </c>
      <c r="AS508" s="56"/>
      <c r="AT508" s="99" t="s">
        <v>73</v>
      </c>
      <c r="AU508" s="56">
        <f t="shared" si="335"/>
        <v>0</v>
      </c>
      <c r="AV508" s="99" t="s">
        <v>132</v>
      </c>
      <c r="AW508" s="56">
        <f t="shared" si="336"/>
        <v>0</v>
      </c>
      <c r="AX508" s="99" t="s">
        <v>86</v>
      </c>
      <c r="AY508" s="56">
        <f t="shared" si="337"/>
        <v>0</v>
      </c>
      <c r="AZ508" s="99" t="s">
        <v>123</v>
      </c>
      <c r="BA508" s="56">
        <f t="shared" si="338"/>
        <v>0</v>
      </c>
      <c r="BB508" s="99" t="s">
        <v>133</v>
      </c>
      <c r="BC508" s="56">
        <f t="shared" si="339"/>
        <v>0</v>
      </c>
      <c r="BD508" s="99" t="s">
        <v>103</v>
      </c>
      <c r="BE508" s="56">
        <f t="shared" si="340"/>
        <v>0</v>
      </c>
      <c r="BF508" s="56"/>
      <c r="BG508" s="69" t="s">
        <v>73</v>
      </c>
      <c r="BH508" s="56">
        <f t="shared" si="341"/>
        <v>0</v>
      </c>
      <c r="BI508" s="100" t="s">
        <v>132</v>
      </c>
      <c r="BJ508" s="56">
        <f t="shared" si="342"/>
        <v>0</v>
      </c>
      <c r="BK508" s="99" t="s">
        <v>86</v>
      </c>
      <c r="BL508" s="56">
        <f t="shared" si="343"/>
        <v>0</v>
      </c>
      <c r="BM508" s="99" t="s">
        <v>123</v>
      </c>
      <c r="BN508" s="56">
        <f t="shared" si="344"/>
        <v>0</v>
      </c>
      <c r="BO508" s="99" t="s">
        <v>133</v>
      </c>
      <c r="BP508" s="56">
        <f t="shared" si="345"/>
        <v>0</v>
      </c>
      <c r="BQ508" s="99" t="s">
        <v>103</v>
      </c>
      <c r="BR508" s="56">
        <f t="shared" si="346"/>
        <v>0</v>
      </c>
      <c r="BS508" s="56"/>
      <c r="BT508" s="99" t="s">
        <v>75</v>
      </c>
      <c r="BU508" s="56">
        <f t="shared" si="347"/>
        <v>0</v>
      </c>
      <c r="BV508" s="100" t="s">
        <v>139</v>
      </c>
      <c r="BW508" s="56">
        <f t="shared" si="348"/>
        <v>0</v>
      </c>
      <c r="BX508" s="99" t="s">
        <v>89</v>
      </c>
      <c r="BY508" s="56">
        <f t="shared" si="349"/>
        <v>0</v>
      </c>
      <c r="BZ508" s="99" t="s">
        <v>123</v>
      </c>
      <c r="CA508" s="56">
        <f t="shared" si="350"/>
        <v>0</v>
      </c>
      <c r="CB508" s="99" t="s">
        <v>111</v>
      </c>
      <c r="CC508" s="56">
        <f t="shared" si="351"/>
        <v>0</v>
      </c>
      <c r="CD508" s="99" t="s">
        <v>126</v>
      </c>
      <c r="CE508" s="56">
        <f t="shared" si="352"/>
        <v>0</v>
      </c>
      <c r="CF508" s="56"/>
      <c r="CG508" s="99" t="s">
        <v>75</v>
      </c>
      <c r="CH508" s="56">
        <f t="shared" si="353"/>
        <v>0</v>
      </c>
      <c r="CI508" s="99" t="s">
        <v>139</v>
      </c>
      <c r="CJ508" s="56">
        <f t="shared" si="354"/>
        <v>0</v>
      </c>
      <c r="CK508" s="99" t="s">
        <v>89</v>
      </c>
      <c r="CL508" s="56">
        <f t="shared" si="355"/>
        <v>0</v>
      </c>
      <c r="CM508" s="99" t="s">
        <v>123</v>
      </c>
      <c r="CN508" s="56">
        <f t="shared" si="356"/>
        <v>0</v>
      </c>
      <c r="CO508" s="99" t="s">
        <v>111</v>
      </c>
      <c r="CP508" s="56">
        <f t="shared" si="357"/>
        <v>0</v>
      </c>
      <c r="CQ508" s="99" t="s">
        <v>126</v>
      </c>
      <c r="CR508" s="102">
        <f t="shared" si="358"/>
        <v>0</v>
      </c>
    </row>
    <row r="509" spans="1:96" x14ac:dyDescent="0.15">
      <c r="A509" s="80" t="s">
        <v>1163</v>
      </c>
      <c r="B509" s="81" t="s">
        <v>1164</v>
      </c>
      <c r="C509" s="82" t="s">
        <v>170</v>
      </c>
      <c r="D509" s="82" t="s">
        <v>52</v>
      </c>
      <c r="E509" s="56"/>
      <c r="F509" s="14"/>
      <c r="G509" s="80">
        <v>87</v>
      </c>
      <c r="H509" s="56">
        <v>14</v>
      </c>
      <c r="I509" s="56">
        <v>67</v>
      </c>
      <c r="J509" s="56">
        <v>32.5</v>
      </c>
      <c r="K509" s="56">
        <v>44.5</v>
      </c>
      <c r="L509" s="56">
        <v>34</v>
      </c>
      <c r="M509" s="94">
        <f t="shared" si="321"/>
        <v>279</v>
      </c>
      <c r="N509" s="80"/>
      <c r="O509" s="56">
        <f t="shared" si="359"/>
        <v>0</v>
      </c>
      <c r="P509" s="56"/>
      <c r="Q509" s="81">
        <f t="shared" si="320"/>
        <v>0</v>
      </c>
      <c r="R509" s="14">
        <f t="shared" si="322"/>
        <v>0</v>
      </c>
      <c r="S509" s="80"/>
      <c r="T509" s="99" t="s">
        <v>75</v>
      </c>
      <c r="U509" s="56">
        <f t="shared" si="323"/>
        <v>0</v>
      </c>
      <c r="V509" s="99" t="s">
        <v>81</v>
      </c>
      <c r="W509" s="56">
        <f t="shared" si="324"/>
        <v>0</v>
      </c>
      <c r="X509" s="99" t="s">
        <v>87</v>
      </c>
      <c r="Y509" s="56">
        <f t="shared" si="325"/>
        <v>0</v>
      </c>
      <c r="Z509" s="99" t="s">
        <v>105</v>
      </c>
      <c r="AA509" s="56">
        <f t="shared" si="326"/>
        <v>0</v>
      </c>
      <c r="AB509" s="99" t="s">
        <v>111</v>
      </c>
      <c r="AC509" s="56">
        <f t="shared" si="327"/>
        <v>0</v>
      </c>
      <c r="AD509" s="99" t="s">
        <v>103</v>
      </c>
      <c r="AE509" s="56">
        <f t="shared" si="328"/>
        <v>0</v>
      </c>
      <c r="AF509" s="56"/>
      <c r="AG509" s="99" t="s">
        <v>75</v>
      </c>
      <c r="AH509" s="56">
        <f t="shared" si="329"/>
        <v>0</v>
      </c>
      <c r="AI509" s="100" t="s">
        <v>80</v>
      </c>
      <c r="AJ509" s="56">
        <f t="shared" si="330"/>
        <v>0</v>
      </c>
      <c r="AK509" s="56" t="s">
        <v>90</v>
      </c>
      <c r="AL509" s="56">
        <f t="shared" si="331"/>
        <v>0</v>
      </c>
      <c r="AM509" s="99" t="s">
        <v>123</v>
      </c>
      <c r="AN509" s="56">
        <f t="shared" si="332"/>
        <v>0</v>
      </c>
      <c r="AO509" s="99" t="s">
        <v>111</v>
      </c>
      <c r="AP509" s="56">
        <f t="shared" si="333"/>
        <v>0</v>
      </c>
      <c r="AQ509" s="99" t="s">
        <v>103</v>
      </c>
      <c r="AR509" s="56">
        <f t="shared" si="334"/>
        <v>0</v>
      </c>
      <c r="AS509" s="56"/>
      <c r="AT509" s="99" t="s">
        <v>75</v>
      </c>
      <c r="AU509" s="56">
        <f t="shared" si="335"/>
        <v>0</v>
      </c>
      <c r="AV509" s="99" t="s">
        <v>79</v>
      </c>
      <c r="AW509" s="56">
        <f t="shared" si="336"/>
        <v>0</v>
      </c>
      <c r="AX509" s="99" t="s">
        <v>87</v>
      </c>
      <c r="AY509" s="56">
        <f t="shared" si="337"/>
        <v>0</v>
      </c>
      <c r="AZ509" s="99" t="s">
        <v>123</v>
      </c>
      <c r="BA509" s="56">
        <f t="shared" si="338"/>
        <v>0</v>
      </c>
      <c r="BB509" s="99" t="s">
        <v>133</v>
      </c>
      <c r="BC509" s="56">
        <f t="shared" si="339"/>
        <v>0</v>
      </c>
      <c r="BD509" s="99" t="s">
        <v>103</v>
      </c>
      <c r="BE509" s="56">
        <f t="shared" si="340"/>
        <v>0</v>
      </c>
      <c r="BF509" s="56"/>
      <c r="BG509" s="69" t="s">
        <v>75</v>
      </c>
      <c r="BH509" s="56">
        <f t="shared" si="341"/>
        <v>0</v>
      </c>
      <c r="BI509" s="100" t="s">
        <v>79</v>
      </c>
      <c r="BJ509" s="56">
        <f t="shared" si="342"/>
        <v>0</v>
      </c>
      <c r="BK509" s="99" t="s">
        <v>87</v>
      </c>
      <c r="BL509" s="56">
        <f t="shared" si="343"/>
        <v>0</v>
      </c>
      <c r="BM509" s="99" t="s">
        <v>123</v>
      </c>
      <c r="BN509" s="56">
        <f t="shared" si="344"/>
        <v>0</v>
      </c>
      <c r="BO509" s="99" t="s">
        <v>133</v>
      </c>
      <c r="BP509" s="56">
        <f t="shared" si="345"/>
        <v>0</v>
      </c>
      <c r="BQ509" s="99" t="s">
        <v>103</v>
      </c>
      <c r="BR509" s="56">
        <f t="shared" si="346"/>
        <v>0</v>
      </c>
      <c r="BS509" s="56"/>
      <c r="BT509" s="99" t="s">
        <v>73</v>
      </c>
      <c r="BU509" s="56">
        <f t="shared" si="347"/>
        <v>0</v>
      </c>
      <c r="BV509" s="100" t="s">
        <v>84</v>
      </c>
      <c r="BW509" s="56">
        <f t="shared" si="348"/>
        <v>0</v>
      </c>
      <c r="BX509" s="99" t="s">
        <v>85</v>
      </c>
      <c r="BY509" s="56">
        <f t="shared" si="349"/>
        <v>0</v>
      </c>
      <c r="BZ509" s="99" t="s">
        <v>105</v>
      </c>
      <c r="CA509" s="56">
        <f t="shared" si="350"/>
        <v>0</v>
      </c>
      <c r="CB509" s="99" t="s">
        <v>108</v>
      </c>
      <c r="CC509" s="56">
        <f t="shared" si="351"/>
        <v>0</v>
      </c>
      <c r="CD509" s="99" t="s">
        <v>112</v>
      </c>
      <c r="CE509" s="56">
        <f t="shared" si="352"/>
        <v>0</v>
      </c>
      <c r="CF509" s="56"/>
      <c r="CG509" s="99" t="s">
        <v>73</v>
      </c>
      <c r="CH509" s="56">
        <f t="shared" si="353"/>
        <v>0</v>
      </c>
      <c r="CI509" s="99" t="s">
        <v>84</v>
      </c>
      <c r="CJ509" s="56">
        <f t="shared" si="354"/>
        <v>0</v>
      </c>
      <c r="CK509" s="99" t="s">
        <v>85</v>
      </c>
      <c r="CL509" s="56">
        <f t="shared" si="355"/>
        <v>0</v>
      </c>
      <c r="CM509" s="99" t="s">
        <v>105</v>
      </c>
      <c r="CN509" s="56">
        <f t="shared" si="356"/>
        <v>0</v>
      </c>
      <c r="CO509" s="99" t="s">
        <v>108</v>
      </c>
      <c r="CP509" s="56">
        <f t="shared" si="357"/>
        <v>0</v>
      </c>
      <c r="CQ509" s="99" t="s">
        <v>112</v>
      </c>
      <c r="CR509" s="102">
        <f t="shared" si="358"/>
        <v>0</v>
      </c>
    </row>
    <row r="510" spans="1:96" x14ac:dyDescent="0.15">
      <c r="A510" s="80" t="s">
        <v>1165</v>
      </c>
      <c r="B510" s="81" t="s">
        <v>1166</v>
      </c>
      <c r="C510" s="82" t="s">
        <v>170</v>
      </c>
      <c r="D510" s="82" t="s">
        <v>52</v>
      </c>
      <c r="E510" s="56"/>
      <c r="F510" s="14"/>
      <c r="G510" s="80">
        <v>71</v>
      </c>
      <c r="H510" s="56">
        <v>40</v>
      </c>
      <c r="I510" s="56">
        <v>54</v>
      </c>
      <c r="J510" s="56">
        <v>41.5</v>
      </c>
      <c r="K510" s="56">
        <v>39</v>
      </c>
      <c r="L510" s="56">
        <v>32.5</v>
      </c>
      <c r="M510" s="94">
        <f t="shared" si="321"/>
        <v>278</v>
      </c>
      <c r="N510" s="80"/>
      <c r="O510" s="56">
        <f t="shared" si="359"/>
        <v>0</v>
      </c>
      <c r="P510" s="56"/>
      <c r="Q510" s="81">
        <f t="shared" si="320"/>
        <v>0</v>
      </c>
      <c r="R510" s="14">
        <f t="shared" si="322"/>
        <v>0</v>
      </c>
      <c r="S510" s="80"/>
      <c r="T510" s="99" t="s">
        <v>75</v>
      </c>
      <c r="U510" s="56">
        <f t="shared" si="323"/>
        <v>0</v>
      </c>
      <c r="V510" s="99" t="s">
        <v>80</v>
      </c>
      <c r="W510" s="56">
        <f t="shared" si="324"/>
        <v>0</v>
      </c>
      <c r="X510" s="99" t="s">
        <v>89</v>
      </c>
      <c r="Y510" s="56">
        <f t="shared" si="325"/>
        <v>0</v>
      </c>
      <c r="Z510" s="99" t="s">
        <v>123</v>
      </c>
      <c r="AA510" s="56">
        <f t="shared" si="326"/>
        <v>0</v>
      </c>
      <c r="AB510" s="99" t="s">
        <v>111</v>
      </c>
      <c r="AC510" s="56">
        <f t="shared" si="327"/>
        <v>0</v>
      </c>
      <c r="AD510" s="99" t="s">
        <v>103</v>
      </c>
      <c r="AE510" s="56">
        <f t="shared" si="328"/>
        <v>0</v>
      </c>
      <c r="AF510" s="56"/>
      <c r="AG510" s="99" t="s">
        <v>76</v>
      </c>
      <c r="AH510" s="56">
        <f t="shared" si="329"/>
        <v>0</v>
      </c>
      <c r="AI510" s="100" t="s">
        <v>80</v>
      </c>
      <c r="AJ510" s="56">
        <f t="shared" si="330"/>
        <v>0</v>
      </c>
      <c r="AK510" s="56" t="s">
        <v>89</v>
      </c>
      <c r="AL510" s="56">
        <f t="shared" si="331"/>
        <v>0</v>
      </c>
      <c r="AM510" s="99" t="s">
        <v>123</v>
      </c>
      <c r="AN510" s="56">
        <f t="shared" si="332"/>
        <v>0</v>
      </c>
      <c r="AO510" s="99" t="s">
        <v>110</v>
      </c>
      <c r="AP510" s="56">
        <f t="shared" si="333"/>
        <v>0</v>
      </c>
      <c r="AQ510" s="99" t="s">
        <v>103</v>
      </c>
      <c r="AR510" s="56">
        <f t="shared" si="334"/>
        <v>0</v>
      </c>
      <c r="AS510" s="56"/>
      <c r="AT510" s="99" t="s">
        <v>77</v>
      </c>
      <c r="AU510" s="56">
        <f t="shared" si="335"/>
        <v>0</v>
      </c>
      <c r="AV510" s="99" t="s">
        <v>80</v>
      </c>
      <c r="AW510" s="56">
        <f t="shared" si="336"/>
        <v>0</v>
      </c>
      <c r="AX510" s="99" t="s">
        <v>90</v>
      </c>
      <c r="AY510" s="56">
        <f t="shared" si="337"/>
        <v>0</v>
      </c>
      <c r="AZ510" s="99" t="s">
        <v>123</v>
      </c>
      <c r="BA510" s="56">
        <f t="shared" si="338"/>
        <v>0</v>
      </c>
      <c r="BB510" s="99" t="s">
        <v>128</v>
      </c>
      <c r="BC510" s="56">
        <f t="shared" si="339"/>
        <v>0</v>
      </c>
      <c r="BD510" s="99" t="s">
        <v>126</v>
      </c>
      <c r="BE510" s="56">
        <f t="shared" si="340"/>
        <v>0</v>
      </c>
      <c r="BF510" s="56"/>
      <c r="BG510" s="69" t="s">
        <v>77</v>
      </c>
      <c r="BH510" s="56">
        <f t="shared" si="341"/>
        <v>0</v>
      </c>
      <c r="BI510" s="100" t="s">
        <v>80</v>
      </c>
      <c r="BJ510" s="56">
        <f t="shared" si="342"/>
        <v>0</v>
      </c>
      <c r="BK510" s="99" t="s">
        <v>90</v>
      </c>
      <c r="BL510" s="56">
        <f t="shared" si="343"/>
        <v>0</v>
      </c>
      <c r="BM510" s="99" t="s">
        <v>123</v>
      </c>
      <c r="BN510" s="56">
        <f t="shared" si="344"/>
        <v>0</v>
      </c>
      <c r="BO510" s="99" t="s">
        <v>128</v>
      </c>
      <c r="BP510" s="56">
        <f t="shared" si="345"/>
        <v>0</v>
      </c>
      <c r="BQ510" s="99" t="s">
        <v>126</v>
      </c>
      <c r="BR510" s="56">
        <f t="shared" si="346"/>
        <v>0</v>
      </c>
      <c r="BS510" s="56"/>
      <c r="BT510" s="99" t="s">
        <v>75</v>
      </c>
      <c r="BU510" s="56">
        <f t="shared" si="347"/>
        <v>0</v>
      </c>
      <c r="BV510" s="100" t="s">
        <v>139</v>
      </c>
      <c r="BW510" s="56">
        <f t="shared" si="348"/>
        <v>0</v>
      </c>
      <c r="BX510" s="99" t="s">
        <v>89</v>
      </c>
      <c r="BY510" s="56">
        <f t="shared" si="349"/>
        <v>0</v>
      </c>
      <c r="BZ510" s="99" t="s">
        <v>123</v>
      </c>
      <c r="CA510" s="56">
        <f t="shared" si="350"/>
        <v>0</v>
      </c>
      <c r="CB510" s="99" t="s">
        <v>111</v>
      </c>
      <c r="CC510" s="56">
        <f t="shared" si="351"/>
        <v>0</v>
      </c>
      <c r="CD510" s="99" t="s">
        <v>126</v>
      </c>
      <c r="CE510" s="56">
        <f t="shared" si="352"/>
        <v>0</v>
      </c>
      <c r="CF510" s="56"/>
      <c r="CG510" s="99" t="s">
        <v>75</v>
      </c>
      <c r="CH510" s="56">
        <f t="shared" si="353"/>
        <v>0</v>
      </c>
      <c r="CI510" s="99" t="s">
        <v>139</v>
      </c>
      <c r="CJ510" s="56">
        <f t="shared" si="354"/>
        <v>0</v>
      </c>
      <c r="CK510" s="99" t="s">
        <v>89</v>
      </c>
      <c r="CL510" s="56">
        <f t="shared" si="355"/>
        <v>0</v>
      </c>
      <c r="CM510" s="99" t="s">
        <v>123</v>
      </c>
      <c r="CN510" s="56">
        <f t="shared" si="356"/>
        <v>0</v>
      </c>
      <c r="CO510" s="99" t="s">
        <v>111</v>
      </c>
      <c r="CP510" s="56">
        <f t="shared" si="357"/>
        <v>0</v>
      </c>
      <c r="CQ510" s="99" t="s">
        <v>126</v>
      </c>
      <c r="CR510" s="102">
        <f t="shared" si="358"/>
        <v>0</v>
      </c>
    </row>
    <row r="511" spans="1:96" x14ac:dyDescent="0.15">
      <c r="A511" s="80" t="s">
        <v>1167</v>
      </c>
      <c r="B511" s="81" t="s">
        <v>1168</v>
      </c>
      <c r="C511" s="82" t="s">
        <v>170</v>
      </c>
      <c r="D511" s="82" t="s">
        <v>52</v>
      </c>
      <c r="E511" s="56"/>
      <c r="F511" s="14"/>
      <c r="G511" s="80">
        <v>73</v>
      </c>
      <c r="H511" s="56">
        <v>18</v>
      </c>
      <c r="I511" s="56">
        <v>81</v>
      </c>
      <c r="J511" s="56">
        <v>37</v>
      </c>
      <c r="K511" s="56">
        <v>40</v>
      </c>
      <c r="L511" s="56">
        <v>26</v>
      </c>
      <c r="M511" s="94">
        <f t="shared" si="321"/>
        <v>275</v>
      </c>
      <c r="N511" s="80"/>
      <c r="O511" s="56">
        <f t="shared" si="359"/>
        <v>0</v>
      </c>
      <c r="P511" s="56"/>
      <c r="Q511" s="81">
        <f t="shared" si="320"/>
        <v>0</v>
      </c>
      <c r="R511" s="14">
        <f t="shared" si="322"/>
        <v>0</v>
      </c>
      <c r="S511" s="80"/>
      <c r="T511" s="99" t="s">
        <v>78</v>
      </c>
      <c r="U511" s="56">
        <f t="shared" si="323"/>
        <v>0</v>
      </c>
      <c r="V511" s="99" t="s">
        <v>79</v>
      </c>
      <c r="W511" s="56">
        <f t="shared" si="324"/>
        <v>0</v>
      </c>
      <c r="X511" s="99" t="s">
        <v>86</v>
      </c>
      <c r="Y511" s="56">
        <f t="shared" si="325"/>
        <v>0</v>
      </c>
      <c r="Z511" s="99" t="s">
        <v>105</v>
      </c>
      <c r="AA511" s="56">
        <f t="shared" si="326"/>
        <v>0</v>
      </c>
      <c r="AB511" s="99" t="s">
        <v>110</v>
      </c>
      <c r="AC511" s="56">
        <f t="shared" si="327"/>
        <v>0</v>
      </c>
      <c r="AD511" s="99" t="s">
        <v>112</v>
      </c>
      <c r="AE511" s="56">
        <f t="shared" si="328"/>
        <v>0</v>
      </c>
      <c r="AF511" s="56"/>
      <c r="AG511" s="99" t="s">
        <v>73</v>
      </c>
      <c r="AH511" s="56">
        <f t="shared" si="329"/>
        <v>0</v>
      </c>
      <c r="AI511" s="100" t="s">
        <v>79</v>
      </c>
      <c r="AJ511" s="56">
        <f t="shared" si="330"/>
        <v>0</v>
      </c>
      <c r="AK511" s="56" t="s">
        <v>86</v>
      </c>
      <c r="AL511" s="56">
        <f t="shared" si="331"/>
        <v>0</v>
      </c>
      <c r="AM511" s="99" t="s">
        <v>107</v>
      </c>
      <c r="AN511" s="56">
        <f t="shared" si="332"/>
        <v>0</v>
      </c>
      <c r="AO511" s="99" t="s">
        <v>111</v>
      </c>
      <c r="AP511" s="56">
        <f t="shared" si="333"/>
        <v>0</v>
      </c>
      <c r="AQ511" s="99" t="s">
        <v>103</v>
      </c>
      <c r="AR511" s="56">
        <f t="shared" si="334"/>
        <v>0</v>
      </c>
      <c r="AS511" s="56"/>
      <c r="AT511" s="99" t="s">
        <v>77</v>
      </c>
      <c r="AU511" s="56">
        <f t="shared" si="335"/>
        <v>0</v>
      </c>
      <c r="AV511" s="99" t="s">
        <v>132</v>
      </c>
      <c r="AW511" s="56">
        <f t="shared" si="336"/>
        <v>0</v>
      </c>
      <c r="AX511" s="99" t="s">
        <v>90</v>
      </c>
      <c r="AY511" s="56">
        <f t="shared" si="337"/>
        <v>0</v>
      </c>
      <c r="AZ511" s="99" t="s">
        <v>107</v>
      </c>
      <c r="BA511" s="56">
        <f t="shared" si="338"/>
        <v>0</v>
      </c>
      <c r="BB511" s="99" t="s">
        <v>111</v>
      </c>
      <c r="BC511" s="56">
        <f t="shared" si="339"/>
        <v>0</v>
      </c>
      <c r="BD511" s="99" t="s">
        <v>126</v>
      </c>
      <c r="BE511" s="56">
        <f t="shared" si="340"/>
        <v>0</v>
      </c>
      <c r="BF511" s="56"/>
      <c r="BG511" s="69" t="s">
        <v>77</v>
      </c>
      <c r="BH511" s="56">
        <f t="shared" si="341"/>
        <v>0</v>
      </c>
      <c r="BI511" s="100" t="s">
        <v>132</v>
      </c>
      <c r="BJ511" s="56">
        <f t="shared" si="342"/>
        <v>0</v>
      </c>
      <c r="BK511" s="99" t="s">
        <v>90</v>
      </c>
      <c r="BL511" s="56">
        <f t="shared" si="343"/>
        <v>0</v>
      </c>
      <c r="BM511" s="99" t="s">
        <v>107</v>
      </c>
      <c r="BN511" s="56">
        <f t="shared" si="344"/>
        <v>0</v>
      </c>
      <c r="BO511" s="99" t="s">
        <v>111</v>
      </c>
      <c r="BP511" s="56">
        <f t="shared" si="345"/>
        <v>0</v>
      </c>
      <c r="BQ511" s="99" t="s">
        <v>126</v>
      </c>
      <c r="BR511" s="56">
        <f t="shared" si="346"/>
        <v>0</v>
      </c>
      <c r="BS511" s="56"/>
      <c r="BT511" s="99" t="s">
        <v>74</v>
      </c>
      <c r="BU511" s="56">
        <f t="shared" si="347"/>
        <v>0</v>
      </c>
      <c r="BV511" s="100" t="s">
        <v>139</v>
      </c>
      <c r="BW511" s="56">
        <f t="shared" si="348"/>
        <v>0</v>
      </c>
      <c r="BX511" s="99" t="s">
        <v>86</v>
      </c>
      <c r="BY511" s="56">
        <f t="shared" si="349"/>
        <v>0</v>
      </c>
      <c r="BZ511" s="99" t="s">
        <v>123</v>
      </c>
      <c r="CA511" s="56">
        <f t="shared" si="350"/>
        <v>0</v>
      </c>
      <c r="CB511" s="99" t="s">
        <v>111</v>
      </c>
      <c r="CC511" s="56">
        <f t="shared" si="351"/>
        <v>0</v>
      </c>
      <c r="CD511" s="99" t="s">
        <v>126</v>
      </c>
      <c r="CE511" s="56">
        <f t="shared" si="352"/>
        <v>0</v>
      </c>
      <c r="CF511" s="56"/>
      <c r="CG511" s="99" t="s">
        <v>74</v>
      </c>
      <c r="CH511" s="56">
        <f t="shared" si="353"/>
        <v>0</v>
      </c>
      <c r="CI511" s="99" t="s">
        <v>139</v>
      </c>
      <c r="CJ511" s="56">
        <f t="shared" si="354"/>
        <v>0</v>
      </c>
      <c r="CK511" s="99" t="s">
        <v>86</v>
      </c>
      <c r="CL511" s="56">
        <f t="shared" si="355"/>
        <v>0</v>
      </c>
      <c r="CM511" s="99" t="s">
        <v>123</v>
      </c>
      <c r="CN511" s="56">
        <f t="shared" si="356"/>
        <v>0</v>
      </c>
      <c r="CO511" s="99" t="s">
        <v>111</v>
      </c>
      <c r="CP511" s="56">
        <f t="shared" si="357"/>
        <v>0</v>
      </c>
      <c r="CQ511" s="99" t="s">
        <v>126</v>
      </c>
      <c r="CR511" s="102">
        <f t="shared" si="358"/>
        <v>0</v>
      </c>
    </row>
    <row r="512" spans="1:96" x14ac:dyDescent="0.15">
      <c r="A512" s="80" t="s">
        <v>1169</v>
      </c>
      <c r="B512" s="81" t="s">
        <v>1170</v>
      </c>
      <c r="C512" s="82" t="s">
        <v>648</v>
      </c>
      <c r="D512" s="82" t="s">
        <v>52</v>
      </c>
      <c r="E512" s="56"/>
      <c r="F512" s="14"/>
      <c r="G512" s="80">
        <v>73</v>
      </c>
      <c r="H512" s="56">
        <v>35</v>
      </c>
      <c r="I512" s="56">
        <v>43</v>
      </c>
      <c r="J512" s="56">
        <v>43.5</v>
      </c>
      <c r="K512" s="56">
        <v>46</v>
      </c>
      <c r="L512" s="56">
        <v>33</v>
      </c>
      <c r="M512" s="94">
        <f t="shared" si="321"/>
        <v>273.5</v>
      </c>
      <c r="N512" s="80"/>
      <c r="O512" s="56">
        <f t="shared" si="359"/>
        <v>0</v>
      </c>
      <c r="P512" s="56"/>
      <c r="Q512" s="81">
        <f t="shared" si="320"/>
        <v>0</v>
      </c>
      <c r="R512" s="14">
        <f t="shared" si="322"/>
        <v>0</v>
      </c>
      <c r="S512" s="80"/>
      <c r="T512" s="99" t="s">
        <v>73</v>
      </c>
      <c r="U512" s="56">
        <f t="shared" si="323"/>
        <v>0</v>
      </c>
      <c r="V512" s="99" t="s">
        <v>80</v>
      </c>
      <c r="W512" s="56">
        <f t="shared" si="324"/>
        <v>0</v>
      </c>
      <c r="X512" s="99" t="s">
        <v>89</v>
      </c>
      <c r="Y512" s="56">
        <f t="shared" si="325"/>
        <v>0</v>
      </c>
      <c r="Z512" s="99" t="s">
        <v>123</v>
      </c>
      <c r="AA512" s="56">
        <f t="shared" si="326"/>
        <v>0</v>
      </c>
      <c r="AB512" s="99" t="s">
        <v>110</v>
      </c>
      <c r="AC512" s="56">
        <f t="shared" si="327"/>
        <v>0</v>
      </c>
      <c r="AD512" s="99" t="s">
        <v>103</v>
      </c>
      <c r="AE512" s="56">
        <f t="shared" si="328"/>
        <v>0</v>
      </c>
      <c r="AF512" s="56"/>
      <c r="AG512" s="99" t="s">
        <v>73</v>
      </c>
      <c r="AH512" s="56">
        <f t="shared" si="329"/>
        <v>0</v>
      </c>
      <c r="AI512" s="100" t="s">
        <v>79</v>
      </c>
      <c r="AJ512" s="56">
        <f t="shared" si="330"/>
        <v>0</v>
      </c>
      <c r="AK512" s="56" t="s">
        <v>85</v>
      </c>
      <c r="AL512" s="56">
        <f t="shared" si="331"/>
        <v>0</v>
      </c>
      <c r="AM512" s="99" t="s">
        <v>105</v>
      </c>
      <c r="AN512" s="56">
        <f t="shared" si="332"/>
        <v>0</v>
      </c>
      <c r="AO512" s="99" t="s">
        <v>110</v>
      </c>
      <c r="AP512" s="56">
        <f t="shared" si="333"/>
        <v>0</v>
      </c>
      <c r="AQ512" s="99" t="s">
        <v>103</v>
      </c>
      <c r="AR512" s="56">
        <f t="shared" si="334"/>
        <v>0</v>
      </c>
      <c r="AS512" s="56"/>
      <c r="AT512" s="99" t="s">
        <v>77</v>
      </c>
      <c r="AU512" s="56">
        <f t="shared" si="335"/>
        <v>0</v>
      </c>
      <c r="AV512" s="99" t="s">
        <v>80</v>
      </c>
      <c r="AW512" s="56">
        <f t="shared" si="336"/>
        <v>0</v>
      </c>
      <c r="AX512" s="99" t="s">
        <v>90</v>
      </c>
      <c r="AY512" s="56">
        <f t="shared" si="337"/>
        <v>0</v>
      </c>
      <c r="AZ512" s="99" t="s">
        <v>123</v>
      </c>
      <c r="BA512" s="56">
        <f t="shared" si="338"/>
        <v>0</v>
      </c>
      <c r="BB512" s="99" t="s">
        <v>128</v>
      </c>
      <c r="BC512" s="56">
        <f t="shared" si="339"/>
        <v>0</v>
      </c>
      <c r="BD512" s="99" t="s">
        <v>126</v>
      </c>
      <c r="BE512" s="56">
        <f t="shared" si="340"/>
        <v>0</v>
      </c>
      <c r="BF512" s="56"/>
      <c r="BG512" s="69" t="s">
        <v>73</v>
      </c>
      <c r="BH512" s="56">
        <f t="shared" si="341"/>
        <v>0</v>
      </c>
      <c r="BI512" s="100" t="s">
        <v>132</v>
      </c>
      <c r="BJ512" s="56">
        <f t="shared" si="342"/>
        <v>0</v>
      </c>
      <c r="BK512" s="99" t="s">
        <v>90</v>
      </c>
      <c r="BL512" s="56">
        <f t="shared" si="343"/>
        <v>0</v>
      </c>
      <c r="BM512" s="99" t="s">
        <v>123</v>
      </c>
      <c r="BN512" s="56">
        <f t="shared" si="344"/>
        <v>0</v>
      </c>
      <c r="BO512" s="99" t="s">
        <v>133</v>
      </c>
      <c r="BP512" s="56">
        <f t="shared" si="345"/>
        <v>0</v>
      </c>
      <c r="BQ512" s="99" t="s">
        <v>103</v>
      </c>
      <c r="BR512" s="56">
        <f t="shared" si="346"/>
        <v>0</v>
      </c>
      <c r="BS512" s="56"/>
      <c r="BT512" s="99" t="s">
        <v>73</v>
      </c>
      <c r="BU512" s="56">
        <f t="shared" si="347"/>
        <v>0</v>
      </c>
      <c r="BV512" s="100" t="s">
        <v>84</v>
      </c>
      <c r="BW512" s="56">
        <f t="shared" si="348"/>
        <v>0</v>
      </c>
      <c r="BX512" s="99" t="s">
        <v>85</v>
      </c>
      <c r="BY512" s="56">
        <f t="shared" si="349"/>
        <v>0</v>
      </c>
      <c r="BZ512" s="99" t="s">
        <v>105</v>
      </c>
      <c r="CA512" s="56">
        <f t="shared" si="350"/>
        <v>0</v>
      </c>
      <c r="CB512" s="99" t="s">
        <v>108</v>
      </c>
      <c r="CC512" s="56">
        <f t="shared" si="351"/>
        <v>0</v>
      </c>
      <c r="CD512" s="99" t="s">
        <v>112</v>
      </c>
      <c r="CE512" s="56">
        <f t="shared" si="352"/>
        <v>0</v>
      </c>
      <c r="CF512" s="56"/>
      <c r="CG512" s="99" t="s">
        <v>73</v>
      </c>
      <c r="CH512" s="56">
        <f t="shared" si="353"/>
        <v>0</v>
      </c>
      <c r="CI512" s="99" t="s">
        <v>84</v>
      </c>
      <c r="CJ512" s="56">
        <f t="shared" si="354"/>
        <v>0</v>
      </c>
      <c r="CK512" s="99" t="s">
        <v>85</v>
      </c>
      <c r="CL512" s="56">
        <f t="shared" si="355"/>
        <v>0</v>
      </c>
      <c r="CM512" s="99" t="s">
        <v>105</v>
      </c>
      <c r="CN512" s="56">
        <f t="shared" si="356"/>
        <v>0</v>
      </c>
      <c r="CO512" s="99" t="s">
        <v>108</v>
      </c>
      <c r="CP512" s="56">
        <f t="shared" si="357"/>
        <v>0</v>
      </c>
      <c r="CQ512" s="99" t="s">
        <v>112</v>
      </c>
      <c r="CR512" s="102">
        <f t="shared" si="358"/>
        <v>0</v>
      </c>
    </row>
    <row r="513" spans="1:96" x14ac:dyDescent="0.15">
      <c r="A513" s="80" t="s">
        <v>1171</v>
      </c>
      <c r="B513" s="81" t="s">
        <v>1172</v>
      </c>
      <c r="C513" s="82" t="s">
        <v>170</v>
      </c>
      <c r="D513" s="82" t="s">
        <v>52</v>
      </c>
      <c r="E513" s="56"/>
      <c r="F513" s="14"/>
      <c r="G513" s="80">
        <v>69</v>
      </c>
      <c r="H513" s="56">
        <v>31</v>
      </c>
      <c r="I513" s="56">
        <v>36</v>
      </c>
      <c r="J513" s="56">
        <v>50</v>
      </c>
      <c r="K513" s="56">
        <v>42</v>
      </c>
      <c r="L513" s="56">
        <v>43</v>
      </c>
      <c r="M513" s="94">
        <f t="shared" si="321"/>
        <v>271</v>
      </c>
      <c r="N513" s="80"/>
      <c r="O513" s="56">
        <f t="shared" si="359"/>
        <v>0</v>
      </c>
      <c r="P513" s="56"/>
      <c r="Q513" s="81">
        <f t="shared" si="320"/>
        <v>0</v>
      </c>
      <c r="R513" s="14">
        <f t="shared" si="322"/>
        <v>0</v>
      </c>
      <c r="S513" s="80"/>
      <c r="T513" s="99" t="s">
        <v>75</v>
      </c>
      <c r="U513" s="56">
        <f t="shared" si="323"/>
        <v>0</v>
      </c>
      <c r="V513" s="99" t="s">
        <v>80</v>
      </c>
      <c r="W513" s="56">
        <f t="shared" si="324"/>
        <v>0</v>
      </c>
      <c r="X513" s="99" t="s">
        <v>89</v>
      </c>
      <c r="Y513" s="56">
        <f t="shared" si="325"/>
        <v>0</v>
      </c>
      <c r="Z513" s="99" t="s">
        <v>123</v>
      </c>
      <c r="AA513" s="56">
        <f t="shared" si="326"/>
        <v>0</v>
      </c>
      <c r="AB513" s="99" t="s">
        <v>111</v>
      </c>
      <c r="AC513" s="56">
        <f t="shared" si="327"/>
        <v>0</v>
      </c>
      <c r="AD513" s="99" t="s">
        <v>103</v>
      </c>
      <c r="AE513" s="56">
        <f t="shared" si="328"/>
        <v>0</v>
      </c>
      <c r="AF513" s="56"/>
      <c r="AG513" s="99" t="s">
        <v>76</v>
      </c>
      <c r="AH513" s="56">
        <f t="shared" si="329"/>
        <v>0</v>
      </c>
      <c r="AI513" s="100" t="s">
        <v>80</v>
      </c>
      <c r="AJ513" s="56">
        <f t="shared" si="330"/>
        <v>0</v>
      </c>
      <c r="AK513" s="56" t="s">
        <v>89</v>
      </c>
      <c r="AL513" s="56">
        <f t="shared" si="331"/>
        <v>0</v>
      </c>
      <c r="AM513" s="99" t="s">
        <v>123</v>
      </c>
      <c r="AN513" s="56">
        <f t="shared" si="332"/>
        <v>0</v>
      </c>
      <c r="AO513" s="99" t="s">
        <v>110</v>
      </c>
      <c r="AP513" s="56">
        <f t="shared" si="333"/>
        <v>0</v>
      </c>
      <c r="AQ513" s="99" t="s">
        <v>127</v>
      </c>
      <c r="AR513" s="56">
        <f t="shared" si="334"/>
        <v>0</v>
      </c>
      <c r="AS513" s="56"/>
      <c r="AT513" s="99" t="s">
        <v>73</v>
      </c>
      <c r="AU513" s="56">
        <f t="shared" si="335"/>
        <v>0</v>
      </c>
      <c r="AV513" s="99" t="s">
        <v>132</v>
      </c>
      <c r="AW513" s="56">
        <f t="shared" si="336"/>
        <v>0</v>
      </c>
      <c r="AX513" s="99" t="s">
        <v>86</v>
      </c>
      <c r="AY513" s="56">
        <f t="shared" si="337"/>
        <v>0</v>
      </c>
      <c r="AZ513" s="99" t="s">
        <v>105</v>
      </c>
      <c r="BA513" s="56">
        <f t="shared" si="338"/>
        <v>0</v>
      </c>
      <c r="BB513" s="99" t="s">
        <v>111</v>
      </c>
      <c r="BC513" s="56">
        <f t="shared" si="339"/>
        <v>0</v>
      </c>
      <c r="BD513" s="99" t="s">
        <v>112</v>
      </c>
      <c r="BE513" s="56">
        <f t="shared" si="340"/>
        <v>0</v>
      </c>
      <c r="BF513" s="56"/>
      <c r="BG513" s="69" t="s">
        <v>73</v>
      </c>
      <c r="BH513" s="56">
        <f t="shared" si="341"/>
        <v>0</v>
      </c>
      <c r="BI513" s="100" t="s">
        <v>132</v>
      </c>
      <c r="BJ513" s="56">
        <f t="shared" si="342"/>
        <v>0</v>
      </c>
      <c r="BK513" s="99" t="s">
        <v>86</v>
      </c>
      <c r="BL513" s="56">
        <f t="shared" si="343"/>
        <v>0</v>
      </c>
      <c r="BM513" s="99" t="s">
        <v>105</v>
      </c>
      <c r="BN513" s="56">
        <f t="shared" si="344"/>
        <v>0</v>
      </c>
      <c r="BO513" s="99" t="s">
        <v>111</v>
      </c>
      <c r="BP513" s="56">
        <f t="shared" si="345"/>
        <v>0</v>
      </c>
      <c r="BQ513" s="99" t="s">
        <v>112</v>
      </c>
      <c r="BR513" s="56">
        <f t="shared" si="346"/>
        <v>0</v>
      </c>
      <c r="BS513" s="56"/>
      <c r="BT513" s="99" t="s">
        <v>75</v>
      </c>
      <c r="BU513" s="56">
        <f t="shared" si="347"/>
        <v>0</v>
      </c>
      <c r="BV513" s="100" t="s">
        <v>139</v>
      </c>
      <c r="BW513" s="56">
        <f t="shared" si="348"/>
        <v>0</v>
      </c>
      <c r="BX513" s="99" t="s">
        <v>89</v>
      </c>
      <c r="BY513" s="56">
        <f t="shared" si="349"/>
        <v>0</v>
      </c>
      <c r="BZ513" s="99" t="s">
        <v>123</v>
      </c>
      <c r="CA513" s="56">
        <f t="shared" si="350"/>
        <v>0</v>
      </c>
      <c r="CB513" s="99" t="s">
        <v>111</v>
      </c>
      <c r="CC513" s="56">
        <f t="shared" si="351"/>
        <v>0</v>
      </c>
      <c r="CD513" s="99" t="s">
        <v>126</v>
      </c>
      <c r="CE513" s="56">
        <f t="shared" si="352"/>
        <v>0</v>
      </c>
      <c r="CF513" s="56"/>
      <c r="CG513" s="99" t="s">
        <v>75</v>
      </c>
      <c r="CH513" s="56">
        <f t="shared" si="353"/>
        <v>0</v>
      </c>
      <c r="CI513" s="99" t="s">
        <v>139</v>
      </c>
      <c r="CJ513" s="56">
        <f t="shared" si="354"/>
        <v>0</v>
      </c>
      <c r="CK513" s="99" t="s">
        <v>89</v>
      </c>
      <c r="CL513" s="56">
        <f t="shared" si="355"/>
        <v>0</v>
      </c>
      <c r="CM513" s="99" t="s">
        <v>123</v>
      </c>
      <c r="CN513" s="56">
        <f t="shared" si="356"/>
        <v>0</v>
      </c>
      <c r="CO513" s="99" t="s">
        <v>111</v>
      </c>
      <c r="CP513" s="56">
        <f t="shared" si="357"/>
        <v>0</v>
      </c>
      <c r="CQ513" s="99" t="s">
        <v>126</v>
      </c>
      <c r="CR513" s="102">
        <f t="shared" si="358"/>
        <v>0</v>
      </c>
    </row>
    <row r="514" spans="1:96" x14ac:dyDescent="0.15">
      <c r="A514" s="80" t="s">
        <v>1173</v>
      </c>
      <c r="B514" s="81" t="s">
        <v>1174</v>
      </c>
      <c r="C514" s="82" t="s">
        <v>191</v>
      </c>
      <c r="D514" s="82" t="s">
        <v>52</v>
      </c>
      <c r="E514" s="56"/>
      <c r="F514" s="14"/>
      <c r="G514" s="80">
        <v>83</v>
      </c>
      <c r="H514" s="56">
        <v>17</v>
      </c>
      <c r="I514" s="56">
        <v>64</v>
      </c>
      <c r="J514" s="56">
        <v>40.5</v>
      </c>
      <c r="K514" s="56">
        <v>27.5</v>
      </c>
      <c r="L514" s="56">
        <v>34</v>
      </c>
      <c r="M514" s="94">
        <f t="shared" si="321"/>
        <v>266</v>
      </c>
      <c r="N514" s="80"/>
      <c r="O514" s="56">
        <f t="shared" si="359"/>
        <v>0</v>
      </c>
      <c r="P514" s="56"/>
      <c r="Q514" s="81">
        <f t="shared" si="320"/>
        <v>0</v>
      </c>
      <c r="R514" s="14">
        <f t="shared" si="322"/>
        <v>0</v>
      </c>
      <c r="S514" s="80"/>
      <c r="T514" s="99" t="s">
        <v>78</v>
      </c>
      <c r="U514" s="56">
        <f t="shared" si="323"/>
        <v>0</v>
      </c>
      <c r="V514" s="99" t="s">
        <v>79</v>
      </c>
      <c r="W514" s="56">
        <f t="shared" si="324"/>
        <v>0</v>
      </c>
      <c r="X514" s="99" t="s">
        <v>86</v>
      </c>
      <c r="Y514" s="56">
        <f t="shared" si="325"/>
        <v>0</v>
      </c>
      <c r="Z514" s="99" t="s">
        <v>105</v>
      </c>
      <c r="AA514" s="56">
        <f t="shared" si="326"/>
        <v>0</v>
      </c>
      <c r="AB514" s="99" t="s">
        <v>110</v>
      </c>
      <c r="AC514" s="56">
        <f t="shared" si="327"/>
        <v>0</v>
      </c>
      <c r="AD514" s="99" t="s">
        <v>112</v>
      </c>
      <c r="AE514" s="56">
        <f t="shared" si="328"/>
        <v>0</v>
      </c>
      <c r="AF514" s="56"/>
      <c r="AG514" s="99" t="s">
        <v>73</v>
      </c>
      <c r="AH514" s="56">
        <f t="shared" si="329"/>
        <v>0</v>
      </c>
      <c r="AI514" s="100" t="s">
        <v>79</v>
      </c>
      <c r="AJ514" s="56">
        <f t="shared" si="330"/>
        <v>0</v>
      </c>
      <c r="AK514" s="56" t="s">
        <v>85</v>
      </c>
      <c r="AL514" s="56">
        <f t="shared" si="331"/>
        <v>0</v>
      </c>
      <c r="AM514" s="99" t="s">
        <v>105</v>
      </c>
      <c r="AN514" s="56">
        <f t="shared" si="332"/>
        <v>0</v>
      </c>
      <c r="AO514" s="99" t="s">
        <v>111</v>
      </c>
      <c r="AP514" s="56">
        <f t="shared" si="333"/>
        <v>0</v>
      </c>
      <c r="AQ514" s="99" t="s">
        <v>103</v>
      </c>
      <c r="AR514" s="56">
        <f t="shared" si="334"/>
        <v>0</v>
      </c>
      <c r="AS514" s="56"/>
      <c r="AT514" s="99" t="s">
        <v>77</v>
      </c>
      <c r="AU514" s="56">
        <f t="shared" si="335"/>
        <v>0</v>
      </c>
      <c r="AV514" s="99" t="s">
        <v>80</v>
      </c>
      <c r="AW514" s="56">
        <f t="shared" si="336"/>
        <v>0</v>
      </c>
      <c r="AX514" s="99" t="s">
        <v>90</v>
      </c>
      <c r="AY514" s="56">
        <f t="shared" si="337"/>
        <v>0</v>
      </c>
      <c r="AZ514" s="99" t="s">
        <v>123</v>
      </c>
      <c r="BA514" s="56">
        <f t="shared" si="338"/>
        <v>0</v>
      </c>
      <c r="BB514" s="99" t="s">
        <v>133</v>
      </c>
      <c r="BC514" s="56">
        <f t="shared" si="339"/>
        <v>0</v>
      </c>
      <c r="BD514" s="99" t="s">
        <v>103</v>
      </c>
      <c r="BE514" s="56">
        <f t="shared" si="340"/>
        <v>0</v>
      </c>
      <c r="BF514" s="56"/>
      <c r="BG514" s="69" t="s">
        <v>77</v>
      </c>
      <c r="BH514" s="56">
        <f t="shared" si="341"/>
        <v>0</v>
      </c>
      <c r="BI514" s="100" t="s">
        <v>80</v>
      </c>
      <c r="BJ514" s="56">
        <f t="shared" si="342"/>
        <v>0</v>
      </c>
      <c r="BK514" s="99" t="s">
        <v>90</v>
      </c>
      <c r="BL514" s="56">
        <f t="shared" si="343"/>
        <v>0</v>
      </c>
      <c r="BM514" s="99" t="s">
        <v>123</v>
      </c>
      <c r="BN514" s="56">
        <f t="shared" si="344"/>
        <v>0</v>
      </c>
      <c r="BO514" s="99" t="s">
        <v>133</v>
      </c>
      <c r="BP514" s="56">
        <f t="shared" si="345"/>
        <v>0</v>
      </c>
      <c r="BQ514" s="99" t="s">
        <v>103</v>
      </c>
      <c r="BR514" s="56">
        <f t="shared" si="346"/>
        <v>0</v>
      </c>
      <c r="BS514" s="56"/>
      <c r="BT514" s="99" t="s">
        <v>74</v>
      </c>
      <c r="BU514" s="56">
        <f t="shared" si="347"/>
        <v>0</v>
      </c>
      <c r="BV514" s="100" t="s">
        <v>139</v>
      </c>
      <c r="BW514" s="56">
        <f t="shared" si="348"/>
        <v>0</v>
      </c>
      <c r="BX514" s="99" t="s">
        <v>86</v>
      </c>
      <c r="BY514" s="56">
        <f t="shared" si="349"/>
        <v>0</v>
      </c>
      <c r="BZ514" s="99" t="s">
        <v>123</v>
      </c>
      <c r="CA514" s="56">
        <f t="shared" si="350"/>
        <v>0</v>
      </c>
      <c r="CB514" s="99" t="s">
        <v>111</v>
      </c>
      <c r="CC514" s="56">
        <f t="shared" si="351"/>
        <v>0</v>
      </c>
      <c r="CD514" s="99" t="s">
        <v>126</v>
      </c>
      <c r="CE514" s="56">
        <f t="shared" si="352"/>
        <v>0</v>
      </c>
      <c r="CF514" s="56"/>
      <c r="CG514" s="99" t="s">
        <v>74</v>
      </c>
      <c r="CH514" s="56">
        <f t="shared" si="353"/>
        <v>0</v>
      </c>
      <c r="CI514" s="99" t="s">
        <v>139</v>
      </c>
      <c r="CJ514" s="56">
        <f t="shared" si="354"/>
        <v>0</v>
      </c>
      <c r="CK514" s="99" t="s">
        <v>86</v>
      </c>
      <c r="CL514" s="56">
        <f t="shared" si="355"/>
        <v>0</v>
      </c>
      <c r="CM514" s="99" t="s">
        <v>123</v>
      </c>
      <c r="CN514" s="56">
        <f t="shared" si="356"/>
        <v>0</v>
      </c>
      <c r="CO514" s="99" t="s">
        <v>111</v>
      </c>
      <c r="CP514" s="56">
        <f t="shared" si="357"/>
        <v>0</v>
      </c>
      <c r="CQ514" s="99" t="s">
        <v>126</v>
      </c>
      <c r="CR514" s="102">
        <f t="shared" si="358"/>
        <v>0</v>
      </c>
    </row>
    <row r="515" spans="1:96" x14ac:dyDescent="0.15">
      <c r="A515" s="80" t="s">
        <v>79</v>
      </c>
      <c r="B515" s="81" t="s">
        <v>1175</v>
      </c>
      <c r="C515" s="82" t="s">
        <v>170</v>
      </c>
      <c r="D515" s="82" t="s">
        <v>52</v>
      </c>
      <c r="E515" s="56"/>
      <c r="F515" s="14"/>
      <c r="G515" s="80">
        <v>80</v>
      </c>
      <c r="H515" s="56">
        <v>5</v>
      </c>
      <c r="I515" s="56">
        <v>40</v>
      </c>
      <c r="J515" s="56">
        <v>39.5</v>
      </c>
      <c r="K515" s="56">
        <v>40.5</v>
      </c>
      <c r="L515" s="56">
        <v>59</v>
      </c>
      <c r="M515" s="94">
        <f t="shared" si="321"/>
        <v>264</v>
      </c>
      <c r="N515" s="80"/>
      <c r="O515" s="56">
        <f t="shared" si="359"/>
        <v>0</v>
      </c>
      <c r="P515" s="56"/>
      <c r="Q515" s="81">
        <f t="shared" si="320"/>
        <v>0</v>
      </c>
      <c r="R515" s="14">
        <f t="shared" si="322"/>
        <v>0</v>
      </c>
      <c r="S515" s="80"/>
      <c r="T515" s="99" t="s">
        <v>75</v>
      </c>
      <c r="U515" s="56">
        <f t="shared" si="323"/>
        <v>0</v>
      </c>
      <c r="V515" s="99" t="s">
        <v>81</v>
      </c>
      <c r="W515" s="56">
        <f t="shared" si="324"/>
        <v>0</v>
      </c>
      <c r="X515" s="99" t="s">
        <v>87</v>
      </c>
      <c r="Y515" s="56">
        <f t="shared" si="325"/>
        <v>0</v>
      </c>
      <c r="Z515" s="99" t="s">
        <v>105</v>
      </c>
      <c r="AA515" s="56">
        <f t="shared" si="326"/>
        <v>0</v>
      </c>
      <c r="AB515" s="99" t="s">
        <v>111</v>
      </c>
      <c r="AC515" s="56">
        <f t="shared" si="327"/>
        <v>0</v>
      </c>
      <c r="AD515" s="99" t="s">
        <v>103</v>
      </c>
      <c r="AE515" s="56">
        <f t="shared" si="328"/>
        <v>0</v>
      </c>
      <c r="AF515" s="56"/>
      <c r="AG515" s="99" t="s">
        <v>73</v>
      </c>
      <c r="AH515" s="56">
        <f t="shared" si="329"/>
        <v>0</v>
      </c>
      <c r="AI515" s="100" t="s">
        <v>79</v>
      </c>
      <c r="AJ515" s="56">
        <f t="shared" si="330"/>
        <v>0</v>
      </c>
      <c r="AK515" s="56" t="s">
        <v>85</v>
      </c>
      <c r="AL515" s="56">
        <f t="shared" si="331"/>
        <v>0</v>
      </c>
      <c r="AM515" s="99" t="s">
        <v>105</v>
      </c>
      <c r="AN515" s="56">
        <f t="shared" si="332"/>
        <v>0</v>
      </c>
      <c r="AO515" s="99" t="s">
        <v>111</v>
      </c>
      <c r="AP515" s="56">
        <f t="shared" si="333"/>
        <v>0</v>
      </c>
      <c r="AQ515" s="99" t="s">
        <v>103</v>
      </c>
      <c r="AR515" s="56">
        <f t="shared" si="334"/>
        <v>0</v>
      </c>
      <c r="AS515" s="56"/>
      <c r="AT515" s="99" t="s">
        <v>73</v>
      </c>
      <c r="AU515" s="56">
        <f t="shared" si="335"/>
        <v>0</v>
      </c>
      <c r="AV515" s="99" t="s">
        <v>132</v>
      </c>
      <c r="AW515" s="56">
        <f t="shared" si="336"/>
        <v>0</v>
      </c>
      <c r="AX515" s="99" t="s">
        <v>86</v>
      </c>
      <c r="AY515" s="56">
        <f t="shared" si="337"/>
        <v>0</v>
      </c>
      <c r="AZ515" s="99" t="s">
        <v>105</v>
      </c>
      <c r="BA515" s="56">
        <f t="shared" si="338"/>
        <v>0</v>
      </c>
      <c r="BB515" s="99" t="s">
        <v>111</v>
      </c>
      <c r="BC515" s="56">
        <f t="shared" si="339"/>
        <v>0</v>
      </c>
      <c r="BD515" s="99" t="s">
        <v>112</v>
      </c>
      <c r="BE515" s="56">
        <f t="shared" si="340"/>
        <v>0</v>
      </c>
      <c r="BF515" s="56"/>
      <c r="BG515" s="69" t="s">
        <v>73</v>
      </c>
      <c r="BH515" s="56">
        <f t="shared" si="341"/>
        <v>0</v>
      </c>
      <c r="BI515" s="100" t="s">
        <v>132</v>
      </c>
      <c r="BJ515" s="56">
        <f t="shared" si="342"/>
        <v>0</v>
      </c>
      <c r="BK515" s="99" t="s">
        <v>86</v>
      </c>
      <c r="BL515" s="56">
        <f t="shared" si="343"/>
        <v>0</v>
      </c>
      <c r="BM515" s="99" t="s">
        <v>105</v>
      </c>
      <c r="BN515" s="56">
        <f t="shared" si="344"/>
        <v>0</v>
      </c>
      <c r="BO515" s="99" t="s">
        <v>111</v>
      </c>
      <c r="BP515" s="56">
        <f t="shared" si="345"/>
        <v>0</v>
      </c>
      <c r="BQ515" s="99" t="s">
        <v>112</v>
      </c>
      <c r="BR515" s="56">
        <f t="shared" si="346"/>
        <v>0</v>
      </c>
      <c r="BS515" s="56"/>
      <c r="BT515" s="99" t="s">
        <v>73</v>
      </c>
      <c r="BU515" s="56">
        <f t="shared" si="347"/>
        <v>0</v>
      </c>
      <c r="BV515" s="100" t="s">
        <v>84</v>
      </c>
      <c r="BW515" s="56">
        <f t="shared" si="348"/>
        <v>0</v>
      </c>
      <c r="BX515" s="99" t="s">
        <v>85</v>
      </c>
      <c r="BY515" s="56">
        <f t="shared" si="349"/>
        <v>0</v>
      </c>
      <c r="BZ515" s="99" t="s">
        <v>105</v>
      </c>
      <c r="CA515" s="56">
        <f t="shared" si="350"/>
        <v>0</v>
      </c>
      <c r="CB515" s="99" t="s">
        <v>108</v>
      </c>
      <c r="CC515" s="56">
        <f t="shared" si="351"/>
        <v>0</v>
      </c>
      <c r="CD515" s="99" t="s">
        <v>112</v>
      </c>
      <c r="CE515" s="56">
        <f t="shared" si="352"/>
        <v>0</v>
      </c>
      <c r="CF515" s="56"/>
      <c r="CG515" s="99" t="s">
        <v>73</v>
      </c>
      <c r="CH515" s="56">
        <f t="shared" si="353"/>
        <v>0</v>
      </c>
      <c r="CI515" s="99" t="s">
        <v>84</v>
      </c>
      <c r="CJ515" s="56">
        <f t="shared" si="354"/>
        <v>0</v>
      </c>
      <c r="CK515" s="99" t="s">
        <v>85</v>
      </c>
      <c r="CL515" s="56">
        <f t="shared" si="355"/>
        <v>0</v>
      </c>
      <c r="CM515" s="99" t="s">
        <v>105</v>
      </c>
      <c r="CN515" s="56">
        <f t="shared" si="356"/>
        <v>0</v>
      </c>
      <c r="CO515" s="99" t="s">
        <v>108</v>
      </c>
      <c r="CP515" s="56">
        <f t="shared" si="357"/>
        <v>0</v>
      </c>
      <c r="CQ515" s="99" t="s">
        <v>112</v>
      </c>
      <c r="CR515" s="102">
        <f t="shared" si="358"/>
        <v>0</v>
      </c>
    </row>
    <row r="516" spans="1:96" x14ac:dyDescent="0.15">
      <c r="A516" s="80" t="s">
        <v>1176</v>
      </c>
      <c r="B516" s="81" t="s">
        <v>1177</v>
      </c>
      <c r="C516" s="82" t="s">
        <v>648</v>
      </c>
      <c r="D516" s="82" t="s">
        <v>52</v>
      </c>
      <c r="E516" s="56"/>
      <c r="F516" s="14"/>
      <c r="G516" s="80">
        <v>71</v>
      </c>
      <c r="H516" s="56">
        <v>70</v>
      </c>
      <c r="I516" s="56">
        <v>25</v>
      </c>
      <c r="J516" s="56">
        <v>32.5</v>
      </c>
      <c r="K516" s="56">
        <v>26</v>
      </c>
      <c r="L516" s="56">
        <v>36</v>
      </c>
      <c r="M516" s="94">
        <f t="shared" si="321"/>
        <v>260.5</v>
      </c>
      <c r="N516" s="80"/>
      <c r="O516" s="56">
        <f t="shared" si="359"/>
        <v>0</v>
      </c>
      <c r="P516" s="56"/>
      <c r="Q516" s="81">
        <f t="shared" si="320"/>
        <v>0</v>
      </c>
      <c r="R516" s="14">
        <f t="shared" si="322"/>
        <v>0</v>
      </c>
      <c r="S516" s="80"/>
      <c r="T516" s="99" t="s">
        <v>77</v>
      </c>
      <c r="U516" s="56">
        <f t="shared" si="323"/>
        <v>0</v>
      </c>
      <c r="V516" s="99" t="s">
        <v>81</v>
      </c>
      <c r="W516" s="56">
        <f t="shared" si="324"/>
        <v>0</v>
      </c>
      <c r="X516" s="99" t="s">
        <v>90</v>
      </c>
      <c r="Y516" s="56">
        <f t="shared" si="325"/>
        <v>0</v>
      </c>
      <c r="Z516" s="99" t="s">
        <v>123</v>
      </c>
      <c r="AA516" s="56">
        <f t="shared" si="326"/>
        <v>0</v>
      </c>
      <c r="AB516" s="99" t="s">
        <v>110</v>
      </c>
      <c r="AC516" s="56">
        <f t="shared" si="327"/>
        <v>0</v>
      </c>
      <c r="AD516" s="99" t="s">
        <v>103</v>
      </c>
      <c r="AE516" s="56">
        <f t="shared" si="328"/>
        <v>0</v>
      </c>
      <c r="AF516" s="56"/>
      <c r="AG516" s="99" t="s">
        <v>76</v>
      </c>
      <c r="AH516" s="56">
        <f t="shared" si="329"/>
        <v>0</v>
      </c>
      <c r="AI516" s="100" t="s">
        <v>80</v>
      </c>
      <c r="AJ516" s="56">
        <f t="shared" si="330"/>
        <v>0</v>
      </c>
      <c r="AK516" s="56" t="s">
        <v>89</v>
      </c>
      <c r="AL516" s="56">
        <f t="shared" si="331"/>
        <v>0</v>
      </c>
      <c r="AM516" s="99" t="s">
        <v>123</v>
      </c>
      <c r="AN516" s="56">
        <f t="shared" si="332"/>
        <v>0</v>
      </c>
      <c r="AO516" s="99" t="s">
        <v>110</v>
      </c>
      <c r="AP516" s="56">
        <f t="shared" si="333"/>
        <v>0</v>
      </c>
      <c r="AQ516" s="99" t="s">
        <v>127</v>
      </c>
      <c r="AR516" s="56">
        <f t="shared" si="334"/>
        <v>0</v>
      </c>
      <c r="AS516" s="56"/>
      <c r="AT516" s="99" t="s">
        <v>77</v>
      </c>
      <c r="AU516" s="56">
        <f t="shared" si="335"/>
        <v>0</v>
      </c>
      <c r="AV516" s="99" t="s">
        <v>80</v>
      </c>
      <c r="AW516" s="56">
        <f t="shared" si="336"/>
        <v>0</v>
      </c>
      <c r="AX516" s="99" t="s">
        <v>90</v>
      </c>
      <c r="AY516" s="56">
        <f t="shared" si="337"/>
        <v>0</v>
      </c>
      <c r="AZ516" s="99" t="s">
        <v>105</v>
      </c>
      <c r="BA516" s="56">
        <f t="shared" si="338"/>
        <v>0</v>
      </c>
      <c r="BB516" s="99" t="s">
        <v>111</v>
      </c>
      <c r="BC516" s="56">
        <f t="shared" si="339"/>
        <v>0</v>
      </c>
      <c r="BD516" s="99" t="s">
        <v>112</v>
      </c>
      <c r="BE516" s="56">
        <f t="shared" si="340"/>
        <v>0</v>
      </c>
      <c r="BF516" s="56"/>
      <c r="BG516" s="69" t="s">
        <v>77</v>
      </c>
      <c r="BH516" s="56">
        <f t="shared" si="341"/>
        <v>0</v>
      </c>
      <c r="BI516" s="100" t="s">
        <v>80</v>
      </c>
      <c r="BJ516" s="56">
        <f t="shared" si="342"/>
        <v>0</v>
      </c>
      <c r="BK516" s="99" t="s">
        <v>90</v>
      </c>
      <c r="BL516" s="56">
        <f t="shared" si="343"/>
        <v>0</v>
      </c>
      <c r="BM516" s="99" t="s">
        <v>105</v>
      </c>
      <c r="BN516" s="56">
        <f t="shared" si="344"/>
        <v>0</v>
      </c>
      <c r="BO516" s="99" t="s">
        <v>111</v>
      </c>
      <c r="BP516" s="56">
        <f t="shared" si="345"/>
        <v>0</v>
      </c>
      <c r="BQ516" s="99" t="s">
        <v>112</v>
      </c>
      <c r="BR516" s="56">
        <f t="shared" si="346"/>
        <v>0</v>
      </c>
      <c r="BS516" s="56"/>
      <c r="BT516" s="99" t="s">
        <v>73</v>
      </c>
      <c r="BU516" s="56">
        <f t="shared" si="347"/>
        <v>0</v>
      </c>
      <c r="BV516" s="100" t="s">
        <v>84</v>
      </c>
      <c r="BW516" s="56">
        <f t="shared" si="348"/>
        <v>0</v>
      </c>
      <c r="BX516" s="99" t="s">
        <v>85</v>
      </c>
      <c r="BY516" s="56">
        <f t="shared" si="349"/>
        <v>0</v>
      </c>
      <c r="BZ516" s="99" t="s">
        <v>105</v>
      </c>
      <c r="CA516" s="56">
        <f t="shared" si="350"/>
        <v>0</v>
      </c>
      <c r="CB516" s="99" t="s">
        <v>108</v>
      </c>
      <c r="CC516" s="56">
        <f t="shared" si="351"/>
        <v>0</v>
      </c>
      <c r="CD516" s="99" t="s">
        <v>112</v>
      </c>
      <c r="CE516" s="56">
        <f t="shared" si="352"/>
        <v>0</v>
      </c>
      <c r="CF516" s="56"/>
      <c r="CG516" s="99" t="s">
        <v>73</v>
      </c>
      <c r="CH516" s="56">
        <f t="shared" si="353"/>
        <v>0</v>
      </c>
      <c r="CI516" s="99" t="s">
        <v>84</v>
      </c>
      <c r="CJ516" s="56">
        <f t="shared" si="354"/>
        <v>0</v>
      </c>
      <c r="CK516" s="99" t="s">
        <v>85</v>
      </c>
      <c r="CL516" s="56">
        <f t="shared" si="355"/>
        <v>0</v>
      </c>
      <c r="CM516" s="99" t="s">
        <v>105</v>
      </c>
      <c r="CN516" s="56">
        <f t="shared" si="356"/>
        <v>0</v>
      </c>
      <c r="CO516" s="99" t="s">
        <v>108</v>
      </c>
      <c r="CP516" s="56">
        <f t="shared" si="357"/>
        <v>0</v>
      </c>
      <c r="CQ516" s="99" t="s">
        <v>112</v>
      </c>
      <c r="CR516" s="102">
        <f t="shared" si="358"/>
        <v>0</v>
      </c>
    </row>
    <row r="517" spans="1:96" x14ac:dyDescent="0.15">
      <c r="A517" s="80" t="s">
        <v>1178</v>
      </c>
      <c r="B517" s="81" t="s">
        <v>1179</v>
      </c>
      <c r="C517" s="82" t="s">
        <v>648</v>
      </c>
      <c r="D517" s="82" t="s">
        <v>52</v>
      </c>
      <c r="E517" s="56"/>
      <c r="F517" s="14"/>
      <c r="G517" s="80">
        <v>74</v>
      </c>
      <c r="H517" s="56">
        <v>35</v>
      </c>
      <c r="I517" s="56">
        <v>45</v>
      </c>
      <c r="J517" s="56">
        <v>37.5</v>
      </c>
      <c r="K517" s="56">
        <v>39</v>
      </c>
      <c r="L517" s="56">
        <v>25</v>
      </c>
      <c r="M517" s="94">
        <f t="shared" si="321"/>
        <v>255.5</v>
      </c>
      <c r="N517" s="80"/>
      <c r="O517" s="56">
        <f t="shared" si="359"/>
        <v>0</v>
      </c>
      <c r="P517" s="56"/>
      <c r="Q517" s="81">
        <f t="shared" si="320"/>
        <v>0</v>
      </c>
      <c r="R517" s="14">
        <f t="shared" si="322"/>
        <v>0</v>
      </c>
      <c r="S517" s="80"/>
      <c r="T517" s="99" t="s">
        <v>73</v>
      </c>
      <c r="U517" s="56">
        <f t="shared" si="323"/>
        <v>0</v>
      </c>
      <c r="V517" s="99" t="s">
        <v>80</v>
      </c>
      <c r="W517" s="56">
        <f t="shared" si="324"/>
        <v>0</v>
      </c>
      <c r="X517" s="99" t="s">
        <v>89</v>
      </c>
      <c r="Y517" s="56">
        <f t="shared" si="325"/>
        <v>0</v>
      </c>
      <c r="Z517" s="99" t="s">
        <v>123</v>
      </c>
      <c r="AA517" s="56">
        <f t="shared" si="326"/>
        <v>0</v>
      </c>
      <c r="AB517" s="99" t="s">
        <v>110</v>
      </c>
      <c r="AC517" s="56">
        <f t="shared" si="327"/>
        <v>0</v>
      </c>
      <c r="AD517" s="99" t="s">
        <v>103</v>
      </c>
      <c r="AE517" s="56">
        <f t="shared" si="328"/>
        <v>0</v>
      </c>
      <c r="AF517" s="56"/>
      <c r="AG517" s="99" t="s">
        <v>76</v>
      </c>
      <c r="AH517" s="56">
        <f t="shared" si="329"/>
        <v>0</v>
      </c>
      <c r="AI517" s="100" t="s">
        <v>80</v>
      </c>
      <c r="AJ517" s="56">
        <f t="shared" si="330"/>
        <v>0</v>
      </c>
      <c r="AK517" s="56" t="s">
        <v>85</v>
      </c>
      <c r="AL517" s="56">
        <f t="shared" si="331"/>
        <v>0</v>
      </c>
      <c r="AM517" s="99" t="s">
        <v>105</v>
      </c>
      <c r="AN517" s="56">
        <f t="shared" si="332"/>
        <v>0</v>
      </c>
      <c r="AO517" s="99" t="s">
        <v>110</v>
      </c>
      <c r="AP517" s="56">
        <f t="shared" si="333"/>
        <v>0</v>
      </c>
      <c r="AQ517" s="99" t="s">
        <v>103</v>
      </c>
      <c r="AR517" s="56">
        <f t="shared" si="334"/>
        <v>0</v>
      </c>
      <c r="AS517" s="56"/>
      <c r="AT517" s="99" t="s">
        <v>77</v>
      </c>
      <c r="AU517" s="56">
        <f t="shared" si="335"/>
        <v>0</v>
      </c>
      <c r="AV517" s="99" t="s">
        <v>80</v>
      </c>
      <c r="AW517" s="56">
        <f t="shared" si="336"/>
        <v>0</v>
      </c>
      <c r="AX517" s="99" t="s">
        <v>90</v>
      </c>
      <c r="AY517" s="56">
        <f t="shared" si="337"/>
        <v>0</v>
      </c>
      <c r="AZ517" s="99" t="s">
        <v>123</v>
      </c>
      <c r="BA517" s="56">
        <f t="shared" si="338"/>
        <v>0</v>
      </c>
      <c r="BB517" s="99" t="s">
        <v>133</v>
      </c>
      <c r="BC517" s="56">
        <f t="shared" si="339"/>
        <v>0</v>
      </c>
      <c r="BD517" s="99" t="s">
        <v>103</v>
      </c>
      <c r="BE517" s="56">
        <f t="shared" si="340"/>
        <v>0</v>
      </c>
      <c r="BF517" s="56"/>
      <c r="BG517" s="69" t="s">
        <v>77</v>
      </c>
      <c r="BH517" s="56">
        <f t="shared" si="341"/>
        <v>0</v>
      </c>
      <c r="BI517" s="100" t="s">
        <v>80</v>
      </c>
      <c r="BJ517" s="56">
        <f t="shared" si="342"/>
        <v>0</v>
      </c>
      <c r="BK517" s="99" t="s">
        <v>90</v>
      </c>
      <c r="BL517" s="56">
        <f t="shared" si="343"/>
        <v>0</v>
      </c>
      <c r="BM517" s="99" t="s">
        <v>123</v>
      </c>
      <c r="BN517" s="56">
        <f t="shared" si="344"/>
        <v>0</v>
      </c>
      <c r="BO517" s="99" t="s">
        <v>133</v>
      </c>
      <c r="BP517" s="56">
        <f t="shared" si="345"/>
        <v>0</v>
      </c>
      <c r="BQ517" s="99" t="s">
        <v>103</v>
      </c>
      <c r="BR517" s="56">
        <f t="shared" si="346"/>
        <v>0</v>
      </c>
      <c r="BS517" s="56"/>
      <c r="BT517" s="99" t="s">
        <v>73</v>
      </c>
      <c r="BU517" s="56">
        <f t="shared" si="347"/>
        <v>0</v>
      </c>
      <c r="BV517" s="100" t="s">
        <v>84</v>
      </c>
      <c r="BW517" s="56">
        <f t="shared" si="348"/>
        <v>0</v>
      </c>
      <c r="BX517" s="99" t="s">
        <v>85</v>
      </c>
      <c r="BY517" s="56">
        <f t="shared" si="349"/>
        <v>0</v>
      </c>
      <c r="BZ517" s="99" t="s">
        <v>105</v>
      </c>
      <c r="CA517" s="56">
        <f t="shared" si="350"/>
        <v>0</v>
      </c>
      <c r="CB517" s="99" t="s">
        <v>108</v>
      </c>
      <c r="CC517" s="56">
        <f t="shared" si="351"/>
        <v>0</v>
      </c>
      <c r="CD517" s="99" t="s">
        <v>112</v>
      </c>
      <c r="CE517" s="56">
        <f t="shared" si="352"/>
        <v>0</v>
      </c>
      <c r="CF517" s="56"/>
      <c r="CG517" s="99" t="s">
        <v>73</v>
      </c>
      <c r="CH517" s="56">
        <f t="shared" si="353"/>
        <v>0</v>
      </c>
      <c r="CI517" s="99" t="s">
        <v>84</v>
      </c>
      <c r="CJ517" s="56">
        <f t="shared" si="354"/>
        <v>0</v>
      </c>
      <c r="CK517" s="99" t="s">
        <v>85</v>
      </c>
      <c r="CL517" s="56">
        <f t="shared" si="355"/>
        <v>0</v>
      </c>
      <c r="CM517" s="99" t="s">
        <v>105</v>
      </c>
      <c r="CN517" s="56">
        <f t="shared" si="356"/>
        <v>0</v>
      </c>
      <c r="CO517" s="99" t="s">
        <v>108</v>
      </c>
      <c r="CP517" s="56">
        <f t="shared" si="357"/>
        <v>0</v>
      </c>
      <c r="CQ517" s="99" t="s">
        <v>112</v>
      </c>
      <c r="CR517" s="102">
        <f t="shared" si="358"/>
        <v>0</v>
      </c>
    </row>
    <row r="518" spans="1:96" x14ac:dyDescent="0.15">
      <c r="A518" s="80" t="s">
        <v>1180</v>
      </c>
      <c r="B518" s="81" t="s">
        <v>1181</v>
      </c>
      <c r="C518" s="82" t="s">
        <v>170</v>
      </c>
      <c r="D518" s="82" t="s">
        <v>52</v>
      </c>
      <c r="E518" s="56"/>
      <c r="F518" s="14"/>
      <c r="G518" s="80">
        <v>80</v>
      </c>
      <c r="H518" s="56">
        <v>30</v>
      </c>
      <c r="I518" s="56">
        <v>44</v>
      </c>
      <c r="J518" s="56">
        <v>32</v>
      </c>
      <c r="K518" s="56">
        <v>26</v>
      </c>
      <c r="L518" s="56">
        <v>37</v>
      </c>
      <c r="M518" s="94">
        <f t="shared" si="321"/>
        <v>249</v>
      </c>
      <c r="N518" s="80"/>
      <c r="O518" s="56">
        <f t="shared" si="359"/>
        <v>0</v>
      </c>
      <c r="P518" s="56"/>
      <c r="Q518" s="81">
        <f t="shared" si="320"/>
        <v>0</v>
      </c>
      <c r="R518" s="14">
        <f t="shared" si="322"/>
        <v>0</v>
      </c>
      <c r="S518" s="80"/>
      <c r="T518" s="99" t="s">
        <v>75</v>
      </c>
      <c r="U518" s="56">
        <f t="shared" si="323"/>
        <v>0</v>
      </c>
      <c r="V518" s="99" t="s">
        <v>81</v>
      </c>
      <c r="W518" s="56">
        <f t="shared" si="324"/>
        <v>0</v>
      </c>
      <c r="X518" s="99" t="s">
        <v>87</v>
      </c>
      <c r="Y518" s="56">
        <f t="shared" si="325"/>
        <v>0</v>
      </c>
      <c r="Z518" s="99" t="s">
        <v>105</v>
      </c>
      <c r="AA518" s="56">
        <f t="shared" si="326"/>
        <v>0</v>
      </c>
      <c r="AB518" s="99" t="s">
        <v>111</v>
      </c>
      <c r="AC518" s="56">
        <f t="shared" si="327"/>
        <v>0</v>
      </c>
      <c r="AD518" s="99" t="s">
        <v>103</v>
      </c>
      <c r="AE518" s="56">
        <f t="shared" si="328"/>
        <v>0</v>
      </c>
      <c r="AF518" s="56"/>
      <c r="AG518" s="99" t="s">
        <v>73</v>
      </c>
      <c r="AH518" s="56">
        <f t="shared" si="329"/>
        <v>0</v>
      </c>
      <c r="AI518" s="100" t="s">
        <v>79</v>
      </c>
      <c r="AJ518" s="56">
        <f t="shared" si="330"/>
        <v>0</v>
      </c>
      <c r="AK518" s="56" t="s">
        <v>85</v>
      </c>
      <c r="AL518" s="56">
        <f t="shared" si="331"/>
        <v>0</v>
      </c>
      <c r="AM518" s="99" t="s">
        <v>105</v>
      </c>
      <c r="AN518" s="56">
        <f t="shared" si="332"/>
        <v>0</v>
      </c>
      <c r="AO518" s="99" t="s">
        <v>111</v>
      </c>
      <c r="AP518" s="56">
        <f t="shared" si="333"/>
        <v>0</v>
      </c>
      <c r="AQ518" s="99" t="s">
        <v>103</v>
      </c>
      <c r="AR518" s="56">
        <f t="shared" si="334"/>
        <v>0</v>
      </c>
      <c r="AS518" s="56"/>
      <c r="AT518" s="99" t="s">
        <v>73</v>
      </c>
      <c r="AU518" s="56">
        <f t="shared" si="335"/>
        <v>0</v>
      </c>
      <c r="AV518" s="99" t="s">
        <v>132</v>
      </c>
      <c r="AW518" s="56">
        <f t="shared" si="336"/>
        <v>0</v>
      </c>
      <c r="AX518" s="99" t="s">
        <v>86</v>
      </c>
      <c r="AY518" s="56">
        <f t="shared" si="337"/>
        <v>0</v>
      </c>
      <c r="AZ518" s="99" t="s">
        <v>105</v>
      </c>
      <c r="BA518" s="56">
        <f t="shared" si="338"/>
        <v>0</v>
      </c>
      <c r="BB518" s="99" t="s">
        <v>111</v>
      </c>
      <c r="BC518" s="56">
        <f t="shared" si="339"/>
        <v>0</v>
      </c>
      <c r="BD518" s="99" t="s">
        <v>112</v>
      </c>
      <c r="BE518" s="56">
        <f t="shared" si="340"/>
        <v>0</v>
      </c>
      <c r="BF518" s="56"/>
      <c r="BG518" s="69" t="s">
        <v>73</v>
      </c>
      <c r="BH518" s="56">
        <f t="shared" si="341"/>
        <v>0</v>
      </c>
      <c r="BI518" s="100" t="s">
        <v>132</v>
      </c>
      <c r="BJ518" s="56">
        <f t="shared" si="342"/>
        <v>0</v>
      </c>
      <c r="BK518" s="99" t="s">
        <v>86</v>
      </c>
      <c r="BL518" s="56">
        <f t="shared" si="343"/>
        <v>0</v>
      </c>
      <c r="BM518" s="99" t="s">
        <v>105</v>
      </c>
      <c r="BN518" s="56">
        <f t="shared" si="344"/>
        <v>0</v>
      </c>
      <c r="BO518" s="99" t="s">
        <v>111</v>
      </c>
      <c r="BP518" s="56">
        <f t="shared" si="345"/>
        <v>0</v>
      </c>
      <c r="BQ518" s="99" t="s">
        <v>112</v>
      </c>
      <c r="BR518" s="56">
        <f t="shared" si="346"/>
        <v>0</v>
      </c>
      <c r="BS518" s="56"/>
      <c r="BT518" s="99" t="s">
        <v>73</v>
      </c>
      <c r="BU518" s="56">
        <f t="shared" si="347"/>
        <v>0</v>
      </c>
      <c r="BV518" s="100" t="s">
        <v>84</v>
      </c>
      <c r="BW518" s="56">
        <f t="shared" si="348"/>
        <v>0</v>
      </c>
      <c r="BX518" s="99" t="s">
        <v>85</v>
      </c>
      <c r="BY518" s="56">
        <f t="shared" si="349"/>
        <v>0</v>
      </c>
      <c r="BZ518" s="99" t="s">
        <v>105</v>
      </c>
      <c r="CA518" s="56">
        <f t="shared" si="350"/>
        <v>0</v>
      </c>
      <c r="CB518" s="99" t="s">
        <v>108</v>
      </c>
      <c r="CC518" s="56">
        <f t="shared" si="351"/>
        <v>0</v>
      </c>
      <c r="CD518" s="99" t="s">
        <v>112</v>
      </c>
      <c r="CE518" s="56">
        <f t="shared" si="352"/>
        <v>0</v>
      </c>
      <c r="CF518" s="56"/>
      <c r="CG518" s="99" t="s">
        <v>73</v>
      </c>
      <c r="CH518" s="56">
        <f t="shared" si="353"/>
        <v>0</v>
      </c>
      <c r="CI518" s="99" t="s">
        <v>84</v>
      </c>
      <c r="CJ518" s="56">
        <f t="shared" si="354"/>
        <v>0</v>
      </c>
      <c r="CK518" s="99" t="s">
        <v>85</v>
      </c>
      <c r="CL518" s="56">
        <f t="shared" si="355"/>
        <v>0</v>
      </c>
      <c r="CM518" s="99" t="s">
        <v>105</v>
      </c>
      <c r="CN518" s="56">
        <f t="shared" si="356"/>
        <v>0</v>
      </c>
      <c r="CO518" s="99" t="s">
        <v>108</v>
      </c>
      <c r="CP518" s="56">
        <f t="shared" si="357"/>
        <v>0</v>
      </c>
      <c r="CQ518" s="99" t="s">
        <v>112</v>
      </c>
      <c r="CR518" s="102">
        <f t="shared" si="358"/>
        <v>0</v>
      </c>
    </row>
    <row r="519" spans="1:96" x14ac:dyDescent="0.15">
      <c r="A519" s="80" t="s">
        <v>353</v>
      </c>
      <c r="B519" s="81" t="s">
        <v>1182</v>
      </c>
      <c r="C519" s="82" t="s">
        <v>170</v>
      </c>
      <c r="D519" s="82" t="s">
        <v>52</v>
      </c>
      <c r="E519" s="56"/>
      <c r="F519" s="14"/>
      <c r="G519" s="80">
        <v>65</v>
      </c>
      <c r="H519" s="56">
        <v>24</v>
      </c>
      <c r="I519" s="56">
        <v>34</v>
      </c>
      <c r="J519" s="56">
        <v>52.5</v>
      </c>
      <c r="K519" s="56">
        <v>39.5</v>
      </c>
      <c r="L519" s="56">
        <v>34</v>
      </c>
      <c r="M519" s="94">
        <f t="shared" si="321"/>
        <v>249</v>
      </c>
      <c r="N519" s="80"/>
      <c r="O519" s="56">
        <f t="shared" si="359"/>
        <v>0</v>
      </c>
      <c r="P519" s="56"/>
      <c r="Q519" s="81">
        <f t="shared" si="320"/>
        <v>0</v>
      </c>
      <c r="R519" s="14">
        <f t="shared" si="322"/>
        <v>0</v>
      </c>
      <c r="S519" s="80"/>
      <c r="T519" s="99" t="s">
        <v>74</v>
      </c>
      <c r="U519" s="56">
        <f t="shared" si="323"/>
        <v>0</v>
      </c>
      <c r="V519" s="99" t="s">
        <v>79</v>
      </c>
      <c r="W519" s="56">
        <f t="shared" si="324"/>
        <v>0</v>
      </c>
      <c r="X519" s="99" t="s">
        <v>86</v>
      </c>
      <c r="Y519" s="56">
        <f t="shared" si="325"/>
        <v>0</v>
      </c>
      <c r="Z519" s="99" t="s">
        <v>107</v>
      </c>
      <c r="AA519" s="56">
        <f t="shared" si="326"/>
        <v>0</v>
      </c>
      <c r="AB519" s="99" t="s">
        <v>110</v>
      </c>
      <c r="AC519" s="56">
        <f t="shared" si="327"/>
        <v>0</v>
      </c>
      <c r="AD519" s="99" t="s">
        <v>103</v>
      </c>
      <c r="AE519" s="56">
        <f t="shared" si="328"/>
        <v>0</v>
      </c>
      <c r="AF519" s="56"/>
      <c r="AG519" s="99" t="s">
        <v>77</v>
      </c>
      <c r="AH519" s="56">
        <f t="shared" si="329"/>
        <v>0</v>
      </c>
      <c r="AI519" s="100" t="s">
        <v>80</v>
      </c>
      <c r="AJ519" s="56">
        <f t="shared" si="330"/>
        <v>0</v>
      </c>
      <c r="AK519" s="56" t="s">
        <v>90</v>
      </c>
      <c r="AL519" s="56">
        <f t="shared" si="331"/>
        <v>0</v>
      </c>
      <c r="AM519" s="99" t="s">
        <v>123</v>
      </c>
      <c r="AN519" s="56">
        <f t="shared" si="332"/>
        <v>0</v>
      </c>
      <c r="AO519" s="99" t="s">
        <v>111</v>
      </c>
      <c r="AP519" s="56">
        <f t="shared" si="333"/>
        <v>0</v>
      </c>
      <c r="AQ519" s="99" t="s">
        <v>103</v>
      </c>
      <c r="AR519" s="56">
        <f t="shared" si="334"/>
        <v>0</v>
      </c>
      <c r="AS519" s="56"/>
      <c r="AT519" s="99" t="s">
        <v>73</v>
      </c>
      <c r="AU519" s="56">
        <f t="shared" si="335"/>
        <v>0</v>
      </c>
      <c r="AV519" s="99" t="s">
        <v>132</v>
      </c>
      <c r="AW519" s="56">
        <f t="shared" si="336"/>
        <v>0</v>
      </c>
      <c r="AX519" s="99" t="s">
        <v>86</v>
      </c>
      <c r="AY519" s="56">
        <f t="shared" si="337"/>
        <v>0</v>
      </c>
      <c r="AZ519" s="99" t="s">
        <v>123</v>
      </c>
      <c r="BA519" s="56">
        <f t="shared" si="338"/>
        <v>0</v>
      </c>
      <c r="BB519" s="99" t="s">
        <v>133</v>
      </c>
      <c r="BC519" s="56">
        <f t="shared" si="339"/>
        <v>0</v>
      </c>
      <c r="BD519" s="99" t="s">
        <v>103</v>
      </c>
      <c r="BE519" s="56">
        <f t="shared" si="340"/>
        <v>0</v>
      </c>
      <c r="BF519" s="56"/>
      <c r="BG519" s="69" t="s">
        <v>73</v>
      </c>
      <c r="BH519" s="56">
        <f t="shared" si="341"/>
        <v>0</v>
      </c>
      <c r="BI519" s="100" t="s">
        <v>132</v>
      </c>
      <c r="BJ519" s="56">
        <f t="shared" si="342"/>
        <v>0</v>
      </c>
      <c r="BK519" s="99" t="s">
        <v>86</v>
      </c>
      <c r="BL519" s="56">
        <f t="shared" si="343"/>
        <v>0</v>
      </c>
      <c r="BM519" s="99" t="s">
        <v>123</v>
      </c>
      <c r="BN519" s="56">
        <f t="shared" si="344"/>
        <v>0</v>
      </c>
      <c r="BO519" s="99" t="s">
        <v>133</v>
      </c>
      <c r="BP519" s="56">
        <f t="shared" si="345"/>
        <v>0</v>
      </c>
      <c r="BQ519" s="99" t="s">
        <v>103</v>
      </c>
      <c r="BR519" s="56">
        <f t="shared" si="346"/>
        <v>0</v>
      </c>
      <c r="BS519" s="56"/>
      <c r="BT519" s="99" t="s">
        <v>73</v>
      </c>
      <c r="BU519" s="56">
        <f t="shared" si="347"/>
        <v>0</v>
      </c>
      <c r="BV519" s="100" t="s">
        <v>84</v>
      </c>
      <c r="BW519" s="56">
        <f t="shared" si="348"/>
        <v>0</v>
      </c>
      <c r="BX519" s="99" t="s">
        <v>85</v>
      </c>
      <c r="BY519" s="56">
        <f t="shared" si="349"/>
        <v>0</v>
      </c>
      <c r="BZ519" s="99" t="s">
        <v>105</v>
      </c>
      <c r="CA519" s="56">
        <f t="shared" si="350"/>
        <v>0</v>
      </c>
      <c r="CB519" s="99" t="s">
        <v>108</v>
      </c>
      <c r="CC519" s="56">
        <f t="shared" si="351"/>
        <v>0</v>
      </c>
      <c r="CD519" s="99" t="s">
        <v>112</v>
      </c>
      <c r="CE519" s="56">
        <f t="shared" si="352"/>
        <v>0</v>
      </c>
      <c r="CF519" s="56"/>
      <c r="CG519" s="99" t="s">
        <v>73</v>
      </c>
      <c r="CH519" s="56">
        <f t="shared" si="353"/>
        <v>0</v>
      </c>
      <c r="CI519" s="99" t="s">
        <v>84</v>
      </c>
      <c r="CJ519" s="56">
        <f t="shared" si="354"/>
        <v>0</v>
      </c>
      <c r="CK519" s="99" t="s">
        <v>85</v>
      </c>
      <c r="CL519" s="56">
        <f t="shared" si="355"/>
        <v>0</v>
      </c>
      <c r="CM519" s="99" t="s">
        <v>105</v>
      </c>
      <c r="CN519" s="56">
        <f t="shared" si="356"/>
        <v>0</v>
      </c>
      <c r="CO519" s="99" t="s">
        <v>108</v>
      </c>
      <c r="CP519" s="56">
        <f t="shared" si="357"/>
        <v>0</v>
      </c>
      <c r="CQ519" s="99" t="s">
        <v>112</v>
      </c>
      <c r="CR519" s="102">
        <f t="shared" si="358"/>
        <v>0</v>
      </c>
    </row>
    <row r="520" spans="1:96" x14ac:dyDescent="0.15">
      <c r="A520" s="80" t="s">
        <v>1183</v>
      </c>
      <c r="B520" s="81" t="s">
        <v>1184</v>
      </c>
      <c r="C520" s="82" t="s">
        <v>170</v>
      </c>
      <c r="D520" s="82" t="s">
        <v>52</v>
      </c>
      <c r="E520" s="56"/>
      <c r="F520" s="14"/>
      <c r="G520" s="80">
        <v>84</v>
      </c>
      <c r="H520" s="56">
        <v>26</v>
      </c>
      <c r="I520" s="56">
        <v>22</v>
      </c>
      <c r="J520" s="56">
        <v>25</v>
      </c>
      <c r="K520" s="56">
        <v>45.5</v>
      </c>
      <c r="L520" s="56">
        <v>41</v>
      </c>
      <c r="M520" s="94">
        <f t="shared" si="321"/>
        <v>243.5</v>
      </c>
      <c r="N520" s="80"/>
      <c r="O520" s="56">
        <f t="shared" si="359"/>
        <v>0</v>
      </c>
      <c r="P520" s="56"/>
      <c r="Q520" s="81">
        <f t="shared" si="320"/>
        <v>0</v>
      </c>
      <c r="R520" s="14">
        <f t="shared" si="322"/>
        <v>0</v>
      </c>
      <c r="S520" s="80"/>
      <c r="T520" s="99" t="s">
        <v>74</v>
      </c>
      <c r="U520" s="56">
        <f t="shared" si="323"/>
        <v>0</v>
      </c>
      <c r="V520" s="99" t="s">
        <v>79</v>
      </c>
      <c r="W520" s="56">
        <f t="shared" si="324"/>
        <v>0</v>
      </c>
      <c r="X520" s="99" t="s">
        <v>86</v>
      </c>
      <c r="Y520" s="56">
        <f t="shared" si="325"/>
        <v>0</v>
      </c>
      <c r="Z520" s="99" t="s">
        <v>107</v>
      </c>
      <c r="AA520" s="56">
        <f t="shared" si="326"/>
        <v>0</v>
      </c>
      <c r="AB520" s="99" t="s">
        <v>110</v>
      </c>
      <c r="AC520" s="56">
        <f t="shared" si="327"/>
        <v>0</v>
      </c>
      <c r="AD520" s="99" t="s">
        <v>103</v>
      </c>
      <c r="AE520" s="56">
        <f t="shared" si="328"/>
        <v>0</v>
      </c>
      <c r="AF520" s="56"/>
      <c r="AG520" s="99" t="s">
        <v>77</v>
      </c>
      <c r="AH520" s="56">
        <f t="shared" si="329"/>
        <v>0</v>
      </c>
      <c r="AI520" s="100" t="s">
        <v>80</v>
      </c>
      <c r="AJ520" s="56">
        <f t="shared" si="330"/>
        <v>0</v>
      </c>
      <c r="AK520" s="56" t="s">
        <v>85</v>
      </c>
      <c r="AL520" s="56">
        <f t="shared" si="331"/>
        <v>0</v>
      </c>
      <c r="AM520" s="99" t="s">
        <v>123</v>
      </c>
      <c r="AN520" s="56">
        <f t="shared" si="332"/>
        <v>0</v>
      </c>
      <c r="AO520" s="99" t="s">
        <v>111</v>
      </c>
      <c r="AP520" s="56">
        <f t="shared" si="333"/>
        <v>0</v>
      </c>
      <c r="AQ520" s="99" t="s">
        <v>103</v>
      </c>
      <c r="AR520" s="56">
        <f t="shared" si="334"/>
        <v>0</v>
      </c>
      <c r="AS520" s="56"/>
      <c r="AT520" s="99" t="s">
        <v>73</v>
      </c>
      <c r="AU520" s="56">
        <f t="shared" si="335"/>
        <v>0</v>
      </c>
      <c r="AV520" s="99" t="s">
        <v>132</v>
      </c>
      <c r="AW520" s="56">
        <f t="shared" si="336"/>
        <v>0</v>
      </c>
      <c r="AX520" s="99" t="s">
        <v>86</v>
      </c>
      <c r="AY520" s="56">
        <f t="shared" si="337"/>
        <v>0</v>
      </c>
      <c r="AZ520" s="99" t="s">
        <v>123</v>
      </c>
      <c r="BA520" s="56">
        <f t="shared" si="338"/>
        <v>0</v>
      </c>
      <c r="BB520" s="99" t="s">
        <v>133</v>
      </c>
      <c r="BC520" s="56">
        <f t="shared" si="339"/>
        <v>0</v>
      </c>
      <c r="BD520" s="99" t="s">
        <v>103</v>
      </c>
      <c r="BE520" s="56">
        <f t="shared" si="340"/>
        <v>0</v>
      </c>
      <c r="BF520" s="56"/>
      <c r="BG520" s="69" t="s">
        <v>73</v>
      </c>
      <c r="BH520" s="56">
        <f t="shared" si="341"/>
        <v>0</v>
      </c>
      <c r="BI520" s="100" t="s">
        <v>132</v>
      </c>
      <c r="BJ520" s="56">
        <f t="shared" si="342"/>
        <v>0</v>
      </c>
      <c r="BK520" s="99" t="s">
        <v>86</v>
      </c>
      <c r="BL520" s="56">
        <f t="shared" si="343"/>
        <v>0</v>
      </c>
      <c r="BM520" s="99" t="s">
        <v>123</v>
      </c>
      <c r="BN520" s="56">
        <f t="shared" si="344"/>
        <v>0</v>
      </c>
      <c r="BO520" s="99" t="s">
        <v>133</v>
      </c>
      <c r="BP520" s="56">
        <f t="shared" si="345"/>
        <v>0</v>
      </c>
      <c r="BQ520" s="99" t="s">
        <v>103</v>
      </c>
      <c r="BR520" s="56">
        <f t="shared" si="346"/>
        <v>0</v>
      </c>
      <c r="BS520" s="56"/>
      <c r="BT520" s="99" t="s">
        <v>73</v>
      </c>
      <c r="BU520" s="56">
        <f t="shared" si="347"/>
        <v>0</v>
      </c>
      <c r="BV520" s="100" t="s">
        <v>84</v>
      </c>
      <c r="BW520" s="56">
        <f t="shared" si="348"/>
        <v>0</v>
      </c>
      <c r="BX520" s="99" t="s">
        <v>85</v>
      </c>
      <c r="BY520" s="56">
        <f t="shared" si="349"/>
        <v>0</v>
      </c>
      <c r="BZ520" s="99" t="s">
        <v>105</v>
      </c>
      <c r="CA520" s="56">
        <f t="shared" si="350"/>
        <v>0</v>
      </c>
      <c r="CB520" s="99" t="s">
        <v>108</v>
      </c>
      <c r="CC520" s="56">
        <f t="shared" si="351"/>
        <v>0</v>
      </c>
      <c r="CD520" s="99" t="s">
        <v>112</v>
      </c>
      <c r="CE520" s="56">
        <f t="shared" si="352"/>
        <v>0</v>
      </c>
      <c r="CF520" s="56"/>
      <c r="CG520" s="99" t="s">
        <v>73</v>
      </c>
      <c r="CH520" s="56">
        <f t="shared" si="353"/>
        <v>0</v>
      </c>
      <c r="CI520" s="99" t="s">
        <v>84</v>
      </c>
      <c r="CJ520" s="56">
        <f t="shared" si="354"/>
        <v>0</v>
      </c>
      <c r="CK520" s="99" t="s">
        <v>85</v>
      </c>
      <c r="CL520" s="56">
        <f t="shared" si="355"/>
        <v>0</v>
      </c>
      <c r="CM520" s="99" t="s">
        <v>105</v>
      </c>
      <c r="CN520" s="56">
        <f t="shared" si="356"/>
        <v>0</v>
      </c>
      <c r="CO520" s="99" t="s">
        <v>108</v>
      </c>
      <c r="CP520" s="56">
        <f t="shared" si="357"/>
        <v>0</v>
      </c>
      <c r="CQ520" s="99" t="s">
        <v>112</v>
      </c>
      <c r="CR520" s="102">
        <f t="shared" si="358"/>
        <v>0</v>
      </c>
    </row>
    <row r="521" spans="1:96" x14ac:dyDescent="0.15">
      <c r="A521" s="80" t="s">
        <v>948</v>
      </c>
      <c r="B521" s="81" t="s">
        <v>1185</v>
      </c>
      <c r="C521" s="82" t="s">
        <v>170</v>
      </c>
      <c r="D521" s="82" t="s">
        <v>52</v>
      </c>
      <c r="E521" s="56"/>
      <c r="F521" s="14"/>
      <c r="G521" s="80">
        <v>73</v>
      </c>
      <c r="H521" s="56">
        <v>11</v>
      </c>
      <c r="I521" s="56">
        <v>32</v>
      </c>
      <c r="J521" s="56">
        <v>38</v>
      </c>
      <c r="K521" s="56">
        <v>40</v>
      </c>
      <c r="L521" s="56">
        <v>38</v>
      </c>
      <c r="M521" s="94">
        <f t="shared" si="321"/>
        <v>232</v>
      </c>
      <c r="N521" s="80"/>
      <c r="O521" s="56">
        <f t="shared" si="359"/>
        <v>0</v>
      </c>
      <c r="P521" s="56"/>
      <c r="Q521" s="81">
        <f t="shared" si="320"/>
        <v>0</v>
      </c>
      <c r="R521" s="14">
        <f t="shared" si="322"/>
        <v>0</v>
      </c>
      <c r="S521" s="80"/>
      <c r="T521" s="99" t="s">
        <v>75</v>
      </c>
      <c r="U521" s="56">
        <f t="shared" si="323"/>
        <v>0</v>
      </c>
      <c r="V521" s="99" t="s">
        <v>80</v>
      </c>
      <c r="W521" s="56">
        <f t="shared" si="324"/>
        <v>0</v>
      </c>
      <c r="X521" s="99" t="s">
        <v>89</v>
      </c>
      <c r="Y521" s="56">
        <f t="shared" si="325"/>
        <v>0</v>
      </c>
      <c r="Z521" s="99" t="s">
        <v>123</v>
      </c>
      <c r="AA521" s="56">
        <f t="shared" si="326"/>
        <v>0</v>
      </c>
      <c r="AB521" s="99" t="s">
        <v>111</v>
      </c>
      <c r="AC521" s="56">
        <f t="shared" si="327"/>
        <v>0</v>
      </c>
      <c r="AD521" s="99" t="s">
        <v>103</v>
      </c>
      <c r="AE521" s="56">
        <f t="shared" si="328"/>
        <v>0</v>
      </c>
      <c r="AF521" s="56"/>
      <c r="AG521" s="99" t="s">
        <v>73</v>
      </c>
      <c r="AH521" s="56">
        <f t="shared" si="329"/>
        <v>0</v>
      </c>
      <c r="AI521" s="100" t="s">
        <v>80</v>
      </c>
      <c r="AJ521" s="56">
        <f t="shared" si="330"/>
        <v>0</v>
      </c>
      <c r="AK521" s="56" t="s">
        <v>87</v>
      </c>
      <c r="AL521" s="56">
        <f t="shared" si="331"/>
        <v>0</v>
      </c>
      <c r="AM521" s="99" t="s">
        <v>123</v>
      </c>
      <c r="AN521" s="56">
        <f t="shared" si="332"/>
        <v>0</v>
      </c>
      <c r="AO521" s="99" t="s">
        <v>111</v>
      </c>
      <c r="AP521" s="56">
        <f t="shared" si="333"/>
        <v>0</v>
      </c>
      <c r="AQ521" s="99" t="s">
        <v>103</v>
      </c>
      <c r="AR521" s="56">
        <f t="shared" si="334"/>
        <v>0</v>
      </c>
      <c r="AS521" s="56"/>
      <c r="AT521" s="99" t="s">
        <v>76</v>
      </c>
      <c r="AU521" s="56">
        <f t="shared" si="335"/>
        <v>0</v>
      </c>
      <c r="AV521" s="99" t="s">
        <v>79</v>
      </c>
      <c r="AW521" s="56">
        <f t="shared" si="336"/>
        <v>0</v>
      </c>
      <c r="AX521" s="99" t="s">
        <v>87</v>
      </c>
      <c r="AY521" s="56">
        <f t="shared" si="337"/>
        <v>0</v>
      </c>
      <c r="AZ521" s="99" t="s">
        <v>105</v>
      </c>
      <c r="BA521" s="56">
        <f t="shared" si="338"/>
        <v>0</v>
      </c>
      <c r="BB521" s="99" t="s">
        <v>111</v>
      </c>
      <c r="BC521" s="56">
        <f t="shared" si="339"/>
        <v>0</v>
      </c>
      <c r="BD521" s="99" t="s">
        <v>112</v>
      </c>
      <c r="BE521" s="56">
        <f t="shared" si="340"/>
        <v>0</v>
      </c>
      <c r="BF521" s="56"/>
      <c r="BG521" s="69" t="s">
        <v>76</v>
      </c>
      <c r="BH521" s="56">
        <f t="shared" si="341"/>
        <v>0</v>
      </c>
      <c r="BI521" s="100" t="s">
        <v>79</v>
      </c>
      <c r="BJ521" s="56">
        <f t="shared" si="342"/>
        <v>0</v>
      </c>
      <c r="BK521" s="99" t="s">
        <v>87</v>
      </c>
      <c r="BL521" s="56">
        <f t="shared" si="343"/>
        <v>0</v>
      </c>
      <c r="BM521" s="99" t="s">
        <v>105</v>
      </c>
      <c r="BN521" s="56">
        <f t="shared" si="344"/>
        <v>0</v>
      </c>
      <c r="BO521" s="99" t="s">
        <v>111</v>
      </c>
      <c r="BP521" s="56">
        <f t="shared" si="345"/>
        <v>0</v>
      </c>
      <c r="BQ521" s="99" t="s">
        <v>112</v>
      </c>
      <c r="BR521" s="56">
        <f t="shared" si="346"/>
        <v>0</v>
      </c>
      <c r="BS521" s="56"/>
      <c r="BT521" s="99" t="s">
        <v>73</v>
      </c>
      <c r="BU521" s="56">
        <f t="shared" si="347"/>
        <v>0</v>
      </c>
      <c r="BV521" s="100" t="s">
        <v>84</v>
      </c>
      <c r="BW521" s="56">
        <f t="shared" si="348"/>
        <v>0</v>
      </c>
      <c r="BX521" s="99" t="s">
        <v>85</v>
      </c>
      <c r="BY521" s="56">
        <f t="shared" si="349"/>
        <v>0</v>
      </c>
      <c r="BZ521" s="99" t="s">
        <v>105</v>
      </c>
      <c r="CA521" s="56">
        <f t="shared" si="350"/>
        <v>0</v>
      </c>
      <c r="CB521" s="99" t="s">
        <v>108</v>
      </c>
      <c r="CC521" s="56">
        <f t="shared" si="351"/>
        <v>0</v>
      </c>
      <c r="CD521" s="99" t="s">
        <v>112</v>
      </c>
      <c r="CE521" s="56">
        <f t="shared" si="352"/>
        <v>0</v>
      </c>
      <c r="CF521" s="56"/>
      <c r="CG521" s="99" t="s">
        <v>73</v>
      </c>
      <c r="CH521" s="56">
        <f t="shared" si="353"/>
        <v>0</v>
      </c>
      <c r="CI521" s="99" t="s">
        <v>84</v>
      </c>
      <c r="CJ521" s="56">
        <f t="shared" si="354"/>
        <v>0</v>
      </c>
      <c r="CK521" s="99" t="s">
        <v>85</v>
      </c>
      <c r="CL521" s="56">
        <f t="shared" si="355"/>
        <v>0</v>
      </c>
      <c r="CM521" s="99" t="s">
        <v>105</v>
      </c>
      <c r="CN521" s="56">
        <f t="shared" si="356"/>
        <v>0</v>
      </c>
      <c r="CO521" s="99" t="s">
        <v>108</v>
      </c>
      <c r="CP521" s="56">
        <f t="shared" si="357"/>
        <v>0</v>
      </c>
      <c r="CQ521" s="99" t="s">
        <v>112</v>
      </c>
      <c r="CR521" s="102">
        <f t="shared" si="358"/>
        <v>0</v>
      </c>
    </row>
    <row r="522" spans="1:96" x14ac:dyDescent="0.15">
      <c r="A522" s="80" t="s">
        <v>1186</v>
      </c>
      <c r="B522" s="81" t="s">
        <v>1187</v>
      </c>
      <c r="C522" s="82" t="s">
        <v>170</v>
      </c>
      <c r="D522" s="82" t="s">
        <v>52</v>
      </c>
      <c r="E522" s="56"/>
      <c r="F522" s="14"/>
      <c r="G522" s="80">
        <v>80</v>
      </c>
      <c r="H522" s="56">
        <v>35</v>
      </c>
      <c r="I522" s="56">
        <v>57</v>
      </c>
      <c r="J522" s="56">
        <v>21</v>
      </c>
      <c r="K522" s="56">
        <v>25</v>
      </c>
      <c r="L522" s="56">
        <v>13</v>
      </c>
      <c r="M522" s="94">
        <f t="shared" si="321"/>
        <v>231</v>
      </c>
      <c r="N522" s="80"/>
      <c r="O522" s="56">
        <f t="shared" si="359"/>
        <v>0</v>
      </c>
      <c r="P522" s="56"/>
      <c r="Q522" s="81">
        <f t="shared" si="320"/>
        <v>0</v>
      </c>
      <c r="R522" s="14">
        <f t="shared" si="322"/>
        <v>0</v>
      </c>
      <c r="S522" s="80"/>
      <c r="T522" s="99" t="s">
        <v>77</v>
      </c>
      <c r="U522" s="56">
        <f t="shared" si="323"/>
        <v>0</v>
      </c>
      <c r="V522" s="99" t="s">
        <v>81</v>
      </c>
      <c r="W522" s="56">
        <f t="shared" si="324"/>
        <v>0</v>
      </c>
      <c r="X522" s="99" t="s">
        <v>90</v>
      </c>
      <c r="Y522" s="56">
        <f t="shared" si="325"/>
        <v>0</v>
      </c>
      <c r="Z522" s="99" t="s">
        <v>123</v>
      </c>
      <c r="AA522" s="56">
        <f t="shared" si="326"/>
        <v>0</v>
      </c>
      <c r="AB522" s="99" t="s">
        <v>110</v>
      </c>
      <c r="AC522" s="56">
        <f t="shared" si="327"/>
        <v>0</v>
      </c>
      <c r="AD522" s="99" t="s">
        <v>103</v>
      </c>
      <c r="AE522" s="56">
        <f t="shared" si="328"/>
        <v>0</v>
      </c>
      <c r="AF522" s="56"/>
      <c r="AG522" s="99" t="s">
        <v>76</v>
      </c>
      <c r="AH522" s="56">
        <f t="shared" si="329"/>
        <v>0</v>
      </c>
      <c r="AI522" s="100" t="s">
        <v>80</v>
      </c>
      <c r="AJ522" s="56">
        <f t="shared" si="330"/>
        <v>0</v>
      </c>
      <c r="AK522" s="56" t="s">
        <v>89</v>
      </c>
      <c r="AL522" s="56">
        <f t="shared" si="331"/>
        <v>0</v>
      </c>
      <c r="AM522" s="99" t="s">
        <v>123</v>
      </c>
      <c r="AN522" s="56">
        <f t="shared" si="332"/>
        <v>0</v>
      </c>
      <c r="AO522" s="99" t="s">
        <v>110</v>
      </c>
      <c r="AP522" s="56">
        <f t="shared" si="333"/>
        <v>0</v>
      </c>
      <c r="AQ522" s="99" t="s">
        <v>127</v>
      </c>
      <c r="AR522" s="56">
        <f t="shared" si="334"/>
        <v>0</v>
      </c>
      <c r="AS522" s="56"/>
      <c r="AT522" s="99" t="s">
        <v>77</v>
      </c>
      <c r="AU522" s="56">
        <f t="shared" si="335"/>
        <v>0</v>
      </c>
      <c r="AV522" s="99" t="s">
        <v>80</v>
      </c>
      <c r="AW522" s="56">
        <f t="shared" si="336"/>
        <v>0</v>
      </c>
      <c r="AX522" s="99" t="s">
        <v>90</v>
      </c>
      <c r="AY522" s="56">
        <f t="shared" si="337"/>
        <v>0</v>
      </c>
      <c r="AZ522" s="99" t="s">
        <v>105</v>
      </c>
      <c r="BA522" s="56">
        <f t="shared" si="338"/>
        <v>0</v>
      </c>
      <c r="BB522" s="99" t="s">
        <v>111</v>
      </c>
      <c r="BC522" s="56">
        <f t="shared" si="339"/>
        <v>0</v>
      </c>
      <c r="BD522" s="99" t="s">
        <v>112</v>
      </c>
      <c r="BE522" s="56">
        <f t="shared" si="340"/>
        <v>0</v>
      </c>
      <c r="BF522" s="56"/>
      <c r="BG522" s="69" t="s">
        <v>77</v>
      </c>
      <c r="BH522" s="56">
        <f t="shared" si="341"/>
        <v>0</v>
      </c>
      <c r="BI522" s="100" t="s">
        <v>80</v>
      </c>
      <c r="BJ522" s="56">
        <f t="shared" si="342"/>
        <v>0</v>
      </c>
      <c r="BK522" s="99" t="s">
        <v>90</v>
      </c>
      <c r="BL522" s="56">
        <f t="shared" si="343"/>
        <v>0</v>
      </c>
      <c r="BM522" s="99" t="s">
        <v>105</v>
      </c>
      <c r="BN522" s="56">
        <f t="shared" si="344"/>
        <v>0</v>
      </c>
      <c r="BO522" s="99" t="s">
        <v>111</v>
      </c>
      <c r="BP522" s="56">
        <f t="shared" si="345"/>
        <v>0</v>
      </c>
      <c r="BQ522" s="99" t="s">
        <v>112</v>
      </c>
      <c r="BR522" s="56">
        <f t="shared" si="346"/>
        <v>0</v>
      </c>
      <c r="BS522" s="56"/>
      <c r="BT522" s="99" t="s">
        <v>73</v>
      </c>
      <c r="BU522" s="56">
        <f t="shared" si="347"/>
        <v>0</v>
      </c>
      <c r="BV522" s="100" t="s">
        <v>84</v>
      </c>
      <c r="BW522" s="56">
        <f t="shared" si="348"/>
        <v>0</v>
      </c>
      <c r="BX522" s="99" t="s">
        <v>85</v>
      </c>
      <c r="BY522" s="56">
        <f t="shared" si="349"/>
        <v>0</v>
      </c>
      <c r="BZ522" s="99" t="s">
        <v>105</v>
      </c>
      <c r="CA522" s="56">
        <f t="shared" si="350"/>
        <v>0</v>
      </c>
      <c r="CB522" s="99" t="s">
        <v>108</v>
      </c>
      <c r="CC522" s="56">
        <f t="shared" si="351"/>
        <v>0</v>
      </c>
      <c r="CD522" s="99" t="s">
        <v>112</v>
      </c>
      <c r="CE522" s="56">
        <f t="shared" si="352"/>
        <v>0</v>
      </c>
      <c r="CF522" s="56"/>
      <c r="CG522" s="99" t="s">
        <v>73</v>
      </c>
      <c r="CH522" s="56">
        <f t="shared" si="353"/>
        <v>0</v>
      </c>
      <c r="CI522" s="99" t="s">
        <v>84</v>
      </c>
      <c r="CJ522" s="56">
        <f t="shared" si="354"/>
        <v>0</v>
      </c>
      <c r="CK522" s="99" t="s">
        <v>85</v>
      </c>
      <c r="CL522" s="56">
        <f t="shared" si="355"/>
        <v>0</v>
      </c>
      <c r="CM522" s="99" t="s">
        <v>105</v>
      </c>
      <c r="CN522" s="56">
        <f t="shared" si="356"/>
        <v>0</v>
      </c>
      <c r="CO522" s="99" t="s">
        <v>108</v>
      </c>
      <c r="CP522" s="56">
        <f t="shared" si="357"/>
        <v>0</v>
      </c>
      <c r="CQ522" s="99" t="s">
        <v>112</v>
      </c>
      <c r="CR522" s="102">
        <f t="shared" si="358"/>
        <v>0</v>
      </c>
    </row>
    <row r="523" spans="1:96" x14ac:dyDescent="0.15">
      <c r="A523" s="80" t="s">
        <v>1188</v>
      </c>
      <c r="B523" s="81" t="s">
        <v>1189</v>
      </c>
      <c r="C523" s="82" t="s">
        <v>170</v>
      </c>
      <c r="D523" s="82" t="s">
        <v>52</v>
      </c>
      <c r="E523" s="56"/>
      <c r="F523" s="14"/>
      <c r="G523" s="80">
        <v>67</v>
      </c>
      <c r="H523" s="56">
        <v>14</v>
      </c>
      <c r="I523" s="56">
        <v>23</v>
      </c>
      <c r="J523" s="56">
        <v>46.5</v>
      </c>
      <c r="K523" s="56">
        <v>48</v>
      </c>
      <c r="L523" s="56">
        <v>32</v>
      </c>
      <c r="M523" s="94">
        <f t="shared" si="321"/>
        <v>230.5</v>
      </c>
      <c r="N523" s="80"/>
      <c r="O523" s="56">
        <f t="shared" si="359"/>
        <v>0</v>
      </c>
      <c r="P523" s="56"/>
      <c r="Q523" s="81">
        <f t="shared" si="320"/>
        <v>0</v>
      </c>
      <c r="R523" s="14">
        <f t="shared" si="322"/>
        <v>0</v>
      </c>
      <c r="S523" s="80"/>
      <c r="T523" s="99" t="s">
        <v>75</v>
      </c>
      <c r="U523" s="56">
        <f t="shared" si="323"/>
        <v>0</v>
      </c>
      <c r="V523" s="99" t="s">
        <v>80</v>
      </c>
      <c r="W523" s="56">
        <f t="shared" si="324"/>
        <v>0</v>
      </c>
      <c r="X523" s="99" t="s">
        <v>89</v>
      </c>
      <c r="Y523" s="56">
        <f t="shared" si="325"/>
        <v>0</v>
      </c>
      <c r="Z523" s="99" t="s">
        <v>123</v>
      </c>
      <c r="AA523" s="56">
        <f t="shared" si="326"/>
        <v>0</v>
      </c>
      <c r="AB523" s="99" t="s">
        <v>111</v>
      </c>
      <c r="AC523" s="56">
        <f t="shared" si="327"/>
        <v>0</v>
      </c>
      <c r="AD523" s="99" t="s">
        <v>103</v>
      </c>
      <c r="AE523" s="56">
        <f t="shared" si="328"/>
        <v>0</v>
      </c>
      <c r="AF523" s="56"/>
      <c r="AG523" s="99" t="s">
        <v>73</v>
      </c>
      <c r="AH523" s="56">
        <f t="shared" si="329"/>
        <v>0</v>
      </c>
      <c r="AI523" s="100" t="s">
        <v>79</v>
      </c>
      <c r="AJ523" s="56">
        <f t="shared" si="330"/>
        <v>0</v>
      </c>
      <c r="AK523" s="56" t="s">
        <v>85</v>
      </c>
      <c r="AL523" s="56">
        <f t="shared" si="331"/>
        <v>0</v>
      </c>
      <c r="AM523" s="99" t="s">
        <v>105</v>
      </c>
      <c r="AN523" s="56">
        <f t="shared" si="332"/>
        <v>0</v>
      </c>
      <c r="AO523" s="99" t="s">
        <v>110</v>
      </c>
      <c r="AP523" s="56">
        <f t="shared" si="333"/>
        <v>0</v>
      </c>
      <c r="AQ523" s="99" t="s">
        <v>103</v>
      </c>
      <c r="AR523" s="56">
        <f t="shared" si="334"/>
        <v>0</v>
      </c>
      <c r="AS523" s="56"/>
      <c r="AT523" s="99" t="s">
        <v>77</v>
      </c>
      <c r="AU523" s="56">
        <f t="shared" si="335"/>
        <v>0</v>
      </c>
      <c r="AV523" s="99" t="s">
        <v>80</v>
      </c>
      <c r="AW523" s="56">
        <f t="shared" si="336"/>
        <v>0</v>
      </c>
      <c r="AX523" s="99" t="s">
        <v>90</v>
      </c>
      <c r="AY523" s="56">
        <f t="shared" si="337"/>
        <v>0</v>
      </c>
      <c r="AZ523" s="99" t="s">
        <v>123</v>
      </c>
      <c r="BA523" s="56">
        <f t="shared" si="338"/>
        <v>0</v>
      </c>
      <c r="BB523" s="99" t="s">
        <v>133</v>
      </c>
      <c r="BC523" s="56">
        <f t="shared" si="339"/>
        <v>0</v>
      </c>
      <c r="BD523" s="99" t="s">
        <v>103</v>
      </c>
      <c r="BE523" s="56">
        <f t="shared" si="340"/>
        <v>0</v>
      </c>
      <c r="BF523" s="56"/>
      <c r="BG523" s="69" t="s">
        <v>77</v>
      </c>
      <c r="BH523" s="56">
        <f t="shared" si="341"/>
        <v>0</v>
      </c>
      <c r="BI523" s="100" t="s">
        <v>80</v>
      </c>
      <c r="BJ523" s="56">
        <f t="shared" si="342"/>
        <v>0</v>
      </c>
      <c r="BK523" s="99" t="s">
        <v>90</v>
      </c>
      <c r="BL523" s="56">
        <f t="shared" si="343"/>
        <v>0</v>
      </c>
      <c r="BM523" s="99" t="s">
        <v>105</v>
      </c>
      <c r="BN523" s="56">
        <f t="shared" si="344"/>
        <v>0</v>
      </c>
      <c r="BO523" s="99" t="s">
        <v>133</v>
      </c>
      <c r="BP523" s="56">
        <f t="shared" si="345"/>
        <v>0</v>
      </c>
      <c r="BQ523" s="99" t="s">
        <v>103</v>
      </c>
      <c r="BR523" s="56">
        <f t="shared" si="346"/>
        <v>0</v>
      </c>
      <c r="BS523" s="56"/>
      <c r="BT523" s="99" t="s">
        <v>75</v>
      </c>
      <c r="BU523" s="56">
        <f t="shared" si="347"/>
        <v>0</v>
      </c>
      <c r="BV523" s="100" t="s">
        <v>139</v>
      </c>
      <c r="BW523" s="56">
        <f t="shared" si="348"/>
        <v>0</v>
      </c>
      <c r="BX523" s="99" t="s">
        <v>89</v>
      </c>
      <c r="BY523" s="56">
        <f t="shared" si="349"/>
        <v>0</v>
      </c>
      <c r="BZ523" s="99" t="s">
        <v>123</v>
      </c>
      <c r="CA523" s="56">
        <f t="shared" si="350"/>
        <v>0</v>
      </c>
      <c r="CB523" s="99" t="s">
        <v>111</v>
      </c>
      <c r="CC523" s="56">
        <f t="shared" si="351"/>
        <v>0</v>
      </c>
      <c r="CD523" s="99" t="s">
        <v>126</v>
      </c>
      <c r="CE523" s="56">
        <f t="shared" si="352"/>
        <v>0</v>
      </c>
      <c r="CF523" s="56"/>
      <c r="CG523" s="99" t="s">
        <v>75</v>
      </c>
      <c r="CH523" s="56">
        <f t="shared" si="353"/>
        <v>0</v>
      </c>
      <c r="CI523" s="99" t="s">
        <v>139</v>
      </c>
      <c r="CJ523" s="56">
        <f t="shared" si="354"/>
        <v>0</v>
      </c>
      <c r="CK523" s="99" t="s">
        <v>89</v>
      </c>
      <c r="CL523" s="56">
        <f t="shared" si="355"/>
        <v>0</v>
      </c>
      <c r="CM523" s="99" t="s">
        <v>123</v>
      </c>
      <c r="CN523" s="56">
        <f t="shared" si="356"/>
        <v>0</v>
      </c>
      <c r="CO523" s="99" t="s">
        <v>111</v>
      </c>
      <c r="CP523" s="56">
        <f t="shared" si="357"/>
        <v>0</v>
      </c>
      <c r="CQ523" s="99" t="s">
        <v>126</v>
      </c>
      <c r="CR523" s="102">
        <f t="shared" si="358"/>
        <v>0</v>
      </c>
    </row>
    <row r="524" spans="1:96" x14ac:dyDescent="0.15">
      <c r="A524" s="80" t="s">
        <v>1190</v>
      </c>
      <c r="B524" s="81" t="s">
        <v>1191</v>
      </c>
      <c r="C524" s="82" t="s">
        <v>170</v>
      </c>
      <c r="D524" s="82" t="s">
        <v>52</v>
      </c>
      <c r="E524" s="56"/>
      <c r="F524" s="14"/>
      <c r="G524" s="80">
        <v>91</v>
      </c>
      <c r="H524" s="56">
        <v>30</v>
      </c>
      <c r="I524" s="56">
        <v>37</v>
      </c>
      <c r="J524" s="56">
        <v>18.5</v>
      </c>
      <c r="K524" s="56">
        <v>14</v>
      </c>
      <c r="L524" s="56">
        <v>35</v>
      </c>
      <c r="M524" s="94">
        <f t="shared" si="321"/>
        <v>225.5</v>
      </c>
      <c r="N524" s="80"/>
      <c r="O524" s="56">
        <f t="shared" si="359"/>
        <v>0</v>
      </c>
      <c r="P524" s="56"/>
      <c r="Q524" s="81">
        <f t="shared" si="320"/>
        <v>0</v>
      </c>
      <c r="R524" s="14">
        <f t="shared" si="322"/>
        <v>0</v>
      </c>
      <c r="S524" s="80"/>
      <c r="T524" s="99" t="s">
        <v>73</v>
      </c>
      <c r="U524" s="56">
        <f t="shared" si="323"/>
        <v>0</v>
      </c>
      <c r="V524" s="99" t="s">
        <v>80</v>
      </c>
      <c r="W524" s="56">
        <f t="shared" si="324"/>
        <v>0</v>
      </c>
      <c r="X524" s="99" t="s">
        <v>89</v>
      </c>
      <c r="Y524" s="56">
        <f t="shared" si="325"/>
        <v>0</v>
      </c>
      <c r="Z524" s="99" t="s">
        <v>123</v>
      </c>
      <c r="AA524" s="56">
        <f t="shared" si="326"/>
        <v>0</v>
      </c>
      <c r="AB524" s="99" t="s">
        <v>110</v>
      </c>
      <c r="AC524" s="56">
        <f t="shared" si="327"/>
        <v>0</v>
      </c>
      <c r="AD524" s="99" t="s">
        <v>103</v>
      </c>
      <c r="AE524" s="56">
        <f t="shared" si="328"/>
        <v>0</v>
      </c>
      <c r="AF524" s="56"/>
      <c r="AG524" s="99" t="s">
        <v>76</v>
      </c>
      <c r="AH524" s="56">
        <f t="shared" si="329"/>
        <v>0</v>
      </c>
      <c r="AI524" s="100" t="s">
        <v>80</v>
      </c>
      <c r="AJ524" s="56">
        <f t="shared" si="330"/>
        <v>0</v>
      </c>
      <c r="AK524" s="56" t="s">
        <v>89</v>
      </c>
      <c r="AL524" s="56">
        <f t="shared" si="331"/>
        <v>0</v>
      </c>
      <c r="AM524" s="99" t="s">
        <v>123</v>
      </c>
      <c r="AN524" s="56">
        <f t="shared" si="332"/>
        <v>0</v>
      </c>
      <c r="AO524" s="99" t="s">
        <v>110</v>
      </c>
      <c r="AP524" s="56">
        <f t="shared" si="333"/>
        <v>0</v>
      </c>
      <c r="AQ524" s="99" t="s">
        <v>127</v>
      </c>
      <c r="AR524" s="56">
        <f t="shared" si="334"/>
        <v>0</v>
      </c>
      <c r="AS524" s="56"/>
      <c r="AT524" s="99" t="s">
        <v>73</v>
      </c>
      <c r="AU524" s="56">
        <f t="shared" si="335"/>
        <v>0</v>
      </c>
      <c r="AV524" s="99" t="s">
        <v>132</v>
      </c>
      <c r="AW524" s="56">
        <f t="shared" si="336"/>
        <v>0</v>
      </c>
      <c r="AX524" s="99" t="s">
        <v>86</v>
      </c>
      <c r="AY524" s="56">
        <f t="shared" si="337"/>
        <v>0</v>
      </c>
      <c r="AZ524" s="99" t="s">
        <v>123</v>
      </c>
      <c r="BA524" s="56">
        <f t="shared" si="338"/>
        <v>0</v>
      </c>
      <c r="BB524" s="99" t="s">
        <v>133</v>
      </c>
      <c r="BC524" s="56">
        <f t="shared" si="339"/>
        <v>0</v>
      </c>
      <c r="BD524" s="99" t="s">
        <v>103</v>
      </c>
      <c r="BE524" s="56">
        <f t="shared" si="340"/>
        <v>0</v>
      </c>
      <c r="BF524" s="56"/>
      <c r="BG524" s="69" t="s">
        <v>73</v>
      </c>
      <c r="BH524" s="56">
        <f t="shared" si="341"/>
        <v>0</v>
      </c>
      <c r="BI524" s="100" t="s">
        <v>132</v>
      </c>
      <c r="BJ524" s="56">
        <f t="shared" si="342"/>
        <v>0</v>
      </c>
      <c r="BK524" s="99" t="s">
        <v>86</v>
      </c>
      <c r="BL524" s="56">
        <f t="shared" si="343"/>
        <v>0</v>
      </c>
      <c r="BM524" s="99" t="s">
        <v>123</v>
      </c>
      <c r="BN524" s="56">
        <f t="shared" si="344"/>
        <v>0</v>
      </c>
      <c r="BO524" s="99" t="s">
        <v>133</v>
      </c>
      <c r="BP524" s="56">
        <f t="shared" si="345"/>
        <v>0</v>
      </c>
      <c r="BQ524" s="99" t="s">
        <v>103</v>
      </c>
      <c r="BR524" s="56">
        <f t="shared" si="346"/>
        <v>0</v>
      </c>
      <c r="BS524" s="56"/>
      <c r="BT524" s="99" t="s">
        <v>73</v>
      </c>
      <c r="BU524" s="56">
        <f t="shared" si="347"/>
        <v>0</v>
      </c>
      <c r="BV524" s="100" t="s">
        <v>84</v>
      </c>
      <c r="BW524" s="56">
        <f t="shared" si="348"/>
        <v>0</v>
      </c>
      <c r="BX524" s="99" t="s">
        <v>85</v>
      </c>
      <c r="BY524" s="56">
        <f t="shared" si="349"/>
        <v>0</v>
      </c>
      <c r="BZ524" s="99" t="s">
        <v>105</v>
      </c>
      <c r="CA524" s="56">
        <f t="shared" si="350"/>
        <v>0</v>
      </c>
      <c r="CB524" s="99" t="s">
        <v>108</v>
      </c>
      <c r="CC524" s="56">
        <f t="shared" si="351"/>
        <v>0</v>
      </c>
      <c r="CD524" s="99" t="s">
        <v>112</v>
      </c>
      <c r="CE524" s="56">
        <f t="shared" si="352"/>
        <v>0</v>
      </c>
      <c r="CF524" s="56"/>
      <c r="CG524" s="99" t="s">
        <v>73</v>
      </c>
      <c r="CH524" s="56">
        <f t="shared" si="353"/>
        <v>0</v>
      </c>
      <c r="CI524" s="99" t="s">
        <v>84</v>
      </c>
      <c r="CJ524" s="56">
        <f t="shared" si="354"/>
        <v>0</v>
      </c>
      <c r="CK524" s="99" t="s">
        <v>85</v>
      </c>
      <c r="CL524" s="56">
        <f t="shared" si="355"/>
        <v>0</v>
      </c>
      <c r="CM524" s="99" t="s">
        <v>105</v>
      </c>
      <c r="CN524" s="56">
        <f t="shared" si="356"/>
        <v>0</v>
      </c>
      <c r="CO524" s="99" t="s">
        <v>108</v>
      </c>
      <c r="CP524" s="56">
        <f t="shared" si="357"/>
        <v>0</v>
      </c>
      <c r="CQ524" s="99" t="s">
        <v>112</v>
      </c>
      <c r="CR524" s="102">
        <f t="shared" si="358"/>
        <v>0</v>
      </c>
    </row>
    <row r="525" spans="1:96" x14ac:dyDescent="0.15">
      <c r="A525" s="80" t="s">
        <v>1192</v>
      </c>
      <c r="B525" s="81" t="s">
        <v>1193</v>
      </c>
      <c r="C525" s="82" t="s">
        <v>170</v>
      </c>
      <c r="D525" s="82" t="s">
        <v>52</v>
      </c>
      <c r="E525" s="56"/>
      <c r="F525" s="14"/>
      <c r="G525" s="80">
        <v>72</v>
      </c>
      <c r="H525" s="56">
        <v>7</v>
      </c>
      <c r="I525" s="56">
        <v>27</v>
      </c>
      <c r="J525" s="56">
        <v>25.5</v>
      </c>
      <c r="K525" s="56">
        <v>21.5</v>
      </c>
      <c r="L525" s="56">
        <v>25</v>
      </c>
      <c r="M525" s="94">
        <f t="shared" si="321"/>
        <v>178</v>
      </c>
      <c r="N525" s="80"/>
      <c r="O525" s="56">
        <f t="shared" si="359"/>
        <v>0</v>
      </c>
      <c r="P525" s="56"/>
      <c r="Q525" s="81">
        <f t="shared" si="320"/>
        <v>0</v>
      </c>
      <c r="R525" s="14">
        <f t="shared" si="322"/>
        <v>0</v>
      </c>
      <c r="S525" s="80"/>
      <c r="T525" s="99" t="s">
        <v>74</v>
      </c>
      <c r="U525" s="56">
        <f t="shared" si="323"/>
        <v>0</v>
      </c>
      <c r="V525" s="99" t="s">
        <v>79</v>
      </c>
      <c r="W525" s="56">
        <f t="shared" si="324"/>
        <v>0</v>
      </c>
      <c r="X525" s="99" t="s">
        <v>86</v>
      </c>
      <c r="Y525" s="56">
        <f t="shared" si="325"/>
        <v>0</v>
      </c>
      <c r="Z525" s="99" t="s">
        <v>107</v>
      </c>
      <c r="AA525" s="56">
        <f t="shared" si="326"/>
        <v>0</v>
      </c>
      <c r="AB525" s="99" t="s">
        <v>110</v>
      </c>
      <c r="AC525" s="56">
        <f t="shared" si="327"/>
        <v>0</v>
      </c>
      <c r="AD525" s="99" t="s">
        <v>103</v>
      </c>
      <c r="AE525" s="56">
        <f t="shared" si="328"/>
        <v>0</v>
      </c>
      <c r="AF525" s="56"/>
      <c r="AG525" s="99" t="s">
        <v>73</v>
      </c>
      <c r="AH525" s="56">
        <f t="shared" si="329"/>
        <v>0</v>
      </c>
      <c r="AI525" s="100" t="s">
        <v>79</v>
      </c>
      <c r="AJ525" s="56">
        <f t="shared" si="330"/>
        <v>0</v>
      </c>
      <c r="AK525" s="56" t="s">
        <v>85</v>
      </c>
      <c r="AL525" s="56">
        <f t="shared" si="331"/>
        <v>0</v>
      </c>
      <c r="AM525" s="99" t="s">
        <v>105</v>
      </c>
      <c r="AN525" s="56">
        <f t="shared" si="332"/>
        <v>0</v>
      </c>
      <c r="AO525" s="99" t="s">
        <v>111</v>
      </c>
      <c r="AP525" s="56">
        <f t="shared" si="333"/>
        <v>0</v>
      </c>
      <c r="AQ525" s="99" t="s">
        <v>103</v>
      </c>
      <c r="AR525" s="56">
        <f t="shared" si="334"/>
        <v>0</v>
      </c>
      <c r="AS525" s="56"/>
      <c r="AT525" s="99" t="s">
        <v>77</v>
      </c>
      <c r="AU525" s="56">
        <f t="shared" si="335"/>
        <v>0</v>
      </c>
      <c r="AV525" s="99" t="s">
        <v>80</v>
      </c>
      <c r="AW525" s="56">
        <f t="shared" si="336"/>
        <v>0</v>
      </c>
      <c r="AX525" s="99" t="s">
        <v>90</v>
      </c>
      <c r="AY525" s="56">
        <f t="shared" si="337"/>
        <v>0</v>
      </c>
      <c r="AZ525" s="99" t="s">
        <v>105</v>
      </c>
      <c r="BA525" s="56">
        <f t="shared" si="338"/>
        <v>0</v>
      </c>
      <c r="BB525" s="99" t="s">
        <v>111</v>
      </c>
      <c r="BC525" s="56">
        <f t="shared" si="339"/>
        <v>0</v>
      </c>
      <c r="BD525" s="99" t="s">
        <v>112</v>
      </c>
      <c r="BE525" s="56">
        <f t="shared" si="340"/>
        <v>0</v>
      </c>
      <c r="BF525" s="56"/>
      <c r="BG525" s="69" t="s">
        <v>77</v>
      </c>
      <c r="BH525" s="56">
        <f t="shared" si="341"/>
        <v>0</v>
      </c>
      <c r="BI525" s="100" t="s">
        <v>80</v>
      </c>
      <c r="BJ525" s="56">
        <f t="shared" si="342"/>
        <v>0</v>
      </c>
      <c r="BK525" s="99" t="s">
        <v>90</v>
      </c>
      <c r="BL525" s="56">
        <f t="shared" si="343"/>
        <v>0</v>
      </c>
      <c r="BM525" s="99" t="s">
        <v>105</v>
      </c>
      <c r="BN525" s="56">
        <f t="shared" si="344"/>
        <v>0</v>
      </c>
      <c r="BO525" s="99" t="s">
        <v>111</v>
      </c>
      <c r="BP525" s="56">
        <f t="shared" si="345"/>
        <v>0</v>
      </c>
      <c r="BQ525" s="99" t="s">
        <v>112</v>
      </c>
      <c r="BR525" s="56">
        <f t="shared" si="346"/>
        <v>0</v>
      </c>
      <c r="BS525" s="56"/>
      <c r="BT525" s="99" t="s">
        <v>73</v>
      </c>
      <c r="BU525" s="56">
        <f t="shared" si="347"/>
        <v>0</v>
      </c>
      <c r="BV525" s="100" t="s">
        <v>84</v>
      </c>
      <c r="BW525" s="56">
        <f t="shared" si="348"/>
        <v>0</v>
      </c>
      <c r="BX525" s="99" t="s">
        <v>85</v>
      </c>
      <c r="BY525" s="56">
        <f t="shared" si="349"/>
        <v>0</v>
      </c>
      <c r="BZ525" s="99" t="s">
        <v>105</v>
      </c>
      <c r="CA525" s="56">
        <f t="shared" si="350"/>
        <v>0</v>
      </c>
      <c r="CB525" s="99" t="s">
        <v>108</v>
      </c>
      <c r="CC525" s="56">
        <f t="shared" si="351"/>
        <v>0</v>
      </c>
      <c r="CD525" s="99" t="s">
        <v>112</v>
      </c>
      <c r="CE525" s="56">
        <f t="shared" si="352"/>
        <v>0</v>
      </c>
      <c r="CF525" s="56"/>
      <c r="CG525" s="99" t="s">
        <v>73</v>
      </c>
      <c r="CH525" s="56">
        <f t="shared" si="353"/>
        <v>0</v>
      </c>
      <c r="CI525" s="99" t="s">
        <v>84</v>
      </c>
      <c r="CJ525" s="56">
        <f t="shared" si="354"/>
        <v>0</v>
      </c>
      <c r="CK525" s="99" t="s">
        <v>85</v>
      </c>
      <c r="CL525" s="56">
        <f t="shared" si="355"/>
        <v>0</v>
      </c>
      <c r="CM525" s="99" t="s">
        <v>105</v>
      </c>
      <c r="CN525" s="56">
        <f t="shared" si="356"/>
        <v>0</v>
      </c>
      <c r="CO525" s="99" t="s">
        <v>108</v>
      </c>
      <c r="CP525" s="56">
        <f t="shared" si="357"/>
        <v>0</v>
      </c>
      <c r="CQ525" s="99" t="s">
        <v>112</v>
      </c>
      <c r="CR525" s="102">
        <f t="shared" si="358"/>
        <v>0</v>
      </c>
    </row>
    <row r="526" spans="1:96" x14ac:dyDescent="0.15">
      <c r="A526" s="80" t="s">
        <v>1194</v>
      </c>
      <c r="B526" s="81" t="s">
        <v>1195</v>
      </c>
      <c r="C526" s="82" t="s">
        <v>170</v>
      </c>
      <c r="D526" s="82" t="s">
        <v>52</v>
      </c>
      <c r="E526" s="56"/>
      <c r="F526" s="14"/>
      <c r="G526" s="80">
        <v>0</v>
      </c>
      <c r="H526" s="56">
        <v>0</v>
      </c>
      <c r="I526" s="56">
        <v>0</v>
      </c>
      <c r="J526" s="56">
        <v>0</v>
      </c>
      <c r="K526" s="56">
        <v>0</v>
      </c>
      <c r="L526" s="56">
        <v>0</v>
      </c>
      <c r="M526" s="94">
        <f t="shared" si="321"/>
        <v>0</v>
      </c>
      <c r="N526" s="80"/>
      <c r="O526" s="56">
        <f t="shared" si="359"/>
        <v>0</v>
      </c>
      <c r="P526" s="56"/>
      <c r="Q526" s="81">
        <f t="shared" si="320"/>
        <v>0</v>
      </c>
      <c r="R526" s="14">
        <f t="shared" si="322"/>
        <v>0</v>
      </c>
      <c r="S526" s="80"/>
      <c r="T526" s="99" t="s">
        <v>74</v>
      </c>
      <c r="U526" s="56">
        <f t="shared" si="323"/>
        <v>0</v>
      </c>
      <c r="V526" s="99" t="s">
        <v>84</v>
      </c>
      <c r="W526" s="56">
        <f t="shared" si="324"/>
        <v>0</v>
      </c>
      <c r="X526" s="99" t="s">
        <v>88</v>
      </c>
      <c r="Y526" s="56">
        <f t="shared" si="325"/>
        <v>0</v>
      </c>
      <c r="Z526" s="99" t="s">
        <v>105</v>
      </c>
      <c r="AA526" s="56">
        <f t="shared" si="326"/>
        <v>0</v>
      </c>
      <c r="AB526" s="99" t="s">
        <v>110</v>
      </c>
      <c r="AC526" s="56">
        <f t="shared" si="327"/>
        <v>0</v>
      </c>
      <c r="AD526" s="99" t="s">
        <v>112</v>
      </c>
      <c r="AE526" s="56">
        <f t="shared" si="328"/>
        <v>0</v>
      </c>
      <c r="AF526" s="56"/>
      <c r="AG526" s="99" t="s">
        <v>75</v>
      </c>
      <c r="AH526" s="56">
        <f t="shared" si="329"/>
        <v>0</v>
      </c>
      <c r="AI526" s="100" t="s">
        <v>84</v>
      </c>
      <c r="AJ526" s="56">
        <f t="shared" si="330"/>
        <v>0</v>
      </c>
      <c r="AK526" s="56" t="s">
        <v>87</v>
      </c>
      <c r="AL526" s="56">
        <f t="shared" si="331"/>
        <v>0</v>
      </c>
      <c r="AM526" s="99" t="s">
        <v>123</v>
      </c>
      <c r="AN526" s="56">
        <f t="shared" si="332"/>
        <v>0</v>
      </c>
      <c r="AO526" s="99" t="s">
        <v>110</v>
      </c>
      <c r="AP526" s="56">
        <f t="shared" si="333"/>
        <v>0</v>
      </c>
      <c r="AQ526" s="99" t="s">
        <v>103</v>
      </c>
      <c r="AR526" s="56">
        <f t="shared" si="334"/>
        <v>0</v>
      </c>
      <c r="AS526" s="56"/>
      <c r="AT526" s="99" t="s">
        <v>75</v>
      </c>
      <c r="AU526" s="56">
        <f t="shared" si="335"/>
        <v>0</v>
      </c>
      <c r="AV526" s="99" t="s">
        <v>84</v>
      </c>
      <c r="AW526" s="56">
        <f t="shared" si="336"/>
        <v>0</v>
      </c>
      <c r="AX526" s="99" t="s">
        <v>87</v>
      </c>
      <c r="AY526" s="56">
        <f t="shared" si="337"/>
        <v>0</v>
      </c>
      <c r="AZ526" s="99" t="s">
        <v>123</v>
      </c>
      <c r="BA526" s="56">
        <f t="shared" si="338"/>
        <v>0</v>
      </c>
      <c r="BB526" s="99" t="s">
        <v>128</v>
      </c>
      <c r="BC526" s="56">
        <f t="shared" si="339"/>
        <v>0</v>
      </c>
      <c r="BD526" s="99" t="s">
        <v>112</v>
      </c>
      <c r="BE526" s="56">
        <f t="shared" si="340"/>
        <v>0</v>
      </c>
      <c r="BF526" s="56"/>
      <c r="BG526" s="69" t="s">
        <v>75</v>
      </c>
      <c r="BH526" s="56">
        <f t="shared" si="341"/>
        <v>0</v>
      </c>
      <c r="BI526" s="100" t="s">
        <v>84</v>
      </c>
      <c r="BJ526" s="56">
        <f t="shared" si="342"/>
        <v>0</v>
      </c>
      <c r="BK526" s="99" t="s">
        <v>87</v>
      </c>
      <c r="BL526" s="56">
        <f t="shared" si="343"/>
        <v>0</v>
      </c>
      <c r="BM526" s="99" t="s">
        <v>123</v>
      </c>
      <c r="BN526" s="56">
        <f t="shared" si="344"/>
        <v>0</v>
      </c>
      <c r="BO526" s="99" t="s">
        <v>128</v>
      </c>
      <c r="BP526" s="56">
        <f t="shared" si="345"/>
        <v>0</v>
      </c>
      <c r="BQ526" s="99" t="s">
        <v>112</v>
      </c>
      <c r="BR526" s="56">
        <f t="shared" si="346"/>
        <v>0</v>
      </c>
      <c r="BS526" s="56"/>
      <c r="BT526" s="99" t="s">
        <v>74</v>
      </c>
      <c r="BU526" s="56">
        <f t="shared" si="347"/>
        <v>0</v>
      </c>
      <c r="BV526" s="100" t="s">
        <v>139</v>
      </c>
      <c r="BW526" s="56">
        <f t="shared" si="348"/>
        <v>0</v>
      </c>
      <c r="BX526" s="99" t="s">
        <v>86</v>
      </c>
      <c r="BY526" s="56">
        <f t="shared" si="349"/>
        <v>0</v>
      </c>
      <c r="BZ526" s="99" t="s">
        <v>123</v>
      </c>
      <c r="CA526" s="56">
        <f t="shared" si="350"/>
        <v>0</v>
      </c>
      <c r="CB526" s="99" t="s">
        <v>111</v>
      </c>
      <c r="CC526" s="56">
        <f t="shared" si="351"/>
        <v>0</v>
      </c>
      <c r="CD526" s="99" t="s">
        <v>126</v>
      </c>
      <c r="CE526" s="56">
        <f t="shared" si="352"/>
        <v>0</v>
      </c>
      <c r="CF526" s="56"/>
      <c r="CG526" s="99" t="s">
        <v>74</v>
      </c>
      <c r="CH526" s="56">
        <f t="shared" si="353"/>
        <v>0</v>
      </c>
      <c r="CI526" s="99" t="s">
        <v>139</v>
      </c>
      <c r="CJ526" s="56">
        <f t="shared" si="354"/>
        <v>0</v>
      </c>
      <c r="CK526" s="99" t="s">
        <v>86</v>
      </c>
      <c r="CL526" s="56">
        <f t="shared" si="355"/>
        <v>0</v>
      </c>
      <c r="CM526" s="99" t="s">
        <v>123</v>
      </c>
      <c r="CN526" s="56">
        <f t="shared" si="356"/>
        <v>0</v>
      </c>
      <c r="CO526" s="99" t="s">
        <v>111</v>
      </c>
      <c r="CP526" s="56">
        <f t="shared" si="357"/>
        <v>0</v>
      </c>
      <c r="CQ526" s="99" t="s">
        <v>126</v>
      </c>
      <c r="CR526" s="102">
        <f t="shared" si="358"/>
        <v>0</v>
      </c>
    </row>
    <row r="527" spans="1:96" x14ac:dyDescent="0.15">
      <c r="A527" s="80" t="s">
        <v>1196</v>
      </c>
      <c r="B527" s="81" t="s">
        <v>1197</v>
      </c>
      <c r="C527" s="82" t="s">
        <v>170</v>
      </c>
      <c r="D527" s="82" t="s">
        <v>52</v>
      </c>
      <c r="E527" s="56"/>
      <c r="F527" s="14"/>
      <c r="G527" s="80">
        <v>0</v>
      </c>
      <c r="H527" s="56">
        <v>0</v>
      </c>
      <c r="I527" s="56">
        <v>0</v>
      </c>
      <c r="J527" s="56">
        <v>0</v>
      </c>
      <c r="K527" s="56">
        <v>0</v>
      </c>
      <c r="L527" s="56">
        <v>0</v>
      </c>
      <c r="M527" s="94">
        <f t="shared" si="321"/>
        <v>0</v>
      </c>
      <c r="N527" s="80"/>
      <c r="O527" s="56">
        <f t="shared" si="359"/>
        <v>0</v>
      </c>
      <c r="P527" s="56"/>
      <c r="Q527" s="81">
        <f t="shared" si="320"/>
        <v>0</v>
      </c>
      <c r="R527" s="14">
        <f t="shared" si="322"/>
        <v>0</v>
      </c>
      <c r="S527" s="80"/>
      <c r="T527" s="99" t="s">
        <v>73</v>
      </c>
      <c r="U527" s="56">
        <f t="shared" si="323"/>
        <v>0</v>
      </c>
      <c r="V527" s="99" t="s">
        <v>80</v>
      </c>
      <c r="W527" s="56">
        <f t="shared" si="324"/>
        <v>0</v>
      </c>
      <c r="X527" s="99" t="s">
        <v>89</v>
      </c>
      <c r="Y527" s="56">
        <f t="shared" si="325"/>
        <v>0</v>
      </c>
      <c r="Z527" s="99" t="s">
        <v>123</v>
      </c>
      <c r="AA527" s="56">
        <f t="shared" si="326"/>
        <v>0</v>
      </c>
      <c r="AB527" s="99" t="s">
        <v>110</v>
      </c>
      <c r="AC527" s="56">
        <f t="shared" si="327"/>
        <v>0</v>
      </c>
      <c r="AD527" s="99" t="s">
        <v>103</v>
      </c>
      <c r="AE527" s="56">
        <f t="shared" si="328"/>
        <v>0</v>
      </c>
      <c r="AF527" s="56"/>
      <c r="AG527" s="99" t="s">
        <v>77</v>
      </c>
      <c r="AH527" s="56">
        <f t="shared" si="329"/>
        <v>0</v>
      </c>
      <c r="AI527" s="100" t="s">
        <v>80</v>
      </c>
      <c r="AJ527" s="56">
        <f t="shared" si="330"/>
        <v>0</v>
      </c>
      <c r="AK527" s="56" t="s">
        <v>90</v>
      </c>
      <c r="AL527" s="56">
        <f t="shared" si="331"/>
        <v>0</v>
      </c>
      <c r="AM527" s="99" t="s">
        <v>123</v>
      </c>
      <c r="AN527" s="56">
        <f t="shared" si="332"/>
        <v>0</v>
      </c>
      <c r="AO527" s="99" t="s">
        <v>110</v>
      </c>
      <c r="AP527" s="56">
        <f t="shared" si="333"/>
        <v>0</v>
      </c>
      <c r="AQ527" s="99" t="s">
        <v>103</v>
      </c>
      <c r="AR527" s="56">
        <f t="shared" si="334"/>
        <v>0</v>
      </c>
      <c r="AS527" s="56"/>
      <c r="AT527" s="99" t="s">
        <v>73</v>
      </c>
      <c r="AU527" s="56">
        <f t="shared" si="335"/>
        <v>0</v>
      </c>
      <c r="AV527" s="99" t="s">
        <v>132</v>
      </c>
      <c r="AW527" s="56">
        <f t="shared" si="336"/>
        <v>0</v>
      </c>
      <c r="AX527" s="99" t="s">
        <v>86</v>
      </c>
      <c r="AY527" s="56">
        <f t="shared" si="337"/>
        <v>0</v>
      </c>
      <c r="AZ527" s="99" t="s">
        <v>123</v>
      </c>
      <c r="BA527" s="56">
        <f t="shared" si="338"/>
        <v>0</v>
      </c>
      <c r="BB527" s="99" t="s">
        <v>133</v>
      </c>
      <c r="BC527" s="56">
        <f t="shared" si="339"/>
        <v>0</v>
      </c>
      <c r="BD527" s="99" t="s">
        <v>126</v>
      </c>
      <c r="BE527" s="56">
        <f t="shared" si="340"/>
        <v>0</v>
      </c>
      <c r="BF527" s="56"/>
      <c r="BG527" s="69" t="s">
        <v>73</v>
      </c>
      <c r="BH527" s="56">
        <f t="shared" si="341"/>
        <v>0</v>
      </c>
      <c r="BI527" s="100" t="s">
        <v>132</v>
      </c>
      <c r="BJ527" s="56">
        <f t="shared" si="342"/>
        <v>0</v>
      </c>
      <c r="BK527" s="99" t="s">
        <v>86</v>
      </c>
      <c r="BL527" s="56">
        <f t="shared" si="343"/>
        <v>0</v>
      </c>
      <c r="BM527" s="99" t="s">
        <v>123</v>
      </c>
      <c r="BN527" s="56">
        <f t="shared" si="344"/>
        <v>0</v>
      </c>
      <c r="BO527" s="99" t="s">
        <v>133</v>
      </c>
      <c r="BP527" s="56">
        <f t="shared" si="345"/>
        <v>0</v>
      </c>
      <c r="BQ527" s="99" t="s">
        <v>126</v>
      </c>
      <c r="BR527" s="56">
        <f t="shared" si="346"/>
        <v>0</v>
      </c>
      <c r="BS527" s="56"/>
      <c r="BT527" s="99" t="s">
        <v>74</v>
      </c>
      <c r="BU527" s="56">
        <f t="shared" si="347"/>
        <v>0</v>
      </c>
      <c r="BV527" s="100" t="s">
        <v>139</v>
      </c>
      <c r="BW527" s="56">
        <f t="shared" si="348"/>
        <v>0</v>
      </c>
      <c r="BX527" s="99" t="s">
        <v>86</v>
      </c>
      <c r="BY527" s="56">
        <f t="shared" si="349"/>
        <v>0</v>
      </c>
      <c r="BZ527" s="99" t="s">
        <v>123</v>
      </c>
      <c r="CA527" s="56">
        <f t="shared" si="350"/>
        <v>0</v>
      </c>
      <c r="CB527" s="99" t="s">
        <v>111</v>
      </c>
      <c r="CC527" s="56">
        <f t="shared" si="351"/>
        <v>0</v>
      </c>
      <c r="CD527" s="99" t="s">
        <v>126</v>
      </c>
      <c r="CE527" s="56">
        <f t="shared" si="352"/>
        <v>0</v>
      </c>
      <c r="CF527" s="56"/>
      <c r="CG527" s="99" t="s">
        <v>74</v>
      </c>
      <c r="CH527" s="56">
        <f t="shared" si="353"/>
        <v>0</v>
      </c>
      <c r="CI527" s="99" t="s">
        <v>139</v>
      </c>
      <c r="CJ527" s="56">
        <f t="shared" si="354"/>
        <v>0</v>
      </c>
      <c r="CK527" s="99" t="s">
        <v>86</v>
      </c>
      <c r="CL527" s="56">
        <f t="shared" si="355"/>
        <v>0</v>
      </c>
      <c r="CM527" s="99" t="s">
        <v>123</v>
      </c>
      <c r="CN527" s="56">
        <f t="shared" si="356"/>
        <v>0</v>
      </c>
      <c r="CO527" s="99" t="s">
        <v>111</v>
      </c>
      <c r="CP527" s="56">
        <f t="shared" si="357"/>
        <v>0</v>
      </c>
      <c r="CQ527" s="99" t="s">
        <v>126</v>
      </c>
      <c r="CR527" s="102">
        <f t="shared" si="358"/>
        <v>0</v>
      </c>
    </row>
    <row r="528" spans="1:96" x14ac:dyDescent="0.15">
      <c r="A528" s="80" t="s">
        <v>1198</v>
      </c>
      <c r="B528" s="81" t="s">
        <v>1199</v>
      </c>
      <c r="C528" s="82" t="s">
        <v>170</v>
      </c>
      <c r="D528" s="82" t="s">
        <v>52</v>
      </c>
      <c r="E528" s="56"/>
      <c r="F528" s="14"/>
      <c r="G528" s="80">
        <v>0</v>
      </c>
      <c r="H528" s="56">
        <v>0</v>
      </c>
      <c r="I528" s="56">
        <v>0</v>
      </c>
      <c r="J528" s="56">
        <v>0</v>
      </c>
      <c r="K528" s="56">
        <v>0</v>
      </c>
      <c r="L528" s="56">
        <v>0</v>
      </c>
      <c r="M528" s="94">
        <f t="shared" si="321"/>
        <v>0</v>
      </c>
      <c r="N528" s="80"/>
      <c r="O528" s="56">
        <f t="shared" si="359"/>
        <v>0</v>
      </c>
      <c r="P528" s="56"/>
      <c r="Q528" s="81">
        <f t="shared" si="320"/>
        <v>0</v>
      </c>
      <c r="R528" s="14">
        <f t="shared" si="322"/>
        <v>0</v>
      </c>
      <c r="S528" s="80"/>
      <c r="T528" s="99" t="s">
        <v>74</v>
      </c>
      <c r="U528" s="56">
        <f t="shared" si="323"/>
        <v>0</v>
      </c>
      <c r="V528" s="99" t="s">
        <v>79</v>
      </c>
      <c r="W528" s="56">
        <f t="shared" si="324"/>
        <v>0</v>
      </c>
      <c r="X528" s="99" t="s">
        <v>86</v>
      </c>
      <c r="Y528" s="56">
        <f t="shared" si="325"/>
        <v>0</v>
      </c>
      <c r="Z528" s="99" t="s">
        <v>107</v>
      </c>
      <c r="AA528" s="56">
        <f t="shared" si="326"/>
        <v>0</v>
      </c>
      <c r="AB528" s="99" t="s">
        <v>110</v>
      </c>
      <c r="AC528" s="56">
        <f t="shared" si="327"/>
        <v>0</v>
      </c>
      <c r="AD528" s="99" t="s">
        <v>103</v>
      </c>
      <c r="AE528" s="56">
        <f t="shared" si="328"/>
        <v>0</v>
      </c>
      <c r="AF528" s="56"/>
      <c r="AG528" s="99" t="s">
        <v>77</v>
      </c>
      <c r="AH528" s="56">
        <f t="shared" si="329"/>
        <v>0</v>
      </c>
      <c r="AI528" s="100" t="s">
        <v>80</v>
      </c>
      <c r="AJ528" s="56">
        <f t="shared" si="330"/>
        <v>0</v>
      </c>
      <c r="AK528" s="56" t="s">
        <v>90</v>
      </c>
      <c r="AL528" s="56">
        <f t="shared" si="331"/>
        <v>0</v>
      </c>
      <c r="AM528" s="99" t="s">
        <v>123</v>
      </c>
      <c r="AN528" s="56">
        <f t="shared" si="332"/>
        <v>0</v>
      </c>
      <c r="AO528" s="99" t="s">
        <v>111</v>
      </c>
      <c r="AP528" s="56">
        <f t="shared" si="333"/>
        <v>0</v>
      </c>
      <c r="AQ528" s="99" t="s">
        <v>103</v>
      </c>
      <c r="AR528" s="56">
        <f t="shared" si="334"/>
        <v>0</v>
      </c>
      <c r="AS528" s="56"/>
      <c r="AT528" s="99" t="s">
        <v>73</v>
      </c>
      <c r="AU528" s="56">
        <f t="shared" si="335"/>
        <v>0</v>
      </c>
      <c r="AV528" s="99" t="s">
        <v>132</v>
      </c>
      <c r="AW528" s="56">
        <f t="shared" si="336"/>
        <v>0</v>
      </c>
      <c r="AX528" s="99" t="s">
        <v>86</v>
      </c>
      <c r="AY528" s="56">
        <f t="shared" si="337"/>
        <v>0</v>
      </c>
      <c r="AZ528" s="99" t="s">
        <v>105</v>
      </c>
      <c r="BA528" s="56">
        <f t="shared" si="338"/>
        <v>0</v>
      </c>
      <c r="BB528" s="99" t="s">
        <v>111</v>
      </c>
      <c r="BC528" s="56">
        <f t="shared" si="339"/>
        <v>0</v>
      </c>
      <c r="BD528" s="99" t="s">
        <v>112</v>
      </c>
      <c r="BE528" s="56">
        <f t="shared" si="340"/>
        <v>0</v>
      </c>
      <c r="BF528" s="56"/>
      <c r="BG528" s="69" t="s">
        <v>73</v>
      </c>
      <c r="BH528" s="56">
        <f t="shared" si="341"/>
        <v>0</v>
      </c>
      <c r="BI528" s="100" t="s">
        <v>132</v>
      </c>
      <c r="BJ528" s="56">
        <f t="shared" si="342"/>
        <v>0</v>
      </c>
      <c r="BK528" s="99" t="s">
        <v>86</v>
      </c>
      <c r="BL528" s="56">
        <f t="shared" si="343"/>
        <v>0</v>
      </c>
      <c r="BM528" s="99" t="s">
        <v>105</v>
      </c>
      <c r="BN528" s="56">
        <f t="shared" si="344"/>
        <v>0</v>
      </c>
      <c r="BO528" s="99" t="s">
        <v>111</v>
      </c>
      <c r="BP528" s="56">
        <f t="shared" si="345"/>
        <v>0</v>
      </c>
      <c r="BQ528" s="99" t="s">
        <v>112</v>
      </c>
      <c r="BR528" s="56">
        <f t="shared" si="346"/>
        <v>0</v>
      </c>
      <c r="BS528" s="56"/>
      <c r="BT528" s="99" t="s">
        <v>136</v>
      </c>
      <c r="BU528" s="56">
        <f t="shared" si="347"/>
        <v>0</v>
      </c>
      <c r="BV528" s="100" t="s">
        <v>80</v>
      </c>
      <c r="BW528" s="56">
        <f t="shared" si="348"/>
        <v>0</v>
      </c>
      <c r="BX528" s="99" t="s">
        <v>90</v>
      </c>
      <c r="BY528" s="56">
        <f t="shared" si="349"/>
        <v>0</v>
      </c>
      <c r="BZ528" s="99" t="s">
        <v>105</v>
      </c>
      <c r="CA528" s="56">
        <f t="shared" si="350"/>
        <v>0</v>
      </c>
      <c r="CB528" s="99" t="s">
        <v>108</v>
      </c>
      <c r="CC528" s="56">
        <f t="shared" si="351"/>
        <v>0</v>
      </c>
      <c r="CD528" s="99" t="s">
        <v>126</v>
      </c>
      <c r="CE528" s="56">
        <f t="shared" si="352"/>
        <v>0</v>
      </c>
      <c r="CF528" s="56"/>
      <c r="CG528" s="99" t="s">
        <v>136</v>
      </c>
      <c r="CH528" s="56">
        <f t="shared" si="353"/>
        <v>0</v>
      </c>
      <c r="CI528" s="99" t="s">
        <v>80</v>
      </c>
      <c r="CJ528" s="56">
        <f t="shared" si="354"/>
        <v>0</v>
      </c>
      <c r="CK528" s="99" t="s">
        <v>90</v>
      </c>
      <c r="CL528" s="56">
        <f t="shared" si="355"/>
        <v>0</v>
      </c>
      <c r="CM528" s="99" t="s">
        <v>105</v>
      </c>
      <c r="CN528" s="56">
        <f t="shared" si="356"/>
        <v>0</v>
      </c>
      <c r="CO528" s="99" t="s">
        <v>108</v>
      </c>
      <c r="CP528" s="56">
        <f t="shared" si="357"/>
        <v>0</v>
      </c>
      <c r="CQ528" s="99" t="s">
        <v>126</v>
      </c>
      <c r="CR528" s="102">
        <f t="shared" si="358"/>
        <v>0</v>
      </c>
    </row>
    <row r="529" spans="1:96" x14ac:dyDescent="0.15">
      <c r="A529" s="80" t="s">
        <v>1200</v>
      </c>
      <c r="B529" s="81" t="s">
        <v>1201</v>
      </c>
      <c r="C529" s="82" t="s">
        <v>170</v>
      </c>
      <c r="D529" s="82" t="s">
        <v>52</v>
      </c>
      <c r="E529" s="56"/>
      <c r="F529" s="14"/>
      <c r="G529" s="80">
        <v>0</v>
      </c>
      <c r="H529" s="56">
        <v>0</v>
      </c>
      <c r="I529" s="56">
        <v>0</v>
      </c>
      <c r="J529" s="56">
        <v>0</v>
      </c>
      <c r="K529" s="56">
        <v>0</v>
      </c>
      <c r="L529" s="56">
        <v>0</v>
      </c>
      <c r="M529" s="94">
        <f t="shared" si="321"/>
        <v>0</v>
      </c>
      <c r="N529" s="80"/>
      <c r="O529" s="56">
        <f t="shared" si="359"/>
        <v>0</v>
      </c>
      <c r="P529" s="56"/>
      <c r="Q529" s="81">
        <f t="shared" si="320"/>
        <v>0</v>
      </c>
      <c r="R529" s="14">
        <f t="shared" si="322"/>
        <v>0</v>
      </c>
      <c r="S529" s="80"/>
      <c r="T529" s="99" t="s">
        <v>73</v>
      </c>
      <c r="U529" s="56">
        <f t="shared" si="323"/>
        <v>0</v>
      </c>
      <c r="V529" s="99" t="s">
        <v>80</v>
      </c>
      <c r="W529" s="56">
        <f t="shared" si="324"/>
        <v>0</v>
      </c>
      <c r="X529" s="99" t="s">
        <v>89</v>
      </c>
      <c r="Y529" s="56">
        <f t="shared" si="325"/>
        <v>0</v>
      </c>
      <c r="Z529" s="99" t="s">
        <v>123</v>
      </c>
      <c r="AA529" s="56">
        <f t="shared" si="326"/>
        <v>0</v>
      </c>
      <c r="AB529" s="99" t="s">
        <v>110</v>
      </c>
      <c r="AC529" s="56">
        <f t="shared" si="327"/>
        <v>0</v>
      </c>
      <c r="AD529" s="99" t="s">
        <v>103</v>
      </c>
      <c r="AE529" s="56">
        <f t="shared" si="328"/>
        <v>0</v>
      </c>
      <c r="AF529" s="56"/>
      <c r="AG529" s="99" t="s">
        <v>77</v>
      </c>
      <c r="AH529" s="56">
        <f t="shared" si="329"/>
        <v>0</v>
      </c>
      <c r="AI529" s="100" t="s">
        <v>80</v>
      </c>
      <c r="AJ529" s="56">
        <f t="shared" si="330"/>
        <v>0</v>
      </c>
      <c r="AK529" s="56" t="s">
        <v>86</v>
      </c>
      <c r="AL529" s="56">
        <f t="shared" si="331"/>
        <v>0</v>
      </c>
      <c r="AM529" s="99" t="s">
        <v>123</v>
      </c>
      <c r="AN529" s="56">
        <f t="shared" si="332"/>
        <v>0</v>
      </c>
      <c r="AO529" s="99" t="s">
        <v>111</v>
      </c>
      <c r="AP529" s="56">
        <f t="shared" si="333"/>
        <v>0</v>
      </c>
      <c r="AQ529" s="99" t="s">
        <v>103</v>
      </c>
      <c r="AR529" s="56">
        <f t="shared" si="334"/>
        <v>0</v>
      </c>
      <c r="AS529" s="56"/>
      <c r="AT529" s="99" t="s">
        <v>76</v>
      </c>
      <c r="AU529" s="56">
        <f t="shared" si="335"/>
        <v>0</v>
      </c>
      <c r="AV529" s="99" t="s">
        <v>79</v>
      </c>
      <c r="AW529" s="56">
        <f t="shared" si="336"/>
        <v>0</v>
      </c>
      <c r="AX529" s="99" t="s">
        <v>86</v>
      </c>
      <c r="AY529" s="56">
        <f t="shared" si="337"/>
        <v>0</v>
      </c>
      <c r="AZ529" s="99" t="s">
        <v>105</v>
      </c>
      <c r="BA529" s="56">
        <f t="shared" si="338"/>
        <v>0</v>
      </c>
      <c r="BB529" s="99" t="s">
        <v>111</v>
      </c>
      <c r="BC529" s="56">
        <f t="shared" si="339"/>
        <v>0</v>
      </c>
      <c r="BD529" s="99" t="s">
        <v>112</v>
      </c>
      <c r="BE529" s="56">
        <f t="shared" si="340"/>
        <v>0</v>
      </c>
      <c r="BF529" s="56"/>
      <c r="BG529" s="69" t="s">
        <v>76</v>
      </c>
      <c r="BH529" s="56">
        <f t="shared" si="341"/>
        <v>0</v>
      </c>
      <c r="BI529" s="100" t="s">
        <v>79</v>
      </c>
      <c r="BJ529" s="56">
        <f t="shared" si="342"/>
        <v>0</v>
      </c>
      <c r="BK529" s="99" t="s">
        <v>86</v>
      </c>
      <c r="BL529" s="56">
        <f t="shared" si="343"/>
        <v>0</v>
      </c>
      <c r="BM529" s="99" t="s">
        <v>105</v>
      </c>
      <c r="BN529" s="56">
        <f t="shared" si="344"/>
        <v>0</v>
      </c>
      <c r="BO529" s="99" t="s">
        <v>111</v>
      </c>
      <c r="BP529" s="56">
        <f t="shared" si="345"/>
        <v>0</v>
      </c>
      <c r="BQ529" s="99" t="s">
        <v>112</v>
      </c>
      <c r="BR529" s="56">
        <f t="shared" si="346"/>
        <v>0</v>
      </c>
      <c r="BS529" s="56"/>
      <c r="BT529" s="99" t="s">
        <v>75</v>
      </c>
      <c r="BU529" s="56">
        <f t="shared" si="347"/>
        <v>0</v>
      </c>
      <c r="BV529" s="100" t="s">
        <v>139</v>
      </c>
      <c r="BW529" s="56">
        <f t="shared" si="348"/>
        <v>0</v>
      </c>
      <c r="BX529" s="99" t="s">
        <v>89</v>
      </c>
      <c r="BY529" s="56">
        <f t="shared" si="349"/>
        <v>0</v>
      </c>
      <c r="BZ529" s="99" t="s">
        <v>123</v>
      </c>
      <c r="CA529" s="56">
        <f t="shared" si="350"/>
        <v>0</v>
      </c>
      <c r="CB529" s="99" t="s">
        <v>111</v>
      </c>
      <c r="CC529" s="56">
        <f t="shared" si="351"/>
        <v>0</v>
      </c>
      <c r="CD529" s="99" t="s">
        <v>126</v>
      </c>
      <c r="CE529" s="56">
        <f t="shared" si="352"/>
        <v>0</v>
      </c>
      <c r="CF529" s="56"/>
      <c r="CG529" s="99" t="s">
        <v>75</v>
      </c>
      <c r="CH529" s="56">
        <f t="shared" si="353"/>
        <v>0</v>
      </c>
      <c r="CI529" s="99" t="s">
        <v>139</v>
      </c>
      <c r="CJ529" s="56">
        <f t="shared" si="354"/>
        <v>0</v>
      </c>
      <c r="CK529" s="99" t="s">
        <v>89</v>
      </c>
      <c r="CL529" s="56">
        <f t="shared" si="355"/>
        <v>0</v>
      </c>
      <c r="CM529" s="99" t="s">
        <v>123</v>
      </c>
      <c r="CN529" s="56">
        <f t="shared" si="356"/>
        <v>0</v>
      </c>
      <c r="CO529" s="99" t="s">
        <v>111</v>
      </c>
      <c r="CP529" s="56">
        <f t="shared" si="357"/>
        <v>0</v>
      </c>
      <c r="CQ529" s="99" t="s">
        <v>126</v>
      </c>
      <c r="CR529" s="102">
        <f t="shared" si="358"/>
        <v>0</v>
      </c>
    </row>
    <row r="530" spans="1:96" x14ac:dyDescent="0.15">
      <c r="A530" s="80" t="s">
        <v>1202</v>
      </c>
      <c r="B530" s="81" t="s">
        <v>1203</v>
      </c>
      <c r="C530" s="82" t="s">
        <v>170</v>
      </c>
      <c r="D530" s="82" t="s">
        <v>52</v>
      </c>
      <c r="E530" s="56"/>
      <c r="F530" s="14"/>
      <c r="G530" s="80">
        <v>0</v>
      </c>
      <c r="H530" s="56">
        <v>0</v>
      </c>
      <c r="I530" s="56">
        <v>0</v>
      </c>
      <c r="J530" s="56">
        <v>0</v>
      </c>
      <c r="K530" s="56">
        <v>0</v>
      </c>
      <c r="L530" s="56">
        <v>0</v>
      </c>
      <c r="M530" s="94">
        <f t="shared" si="321"/>
        <v>0</v>
      </c>
      <c r="N530" s="80"/>
      <c r="O530" s="56">
        <f t="shared" si="359"/>
        <v>0</v>
      </c>
      <c r="P530" s="56"/>
      <c r="Q530" s="81">
        <f t="shared" si="320"/>
        <v>0</v>
      </c>
      <c r="R530" s="14">
        <f t="shared" si="322"/>
        <v>0</v>
      </c>
      <c r="S530" s="80"/>
      <c r="T530" s="99" t="s">
        <v>73</v>
      </c>
      <c r="U530" s="56">
        <f t="shared" si="323"/>
        <v>0</v>
      </c>
      <c r="V530" s="99" t="s">
        <v>80</v>
      </c>
      <c r="W530" s="56">
        <f t="shared" si="324"/>
        <v>0</v>
      </c>
      <c r="X530" s="99" t="s">
        <v>89</v>
      </c>
      <c r="Y530" s="56">
        <f t="shared" si="325"/>
        <v>0</v>
      </c>
      <c r="Z530" s="99" t="s">
        <v>123</v>
      </c>
      <c r="AA530" s="56">
        <f t="shared" si="326"/>
        <v>0</v>
      </c>
      <c r="AB530" s="99" t="s">
        <v>110</v>
      </c>
      <c r="AC530" s="56">
        <f t="shared" si="327"/>
        <v>0</v>
      </c>
      <c r="AD530" s="99" t="s">
        <v>103</v>
      </c>
      <c r="AE530" s="56">
        <f t="shared" si="328"/>
        <v>0</v>
      </c>
      <c r="AF530" s="56"/>
      <c r="AG530" s="99" t="s">
        <v>74</v>
      </c>
      <c r="AH530" s="56">
        <f t="shared" si="329"/>
        <v>0</v>
      </c>
      <c r="AI530" s="100" t="s">
        <v>79</v>
      </c>
      <c r="AJ530" s="56">
        <f t="shared" si="330"/>
        <v>0</v>
      </c>
      <c r="AK530" s="56" t="s">
        <v>85</v>
      </c>
      <c r="AL530" s="56">
        <f t="shared" si="331"/>
        <v>0</v>
      </c>
      <c r="AM530" s="99" t="s">
        <v>105</v>
      </c>
      <c r="AN530" s="56">
        <f t="shared" si="332"/>
        <v>0</v>
      </c>
      <c r="AO530" s="99" t="s">
        <v>111</v>
      </c>
      <c r="AP530" s="56">
        <f t="shared" si="333"/>
        <v>0</v>
      </c>
      <c r="AQ530" s="99" t="s">
        <v>103</v>
      </c>
      <c r="AR530" s="56">
        <f t="shared" si="334"/>
        <v>0</v>
      </c>
      <c r="AS530" s="56"/>
      <c r="AT530" s="99" t="s">
        <v>74</v>
      </c>
      <c r="AU530" s="56">
        <f t="shared" si="335"/>
        <v>0</v>
      </c>
      <c r="AV530" s="99" t="s">
        <v>79</v>
      </c>
      <c r="AW530" s="56">
        <f t="shared" si="336"/>
        <v>0</v>
      </c>
      <c r="AX530" s="99" t="s">
        <v>89</v>
      </c>
      <c r="AY530" s="56">
        <f t="shared" si="337"/>
        <v>0</v>
      </c>
      <c r="AZ530" s="99" t="s">
        <v>105</v>
      </c>
      <c r="BA530" s="56">
        <f t="shared" si="338"/>
        <v>0</v>
      </c>
      <c r="BB530" s="99" t="s">
        <v>111</v>
      </c>
      <c r="BC530" s="56">
        <f t="shared" si="339"/>
        <v>0</v>
      </c>
      <c r="BD530" s="99" t="s">
        <v>112</v>
      </c>
      <c r="BE530" s="56">
        <f t="shared" si="340"/>
        <v>0</v>
      </c>
      <c r="BF530" s="56"/>
      <c r="BG530" s="69" t="s">
        <v>74</v>
      </c>
      <c r="BH530" s="56">
        <f t="shared" si="341"/>
        <v>0</v>
      </c>
      <c r="BI530" s="100" t="s">
        <v>79</v>
      </c>
      <c r="BJ530" s="56">
        <f t="shared" si="342"/>
        <v>0</v>
      </c>
      <c r="BK530" s="99" t="s">
        <v>89</v>
      </c>
      <c r="BL530" s="56">
        <f t="shared" si="343"/>
        <v>0</v>
      </c>
      <c r="BM530" s="99" t="s">
        <v>105</v>
      </c>
      <c r="BN530" s="56">
        <f t="shared" si="344"/>
        <v>0</v>
      </c>
      <c r="BO530" s="99" t="s">
        <v>111</v>
      </c>
      <c r="BP530" s="56">
        <f t="shared" si="345"/>
        <v>0</v>
      </c>
      <c r="BQ530" s="99" t="s">
        <v>112</v>
      </c>
      <c r="BR530" s="56">
        <f t="shared" si="346"/>
        <v>0</v>
      </c>
      <c r="BS530" s="56"/>
      <c r="BT530" s="99" t="s">
        <v>136</v>
      </c>
      <c r="BU530" s="56">
        <f t="shared" si="347"/>
        <v>0</v>
      </c>
      <c r="BV530" s="100" t="s">
        <v>80</v>
      </c>
      <c r="BW530" s="56">
        <f t="shared" si="348"/>
        <v>0</v>
      </c>
      <c r="BX530" s="99" t="s">
        <v>90</v>
      </c>
      <c r="BY530" s="56">
        <f t="shared" si="349"/>
        <v>0</v>
      </c>
      <c r="BZ530" s="99" t="s">
        <v>105</v>
      </c>
      <c r="CA530" s="56">
        <f t="shared" si="350"/>
        <v>0</v>
      </c>
      <c r="CB530" s="99" t="s">
        <v>108</v>
      </c>
      <c r="CC530" s="56">
        <f t="shared" si="351"/>
        <v>0</v>
      </c>
      <c r="CD530" s="99" t="s">
        <v>126</v>
      </c>
      <c r="CE530" s="56">
        <f t="shared" si="352"/>
        <v>0</v>
      </c>
      <c r="CF530" s="56"/>
      <c r="CG530" s="99" t="s">
        <v>136</v>
      </c>
      <c r="CH530" s="56">
        <f t="shared" si="353"/>
        <v>0</v>
      </c>
      <c r="CI530" s="99" t="s">
        <v>80</v>
      </c>
      <c r="CJ530" s="56">
        <f t="shared" si="354"/>
        <v>0</v>
      </c>
      <c r="CK530" s="99" t="s">
        <v>90</v>
      </c>
      <c r="CL530" s="56">
        <f t="shared" si="355"/>
        <v>0</v>
      </c>
      <c r="CM530" s="99" t="s">
        <v>105</v>
      </c>
      <c r="CN530" s="56">
        <f t="shared" si="356"/>
        <v>0</v>
      </c>
      <c r="CO530" s="99" t="s">
        <v>108</v>
      </c>
      <c r="CP530" s="56">
        <f t="shared" si="357"/>
        <v>0</v>
      </c>
      <c r="CQ530" s="99" t="s">
        <v>126</v>
      </c>
      <c r="CR530" s="102">
        <f t="shared" si="358"/>
        <v>0</v>
      </c>
    </row>
    <row r="531" spans="1:96" x14ac:dyDescent="0.15">
      <c r="A531" s="80" t="s">
        <v>1084</v>
      </c>
      <c r="B531" s="81" t="s">
        <v>1204</v>
      </c>
      <c r="C531" s="82" t="s">
        <v>170</v>
      </c>
      <c r="D531" s="82" t="s">
        <v>52</v>
      </c>
      <c r="E531" s="56"/>
      <c r="F531" s="14"/>
      <c r="G531" s="80">
        <v>0</v>
      </c>
      <c r="H531" s="56">
        <v>0</v>
      </c>
      <c r="I531" s="56">
        <v>0</v>
      </c>
      <c r="J531" s="56">
        <v>0</v>
      </c>
      <c r="K531" s="56">
        <v>0</v>
      </c>
      <c r="L531" s="56">
        <v>0</v>
      </c>
      <c r="M531" s="94">
        <f t="shared" si="321"/>
        <v>0</v>
      </c>
      <c r="N531" s="80"/>
      <c r="O531" s="56">
        <f t="shared" si="359"/>
        <v>0</v>
      </c>
      <c r="P531" s="56"/>
      <c r="Q531" s="81">
        <f t="shared" si="320"/>
        <v>0</v>
      </c>
      <c r="R531" s="14">
        <f t="shared" si="322"/>
        <v>0</v>
      </c>
      <c r="S531" s="80"/>
      <c r="T531" s="99" t="s">
        <v>75</v>
      </c>
      <c r="U531" s="56">
        <f t="shared" si="323"/>
        <v>0</v>
      </c>
      <c r="V531" s="99" t="s">
        <v>81</v>
      </c>
      <c r="W531" s="56">
        <f t="shared" si="324"/>
        <v>0</v>
      </c>
      <c r="X531" s="99" t="s">
        <v>87</v>
      </c>
      <c r="Y531" s="56">
        <f t="shared" si="325"/>
        <v>0</v>
      </c>
      <c r="Z531" s="99" t="s">
        <v>105</v>
      </c>
      <c r="AA531" s="56">
        <f t="shared" si="326"/>
        <v>0</v>
      </c>
      <c r="AB531" s="99" t="s">
        <v>111</v>
      </c>
      <c r="AC531" s="56">
        <f t="shared" si="327"/>
        <v>0</v>
      </c>
      <c r="AD531" s="99" t="s">
        <v>103</v>
      </c>
      <c r="AE531" s="56">
        <f t="shared" si="328"/>
        <v>0</v>
      </c>
      <c r="AF531" s="56"/>
      <c r="AG531" s="99" t="s">
        <v>75</v>
      </c>
      <c r="AH531" s="56">
        <f t="shared" si="329"/>
        <v>0</v>
      </c>
      <c r="AI531" s="100" t="s">
        <v>84</v>
      </c>
      <c r="AJ531" s="56">
        <f t="shared" si="330"/>
        <v>0</v>
      </c>
      <c r="AK531" s="56" t="s">
        <v>86</v>
      </c>
      <c r="AL531" s="56">
        <f t="shared" si="331"/>
        <v>0</v>
      </c>
      <c r="AM531" s="99" t="s">
        <v>123</v>
      </c>
      <c r="AN531" s="56">
        <f t="shared" si="332"/>
        <v>0</v>
      </c>
      <c r="AO531" s="99" t="s">
        <v>111</v>
      </c>
      <c r="AP531" s="56">
        <f t="shared" si="333"/>
        <v>0</v>
      </c>
      <c r="AQ531" s="99" t="s">
        <v>103</v>
      </c>
      <c r="AR531" s="56">
        <f t="shared" si="334"/>
        <v>0</v>
      </c>
      <c r="AS531" s="56"/>
      <c r="AT531" s="99" t="s">
        <v>75</v>
      </c>
      <c r="AU531" s="56">
        <f t="shared" si="335"/>
        <v>0</v>
      </c>
      <c r="AV531" s="99" t="s">
        <v>84</v>
      </c>
      <c r="AW531" s="56">
        <f t="shared" si="336"/>
        <v>0</v>
      </c>
      <c r="AX531" s="99" t="s">
        <v>86</v>
      </c>
      <c r="AY531" s="56">
        <f t="shared" si="337"/>
        <v>0</v>
      </c>
      <c r="AZ531" s="99" t="s">
        <v>105</v>
      </c>
      <c r="BA531" s="56">
        <f t="shared" si="338"/>
        <v>0</v>
      </c>
      <c r="BB531" s="99" t="s">
        <v>111</v>
      </c>
      <c r="BC531" s="56">
        <f t="shared" si="339"/>
        <v>0</v>
      </c>
      <c r="BD531" s="99" t="s">
        <v>112</v>
      </c>
      <c r="BE531" s="56">
        <f t="shared" si="340"/>
        <v>0</v>
      </c>
      <c r="BF531" s="56"/>
      <c r="BG531" s="69" t="s">
        <v>75</v>
      </c>
      <c r="BH531" s="56">
        <f t="shared" si="341"/>
        <v>0</v>
      </c>
      <c r="BI531" s="100" t="s">
        <v>84</v>
      </c>
      <c r="BJ531" s="56">
        <f t="shared" si="342"/>
        <v>0</v>
      </c>
      <c r="BK531" s="99" t="s">
        <v>86</v>
      </c>
      <c r="BL531" s="56">
        <f t="shared" si="343"/>
        <v>0</v>
      </c>
      <c r="BM531" s="99" t="s">
        <v>105</v>
      </c>
      <c r="BN531" s="56">
        <f t="shared" si="344"/>
        <v>0</v>
      </c>
      <c r="BO531" s="99" t="s">
        <v>111</v>
      </c>
      <c r="BP531" s="56">
        <f t="shared" si="345"/>
        <v>0</v>
      </c>
      <c r="BQ531" s="99" t="s">
        <v>112</v>
      </c>
      <c r="BR531" s="56">
        <f t="shared" si="346"/>
        <v>0</v>
      </c>
      <c r="BS531" s="56"/>
      <c r="BT531" s="99" t="s">
        <v>75</v>
      </c>
      <c r="BU531" s="56">
        <f t="shared" si="347"/>
        <v>0</v>
      </c>
      <c r="BV531" s="100" t="s">
        <v>139</v>
      </c>
      <c r="BW531" s="56">
        <f t="shared" si="348"/>
        <v>0</v>
      </c>
      <c r="BX531" s="99" t="s">
        <v>89</v>
      </c>
      <c r="BY531" s="56">
        <f t="shared" si="349"/>
        <v>0</v>
      </c>
      <c r="BZ531" s="99" t="s">
        <v>123</v>
      </c>
      <c r="CA531" s="56">
        <f t="shared" si="350"/>
        <v>0</v>
      </c>
      <c r="CB531" s="99" t="s">
        <v>111</v>
      </c>
      <c r="CC531" s="56">
        <f t="shared" si="351"/>
        <v>0</v>
      </c>
      <c r="CD531" s="99" t="s">
        <v>126</v>
      </c>
      <c r="CE531" s="56">
        <f t="shared" si="352"/>
        <v>0</v>
      </c>
      <c r="CF531" s="56"/>
      <c r="CG531" s="99" t="s">
        <v>75</v>
      </c>
      <c r="CH531" s="56">
        <f t="shared" si="353"/>
        <v>0</v>
      </c>
      <c r="CI531" s="99" t="s">
        <v>139</v>
      </c>
      <c r="CJ531" s="56">
        <f t="shared" si="354"/>
        <v>0</v>
      </c>
      <c r="CK531" s="99" t="s">
        <v>89</v>
      </c>
      <c r="CL531" s="56">
        <f t="shared" si="355"/>
        <v>0</v>
      </c>
      <c r="CM531" s="99" t="s">
        <v>123</v>
      </c>
      <c r="CN531" s="56">
        <f t="shared" si="356"/>
        <v>0</v>
      </c>
      <c r="CO531" s="99" t="s">
        <v>111</v>
      </c>
      <c r="CP531" s="56">
        <f t="shared" si="357"/>
        <v>0</v>
      </c>
      <c r="CQ531" s="99" t="s">
        <v>126</v>
      </c>
      <c r="CR531" s="102">
        <f t="shared" si="358"/>
        <v>0</v>
      </c>
    </row>
    <row r="532" spans="1:96" x14ac:dyDescent="0.15">
      <c r="A532" s="80" t="s">
        <v>1205</v>
      </c>
      <c r="B532" s="81" t="s">
        <v>1206</v>
      </c>
      <c r="C532" s="82" t="s">
        <v>170</v>
      </c>
      <c r="D532" s="82" t="s">
        <v>52</v>
      </c>
      <c r="E532" s="56"/>
      <c r="F532" s="14"/>
      <c r="G532" s="80">
        <v>0</v>
      </c>
      <c r="H532" s="56">
        <v>0</v>
      </c>
      <c r="I532" s="56">
        <v>0</v>
      </c>
      <c r="J532" s="56">
        <v>0</v>
      </c>
      <c r="K532" s="56">
        <v>0</v>
      </c>
      <c r="L532" s="56">
        <v>0</v>
      </c>
      <c r="M532" s="94">
        <f t="shared" si="321"/>
        <v>0</v>
      </c>
      <c r="N532" s="80"/>
      <c r="O532" s="56">
        <f t="shared" si="359"/>
        <v>0</v>
      </c>
      <c r="P532" s="56"/>
      <c r="Q532" s="81">
        <f t="shared" si="320"/>
        <v>0</v>
      </c>
      <c r="R532" s="14">
        <f t="shared" si="322"/>
        <v>0</v>
      </c>
      <c r="S532" s="80"/>
      <c r="T532" s="99" t="s">
        <v>78</v>
      </c>
      <c r="U532" s="56">
        <f t="shared" si="323"/>
        <v>0</v>
      </c>
      <c r="V532" s="99" t="s">
        <v>79</v>
      </c>
      <c r="W532" s="56">
        <f t="shared" si="324"/>
        <v>0</v>
      </c>
      <c r="X532" s="99" t="s">
        <v>86</v>
      </c>
      <c r="Y532" s="56">
        <f t="shared" si="325"/>
        <v>0</v>
      </c>
      <c r="Z532" s="99" t="s">
        <v>105</v>
      </c>
      <c r="AA532" s="56">
        <f t="shared" si="326"/>
        <v>0</v>
      </c>
      <c r="AB532" s="99" t="s">
        <v>110</v>
      </c>
      <c r="AC532" s="56">
        <f t="shared" si="327"/>
        <v>0</v>
      </c>
      <c r="AD532" s="99" t="s">
        <v>112</v>
      </c>
      <c r="AE532" s="56">
        <f t="shared" si="328"/>
        <v>0</v>
      </c>
      <c r="AF532" s="56"/>
      <c r="AG532" s="99" t="s">
        <v>76</v>
      </c>
      <c r="AH532" s="56">
        <f t="shared" si="329"/>
        <v>0</v>
      </c>
      <c r="AI532" s="100" t="s">
        <v>80</v>
      </c>
      <c r="AJ532" s="56">
        <f t="shared" si="330"/>
        <v>0</v>
      </c>
      <c r="AK532" s="56" t="s">
        <v>86</v>
      </c>
      <c r="AL532" s="56">
        <f t="shared" si="331"/>
        <v>0</v>
      </c>
      <c r="AM532" s="99" t="s">
        <v>107</v>
      </c>
      <c r="AN532" s="56">
        <f t="shared" si="332"/>
        <v>0</v>
      </c>
      <c r="AO532" s="99" t="s">
        <v>111</v>
      </c>
      <c r="AP532" s="56">
        <f t="shared" si="333"/>
        <v>0</v>
      </c>
      <c r="AQ532" s="99" t="s">
        <v>127</v>
      </c>
      <c r="AR532" s="56">
        <f t="shared" si="334"/>
        <v>0</v>
      </c>
      <c r="AS532" s="56"/>
      <c r="AT532" s="99" t="s">
        <v>76</v>
      </c>
      <c r="AU532" s="56">
        <f t="shared" si="335"/>
        <v>0</v>
      </c>
      <c r="AV532" s="99" t="s">
        <v>79</v>
      </c>
      <c r="AW532" s="56">
        <f t="shared" si="336"/>
        <v>0</v>
      </c>
      <c r="AX532" s="99" t="s">
        <v>86</v>
      </c>
      <c r="AY532" s="56">
        <f t="shared" si="337"/>
        <v>0</v>
      </c>
      <c r="AZ532" s="99" t="s">
        <v>107</v>
      </c>
      <c r="BA532" s="56">
        <f t="shared" si="338"/>
        <v>0</v>
      </c>
      <c r="BB532" s="99" t="s">
        <v>111</v>
      </c>
      <c r="BC532" s="56">
        <f t="shared" si="339"/>
        <v>0</v>
      </c>
      <c r="BD532" s="99" t="s">
        <v>126</v>
      </c>
      <c r="BE532" s="56">
        <f t="shared" si="340"/>
        <v>0</v>
      </c>
      <c r="BF532" s="56"/>
      <c r="BG532" s="69" t="s">
        <v>75</v>
      </c>
      <c r="BH532" s="56">
        <f t="shared" si="341"/>
        <v>0</v>
      </c>
      <c r="BI532" s="100" t="s">
        <v>84</v>
      </c>
      <c r="BJ532" s="56">
        <f t="shared" si="342"/>
        <v>0</v>
      </c>
      <c r="BK532" s="99" t="s">
        <v>86</v>
      </c>
      <c r="BL532" s="56">
        <f t="shared" si="343"/>
        <v>0</v>
      </c>
      <c r="BM532" s="99" t="s">
        <v>107</v>
      </c>
      <c r="BN532" s="56">
        <f t="shared" si="344"/>
        <v>0</v>
      </c>
      <c r="BO532" s="99" t="s">
        <v>111</v>
      </c>
      <c r="BP532" s="56">
        <f t="shared" si="345"/>
        <v>0</v>
      </c>
      <c r="BQ532" s="99" t="s">
        <v>126</v>
      </c>
      <c r="BR532" s="56">
        <f t="shared" si="346"/>
        <v>0</v>
      </c>
      <c r="BS532" s="56"/>
      <c r="BT532" s="99" t="s">
        <v>74</v>
      </c>
      <c r="BU532" s="56">
        <f t="shared" si="347"/>
        <v>0</v>
      </c>
      <c r="BV532" s="100" t="s">
        <v>139</v>
      </c>
      <c r="BW532" s="56">
        <f t="shared" si="348"/>
        <v>0</v>
      </c>
      <c r="BX532" s="99" t="s">
        <v>86</v>
      </c>
      <c r="BY532" s="56">
        <f t="shared" si="349"/>
        <v>0</v>
      </c>
      <c r="BZ532" s="99" t="s">
        <v>123</v>
      </c>
      <c r="CA532" s="56">
        <f t="shared" si="350"/>
        <v>0</v>
      </c>
      <c r="CB532" s="99" t="s">
        <v>111</v>
      </c>
      <c r="CC532" s="56">
        <f t="shared" si="351"/>
        <v>0</v>
      </c>
      <c r="CD532" s="99" t="s">
        <v>126</v>
      </c>
      <c r="CE532" s="56">
        <f t="shared" si="352"/>
        <v>0</v>
      </c>
      <c r="CF532" s="56"/>
      <c r="CG532" s="99" t="s">
        <v>74</v>
      </c>
      <c r="CH532" s="56">
        <f t="shared" si="353"/>
        <v>0</v>
      </c>
      <c r="CI532" s="99" t="s">
        <v>139</v>
      </c>
      <c r="CJ532" s="56">
        <f t="shared" si="354"/>
        <v>0</v>
      </c>
      <c r="CK532" s="99" t="s">
        <v>86</v>
      </c>
      <c r="CL532" s="56">
        <f t="shared" si="355"/>
        <v>0</v>
      </c>
      <c r="CM532" s="99" t="s">
        <v>123</v>
      </c>
      <c r="CN532" s="56">
        <f t="shared" si="356"/>
        <v>0</v>
      </c>
      <c r="CO532" s="99" t="s">
        <v>111</v>
      </c>
      <c r="CP532" s="56">
        <f t="shared" si="357"/>
        <v>0</v>
      </c>
      <c r="CQ532" s="99" t="s">
        <v>126</v>
      </c>
      <c r="CR532" s="102">
        <f t="shared" si="358"/>
        <v>0</v>
      </c>
    </row>
    <row r="533" spans="1:96" x14ac:dyDescent="0.15">
      <c r="A533" s="80" t="s">
        <v>1207</v>
      </c>
      <c r="B533" s="81" t="s">
        <v>1208</v>
      </c>
      <c r="C533" s="82" t="s">
        <v>170</v>
      </c>
      <c r="D533" s="82" t="s">
        <v>52</v>
      </c>
      <c r="E533" s="56"/>
      <c r="F533" s="14"/>
      <c r="G533" s="80">
        <v>0</v>
      </c>
      <c r="H533" s="56">
        <v>0</v>
      </c>
      <c r="I533" s="56">
        <v>0</v>
      </c>
      <c r="J533" s="56">
        <v>0</v>
      </c>
      <c r="K533" s="56">
        <v>0</v>
      </c>
      <c r="L533" s="56">
        <v>0</v>
      </c>
      <c r="M533" s="94">
        <f t="shared" si="321"/>
        <v>0</v>
      </c>
      <c r="N533" s="80"/>
      <c r="O533" s="56">
        <f t="shared" si="359"/>
        <v>0</v>
      </c>
      <c r="P533" s="56"/>
      <c r="Q533" s="81">
        <f t="shared" si="320"/>
        <v>0</v>
      </c>
      <c r="R533" s="14">
        <f t="shared" si="322"/>
        <v>0</v>
      </c>
      <c r="S533" s="80"/>
      <c r="T533" s="99" t="s">
        <v>73</v>
      </c>
      <c r="U533" s="56">
        <f t="shared" si="323"/>
        <v>0</v>
      </c>
      <c r="V533" s="99" t="s">
        <v>80</v>
      </c>
      <c r="W533" s="56">
        <f t="shared" si="324"/>
        <v>0</v>
      </c>
      <c r="X533" s="99" t="s">
        <v>89</v>
      </c>
      <c r="Y533" s="56">
        <f t="shared" si="325"/>
        <v>0</v>
      </c>
      <c r="Z533" s="99" t="s">
        <v>123</v>
      </c>
      <c r="AA533" s="56">
        <f t="shared" si="326"/>
        <v>0</v>
      </c>
      <c r="AB533" s="99" t="s">
        <v>110</v>
      </c>
      <c r="AC533" s="56">
        <f t="shared" si="327"/>
        <v>0</v>
      </c>
      <c r="AD533" s="99" t="s">
        <v>103</v>
      </c>
      <c r="AE533" s="56">
        <f t="shared" si="328"/>
        <v>0</v>
      </c>
      <c r="AF533" s="56"/>
      <c r="AG533" s="99" t="s">
        <v>76</v>
      </c>
      <c r="AH533" s="56">
        <f t="shared" si="329"/>
        <v>0</v>
      </c>
      <c r="AI533" s="100" t="s">
        <v>80</v>
      </c>
      <c r="AJ533" s="56">
        <f t="shared" si="330"/>
        <v>0</v>
      </c>
      <c r="AK533" s="56" t="s">
        <v>89</v>
      </c>
      <c r="AL533" s="56">
        <f t="shared" si="331"/>
        <v>0</v>
      </c>
      <c r="AM533" s="99" t="s">
        <v>123</v>
      </c>
      <c r="AN533" s="56">
        <f t="shared" si="332"/>
        <v>0</v>
      </c>
      <c r="AO533" s="99" t="s">
        <v>110</v>
      </c>
      <c r="AP533" s="56">
        <f t="shared" si="333"/>
        <v>0</v>
      </c>
      <c r="AQ533" s="99" t="s">
        <v>127</v>
      </c>
      <c r="AR533" s="56">
        <f t="shared" si="334"/>
        <v>0</v>
      </c>
      <c r="AS533" s="56"/>
      <c r="AT533" s="99" t="s">
        <v>73</v>
      </c>
      <c r="AU533" s="56">
        <f t="shared" si="335"/>
        <v>0</v>
      </c>
      <c r="AV533" s="99" t="s">
        <v>132</v>
      </c>
      <c r="AW533" s="56">
        <f t="shared" si="336"/>
        <v>0</v>
      </c>
      <c r="AX533" s="99" t="s">
        <v>86</v>
      </c>
      <c r="AY533" s="56">
        <f t="shared" si="337"/>
        <v>0</v>
      </c>
      <c r="AZ533" s="99" t="s">
        <v>123</v>
      </c>
      <c r="BA533" s="56">
        <f t="shared" si="338"/>
        <v>0</v>
      </c>
      <c r="BB533" s="99" t="s">
        <v>133</v>
      </c>
      <c r="BC533" s="56">
        <f t="shared" si="339"/>
        <v>0</v>
      </c>
      <c r="BD533" s="99" t="s">
        <v>103</v>
      </c>
      <c r="BE533" s="56">
        <f t="shared" si="340"/>
        <v>0</v>
      </c>
      <c r="BF533" s="56"/>
      <c r="BG533" s="69" t="s">
        <v>73</v>
      </c>
      <c r="BH533" s="56">
        <f t="shared" si="341"/>
        <v>0</v>
      </c>
      <c r="BI533" s="100" t="s">
        <v>132</v>
      </c>
      <c r="BJ533" s="56">
        <f t="shared" si="342"/>
        <v>0</v>
      </c>
      <c r="BK533" s="99" t="s">
        <v>86</v>
      </c>
      <c r="BL533" s="56">
        <f t="shared" si="343"/>
        <v>0</v>
      </c>
      <c r="BM533" s="99" t="s">
        <v>123</v>
      </c>
      <c r="BN533" s="56">
        <f t="shared" si="344"/>
        <v>0</v>
      </c>
      <c r="BO533" s="99" t="s">
        <v>133</v>
      </c>
      <c r="BP533" s="56">
        <f t="shared" si="345"/>
        <v>0</v>
      </c>
      <c r="BQ533" s="99" t="s">
        <v>103</v>
      </c>
      <c r="BR533" s="56">
        <f t="shared" si="346"/>
        <v>0</v>
      </c>
      <c r="BS533" s="56"/>
      <c r="BT533" s="99" t="s">
        <v>74</v>
      </c>
      <c r="BU533" s="56">
        <f t="shared" si="347"/>
        <v>0</v>
      </c>
      <c r="BV533" s="100" t="s">
        <v>139</v>
      </c>
      <c r="BW533" s="56">
        <f t="shared" si="348"/>
        <v>0</v>
      </c>
      <c r="BX533" s="99" t="s">
        <v>86</v>
      </c>
      <c r="BY533" s="56">
        <f t="shared" si="349"/>
        <v>0</v>
      </c>
      <c r="BZ533" s="99" t="s">
        <v>123</v>
      </c>
      <c r="CA533" s="56">
        <f t="shared" si="350"/>
        <v>0</v>
      </c>
      <c r="CB533" s="99" t="s">
        <v>111</v>
      </c>
      <c r="CC533" s="56">
        <f t="shared" si="351"/>
        <v>0</v>
      </c>
      <c r="CD533" s="99" t="s">
        <v>126</v>
      </c>
      <c r="CE533" s="56">
        <f t="shared" si="352"/>
        <v>0</v>
      </c>
      <c r="CF533" s="56"/>
      <c r="CG533" s="99" t="s">
        <v>74</v>
      </c>
      <c r="CH533" s="56">
        <f t="shared" si="353"/>
        <v>0</v>
      </c>
      <c r="CI533" s="99" t="s">
        <v>139</v>
      </c>
      <c r="CJ533" s="56">
        <f t="shared" si="354"/>
        <v>0</v>
      </c>
      <c r="CK533" s="99" t="s">
        <v>86</v>
      </c>
      <c r="CL533" s="56">
        <f t="shared" si="355"/>
        <v>0</v>
      </c>
      <c r="CM533" s="99" t="s">
        <v>123</v>
      </c>
      <c r="CN533" s="56">
        <f t="shared" si="356"/>
        <v>0</v>
      </c>
      <c r="CO533" s="99" t="s">
        <v>111</v>
      </c>
      <c r="CP533" s="56">
        <f t="shared" si="357"/>
        <v>0</v>
      </c>
      <c r="CQ533" s="99" t="s">
        <v>126</v>
      </c>
      <c r="CR533" s="102">
        <f t="shared" si="358"/>
        <v>0</v>
      </c>
    </row>
    <row r="534" spans="1:96" x14ac:dyDescent="0.15">
      <c r="A534" s="80" t="s">
        <v>829</v>
      </c>
      <c r="B534" s="81" t="s">
        <v>1209</v>
      </c>
      <c r="C534" s="82" t="s">
        <v>170</v>
      </c>
      <c r="D534" s="82" t="s">
        <v>52</v>
      </c>
      <c r="E534" s="56"/>
      <c r="F534" s="14"/>
      <c r="G534" s="80">
        <v>0</v>
      </c>
      <c r="H534" s="56">
        <v>0</v>
      </c>
      <c r="I534" s="56">
        <v>0</v>
      </c>
      <c r="J534" s="56">
        <v>0</v>
      </c>
      <c r="K534" s="56">
        <v>0</v>
      </c>
      <c r="L534" s="56">
        <v>0</v>
      </c>
      <c r="M534" s="94">
        <f t="shared" si="321"/>
        <v>0</v>
      </c>
      <c r="N534" s="80"/>
      <c r="O534" s="56">
        <f t="shared" si="359"/>
        <v>0</v>
      </c>
      <c r="P534" s="56"/>
      <c r="Q534" s="81">
        <f t="shared" si="320"/>
        <v>0</v>
      </c>
      <c r="R534" s="14">
        <f t="shared" si="322"/>
        <v>0</v>
      </c>
      <c r="S534" s="80"/>
      <c r="T534" s="99" t="s">
        <v>75</v>
      </c>
      <c r="U534" s="56">
        <f t="shared" si="323"/>
        <v>0</v>
      </c>
      <c r="V534" s="99" t="s">
        <v>80</v>
      </c>
      <c r="W534" s="56">
        <f t="shared" si="324"/>
        <v>0</v>
      </c>
      <c r="X534" s="99" t="s">
        <v>89</v>
      </c>
      <c r="Y534" s="56">
        <f t="shared" si="325"/>
        <v>0</v>
      </c>
      <c r="Z534" s="99" t="s">
        <v>123</v>
      </c>
      <c r="AA534" s="56">
        <f t="shared" si="326"/>
        <v>0</v>
      </c>
      <c r="AB534" s="99" t="s">
        <v>111</v>
      </c>
      <c r="AC534" s="56">
        <f t="shared" si="327"/>
        <v>0</v>
      </c>
      <c r="AD534" s="99" t="s">
        <v>103</v>
      </c>
      <c r="AE534" s="56">
        <f t="shared" si="328"/>
        <v>0</v>
      </c>
      <c r="AF534" s="56"/>
      <c r="AG534" s="99" t="s">
        <v>73</v>
      </c>
      <c r="AH534" s="56">
        <f t="shared" si="329"/>
        <v>0</v>
      </c>
      <c r="AI534" s="100" t="s">
        <v>80</v>
      </c>
      <c r="AJ534" s="56">
        <f t="shared" si="330"/>
        <v>0</v>
      </c>
      <c r="AK534" s="56" t="s">
        <v>85</v>
      </c>
      <c r="AL534" s="56">
        <f t="shared" si="331"/>
        <v>0</v>
      </c>
      <c r="AM534" s="99" t="s">
        <v>105</v>
      </c>
      <c r="AN534" s="56">
        <f t="shared" si="332"/>
        <v>0</v>
      </c>
      <c r="AO534" s="99" t="s">
        <v>110</v>
      </c>
      <c r="AP534" s="56">
        <f t="shared" si="333"/>
        <v>0</v>
      </c>
      <c r="AQ534" s="99" t="s">
        <v>103</v>
      </c>
      <c r="AR534" s="56">
        <f t="shared" si="334"/>
        <v>0</v>
      </c>
      <c r="AS534" s="56"/>
      <c r="AT534" s="99" t="s">
        <v>77</v>
      </c>
      <c r="AU534" s="56">
        <f t="shared" si="335"/>
        <v>0</v>
      </c>
      <c r="AV534" s="99" t="s">
        <v>80</v>
      </c>
      <c r="AW534" s="56">
        <f t="shared" si="336"/>
        <v>0</v>
      </c>
      <c r="AX534" s="99" t="s">
        <v>90</v>
      </c>
      <c r="AY534" s="56">
        <f t="shared" si="337"/>
        <v>0</v>
      </c>
      <c r="AZ534" s="99" t="s">
        <v>123</v>
      </c>
      <c r="BA534" s="56">
        <f t="shared" si="338"/>
        <v>0</v>
      </c>
      <c r="BB534" s="99" t="s">
        <v>128</v>
      </c>
      <c r="BC534" s="56">
        <f t="shared" si="339"/>
        <v>0</v>
      </c>
      <c r="BD534" s="99" t="s">
        <v>126</v>
      </c>
      <c r="BE534" s="56">
        <f t="shared" si="340"/>
        <v>0</v>
      </c>
      <c r="BF534" s="56"/>
      <c r="BG534" s="69" t="s">
        <v>77</v>
      </c>
      <c r="BH534" s="56">
        <f t="shared" si="341"/>
        <v>0</v>
      </c>
      <c r="BI534" s="100" t="s">
        <v>80</v>
      </c>
      <c r="BJ534" s="56">
        <f t="shared" si="342"/>
        <v>0</v>
      </c>
      <c r="BK534" s="99" t="s">
        <v>90</v>
      </c>
      <c r="BL534" s="56">
        <f t="shared" si="343"/>
        <v>0</v>
      </c>
      <c r="BM534" s="99" t="s">
        <v>123</v>
      </c>
      <c r="BN534" s="56">
        <f t="shared" si="344"/>
        <v>0</v>
      </c>
      <c r="BO534" s="99" t="s">
        <v>128</v>
      </c>
      <c r="BP534" s="56">
        <f t="shared" si="345"/>
        <v>0</v>
      </c>
      <c r="BQ534" s="99" t="s">
        <v>126</v>
      </c>
      <c r="BR534" s="56">
        <f t="shared" si="346"/>
        <v>0</v>
      </c>
      <c r="BS534" s="56"/>
      <c r="BT534" s="99" t="s">
        <v>75</v>
      </c>
      <c r="BU534" s="56">
        <f t="shared" si="347"/>
        <v>0</v>
      </c>
      <c r="BV534" s="100" t="s">
        <v>139</v>
      </c>
      <c r="BW534" s="56">
        <f t="shared" si="348"/>
        <v>0</v>
      </c>
      <c r="BX534" s="99" t="s">
        <v>89</v>
      </c>
      <c r="BY534" s="56">
        <f t="shared" si="349"/>
        <v>0</v>
      </c>
      <c r="BZ534" s="99" t="s">
        <v>123</v>
      </c>
      <c r="CA534" s="56">
        <f t="shared" si="350"/>
        <v>0</v>
      </c>
      <c r="CB534" s="99" t="s">
        <v>111</v>
      </c>
      <c r="CC534" s="56">
        <f t="shared" si="351"/>
        <v>0</v>
      </c>
      <c r="CD534" s="99" t="s">
        <v>126</v>
      </c>
      <c r="CE534" s="56">
        <f t="shared" si="352"/>
        <v>0</v>
      </c>
      <c r="CF534" s="56"/>
      <c r="CG534" s="99" t="s">
        <v>75</v>
      </c>
      <c r="CH534" s="56">
        <f t="shared" si="353"/>
        <v>0</v>
      </c>
      <c r="CI534" s="99" t="s">
        <v>139</v>
      </c>
      <c r="CJ534" s="56">
        <f t="shared" si="354"/>
        <v>0</v>
      </c>
      <c r="CK534" s="99" t="s">
        <v>89</v>
      </c>
      <c r="CL534" s="56">
        <f t="shared" si="355"/>
        <v>0</v>
      </c>
      <c r="CM534" s="99" t="s">
        <v>123</v>
      </c>
      <c r="CN534" s="56">
        <f t="shared" si="356"/>
        <v>0</v>
      </c>
      <c r="CO534" s="99" t="s">
        <v>111</v>
      </c>
      <c r="CP534" s="56">
        <f t="shared" si="357"/>
        <v>0</v>
      </c>
      <c r="CQ534" s="99" t="s">
        <v>126</v>
      </c>
      <c r="CR534" s="102">
        <f t="shared" si="358"/>
        <v>0</v>
      </c>
    </row>
    <row r="535" spans="1:96" x14ac:dyDescent="0.15">
      <c r="A535" s="80" t="s">
        <v>1210</v>
      </c>
      <c r="B535" s="81" t="s">
        <v>1211</v>
      </c>
      <c r="C535" s="82" t="s">
        <v>170</v>
      </c>
      <c r="D535" s="82" t="s">
        <v>52</v>
      </c>
      <c r="E535" s="56"/>
      <c r="F535" s="14"/>
      <c r="G535" s="80">
        <v>0</v>
      </c>
      <c r="H535" s="56">
        <v>0</v>
      </c>
      <c r="I535" s="56">
        <v>0</v>
      </c>
      <c r="J535" s="56">
        <v>0</v>
      </c>
      <c r="K535" s="56">
        <v>0</v>
      </c>
      <c r="L535" s="56">
        <v>0</v>
      </c>
      <c r="M535" s="94">
        <f t="shared" si="321"/>
        <v>0</v>
      </c>
      <c r="N535" s="80"/>
      <c r="O535" s="56">
        <f t="shared" si="359"/>
        <v>0</v>
      </c>
      <c r="P535" s="56"/>
      <c r="Q535" s="81">
        <f t="shared" si="320"/>
        <v>0</v>
      </c>
      <c r="R535" s="14">
        <f t="shared" si="322"/>
        <v>0</v>
      </c>
      <c r="S535" s="80"/>
      <c r="T535" s="99" t="s">
        <v>77</v>
      </c>
      <c r="U535" s="56">
        <f t="shared" si="323"/>
        <v>0</v>
      </c>
      <c r="V535" s="99" t="s">
        <v>82</v>
      </c>
      <c r="W535" s="56">
        <f t="shared" si="324"/>
        <v>0</v>
      </c>
      <c r="X535" s="99" t="s">
        <v>90</v>
      </c>
      <c r="Y535" s="56">
        <f t="shared" si="325"/>
        <v>0</v>
      </c>
      <c r="Z535" s="99" t="s">
        <v>105</v>
      </c>
      <c r="AA535" s="56">
        <f t="shared" si="326"/>
        <v>0</v>
      </c>
      <c r="AB535" s="99" t="s">
        <v>108</v>
      </c>
      <c r="AC535" s="56">
        <f t="shared" si="327"/>
        <v>0</v>
      </c>
      <c r="AD535" s="99" t="s">
        <v>103</v>
      </c>
      <c r="AE535" s="56">
        <f t="shared" si="328"/>
        <v>0</v>
      </c>
      <c r="AF535" s="56"/>
      <c r="AG535" s="99" t="s">
        <v>76</v>
      </c>
      <c r="AH535" s="56">
        <f t="shared" si="329"/>
        <v>0</v>
      </c>
      <c r="AI535" s="100" t="s">
        <v>80</v>
      </c>
      <c r="AJ535" s="56">
        <f t="shared" si="330"/>
        <v>0</v>
      </c>
      <c r="AK535" s="56" t="s">
        <v>89</v>
      </c>
      <c r="AL535" s="56">
        <f t="shared" si="331"/>
        <v>0</v>
      </c>
      <c r="AM535" s="99" t="s">
        <v>123</v>
      </c>
      <c r="AN535" s="56">
        <f t="shared" si="332"/>
        <v>0</v>
      </c>
      <c r="AO535" s="99" t="s">
        <v>110</v>
      </c>
      <c r="AP535" s="56">
        <f t="shared" si="333"/>
        <v>0</v>
      </c>
      <c r="AQ535" s="99" t="s">
        <v>127</v>
      </c>
      <c r="AR535" s="56">
        <f t="shared" si="334"/>
        <v>0</v>
      </c>
      <c r="AS535" s="56"/>
      <c r="AT535" s="99" t="s">
        <v>76</v>
      </c>
      <c r="AU535" s="56">
        <f t="shared" si="335"/>
        <v>0</v>
      </c>
      <c r="AV535" s="99" t="s">
        <v>84</v>
      </c>
      <c r="AW535" s="56">
        <f t="shared" si="336"/>
        <v>0</v>
      </c>
      <c r="AX535" s="99" t="s">
        <v>89</v>
      </c>
      <c r="AY535" s="56">
        <f t="shared" si="337"/>
        <v>0</v>
      </c>
      <c r="AZ535" s="99" t="s">
        <v>107</v>
      </c>
      <c r="BA535" s="56">
        <f t="shared" si="338"/>
        <v>0</v>
      </c>
      <c r="BB535" s="99" t="s">
        <v>111</v>
      </c>
      <c r="BC535" s="56">
        <f t="shared" si="339"/>
        <v>0</v>
      </c>
      <c r="BD535" s="99" t="s">
        <v>126</v>
      </c>
      <c r="BE535" s="56">
        <f t="shared" si="340"/>
        <v>0</v>
      </c>
      <c r="BF535" s="56"/>
      <c r="BG535" s="69" t="s">
        <v>76</v>
      </c>
      <c r="BH535" s="56">
        <f t="shared" si="341"/>
        <v>0</v>
      </c>
      <c r="BI535" s="100" t="s">
        <v>84</v>
      </c>
      <c r="BJ535" s="56">
        <f t="shared" si="342"/>
        <v>0</v>
      </c>
      <c r="BK535" s="99" t="s">
        <v>89</v>
      </c>
      <c r="BL535" s="56">
        <f t="shared" si="343"/>
        <v>0</v>
      </c>
      <c r="BM535" s="99" t="s">
        <v>107</v>
      </c>
      <c r="BN535" s="56">
        <f t="shared" si="344"/>
        <v>0</v>
      </c>
      <c r="BO535" s="99" t="s">
        <v>111</v>
      </c>
      <c r="BP535" s="56">
        <f t="shared" si="345"/>
        <v>0</v>
      </c>
      <c r="BQ535" s="99" t="s">
        <v>126</v>
      </c>
      <c r="BR535" s="56">
        <f t="shared" si="346"/>
        <v>0</v>
      </c>
      <c r="BS535" s="56"/>
      <c r="BT535" s="99" t="s">
        <v>74</v>
      </c>
      <c r="BU535" s="56">
        <f t="shared" si="347"/>
        <v>0</v>
      </c>
      <c r="BV535" s="100" t="s">
        <v>139</v>
      </c>
      <c r="BW535" s="56">
        <f t="shared" si="348"/>
        <v>0</v>
      </c>
      <c r="BX535" s="99" t="s">
        <v>86</v>
      </c>
      <c r="BY535" s="56">
        <f t="shared" si="349"/>
        <v>0</v>
      </c>
      <c r="BZ535" s="99" t="s">
        <v>123</v>
      </c>
      <c r="CA535" s="56">
        <f t="shared" si="350"/>
        <v>0</v>
      </c>
      <c r="CB535" s="99" t="s">
        <v>111</v>
      </c>
      <c r="CC535" s="56">
        <f t="shared" si="351"/>
        <v>0</v>
      </c>
      <c r="CD535" s="99" t="s">
        <v>126</v>
      </c>
      <c r="CE535" s="56">
        <f t="shared" si="352"/>
        <v>0</v>
      </c>
      <c r="CF535" s="56"/>
      <c r="CG535" s="99" t="s">
        <v>74</v>
      </c>
      <c r="CH535" s="56">
        <f t="shared" si="353"/>
        <v>0</v>
      </c>
      <c r="CI535" s="99" t="s">
        <v>139</v>
      </c>
      <c r="CJ535" s="56">
        <f t="shared" si="354"/>
        <v>0</v>
      </c>
      <c r="CK535" s="99" t="s">
        <v>86</v>
      </c>
      <c r="CL535" s="56">
        <f t="shared" si="355"/>
        <v>0</v>
      </c>
      <c r="CM535" s="99" t="s">
        <v>123</v>
      </c>
      <c r="CN535" s="56">
        <f t="shared" si="356"/>
        <v>0</v>
      </c>
      <c r="CO535" s="99" t="s">
        <v>111</v>
      </c>
      <c r="CP535" s="56">
        <f t="shared" si="357"/>
        <v>0</v>
      </c>
      <c r="CQ535" s="99" t="s">
        <v>126</v>
      </c>
      <c r="CR535" s="102">
        <f t="shared" si="358"/>
        <v>0</v>
      </c>
    </row>
    <row r="536" spans="1:96" x14ac:dyDescent="0.15">
      <c r="A536" s="80" t="s">
        <v>1212</v>
      </c>
      <c r="B536" s="81" t="s">
        <v>1213</v>
      </c>
      <c r="C536" s="82" t="s">
        <v>170</v>
      </c>
      <c r="D536" s="82" t="s">
        <v>52</v>
      </c>
      <c r="E536" s="56"/>
      <c r="F536" s="14"/>
      <c r="G536" s="80">
        <v>0</v>
      </c>
      <c r="H536" s="56">
        <v>0</v>
      </c>
      <c r="I536" s="56">
        <v>0</v>
      </c>
      <c r="J536" s="56">
        <v>0</v>
      </c>
      <c r="K536" s="56">
        <v>0</v>
      </c>
      <c r="L536" s="56">
        <v>0</v>
      </c>
      <c r="M536" s="94">
        <f t="shared" si="321"/>
        <v>0</v>
      </c>
      <c r="N536" s="80"/>
      <c r="O536" s="56">
        <f t="shared" si="359"/>
        <v>0</v>
      </c>
      <c r="P536" s="56"/>
      <c r="Q536" s="81">
        <f t="shared" si="320"/>
        <v>0</v>
      </c>
      <c r="R536" s="14">
        <f t="shared" si="322"/>
        <v>0</v>
      </c>
      <c r="S536" s="80"/>
      <c r="T536" s="99" t="s">
        <v>77</v>
      </c>
      <c r="U536" s="56">
        <f t="shared" si="323"/>
        <v>0</v>
      </c>
      <c r="V536" s="99" t="s">
        <v>81</v>
      </c>
      <c r="W536" s="56">
        <f t="shared" si="324"/>
        <v>0</v>
      </c>
      <c r="X536" s="99" t="s">
        <v>90</v>
      </c>
      <c r="Y536" s="56">
        <f t="shared" si="325"/>
        <v>0</v>
      </c>
      <c r="Z536" s="99" t="s">
        <v>123</v>
      </c>
      <c r="AA536" s="56">
        <f t="shared" si="326"/>
        <v>0</v>
      </c>
      <c r="AB536" s="99" t="s">
        <v>110</v>
      </c>
      <c r="AC536" s="56">
        <f t="shared" si="327"/>
        <v>0</v>
      </c>
      <c r="AD536" s="99" t="s">
        <v>103</v>
      </c>
      <c r="AE536" s="56">
        <f t="shared" si="328"/>
        <v>0</v>
      </c>
      <c r="AF536" s="56"/>
      <c r="AG536" s="99" t="s">
        <v>73</v>
      </c>
      <c r="AH536" s="56">
        <f t="shared" si="329"/>
        <v>0</v>
      </c>
      <c r="AI536" s="100" t="s">
        <v>79</v>
      </c>
      <c r="AJ536" s="56">
        <f t="shared" si="330"/>
        <v>0</v>
      </c>
      <c r="AK536" s="56" t="s">
        <v>85</v>
      </c>
      <c r="AL536" s="56">
        <f t="shared" si="331"/>
        <v>0</v>
      </c>
      <c r="AM536" s="99" t="s">
        <v>105</v>
      </c>
      <c r="AN536" s="56">
        <f t="shared" si="332"/>
        <v>0</v>
      </c>
      <c r="AO536" s="99" t="s">
        <v>111</v>
      </c>
      <c r="AP536" s="56">
        <f t="shared" si="333"/>
        <v>0</v>
      </c>
      <c r="AQ536" s="99" t="s">
        <v>103</v>
      </c>
      <c r="AR536" s="56">
        <f t="shared" si="334"/>
        <v>0</v>
      </c>
      <c r="AS536" s="56"/>
      <c r="AT536" s="99" t="s">
        <v>77</v>
      </c>
      <c r="AU536" s="56">
        <f t="shared" si="335"/>
        <v>0</v>
      </c>
      <c r="AV536" s="99" t="s">
        <v>80</v>
      </c>
      <c r="AW536" s="56">
        <f t="shared" si="336"/>
        <v>0</v>
      </c>
      <c r="AX536" s="99" t="s">
        <v>90</v>
      </c>
      <c r="AY536" s="56">
        <f t="shared" si="337"/>
        <v>0</v>
      </c>
      <c r="AZ536" s="99" t="s">
        <v>105</v>
      </c>
      <c r="BA536" s="56">
        <f t="shared" si="338"/>
        <v>0</v>
      </c>
      <c r="BB536" s="99" t="s">
        <v>111</v>
      </c>
      <c r="BC536" s="56">
        <f t="shared" si="339"/>
        <v>0</v>
      </c>
      <c r="BD536" s="99" t="s">
        <v>112</v>
      </c>
      <c r="BE536" s="56">
        <f t="shared" si="340"/>
        <v>0</v>
      </c>
      <c r="BF536" s="56"/>
      <c r="BG536" s="69" t="s">
        <v>77</v>
      </c>
      <c r="BH536" s="56">
        <f t="shared" si="341"/>
        <v>0</v>
      </c>
      <c r="BI536" s="100" t="s">
        <v>80</v>
      </c>
      <c r="BJ536" s="56">
        <f t="shared" si="342"/>
        <v>0</v>
      </c>
      <c r="BK536" s="99" t="s">
        <v>90</v>
      </c>
      <c r="BL536" s="56">
        <f t="shared" si="343"/>
        <v>0</v>
      </c>
      <c r="BM536" s="99" t="s">
        <v>105</v>
      </c>
      <c r="BN536" s="56">
        <f t="shared" si="344"/>
        <v>0</v>
      </c>
      <c r="BO536" s="99" t="s">
        <v>111</v>
      </c>
      <c r="BP536" s="56">
        <f t="shared" si="345"/>
        <v>0</v>
      </c>
      <c r="BQ536" s="99" t="s">
        <v>112</v>
      </c>
      <c r="BR536" s="56">
        <f t="shared" si="346"/>
        <v>0</v>
      </c>
      <c r="BS536" s="56"/>
      <c r="BT536" s="99" t="s">
        <v>74</v>
      </c>
      <c r="BU536" s="56">
        <f t="shared" si="347"/>
        <v>0</v>
      </c>
      <c r="BV536" s="100" t="s">
        <v>139</v>
      </c>
      <c r="BW536" s="56">
        <f t="shared" si="348"/>
        <v>0</v>
      </c>
      <c r="BX536" s="99" t="s">
        <v>86</v>
      </c>
      <c r="BY536" s="56">
        <f t="shared" si="349"/>
        <v>0</v>
      </c>
      <c r="BZ536" s="99" t="s">
        <v>123</v>
      </c>
      <c r="CA536" s="56">
        <f t="shared" si="350"/>
        <v>0</v>
      </c>
      <c r="CB536" s="99" t="s">
        <v>111</v>
      </c>
      <c r="CC536" s="56">
        <f t="shared" si="351"/>
        <v>0</v>
      </c>
      <c r="CD536" s="99" t="s">
        <v>126</v>
      </c>
      <c r="CE536" s="56">
        <f t="shared" si="352"/>
        <v>0</v>
      </c>
      <c r="CF536" s="56"/>
      <c r="CG536" s="99" t="s">
        <v>74</v>
      </c>
      <c r="CH536" s="56">
        <f t="shared" si="353"/>
        <v>0</v>
      </c>
      <c r="CI536" s="99" t="s">
        <v>139</v>
      </c>
      <c r="CJ536" s="56">
        <f t="shared" si="354"/>
        <v>0</v>
      </c>
      <c r="CK536" s="99" t="s">
        <v>86</v>
      </c>
      <c r="CL536" s="56">
        <f t="shared" si="355"/>
        <v>0</v>
      </c>
      <c r="CM536" s="99" t="s">
        <v>123</v>
      </c>
      <c r="CN536" s="56">
        <f t="shared" si="356"/>
        <v>0</v>
      </c>
      <c r="CO536" s="99" t="s">
        <v>111</v>
      </c>
      <c r="CP536" s="56">
        <f t="shared" si="357"/>
        <v>0</v>
      </c>
      <c r="CQ536" s="99" t="s">
        <v>126</v>
      </c>
      <c r="CR536" s="102">
        <f t="shared" si="358"/>
        <v>0</v>
      </c>
    </row>
    <row r="537" spans="1:96" x14ac:dyDescent="0.15">
      <c r="A537" s="80" t="s">
        <v>1214</v>
      </c>
      <c r="B537" s="81" t="s">
        <v>1215</v>
      </c>
      <c r="C537" s="82" t="s">
        <v>170</v>
      </c>
      <c r="D537" s="82" t="s">
        <v>52</v>
      </c>
      <c r="E537" s="56"/>
      <c r="F537" s="14"/>
      <c r="G537" s="80">
        <v>0</v>
      </c>
      <c r="H537" s="56">
        <v>0</v>
      </c>
      <c r="I537" s="56">
        <v>0</v>
      </c>
      <c r="J537" s="56">
        <v>0</v>
      </c>
      <c r="K537" s="56">
        <v>0</v>
      </c>
      <c r="L537" s="56">
        <v>0</v>
      </c>
      <c r="M537" s="94">
        <f t="shared" si="321"/>
        <v>0</v>
      </c>
      <c r="N537" s="80"/>
      <c r="O537" s="56">
        <f t="shared" si="359"/>
        <v>0</v>
      </c>
      <c r="P537" s="56"/>
      <c r="Q537" s="81">
        <f t="shared" si="320"/>
        <v>0</v>
      </c>
      <c r="R537" s="14">
        <f t="shared" si="322"/>
        <v>0</v>
      </c>
      <c r="S537" s="80"/>
      <c r="T537" s="99" t="s">
        <v>77</v>
      </c>
      <c r="U537" s="56">
        <f t="shared" si="323"/>
        <v>0</v>
      </c>
      <c r="V537" s="99" t="s">
        <v>82</v>
      </c>
      <c r="W537" s="56">
        <f t="shared" si="324"/>
        <v>0</v>
      </c>
      <c r="X537" s="99" t="s">
        <v>90</v>
      </c>
      <c r="Y537" s="56">
        <f t="shared" si="325"/>
        <v>0</v>
      </c>
      <c r="Z537" s="99" t="s">
        <v>105</v>
      </c>
      <c r="AA537" s="56">
        <f t="shared" si="326"/>
        <v>0</v>
      </c>
      <c r="AB537" s="99" t="s">
        <v>108</v>
      </c>
      <c r="AC537" s="56">
        <f t="shared" si="327"/>
        <v>0</v>
      </c>
      <c r="AD537" s="99" t="s">
        <v>103</v>
      </c>
      <c r="AE537" s="56">
        <f t="shared" si="328"/>
        <v>0</v>
      </c>
      <c r="AF537" s="56"/>
      <c r="AG537" s="99" t="s">
        <v>73</v>
      </c>
      <c r="AH537" s="56">
        <f t="shared" si="329"/>
        <v>0</v>
      </c>
      <c r="AI537" s="100" t="s">
        <v>79</v>
      </c>
      <c r="AJ537" s="56">
        <f t="shared" si="330"/>
        <v>0</v>
      </c>
      <c r="AK537" s="56" t="s">
        <v>85</v>
      </c>
      <c r="AL537" s="56">
        <f t="shared" si="331"/>
        <v>0</v>
      </c>
      <c r="AM537" s="99" t="s">
        <v>105</v>
      </c>
      <c r="AN537" s="56">
        <f t="shared" si="332"/>
        <v>0</v>
      </c>
      <c r="AO537" s="99" t="s">
        <v>110</v>
      </c>
      <c r="AP537" s="56">
        <f t="shared" si="333"/>
        <v>0</v>
      </c>
      <c r="AQ537" s="99" t="s">
        <v>103</v>
      </c>
      <c r="AR537" s="56">
        <f t="shared" si="334"/>
        <v>0</v>
      </c>
      <c r="AS537" s="56"/>
      <c r="AT537" s="99" t="s">
        <v>73</v>
      </c>
      <c r="AU537" s="56">
        <f t="shared" si="335"/>
        <v>0</v>
      </c>
      <c r="AV537" s="99" t="s">
        <v>132</v>
      </c>
      <c r="AW537" s="56">
        <f t="shared" si="336"/>
        <v>0</v>
      </c>
      <c r="AX537" s="99" t="s">
        <v>86</v>
      </c>
      <c r="AY537" s="56">
        <f t="shared" si="337"/>
        <v>0</v>
      </c>
      <c r="AZ537" s="99" t="s">
        <v>105</v>
      </c>
      <c r="BA537" s="56">
        <f t="shared" si="338"/>
        <v>0</v>
      </c>
      <c r="BB537" s="99" t="s">
        <v>111</v>
      </c>
      <c r="BC537" s="56">
        <f t="shared" si="339"/>
        <v>0</v>
      </c>
      <c r="BD537" s="99" t="s">
        <v>112</v>
      </c>
      <c r="BE537" s="56">
        <f t="shared" si="340"/>
        <v>0</v>
      </c>
      <c r="BF537" s="56"/>
      <c r="BG537" s="69" t="s">
        <v>73</v>
      </c>
      <c r="BH537" s="56">
        <f t="shared" si="341"/>
        <v>0</v>
      </c>
      <c r="BI537" s="100" t="s">
        <v>132</v>
      </c>
      <c r="BJ537" s="56">
        <f t="shared" si="342"/>
        <v>0</v>
      </c>
      <c r="BK537" s="99" t="s">
        <v>86</v>
      </c>
      <c r="BL537" s="56">
        <f t="shared" si="343"/>
        <v>0</v>
      </c>
      <c r="BM537" s="99" t="s">
        <v>105</v>
      </c>
      <c r="BN537" s="56">
        <f t="shared" si="344"/>
        <v>0</v>
      </c>
      <c r="BO537" s="99" t="s">
        <v>111</v>
      </c>
      <c r="BP537" s="56">
        <f t="shared" si="345"/>
        <v>0</v>
      </c>
      <c r="BQ537" s="99" t="s">
        <v>112</v>
      </c>
      <c r="BR537" s="56">
        <f t="shared" si="346"/>
        <v>0</v>
      </c>
      <c r="BS537" s="56"/>
      <c r="BT537" s="99" t="s">
        <v>73</v>
      </c>
      <c r="BU537" s="56">
        <f t="shared" si="347"/>
        <v>0</v>
      </c>
      <c r="BV537" s="100" t="s">
        <v>84</v>
      </c>
      <c r="BW537" s="56">
        <f t="shared" si="348"/>
        <v>0</v>
      </c>
      <c r="BX537" s="99" t="s">
        <v>85</v>
      </c>
      <c r="BY537" s="56">
        <f t="shared" si="349"/>
        <v>0</v>
      </c>
      <c r="BZ537" s="99" t="s">
        <v>105</v>
      </c>
      <c r="CA537" s="56">
        <f t="shared" si="350"/>
        <v>0</v>
      </c>
      <c r="CB537" s="99" t="s">
        <v>108</v>
      </c>
      <c r="CC537" s="56">
        <f t="shared" si="351"/>
        <v>0</v>
      </c>
      <c r="CD537" s="99" t="s">
        <v>112</v>
      </c>
      <c r="CE537" s="56">
        <f t="shared" si="352"/>
        <v>0</v>
      </c>
      <c r="CF537" s="56"/>
      <c r="CG537" s="99" t="s">
        <v>73</v>
      </c>
      <c r="CH537" s="56">
        <f t="shared" si="353"/>
        <v>0</v>
      </c>
      <c r="CI537" s="99" t="s">
        <v>84</v>
      </c>
      <c r="CJ537" s="56">
        <f t="shared" si="354"/>
        <v>0</v>
      </c>
      <c r="CK537" s="99" t="s">
        <v>85</v>
      </c>
      <c r="CL537" s="56">
        <f t="shared" si="355"/>
        <v>0</v>
      </c>
      <c r="CM537" s="99" t="s">
        <v>105</v>
      </c>
      <c r="CN537" s="56">
        <f t="shared" si="356"/>
        <v>0</v>
      </c>
      <c r="CO537" s="99" t="s">
        <v>108</v>
      </c>
      <c r="CP537" s="56">
        <f t="shared" si="357"/>
        <v>0</v>
      </c>
      <c r="CQ537" s="99" t="s">
        <v>112</v>
      </c>
      <c r="CR537" s="102">
        <f t="shared" si="358"/>
        <v>0</v>
      </c>
    </row>
    <row r="538" spans="1:96" x14ac:dyDescent="0.15">
      <c r="A538" s="80" t="s">
        <v>1216</v>
      </c>
      <c r="B538" s="81" t="s">
        <v>1217</v>
      </c>
      <c r="C538" s="82" t="s">
        <v>170</v>
      </c>
      <c r="D538" s="82" t="s">
        <v>52</v>
      </c>
      <c r="E538" s="56"/>
      <c r="F538" s="14"/>
      <c r="G538" s="80">
        <v>0</v>
      </c>
      <c r="H538" s="56">
        <v>0</v>
      </c>
      <c r="I538" s="56">
        <v>0</v>
      </c>
      <c r="J538" s="56">
        <v>0</v>
      </c>
      <c r="K538" s="56">
        <v>0</v>
      </c>
      <c r="L538" s="56">
        <v>0</v>
      </c>
      <c r="M538" s="94">
        <f t="shared" si="321"/>
        <v>0</v>
      </c>
      <c r="N538" s="80"/>
      <c r="O538" s="56">
        <f t="shared" si="359"/>
        <v>0</v>
      </c>
      <c r="P538" s="56"/>
      <c r="Q538" s="81">
        <f t="shared" ref="Q538:Q567" si="360">IF(F538&gt;0,IF(P538="重本",(2-F538)*72,-(F538)*72),IF(P538="重本",2*72,0))</f>
        <v>0</v>
      </c>
      <c r="R538" s="14">
        <f t="shared" si="322"/>
        <v>0</v>
      </c>
      <c r="S538" s="80"/>
      <c r="T538" s="99" t="s">
        <v>75</v>
      </c>
      <c r="U538" s="56">
        <f t="shared" si="323"/>
        <v>0</v>
      </c>
      <c r="V538" s="99" t="s">
        <v>80</v>
      </c>
      <c r="W538" s="56">
        <f t="shared" si="324"/>
        <v>0</v>
      </c>
      <c r="X538" s="99" t="s">
        <v>89</v>
      </c>
      <c r="Y538" s="56">
        <f t="shared" si="325"/>
        <v>0</v>
      </c>
      <c r="Z538" s="99" t="s">
        <v>123</v>
      </c>
      <c r="AA538" s="56">
        <f t="shared" si="326"/>
        <v>0</v>
      </c>
      <c r="AB538" s="99" t="s">
        <v>111</v>
      </c>
      <c r="AC538" s="56">
        <f t="shared" si="327"/>
        <v>0</v>
      </c>
      <c r="AD538" s="99" t="s">
        <v>103</v>
      </c>
      <c r="AE538" s="56">
        <f t="shared" si="328"/>
        <v>0</v>
      </c>
      <c r="AF538" s="56"/>
      <c r="AG538" s="99" t="s">
        <v>74</v>
      </c>
      <c r="AH538" s="56">
        <f t="shared" si="329"/>
        <v>0</v>
      </c>
      <c r="AI538" s="100" t="s">
        <v>79</v>
      </c>
      <c r="AJ538" s="56">
        <f t="shared" si="330"/>
        <v>0</v>
      </c>
      <c r="AK538" s="56" t="s">
        <v>85</v>
      </c>
      <c r="AL538" s="56">
        <f t="shared" si="331"/>
        <v>0</v>
      </c>
      <c r="AM538" s="99" t="s">
        <v>105</v>
      </c>
      <c r="AN538" s="56">
        <f t="shared" si="332"/>
        <v>0</v>
      </c>
      <c r="AO538" s="99" t="s">
        <v>111</v>
      </c>
      <c r="AP538" s="56">
        <f t="shared" si="333"/>
        <v>0</v>
      </c>
      <c r="AQ538" s="99" t="s">
        <v>103</v>
      </c>
      <c r="AR538" s="56">
        <f t="shared" si="334"/>
        <v>0</v>
      </c>
      <c r="AS538" s="56"/>
      <c r="AT538" s="99" t="s">
        <v>74</v>
      </c>
      <c r="AU538" s="56">
        <f t="shared" si="335"/>
        <v>0</v>
      </c>
      <c r="AV538" s="99" t="s">
        <v>79</v>
      </c>
      <c r="AW538" s="56">
        <f t="shared" si="336"/>
        <v>0</v>
      </c>
      <c r="AX538" s="99" t="s">
        <v>89</v>
      </c>
      <c r="AY538" s="56">
        <f t="shared" si="337"/>
        <v>0</v>
      </c>
      <c r="AZ538" s="99" t="s">
        <v>123</v>
      </c>
      <c r="BA538" s="56">
        <f t="shared" si="338"/>
        <v>0</v>
      </c>
      <c r="BB538" s="99" t="s">
        <v>133</v>
      </c>
      <c r="BC538" s="56">
        <f t="shared" si="339"/>
        <v>0</v>
      </c>
      <c r="BD538" s="99" t="s">
        <v>103</v>
      </c>
      <c r="BE538" s="56">
        <f t="shared" si="340"/>
        <v>0</v>
      </c>
      <c r="BF538" s="56"/>
      <c r="BG538" s="69" t="s">
        <v>74</v>
      </c>
      <c r="BH538" s="56">
        <f t="shared" si="341"/>
        <v>0</v>
      </c>
      <c r="BI538" s="100" t="s">
        <v>79</v>
      </c>
      <c r="BJ538" s="56">
        <f t="shared" si="342"/>
        <v>0</v>
      </c>
      <c r="BK538" s="99" t="s">
        <v>89</v>
      </c>
      <c r="BL538" s="56">
        <f t="shared" si="343"/>
        <v>0</v>
      </c>
      <c r="BM538" s="99" t="s">
        <v>123</v>
      </c>
      <c r="BN538" s="56">
        <f t="shared" si="344"/>
        <v>0</v>
      </c>
      <c r="BO538" s="99" t="s">
        <v>133</v>
      </c>
      <c r="BP538" s="56">
        <f t="shared" si="345"/>
        <v>0</v>
      </c>
      <c r="BQ538" s="99" t="s">
        <v>103</v>
      </c>
      <c r="BR538" s="56">
        <f t="shared" si="346"/>
        <v>0</v>
      </c>
      <c r="BS538" s="56"/>
      <c r="BT538" s="99" t="s">
        <v>75</v>
      </c>
      <c r="BU538" s="56">
        <f t="shared" si="347"/>
        <v>0</v>
      </c>
      <c r="BV538" s="100" t="s">
        <v>139</v>
      </c>
      <c r="BW538" s="56">
        <f t="shared" si="348"/>
        <v>0</v>
      </c>
      <c r="BX538" s="99" t="s">
        <v>89</v>
      </c>
      <c r="BY538" s="56">
        <f t="shared" si="349"/>
        <v>0</v>
      </c>
      <c r="BZ538" s="99" t="s">
        <v>123</v>
      </c>
      <c r="CA538" s="56">
        <f t="shared" si="350"/>
        <v>0</v>
      </c>
      <c r="CB538" s="99" t="s">
        <v>111</v>
      </c>
      <c r="CC538" s="56">
        <f t="shared" si="351"/>
        <v>0</v>
      </c>
      <c r="CD538" s="99" t="s">
        <v>126</v>
      </c>
      <c r="CE538" s="56">
        <f t="shared" si="352"/>
        <v>0</v>
      </c>
      <c r="CF538" s="56"/>
      <c r="CG538" s="99" t="s">
        <v>75</v>
      </c>
      <c r="CH538" s="56">
        <f t="shared" si="353"/>
        <v>0</v>
      </c>
      <c r="CI538" s="99" t="s">
        <v>139</v>
      </c>
      <c r="CJ538" s="56">
        <f t="shared" si="354"/>
        <v>0</v>
      </c>
      <c r="CK538" s="99" t="s">
        <v>89</v>
      </c>
      <c r="CL538" s="56">
        <f t="shared" si="355"/>
        <v>0</v>
      </c>
      <c r="CM538" s="99" t="s">
        <v>123</v>
      </c>
      <c r="CN538" s="56">
        <f t="shared" si="356"/>
        <v>0</v>
      </c>
      <c r="CO538" s="99" t="s">
        <v>111</v>
      </c>
      <c r="CP538" s="56">
        <f t="shared" si="357"/>
        <v>0</v>
      </c>
      <c r="CQ538" s="99" t="s">
        <v>126</v>
      </c>
      <c r="CR538" s="102">
        <f t="shared" si="358"/>
        <v>0</v>
      </c>
    </row>
    <row r="539" spans="1:96" x14ac:dyDescent="0.15">
      <c r="A539" s="80" t="s">
        <v>302</v>
      </c>
      <c r="B539" s="81" t="s">
        <v>1218</v>
      </c>
      <c r="C539" s="82" t="s">
        <v>170</v>
      </c>
      <c r="D539" s="82" t="s">
        <v>52</v>
      </c>
      <c r="E539" s="56"/>
      <c r="F539" s="14"/>
      <c r="G539" s="80">
        <v>0</v>
      </c>
      <c r="H539" s="56">
        <v>0</v>
      </c>
      <c r="I539" s="56">
        <v>0</v>
      </c>
      <c r="J539" s="56">
        <v>0</v>
      </c>
      <c r="K539" s="56">
        <v>0</v>
      </c>
      <c r="L539" s="56">
        <v>0</v>
      </c>
      <c r="M539" s="94">
        <f t="shared" si="321"/>
        <v>0</v>
      </c>
      <c r="N539" s="80"/>
      <c r="O539" s="56">
        <f t="shared" si="359"/>
        <v>0</v>
      </c>
      <c r="P539" s="56"/>
      <c r="Q539" s="81">
        <f t="shared" si="360"/>
        <v>0</v>
      </c>
      <c r="R539" s="14">
        <f t="shared" si="322"/>
        <v>0</v>
      </c>
      <c r="S539" s="80"/>
      <c r="T539" s="99" t="s">
        <v>77</v>
      </c>
      <c r="U539" s="56">
        <f t="shared" si="323"/>
        <v>0</v>
      </c>
      <c r="V539" s="99" t="s">
        <v>81</v>
      </c>
      <c r="W539" s="56">
        <f t="shared" si="324"/>
        <v>0</v>
      </c>
      <c r="X539" s="99" t="s">
        <v>90</v>
      </c>
      <c r="Y539" s="56">
        <f t="shared" si="325"/>
        <v>0</v>
      </c>
      <c r="Z539" s="99" t="s">
        <v>123</v>
      </c>
      <c r="AA539" s="56">
        <f t="shared" si="326"/>
        <v>0</v>
      </c>
      <c r="AB539" s="99" t="s">
        <v>110</v>
      </c>
      <c r="AC539" s="56">
        <f t="shared" si="327"/>
        <v>0</v>
      </c>
      <c r="AD539" s="99" t="s">
        <v>103</v>
      </c>
      <c r="AE539" s="56">
        <f t="shared" si="328"/>
        <v>0</v>
      </c>
      <c r="AF539" s="56"/>
      <c r="AG539" s="99" t="s">
        <v>74</v>
      </c>
      <c r="AH539" s="56">
        <f t="shared" si="329"/>
        <v>0</v>
      </c>
      <c r="AI539" s="100" t="s">
        <v>81</v>
      </c>
      <c r="AJ539" s="56">
        <f t="shared" si="330"/>
        <v>0</v>
      </c>
      <c r="AK539" s="56" t="s">
        <v>89</v>
      </c>
      <c r="AL539" s="56">
        <f t="shared" si="331"/>
        <v>0</v>
      </c>
      <c r="AM539" s="99" t="s">
        <v>105</v>
      </c>
      <c r="AN539" s="56">
        <f t="shared" si="332"/>
        <v>0</v>
      </c>
      <c r="AO539" s="99" t="s">
        <v>110</v>
      </c>
      <c r="AP539" s="56">
        <f t="shared" si="333"/>
        <v>0</v>
      </c>
      <c r="AQ539" s="99" t="s">
        <v>127</v>
      </c>
      <c r="AR539" s="56">
        <f t="shared" si="334"/>
        <v>0</v>
      </c>
      <c r="AS539" s="56"/>
      <c r="AT539" s="99" t="s">
        <v>74</v>
      </c>
      <c r="AU539" s="56">
        <f t="shared" si="335"/>
        <v>0</v>
      </c>
      <c r="AV539" s="99" t="s">
        <v>79</v>
      </c>
      <c r="AW539" s="56">
        <f t="shared" si="336"/>
        <v>0</v>
      </c>
      <c r="AX539" s="99" t="s">
        <v>89</v>
      </c>
      <c r="AY539" s="56">
        <f t="shared" si="337"/>
        <v>0</v>
      </c>
      <c r="AZ539" s="99" t="s">
        <v>123</v>
      </c>
      <c r="BA539" s="56">
        <f t="shared" si="338"/>
        <v>0</v>
      </c>
      <c r="BB539" s="99" t="s">
        <v>133</v>
      </c>
      <c r="BC539" s="56">
        <f t="shared" si="339"/>
        <v>0</v>
      </c>
      <c r="BD539" s="99" t="s">
        <v>126</v>
      </c>
      <c r="BE539" s="56">
        <f t="shared" si="340"/>
        <v>0</v>
      </c>
      <c r="BF539" s="56"/>
      <c r="BG539" s="69" t="s">
        <v>74</v>
      </c>
      <c r="BH539" s="56">
        <f t="shared" si="341"/>
        <v>0</v>
      </c>
      <c r="BI539" s="100" t="s">
        <v>79</v>
      </c>
      <c r="BJ539" s="56">
        <f t="shared" si="342"/>
        <v>0</v>
      </c>
      <c r="BK539" s="99" t="s">
        <v>89</v>
      </c>
      <c r="BL539" s="56">
        <f t="shared" si="343"/>
        <v>0</v>
      </c>
      <c r="BM539" s="99" t="s">
        <v>123</v>
      </c>
      <c r="BN539" s="56">
        <f t="shared" si="344"/>
        <v>0</v>
      </c>
      <c r="BO539" s="99" t="s">
        <v>133</v>
      </c>
      <c r="BP539" s="56">
        <f t="shared" si="345"/>
        <v>0</v>
      </c>
      <c r="BQ539" s="99" t="s">
        <v>126</v>
      </c>
      <c r="BR539" s="56">
        <f t="shared" si="346"/>
        <v>0</v>
      </c>
      <c r="BS539" s="56"/>
      <c r="BT539" s="99" t="s">
        <v>74</v>
      </c>
      <c r="BU539" s="56">
        <f t="shared" si="347"/>
        <v>0</v>
      </c>
      <c r="BV539" s="100" t="s">
        <v>139</v>
      </c>
      <c r="BW539" s="56">
        <f t="shared" si="348"/>
        <v>0</v>
      </c>
      <c r="BX539" s="99" t="s">
        <v>86</v>
      </c>
      <c r="BY539" s="56">
        <f t="shared" si="349"/>
        <v>0</v>
      </c>
      <c r="BZ539" s="99" t="s">
        <v>123</v>
      </c>
      <c r="CA539" s="56">
        <f t="shared" si="350"/>
        <v>0</v>
      </c>
      <c r="CB539" s="99" t="s">
        <v>111</v>
      </c>
      <c r="CC539" s="56">
        <f t="shared" si="351"/>
        <v>0</v>
      </c>
      <c r="CD539" s="99" t="s">
        <v>126</v>
      </c>
      <c r="CE539" s="56">
        <f t="shared" si="352"/>
        <v>0</v>
      </c>
      <c r="CF539" s="56"/>
      <c r="CG539" s="99" t="s">
        <v>74</v>
      </c>
      <c r="CH539" s="56">
        <f t="shared" si="353"/>
        <v>0</v>
      </c>
      <c r="CI539" s="99" t="s">
        <v>139</v>
      </c>
      <c r="CJ539" s="56">
        <f t="shared" si="354"/>
        <v>0</v>
      </c>
      <c r="CK539" s="99" t="s">
        <v>86</v>
      </c>
      <c r="CL539" s="56">
        <f t="shared" si="355"/>
        <v>0</v>
      </c>
      <c r="CM539" s="99" t="s">
        <v>123</v>
      </c>
      <c r="CN539" s="56">
        <f t="shared" si="356"/>
        <v>0</v>
      </c>
      <c r="CO539" s="99" t="s">
        <v>111</v>
      </c>
      <c r="CP539" s="56">
        <f t="shared" si="357"/>
        <v>0</v>
      </c>
      <c r="CQ539" s="99" t="s">
        <v>126</v>
      </c>
      <c r="CR539" s="102">
        <f t="shared" si="358"/>
        <v>0</v>
      </c>
    </row>
    <row r="540" spans="1:96" x14ac:dyDescent="0.15">
      <c r="A540" s="80" t="s">
        <v>1219</v>
      </c>
      <c r="B540" s="81" t="s">
        <v>1220</v>
      </c>
      <c r="C540" s="82" t="s">
        <v>170</v>
      </c>
      <c r="D540" s="82" t="s">
        <v>52</v>
      </c>
      <c r="E540" s="56"/>
      <c r="F540" s="14"/>
      <c r="G540" s="80">
        <v>0</v>
      </c>
      <c r="H540" s="56">
        <v>0</v>
      </c>
      <c r="I540" s="56">
        <v>0</v>
      </c>
      <c r="J540" s="56">
        <v>0</v>
      </c>
      <c r="K540" s="56">
        <v>0</v>
      </c>
      <c r="L540" s="56">
        <v>0</v>
      </c>
      <c r="M540" s="94">
        <f t="shared" si="321"/>
        <v>0</v>
      </c>
      <c r="N540" s="80"/>
      <c r="O540" s="56">
        <f t="shared" si="359"/>
        <v>0</v>
      </c>
      <c r="P540" s="56"/>
      <c r="Q540" s="81">
        <f t="shared" si="360"/>
        <v>0</v>
      </c>
      <c r="R540" s="14">
        <f t="shared" si="322"/>
        <v>0</v>
      </c>
      <c r="S540" s="80"/>
      <c r="T540" s="99" t="s">
        <v>74</v>
      </c>
      <c r="U540" s="56">
        <f t="shared" si="323"/>
        <v>0</v>
      </c>
      <c r="V540" s="99" t="s">
        <v>79</v>
      </c>
      <c r="W540" s="56">
        <f t="shared" si="324"/>
        <v>0</v>
      </c>
      <c r="X540" s="99" t="s">
        <v>86</v>
      </c>
      <c r="Y540" s="56">
        <f t="shared" si="325"/>
        <v>0</v>
      </c>
      <c r="Z540" s="99" t="s">
        <v>107</v>
      </c>
      <c r="AA540" s="56">
        <f t="shared" si="326"/>
        <v>0</v>
      </c>
      <c r="AB540" s="99" t="s">
        <v>110</v>
      </c>
      <c r="AC540" s="56">
        <f t="shared" si="327"/>
        <v>0</v>
      </c>
      <c r="AD540" s="99" t="s">
        <v>103</v>
      </c>
      <c r="AE540" s="56">
        <f t="shared" si="328"/>
        <v>0</v>
      </c>
      <c r="AF540" s="56"/>
      <c r="AG540" s="99" t="s">
        <v>77</v>
      </c>
      <c r="AH540" s="56">
        <f t="shared" si="329"/>
        <v>0</v>
      </c>
      <c r="AI540" s="100" t="s">
        <v>80</v>
      </c>
      <c r="AJ540" s="56">
        <f t="shared" si="330"/>
        <v>0</v>
      </c>
      <c r="AK540" s="56" t="s">
        <v>90</v>
      </c>
      <c r="AL540" s="56">
        <f t="shared" si="331"/>
        <v>0</v>
      </c>
      <c r="AM540" s="99" t="s">
        <v>123</v>
      </c>
      <c r="AN540" s="56">
        <f t="shared" si="332"/>
        <v>0</v>
      </c>
      <c r="AO540" s="99" t="s">
        <v>111</v>
      </c>
      <c r="AP540" s="56">
        <f t="shared" si="333"/>
        <v>0</v>
      </c>
      <c r="AQ540" s="99" t="s">
        <v>103</v>
      </c>
      <c r="AR540" s="56">
        <f t="shared" si="334"/>
        <v>0</v>
      </c>
      <c r="AS540" s="56"/>
      <c r="AT540" s="99" t="s">
        <v>77</v>
      </c>
      <c r="AU540" s="56">
        <f t="shared" si="335"/>
        <v>0</v>
      </c>
      <c r="AV540" s="99" t="s">
        <v>80</v>
      </c>
      <c r="AW540" s="56">
        <f t="shared" si="336"/>
        <v>0</v>
      </c>
      <c r="AX540" s="99" t="s">
        <v>90</v>
      </c>
      <c r="AY540" s="56">
        <f t="shared" si="337"/>
        <v>0</v>
      </c>
      <c r="AZ540" s="99" t="s">
        <v>123</v>
      </c>
      <c r="BA540" s="56">
        <f t="shared" si="338"/>
        <v>0</v>
      </c>
      <c r="BB540" s="99" t="s">
        <v>111</v>
      </c>
      <c r="BC540" s="56">
        <f t="shared" si="339"/>
        <v>0</v>
      </c>
      <c r="BD540" s="99" t="s">
        <v>103</v>
      </c>
      <c r="BE540" s="56">
        <f t="shared" si="340"/>
        <v>0</v>
      </c>
      <c r="BF540" s="56"/>
      <c r="BG540" s="69" t="s">
        <v>77</v>
      </c>
      <c r="BH540" s="56">
        <f t="shared" si="341"/>
        <v>0</v>
      </c>
      <c r="BI540" s="100" t="s">
        <v>80</v>
      </c>
      <c r="BJ540" s="56">
        <f t="shared" si="342"/>
        <v>0</v>
      </c>
      <c r="BK540" s="99" t="s">
        <v>90</v>
      </c>
      <c r="BL540" s="56">
        <f t="shared" si="343"/>
        <v>0</v>
      </c>
      <c r="BM540" s="99" t="s">
        <v>123</v>
      </c>
      <c r="BN540" s="56">
        <f t="shared" si="344"/>
        <v>0</v>
      </c>
      <c r="BO540" s="99" t="s">
        <v>111</v>
      </c>
      <c r="BP540" s="56">
        <f t="shared" si="345"/>
        <v>0</v>
      </c>
      <c r="BQ540" s="99" t="s">
        <v>103</v>
      </c>
      <c r="BR540" s="56">
        <f t="shared" si="346"/>
        <v>0</v>
      </c>
      <c r="BS540" s="56"/>
      <c r="BT540" s="99" t="s">
        <v>75</v>
      </c>
      <c r="BU540" s="56">
        <f t="shared" si="347"/>
        <v>0</v>
      </c>
      <c r="BV540" s="100" t="s">
        <v>139</v>
      </c>
      <c r="BW540" s="56">
        <f t="shared" si="348"/>
        <v>0</v>
      </c>
      <c r="BX540" s="99" t="s">
        <v>89</v>
      </c>
      <c r="BY540" s="56">
        <f t="shared" si="349"/>
        <v>0</v>
      </c>
      <c r="BZ540" s="99" t="s">
        <v>123</v>
      </c>
      <c r="CA540" s="56">
        <f t="shared" si="350"/>
        <v>0</v>
      </c>
      <c r="CB540" s="99" t="s">
        <v>111</v>
      </c>
      <c r="CC540" s="56">
        <f t="shared" si="351"/>
        <v>0</v>
      </c>
      <c r="CD540" s="99" t="s">
        <v>126</v>
      </c>
      <c r="CE540" s="56">
        <f t="shared" si="352"/>
        <v>0</v>
      </c>
      <c r="CF540" s="56"/>
      <c r="CG540" s="99" t="s">
        <v>75</v>
      </c>
      <c r="CH540" s="56">
        <f t="shared" si="353"/>
        <v>0</v>
      </c>
      <c r="CI540" s="99" t="s">
        <v>139</v>
      </c>
      <c r="CJ540" s="56">
        <f t="shared" si="354"/>
        <v>0</v>
      </c>
      <c r="CK540" s="99" t="s">
        <v>89</v>
      </c>
      <c r="CL540" s="56">
        <f t="shared" si="355"/>
        <v>0</v>
      </c>
      <c r="CM540" s="99" t="s">
        <v>123</v>
      </c>
      <c r="CN540" s="56">
        <f t="shared" si="356"/>
        <v>0</v>
      </c>
      <c r="CO540" s="99" t="s">
        <v>111</v>
      </c>
      <c r="CP540" s="56">
        <f t="shared" si="357"/>
        <v>0</v>
      </c>
      <c r="CQ540" s="99" t="s">
        <v>126</v>
      </c>
      <c r="CR540" s="102">
        <f t="shared" si="358"/>
        <v>0</v>
      </c>
    </row>
    <row r="541" spans="1:96" x14ac:dyDescent="0.15">
      <c r="A541" s="80" t="s">
        <v>1221</v>
      </c>
      <c r="B541" s="81" t="s">
        <v>1222</v>
      </c>
      <c r="C541" s="82" t="s">
        <v>170</v>
      </c>
      <c r="D541" s="82" t="s">
        <v>52</v>
      </c>
      <c r="E541" s="56"/>
      <c r="F541" s="14"/>
      <c r="G541" s="80">
        <v>0</v>
      </c>
      <c r="H541" s="56">
        <v>0</v>
      </c>
      <c r="I541" s="56">
        <v>0</v>
      </c>
      <c r="J541" s="56">
        <v>0</v>
      </c>
      <c r="K541" s="56">
        <v>0</v>
      </c>
      <c r="L541" s="56">
        <v>0</v>
      </c>
      <c r="M541" s="94">
        <f t="shared" si="321"/>
        <v>0</v>
      </c>
      <c r="N541" s="80"/>
      <c r="O541" s="56">
        <f t="shared" si="359"/>
        <v>0</v>
      </c>
      <c r="P541" s="56"/>
      <c r="Q541" s="81">
        <f t="shared" si="360"/>
        <v>0</v>
      </c>
      <c r="R541" s="14">
        <f t="shared" si="322"/>
        <v>0</v>
      </c>
      <c r="S541" s="80"/>
      <c r="T541" s="99" t="s">
        <v>73</v>
      </c>
      <c r="U541" s="56">
        <f t="shared" si="323"/>
        <v>0</v>
      </c>
      <c r="V541" s="99" t="s">
        <v>80</v>
      </c>
      <c r="W541" s="56">
        <f t="shared" si="324"/>
        <v>0</v>
      </c>
      <c r="X541" s="99" t="s">
        <v>89</v>
      </c>
      <c r="Y541" s="56">
        <f t="shared" si="325"/>
        <v>0</v>
      </c>
      <c r="Z541" s="99" t="s">
        <v>123</v>
      </c>
      <c r="AA541" s="56">
        <f t="shared" si="326"/>
        <v>0</v>
      </c>
      <c r="AB541" s="99" t="s">
        <v>110</v>
      </c>
      <c r="AC541" s="56">
        <f t="shared" si="327"/>
        <v>0</v>
      </c>
      <c r="AD541" s="99" t="s">
        <v>103</v>
      </c>
      <c r="AE541" s="56">
        <f t="shared" si="328"/>
        <v>0</v>
      </c>
      <c r="AF541" s="56"/>
      <c r="AG541" s="99" t="s">
        <v>75</v>
      </c>
      <c r="AH541" s="56">
        <f t="shared" si="329"/>
        <v>0</v>
      </c>
      <c r="AI541" s="100" t="s">
        <v>84</v>
      </c>
      <c r="AJ541" s="56">
        <f t="shared" si="330"/>
        <v>0</v>
      </c>
      <c r="AK541" s="56" t="s">
        <v>90</v>
      </c>
      <c r="AL541" s="56">
        <f t="shared" si="331"/>
        <v>0</v>
      </c>
      <c r="AM541" s="99" t="s">
        <v>123</v>
      </c>
      <c r="AN541" s="56">
        <f t="shared" si="332"/>
        <v>0</v>
      </c>
      <c r="AO541" s="99" t="s">
        <v>111</v>
      </c>
      <c r="AP541" s="56">
        <f t="shared" si="333"/>
        <v>0</v>
      </c>
      <c r="AQ541" s="99" t="s">
        <v>103</v>
      </c>
      <c r="AR541" s="56">
        <f t="shared" si="334"/>
        <v>0</v>
      </c>
      <c r="AS541" s="56"/>
      <c r="AT541" s="99" t="s">
        <v>75</v>
      </c>
      <c r="AU541" s="56">
        <f t="shared" si="335"/>
        <v>0</v>
      </c>
      <c r="AV541" s="99" t="s">
        <v>84</v>
      </c>
      <c r="AW541" s="56">
        <f t="shared" si="336"/>
        <v>0</v>
      </c>
      <c r="AX541" s="99" t="s">
        <v>89</v>
      </c>
      <c r="AY541" s="56">
        <f t="shared" si="337"/>
        <v>0</v>
      </c>
      <c r="AZ541" s="99" t="s">
        <v>123</v>
      </c>
      <c r="BA541" s="56">
        <f t="shared" si="338"/>
        <v>0</v>
      </c>
      <c r="BB541" s="99" t="s">
        <v>111</v>
      </c>
      <c r="BC541" s="56">
        <f t="shared" si="339"/>
        <v>0</v>
      </c>
      <c r="BD541" s="99" t="s">
        <v>103</v>
      </c>
      <c r="BE541" s="56">
        <f t="shared" si="340"/>
        <v>0</v>
      </c>
      <c r="BF541" s="56"/>
      <c r="BG541" s="69" t="s">
        <v>75</v>
      </c>
      <c r="BH541" s="56">
        <f t="shared" si="341"/>
        <v>0</v>
      </c>
      <c r="BI541" s="100" t="s">
        <v>84</v>
      </c>
      <c r="BJ541" s="56">
        <f t="shared" si="342"/>
        <v>0</v>
      </c>
      <c r="BK541" s="99" t="s">
        <v>89</v>
      </c>
      <c r="BL541" s="56">
        <f t="shared" si="343"/>
        <v>0</v>
      </c>
      <c r="BM541" s="99" t="s">
        <v>123</v>
      </c>
      <c r="BN541" s="56">
        <f t="shared" si="344"/>
        <v>0</v>
      </c>
      <c r="BO541" s="99" t="s">
        <v>111</v>
      </c>
      <c r="BP541" s="56">
        <f t="shared" si="345"/>
        <v>0</v>
      </c>
      <c r="BQ541" s="99" t="s">
        <v>103</v>
      </c>
      <c r="BR541" s="56">
        <f t="shared" si="346"/>
        <v>0</v>
      </c>
      <c r="BS541" s="56"/>
      <c r="BT541" s="99" t="s">
        <v>73</v>
      </c>
      <c r="BU541" s="56">
        <f t="shared" si="347"/>
        <v>0</v>
      </c>
      <c r="BV541" s="100" t="s">
        <v>84</v>
      </c>
      <c r="BW541" s="56">
        <f t="shared" si="348"/>
        <v>0</v>
      </c>
      <c r="BX541" s="99" t="s">
        <v>85</v>
      </c>
      <c r="BY541" s="56">
        <f t="shared" si="349"/>
        <v>0</v>
      </c>
      <c r="BZ541" s="99" t="s">
        <v>105</v>
      </c>
      <c r="CA541" s="56">
        <f t="shared" si="350"/>
        <v>0</v>
      </c>
      <c r="CB541" s="99" t="s">
        <v>108</v>
      </c>
      <c r="CC541" s="56">
        <f t="shared" si="351"/>
        <v>0</v>
      </c>
      <c r="CD541" s="99" t="s">
        <v>112</v>
      </c>
      <c r="CE541" s="56">
        <f t="shared" si="352"/>
        <v>0</v>
      </c>
      <c r="CF541" s="56"/>
      <c r="CG541" s="99" t="s">
        <v>73</v>
      </c>
      <c r="CH541" s="56">
        <f t="shared" si="353"/>
        <v>0</v>
      </c>
      <c r="CI541" s="99" t="s">
        <v>84</v>
      </c>
      <c r="CJ541" s="56">
        <f t="shared" si="354"/>
        <v>0</v>
      </c>
      <c r="CK541" s="99" t="s">
        <v>85</v>
      </c>
      <c r="CL541" s="56">
        <f t="shared" si="355"/>
        <v>0</v>
      </c>
      <c r="CM541" s="99" t="s">
        <v>105</v>
      </c>
      <c r="CN541" s="56">
        <f t="shared" si="356"/>
        <v>0</v>
      </c>
      <c r="CO541" s="99" t="s">
        <v>108</v>
      </c>
      <c r="CP541" s="56">
        <f t="shared" si="357"/>
        <v>0</v>
      </c>
      <c r="CQ541" s="99" t="s">
        <v>112</v>
      </c>
      <c r="CR541" s="102">
        <f t="shared" si="358"/>
        <v>0</v>
      </c>
    </row>
    <row r="542" spans="1:96" x14ac:dyDescent="0.15">
      <c r="A542" s="80" t="s">
        <v>1223</v>
      </c>
      <c r="B542" s="81" t="s">
        <v>1224</v>
      </c>
      <c r="C542" s="82" t="s">
        <v>170</v>
      </c>
      <c r="D542" s="82" t="s">
        <v>52</v>
      </c>
      <c r="E542" s="56"/>
      <c r="F542" s="14"/>
      <c r="G542" s="80">
        <v>0</v>
      </c>
      <c r="H542" s="56">
        <v>0</v>
      </c>
      <c r="I542" s="56">
        <v>0</v>
      </c>
      <c r="J542" s="56">
        <v>0</v>
      </c>
      <c r="K542" s="56">
        <v>0</v>
      </c>
      <c r="L542" s="56">
        <v>0</v>
      </c>
      <c r="M542" s="94">
        <f t="shared" si="321"/>
        <v>0</v>
      </c>
      <c r="N542" s="80"/>
      <c r="O542" s="56">
        <f t="shared" si="359"/>
        <v>0</v>
      </c>
      <c r="P542" s="56"/>
      <c r="Q542" s="81">
        <f t="shared" si="360"/>
        <v>0</v>
      </c>
      <c r="R542" s="14">
        <f t="shared" si="322"/>
        <v>0</v>
      </c>
      <c r="S542" s="80"/>
      <c r="T542" s="99" t="s">
        <v>75</v>
      </c>
      <c r="U542" s="56">
        <f t="shared" si="323"/>
        <v>0</v>
      </c>
      <c r="V542" s="99" t="s">
        <v>80</v>
      </c>
      <c r="W542" s="56">
        <f t="shared" si="324"/>
        <v>0</v>
      </c>
      <c r="X542" s="99" t="s">
        <v>89</v>
      </c>
      <c r="Y542" s="56">
        <f t="shared" si="325"/>
        <v>0</v>
      </c>
      <c r="Z542" s="99" t="s">
        <v>123</v>
      </c>
      <c r="AA542" s="56">
        <f t="shared" si="326"/>
        <v>0</v>
      </c>
      <c r="AB542" s="99" t="s">
        <v>111</v>
      </c>
      <c r="AC542" s="56">
        <f t="shared" si="327"/>
        <v>0</v>
      </c>
      <c r="AD542" s="99" t="s">
        <v>103</v>
      </c>
      <c r="AE542" s="56">
        <f t="shared" si="328"/>
        <v>0</v>
      </c>
      <c r="AF542" s="56"/>
      <c r="AG542" s="99" t="s">
        <v>73</v>
      </c>
      <c r="AH542" s="56">
        <f t="shared" si="329"/>
        <v>0</v>
      </c>
      <c r="AI542" s="100" t="s">
        <v>79</v>
      </c>
      <c r="AJ542" s="56">
        <f t="shared" si="330"/>
        <v>0</v>
      </c>
      <c r="AK542" s="56" t="s">
        <v>85</v>
      </c>
      <c r="AL542" s="56">
        <f t="shared" si="331"/>
        <v>0</v>
      </c>
      <c r="AM542" s="99" t="s">
        <v>105</v>
      </c>
      <c r="AN542" s="56">
        <f t="shared" si="332"/>
        <v>0</v>
      </c>
      <c r="AO542" s="99" t="s">
        <v>110</v>
      </c>
      <c r="AP542" s="56">
        <f t="shared" si="333"/>
        <v>0</v>
      </c>
      <c r="AQ542" s="99" t="s">
        <v>103</v>
      </c>
      <c r="AR542" s="56">
        <f t="shared" si="334"/>
        <v>0</v>
      </c>
      <c r="AS542" s="56"/>
      <c r="AT542" s="99" t="s">
        <v>73</v>
      </c>
      <c r="AU542" s="56">
        <f t="shared" si="335"/>
        <v>0</v>
      </c>
      <c r="AV542" s="99" t="s">
        <v>132</v>
      </c>
      <c r="AW542" s="56">
        <f t="shared" si="336"/>
        <v>0</v>
      </c>
      <c r="AX542" s="99" t="s">
        <v>86</v>
      </c>
      <c r="AY542" s="56">
        <f t="shared" si="337"/>
        <v>0</v>
      </c>
      <c r="AZ542" s="99" t="s">
        <v>123</v>
      </c>
      <c r="BA542" s="56">
        <f t="shared" si="338"/>
        <v>0</v>
      </c>
      <c r="BB542" s="99" t="s">
        <v>128</v>
      </c>
      <c r="BC542" s="56">
        <f t="shared" si="339"/>
        <v>0</v>
      </c>
      <c r="BD542" s="99" t="s">
        <v>126</v>
      </c>
      <c r="BE542" s="56">
        <f t="shared" si="340"/>
        <v>0</v>
      </c>
      <c r="BF542" s="56"/>
      <c r="BG542" s="69" t="s">
        <v>73</v>
      </c>
      <c r="BH542" s="56">
        <f t="shared" si="341"/>
        <v>0</v>
      </c>
      <c r="BI542" s="100" t="s">
        <v>132</v>
      </c>
      <c r="BJ542" s="56">
        <f t="shared" si="342"/>
        <v>0</v>
      </c>
      <c r="BK542" s="99" t="s">
        <v>86</v>
      </c>
      <c r="BL542" s="56">
        <f t="shared" si="343"/>
        <v>0</v>
      </c>
      <c r="BM542" s="99" t="s">
        <v>123</v>
      </c>
      <c r="BN542" s="56">
        <f t="shared" si="344"/>
        <v>0</v>
      </c>
      <c r="BO542" s="99" t="s">
        <v>128</v>
      </c>
      <c r="BP542" s="56">
        <f t="shared" si="345"/>
        <v>0</v>
      </c>
      <c r="BQ542" s="99" t="s">
        <v>126</v>
      </c>
      <c r="BR542" s="56">
        <f t="shared" si="346"/>
        <v>0</v>
      </c>
      <c r="BS542" s="56"/>
      <c r="BT542" s="99" t="s">
        <v>75</v>
      </c>
      <c r="BU542" s="56">
        <f t="shared" si="347"/>
        <v>0</v>
      </c>
      <c r="BV542" s="100" t="s">
        <v>139</v>
      </c>
      <c r="BW542" s="56">
        <f t="shared" si="348"/>
        <v>0</v>
      </c>
      <c r="BX542" s="99" t="s">
        <v>89</v>
      </c>
      <c r="BY542" s="56">
        <f t="shared" si="349"/>
        <v>0</v>
      </c>
      <c r="BZ542" s="99" t="s">
        <v>123</v>
      </c>
      <c r="CA542" s="56">
        <f t="shared" si="350"/>
        <v>0</v>
      </c>
      <c r="CB542" s="99" t="s">
        <v>111</v>
      </c>
      <c r="CC542" s="56">
        <f t="shared" si="351"/>
        <v>0</v>
      </c>
      <c r="CD542" s="99" t="s">
        <v>126</v>
      </c>
      <c r="CE542" s="56">
        <f t="shared" si="352"/>
        <v>0</v>
      </c>
      <c r="CF542" s="56"/>
      <c r="CG542" s="99" t="s">
        <v>75</v>
      </c>
      <c r="CH542" s="56">
        <f t="shared" si="353"/>
        <v>0</v>
      </c>
      <c r="CI542" s="99" t="s">
        <v>139</v>
      </c>
      <c r="CJ542" s="56">
        <f t="shared" si="354"/>
        <v>0</v>
      </c>
      <c r="CK542" s="99" t="s">
        <v>89</v>
      </c>
      <c r="CL542" s="56">
        <f t="shared" si="355"/>
        <v>0</v>
      </c>
      <c r="CM542" s="99" t="s">
        <v>123</v>
      </c>
      <c r="CN542" s="56">
        <f t="shared" si="356"/>
        <v>0</v>
      </c>
      <c r="CO542" s="99" t="s">
        <v>111</v>
      </c>
      <c r="CP542" s="56">
        <f t="shared" si="357"/>
        <v>0</v>
      </c>
      <c r="CQ542" s="99" t="s">
        <v>126</v>
      </c>
      <c r="CR542" s="102">
        <f t="shared" si="358"/>
        <v>0</v>
      </c>
    </row>
    <row r="543" spans="1:96" x14ac:dyDescent="0.15">
      <c r="A543" s="80" t="s">
        <v>1225</v>
      </c>
      <c r="B543" s="81" t="s">
        <v>1226</v>
      </c>
      <c r="C543" s="82" t="s">
        <v>170</v>
      </c>
      <c r="D543" s="82" t="s">
        <v>52</v>
      </c>
      <c r="E543" s="56"/>
      <c r="F543" s="14"/>
      <c r="G543" s="80">
        <v>0</v>
      </c>
      <c r="H543" s="56">
        <v>0</v>
      </c>
      <c r="I543" s="56">
        <v>0</v>
      </c>
      <c r="J543" s="56">
        <v>0</v>
      </c>
      <c r="K543" s="56">
        <v>0</v>
      </c>
      <c r="L543" s="56">
        <v>0</v>
      </c>
      <c r="M543" s="94">
        <f t="shared" si="321"/>
        <v>0</v>
      </c>
      <c r="N543" s="80"/>
      <c r="O543" s="56">
        <f t="shared" si="359"/>
        <v>0</v>
      </c>
      <c r="P543" s="56"/>
      <c r="Q543" s="81">
        <f t="shared" si="360"/>
        <v>0</v>
      </c>
      <c r="R543" s="14">
        <f t="shared" si="322"/>
        <v>0</v>
      </c>
      <c r="S543" s="80"/>
      <c r="T543" s="99" t="s">
        <v>78</v>
      </c>
      <c r="U543" s="56">
        <f t="shared" si="323"/>
        <v>0</v>
      </c>
      <c r="V543" s="99" t="s">
        <v>79</v>
      </c>
      <c r="W543" s="56">
        <f t="shared" si="324"/>
        <v>0</v>
      </c>
      <c r="X543" s="99" t="s">
        <v>86</v>
      </c>
      <c r="Y543" s="56">
        <f t="shared" si="325"/>
        <v>0</v>
      </c>
      <c r="Z543" s="99" t="s">
        <v>105</v>
      </c>
      <c r="AA543" s="56">
        <f t="shared" si="326"/>
        <v>0</v>
      </c>
      <c r="AB543" s="99" t="s">
        <v>110</v>
      </c>
      <c r="AC543" s="56">
        <f t="shared" si="327"/>
        <v>0</v>
      </c>
      <c r="AD543" s="99" t="s">
        <v>112</v>
      </c>
      <c r="AE543" s="56">
        <f t="shared" si="328"/>
        <v>0</v>
      </c>
      <c r="AF543" s="56"/>
      <c r="AG543" s="99" t="s">
        <v>73</v>
      </c>
      <c r="AH543" s="56">
        <f t="shared" si="329"/>
        <v>0</v>
      </c>
      <c r="AI543" s="100" t="s">
        <v>84</v>
      </c>
      <c r="AJ543" s="56">
        <f t="shared" si="330"/>
        <v>0</v>
      </c>
      <c r="AK543" s="56" t="s">
        <v>85</v>
      </c>
      <c r="AL543" s="56">
        <f t="shared" si="331"/>
        <v>0</v>
      </c>
      <c r="AM543" s="99" t="s">
        <v>105</v>
      </c>
      <c r="AN543" s="56">
        <f t="shared" si="332"/>
        <v>0</v>
      </c>
      <c r="AO543" s="99" t="s">
        <v>111</v>
      </c>
      <c r="AP543" s="56">
        <f t="shared" si="333"/>
        <v>0</v>
      </c>
      <c r="AQ543" s="99" t="s">
        <v>103</v>
      </c>
      <c r="AR543" s="56">
        <f t="shared" si="334"/>
        <v>0</v>
      </c>
      <c r="AS543" s="56"/>
      <c r="AT543" s="99" t="s">
        <v>76</v>
      </c>
      <c r="AU543" s="56">
        <f t="shared" si="335"/>
        <v>0</v>
      </c>
      <c r="AV543" s="99" t="s">
        <v>84</v>
      </c>
      <c r="AW543" s="56">
        <f t="shared" si="336"/>
        <v>0</v>
      </c>
      <c r="AX543" s="99" t="s">
        <v>89</v>
      </c>
      <c r="AY543" s="56">
        <f t="shared" si="337"/>
        <v>0</v>
      </c>
      <c r="AZ543" s="99" t="s">
        <v>123</v>
      </c>
      <c r="BA543" s="56">
        <f t="shared" si="338"/>
        <v>0</v>
      </c>
      <c r="BB543" s="99" t="s">
        <v>133</v>
      </c>
      <c r="BC543" s="56">
        <f t="shared" si="339"/>
        <v>0</v>
      </c>
      <c r="BD543" s="99" t="s">
        <v>103</v>
      </c>
      <c r="BE543" s="56">
        <f t="shared" si="340"/>
        <v>0</v>
      </c>
      <c r="BF543" s="56"/>
      <c r="BG543" s="69" t="s">
        <v>76</v>
      </c>
      <c r="BH543" s="56">
        <f t="shared" si="341"/>
        <v>0</v>
      </c>
      <c r="BI543" s="100" t="s">
        <v>84</v>
      </c>
      <c r="BJ543" s="56">
        <f t="shared" si="342"/>
        <v>0</v>
      </c>
      <c r="BK543" s="99" t="s">
        <v>89</v>
      </c>
      <c r="BL543" s="56">
        <f t="shared" si="343"/>
        <v>0</v>
      </c>
      <c r="BM543" s="99" t="s">
        <v>123</v>
      </c>
      <c r="BN543" s="56">
        <f t="shared" si="344"/>
        <v>0</v>
      </c>
      <c r="BO543" s="99" t="s">
        <v>133</v>
      </c>
      <c r="BP543" s="56">
        <f t="shared" si="345"/>
        <v>0</v>
      </c>
      <c r="BQ543" s="99" t="s">
        <v>103</v>
      </c>
      <c r="BR543" s="56">
        <f t="shared" si="346"/>
        <v>0</v>
      </c>
      <c r="BS543" s="56"/>
      <c r="BT543" s="99" t="s">
        <v>74</v>
      </c>
      <c r="BU543" s="56">
        <f t="shared" si="347"/>
        <v>0</v>
      </c>
      <c r="BV543" s="100" t="s">
        <v>139</v>
      </c>
      <c r="BW543" s="56">
        <f t="shared" si="348"/>
        <v>0</v>
      </c>
      <c r="BX543" s="99" t="s">
        <v>86</v>
      </c>
      <c r="BY543" s="56">
        <f t="shared" si="349"/>
        <v>0</v>
      </c>
      <c r="BZ543" s="99" t="s">
        <v>123</v>
      </c>
      <c r="CA543" s="56">
        <f t="shared" si="350"/>
        <v>0</v>
      </c>
      <c r="CB543" s="99" t="s">
        <v>111</v>
      </c>
      <c r="CC543" s="56">
        <f t="shared" si="351"/>
        <v>0</v>
      </c>
      <c r="CD543" s="99" t="s">
        <v>126</v>
      </c>
      <c r="CE543" s="56">
        <f t="shared" si="352"/>
        <v>0</v>
      </c>
      <c r="CF543" s="56"/>
      <c r="CG543" s="99" t="s">
        <v>74</v>
      </c>
      <c r="CH543" s="56">
        <f t="shared" si="353"/>
        <v>0</v>
      </c>
      <c r="CI543" s="99" t="s">
        <v>139</v>
      </c>
      <c r="CJ543" s="56">
        <f t="shared" si="354"/>
        <v>0</v>
      </c>
      <c r="CK543" s="99" t="s">
        <v>86</v>
      </c>
      <c r="CL543" s="56">
        <f t="shared" si="355"/>
        <v>0</v>
      </c>
      <c r="CM543" s="99" t="s">
        <v>123</v>
      </c>
      <c r="CN543" s="56">
        <f t="shared" si="356"/>
        <v>0</v>
      </c>
      <c r="CO543" s="99" t="s">
        <v>111</v>
      </c>
      <c r="CP543" s="56">
        <f t="shared" si="357"/>
        <v>0</v>
      </c>
      <c r="CQ543" s="99" t="s">
        <v>126</v>
      </c>
      <c r="CR543" s="102">
        <f t="shared" si="358"/>
        <v>0</v>
      </c>
    </row>
    <row r="544" spans="1:96" x14ac:dyDescent="0.15">
      <c r="A544" s="80" t="s">
        <v>1227</v>
      </c>
      <c r="B544" s="81" t="s">
        <v>1228</v>
      </c>
      <c r="C544" s="82" t="s">
        <v>170</v>
      </c>
      <c r="D544" s="82" t="s">
        <v>52</v>
      </c>
      <c r="E544" s="56"/>
      <c r="F544" s="14"/>
      <c r="G544" s="80">
        <v>0</v>
      </c>
      <c r="H544" s="56">
        <v>0</v>
      </c>
      <c r="I544" s="56">
        <v>0</v>
      </c>
      <c r="J544" s="56">
        <v>0</v>
      </c>
      <c r="K544" s="56">
        <v>0</v>
      </c>
      <c r="L544" s="56">
        <v>0</v>
      </c>
      <c r="M544" s="94">
        <f t="shared" si="321"/>
        <v>0</v>
      </c>
      <c r="N544" s="80"/>
      <c r="O544" s="56">
        <f t="shared" si="359"/>
        <v>0</v>
      </c>
      <c r="P544" s="56"/>
      <c r="Q544" s="81">
        <f t="shared" si="360"/>
        <v>0</v>
      </c>
      <c r="R544" s="14">
        <f t="shared" si="322"/>
        <v>0</v>
      </c>
      <c r="S544" s="80"/>
      <c r="T544" s="99" t="s">
        <v>73</v>
      </c>
      <c r="U544" s="56">
        <f t="shared" si="323"/>
        <v>0</v>
      </c>
      <c r="V544" s="99" t="s">
        <v>80</v>
      </c>
      <c r="W544" s="56">
        <f t="shared" si="324"/>
        <v>0</v>
      </c>
      <c r="X544" s="99" t="s">
        <v>89</v>
      </c>
      <c r="Y544" s="56">
        <f t="shared" si="325"/>
        <v>0</v>
      </c>
      <c r="Z544" s="99" t="s">
        <v>123</v>
      </c>
      <c r="AA544" s="56">
        <f t="shared" si="326"/>
        <v>0</v>
      </c>
      <c r="AB544" s="99" t="s">
        <v>110</v>
      </c>
      <c r="AC544" s="56">
        <f t="shared" si="327"/>
        <v>0</v>
      </c>
      <c r="AD544" s="99" t="s">
        <v>103</v>
      </c>
      <c r="AE544" s="56">
        <f t="shared" si="328"/>
        <v>0</v>
      </c>
      <c r="AF544" s="56"/>
      <c r="AG544" s="99" t="s">
        <v>75</v>
      </c>
      <c r="AH544" s="56">
        <f t="shared" si="329"/>
        <v>0</v>
      </c>
      <c r="AI544" s="100" t="s">
        <v>81</v>
      </c>
      <c r="AJ544" s="56">
        <f t="shared" si="330"/>
        <v>0</v>
      </c>
      <c r="AK544" s="56" t="s">
        <v>89</v>
      </c>
      <c r="AL544" s="56">
        <f t="shared" si="331"/>
        <v>0</v>
      </c>
      <c r="AM544" s="99" t="s">
        <v>123</v>
      </c>
      <c r="AN544" s="56">
        <f t="shared" si="332"/>
        <v>0</v>
      </c>
      <c r="AO544" s="99" t="s">
        <v>110</v>
      </c>
      <c r="AP544" s="56">
        <f t="shared" si="333"/>
        <v>0</v>
      </c>
      <c r="AQ544" s="99" t="s">
        <v>127</v>
      </c>
      <c r="AR544" s="56">
        <f t="shared" si="334"/>
        <v>0</v>
      </c>
      <c r="AS544" s="56"/>
      <c r="AT544" s="99" t="s">
        <v>75</v>
      </c>
      <c r="AU544" s="56">
        <f t="shared" si="335"/>
        <v>0</v>
      </c>
      <c r="AV544" s="99" t="s">
        <v>84</v>
      </c>
      <c r="AW544" s="56">
        <f t="shared" si="336"/>
        <v>0</v>
      </c>
      <c r="AX544" s="99" t="s">
        <v>89</v>
      </c>
      <c r="AY544" s="56">
        <f t="shared" si="337"/>
        <v>0</v>
      </c>
      <c r="AZ544" s="99" t="s">
        <v>105</v>
      </c>
      <c r="BA544" s="56">
        <f t="shared" si="338"/>
        <v>0</v>
      </c>
      <c r="BB544" s="99" t="s">
        <v>111</v>
      </c>
      <c r="BC544" s="56">
        <f t="shared" si="339"/>
        <v>0</v>
      </c>
      <c r="BD544" s="99" t="s">
        <v>112</v>
      </c>
      <c r="BE544" s="56">
        <f t="shared" si="340"/>
        <v>0</v>
      </c>
      <c r="BF544" s="56"/>
      <c r="BG544" s="69" t="s">
        <v>75</v>
      </c>
      <c r="BH544" s="56">
        <f t="shared" si="341"/>
        <v>0</v>
      </c>
      <c r="BI544" s="100" t="s">
        <v>84</v>
      </c>
      <c r="BJ544" s="56">
        <f t="shared" si="342"/>
        <v>0</v>
      </c>
      <c r="BK544" s="99" t="s">
        <v>89</v>
      </c>
      <c r="BL544" s="56">
        <f t="shared" si="343"/>
        <v>0</v>
      </c>
      <c r="BM544" s="99" t="s">
        <v>105</v>
      </c>
      <c r="BN544" s="56">
        <f t="shared" si="344"/>
        <v>0</v>
      </c>
      <c r="BO544" s="99" t="s">
        <v>111</v>
      </c>
      <c r="BP544" s="56">
        <f t="shared" si="345"/>
        <v>0</v>
      </c>
      <c r="BQ544" s="99" t="s">
        <v>112</v>
      </c>
      <c r="BR544" s="56">
        <f t="shared" si="346"/>
        <v>0</v>
      </c>
      <c r="BS544" s="56"/>
      <c r="BT544" s="99" t="s">
        <v>73</v>
      </c>
      <c r="BU544" s="56">
        <f t="shared" si="347"/>
        <v>0</v>
      </c>
      <c r="BV544" s="100" t="s">
        <v>84</v>
      </c>
      <c r="BW544" s="56">
        <f t="shared" si="348"/>
        <v>0</v>
      </c>
      <c r="BX544" s="99" t="s">
        <v>85</v>
      </c>
      <c r="BY544" s="56">
        <f t="shared" si="349"/>
        <v>0</v>
      </c>
      <c r="BZ544" s="99" t="s">
        <v>105</v>
      </c>
      <c r="CA544" s="56">
        <f t="shared" si="350"/>
        <v>0</v>
      </c>
      <c r="CB544" s="99" t="s">
        <v>108</v>
      </c>
      <c r="CC544" s="56">
        <f t="shared" si="351"/>
        <v>0</v>
      </c>
      <c r="CD544" s="99" t="s">
        <v>112</v>
      </c>
      <c r="CE544" s="56">
        <f t="shared" si="352"/>
        <v>0</v>
      </c>
      <c r="CF544" s="56"/>
      <c r="CG544" s="99" t="s">
        <v>73</v>
      </c>
      <c r="CH544" s="56">
        <f t="shared" si="353"/>
        <v>0</v>
      </c>
      <c r="CI544" s="99" t="s">
        <v>84</v>
      </c>
      <c r="CJ544" s="56">
        <f t="shared" si="354"/>
        <v>0</v>
      </c>
      <c r="CK544" s="99" t="s">
        <v>85</v>
      </c>
      <c r="CL544" s="56">
        <f t="shared" si="355"/>
        <v>0</v>
      </c>
      <c r="CM544" s="99" t="s">
        <v>105</v>
      </c>
      <c r="CN544" s="56">
        <f t="shared" si="356"/>
        <v>0</v>
      </c>
      <c r="CO544" s="99" t="s">
        <v>108</v>
      </c>
      <c r="CP544" s="56">
        <f t="shared" si="357"/>
        <v>0</v>
      </c>
      <c r="CQ544" s="99" t="s">
        <v>112</v>
      </c>
      <c r="CR544" s="102">
        <f t="shared" si="358"/>
        <v>0</v>
      </c>
    </row>
    <row r="545" spans="1:96" x14ac:dyDescent="0.15">
      <c r="A545" s="80" t="s">
        <v>1229</v>
      </c>
      <c r="B545" s="81" t="s">
        <v>1230</v>
      </c>
      <c r="C545" s="82" t="s">
        <v>170</v>
      </c>
      <c r="D545" s="82" t="s">
        <v>52</v>
      </c>
      <c r="E545" s="56"/>
      <c r="F545" s="14"/>
      <c r="G545" s="80">
        <v>0</v>
      </c>
      <c r="H545" s="56">
        <v>0</v>
      </c>
      <c r="I545" s="56">
        <v>0</v>
      </c>
      <c r="J545" s="56">
        <v>0</v>
      </c>
      <c r="K545" s="56">
        <v>0</v>
      </c>
      <c r="L545" s="56">
        <v>0</v>
      </c>
      <c r="M545" s="94">
        <f t="shared" si="321"/>
        <v>0</v>
      </c>
      <c r="N545" s="80"/>
      <c r="O545" s="56">
        <f t="shared" si="359"/>
        <v>0</v>
      </c>
      <c r="P545" s="56"/>
      <c r="Q545" s="81">
        <f t="shared" si="360"/>
        <v>0</v>
      </c>
      <c r="R545" s="14">
        <f t="shared" si="322"/>
        <v>0</v>
      </c>
      <c r="S545" s="80"/>
      <c r="T545" s="99" t="s">
        <v>75</v>
      </c>
      <c r="U545" s="56">
        <f t="shared" si="323"/>
        <v>0</v>
      </c>
      <c r="V545" s="99" t="s">
        <v>81</v>
      </c>
      <c r="W545" s="56">
        <f t="shared" si="324"/>
        <v>0</v>
      </c>
      <c r="X545" s="99" t="s">
        <v>87</v>
      </c>
      <c r="Y545" s="56">
        <f t="shared" si="325"/>
        <v>0</v>
      </c>
      <c r="Z545" s="99" t="s">
        <v>105</v>
      </c>
      <c r="AA545" s="56">
        <f t="shared" si="326"/>
        <v>0</v>
      </c>
      <c r="AB545" s="99" t="s">
        <v>111</v>
      </c>
      <c r="AC545" s="56">
        <f t="shared" si="327"/>
        <v>0</v>
      </c>
      <c r="AD545" s="99" t="s">
        <v>103</v>
      </c>
      <c r="AE545" s="56">
        <f t="shared" si="328"/>
        <v>0</v>
      </c>
      <c r="AF545" s="56"/>
      <c r="AG545" s="99" t="s">
        <v>77</v>
      </c>
      <c r="AH545" s="56">
        <f t="shared" si="329"/>
        <v>0</v>
      </c>
      <c r="AI545" s="100" t="s">
        <v>80</v>
      </c>
      <c r="AJ545" s="56">
        <f t="shared" si="330"/>
        <v>0</v>
      </c>
      <c r="AK545" s="56" t="s">
        <v>90</v>
      </c>
      <c r="AL545" s="56">
        <f t="shared" si="331"/>
        <v>0</v>
      </c>
      <c r="AM545" s="99" t="s">
        <v>123</v>
      </c>
      <c r="AN545" s="56">
        <f t="shared" si="332"/>
        <v>0</v>
      </c>
      <c r="AO545" s="99" t="s">
        <v>110</v>
      </c>
      <c r="AP545" s="56">
        <f t="shared" si="333"/>
        <v>0</v>
      </c>
      <c r="AQ545" s="99" t="s">
        <v>112</v>
      </c>
      <c r="AR545" s="56">
        <f t="shared" si="334"/>
        <v>0</v>
      </c>
      <c r="AS545" s="56"/>
      <c r="AT545" s="99" t="s">
        <v>73</v>
      </c>
      <c r="AU545" s="56">
        <f t="shared" si="335"/>
        <v>0</v>
      </c>
      <c r="AV545" s="99" t="s">
        <v>132</v>
      </c>
      <c r="AW545" s="56">
        <f t="shared" si="336"/>
        <v>0</v>
      </c>
      <c r="AX545" s="99" t="s">
        <v>86</v>
      </c>
      <c r="AY545" s="56">
        <f t="shared" si="337"/>
        <v>0</v>
      </c>
      <c r="AZ545" s="99" t="s">
        <v>123</v>
      </c>
      <c r="BA545" s="56">
        <f t="shared" si="338"/>
        <v>0</v>
      </c>
      <c r="BB545" s="99" t="s">
        <v>133</v>
      </c>
      <c r="BC545" s="56">
        <f t="shared" si="339"/>
        <v>0</v>
      </c>
      <c r="BD545" s="99" t="s">
        <v>103</v>
      </c>
      <c r="BE545" s="56">
        <f t="shared" si="340"/>
        <v>0</v>
      </c>
      <c r="BF545" s="56"/>
      <c r="BG545" s="69" t="s">
        <v>73</v>
      </c>
      <c r="BH545" s="56">
        <f t="shared" si="341"/>
        <v>0</v>
      </c>
      <c r="BI545" s="100" t="s">
        <v>132</v>
      </c>
      <c r="BJ545" s="56">
        <f t="shared" si="342"/>
        <v>0</v>
      </c>
      <c r="BK545" s="99" t="s">
        <v>86</v>
      </c>
      <c r="BL545" s="56">
        <f t="shared" si="343"/>
        <v>0</v>
      </c>
      <c r="BM545" s="99" t="s">
        <v>123</v>
      </c>
      <c r="BN545" s="56">
        <f t="shared" si="344"/>
        <v>0</v>
      </c>
      <c r="BO545" s="99" t="s">
        <v>133</v>
      </c>
      <c r="BP545" s="56">
        <f t="shared" si="345"/>
        <v>0</v>
      </c>
      <c r="BQ545" s="99" t="s">
        <v>103</v>
      </c>
      <c r="BR545" s="56">
        <f t="shared" si="346"/>
        <v>0</v>
      </c>
      <c r="BS545" s="56"/>
      <c r="BT545" s="99" t="s">
        <v>75</v>
      </c>
      <c r="BU545" s="56">
        <f t="shared" si="347"/>
        <v>0</v>
      </c>
      <c r="BV545" s="100" t="s">
        <v>139</v>
      </c>
      <c r="BW545" s="56">
        <f t="shared" si="348"/>
        <v>0</v>
      </c>
      <c r="BX545" s="99" t="s">
        <v>89</v>
      </c>
      <c r="BY545" s="56">
        <f t="shared" si="349"/>
        <v>0</v>
      </c>
      <c r="BZ545" s="99" t="s">
        <v>123</v>
      </c>
      <c r="CA545" s="56">
        <f t="shared" si="350"/>
        <v>0</v>
      </c>
      <c r="CB545" s="99" t="s">
        <v>111</v>
      </c>
      <c r="CC545" s="56">
        <f t="shared" si="351"/>
        <v>0</v>
      </c>
      <c r="CD545" s="99" t="s">
        <v>126</v>
      </c>
      <c r="CE545" s="56">
        <f t="shared" si="352"/>
        <v>0</v>
      </c>
      <c r="CF545" s="56"/>
      <c r="CG545" s="99" t="s">
        <v>75</v>
      </c>
      <c r="CH545" s="56">
        <f t="shared" si="353"/>
        <v>0</v>
      </c>
      <c r="CI545" s="99" t="s">
        <v>139</v>
      </c>
      <c r="CJ545" s="56">
        <f t="shared" si="354"/>
        <v>0</v>
      </c>
      <c r="CK545" s="99" t="s">
        <v>89</v>
      </c>
      <c r="CL545" s="56">
        <f t="shared" si="355"/>
        <v>0</v>
      </c>
      <c r="CM545" s="99" t="s">
        <v>123</v>
      </c>
      <c r="CN545" s="56">
        <f t="shared" si="356"/>
        <v>0</v>
      </c>
      <c r="CO545" s="99" t="s">
        <v>111</v>
      </c>
      <c r="CP545" s="56">
        <f t="shared" si="357"/>
        <v>0</v>
      </c>
      <c r="CQ545" s="99" t="s">
        <v>126</v>
      </c>
      <c r="CR545" s="102">
        <f t="shared" si="358"/>
        <v>0</v>
      </c>
    </row>
    <row r="546" spans="1:96" x14ac:dyDescent="0.15">
      <c r="A546" s="80" t="s">
        <v>1231</v>
      </c>
      <c r="B546" s="81" t="s">
        <v>1232</v>
      </c>
      <c r="C546" s="82" t="s">
        <v>170</v>
      </c>
      <c r="D546" s="82" t="s">
        <v>52</v>
      </c>
      <c r="E546" s="56"/>
      <c r="F546" s="14"/>
      <c r="G546" s="80">
        <v>0</v>
      </c>
      <c r="H546" s="56">
        <v>0</v>
      </c>
      <c r="I546" s="56">
        <v>0</v>
      </c>
      <c r="J546" s="56">
        <v>0</v>
      </c>
      <c r="K546" s="56">
        <v>0</v>
      </c>
      <c r="L546" s="56">
        <v>0</v>
      </c>
      <c r="M546" s="94">
        <f t="shared" si="321"/>
        <v>0</v>
      </c>
      <c r="N546" s="80"/>
      <c r="O546" s="56">
        <f t="shared" si="359"/>
        <v>0</v>
      </c>
      <c r="P546" s="56"/>
      <c r="Q546" s="81">
        <f t="shared" si="360"/>
        <v>0</v>
      </c>
      <c r="R546" s="14">
        <f t="shared" si="322"/>
        <v>0</v>
      </c>
      <c r="S546" s="80"/>
      <c r="T546" s="99" t="s">
        <v>75</v>
      </c>
      <c r="U546" s="56">
        <f t="shared" si="323"/>
        <v>0</v>
      </c>
      <c r="V546" s="99" t="s">
        <v>81</v>
      </c>
      <c r="W546" s="56">
        <f t="shared" si="324"/>
        <v>0</v>
      </c>
      <c r="X546" s="99" t="s">
        <v>87</v>
      </c>
      <c r="Y546" s="56">
        <f t="shared" si="325"/>
        <v>0</v>
      </c>
      <c r="Z546" s="99" t="s">
        <v>105</v>
      </c>
      <c r="AA546" s="56">
        <f t="shared" si="326"/>
        <v>0</v>
      </c>
      <c r="AB546" s="99" t="s">
        <v>111</v>
      </c>
      <c r="AC546" s="56">
        <f t="shared" si="327"/>
        <v>0</v>
      </c>
      <c r="AD546" s="99" t="s">
        <v>103</v>
      </c>
      <c r="AE546" s="56">
        <f t="shared" si="328"/>
        <v>0</v>
      </c>
      <c r="AF546" s="56"/>
      <c r="AG546" s="99" t="s">
        <v>76</v>
      </c>
      <c r="AH546" s="56">
        <f t="shared" si="329"/>
        <v>0</v>
      </c>
      <c r="AI546" s="100" t="s">
        <v>80</v>
      </c>
      <c r="AJ546" s="56">
        <f t="shared" si="330"/>
        <v>0</v>
      </c>
      <c r="AK546" s="56" t="s">
        <v>89</v>
      </c>
      <c r="AL546" s="56">
        <f t="shared" si="331"/>
        <v>0</v>
      </c>
      <c r="AM546" s="99" t="s">
        <v>123</v>
      </c>
      <c r="AN546" s="56">
        <f t="shared" si="332"/>
        <v>0</v>
      </c>
      <c r="AO546" s="99" t="s">
        <v>110</v>
      </c>
      <c r="AP546" s="56">
        <f t="shared" si="333"/>
        <v>0</v>
      </c>
      <c r="AQ546" s="99" t="s">
        <v>127</v>
      </c>
      <c r="AR546" s="56">
        <f t="shared" si="334"/>
        <v>0</v>
      </c>
      <c r="AS546" s="56"/>
      <c r="AT546" s="99" t="s">
        <v>77</v>
      </c>
      <c r="AU546" s="56">
        <f t="shared" si="335"/>
        <v>0</v>
      </c>
      <c r="AV546" s="99" t="s">
        <v>80</v>
      </c>
      <c r="AW546" s="56">
        <f t="shared" si="336"/>
        <v>0</v>
      </c>
      <c r="AX546" s="99" t="s">
        <v>90</v>
      </c>
      <c r="AY546" s="56">
        <f t="shared" si="337"/>
        <v>0</v>
      </c>
      <c r="AZ546" s="99" t="s">
        <v>123</v>
      </c>
      <c r="BA546" s="56">
        <f t="shared" si="338"/>
        <v>0</v>
      </c>
      <c r="BB546" s="99" t="s">
        <v>133</v>
      </c>
      <c r="BC546" s="56">
        <f t="shared" si="339"/>
        <v>0</v>
      </c>
      <c r="BD546" s="99" t="s">
        <v>103</v>
      </c>
      <c r="BE546" s="56">
        <f t="shared" si="340"/>
        <v>0</v>
      </c>
      <c r="BF546" s="56"/>
      <c r="BG546" s="69" t="s">
        <v>77</v>
      </c>
      <c r="BH546" s="56">
        <f t="shared" si="341"/>
        <v>0</v>
      </c>
      <c r="BI546" s="100" t="s">
        <v>80</v>
      </c>
      <c r="BJ546" s="56">
        <f t="shared" si="342"/>
        <v>0</v>
      </c>
      <c r="BK546" s="99" t="s">
        <v>90</v>
      </c>
      <c r="BL546" s="56">
        <f t="shared" si="343"/>
        <v>0</v>
      </c>
      <c r="BM546" s="99" t="s">
        <v>123</v>
      </c>
      <c r="BN546" s="56">
        <f t="shared" si="344"/>
        <v>0</v>
      </c>
      <c r="BO546" s="99" t="s">
        <v>133</v>
      </c>
      <c r="BP546" s="56">
        <f t="shared" si="345"/>
        <v>0</v>
      </c>
      <c r="BQ546" s="99" t="s">
        <v>103</v>
      </c>
      <c r="BR546" s="56">
        <f t="shared" si="346"/>
        <v>0</v>
      </c>
      <c r="BS546" s="56"/>
      <c r="BT546" s="99" t="s">
        <v>75</v>
      </c>
      <c r="BU546" s="56">
        <f t="shared" si="347"/>
        <v>0</v>
      </c>
      <c r="BV546" s="100" t="s">
        <v>139</v>
      </c>
      <c r="BW546" s="56">
        <f t="shared" si="348"/>
        <v>0</v>
      </c>
      <c r="BX546" s="99" t="s">
        <v>89</v>
      </c>
      <c r="BY546" s="56">
        <f t="shared" si="349"/>
        <v>0</v>
      </c>
      <c r="BZ546" s="99" t="s">
        <v>123</v>
      </c>
      <c r="CA546" s="56">
        <f t="shared" si="350"/>
        <v>0</v>
      </c>
      <c r="CB546" s="99" t="s">
        <v>111</v>
      </c>
      <c r="CC546" s="56">
        <f t="shared" si="351"/>
        <v>0</v>
      </c>
      <c r="CD546" s="99" t="s">
        <v>126</v>
      </c>
      <c r="CE546" s="56">
        <f t="shared" si="352"/>
        <v>0</v>
      </c>
      <c r="CF546" s="56"/>
      <c r="CG546" s="99" t="s">
        <v>75</v>
      </c>
      <c r="CH546" s="56">
        <f t="shared" si="353"/>
        <v>0</v>
      </c>
      <c r="CI546" s="99" t="s">
        <v>139</v>
      </c>
      <c r="CJ546" s="56">
        <f t="shared" si="354"/>
        <v>0</v>
      </c>
      <c r="CK546" s="99" t="s">
        <v>89</v>
      </c>
      <c r="CL546" s="56">
        <f t="shared" si="355"/>
        <v>0</v>
      </c>
      <c r="CM546" s="99" t="s">
        <v>123</v>
      </c>
      <c r="CN546" s="56">
        <f t="shared" si="356"/>
        <v>0</v>
      </c>
      <c r="CO546" s="99" t="s">
        <v>111</v>
      </c>
      <c r="CP546" s="56">
        <f t="shared" si="357"/>
        <v>0</v>
      </c>
      <c r="CQ546" s="99" t="s">
        <v>126</v>
      </c>
      <c r="CR546" s="102">
        <f t="shared" si="358"/>
        <v>0</v>
      </c>
    </row>
    <row r="547" spans="1:96" x14ac:dyDescent="0.15">
      <c r="A547" s="80" t="s">
        <v>1233</v>
      </c>
      <c r="B547" s="81" t="s">
        <v>1234</v>
      </c>
      <c r="C547" s="82" t="s">
        <v>1235</v>
      </c>
      <c r="D547" s="82" t="s">
        <v>51</v>
      </c>
      <c r="E547" s="56"/>
      <c r="F547" s="14"/>
      <c r="G547" s="80">
        <v>106</v>
      </c>
      <c r="H547" s="56">
        <v>94</v>
      </c>
      <c r="I547" s="56">
        <v>111</v>
      </c>
      <c r="J547" s="56">
        <v>52</v>
      </c>
      <c r="K547" s="56">
        <v>51</v>
      </c>
      <c r="L547" s="56">
        <v>57</v>
      </c>
      <c r="M547" s="94">
        <f t="shared" ref="M547:M566" si="361">SUM(G547:L547)</f>
        <v>471</v>
      </c>
      <c r="N547" s="85" t="s">
        <v>171</v>
      </c>
      <c r="O547" s="56">
        <f t="shared" ref="O547:O566" si="362">IF(E547&gt;0,IF(N547="本科",(2-E547)*36,-(E547)*36),IF(N547="本科",2*36,0))</f>
        <v>72</v>
      </c>
      <c r="P547" s="56"/>
      <c r="Q547" s="81">
        <f t="shared" ref="Q547:Q566" si="363">IF(F547&gt;0,IF(P547="重本",(2-F547)*72,-(F547)*72),IF(P547="重本",2*72,0))</f>
        <v>0</v>
      </c>
      <c r="R547" s="14">
        <f t="shared" ref="R547:R566" si="364">O547+Q547</f>
        <v>72</v>
      </c>
      <c r="S547" s="80"/>
      <c r="T547" s="99"/>
      <c r="U547" s="56"/>
      <c r="V547" s="99"/>
      <c r="W547" s="56"/>
      <c r="X547" s="99"/>
      <c r="Y547" s="56"/>
      <c r="Z547" s="99"/>
      <c r="AA547" s="56"/>
      <c r="AB547" s="99"/>
      <c r="AC547" s="56"/>
      <c r="AD547" s="99"/>
      <c r="AE547" s="56"/>
      <c r="AF547" s="56"/>
      <c r="AG547" s="99"/>
      <c r="AH547" s="56"/>
      <c r="AI547" s="100"/>
      <c r="AJ547" s="56"/>
      <c r="AK547" s="56"/>
      <c r="AL547" s="56"/>
      <c r="AM547" s="99"/>
      <c r="AN547" s="56"/>
      <c r="AO547" s="99"/>
      <c r="AP547" s="56"/>
      <c r="AQ547" s="99"/>
      <c r="AR547" s="56"/>
      <c r="AS547" s="56"/>
      <c r="AT547" s="99"/>
      <c r="AU547" s="56"/>
      <c r="AV547" s="99"/>
      <c r="AW547" s="56"/>
      <c r="AX547" s="99"/>
      <c r="AY547" s="56"/>
      <c r="AZ547" s="99"/>
      <c r="BA547" s="56"/>
      <c r="BB547" s="99"/>
      <c r="BC547" s="56"/>
      <c r="BD547" s="99"/>
      <c r="BE547" s="56"/>
      <c r="BF547" s="56"/>
      <c r="BH547" s="56"/>
      <c r="BI547" s="100"/>
      <c r="BJ547" s="56"/>
      <c r="BK547" s="99"/>
      <c r="BL547" s="56"/>
      <c r="BM547" s="99"/>
      <c r="BN547" s="56"/>
      <c r="BO547" s="99"/>
      <c r="BP547" s="56"/>
      <c r="BQ547" s="99"/>
      <c r="BR547" s="56"/>
      <c r="BS547" s="56"/>
      <c r="BT547" s="99" t="s">
        <v>75</v>
      </c>
      <c r="BU547" s="56">
        <f>($R547)*0.5/6</f>
        <v>6</v>
      </c>
      <c r="BV547" s="100" t="s">
        <v>81</v>
      </c>
      <c r="BW547" s="56">
        <f>($R547)*0.5/6</f>
        <v>6</v>
      </c>
      <c r="BX547" s="99" t="s">
        <v>89</v>
      </c>
      <c r="BY547" s="56">
        <f>($R547)*0.5/6</f>
        <v>6</v>
      </c>
      <c r="BZ547" s="99" t="s">
        <v>91</v>
      </c>
      <c r="CA547" s="56">
        <f>($R547)*0.5/6</f>
        <v>6</v>
      </c>
      <c r="CB547" s="99" t="s">
        <v>96</v>
      </c>
      <c r="CC547" s="56">
        <f>($R547)*0.5/6</f>
        <v>6</v>
      </c>
      <c r="CD547" s="99" t="s">
        <v>122</v>
      </c>
      <c r="CE547" s="56">
        <f>($R547)*0.5/6</f>
        <v>6</v>
      </c>
      <c r="CF547" s="56"/>
      <c r="CG547" s="99" t="s">
        <v>75</v>
      </c>
      <c r="CH547" s="56">
        <f>($R547)*0.5/6</f>
        <v>6</v>
      </c>
      <c r="CI547" s="99" t="s">
        <v>81</v>
      </c>
      <c r="CJ547" s="56">
        <f>($R547)*0.5/6</f>
        <v>6</v>
      </c>
      <c r="CK547" s="99" t="s">
        <v>89</v>
      </c>
      <c r="CL547" s="56">
        <f>($R547)*0.5/6</f>
        <v>6</v>
      </c>
      <c r="CM547" s="99" t="s">
        <v>91</v>
      </c>
      <c r="CN547" s="56">
        <f>($R547)*0.5/6</f>
        <v>6</v>
      </c>
      <c r="CO547" s="99" t="s">
        <v>96</v>
      </c>
      <c r="CP547" s="56">
        <f>($R547)*0.5/6</f>
        <v>6</v>
      </c>
      <c r="CQ547" s="99" t="s">
        <v>122</v>
      </c>
      <c r="CR547" s="56">
        <f>($R547)*0.5/6</f>
        <v>6</v>
      </c>
    </row>
    <row r="548" spans="1:96" x14ac:dyDescent="0.15">
      <c r="A548" s="80" t="s">
        <v>1236</v>
      </c>
      <c r="B548" s="81" t="s">
        <v>1237</v>
      </c>
      <c r="C548" s="82" t="s">
        <v>1235</v>
      </c>
      <c r="D548" s="82" t="s">
        <v>51</v>
      </c>
      <c r="E548" s="56"/>
      <c r="F548" s="14"/>
      <c r="G548" s="80">
        <v>96</v>
      </c>
      <c r="H548" s="56">
        <v>113</v>
      </c>
      <c r="I548" s="56">
        <v>67</v>
      </c>
      <c r="J548" s="56">
        <v>62.5</v>
      </c>
      <c r="K548" s="56">
        <v>55</v>
      </c>
      <c r="L548" s="56">
        <v>72.5</v>
      </c>
      <c r="M548" s="94">
        <f t="shared" si="361"/>
        <v>466</v>
      </c>
      <c r="N548" s="85" t="s">
        <v>171</v>
      </c>
      <c r="O548" s="56">
        <f t="shared" si="362"/>
        <v>72</v>
      </c>
      <c r="P548" s="56"/>
      <c r="Q548" s="81">
        <f t="shared" si="363"/>
        <v>0</v>
      </c>
      <c r="R548" s="14">
        <f t="shared" si="364"/>
        <v>72</v>
      </c>
      <c r="S548" s="80"/>
      <c r="T548" s="99"/>
      <c r="U548" s="56"/>
      <c r="V548" s="99"/>
      <c r="W548" s="56"/>
      <c r="X548" s="99"/>
      <c r="Y548" s="56"/>
      <c r="Z548" s="99"/>
      <c r="AA548" s="56"/>
      <c r="AB548" s="99"/>
      <c r="AC548" s="56"/>
      <c r="AD548" s="99"/>
      <c r="AE548" s="56"/>
      <c r="AF548" s="56"/>
      <c r="AG548" s="99"/>
      <c r="AH548" s="56"/>
      <c r="AI548" s="100"/>
      <c r="AJ548" s="56"/>
      <c r="AK548" s="56"/>
      <c r="AL548" s="56"/>
      <c r="AM548" s="99"/>
      <c r="AN548" s="56"/>
      <c r="AO548" s="99"/>
      <c r="AP548" s="56"/>
      <c r="AQ548" s="99"/>
      <c r="AR548" s="56"/>
      <c r="AS548" s="56"/>
      <c r="AT548" s="99"/>
      <c r="AU548" s="56"/>
      <c r="AV548" s="99"/>
      <c r="AW548" s="56"/>
      <c r="AX548" s="99"/>
      <c r="AY548" s="56"/>
      <c r="AZ548" s="99"/>
      <c r="BA548" s="56"/>
      <c r="BB548" s="99"/>
      <c r="BC548" s="56"/>
      <c r="BD548" s="99"/>
      <c r="BE548" s="56"/>
      <c r="BF548" s="56"/>
      <c r="BH548" s="56"/>
      <c r="BI548" s="100"/>
      <c r="BJ548" s="56"/>
      <c r="BK548" s="99"/>
      <c r="BL548" s="56"/>
      <c r="BM548" s="99"/>
      <c r="BN548" s="56"/>
      <c r="BO548" s="99"/>
      <c r="BP548" s="56"/>
      <c r="BQ548" s="99"/>
      <c r="BR548" s="56"/>
      <c r="BS548" s="56"/>
      <c r="BT548" s="99" t="s">
        <v>75</v>
      </c>
      <c r="BU548" s="56">
        <f t="shared" ref="BU548:BU567" si="365">($R548)*0.5/6</f>
        <v>6</v>
      </c>
      <c r="BV548" s="100" t="s">
        <v>81</v>
      </c>
      <c r="BW548" s="56">
        <f t="shared" ref="BW548:BW567" si="366">($R548)*0.5/6</f>
        <v>6</v>
      </c>
      <c r="BX548" s="99" t="s">
        <v>89</v>
      </c>
      <c r="BY548" s="56">
        <f t="shared" ref="BY548:BY567" si="367">($R548)*0.5/6</f>
        <v>6</v>
      </c>
      <c r="BZ548" s="99" t="s">
        <v>91</v>
      </c>
      <c r="CA548" s="56">
        <f t="shared" ref="CA548:CA567" si="368">($R548)*0.5/6</f>
        <v>6</v>
      </c>
      <c r="CB548" s="99" t="s">
        <v>96</v>
      </c>
      <c r="CC548" s="56">
        <f t="shared" ref="CC548:CC567" si="369">($R548)*0.5/6</f>
        <v>6</v>
      </c>
      <c r="CD548" s="99" t="s">
        <v>122</v>
      </c>
      <c r="CE548" s="56">
        <f t="shared" ref="CE548:CE567" si="370">($R548)*0.5/6</f>
        <v>6</v>
      </c>
      <c r="CF548" s="56"/>
      <c r="CG548" s="99" t="s">
        <v>75</v>
      </c>
      <c r="CH548" s="56">
        <f t="shared" ref="CH548:CH567" si="371">($R548)*0.5/6</f>
        <v>6</v>
      </c>
      <c r="CI548" s="99" t="s">
        <v>81</v>
      </c>
      <c r="CJ548" s="56">
        <f t="shared" ref="CJ548:CJ567" si="372">($R548)*0.5/6</f>
        <v>6</v>
      </c>
      <c r="CK548" s="99" t="s">
        <v>89</v>
      </c>
      <c r="CL548" s="56">
        <f t="shared" ref="CL548:CL567" si="373">($R548)*0.5/6</f>
        <v>6</v>
      </c>
      <c r="CM548" s="99" t="s">
        <v>91</v>
      </c>
      <c r="CN548" s="56">
        <f t="shared" ref="CN548:CN567" si="374">($R548)*0.5/6</f>
        <v>6</v>
      </c>
      <c r="CO548" s="99" t="s">
        <v>96</v>
      </c>
      <c r="CP548" s="56">
        <f t="shared" ref="CP548:CP567" si="375">($R548)*0.5/6</f>
        <v>6</v>
      </c>
      <c r="CQ548" s="99" t="s">
        <v>122</v>
      </c>
      <c r="CR548" s="56">
        <f t="shared" ref="CR548:CR567" si="376">($R548)*0.5/6</f>
        <v>6</v>
      </c>
    </row>
    <row r="549" spans="1:96" x14ac:dyDescent="0.15">
      <c r="A549" s="80" t="s">
        <v>1238</v>
      </c>
      <c r="B549" s="81" t="s">
        <v>1239</v>
      </c>
      <c r="C549" s="82" t="s">
        <v>1235</v>
      </c>
      <c r="D549" s="82" t="s">
        <v>51</v>
      </c>
      <c r="E549" s="56"/>
      <c r="F549" s="14"/>
      <c r="G549" s="80">
        <v>95</v>
      </c>
      <c r="H549" s="56">
        <v>99</v>
      </c>
      <c r="I549" s="56">
        <v>75</v>
      </c>
      <c r="J549" s="56">
        <v>69.5</v>
      </c>
      <c r="K549" s="56">
        <v>56</v>
      </c>
      <c r="L549" s="56">
        <v>66.5</v>
      </c>
      <c r="M549" s="94">
        <f t="shared" si="361"/>
        <v>461</v>
      </c>
      <c r="N549" s="85" t="s">
        <v>171</v>
      </c>
      <c r="O549" s="56">
        <f t="shared" si="362"/>
        <v>72</v>
      </c>
      <c r="P549" s="56"/>
      <c r="Q549" s="81">
        <f t="shared" si="363"/>
        <v>0</v>
      </c>
      <c r="R549" s="14">
        <f t="shared" si="364"/>
        <v>72</v>
      </c>
      <c r="S549" s="80"/>
      <c r="T549" s="99"/>
      <c r="U549" s="56"/>
      <c r="V549" s="99"/>
      <c r="W549" s="56"/>
      <c r="X549" s="99"/>
      <c r="Y549" s="56"/>
      <c r="Z549" s="99"/>
      <c r="AA549" s="56"/>
      <c r="AB549" s="99"/>
      <c r="AC549" s="56"/>
      <c r="AD549" s="99"/>
      <c r="AE549" s="56"/>
      <c r="AF549" s="56"/>
      <c r="AG549" s="99"/>
      <c r="AH549" s="56"/>
      <c r="AI549" s="100"/>
      <c r="AJ549" s="56"/>
      <c r="AK549" s="56"/>
      <c r="AL549" s="56"/>
      <c r="AM549" s="99"/>
      <c r="AN549" s="56"/>
      <c r="AO549" s="99"/>
      <c r="AP549" s="56"/>
      <c r="AQ549" s="99"/>
      <c r="AR549" s="56"/>
      <c r="AS549" s="56"/>
      <c r="AT549" s="99"/>
      <c r="AU549" s="56"/>
      <c r="AV549" s="99"/>
      <c r="AW549" s="56"/>
      <c r="AX549" s="99"/>
      <c r="AY549" s="56"/>
      <c r="AZ549" s="99"/>
      <c r="BA549" s="56"/>
      <c r="BB549" s="99"/>
      <c r="BC549" s="56"/>
      <c r="BD549" s="99"/>
      <c r="BE549" s="56"/>
      <c r="BF549" s="56"/>
      <c r="BH549" s="56"/>
      <c r="BI549" s="100"/>
      <c r="BJ549" s="56"/>
      <c r="BK549" s="99"/>
      <c r="BL549" s="56"/>
      <c r="BM549" s="99"/>
      <c r="BN549" s="56"/>
      <c r="BO549" s="99"/>
      <c r="BP549" s="56"/>
      <c r="BQ549" s="99"/>
      <c r="BR549" s="56"/>
      <c r="BS549" s="56"/>
      <c r="BT549" s="99" t="s">
        <v>75</v>
      </c>
      <c r="BU549" s="56">
        <f t="shared" si="365"/>
        <v>6</v>
      </c>
      <c r="BV549" s="100" t="s">
        <v>81</v>
      </c>
      <c r="BW549" s="56">
        <f t="shared" si="366"/>
        <v>6</v>
      </c>
      <c r="BX549" s="99" t="s">
        <v>89</v>
      </c>
      <c r="BY549" s="56">
        <f t="shared" si="367"/>
        <v>6</v>
      </c>
      <c r="BZ549" s="99" t="s">
        <v>91</v>
      </c>
      <c r="CA549" s="56">
        <f t="shared" si="368"/>
        <v>6</v>
      </c>
      <c r="CB549" s="99" t="s">
        <v>96</v>
      </c>
      <c r="CC549" s="56">
        <f t="shared" si="369"/>
        <v>6</v>
      </c>
      <c r="CD549" s="99" t="s">
        <v>122</v>
      </c>
      <c r="CE549" s="56">
        <f t="shared" si="370"/>
        <v>6</v>
      </c>
      <c r="CF549" s="56"/>
      <c r="CG549" s="99" t="s">
        <v>75</v>
      </c>
      <c r="CH549" s="56">
        <f t="shared" si="371"/>
        <v>6</v>
      </c>
      <c r="CI549" s="99" t="s">
        <v>81</v>
      </c>
      <c r="CJ549" s="56">
        <f t="shared" si="372"/>
        <v>6</v>
      </c>
      <c r="CK549" s="99" t="s">
        <v>89</v>
      </c>
      <c r="CL549" s="56">
        <f t="shared" si="373"/>
        <v>6</v>
      </c>
      <c r="CM549" s="99" t="s">
        <v>91</v>
      </c>
      <c r="CN549" s="56">
        <f t="shared" si="374"/>
        <v>6</v>
      </c>
      <c r="CO549" s="99" t="s">
        <v>96</v>
      </c>
      <c r="CP549" s="56">
        <f t="shared" si="375"/>
        <v>6</v>
      </c>
      <c r="CQ549" s="99" t="s">
        <v>122</v>
      </c>
      <c r="CR549" s="56">
        <f t="shared" si="376"/>
        <v>6</v>
      </c>
    </row>
    <row r="550" spans="1:96" x14ac:dyDescent="0.15">
      <c r="A550" s="80" t="s">
        <v>1240</v>
      </c>
      <c r="B550" s="81" t="s">
        <v>1241</v>
      </c>
      <c r="C550" s="82" t="s">
        <v>1235</v>
      </c>
      <c r="D550" s="82" t="s">
        <v>51</v>
      </c>
      <c r="E550" s="56"/>
      <c r="F550" s="14"/>
      <c r="G550" s="80">
        <v>97</v>
      </c>
      <c r="H550" s="56">
        <v>78</v>
      </c>
      <c r="I550" s="56">
        <v>122</v>
      </c>
      <c r="J550" s="56">
        <v>28</v>
      </c>
      <c r="K550" s="56">
        <v>40</v>
      </c>
      <c r="L550" s="56">
        <v>75</v>
      </c>
      <c r="M550" s="94">
        <f t="shared" si="361"/>
        <v>440</v>
      </c>
      <c r="N550" s="80"/>
      <c r="O550" s="56">
        <f t="shared" si="362"/>
        <v>0</v>
      </c>
      <c r="P550" s="56"/>
      <c r="Q550" s="81">
        <f t="shared" si="363"/>
        <v>0</v>
      </c>
      <c r="R550" s="14">
        <f t="shared" si="364"/>
        <v>0</v>
      </c>
      <c r="S550" s="80"/>
      <c r="T550" s="99"/>
      <c r="U550" s="56"/>
      <c r="V550" s="99"/>
      <c r="W550" s="56"/>
      <c r="X550" s="99"/>
      <c r="Y550" s="56"/>
      <c r="Z550" s="99"/>
      <c r="AA550" s="56"/>
      <c r="AB550" s="99"/>
      <c r="AC550" s="56"/>
      <c r="AD550" s="99"/>
      <c r="AE550" s="56"/>
      <c r="AF550" s="56"/>
      <c r="AG550" s="99"/>
      <c r="AH550" s="56"/>
      <c r="AI550" s="100"/>
      <c r="AJ550" s="56"/>
      <c r="AK550" s="56"/>
      <c r="AL550" s="56"/>
      <c r="AM550" s="99"/>
      <c r="AN550" s="56"/>
      <c r="AO550" s="99"/>
      <c r="AP550" s="56"/>
      <c r="AQ550" s="99"/>
      <c r="AR550" s="56"/>
      <c r="AS550" s="56"/>
      <c r="AT550" s="99"/>
      <c r="AU550" s="56"/>
      <c r="AV550" s="99"/>
      <c r="AW550" s="56"/>
      <c r="AX550" s="99"/>
      <c r="AY550" s="56"/>
      <c r="AZ550" s="99"/>
      <c r="BA550" s="56"/>
      <c r="BB550" s="99"/>
      <c r="BC550" s="56"/>
      <c r="BD550" s="99"/>
      <c r="BE550" s="56"/>
      <c r="BF550" s="56"/>
      <c r="BH550" s="56"/>
      <c r="BI550" s="100"/>
      <c r="BJ550" s="56"/>
      <c r="BK550" s="99"/>
      <c r="BL550" s="56"/>
      <c r="BM550" s="99"/>
      <c r="BN550" s="56"/>
      <c r="BO550" s="99"/>
      <c r="BP550" s="56"/>
      <c r="BQ550" s="99"/>
      <c r="BR550" s="56"/>
      <c r="BS550" s="56"/>
      <c r="BT550" s="99" t="s">
        <v>75</v>
      </c>
      <c r="BU550" s="56">
        <f t="shared" si="365"/>
        <v>0</v>
      </c>
      <c r="BV550" s="100" t="s">
        <v>81</v>
      </c>
      <c r="BW550" s="56">
        <f t="shared" si="366"/>
        <v>0</v>
      </c>
      <c r="BX550" s="99" t="s">
        <v>89</v>
      </c>
      <c r="BY550" s="56">
        <f t="shared" si="367"/>
        <v>0</v>
      </c>
      <c r="BZ550" s="99" t="s">
        <v>91</v>
      </c>
      <c r="CA550" s="56">
        <f t="shared" si="368"/>
        <v>0</v>
      </c>
      <c r="CB550" s="99" t="s">
        <v>96</v>
      </c>
      <c r="CC550" s="56">
        <f t="shared" si="369"/>
        <v>0</v>
      </c>
      <c r="CD550" s="99" t="s">
        <v>122</v>
      </c>
      <c r="CE550" s="56">
        <f t="shared" si="370"/>
        <v>0</v>
      </c>
      <c r="CF550" s="56"/>
      <c r="CG550" s="99" t="s">
        <v>75</v>
      </c>
      <c r="CH550" s="56">
        <f t="shared" si="371"/>
        <v>0</v>
      </c>
      <c r="CI550" s="99" t="s">
        <v>81</v>
      </c>
      <c r="CJ550" s="56">
        <f t="shared" si="372"/>
        <v>0</v>
      </c>
      <c r="CK550" s="99" t="s">
        <v>89</v>
      </c>
      <c r="CL550" s="56">
        <f t="shared" si="373"/>
        <v>0</v>
      </c>
      <c r="CM550" s="99" t="s">
        <v>91</v>
      </c>
      <c r="CN550" s="56">
        <f t="shared" si="374"/>
        <v>0</v>
      </c>
      <c r="CO550" s="99" t="s">
        <v>96</v>
      </c>
      <c r="CP550" s="56">
        <f t="shared" si="375"/>
        <v>0</v>
      </c>
      <c r="CQ550" s="99" t="s">
        <v>122</v>
      </c>
      <c r="CR550" s="56">
        <f t="shared" si="376"/>
        <v>0</v>
      </c>
    </row>
    <row r="551" spans="1:96" x14ac:dyDescent="0.15">
      <c r="A551" s="80" t="s">
        <v>1242</v>
      </c>
      <c r="B551" s="81" t="s">
        <v>1243</v>
      </c>
      <c r="C551" s="82" t="s">
        <v>1235</v>
      </c>
      <c r="D551" s="82" t="s">
        <v>51</v>
      </c>
      <c r="E551" s="56"/>
      <c r="F551" s="14"/>
      <c r="G551" s="80">
        <v>105</v>
      </c>
      <c r="H551" s="56">
        <v>91</v>
      </c>
      <c r="I551" s="56">
        <v>99</v>
      </c>
      <c r="J551" s="56">
        <v>36</v>
      </c>
      <c r="K551" s="56">
        <v>39</v>
      </c>
      <c r="L551" s="56">
        <v>42.5</v>
      </c>
      <c r="M551" s="94">
        <f t="shared" si="361"/>
        <v>412.5</v>
      </c>
      <c r="N551" s="80"/>
      <c r="O551" s="56">
        <f t="shared" si="362"/>
        <v>0</v>
      </c>
      <c r="P551" s="56"/>
      <c r="Q551" s="81">
        <f t="shared" si="363"/>
        <v>0</v>
      </c>
      <c r="R551" s="14">
        <f t="shared" si="364"/>
        <v>0</v>
      </c>
      <c r="S551" s="80"/>
      <c r="T551" s="99"/>
      <c r="U551" s="56"/>
      <c r="V551" s="99"/>
      <c r="W551" s="56"/>
      <c r="X551" s="99"/>
      <c r="Y551" s="56"/>
      <c r="Z551" s="99"/>
      <c r="AA551" s="56"/>
      <c r="AB551" s="99"/>
      <c r="AC551" s="56"/>
      <c r="AD551" s="99"/>
      <c r="AE551" s="56"/>
      <c r="AF551" s="56"/>
      <c r="AG551" s="99"/>
      <c r="AH551" s="56"/>
      <c r="AI551" s="100"/>
      <c r="AJ551" s="56"/>
      <c r="AK551" s="56"/>
      <c r="AL551" s="56"/>
      <c r="AM551" s="99"/>
      <c r="AN551" s="56"/>
      <c r="AO551" s="99"/>
      <c r="AP551" s="56"/>
      <c r="AQ551" s="99"/>
      <c r="AR551" s="56"/>
      <c r="AS551" s="56"/>
      <c r="AT551" s="99"/>
      <c r="AU551" s="56"/>
      <c r="AV551" s="99"/>
      <c r="AW551" s="56"/>
      <c r="AX551" s="99"/>
      <c r="AY551" s="56"/>
      <c r="AZ551" s="99"/>
      <c r="BA551" s="56"/>
      <c r="BB551" s="99"/>
      <c r="BC551" s="56"/>
      <c r="BD551" s="99"/>
      <c r="BE551" s="56"/>
      <c r="BF551" s="56"/>
      <c r="BH551" s="56"/>
      <c r="BI551" s="100"/>
      <c r="BJ551" s="56"/>
      <c r="BK551" s="99"/>
      <c r="BL551" s="56"/>
      <c r="BM551" s="99"/>
      <c r="BN551" s="56"/>
      <c r="BO551" s="99"/>
      <c r="BP551" s="56"/>
      <c r="BQ551" s="99"/>
      <c r="BR551" s="56"/>
      <c r="BS551" s="56"/>
      <c r="BT551" s="99" t="s">
        <v>75</v>
      </c>
      <c r="BU551" s="56">
        <f t="shared" si="365"/>
        <v>0</v>
      </c>
      <c r="BV551" s="100" t="s">
        <v>81</v>
      </c>
      <c r="BW551" s="56">
        <f t="shared" si="366"/>
        <v>0</v>
      </c>
      <c r="BX551" s="99" t="s">
        <v>89</v>
      </c>
      <c r="BY551" s="56">
        <f t="shared" si="367"/>
        <v>0</v>
      </c>
      <c r="BZ551" s="99" t="s">
        <v>91</v>
      </c>
      <c r="CA551" s="56">
        <f t="shared" si="368"/>
        <v>0</v>
      </c>
      <c r="CB551" s="99" t="s">
        <v>96</v>
      </c>
      <c r="CC551" s="56">
        <f t="shared" si="369"/>
        <v>0</v>
      </c>
      <c r="CD551" s="99" t="s">
        <v>122</v>
      </c>
      <c r="CE551" s="56">
        <f t="shared" si="370"/>
        <v>0</v>
      </c>
      <c r="CF551" s="56"/>
      <c r="CG551" s="99" t="s">
        <v>75</v>
      </c>
      <c r="CH551" s="56">
        <f t="shared" si="371"/>
        <v>0</v>
      </c>
      <c r="CI551" s="99" t="s">
        <v>81</v>
      </c>
      <c r="CJ551" s="56">
        <f t="shared" si="372"/>
        <v>0</v>
      </c>
      <c r="CK551" s="99" t="s">
        <v>89</v>
      </c>
      <c r="CL551" s="56">
        <f t="shared" si="373"/>
        <v>0</v>
      </c>
      <c r="CM551" s="99" t="s">
        <v>91</v>
      </c>
      <c r="CN551" s="56">
        <f t="shared" si="374"/>
        <v>0</v>
      </c>
      <c r="CO551" s="99" t="s">
        <v>96</v>
      </c>
      <c r="CP551" s="56">
        <f t="shared" si="375"/>
        <v>0</v>
      </c>
      <c r="CQ551" s="99" t="s">
        <v>122</v>
      </c>
      <c r="CR551" s="56">
        <f t="shared" si="376"/>
        <v>0</v>
      </c>
    </row>
    <row r="552" spans="1:96" x14ac:dyDescent="0.15">
      <c r="A552" s="80" t="s">
        <v>1244</v>
      </c>
      <c r="B552" s="81" t="s">
        <v>1245</v>
      </c>
      <c r="C552" s="82" t="s">
        <v>1235</v>
      </c>
      <c r="D552" s="82" t="s">
        <v>51</v>
      </c>
      <c r="E552" s="56"/>
      <c r="F552" s="14"/>
      <c r="G552" s="80">
        <v>95</v>
      </c>
      <c r="H552" s="56">
        <v>87</v>
      </c>
      <c r="I552" s="56">
        <v>83</v>
      </c>
      <c r="J552" s="56">
        <v>49</v>
      </c>
      <c r="K552" s="56">
        <v>54</v>
      </c>
      <c r="L552" s="56">
        <v>66</v>
      </c>
      <c r="M552" s="94">
        <f t="shared" si="361"/>
        <v>434</v>
      </c>
      <c r="N552" s="80"/>
      <c r="O552" s="56">
        <f t="shared" si="362"/>
        <v>0</v>
      </c>
      <c r="P552" s="56"/>
      <c r="Q552" s="81">
        <f t="shared" si="363"/>
        <v>0</v>
      </c>
      <c r="R552" s="14">
        <f t="shared" si="364"/>
        <v>0</v>
      </c>
      <c r="S552" s="80"/>
      <c r="T552" s="99"/>
      <c r="U552" s="56"/>
      <c r="V552" s="99"/>
      <c r="W552" s="56"/>
      <c r="X552" s="99"/>
      <c r="Y552" s="56"/>
      <c r="Z552" s="99"/>
      <c r="AA552" s="56"/>
      <c r="AB552" s="99"/>
      <c r="AC552" s="56"/>
      <c r="AD552" s="99"/>
      <c r="AE552" s="56"/>
      <c r="AF552" s="56"/>
      <c r="AG552" s="99"/>
      <c r="AH552" s="56"/>
      <c r="AI552" s="100"/>
      <c r="AJ552" s="56"/>
      <c r="AK552" s="56"/>
      <c r="AL552" s="56"/>
      <c r="AM552" s="99"/>
      <c r="AN552" s="56"/>
      <c r="AO552" s="99"/>
      <c r="AP552" s="56"/>
      <c r="AQ552" s="99"/>
      <c r="AR552" s="56"/>
      <c r="AS552" s="56"/>
      <c r="AT552" s="99"/>
      <c r="AU552" s="56"/>
      <c r="AV552" s="99"/>
      <c r="AW552" s="56"/>
      <c r="AX552" s="99"/>
      <c r="AY552" s="56"/>
      <c r="AZ552" s="99"/>
      <c r="BA552" s="56"/>
      <c r="BB552" s="99"/>
      <c r="BC552" s="56"/>
      <c r="BD552" s="99"/>
      <c r="BE552" s="56"/>
      <c r="BF552" s="56"/>
      <c r="BH552" s="56"/>
      <c r="BI552" s="100"/>
      <c r="BJ552" s="56"/>
      <c r="BK552" s="99"/>
      <c r="BL552" s="56"/>
      <c r="BM552" s="99"/>
      <c r="BN552" s="56"/>
      <c r="BO552" s="99"/>
      <c r="BP552" s="56"/>
      <c r="BQ552" s="99"/>
      <c r="BR552" s="56"/>
      <c r="BS552" s="56"/>
      <c r="BT552" s="99" t="s">
        <v>75</v>
      </c>
      <c r="BU552" s="56">
        <f t="shared" si="365"/>
        <v>0</v>
      </c>
      <c r="BV552" s="100" t="s">
        <v>138</v>
      </c>
      <c r="BW552" s="56">
        <f t="shared" si="366"/>
        <v>0</v>
      </c>
      <c r="BX552" s="99" t="s">
        <v>88</v>
      </c>
      <c r="BY552" s="56">
        <f t="shared" si="367"/>
        <v>0</v>
      </c>
      <c r="BZ552" s="99" t="s">
        <v>93</v>
      </c>
      <c r="CA552" s="56">
        <f t="shared" si="368"/>
        <v>0</v>
      </c>
      <c r="CB552" s="99" t="s">
        <v>99</v>
      </c>
      <c r="CC552" s="56">
        <f t="shared" si="369"/>
        <v>0</v>
      </c>
      <c r="CD552" s="99" t="s">
        <v>102</v>
      </c>
      <c r="CE552" s="56">
        <f t="shared" si="370"/>
        <v>0</v>
      </c>
      <c r="CF552" s="56"/>
      <c r="CG552" s="99" t="s">
        <v>75</v>
      </c>
      <c r="CH552" s="56">
        <f t="shared" si="371"/>
        <v>0</v>
      </c>
      <c r="CI552" s="99" t="s">
        <v>138</v>
      </c>
      <c r="CJ552" s="56">
        <f t="shared" si="372"/>
        <v>0</v>
      </c>
      <c r="CK552" s="99" t="s">
        <v>88</v>
      </c>
      <c r="CL552" s="56">
        <f t="shared" si="373"/>
        <v>0</v>
      </c>
      <c r="CM552" s="99" t="s">
        <v>93</v>
      </c>
      <c r="CN552" s="56">
        <f t="shared" si="374"/>
        <v>0</v>
      </c>
      <c r="CO552" s="99" t="s">
        <v>99</v>
      </c>
      <c r="CP552" s="56">
        <f t="shared" si="375"/>
        <v>0</v>
      </c>
      <c r="CQ552" s="99" t="s">
        <v>102</v>
      </c>
      <c r="CR552" s="56">
        <f t="shared" si="376"/>
        <v>0</v>
      </c>
    </row>
    <row r="553" spans="1:96" x14ac:dyDescent="0.15">
      <c r="A553" s="80" t="s">
        <v>1246</v>
      </c>
      <c r="B553" s="81" t="s">
        <v>1247</v>
      </c>
      <c r="C553" s="82" t="s">
        <v>1235</v>
      </c>
      <c r="D553" s="82" t="s">
        <v>51</v>
      </c>
      <c r="E553" s="56"/>
      <c r="F553" s="14"/>
      <c r="G553" s="80">
        <v>102</v>
      </c>
      <c r="H553" s="56">
        <v>94</v>
      </c>
      <c r="I553" s="56">
        <v>46</v>
      </c>
      <c r="J553" s="56">
        <v>70</v>
      </c>
      <c r="K553" s="56">
        <v>50</v>
      </c>
      <c r="L553" s="56">
        <v>70</v>
      </c>
      <c r="M553" s="94">
        <f t="shared" si="361"/>
        <v>432</v>
      </c>
      <c r="N553" s="80"/>
      <c r="O553" s="56">
        <f t="shared" si="362"/>
        <v>0</v>
      </c>
      <c r="P553" s="56"/>
      <c r="Q553" s="81">
        <f t="shared" si="363"/>
        <v>0</v>
      </c>
      <c r="R553" s="14">
        <f t="shared" si="364"/>
        <v>0</v>
      </c>
      <c r="S553" s="80"/>
      <c r="T553" s="99"/>
      <c r="U553" s="56"/>
      <c r="V553" s="99"/>
      <c r="W553" s="56"/>
      <c r="X553" s="99"/>
      <c r="Y553" s="56"/>
      <c r="Z553" s="99"/>
      <c r="AA553" s="56"/>
      <c r="AB553" s="99"/>
      <c r="AC553" s="56"/>
      <c r="AD553" s="99"/>
      <c r="AE553" s="56"/>
      <c r="AF553" s="56"/>
      <c r="AG553" s="99"/>
      <c r="AH553" s="56"/>
      <c r="AI553" s="100"/>
      <c r="AJ553" s="56"/>
      <c r="AK553" s="56"/>
      <c r="AL553" s="56"/>
      <c r="AM553" s="99"/>
      <c r="AN553" s="56"/>
      <c r="AO553" s="99"/>
      <c r="AP553" s="56"/>
      <c r="AQ553" s="99"/>
      <c r="AR553" s="56"/>
      <c r="AS553" s="56"/>
      <c r="AT553" s="99"/>
      <c r="AU553" s="56"/>
      <c r="AV553" s="99"/>
      <c r="AW553" s="56"/>
      <c r="AX553" s="99"/>
      <c r="AY553" s="56"/>
      <c r="AZ553" s="99"/>
      <c r="BA553" s="56"/>
      <c r="BB553" s="99"/>
      <c r="BC553" s="56"/>
      <c r="BD553" s="99"/>
      <c r="BE553" s="56"/>
      <c r="BF553" s="56"/>
      <c r="BH553" s="56"/>
      <c r="BI553" s="100"/>
      <c r="BJ553" s="56"/>
      <c r="BK553" s="99"/>
      <c r="BL553" s="56"/>
      <c r="BM553" s="99"/>
      <c r="BN553" s="56"/>
      <c r="BO553" s="99"/>
      <c r="BP553" s="56"/>
      <c r="BQ553" s="99"/>
      <c r="BR553" s="56"/>
      <c r="BS553" s="56"/>
      <c r="BT553" s="99" t="s">
        <v>75</v>
      </c>
      <c r="BU553" s="56">
        <f t="shared" si="365"/>
        <v>0</v>
      </c>
      <c r="BV553" s="100" t="s">
        <v>138</v>
      </c>
      <c r="BW553" s="56">
        <f t="shared" si="366"/>
        <v>0</v>
      </c>
      <c r="BX553" s="99" t="s">
        <v>88</v>
      </c>
      <c r="BY553" s="56">
        <f t="shared" si="367"/>
        <v>0</v>
      </c>
      <c r="BZ553" s="99" t="s">
        <v>93</v>
      </c>
      <c r="CA553" s="56">
        <f t="shared" si="368"/>
        <v>0</v>
      </c>
      <c r="CB553" s="99" t="s">
        <v>99</v>
      </c>
      <c r="CC553" s="56">
        <f t="shared" si="369"/>
        <v>0</v>
      </c>
      <c r="CD553" s="99" t="s">
        <v>102</v>
      </c>
      <c r="CE553" s="56">
        <f t="shared" si="370"/>
        <v>0</v>
      </c>
      <c r="CF553" s="56"/>
      <c r="CG553" s="99" t="s">
        <v>75</v>
      </c>
      <c r="CH553" s="56">
        <f t="shared" si="371"/>
        <v>0</v>
      </c>
      <c r="CI553" s="99" t="s">
        <v>138</v>
      </c>
      <c r="CJ553" s="56">
        <f t="shared" si="372"/>
        <v>0</v>
      </c>
      <c r="CK553" s="99" t="s">
        <v>88</v>
      </c>
      <c r="CL553" s="56">
        <f t="shared" si="373"/>
        <v>0</v>
      </c>
      <c r="CM553" s="99" t="s">
        <v>93</v>
      </c>
      <c r="CN553" s="56">
        <f t="shared" si="374"/>
        <v>0</v>
      </c>
      <c r="CO553" s="99" t="s">
        <v>99</v>
      </c>
      <c r="CP553" s="56">
        <f t="shared" si="375"/>
        <v>0</v>
      </c>
      <c r="CQ553" s="99" t="s">
        <v>102</v>
      </c>
      <c r="CR553" s="56">
        <f t="shared" si="376"/>
        <v>0</v>
      </c>
    </row>
    <row r="554" spans="1:96" x14ac:dyDescent="0.15">
      <c r="A554" s="80" t="s">
        <v>1248</v>
      </c>
      <c r="B554" s="81" t="s">
        <v>1249</v>
      </c>
      <c r="C554" s="82" t="s">
        <v>1235</v>
      </c>
      <c r="D554" s="82" t="s">
        <v>51</v>
      </c>
      <c r="E554" s="56"/>
      <c r="F554" s="14"/>
      <c r="G554" s="80">
        <v>101</v>
      </c>
      <c r="H554" s="56">
        <v>85</v>
      </c>
      <c r="I554" s="56">
        <v>100</v>
      </c>
      <c r="J554" s="56">
        <v>28.5</v>
      </c>
      <c r="K554" s="56">
        <v>48.5</v>
      </c>
      <c r="L554" s="56">
        <v>67.5</v>
      </c>
      <c r="M554" s="94">
        <f t="shared" si="361"/>
        <v>430.5</v>
      </c>
      <c r="N554" s="80"/>
      <c r="O554" s="56">
        <f t="shared" si="362"/>
        <v>0</v>
      </c>
      <c r="P554" s="56"/>
      <c r="Q554" s="81">
        <f t="shared" si="363"/>
        <v>0</v>
      </c>
      <c r="R554" s="14">
        <f t="shared" si="364"/>
        <v>0</v>
      </c>
      <c r="S554" s="80"/>
      <c r="T554" s="99"/>
      <c r="U554" s="56"/>
      <c r="V554" s="99"/>
      <c r="W554" s="56"/>
      <c r="X554" s="99"/>
      <c r="Y554" s="56"/>
      <c r="Z554" s="99"/>
      <c r="AA554" s="56"/>
      <c r="AB554" s="99"/>
      <c r="AC554" s="56"/>
      <c r="AD554" s="99"/>
      <c r="AE554" s="56"/>
      <c r="AF554" s="56"/>
      <c r="AG554" s="99"/>
      <c r="AH554" s="56"/>
      <c r="AI554" s="100"/>
      <c r="AJ554" s="56"/>
      <c r="AK554" s="56"/>
      <c r="AL554" s="56"/>
      <c r="AM554" s="99"/>
      <c r="AN554" s="56"/>
      <c r="AO554" s="99"/>
      <c r="AP554" s="56"/>
      <c r="AQ554" s="99"/>
      <c r="AR554" s="56"/>
      <c r="AS554" s="56"/>
      <c r="AT554" s="99"/>
      <c r="AU554" s="56"/>
      <c r="AV554" s="99"/>
      <c r="AW554" s="56"/>
      <c r="AX554" s="99"/>
      <c r="AY554" s="56"/>
      <c r="AZ554" s="99"/>
      <c r="BA554" s="56"/>
      <c r="BB554" s="99"/>
      <c r="BC554" s="56"/>
      <c r="BD554" s="99"/>
      <c r="BE554" s="56"/>
      <c r="BF554" s="56"/>
      <c r="BH554" s="56"/>
      <c r="BI554" s="100"/>
      <c r="BJ554" s="56"/>
      <c r="BK554" s="99"/>
      <c r="BL554" s="56"/>
      <c r="BM554" s="99"/>
      <c r="BN554" s="56"/>
      <c r="BO554" s="99"/>
      <c r="BP554" s="56"/>
      <c r="BQ554" s="99"/>
      <c r="BR554" s="56"/>
      <c r="BS554" s="56"/>
      <c r="BT554" s="99" t="s">
        <v>75</v>
      </c>
      <c r="BU554" s="56">
        <f t="shared" si="365"/>
        <v>0</v>
      </c>
      <c r="BV554" s="100" t="s">
        <v>81</v>
      </c>
      <c r="BW554" s="56">
        <f t="shared" si="366"/>
        <v>0</v>
      </c>
      <c r="BX554" s="99" t="s">
        <v>89</v>
      </c>
      <c r="BY554" s="56">
        <f t="shared" si="367"/>
        <v>0</v>
      </c>
      <c r="BZ554" s="99" t="s">
        <v>91</v>
      </c>
      <c r="CA554" s="56">
        <f t="shared" si="368"/>
        <v>0</v>
      </c>
      <c r="CB554" s="99" t="s">
        <v>96</v>
      </c>
      <c r="CC554" s="56">
        <f t="shared" si="369"/>
        <v>0</v>
      </c>
      <c r="CD554" s="99" t="s">
        <v>122</v>
      </c>
      <c r="CE554" s="56">
        <f t="shared" si="370"/>
        <v>0</v>
      </c>
      <c r="CF554" s="56"/>
      <c r="CG554" s="99" t="s">
        <v>75</v>
      </c>
      <c r="CH554" s="56">
        <f t="shared" si="371"/>
        <v>0</v>
      </c>
      <c r="CI554" s="99" t="s">
        <v>81</v>
      </c>
      <c r="CJ554" s="56">
        <f t="shared" si="372"/>
        <v>0</v>
      </c>
      <c r="CK554" s="99" t="s">
        <v>89</v>
      </c>
      <c r="CL554" s="56">
        <f t="shared" si="373"/>
        <v>0</v>
      </c>
      <c r="CM554" s="99" t="s">
        <v>91</v>
      </c>
      <c r="CN554" s="56">
        <f t="shared" si="374"/>
        <v>0</v>
      </c>
      <c r="CO554" s="99" t="s">
        <v>96</v>
      </c>
      <c r="CP554" s="56">
        <f t="shared" si="375"/>
        <v>0</v>
      </c>
      <c r="CQ554" s="99" t="s">
        <v>122</v>
      </c>
      <c r="CR554" s="56">
        <f t="shared" si="376"/>
        <v>0</v>
      </c>
    </row>
    <row r="555" spans="1:96" x14ac:dyDescent="0.15">
      <c r="A555" s="80" t="s">
        <v>1250</v>
      </c>
      <c r="B555" s="81" t="s">
        <v>1251</v>
      </c>
      <c r="C555" s="82" t="s">
        <v>1235</v>
      </c>
      <c r="D555" s="82" t="s">
        <v>51</v>
      </c>
      <c r="E555" s="56"/>
      <c r="F555" s="14"/>
      <c r="G555" s="80">
        <v>87</v>
      </c>
      <c r="H555" s="56">
        <v>87</v>
      </c>
      <c r="I555" s="56">
        <v>86</v>
      </c>
      <c r="J555" s="56">
        <v>53</v>
      </c>
      <c r="K555" s="56">
        <v>40</v>
      </c>
      <c r="L555" s="56">
        <v>58</v>
      </c>
      <c r="M555" s="94">
        <f t="shared" si="361"/>
        <v>411</v>
      </c>
      <c r="N555" s="80"/>
      <c r="O555" s="56">
        <f t="shared" si="362"/>
        <v>0</v>
      </c>
      <c r="P555" s="56"/>
      <c r="Q555" s="81">
        <f t="shared" si="363"/>
        <v>0</v>
      </c>
      <c r="R555" s="14">
        <f t="shared" si="364"/>
        <v>0</v>
      </c>
      <c r="S555" s="80"/>
      <c r="T555" s="99"/>
      <c r="U555" s="56"/>
      <c r="V555" s="99"/>
      <c r="W555" s="56"/>
      <c r="X555" s="99"/>
      <c r="Y555" s="56"/>
      <c r="Z555" s="99"/>
      <c r="AA555" s="56"/>
      <c r="AB555" s="99"/>
      <c r="AC555" s="56"/>
      <c r="AD555" s="99"/>
      <c r="AE555" s="56"/>
      <c r="AF555" s="56"/>
      <c r="AG555" s="99"/>
      <c r="AH555" s="56"/>
      <c r="AI555" s="100"/>
      <c r="AJ555" s="56"/>
      <c r="AK555" s="56"/>
      <c r="AL555" s="56"/>
      <c r="AM555" s="99"/>
      <c r="AN555" s="56"/>
      <c r="AO555" s="99"/>
      <c r="AP555" s="56"/>
      <c r="AQ555" s="99"/>
      <c r="AR555" s="56"/>
      <c r="AS555" s="56"/>
      <c r="AT555" s="99"/>
      <c r="AU555" s="56"/>
      <c r="AV555" s="99"/>
      <c r="AW555" s="56"/>
      <c r="AX555" s="99"/>
      <c r="AY555" s="56"/>
      <c r="AZ555" s="99"/>
      <c r="BA555" s="56"/>
      <c r="BB555" s="99"/>
      <c r="BC555" s="56"/>
      <c r="BD555" s="99"/>
      <c r="BE555" s="56"/>
      <c r="BF555" s="56"/>
      <c r="BH555" s="56"/>
      <c r="BI555" s="100"/>
      <c r="BJ555" s="56"/>
      <c r="BK555" s="99"/>
      <c r="BL555" s="56"/>
      <c r="BM555" s="99"/>
      <c r="BN555" s="56"/>
      <c r="BO555" s="99"/>
      <c r="BP555" s="56"/>
      <c r="BQ555" s="99"/>
      <c r="BR555" s="56"/>
      <c r="BS555" s="56"/>
      <c r="BT555" s="99" t="s">
        <v>75</v>
      </c>
      <c r="BU555" s="56">
        <f t="shared" si="365"/>
        <v>0</v>
      </c>
      <c r="BV555" s="100" t="s">
        <v>81</v>
      </c>
      <c r="BW555" s="56">
        <f t="shared" si="366"/>
        <v>0</v>
      </c>
      <c r="BX555" s="99" t="s">
        <v>89</v>
      </c>
      <c r="BY555" s="56">
        <f t="shared" si="367"/>
        <v>0</v>
      </c>
      <c r="BZ555" s="99" t="s">
        <v>91</v>
      </c>
      <c r="CA555" s="56">
        <f t="shared" si="368"/>
        <v>0</v>
      </c>
      <c r="CB555" s="99" t="s">
        <v>96</v>
      </c>
      <c r="CC555" s="56">
        <f t="shared" si="369"/>
        <v>0</v>
      </c>
      <c r="CD555" s="99" t="s">
        <v>122</v>
      </c>
      <c r="CE555" s="56">
        <f t="shared" si="370"/>
        <v>0</v>
      </c>
      <c r="CF555" s="56"/>
      <c r="CG555" s="99" t="s">
        <v>75</v>
      </c>
      <c r="CH555" s="56">
        <f t="shared" si="371"/>
        <v>0</v>
      </c>
      <c r="CI555" s="99" t="s">
        <v>81</v>
      </c>
      <c r="CJ555" s="56">
        <f t="shared" si="372"/>
        <v>0</v>
      </c>
      <c r="CK555" s="99" t="s">
        <v>89</v>
      </c>
      <c r="CL555" s="56">
        <f t="shared" si="373"/>
        <v>0</v>
      </c>
      <c r="CM555" s="99" t="s">
        <v>91</v>
      </c>
      <c r="CN555" s="56">
        <f t="shared" si="374"/>
        <v>0</v>
      </c>
      <c r="CO555" s="99" t="s">
        <v>96</v>
      </c>
      <c r="CP555" s="56">
        <f t="shared" si="375"/>
        <v>0</v>
      </c>
      <c r="CQ555" s="99" t="s">
        <v>122</v>
      </c>
      <c r="CR555" s="56">
        <f t="shared" si="376"/>
        <v>0</v>
      </c>
    </row>
    <row r="556" spans="1:96" x14ac:dyDescent="0.15">
      <c r="A556" s="80" t="s">
        <v>1252</v>
      </c>
      <c r="B556" s="81" t="s">
        <v>1253</v>
      </c>
      <c r="C556" s="82" t="s">
        <v>1235</v>
      </c>
      <c r="D556" s="82" t="s">
        <v>51</v>
      </c>
      <c r="E556" s="56"/>
      <c r="F556" s="14"/>
      <c r="G556" s="80">
        <v>95</v>
      </c>
      <c r="H556" s="56">
        <v>95</v>
      </c>
      <c r="I556" s="56">
        <v>59</v>
      </c>
      <c r="J556" s="56">
        <v>23.5</v>
      </c>
      <c r="K556" s="56">
        <v>40</v>
      </c>
      <c r="L556" s="56">
        <v>39.5</v>
      </c>
      <c r="M556" s="94">
        <f t="shared" si="361"/>
        <v>352</v>
      </c>
      <c r="N556" s="80"/>
      <c r="O556" s="56">
        <f t="shared" si="362"/>
        <v>0</v>
      </c>
      <c r="P556" s="56"/>
      <c r="Q556" s="81">
        <f t="shared" si="363"/>
        <v>0</v>
      </c>
      <c r="R556" s="14">
        <f t="shared" si="364"/>
        <v>0</v>
      </c>
      <c r="S556" s="80"/>
      <c r="T556" s="99"/>
      <c r="U556" s="56"/>
      <c r="V556" s="99"/>
      <c r="W556" s="56"/>
      <c r="X556" s="99"/>
      <c r="Y556" s="56"/>
      <c r="Z556" s="99"/>
      <c r="AA556" s="56"/>
      <c r="AB556" s="99"/>
      <c r="AC556" s="56"/>
      <c r="AD556" s="99"/>
      <c r="AE556" s="56"/>
      <c r="AF556" s="56"/>
      <c r="AG556" s="99"/>
      <c r="AH556" s="56"/>
      <c r="AI556" s="100"/>
      <c r="AJ556" s="56"/>
      <c r="AK556" s="56"/>
      <c r="AL556" s="56"/>
      <c r="AM556" s="99"/>
      <c r="AN556" s="56"/>
      <c r="AO556" s="99"/>
      <c r="AP556" s="56"/>
      <c r="AQ556" s="99"/>
      <c r="AR556" s="56"/>
      <c r="AS556" s="56"/>
      <c r="AT556" s="99"/>
      <c r="AU556" s="56"/>
      <c r="AV556" s="99"/>
      <c r="AW556" s="56"/>
      <c r="AX556" s="99"/>
      <c r="AY556" s="56"/>
      <c r="AZ556" s="99"/>
      <c r="BA556" s="56"/>
      <c r="BB556" s="99"/>
      <c r="BC556" s="56"/>
      <c r="BD556" s="99"/>
      <c r="BE556" s="56"/>
      <c r="BF556" s="56"/>
      <c r="BH556" s="56"/>
      <c r="BI556" s="100"/>
      <c r="BJ556" s="56"/>
      <c r="BK556" s="99"/>
      <c r="BL556" s="56"/>
      <c r="BM556" s="99"/>
      <c r="BN556" s="56"/>
      <c r="BO556" s="99"/>
      <c r="BP556" s="56"/>
      <c r="BQ556" s="99"/>
      <c r="BR556" s="56"/>
      <c r="BS556" s="56"/>
      <c r="BT556" s="99" t="s">
        <v>75</v>
      </c>
      <c r="BU556" s="56">
        <f t="shared" si="365"/>
        <v>0</v>
      </c>
      <c r="BV556" s="100" t="s">
        <v>81</v>
      </c>
      <c r="BW556" s="56">
        <f t="shared" si="366"/>
        <v>0</v>
      </c>
      <c r="BX556" s="99" t="s">
        <v>89</v>
      </c>
      <c r="BY556" s="56">
        <f t="shared" si="367"/>
        <v>0</v>
      </c>
      <c r="BZ556" s="99" t="s">
        <v>91</v>
      </c>
      <c r="CA556" s="56">
        <f t="shared" si="368"/>
        <v>0</v>
      </c>
      <c r="CB556" s="99" t="s">
        <v>96</v>
      </c>
      <c r="CC556" s="56">
        <f t="shared" si="369"/>
        <v>0</v>
      </c>
      <c r="CD556" s="99" t="s">
        <v>122</v>
      </c>
      <c r="CE556" s="56">
        <f t="shared" si="370"/>
        <v>0</v>
      </c>
      <c r="CF556" s="56"/>
      <c r="CG556" s="99" t="s">
        <v>75</v>
      </c>
      <c r="CH556" s="56">
        <f t="shared" si="371"/>
        <v>0</v>
      </c>
      <c r="CI556" s="99" t="s">
        <v>81</v>
      </c>
      <c r="CJ556" s="56">
        <f t="shared" si="372"/>
        <v>0</v>
      </c>
      <c r="CK556" s="99" t="s">
        <v>89</v>
      </c>
      <c r="CL556" s="56">
        <f t="shared" si="373"/>
        <v>0</v>
      </c>
      <c r="CM556" s="99" t="s">
        <v>91</v>
      </c>
      <c r="CN556" s="56">
        <f t="shared" si="374"/>
        <v>0</v>
      </c>
      <c r="CO556" s="99" t="s">
        <v>96</v>
      </c>
      <c r="CP556" s="56">
        <f t="shared" si="375"/>
        <v>0</v>
      </c>
      <c r="CQ556" s="99" t="s">
        <v>122</v>
      </c>
      <c r="CR556" s="56">
        <f t="shared" si="376"/>
        <v>0</v>
      </c>
    </row>
    <row r="557" spans="1:96" x14ac:dyDescent="0.15">
      <c r="A557" s="80" t="s">
        <v>1254</v>
      </c>
      <c r="B557" s="81" t="s">
        <v>1255</v>
      </c>
      <c r="C557" s="82" t="s">
        <v>1235</v>
      </c>
      <c r="D557" s="82" t="s">
        <v>51</v>
      </c>
      <c r="E557" s="56"/>
      <c r="F557" s="14"/>
      <c r="G557" s="80">
        <v>81</v>
      </c>
      <c r="H557" s="56">
        <v>29</v>
      </c>
      <c r="I557" s="56">
        <v>21</v>
      </c>
      <c r="J557" s="56">
        <v>25</v>
      </c>
      <c r="K557" s="56">
        <v>23</v>
      </c>
      <c r="L557" s="56">
        <v>42</v>
      </c>
      <c r="M557" s="94">
        <f t="shared" si="361"/>
        <v>221</v>
      </c>
      <c r="N557" s="80"/>
      <c r="O557" s="56">
        <f t="shared" si="362"/>
        <v>0</v>
      </c>
      <c r="P557" s="56"/>
      <c r="Q557" s="81">
        <f t="shared" si="363"/>
        <v>0</v>
      </c>
      <c r="R557" s="14">
        <f t="shared" si="364"/>
        <v>0</v>
      </c>
      <c r="S557" s="80"/>
      <c r="T557" s="99"/>
      <c r="U557" s="56"/>
      <c r="V557" s="99"/>
      <c r="W557" s="56"/>
      <c r="X557" s="99"/>
      <c r="Y557" s="56"/>
      <c r="Z557" s="99"/>
      <c r="AA557" s="56"/>
      <c r="AB557" s="99"/>
      <c r="AC557" s="56"/>
      <c r="AD557" s="99"/>
      <c r="AE557" s="56"/>
      <c r="AF557" s="56"/>
      <c r="AG557" s="99"/>
      <c r="AH557" s="56"/>
      <c r="AI557" s="100"/>
      <c r="AJ557" s="56"/>
      <c r="AK557" s="56"/>
      <c r="AL557" s="56"/>
      <c r="AM557" s="99"/>
      <c r="AN557" s="56"/>
      <c r="AO557" s="99"/>
      <c r="AP557" s="56"/>
      <c r="AQ557" s="99"/>
      <c r="AR557" s="56"/>
      <c r="AS557" s="56"/>
      <c r="AT557" s="99"/>
      <c r="AU557" s="56"/>
      <c r="AV557" s="99"/>
      <c r="AW557" s="56"/>
      <c r="AX557" s="99"/>
      <c r="AY557" s="56"/>
      <c r="AZ557" s="99"/>
      <c r="BA557" s="56"/>
      <c r="BB557" s="99"/>
      <c r="BC557" s="56"/>
      <c r="BD557" s="99"/>
      <c r="BE557" s="56"/>
      <c r="BF557" s="56"/>
      <c r="BH557" s="56"/>
      <c r="BI557" s="100"/>
      <c r="BJ557" s="56"/>
      <c r="BK557" s="99"/>
      <c r="BL557" s="56"/>
      <c r="BM557" s="99"/>
      <c r="BN557" s="56"/>
      <c r="BO557" s="99"/>
      <c r="BP557" s="56"/>
      <c r="BQ557" s="99"/>
      <c r="BR557" s="56"/>
      <c r="BS557" s="56"/>
      <c r="BT557" s="99" t="s">
        <v>74</v>
      </c>
      <c r="BU557" s="56">
        <f t="shared" si="365"/>
        <v>0</v>
      </c>
      <c r="BV557" s="100" t="s">
        <v>137</v>
      </c>
      <c r="BW557" s="56">
        <f t="shared" si="366"/>
        <v>0</v>
      </c>
      <c r="BX557" s="99" t="s">
        <v>85</v>
      </c>
      <c r="BY557" s="56">
        <f t="shared" si="367"/>
        <v>0</v>
      </c>
      <c r="BZ557" s="99" t="s">
        <v>94</v>
      </c>
      <c r="CA557" s="56">
        <f t="shared" si="368"/>
        <v>0</v>
      </c>
      <c r="CB557" s="99" t="s">
        <v>96</v>
      </c>
      <c r="CC557" s="56">
        <f t="shared" si="369"/>
        <v>0</v>
      </c>
      <c r="CD557" s="99" t="s">
        <v>122</v>
      </c>
      <c r="CE557" s="56">
        <f t="shared" si="370"/>
        <v>0</v>
      </c>
      <c r="CF557" s="56"/>
      <c r="CG557" s="99" t="s">
        <v>74</v>
      </c>
      <c r="CH557" s="56">
        <f t="shared" si="371"/>
        <v>0</v>
      </c>
      <c r="CI557" s="99" t="s">
        <v>137</v>
      </c>
      <c r="CJ557" s="56">
        <f t="shared" si="372"/>
        <v>0</v>
      </c>
      <c r="CK557" s="99" t="s">
        <v>85</v>
      </c>
      <c r="CL557" s="56">
        <f t="shared" si="373"/>
        <v>0</v>
      </c>
      <c r="CM557" s="99" t="s">
        <v>94</v>
      </c>
      <c r="CN557" s="56">
        <f t="shared" si="374"/>
        <v>0</v>
      </c>
      <c r="CO557" s="99" t="s">
        <v>96</v>
      </c>
      <c r="CP557" s="56">
        <f t="shared" si="375"/>
        <v>0</v>
      </c>
      <c r="CQ557" s="99" t="s">
        <v>122</v>
      </c>
      <c r="CR557" s="56">
        <f t="shared" si="376"/>
        <v>0</v>
      </c>
    </row>
    <row r="558" spans="1:96" x14ac:dyDescent="0.15">
      <c r="A558" s="80" t="s">
        <v>1256</v>
      </c>
      <c r="B558" s="81" t="s">
        <v>1257</v>
      </c>
      <c r="C558" s="82" t="s">
        <v>1235</v>
      </c>
      <c r="D558" s="82" t="s">
        <v>52</v>
      </c>
      <c r="E558" s="56"/>
      <c r="F558" s="14"/>
      <c r="G558" s="80">
        <v>112</v>
      </c>
      <c r="H558" s="56">
        <v>94</v>
      </c>
      <c r="I558" s="56">
        <v>114</v>
      </c>
      <c r="J558" s="56">
        <v>64</v>
      </c>
      <c r="K558" s="56">
        <v>66.5</v>
      </c>
      <c r="L558" s="56">
        <v>62</v>
      </c>
      <c r="M558" s="94">
        <f t="shared" si="361"/>
        <v>512.5</v>
      </c>
      <c r="N558" s="85" t="s">
        <v>171</v>
      </c>
      <c r="O558" s="56">
        <f t="shared" si="362"/>
        <v>72</v>
      </c>
      <c r="P558" s="56"/>
      <c r="Q558" s="81">
        <f t="shared" si="363"/>
        <v>0</v>
      </c>
      <c r="R558" s="14">
        <f t="shared" si="364"/>
        <v>72</v>
      </c>
      <c r="S558" s="80"/>
      <c r="T558" s="99"/>
      <c r="U558" s="56"/>
      <c r="V558" s="99"/>
      <c r="W558" s="56"/>
      <c r="X558" s="99"/>
      <c r="Y558" s="56"/>
      <c r="Z558" s="99"/>
      <c r="AA558" s="56"/>
      <c r="AB558" s="99"/>
      <c r="AC558" s="56"/>
      <c r="AD558" s="99"/>
      <c r="AE558" s="56"/>
      <c r="AF558" s="56"/>
      <c r="AG558" s="99"/>
      <c r="AH558" s="56"/>
      <c r="AI558" s="100"/>
      <c r="AJ558" s="56"/>
      <c r="AK558" s="56"/>
      <c r="AL558" s="56"/>
      <c r="AM558" s="99"/>
      <c r="AN558" s="56"/>
      <c r="AO558" s="99"/>
      <c r="AP558" s="56"/>
      <c r="AQ558" s="99"/>
      <c r="AR558" s="56"/>
      <c r="AS558" s="56"/>
      <c r="AT558" s="99"/>
      <c r="AU558" s="56"/>
      <c r="AV558" s="99"/>
      <c r="AW558" s="56"/>
      <c r="AX558" s="99"/>
      <c r="AY558" s="56"/>
      <c r="AZ558" s="99"/>
      <c r="BA558" s="56"/>
      <c r="BB558" s="99"/>
      <c r="BC558" s="56"/>
      <c r="BD558" s="99"/>
      <c r="BE558" s="56"/>
      <c r="BF558" s="56"/>
      <c r="BH558" s="56"/>
      <c r="BI558" s="100"/>
      <c r="BJ558" s="56"/>
      <c r="BK558" s="99"/>
      <c r="BL558" s="56"/>
      <c r="BM558" s="99"/>
      <c r="BN558" s="56"/>
      <c r="BO558" s="99"/>
      <c r="BP558" s="56"/>
      <c r="BQ558" s="99"/>
      <c r="BR558" s="56"/>
      <c r="BS558" s="56"/>
      <c r="BT558" s="99" t="s">
        <v>77</v>
      </c>
      <c r="BU558" s="56">
        <f t="shared" si="365"/>
        <v>6</v>
      </c>
      <c r="BV558" s="100" t="s">
        <v>81</v>
      </c>
      <c r="BW558" s="56">
        <f t="shared" si="366"/>
        <v>6</v>
      </c>
      <c r="BX558" s="99" t="s">
        <v>86</v>
      </c>
      <c r="BY558" s="56">
        <f t="shared" si="367"/>
        <v>6</v>
      </c>
      <c r="BZ558" s="99" t="s">
        <v>105</v>
      </c>
      <c r="CA558" s="56">
        <f t="shared" si="368"/>
        <v>6</v>
      </c>
      <c r="CB558" s="99" t="s">
        <v>108</v>
      </c>
      <c r="CC558" s="56">
        <f t="shared" si="369"/>
        <v>6</v>
      </c>
      <c r="CD558" s="99" t="s">
        <v>112</v>
      </c>
      <c r="CE558" s="56">
        <f t="shared" si="370"/>
        <v>6</v>
      </c>
      <c r="CF558" s="56"/>
      <c r="CG558" s="99" t="s">
        <v>77</v>
      </c>
      <c r="CH558" s="56">
        <f t="shared" si="371"/>
        <v>6</v>
      </c>
      <c r="CI558" s="99" t="s">
        <v>81</v>
      </c>
      <c r="CJ558" s="56">
        <f t="shared" si="372"/>
        <v>6</v>
      </c>
      <c r="CK558" s="99" t="s">
        <v>86</v>
      </c>
      <c r="CL558" s="56">
        <f t="shared" si="373"/>
        <v>6</v>
      </c>
      <c r="CM558" s="99" t="s">
        <v>105</v>
      </c>
      <c r="CN558" s="56">
        <f t="shared" si="374"/>
        <v>6</v>
      </c>
      <c r="CO558" s="99" t="s">
        <v>108</v>
      </c>
      <c r="CP558" s="56">
        <f t="shared" si="375"/>
        <v>6</v>
      </c>
      <c r="CQ558" s="99" t="s">
        <v>112</v>
      </c>
      <c r="CR558" s="56">
        <f t="shared" si="376"/>
        <v>6</v>
      </c>
    </row>
    <row r="559" spans="1:96" x14ac:dyDescent="0.15">
      <c r="A559" s="80" t="s">
        <v>1258</v>
      </c>
      <c r="B559" s="81" t="s">
        <v>1259</v>
      </c>
      <c r="C559" s="82" t="s">
        <v>1235</v>
      </c>
      <c r="D559" s="82" t="s">
        <v>52</v>
      </c>
      <c r="E559" s="56"/>
      <c r="F559" s="14"/>
      <c r="G559" s="80">
        <v>104</v>
      </c>
      <c r="H559" s="56">
        <v>71</v>
      </c>
      <c r="I559" s="56">
        <v>87</v>
      </c>
      <c r="J559" s="56">
        <v>69.5</v>
      </c>
      <c r="K559" s="56">
        <v>69</v>
      </c>
      <c r="L559" s="56">
        <v>66</v>
      </c>
      <c r="M559" s="94">
        <f t="shared" si="361"/>
        <v>466.5</v>
      </c>
      <c r="N559" s="80"/>
      <c r="O559" s="56">
        <f t="shared" si="362"/>
        <v>0</v>
      </c>
      <c r="P559" s="56"/>
      <c r="Q559" s="81">
        <f t="shared" si="363"/>
        <v>0</v>
      </c>
      <c r="R559" s="14">
        <f t="shared" si="364"/>
        <v>0</v>
      </c>
      <c r="S559" s="80"/>
      <c r="T559" s="99"/>
      <c r="U559" s="56"/>
      <c r="V559" s="99"/>
      <c r="W559" s="56"/>
      <c r="X559" s="99"/>
      <c r="Y559" s="56"/>
      <c r="Z559" s="99"/>
      <c r="AA559" s="56"/>
      <c r="AB559" s="99"/>
      <c r="AC559" s="56"/>
      <c r="AD559" s="99"/>
      <c r="AE559" s="56"/>
      <c r="AF559" s="56"/>
      <c r="AG559" s="99"/>
      <c r="AH559" s="56"/>
      <c r="AI559" s="100"/>
      <c r="AJ559" s="56"/>
      <c r="AK559" s="56"/>
      <c r="AL559" s="56"/>
      <c r="AM559" s="99"/>
      <c r="AN559" s="56"/>
      <c r="AO559" s="99"/>
      <c r="AP559" s="56"/>
      <c r="AQ559" s="99"/>
      <c r="AR559" s="56"/>
      <c r="AS559" s="56"/>
      <c r="AT559" s="99"/>
      <c r="AU559" s="56"/>
      <c r="AV559" s="99"/>
      <c r="AW559" s="56"/>
      <c r="AX559" s="99"/>
      <c r="AY559" s="56"/>
      <c r="AZ559" s="99"/>
      <c r="BA559" s="56"/>
      <c r="BB559" s="99"/>
      <c r="BC559" s="56"/>
      <c r="BD559" s="99"/>
      <c r="BE559" s="56"/>
      <c r="BF559" s="56"/>
      <c r="BH559" s="56"/>
      <c r="BI559" s="100"/>
      <c r="BJ559" s="56"/>
      <c r="BK559" s="99"/>
      <c r="BL559" s="56"/>
      <c r="BM559" s="99"/>
      <c r="BN559" s="56"/>
      <c r="BO559" s="99"/>
      <c r="BP559" s="56"/>
      <c r="BQ559" s="99"/>
      <c r="BR559" s="56"/>
      <c r="BS559" s="56"/>
      <c r="BT559" s="99" t="s">
        <v>73</v>
      </c>
      <c r="BU559" s="56">
        <f t="shared" si="365"/>
        <v>0</v>
      </c>
      <c r="BV559" s="100" t="s">
        <v>84</v>
      </c>
      <c r="BW559" s="56">
        <f t="shared" si="366"/>
        <v>0</v>
      </c>
      <c r="BX559" s="99" t="s">
        <v>85</v>
      </c>
      <c r="BY559" s="56">
        <f t="shared" si="367"/>
        <v>0</v>
      </c>
      <c r="BZ559" s="99" t="s">
        <v>105</v>
      </c>
      <c r="CA559" s="56">
        <f t="shared" si="368"/>
        <v>0</v>
      </c>
      <c r="CB559" s="99" t="s">
        <v>108</v>
      </c>
      <c r="CC559" s="56">
        <f t="shared" si="369"/>
        <v>0</v>
      </c>
      <c r="CD559" s="99" t="s">
        <v>112</v>
      </c>
      <c r="CE559" s="56">
        <f t="shared" si="370"/>
        <v>0</v>
      </c>
      <c r="CF559" s="56"/>
      <c r="CG559" s="99" t="s">
        <v>73</v>
      </c>
      <c r="CH559" s="56">
        <f t="shared" si="371"/>
        <v>0</v>
      </c>
      <c r="CI559" s="99" t="s">
        <v>84</v>
      </c>
      <c r="CJ559" s="56">
        <f t="shared" si="372"/>
        <v>0</v>
      </c>
      <c r="CK559" s="99" t="s">
        <v>85</v>
      </c>
      <c r="CL559" s="56">
        <f t="shared" si="373"/>
        <v>0</v>
      </c>
      <c r="CM559" s="99" t="s">
        <v>105</v>
      </c>
      <c r="CN559" s="56">
        <f t="shared" si="374"/>
        <v>0</v>
      </c>
      <c r="CO559" s="99" t="s">
        <v>108</v>
      </c>
      <c r="CP559" s="56">
        <f t="shared" si="375"/>
        <v>0</v>
      </c>
      <c r="CQ559" s="99" t="s">
        <v>112</v>
      </c>
      <c r="CR559" s="56">
        <f t="shared" si="376"/>
        <v>0</v>
      </c>
    </row>
    <row r="560" spans="1:96" x14ac:dyDescent="0.15">
      <c r="A560" s="80" t="s">
        <v>1260</v>
      </c>
      <c r="B560" s="81" t="s">
        <v>1261</v>
      </c>
      <c r="C560" s="82" t="s">
        <v>1235</v>
      </c>
      <c r="D560" s="82" t="s">
        <v>52</v>
      </c>
      <c r="E560" s="56">
        <v>1</v>
      </c>
      <c r="F560" s="14"/>
      <c r="G560" s="80">
        <v>105</v>
      </c>
      <c r="H560" s="56">
        <v>75</v>
      </c>
      <c r="I560" s="56">
        <v>118</v>
      </c>
      <c r="J560" s="56">
        <v>64.5</v>
      </c>
      <c r="K560" s="56">
        <v>58</v>
      </c>
      <c r="L560" s="56">
        <v>56</v>
      </c>
      <c r="M560" s="94">
        <f t="shared" si="361"/>
        <v>476.5</v>
      </c>
      <c r="N560" s="85" t="s">
        <v>171</v>
      </c>
      <c r="O560" s="56">
        <f t="shared" si="362"/>
        <v>36</v>
      </c>
      <c r="P560" s="56"/>
      <c r="Q560" s="81">
        <f t="shared" si="363"/>
        <v>0</v>
      </c>
      <c r="R560" s="14">
        <f t="shared" si="364"/>
        <v>36</v>
      </c>
      <c r="S560" s="80"/>
      <c r="T560" s="99"/>
      <c r="U560" s="56"/>
      <c r="V560" s="99"/>
      <c r="W560" s="56"/>
      <c r="X560" s="99"/>
      <c r="Y560" s="56"/>
      <c r="Z560" s="99"/>
      <c r="AA560" s="56"/>
      <c r="AB560" s="99"/>
      <c r="AC560" s="56"/>
      <c r="AD560" s="99"/>
      <c r="AE560" s="56"/>
      <c r="AF560" s="56"/>
      <c r="AG560" s="99"/>
      <c r="AH560" s="56"/>
      <c r="AI560" s="100"/>
      <c r="AJ560" s="56"/>
      <c r="AK560" s="56"/>
      <c r="AL560" s="56"/>
      <c r="AM560" s="99"/>
      <c r="AN560" s="56"/>
      <c r="AO560" s="99"/>
      <c r="AP560" s="56"/>
      <c r="AQ560" s="99"/>
      <c r="AR560" s="56"/>
      <c r="AS560" s="56"/>
      <c r="AT560" s="99"/>
      <c r="AU560" s="56"/>
      <c r="AV560" s="99"/>
      <c r="AW560" s="56"/>
      <c r="AX560" s="99"/>
      <c r="AY560" s="56"/>
      <c r="AZ560" s="99"/>
      <c r="BA560" s="56"/>
      <c r="BB560" s="99"/>
      <c r="BC560" s="56"/>
      <c r="BD560" s="99"/>
      <c r="BE560" s="56"/>
      <c r="BF560" s="56"/>
      <c r="BH560" s="56"/>
      <c r="BI560" s="100"/>
      <c r="BJ560" s="56"/>
      <c r="BK560" s="99"/>
      <c r="BL560" s="56"/>
      <c r="BM560" s="99"/>
      <c r="BN560" s="56"/>
      <c r="BO560" s="99"/>
      <c r="BP560" s="56"/>
      <c r="BQ560" s="99"/>
      <c r="BR560" s="56"/>
      <c r="BS560" s="56"/>
      <c r="BT560" s="99" t="s">
        <v>77</v>
      </c>
      <c r="BU560" s="56">
        <f t="shared" si="365"/>
        <v>3</v>
      </c>
      <c r="BV560" s="100" t="s">
        <v>81</v>
      </c>
      <c r="BW560" s="56">
        <f t="shared" si="366"/>
        <v>3</v>
      </c>
      <c r="BX560" s="99" t="s">
        <v>86</v>
      </c>
      <c r="BY560" s="56">
        <f t="shared" si="367"/>
        <v>3</v>
      </c>
      <c r="BZ560" s="99" t="s">
        <v>105</v>
      </c>
      <c r="CA560" s="56">
        <f t="shared" si="368"/>
        <v>3</v>
      </c>
      <c r="CB560" s="99" t="s">
        <v>108</v>
      </c>
      <c r="CC560" s="56">
        <f t="shared" si="369"/>
        <v>3</v>
      </c>
      <c r="CD560" s="99" t="s">
        <v>112</v>
      </c>
      <c r="CE560" s="56">
        <f t="shared" si="370"/>
        <v>3</v>
      </c>
      <c r="CF560" s="56"/>
      <c r="CG560" s="99" t="s">
        <v>77</v>
      </c>
      <c r="CH560" s="56">
        <f t="shared" si="371"/>
        <v>3</v>
      </c>
      <c r="CI560" s="99" t="s">
        <v>81</v>
      </c>
      <c r="CJ560" s="56">
        <f t="shared" si="372"/>
        <v>3</v>
      </c>
      <c r="CK560" s="99" t="s">
        <v>86</v>
      </c>
      <c r="CL560" s="56">
        <f t="shared" si="373"/>
        <v>3</v>
      </c>
      <c r="CM560" s="99" t="s">
        <v>105</v>
      </c>
      <c r="CN560" s="56">
        <f t="shared" si="374"/>
        <v>3</v>
      </c>
      <c r="CO560" s="99" t="s">
        <v>108</v>
      </c>
      <c r="CP560" s="56">
        <f t="shared" si="375"/>
        <v>3</v>
      </c>
      <c r="CQ560" s="99" t="s">
        <v>112</v>
      </c>
      <c r="CR560" s="56">
        <f t="shared" si="376"/>
        <v>3</v>
      </c>
    </row>
    <row r="561" spans="1:96" x14ac:dyDescent="0.15">
      <c r="A561" s="80" t="s">
        <v>1262</v>
      </c>
      <c r="B561" s="81" t="s">
        <v>1263</v>
      </c>
      <c r="C561" s="82" t="s">
        <v>1235</v>
      </c>
      <c r="D561" s="82" t="s">
        <v>52</v>
      </c>
      <c r="E561" s="56"/>
      <c r="F561" s="14"/>
      <c r="G561" s="80">
        <v>82</v>
      </c>
      <c r="H561" s="56">
        <v>64</v>
      </c>
      <c r="I561" s="56">
        <v>113</v>
      </c>
      <c r="J561" s="56">
        <v>56</v>
      </c>
      <c r="K561" s="56">
        <v>57</v>
      </c>
      <c r="L561" s="56">
        <v>51</v>
      </c>
      <c r="M561" s="94">
        <f t="shared" si="361"/>
        <v>423</v>
      </c>
      <c r="N561" s="80"/>
      <c r="O561" s="56">
        <f t="shared" si="362"/>
        <v>0</v>
      </c>
      <c r="P561" s="56"/>
      <c r="Q561" s="81">
        <f t="shared" si="363"/>
        <v>0</v>
      </c>
      <c r="R561" s="14">
        <f t="shared" si="364"/>
        <v>0</v>
      </c>
      <c r="S561" s="80"/>
      <c r="T561" s="99"/>
      <c r="U561" s="56"/>
      <c r="V561" s="99"/>
      <c r="W561" s="56"/>
      <c r="X561" s="99"/>
      <c r="Y561" s="56"/>
      <c r="Z561" s="99"/>
      <c r="AA561" s="56"/>
      <c r="AB561" s="99"/>
      <c r="AC561" s="56"/>
      <c r="AD561" s="99"/>
      <c r="AE561" s="56"/>
      <c r="AF561" s="56"/>
      <c r="AG561" s="99"/>
      <c r="AH561" s="56"/>
      <c r="AI561" s="100"/>
      <c r="AJ561" s="56"/>
      <c r="AK561" s="56"/>
      <c r="AL561" s="56"/>
      <c r="AM561" s="99"/>
      <c r="AN561" s="56"/>
      <c r="AO561" s="99"/>
      <c r="AP561" s="56"/>
      <c r="AQ561" s="99"/>
      <c r="AR561" s="56"/>
      <c r="AS561" s="56"/>
      <c r="AT561" s="99"/>
      <c r="AU561" s="56"/>
      <c r="AV561" s="99"/>
      <c r="AW561" s="56"/>
      <c r="AX561" s="99"/>
      <c r="AY561" s="56"/>
      <c r="AZ561" s="99"/>
      <c r="BA561" s="56"/>
      <c r="BB561" s="99"/>
      <c r="BC561" s="56"/>
      <c r="BD561" s="99"/>
      <c r="BE561" s="56"/>
      <c r="BF561" s="56"/>
      <c r="BH561" s="56"/>
      <c r="BI561" s="100"/>
      <c r="BJ561" s="56"/>
      <c r="BK561" s="99"/>
      <c r="BL561" s="56"/>
      <c r="BM561" s="99"/>
      <c r="BN561" s="56"/>
      <c r="BO561" s="99"/>
      <c r="BP561" s="56"/>
      <c r="BQ561" s="99"/>
      <c r="BR561" s="56"/>
      <c r="BS561" s="56"/>
      <c r="BT561" s="99" t="s">
        <v>77</v>
      </c>
      <c r="BU561" s="56">
        <f t="shared" si="365"/>
        <v>0</v>
      </c>
      <c r="BV561" s="100" t="s">
        <v>81</v>
      </c>
      <c r="BW561" s="56">
        <f t="shared" si="366"/>
        <v>0</v>
      </c>
      <c r="BX561" s="99" t="s">
        <v>86</v>
      </c>
      <c r="BY561" s="56">
        <f t="shared" si="367"/>
        <v>0</v>
      </c>
      <c r="BZ561" s="99" t="s">
        <v>105</v>
      </c>
      <c r="CA561" s="56">
        <f t="shared" si="368"/>
        <v>0</v>
      </c>
      <c r="CB561" s="99" t="s">
        <v>108</v>
      </c>
      <c r="CC561" s="56">
        <f t="shared" si="369"/>
        <v>0</v>
      </c>
      <c r="CD561" s="99" t="s">
        <v>112</v>
      </c>
      <c r="CE561" s="56">
        <f t="shared" si="370"/>
        <v>0</v>
      </c>
      <c r="CF561" s="56"/>
      <c r="CG561" s="99" t="s">
        <v>77</v>
      </c>
      <c r="CH561" s="56">
        <f t="shared" si="371"/>
        <v>0</v>
      </c>
      <c r="CI561" s="99" t="s">
        <v>81</v>
      </c>
      <c r="CJ561" s="56">
        <f t="shared" si="372"/>
        <v>0</v>
      </c>
      <c r="CK561" s="99" t="s">
        <v>86</v>
      </c>
      <c r="CL561" s="56">
        <f t="shared" si="373"/>
        <v>0</v>
      </c>
      <c r="CM561" s="99" t="s">
        <v>105</v>
      </c>
      <c r="CN561" s="56">
        <f t="shared" si="374"/>
        <v>0</v>
      </c>
      <c r="CO561" s="99" t="s">
        <v>108</v>
      </c>
      <c r="CP561" s="56">
        <f t="shared" si="375"/>
        <v>0</v>
      </c>
      <c r="CQ561" s="99" t="s">
        <v>112</v>
      </c>
      <c r="CR561" s="56">
        <f t="shared" si="376"/>
        <v>0</v>
      </c>
    </row>
    <row r="562" spans="1:96" x14ac:dyDescent="0.15">
      <c r="A562" s="80" t="s">
        <v>1264</v>
      </c>
      <c r="B562" s="81" t="s">
        <v>1265</v>
      </c>
      <c r="C562" s="82" t="s">
        <v>1235</v>
      </c>
      <c r="D562" s="82" t="s">
        <v>52</v>
      </c>
      <c r="E562" s="56"/>
      <c r="F562" s="14"/>
      <c r="G562" s="80">
        <v>69</v>
      </c>
      <c r="H562" s="56">
        <v>29</v>
      </c>
      <c r="I562" s="56">
        <v>46</v>
      </c>
      <c r="J562" s="56">
        <v>23</v>
      </c>
      <c r="K562" s="56">
        <v>42</v>
      </c>
      <c r="L562" s="56">
        <v>29</v>
      </c>
      <c r="M562" s="94">
        <f t="shared" si="361"/>
        <v>238</v>
      </c>
      <c r="N562" s="80"/>
      <c r="O562" s="56">
        <f t="shared" si="362"/>
        <v>0</v>
      </c>
      <c r="P562" s="56"/>
      <c r="Q562" s="81">
        <f t="shared" si="363"/>
        <v>0</v>
      </c>
      <c r="R562" s="14">
        <f t="shared" si="364"/>
        <v>0</v>
      </c>
      <c r="S562" s="80"/>
      <c r="T562" s="99"/>
      <c r="U562" s="56"/>
      <c r="V562" s="99"/>
      <c r="W562" s="56"/>
      <c r="X562" s="99"/>
      <c r="Y562" s="56"/>
      <c r="Z562" s="99"/>
      <c r="AA562" s="56"/>
      <c r="AB562" s="99"/>
      <c r="AC562" s="56"/>
      <c r="AD562" s="99"/>
      <c r="AE562" s="56"/>
      <c r="AF562" s="56"/>
      <c r="AG562" s="99"/>
      <c r="AH562" s="56"/>
      <c r="AI562" s="100"/>
      <c r="AJ562" s="56"/>
      <c r="AK562" s="56"/>
      <c r="AL562" s="56"/>
      <c r="AM562" s="99"/>
      <c r="AN562" s="56"/>
      <c r="AO562" s="99"/>
      <c r="AP562" s="56"/>
      <c r="AQ562" s="99"/>
      <c r="AR562" s="56"/>
      <c r="AS562" s="56"/>
      <c r="AT562" s="99"/>
      <c r="AU562" s="56"/>
      <c r="AV562" s="99"/>
      <c r="AW562" s="56"/>
      <c r="AX562" s="99"/>
      <c r="AY562" s="56"/>
      <c r="AZ562" s="99"/>
      <c r="BA562" s="56"/>
      <c r="BB562" s="99"/>
      <c r="BC562" s="56"/>
      <c r="BD562" s="99"/>
      <c r="BE562" s="56"/>
      <c r="BF562" s="56"/>
      <c r="BH562" s="56"/>
      <c r="BI562" s="100"/>
      <c r="BJ562" s="56"/>
      <c r="BK562" s="99"/>
      <c r="BL562" s="56"/>
      <c r="BM562" s="99"/>
      <c r="BN562" s="56"/>
      <c r="BO562" s="99"/>
      <c r="BP562" s="56"/>
      <c r="BQ562" s="99"/>
      <c r="BR562" s="56"/>
      <c r="BS562" s="56"/>
      <c r="BT562" s="99" t="s">
        <v>73</v>
      </c>
      <c r="BU562" s="56">
        <f t="shared" si="365"/>
        <v>0</v>
      </c>
      <c r="BV562" s="100" t="s">
        <v>84</v>
      </c>
      <c r="BW562" s="56">
        <f t="shared" si="366"/>
        <v>0</v>
      </c>
      <c r="BX562" s="99" t="s">
        <v>85</v>
      </c>
      <c r="BY562" s="56">
        <f t="shared" si="367"/>
        <v>0</v>
      </c>
      <c r="BZ562" s="99" t="s">
        <v>105</v>
      </c>
      <c r="CA562" s="56">
        <f t="shared" si="368"/>
        <v>0</v>
      </c>
      <c r="CB562" s="99" t="s">
        <v>108</v>
      </c>
      <c r="CC562" s="56">
        <f t="shared" si="369"/>
        <v>0</v>
      </c>
      <c r="CD562" s="99" t="s">
        <v>112</v>
      </c>
      <c r="CE562" s="56">
        <f t="shared" si="370"/>
        <v>0</v>
      </c>
      <c r="CF562" s="56"/>
      <c r="CG562" s="99" t="s">
        <v>73</v>
      </c>
      <c r="CH562" s="56">
        <f t="shared" si="371"/>
        <v>0</v>
      </c>
      <c r="CI562" s="99" t="s">
        <v>84</v>
      </c>
      <c r="CJ562" s="56">
        <f t="shared" si="372"/>
        <v>0</v>
      </c>
      <c r="CK562" s="99" t="s">
        <v>85</v>
      </c>
      <c r="CL562" s="56">
        <f t="shared" si="373"/>
        <v>0</v>
      </c>
      <c r="CM562" s="99" t="s">
        <v>105</v>
      </c>
      <c r="CN562" s="56">
        <f t="shared" si="374"/>
        <v>0</v>
      </c>
      <c r="CO562" s="99" t="s">
        <v>108</v>
      </c>
      <c r="CP562" s="56">
        <f t="shared" si="375"/>
        <v>0</v>
      </c>
      <c r="CQ562" s="99" t="s">
        <v>112</v>
      </c>
      <c r="CR562" s="56">
        <f t="shared" si="376"/>
        <v>0</v>
      </c>
    </row>
    <row r="563" spans="1:96" x14ac:dyDescent="0.15">
      <c r="A563" s="80" t="s">
        <v>833</v>
      </c>
      <c r="B563" s="81" t="s">
        <v>1266</v>
      </c>
      <c r="C563" s="82" t="s">
        <v>1235</v>
      </c>
      <c r="D563" s="82" t="s">
        <v>52</v>
      </c>
      <c r="E563" s="56"/>
      <c r="F563" s="14"/>
      <c r="G563" s="80">
        <v>79</v>
      </c>
      <c r="H563" s="56">
        <v>44</v>
      </c>
      <c r="I563" s="56">
        <v>39</v>
      </c>
      <c r="J563" s="56">
        <v>57</v>
      </c>
      <c r="K563" s="56">
        <v>53.5</v>
      </c>
      <c r="L563" s="56">
        <v>24</v>
      </c>
      <c r="M563" s="94">
        <f t="shared" si="361"/>
        <v>296.5</v>
      </c>
      <c r="N563" s="80"/>
      <c r="O563" s="56">
        <f t="shared" si="362"/>
        <v>0</v>
      </c>
      <c r="P563" s="56"/>
      <c r="Q563" s="81">
        <f t="shared" si="363"/>
        <v>0</v>
      </c>
      <c r="R563" s="14">
        <f t="shared" si="364"/>
        <v>0</v>
      </c>
      <c r="S563" s="80"/>
      <c r="T563" s="99"/>
      <c r="U563" s="56"/>
      <c r="V563" s="99"/>
      <c r="W563" s="56"/>
      <c r="X563" s="99"/>
      <c r="Y563" s="56"/>
      <c r="Z563" s="99"/>
      <c r="AA563" s="56"/>
      <c r="AB563" s="99"/>
      <c r="AC563" s="56"/>
      <c r="AD563" s="99"/>
      <c r="AE563" s="56"/>
      <c r="AF563" s="56"/>
      <c r="AG563" s="99"/>
      <c r="AH563" s="56"/>
      <c r="AI563" s="100"/>
      <c r="AJ563" s="56"/>
      <c r="AK563" s="56"/>
      <c r="AL563" s="56"/>
      <c r="AM563" s="99"/>
      <c r="AN563" s="56"/>
      <c r="AO563" s="99"/>
      <c r="AP563" s="56"/>
      <c r="AQ563" s="99"/>
      <c r="AR563" s="56"/>
      <c r="AS563" s="56"/>
      <c r="AT563" s="99"/>
      <c r="AU563" s="56"/>
      <c r="AV563" s="99"/>
      <c r="AW563" s="56"/>
      <c r="AX563" s="99"/>
      <c r="AY563" s="56"/>
      <c r="AZ563" s="99"/>
      <c r="BA563" s="56"/>
      <c r="BB563" s="99"/>
      <c r="BC563" s="56"/>
      <c r="BD563" s="99"/>
      <c r="BE563" s="56"/>
      <c r="BF563" s="56"/>
      <c r="BH563" s="56"/>
      <c r="BI563" s="100"/>
      <c r="BJ563" s="56"/>
      <c r="BK563" s="99"/>
      <c r="BL563" s="56"/>
      <c r="BM563" s="99"/>
      <c r="BN563" s="56"/>
      <c r="BO563" s="99"/>
      <c r="BP563" s="56"/>
      <c r="BQ563" s="99"/>
      <c r="BR563" s="56"/>
      <c r="BS563" s="56"/>
      <c r="BT563" s="99" t="s">
        <v>73</v>
      </c>
      <c r="BU563" s="56">
        <f t="shared" si="365"/>
        <v>0</v>
      </c>
      <c r="BV563" s="100" t="s">
        <v>84</v>
      </c>
      <c r="BW563" s="56">
        <f t="shared" si="366"/>
        <v>0</v>
      </c>
      <c r="BX563" s="99" t="s">
        <v>85</v>
      </c>
      <c r="BY563" s="56">
        <f t="shared" si="367"/>
        <v>0</v>
      </c>
      <c r="BZ563" s="99" t="s">
        <v>105</v>
      </c>
      <c r="CA563" s="56">
        <f t="shared" si="368"/>
        <v>0</v>
      </c>
      <c r="CB563" s="99" t="s">
        <v>108</v>
      </c>
      <c r="CC563" s="56">
        <f t="shared" si="369"/>
        <v>0</v>
      </c>
      <c r="CD563" s="99" t="s">
        <v>112</v>
      </c>
      <c r="CE563" s="56">
        <f t="shared" si="370"/>
        <v>0</v>
      </c>
      <c r="CF563" s="56"/>
      <c r="CG563" s="99" t="s">
        <v>73</v>
      </c>
      <c r="CH563" s="56">
        <f t="shared" si="371"/>
        <v>0</v>
      </c>
      <c r="CI563" s="99" t="s">
        <v>84</v>
      </c>
      <c r="CJ563" s="56">
        <f t="shared" si="372"/>
        <v>0</v>
      </c>
      <c r="CK563" s="99" t="s">
        <v>85</v>
      </c>
      <c r="CL563" s="56">
        <f t="shared" si="373"/>
        <v>0</v>
      </c>
      <c r="CM563" s="99" t="s">
        <v>105</v>
      </c>
      <c r="CN563" s="56">
        <f t="shared" si="374"/>
        <v>0</v>
      </c>
      <c r="CO563" s="99" t="s">
        <v>108</v>
      </c>
      <c r="CP563" s="56">
        <f t="shared" si="375"/>
        <v>0</v>
      </c>
      <c r="CQ563" s="99" t="s">
        <v>112</v>
      </c>
      <c r="CR563" s="56">
        <f t="shared" si="376"/>
        <v>0</v>
      </c>
    </row>
    <row r="564" spans="1:96" x14ac:dyDescent="0.15">
      <c r="A564" s="80" t="s">
        <v>1267</v>
      </c>
      <c r="B564" s="81" t="s">
        <v>1268</v>
      </c>
      <c r="C564" s="82" t="s">
        <v>1235</v>
      </c>
      <c r="D564" s="82" t="s">
        <v>52</v>
      </c>
      <c r="E564" s="56"/>
      <c r="F564" s="14"/>
      <c r="G564" s="80">
        <v>84</v>
      </c>
      <c r="H564" s="56">
        <v>64</v>
      </c>
      <c r="I564" s="56">
        <v>40</v>
      </c>
      <c r="J564" s="56">
        <v>58.5</v>
      </c>
      <c r="K564" s="56">
        <v>57.5</v>
      </c>
      <c r="L564" s="56">
        <v>60</v>
      </c>
      <c r="M564" s="94">
        <f t="shared" si="361"/>
        <v>364</v>
      </c>
      <c r="N564" s="80"/>
      <c r="O564" s="56">
        <f t="shared" si="362"/>
        <v>0</v>
      </c>
      <c r="P564" s="56"/>
      <c r="Q564" s="81">
        <f t="shared" si="363"/>
        <v>0</v>
      </c>
      <c r="R564" s="14">
        <f t="shared" si="364"/>
        <v>0</v>
      </c>
      <c r="S564" s="80"/>
      <c r="T564" s="99"/>
      <c r="U564" s="56"/>
      <c r="V564" s="99"/>
      <c r="W564" s="56"/>
      <c r="X564" s="99"/>
      <c r="Y564" s="56"/>
      <c r="Z564" s="99"/>
      <c r="AA564" s="56"/>
      <c r="AB564" s="99"/>
      <c r="AC564" s="56"/>
      <c r="AD564" s="99"/>
      <c r="AE564" s="56"/>
      <c r="AF564" s="56"/>
      <c r="AG564" s="99"/>
      <c r="AH564" s="56"/>
      <c r="AI564" s="100"/>
      <c r="AJ564" s="56"/>
      <c r="AK564" s="56"/>
      <c r="AL564" s="56"/>
      <c r="AM564" s="99"/>
      <c r="AN564" s="56"/>
      <c r="AO564" s="99"/>
      <c r="AP564" s="56"/>
      <c r="AQ564" s="99"/>
      <c r="AR564" s="56"/>
      <c r="AS564" s="56"/>
      <c r="AT564" s="99"/>
      <c r="AU564" s="56"/>
      <c r="AV564" s="99"/>
      <c r="AW564" s="56"/>
      <c r="AX564" s="99"/>
      <c r="AY564" s="56"/>
      <c r="AZ564" s="99"/>
      <c r="BA564" s="56"/>
      <c r="BB564" s="99"/>
      <c r="BC564" s="56"/>
      <c r="BD564" s="99"/>
      <c r="BE564" s="56"/>
      <c r="BF564" s="56"/>
      <c r="BH564" s="56"/>
      <c r="BI564" s="100"/>
      <c r="BJ564" s="56"/>
      <c r="BK564" s="99"/>
      <c r="BL564" s="56"/>
      <c r="BM564" s="99"/>
      <c r="BN564" s="56"/>
      <c r="BO564" s="99"/>
      <c r="BP564" s="56"/>
      <c r="BQ564" s="99"/>
      <c r="BR564" s="56"/>
      <c r="BS564" s="56"/>
      <c r="BT564" s="99" t="s">
        <v>74</v>
      </c>
      <c r="BU564" s="56">
        <f t="shared" si="365"/>
        <v>0</v>
      </c>
      <c r="BV564" s="100" t="s">
        <v>139</v>
      </c>
      <c r="BW564" s="56">
        <f t="shared" si="366"/>
        <v>0</v>
      </c>
      <c r="BX564" s="99" t="s">
        <v>86</v>
      </c>
      <c r="BY564" s="56">
        <f t="shared" si="367"/>
        <v>0</v>
      </c>
      <c r="BZ564" s="99" t="s">
        <v>123</v>
      </c>
      <c r="CA564" s="56">
        <f t="shared" si="368"/>
        <v>0</v>
      </c>
      <c r="CB564" s="99" t="s">
        <v>111</v>
      </c>
      <c r="CC564" s="56">
        <f t="shared" si="369"/>
        <v>0</v>
      </c>
      <c r="CD564" s="99" t="s">
        <v>126</v>
      </c>
      <c r="CE564" s="56">
        <f t="shared" si="370"/>
        <v>0</v>
      </c>
      <c r="CF564" s="56"/>
      <c r="CG564" s="99" t="s">
        <v>74</v>
      </c>
      <c r="CH564" s="56">
        <f t="shared" si="371"/>
        <v>0</v>
      </c>
      <c r="CI564" s="99" t="s">
        <v>139</v>
      </c>
      <c r="CJ564" s="56">
        <f t="shared" si="372"/>
        <v>0</v>
      </c>
      <c r="CK564" s="99" t="s">
        <v>86</v>
      </c>
      <c r="CL564" s="56">
        <f t="shared" si="373"/>
        <v>0</v>
      </c>
      <c r="CM564" s="99" t="s">
        <v>123</v>
      </c>
      <c r="CN564" s="56">
        <f t="shared" si="374"/>
        <v>0</v>
      </c>
      <c r="CO564" s="99" t="s">
        <v>111</v>
      </c>
      <c r="CP564" s="56">
        <f t="shared" si="375"/>
        <v>0</v>
      </c>
      <c r="CQ564" s="99" t="s">
        <v>126</v>
      </c>
      <c r="CR564" s="56">
        <f t="shared" si="376"/>
        <v>0</v>
      </c>
    </row>
    <row r="565" spans="1:96" x14ac:dyDescent="0.15">
      <c r="A565" s="80" t="s">
        <v>1269</v>
      </c>
      <c r="B565" s="81" t="s">
        <v>1270</v>
      </c>
      <c r="C565" s="82" t="s">
        <v>1235</v>
      </c>
      <c r="D565" s="82" t="s">
        <v>52</v>
      </c>
      <c r="E565" s="56"/>
      <c r="F565" s="14"/>
      <c r="G565" s="80">
        <v>106</v>
      </c>
      <c r="H565" s="56">
        <v>59</v>
      </c>
      <c r="I565" s="56">
        <v>64</v>
      </c>
      <c r="J565" s="56">
        <v>69.5</v>
      </c>
      <c r="K565" s="56">
        <v>42</v>
      </c>
      <c r="L565" s="56">
        <v>54</v>
      </c>
      <c r="M565" s="94">
        <f t="shared" si="361"/>
        <v>394.5</v>
      </c>
      <c r="N565" s="80"/>
      <c r="O565" s="56">
        <f t="shared" si="362"/>
        <v>0</v>
      </c>
      <c r="P565" s="56"/>
      <c r="Q565" s="81">
        <f t="shared" si="363"/>
        <v>0</v>
      </c>
      <c r="R565" s="14">
        <f t="shared" si="364"/>
        <v>0</v>
      </c>
      <c r="S565" s="80"/>
      <c r="T565" s="99"/>
      <c r="U565" s="56"/>
      <c r="V565" s="99"/>
      <c r="W565" s="56"/>
      <c r="X565" s="99"/>
      <c r="Y565" s="56"/>
      <c r="Z565" s="99"/>
      <c r="AA565" s="56"/>
      <c r="AB565" s="99"/>
      <c r="AC565" s="56"/>
      <c r="AD565" s="99"/>
      <c r="AE565" s="56"/>
      <c r="AF565" s="56"/>
      <c r="AG565" s="99"/>
      <c r="AH565" s="56"/>
      <c r="AI565" s="100"/>
      <c r="AJ565" s="56"/>
      <c r="AK565" s="56"/>
      <c r="AL565" s="56"/>
      <c r="AM565" s="99"/>
      <c r="AN565" s="56"/>
      <c r="AO565" s="99"/>
      <c r="AP565" s="56"/>
      <c r="AQ565" s="99"/>
      <c r="AR565" s="56"/>
      <c r="AS565" s="56"/>
      <c r="AT565" s="99"/>
      <c r="AU565" s="56"/>
      <c r="AV565" s="99"/>
      <c r="AW565" s="56"/>
      <c r="AX565" s="99"/>
      <c r="AY565" s="56"/>
      <c r="AZ565" s="99"/>
      <c r="BA565" s="56"/>
      <c r="BB565" s="99"/>
      <c r="BC565" s="56"/>
      <c r="BD565" s="99"/>
      <c r="BE565" s="56"/>
      <c r="BF565" s="56"/>
      <c r="BH565" s="56"/>
      <c r="BI565" s="100"/>
      <c r="BJ565" s="56"/>
      <c r="BK565" s="99"/>
      <c r="BL565" s="56"/>
      <c r="BM565" s="99"/>
      <c r="BN565" s="56"/>
      <c r="BO565" s="99"/>
      <c r="BP565" s="56"/>
      <c r="BQ565" s="99"/>
      <c r="BR565" s="56"/>
      <c r="BS565" s="56"/>
      <c r="BT565" s="99" t="s">
        <v>73</v>
      </c>
      <c r="BU565" s="56">
        <f t="shared" si="365"/>
        <v>0</v>
      </c>
      <c r="BV565" s="100" t="s">
        <v>84</v>
      </c>
      <c r="BW565" s="56">
        <f t="shared" si="366"/>
        <v>0</v>
      </c>
      <c r="BX565" s="99" t="s">
        <v>85</v>
      </c>
      <c r="BY565" s="56">
        <f t="shared" si="367"/>
        <v>0</v>
      </c>
      <c r="BZ565" s="99" t="s">
        <v>105</v>
      </c>
      <c r="CA565" s="56">
        <f t="shared" si="368"/>
        <v>0</v>
      </c>
      <c r="CB565" s="99" t="s">
        <v>108</v>
      </c>
      <c r="CC565" s="56">
        <f t="shared" si="369"/>
        <v>0</v>
      </c>
      <c r="CD565" s="99" t="s">
        <v>112</v>
      </c>
      <c r="CE565" s="56">
        <f t="shared" si="370"/>
        <v>0</v>
      </c>
      <c r="CF565" s="56"/>
      <c r="CG565" s="99" t="s">
        <v>73</v>
      </c>
      <c r="CH565" s="56">
        <f t="shared" si="371"/>
        <v>0</v>
      </c>
      <c r="CI565" s="99" t="s">
        <v>84</v>
      </c>
      <c r="CJ565" s="56">
        <f t="shared" si="372"/>
        <v>0</v>
      </c>
      <c r="CK565" s="99" t="s">
        <v>85</v>
      </c>
      <c r="CL565" s="56">
        <f t="shared" si="373"/>
        <v>0</v>
      </c>
      <c r="CM565" s="99" t="s">
        <v>105</v>
      </c>
      <c r="CN565" s="56">
        <f t="shared" si="374"/>
        <v>0</v>
      </c>
      <c r="CO565" s="99" t="s">
        <v>108</v>
      </c>
      <c r="CP565" s="56">
        <f t="shared" si="375"/>
        <v>0</v>
      </c>
      <c r="CQ565" s="99" t="s">
        <v>112</v>
      </c>
      <c r="CR565" s="56">
        <f t="shared" si="376"/>
        <v>0</v>
      </c>
    </row>
    <row r="566" spans="1:96" x14ac:dyDescent="0.15">
      <c r="A566" s="80" t="s">
        <v>1271</v>
      </c>
      <c r="B566" s="81" t="s">
        <v>1272</v>
      </c>
      <c r="C566" s="82" t="s">
        <v>1235</v>
      </c>
      <c r="D566" s="82" t="s">
        <v>52</v>
      </c>
      <c r="E566" s="56"/>
      <c r="F566" s="14"/>
      <c r="G566" s="80">
        <v>94</v>
      </c>
      <c r="H566" s="56">
        <v>80</v>
      </c>
      <c r="I566" s="56">
        <v>93</v>
      </c>
      <c r="J566" s="56">
        <v>49.5</v>
      </c>
      <c r="K566" s="56">
        <v>51</v>
      </c>
      <c r="L566" s="56">
        <v>47</v>
      </c>
      <c r="M566" s="94">
        <f t="shared" si="361"/>
        <v>414.5</v>
      </c>
      <c r="N566" s="80"/>
      <c r="O566" s="56">
        <f t="shared" si="362"/>
        <v>0</v>
      </c>
      <c r="P566" s="56"/>
      <c r="Q566" s="81">
        <f t="shared" si="363"/>
        <v>0</v>
      </c>
      <c r="R566" s="14">
        <f t="shared" si="364"/>
        <v>0</v>
      </c>
      <c r="S566" s="80"/>
      <c r="T566" s="99"/>
      <c r="U566" s="56"/>
      <c r="V566" s="99"/>
      <c r="W566" s="56"/>
      <c r="X566" s="99"/>
      <c r="Y566" s="56"/>
      <c r="Z566" s="99"/>
      <c r="AA566" s="56"/>
      <c r="AB566" s="99"/>
      <c r="AC566" s="56"/>
      <c r="AD566" s="99"/>
      <c r="AE566" s="56"/>
      <c r="AF566" s="56"/>
      <c r="AG566" s="99"/>
      <c r="AH566" s="56"/>
      <c r="AI566" s="100"/>
      <c r="AJ566" s="56"/>
      <c r="AK566" s="56"/>
      <c r="AL566" s="56"/>
      <c r="AM566" s="99"/>
      <c r="AN566" s="56"/>
      <c r="AO566" s="99"/>
      <c r="AP566" s="56"/>
      <c r="AQ566" s="99"/>
      <c r="AR566" s="56"/>
      <c r="AS566" s="56"/>
      <c r="AT566" s="99"/>
      <c r="AU566" s="56"/>
      <c r="AV566" s="99"/>
      <c r="AW566" s="56"/>
      <c r="AX566" s="99"/>
      <c r="AY566" s="56"/>
      <c r="AZ566" s="99"/>
      <c r="BA566" s="56"/>
      <c r="BB566" s="99"/>
      <c r="BC566" s="56"/>
      <c r="BD566" s="99"/>
      <c r="BE566" s="56"/>
      <c r="BF566" s="56"/>
      <c r="BH566" s="56"/>
      <c r="BI566" s="100"/>
      <c r="BJ566" s="56"/>
      <c r="BK566" s="99"/>
      <c r="BL566" s="56"/>
      <c r="BM566" s="99"/>
      <c r="BN566" s="56"/>
      <c r="BO566" s="99"/>
      <c r="BP566" s="56"/>
      <c r="BQ566" s="99"/>
      <c r="BR566" s="56"/>
      <c r="BS566" s="56"/>
      <c r="BT566" s="99" t="s">
        <v>73</v>
      </c>
      <c r="BU566" s="56">
        <f t="shared" si="365"/>
        <v>0</v>
      </c>
      <c r="BV566" s="100" t="s">
        <v>84</v>
      </c>
      <c r="BW566" s="56">
        <f t="shared" si="366"/>
        <v>0</v>
      </c>
      <c r="BX566" s="99" t="s">
        <v>85</v>
      </c>
      <c r="BY566" s="56">
        <f t="shared" si="367"/>
        <v>0</v>
      </c>
      <c r="BZ566" s="99" t="s">
        <v>105</v>
      </c>
      <c r="CA566" s="56">
        <f t="shared" si="368"/>
        <v>0</v>
      </c>
      <c r="CB566" s="99" t="s">
        <v>108</v>
      </c>
      <c r="CC566" s="56">
        <f t="shared" si="369"/>
        <v>0</v>
      </c>
      <c r="CD566" s="99" t="s">
        <v>112</v>
      </c>
      <c r="CE566" s="56">
        <f t="shared" si="370"/>
        <v>0</v>
      </c>
      <c r="CF566" s="56"/>
      <c r="CG566" s="99" t="s">
        <v>73</v>
      </c>
      <c r="CH566" s="56">
        <f t="shared" si="371"/>
        <v>0</v>
      </c>
      <c r="CI566" s="99" t="s">
        <v>84</v>
      </c>
      <c r="CJ566" s="56">
        <f t="shared" si="372"/>
        <v>0</v>
      </c>
      <c r="CK566" s="99" t="s">
        <v>85</v>
      </c>
      <c r="CL566" s="56">
        <f t="shared" si="373"/>
        <v>0</v>
      </c>
      <c r="CM566" s="99" t="s">
        <v>105</v>
      </c>
      <c r="CN566" s="56">
        <f t="shared" si="374"/>
        <v>0</v>
      </c>
      <c r="CO566" s="99" t="s">
        <v>108</v>
      </c>
      <c r="CP566" s="56">
        <f t="shared" si="375"/>
        <v>0</v>
      </c>
      <c r="CQ566" s="99" t="s">
        <v>112</v>
      </c>
      <c r="CR566" s="56">
        <f t="shared" si="376"/>
        <v>0</v>
      </c>
    </row>
    <row r="567" spans="1:96" x14ac:dyDescent="0.15">
      <c r="A567" s="104" t="s">
        <v>1273</v>
      </c>
      <c r="B567" s="105" t="s">
        <v>1274</v>
      </c>
      <c r="C567" s="106" t="s">
        <v>1235</v>
      </c>
      <c r="D567" s="106" t="s">
        <v>52</v>
      </c>
      <c r="E567" s="107"/>
      <c r="F567" s="108"/>
      <c r="G567" s="104">
        <v>0</v>
      </c>
      <c r="H567" s="107">
        <v>0</v>
      </c>
      <c r="I567" s="107">
        <v>0</v>
      </c>
      <c r="J567" s="107">
        <v>0</v>
      </c>
      <c r="K567" s="107">
        <v>0</v>
      </c>
      <c r="L567" s="107">
        <v>0</v>
      </c>
      <c r="M567" s="109">
        <f t="shared" si="321"/>
        <v>0</v>
      </c>
      <c r="N567" s="104"/>
      <c r="O567" s="107">
        <f t="shared" si="359"/>
        <v>0</v>
      </c>
      <c r="P567" s="107"/>
      <c r="Q567" s="105">
        <f t="shared" si="360"/>
        <v>0</v>
      </c>
      <c r="R567" s="108">
        <f t="shared" si="322"/>
        <v>0</v>
      </c>
      <c r="S567" s="104"/>
      <c r="T567" s="110"/>
      <c r="U567" s="107"/>
      <c r="V567" s="110"/>
      <c r="W567" s="107"/>
      <c r="X567" s="110"/>
      <c r="Y567" s="107"/>
      <c r="Z567" s="110"/>
      <c r="AA567" s="107"/>
      <c r="AB567" s="110"/>
      <c r="AC567" s="107"/>
      <c r="AD567" s="110"/>
      <c r="AE567" s="107"/>
      <c r="AF567" s="107"/>
      <c r="AG567" s="110"/>
      <c r="AH567" s="107"/>
      <c r="AI567" s="112"/>
      <c r="AJ567" s="107"/>
      <c r="AK567" s="107"/>
      <c r="AL567" s="107"/>
      <c r="AM567" s="110"/>
      <c r="AN567" s="107"/>
      <c r="AO567" s="110"/>
      <c r="AP567" s="107"/>
      <c r="AQ567" s="110"/>
      <c r="AR567" s="107"/>
      <c r="AS567" s="107"/>
      <c r="AT567" s="110"/>
      <c r="AU567" s="107"/>
      <c r="AV567" s="110"/>
      <c r="AW567" s="107"/>
      <c r="AX567" s="110"/>
      <c r="AY567" s="107"/>
      <c r="AZ567" s="110"/>
      <c r="BA567" s="107"/>
      <c r="BB567" s="110"/>
      <c r="BC567" s="107"/>
      <c r="BD567" s="110"/>
      <c r="BE567" s="107"/>
      <c r="BF567" s="107"/>
      <c r="BH567" s="107"/>
      <c r="BI567" s="112"/>
      <c r="BJ567" s="107"/>
      <c r="BK567" s="110"/>
      <c r="BL567" s="107"/>
      <c r="BM567" s="110"/>
      <c r="BN567" s="107"/>
      <c r="BO567" s="110"/>
      <c r="BP567" s="107"/>
      <c r="BQ567" s="110"/>
      <c r="BR567" s="107"/>
      <c r="BS567" s="107"/>
      <c r="BT567" s="110" t="s">
        <v>75</v>
      </c>
      <c r="BU567" s="56">
        <f t="shared" si="365"/>
        <v>0</v>
      </c>
      <c r="BV567" s="100" t="s">
        <v>139</v>
      </c>
      <c r="BW567" s="56">
        <f t="shared" si="366"/>
        <v>0</v>
      </c>
      <c r="BX567" s="99" t="s">
        <v>89</v>
      </c>
      <c r="BY567" s="56">
        <f t="shared" si="367"/>
        <v>0</v>
      </c>
      <c r="BZ567" s="99" t="s">
        <v>123</v>
      </c>
      <c r="CA567" s="56">
        <f t="shared" si="368"/>
        <v>0</v>
      </c>
      <c r="CB567" s="99" t="s">
        <v>111</v>
      </c>
      <c r="CC567" s="56">
        <f t="shared" si="369"/>
        <v>0</v>
      </c>
      <c r="CD567" s="99" t="s">
        <v>126</v>
      </c>
      <c r="CE567" s="56">
        <f t="shared" si="370"/>
        <v>0</v>
      </c>
      <c r="CF567" s="56"/>
      <c r="CG567" s="99" t="s">
        <v>75</v>
      </c>
      <c r="CH567" s="56">
        <f t="shared" si="371"/>
        <v>0</v>
      </c>
      <c r="CI567" s="99" t="s">
        <v>139</v>
      </c>
      <c r="CJ567" s="56">
        <f t="shared" si="372"/>
        <v>0</v>
      </c>
      <c r="CK567" s="99" t="s">
        <v>89</v>
      </c>
      <c r="CL567" s="56">
        <f t="shared" si="373"/>
        <v>0</v>
      </c>
      <c r="CM567" s="99" t="s">
        <v>123</v>
      </c>
      <c r="CN567" s="56">
        <f t="shared" si="374"/>
        <v>0</v>
      </c>
      <c r="CO567" s="99" t="s">
        <v>111</v>
      </c>
      <c r="CP567" s="56">
        <f t="shared" si="375"/>
        <v>0</v>
      </c>
      <c r="CQ567" s="99" t="s">
        <v>126</v>
      </c>
      <c r="CR567" s="56">
        <f t="shared" si="376"/>
        <v>0</v>
      </c>
    </row>
    <row r="568" spans="1:96" x14ac:dyDescent="0.15">
      <c r="T568" s="69" t="s">
        <v>1275</v>
      </c>
      <c r="U568" s="69" t="s">
        <v>1276</v>
      </c>
      <c r="V568" s="69" t="s">
        <v>1275</v>
      </c>
      <c r="W568" s="69" t="s">
        <v>1276</v>
      </c>
      <c r="X568" s="69" t="s">
        <v>1275</v>
      </c>
      <c r="Y568" s="69" t="s">
        <v>1276</v>
      </c>
      <c r="Z568" s="69" t="s">
        <v>1275</v>
      </c>
      <c r="AA568" s="69" t="s">
        <v>1276</v>
      </c>
      <c r="AB568" s="69" t="s">
        <v>1275</v>
      </c>
      <c r="AC568" s="69" t="s">
        <v>1276</v>
      </c>
      <c r="AD568" s="69" t="s">
        <v>1275</v>
      </c>
      <c r="AE568" s="69" t="s">
        <v>1276</v>
      </c>
      <c r="AG568" s="69" t="s">
        <v>1275</v>
      </c>
      <c r="AH568" s="69" t="s">
        <v>1276</v>
      </c>
      <c r="AI568" s="69" t="s">
        <v>1275</v>
      </c>
      <c r="AJ568" s="69" t="s">
        <v>1276</v>
      </c>
      <c r="AK568" s="69" t="s">
        <v>1275</v>
      </c>
      <c r="AL568" s="69" t="s">
        <v>1276</v>
      </c>
      <c r="AM568" s="69" t="s">
        <v>1275</v>
      </c>
      <c r="AN568" s="69" t="s">
        <v>1276</v>
      </c>
      <c r="AO568" s="69" t="s">
        <v>1275</v>
      </c>
      <c r="AP568" s="69" t="s">
        <v>1276</v>
      </c>
      <c r="AQ568" s="69" t="s">
        <v>1275</v>
      </c>
      <c r="AR568" s="69" t="s">
        <v>1276</v>
      </c>
      <c r="AT568" s="69" t="s">
        <v>1275</v>
      </c>
      <c r="AU568" s="69" t="s">
        <v>1276</v>
      </c>
      <c r="AV568" s="69" t="s">
        <v>1275</v>
      </c>
      <c r="AW568" s="69" t="s">
        <v>1276</v>
      </c>
      <c r="AX568" s="69" t="s">
        <v>1275</v>
      </c>
      <c r="AY568" s="69" t="s">
        <v>1276</v>
      </c>
      <c r="AZ568" s="69" t="s">
        <v>1275</v>
      </c>
      <c r="BA568" s="69" t="s">
        <v>1276</v>
      </c>
      <c r="BB568" s="69" t="s">
        <v>1275</v>
      </c>
      <c r="BC568" s="69" t="s">
        <v>1276</v>
      </c>
      <c r="BD568" s="69" t="s">
        <v>1275</v>
      </c>
      <c r="BE568" s="69" t="s">
        <v>1276</v>
      </c>
      <c r="BG568" s="69" t="s">
        <v>1275</v>
      </c>
      <c r="BH568" s="69" t="s">
        <v>1276</v>
      </c>
      <c r="BI568" s="69" t="s">
        <v>1275</v>
      </c>
      <c r="BJ568" s="69" t="s">
        <v>1276</v>
      </c>
      <c r="BK568" s="69" t="s">
        <v>1275</v>
      </c>
      <c r="BL568" s="69" t="s">
        <v>1276</v>
      </c>
      <c r="BM568" s="69" t="s">
        <v>1275</v>
      </c>
      <c r="BN568" s="69" t="s">
        <v>1276</v>
      </c>
      <c r="BO568" s="69" t="s">
        <v>1275</v>
      </c>
      <c r="BP568" s="69" t="s">
        <v>1276</v>
      </c>
      <c r="BQ568" s="69" t="s">
        <v>1275</v>
      </c>
      <c r="BR568" s="69" t="s">
        <v>1276</v>
      </c>
      <c r="BT568" s="69" t="s">
        <v>1275</v>
      </c>
      <c r="BU568" s="69" t="s">
        <v>1276</v>
      </c>
      <c r="BV568" s="69" t="s">
        <v>1275</v>
      </c>
      <c r="BW568" s="69" t="s">
        <v>1276</v>
      </c>
      <c r="BX568" s="69" t="s">
        <v>1275</v>
      </c>
      <c r="BY568" s="69" t="s">
        <v>1276</v>
      </c>
      <c r="BZ568" s="69" t="s">
        <v>1275</v>
      </c>
      <c r="CA568" s="69" t="s">
        <v>1276</v>
      </c>
      <c r="CB568" s="69" t="s">
        <v>1275</v>
      </c>
      <c r="CC568" s="69" t="s">
        <v>1276</v>
      </c>
      <c r="CD568" s="69" t="s">
        <v>1275</v>
      </c>
      <c r="CE568" s="69" t="s">
        <v>1276</v>
      </c>
      <c r="CG568" s="69" t="s">
        <v>1275</v>
      </c>
      <c r="CH568" s="69" t="s">
        <v>1276</v>
      </c>
      <c r="CI568" s="69" t="s">
        <v>1275</v>
      </c>
      <c r="CJ568" s="69" t="s">
        <v>1276</v>
      </c>
      <c r="CK568" s="69" t="s">
        <v>1275</v>
      </c>
      <c r="CL568" s="69" t="s">
        <v>1276</v>
      </c>
      <c r="CM568" s="69" t="s">
        <v>1275</v>
      </c>
      <c r="CN568" s="69" t="s">
        <v>1276</v>
      </c>
      <c r="CO568" s="69" t="s">
        <v>1275</v>
      </c>
      <c r="CP568" s="69" t="s">
        <v>1276</v>
      </c>
      <c r="CQ568" s="69" t="s">
        <v>1275</v>
      </c>
      <c r="CR568" s="69" t="s">
        <v>1276</v>
      </c>
    </row>
    <row r="569" spans="1:96" x14ac:dyDescent="0.15">
      <c r="T569" s="69" t="s">
        <v>78</v>
      </c>
      <c r="U569" s="111">
        <v>0</v>
      </c>
      <c r="V569" s="69" t="s">
        <v>79</v>
      </c>
      <c r="W569" s="111">
        <v>2.4</v>
      </c>
      <c r="X569" s="69" t="s">
        <v>87</v>
      </c>
      <c r="Y569" s="111">
        <v>1.2</v>
      </c>
      <c r="Z569" s="69" t="s">
        <v>105</v>
      </c>
      <c r="AA569" s="111">
        <v>9.48</v>
      </c>
      <c r="AB569" s="69" t="s">
        <v>125</v>
      </c>
      <c r="AC569" s="111">
        <v>4.62</v>
      </c>
      <c r="AD569" s="69" t="s">
        <v>125</v>
      </c>
      <c r="AE569" s="111">
        <v>2.2799999999999998</v>
      </c>
      <c r="AG569" s="69" t="s">
        <v>78</v>
      </c>
      <c r="AH569" s="111">
        <v>4.5599999999999996</v>
      </c>
      <c r="AI569" s="69" t="s">
        <v>79</v>
      </c>
      <c r="AJ569" s="111">
        <v>0.18</v>
      </c>
      <c r="AK569" s="69" t="s">
        <v>87</v>
      </c>
      <c r="AL569" s="111">
        <v>3.06</v>
      </c>
      <c r="AM569" s="69" t="s">
        <v>105</v>
      </c>
      <c r="AN569" s="111">
        <v>9.36</v>
      </c>
      <c r="AO569" s="69" t="s">
        <v>110</v>
      </c>
      <c r="AP569" s="111">
        <v>9.9600000000000009</v>
      </c>
      <c r="AQ569" s="69" t="s">
        <v>127</v>
      </c>
      <c r="AR569" s="111">
        <v>0</v>
      </c>
      <c r="AT569" s="69" t="s">
        <v>78</v>
      </c>
      <c r="AU569" s="111">
        <v>4.95</v>
      </c>
      <c r="AV569" s="69" t="s">
        <v>129</v>
      </c>
      <c r="AW569" s="111">
        <v>27.81</v>
      </c>
      <c r="AX569" s="69" t="s">
        <v>87</v>
      </c>
      <c r="AY569" s="111">
        <v>4.59</v>
      </c>
      <c r="AZ569" s="69" t="s">
        <v>105</v>
      </c>
      <c r="BA569" s="111">
        <v>15.84</v>
      </c>
      <c r="BB569" s="69" t="s">
        <v>128</v>
      </c>
      <c r="BC569" s="111">
        <v>-0.99</v>
      </c>
      <c r="BD569" s="69" t="s">
        <v>122</v>
      </c>
      <c r="BE569" s="111">
        <v>1.53</v>
      </c>
      <c r="BG569" s="69" t="s">
        <v>78</v>
      </c>
      <c r="BH569" s="111">
        <v>4.95</v>
      </c>
      <c r="BI569" s="69" t="s">
        <v>75</v>
      </c>
      <c r="BJ569" s="111">
        <v>-1.8</v>
      </c>
      <c r="BK569" s="69" t="s">
        <v>87</v>
      </c>
      <c r="BL569" s="111">
        <v>4.7699999999999996</v>
      </c>
      <c r="BM569" s="69" t="s">
        <v>105</v>
      </c>
      <c r="BN569" s="111">
        <v>15.84</v>
      </c>
      <c r="BO569" s="69" t="s">
        <v>128</v>
      </c>
      <c r="BP569" s="111">
        <v>-0.99</v>
      </c>
      <c r="BQ569" s="69" t="s">
        <v>122</v>
      </c>
      <c r="BR569" s="111">
        <v>-0.27000000000000102</v>
      </c>
      <c r="BT569" s="69" t="s">
        <v>75</v>
      </c>
      <c r="BU569" s="111">
        <v>21.6</v>
      </c>
      <c r="BV569" s="69" t="s">
        <v>137</v>
      </c>
      <c r="BW569" s="111">
        <v>-1.65</v>
      </c>
      <c r="BX569" s="69" t="s">
        <v>86</v>
      </c>
      <c r="BY569" s="111">
        <v>48</v>
      </c>
      <c r="BZ569" s="69" t="s">
        <v>105</v>
      </c>
      <c r="CA569" s="111">
        <v>48</v>
      </c>
      <c r="CB569" s="69" t="s">
        <v>108</v>
      </c>
      <c r="CC569" s="111">
        <v>48</v>
      </c>
      <c r="CD569" s="69" t="s">
        <v>122</v>
      </c>
      <c r="CE569" s="111">
        <v>9.9</v>
      </c>
      <c r="CG569" s="69" t="s">
        <v>75</v>
      </c>
      <c r="CH569" s="111">
        <v>21.6</v>
      </c>
      <c r="CI569" s="69" t="s">
        <v>137</v>
      </c>
      <c r="CJ569" s="111">
        <v>-1.65</v>
      </c>
      <c r="CK569" s="69" t="s">
        <v>86</v>
      </c>
      <c r="CL569" s="111">
        <v>48</v>
      </c>
      <c r="CM569" s="69" t="s">
        <v>105</v>
      </c>
      <c r="CN569" s="111">
        <v>48</v>
      </c>
      <c r="CO569" s="69" t="s">
        <v>108</v>
      </c>
      <c r="CP569" s="111">
        <v>48</v>
      </c>
      <c r="CQ569" s="69" t="s">
        <v>122</v>
      </c>
      <c r="CR569" s="111">
        <v>9.9</v>
      </c>
    </row>
    <row r="570" spans="1:96" x14ac:dyDescent="0.15">
      <c r="A570" s="3" t="s">
        <v>56</v>
      </c>
      <c r="B570" s="3" t="s">
        <v>1277</v>
      </c>
      <c r="T570" s="69" t="s">
        <v>75</v>
      </c>
      <c r="U570" s="111">
        <v>1.2</v>
      </c>
      <c r="V570" s="69" t="s">
        <v>84</v>
      </c>
      <c r="W570" s="111">
        <v>21</v>
      </c>
      <c r="X570" s="69" t="s">
        <v>86</v>
      </c>
      <c r="Y570" s="111">
        <v>2.4</v>
      </c>
      <c r="Z570" s="69" t="s">
        <v>93</v>
      </c>
      <c r="AA570" s="111">
        <v>12.12</v>
      </c>
      <c r="AB570" s="69" t="s">
        <v>110</v>
      </c>
      <c r="AC570" s="111">
        <v>13.5</v>
      </c>
      <c r="AD570" s="69" t="s">
        <v>112</v>
      </c>
      <c r="AE570" s="111">
        <v>9.6</v>
      </c>
      <c r="AG570" s="69" t="s">
        <v>75</v>
      </c>
      <c r="AH570" s="111">
        <v>9.7799999999999994</v>
      </c>
      <c r="AI570" s="69" t="s">
        <v>84</v>
      </c>
      <c r="AJ570" s="111">
        <v>13.56</v>
      </c>
      <c r="AK570" s="69" t="s">
        <v>86</v>
      </c>
      <c r="AL570" s="111">
        <v>11.76</v>
      </c>
      <c r="AM570" s="69" t="s">
        <v>93</v>
      </c>
      <c r="AN570" s="111">
        <v>19.02</v>
      </c>
      <c r="AO570" s="69" t="s">
        <v>98</v>
      </c>
      <c r="AP570" s="111">
        <v>22.8</v>
      </c>
      <c r="AQ570" s="69" t="s">
        <v>122</v>
      </c>
      <c r="AR570" s="111">
        <v>1.68</v>
      </c>
      <c r="AT570" s="69" t="s">
        <v>75</v>
      </c>
      <c r="AU570" s="111">
        <v>11.25</v>
      </c>
      <c r="AV570" s="69" t="s">
        <v>79</v>
      </c>
      <c r="AW570" s="111">
        <v>4.2300000000000004</v>
      </c>
      <c r="AX570" s="69" t="s">
        <v>86</v>
      </c>
      <c r="AY570" s="111">
        <v>17.64</v>
      </c>
      <c r="AZ570" s="69" t="s">
        <v>93</v>
      </c>
      <c r="BA570" s="111">
        <v>30.24</v>
      </c>
      <c r="BB570" s="69" t="s">
        <v>133</v>
      </c>
      <c r="BC570" s="111">
        <v>17.73</v>
      </c>
      <c r="BD570" s="69" t="s">
        <v>126</v>
      </c>
      <c r="BE570" s="111">
        <v>1.8</v>
      </c>
      <c r="BG570" s="69" t="s">
        <v>75</v>
      </c>
      <c r="BH570" s="111">
        <v>9.4499999999999993</v>
      </c>
      <c r="BI570" s="69" t="s">
        <v>79</v>
      </c>
      <c r="BJ570" s="111">
        <v>2.4300000000000002</v>
      </c>
      <c r="BK570" s="69" t="s">
        <v>86</v>
      </c>
      <c r="BL570" s="111">
        <v>17.64</v>
      </c>
      <c r="BM570" s="69" t="s">
        <v>93</v>
      </c>
      <c r="BN570" s="111">
        <v>29.7</v>
      </c>
      <c r="BO570" s="69" t="s">
        <v>133</v>
      </c>
      <c r="BP570" s="111">
        <v>17.73</v>
      </c>
      <c r="BQ570" s="69" t="s">
        <v>126</v>
      </c>
      <c r="BR570" s="111">
        <v>1.8</v>
      </c>
      <c r="BT570" s="69" t="s">
        <v>136</v>
      </c>
      <c r="BU570" s="111">
        <v>34.950000000000003</v>
      </c>
      <c r="BV570" s="69" t="s">
        <v>75</v>
      </c>
      <c r="BW570" s="111">
        <v>-1.5</v>
      </c>
      <c r="BX570" s="69" t="s">
        <v>88</v>
      </c>
      <c r="BY570" s="111">
        <v>36.9</v>
      </c>
      <c r="BZ570" s="69" t="s">
        <v>93</v>
      </c>
      <c r="CA570" s="111">
        <v>30.9</v>
      </c>
      <c r="CB570" s="69" t="s">
        <v>98</v>
      </c>
      <c r="CC570" s="111">
        <v>65.25</v>
      </c>
      <c r="CD570" s="69" t="s">
        <v>126</v>
      </c>
      <c r="CE570" s="111">
        <v>0</v>
      </c>
      <c r="CG570" s="69" t="s">
        <v>136</v>
      </c>
      <c r="CH570" s="111">
        <v>34.950000000000003</v>
      </c>
      <c r="CI570" s="69" t="s">
        <v>138</v>
      </c>
      <c r="CJ570" s="111">
        <v>3.75</v>
      </c>
      <c r="CK570" s="69" t="s">
        <v>88</v>
      </c>
      <c r="CL570" s="111">
        <v>36.9</v>
      </c>
      <c r="CM570" s="69" t="s">
        <v>93</v>
      </c>
      <c r="CN570" s="111">
        <v>29.4</v>
      </c>
      <c r="CO570" s="69" t="s">
        <v>98</v>
      </c>
      <c r="CP570" s="111">
        <v>65.25</v>
      </c>
      <c r="CQ570" s="69" t="s">
        <v>126</v>
      </c>
      <c r="CR570" s="111">
        <v>0</v>
      </c>
    </row>
    <row r="571" spans="1:96" x14ac:dyDescent="0.15">
      <c r="A571" s="56" t="str">
        <f t="shared" ref="A571:B576" si="377">T569</f>
        <v>李正琪</v>
      </c>
      <c r="B571" s="56">
        <f t="shared" si="377"/>
        <v>0</v>
      </c>
      <c r="T571" s="69" t="s">
        <v>73</v>
      </c>
      <c r="U571" s="111">
        <v>17.760000000000002</v>
      </c>
      <c r="V571" s="69" t="s">
        <v>82</v>
      </c>
      <c r="W571" s="111">
        <v>0.6</v>
      </c>
      <c r="X571" s="69" t="s">
        <v>88</v>
      </c>
      <c r="Y571" s="111">
        <v>21</v>
      </c>
      <c r="Z571" s="69" t="s">
        <v>95</v>
      </c>
      <c r="AA571" s="111">
        <v>3.6</v>
      </c>
      <c r="AB571" s="69" t="s">
        <v>108</v>
      </c>
      <c r="AC571" s="111">
        <v>0.12</v>
      </c>
      <c r="AD571" s="69" t="s">
        <v>100</v>
      </c>
      <c r="AE571" s="111">
        <v>1.74</v>
      </c>
      <c r="AG571" s="69" t="s">
        <v>73</v>
      </c>
      <c r="AH571" s="111">
        <v>8.4</v>
      </c>
      <c r="AI571" s="69" t="s">
        <v>82</v>
      </c>
      <c r="AJ571" s="111">
        <v>-0.72</v>
      </c>
      <c r="AK571" s="69" t="s">
        <v>88</v>
      </c>
      <c r="AL571" s="111">
        <v>13.68</v>
      </c>
      <c r="AM571" s="69" t="s">
        <v>95</v>
      </c>
      <c r="AN571" s="111">
        <v>-0.12</v>
      </c>
      <c r="AO571" s="69" t="s">
        <v>111</v>
      </c>
      <c r="AP571" s="111">
        <v>5.64</v>
      </c>
      <c r="AQ571" s="69" t="s">
        <v>112</v>
      </c>
      <c r="AR571" s="111">
        <v>11.46</v>
      </c>
      <c r="AT571" s="69" t="s">
        <v>73</v>
      </c>
      <c r="AU571" s="111">
        <v>23.13</v>
      </c>
      <c r="AV571" s="69" t="s">
        <v>84</v>
      </c>
      <c r="AW571" s="111">
        <v>26.19</v>
      </c>
      <c r="AX571" s="69" t="s">
        <v>88</v>
      </c>
      <c r="AY571" s="111">
        <v>19.62</v>
      </c>
      <c r="AZ571" s="69" t="s">
        <v>95</v>
      </c>
      <c r="BA571" s="111">
        <v>1.98</v>
      </c>
      <c r="BB571" s="69" t="s">
        <v>98</v>
      </c>
      <c r="BC571" s="111">
        <v>20.97</v>
      </c>
      <c r="BD571" s="69" t="s">
        <v>112</v>
      </c>
      <c r="BE571" s="111">
        <v>17.82</v>
      </c>
      <c r="BG571" s="69" t="s">
        <v>73</v>
      </c>
      <c r="BH571" s="111">
        <v>23.13</v>
      </c>
      <c r="BI571" s="69" t="s">
        <v>84</v>
      </c>
      <c r="BJ571" s="111">
        <v>26.19</v>
      </c>
      <c r="BK571" s="69" t="s">
        <v>75</v>
      </c>
      <c r="BL571" s="111">
        <v>-1.8</v>
      </c>
      <c r="BM571" s="69" t="s">
        <v>95</v>
      </c>
      <c r="BN571" s="111">
        <v>1.98</v>
      </c>
      <c r="BO571" s="69" t="s">
        <v>98</v>
      </c>
      <c r="BP571" s="111">
        <v>20.97</v>
      </c>
      <c r="BQ571" s="69" t="s">
        <v>112</v>
      </c>
      <c r="BR571" s="111">
        <v>17.82</v>
      </c>
      <c r="BT571" s="69" t="s">
        <v>73</v>
      </c>
      <c r="BU571" s="111">
        <v>52.8</v>
      </c>
      <c r="BV571" s="69" t="s">
        <v>138</v>
      </c>
      <c r="BW571" s="111">
        <v>3.75</v>
      </c>
      <c r="BX571" s="69" t="s">
        <v>75</v>
      </c>
      <c r="BY571" s="111">
        <v>-1.5</v>
      </c>
      <c r="BZ571" s="69" t="s">
        <v>75</v>
      </c>
      <c r="CA571" s="111">
        <v>-1.5</v>
      </c>
      <c r="CB571" s="69" t="s">
        <v>111</v>
      </c>
      <c r="CC571" s="111">
        <v>0</v>
      </c>
      <c r="CD571" s="69" t="s">
        <v>112</v>
      </c>
      <c r="CE571" s="111">
        <v>48</v>
      </c>
      <c r="CG571" s="69" t="s">
        <v>73</v>
      </c>
      <c r="CH571" s="111">
        <v>52.8</v>
      </c>
      <c r="CI571" s="69" t="s">
        <v>139</v>
      </c>
      <c r="CJ571" s="111">
        <v>0</v>
      </c>
      <c r="CK571" s="69" t="s">
        <v>89</v>
      </c>
      <c r="CL571" s="111">
        <v>19.649999999999999</v>
      </c>
      <c r="CM571" s="69" t="s">
        <v>95</v>
      </c>
      <c r="CN571" s="111">
        <v>1.95</v>
      </c>
      <c r="CO571" s="69" t="s">
        <v>111</v>
      </c>
      <c r="CP571" s="111">
        <v>0</v>
      </c>
      <c r="CQ571" s="69" t="s">
        <v>112</v>
      </c>
      <c r="CR571" s="111">
        <v>48</v>
      </c>
    </row>
    <row r="572" spans="1:96" x14ac:dyDescent="0.15">
      <c r="A572" s="56" t="str">
        <f t="shared" si="377"/>
        <v>李志友</v>
      </c>
      <c r="B572" s="56">
        <f t="shared" si="377"/>
        <v>1.2</v>
      </c>
      <c r="T572" s="69" t="s">
        <v>76</v>
      </c>
      <c r="U572" s="111">
        <v>18</v>
      </c>
      <c r="V572" s="69" t="s">
        <v>83</v>
      </c>
      <c r="W572" s="111">
        <v>18</v>
      </c>
      <c r="X572" s="69" t="s">
        <v>89</v>
      </c>
      <c r="Y572" s="111">
        <v>6</v>
      </c>
      <c r="Z572" s="69" t="s">
        <v>91</v>
      </c>
      <c r="AA572" s="111">
        <v>3.48</v>
      </c>
      <c r="AB572" s="69" t="s">
        <v>98</v>
      </c>
      <c r="AC572" s="111">
        <v>18</v>
      </c>
      <c r="AD572" s="69" t="s">
        <v>102</v>
      </c>
      <c r="AE572" s="111">
        <v>12.18</v>
      </c>
      <c r="AG572" s="69" t="s">
        <v>76</v>
      </c>
      <c r="AH572" s="111">
        <v>14.94</v>
      </c>
      <c r="AI572" s="69" t="s">
        <v>83</v>
      </c>
      <c r="AJ572" s="111">
        <v>21.3</v>
      </c>
      <c r="AK572" s="69" t="s">
        <v>89</v>
      </c>
      <c r="AL572" s="111">
        <v>2.04</v>
      </c>
      <c r="AM572" s="69" t="s">
        <v>91</v>
      </c>
      <c r="AN572" s="111">
        <v>6.96</v>
      </c>
      <c r="AO572" s="69" t="s">
        <v>96</v>
      </c>
      <c r="AP572" s="111">
        <v>14.46</v>
      </c>
      <c r="AQ572" s="69" t="s">
        <v>102</v>
      </c>
      <c r="AR572" s="111">
        <v>26.58</v>
      </c>
      <c r="AT572" s="69" t="s">
        <v>76</v>
      </c>
      <c r="AU572" s="111">
        <v>24.3</v>
      </c>
      <c r="AV572" s="69" t="s">
        <v>132</v>
      </c>
      <c r="AW572" s="111">
        <v>-0.63</v>
      </c>
      <c r="AX572" s="69" t="s">
        <v>89</v>
      </c>
      <c r="AY572" s="111">
        <v>5.31</v>
      </c>
      <c r="AZ572" s="69" t="s">
        <v>91</v>
      </c>
      <c r="BA572" s="111">
        <v>8.91</v>
      </c>
      <c r="BB572" s="69" t="s">
        <v>111</v>
      </c>
      <c r="BC572" s="111">
        <v>6.66</v>
      </c>
      <c r="BD572" s="69" t="s">
        <v>102</v>
      </c>
      <c r="BE572" s="111">
        <v>34.11</v>
      </c>
      <c r="BG572" s="69" t="s">
        <v>76</v>
      </c>
      <c r="BH572" s="111">
        <v>25.56</v>
      </c>
      <c r="BI572" s="69" t="s">
        <v>83</v>
      </c>
      <c r="BJ572" s="111">
        <v>28.98</v>
      </c>
      <c r="BK572" s="69" t="s">
        <v>135</v>
      </c>
      <c r="BL572" s="111">
        <v>18.18</v>
      </c>
      <c r="BM572" s="69" t="s">
        <v>91</v>
      </c>
      <c r="BN572" s="111">
        <v>7.11</v>
      </c>
      <c r="BO572" s="69" t="s">
        <v>111</v>
      </c>
      <c r="BP572" s="111">
        <v>6.66</v>
      </c>
      <c r="BQ572" s="69" t="s">
        <v>102</v>
      </c>
      <c r="BR572" s="111">
        <v>33.57</v>
      </c>
      <c r="BT572" s="69" t="s">
        <v>74</v>
      </c>
      <c r="BU572" s="111">
        <v>-1.65</v>
      </c>
      <c r="BV572" s="69" t="s">
        <v>139</v>
      </c>
      <c r="BW572" s="111">
        <v>0</v>
      </c>
      <c r="BX572" s="69" t="s">
        <v>89</v>
      </c>
      <c r="BY572" s="111">
        <v>21.15</v>
      </c>
      <c r="BZ572" s="69" t="s">
        <v>95</v>
      </c>
      <c r="CA572" s="111">
        <v>1.95</v>
      </c>
      <c r="CB572" s="69" t="s">
        <v>96</v>
      </c>
      <c r="CC572" s="111">
        <v>46.05</v>
      </c>
      <c r="CD572" s="69" t="s">
        <v>102</v>
      </c>
      <c r="CE572" s="111">
        <v>31.35</v>
      </c>
      <c r="CG572" s="69" t="s">
        <v>74</v>
      </c>
      <c r="CH572" s="111">
        <v>-1.65</v>
      </c>
      <c r="CI572" s="69" t="s">
        <v>84</v>
      </c>
      <c r="CJ572" s="111">
        <v>34.950000000000003</v>
      </c>
      <c r="CK572" s="69" t="s">
        <v>90</v>
      </c>
      <c r="CL572" s="111">
        <v>-1.2</v>
      </c>
      <c r="CM572" s="69" t="s">
        <v>91</v>
      </c>
      <c r="CN572" s="111">
        <v>12.3</v>
      </c>
      <c r="CO572" s="69" t="s">
        <v>96</v>
      </c>
      <c r="CP572" s="111">
        <v>46.05</v>
      </c>
      <c r="CQ572" s="69" t="s">
        <v>102</v>
      </c>
      <c r="CR572" s="111">
        <v>31.35</v>
      </c>
    </row>
    <row r="573" spans="1:96" x14ac:dyDescent="0.15">
      <c r="A573" s="56" t="str">
        <f t="shared" si="377"/>
        <v>易涛</v>
      </c>
      <c r="B573" s="56">
        <f t="shared" si="377"/>
        <v>17.760000000000002</v>
      </c>
      <c r="T573" s="69" t="s">
        <v>74</v>
      </c>
      <c r="U573" s="111">
        <v>11.64</v>
      </c>
      <c r="V573" s="69" t="s">
        <v>81</v>
      </c>
      <c r="W573" s="111">
        <v>3</v>
      </c>
      <c r="X573" s="69" t="s">
        <v>90</v>
      </c>
      <c r="Y573" s="111">
        <v>2.4</v>
      </c>
      <c r="Z573" s="69" t="s">
        <v>123</v>
      </c>
      <c r="AA573" s="111">
        <v>4.92</v>
      </c>
      <c r="AB573" s="69" t="s">
        <v>111</v>
      </c>
      <c r="AC573" s="111">
        <v>1.98</v>
      </c>
      <c r="AD573" s="69" t="s">
        <v>103</v>
      </c>
      <c r="AE573" s="111">
        <v>6</v>
      </c>
      <c r="AG573" s="69" t="s">
        <v>74</v>
      </c>
      <c r="AH573" s="111">
        <v>7.38</v>
      </c>
      <c r="AI573" s="69" t="s">
        <v>81</v>
      </c>
      <c r="AJ573" s="111">
        <v>15.48</v>
      </c>
      <c r="AK573" s="69" t="s">
        <v>90</v>
      </c>
      <c r="AL573" s="111">
        <v>5.0999999999999996</v>
      </c>
      <c r="AM573" s="69" t="s">
        <v>123</v>
      </c>
      <c r="AN573" s="111">
        <v>3.66</v>
      </c>
      <c r="AO573" s="69" t="s">
        <v>99</v>
      </c>
      <c r="AP573" s="111">
        <v>-1.86</v>
      </c>
      <c r="AQ573" s="69" t="s">
        <v>103</v>
      </c>
      <c r="AR573" s="111">
        <v>4.1399999999999997</v>
      </c>
      <c r="AT573" s="69" t="s">
        <v>74</v>
      </c>
      <c r="AU573" s="111">
        <v>11.34</v>
      </c>
      <c r="AV573" s="69" t="s">
        <v>81</v>
      </c>
      <c r="AW573" s="111">
        <v>20.43</v>
      </c>
      <c r="AX573" s="69" t="s">
        <v>90</v>
      </c>
      <c r="AY573" s="111">
        <v>-1.08</v>
      </c>
      <c r="AZ573" s="69" t="s">
        <v>123</v>
      </c>
      <c r="BA573" s="111">
        <v>3.69</v>
      </c>
      <c r="BB573" s="69" t="s">
        <v>96</v>
      </c>
      <c r="BC573" s="111">
        <v>33.75</v>
      </c>
      <c r="BD573" s="69" t="s">
        <v>103</v>
      </c>
      <c r="BE573" s="111">
        <v>3.78</v>
      </c>
      <c r="BG573" s="69" t="s">
        <v>74</v>
      </c>
      <c r="BH573" s="111">
        <v>10.08</v>
      </c>
      <c r="BI573" s="69" t="s">
        <v>132</v>
      </c>
      <c r="BJ573" s="111">
        <v>0</v>
      </c>
      <c r="BK573" s="69" t="s">
        <v>89</v>
      </c>
      <c r="BL573" s="111">
        <v>5.31</v>
      </c>
      <c r="BM573" s="69" t="s">
        <v>123</v>
      </c>
      <c r="BN573" s="111">
        <v>3.69</v>
      </c>
      <c r="BO573" s="69" t="s">
        <v>96</v>
      </c>
      <c r="BP573" s="111">
        <v>33.75</v>
      </c>
      <c r="BQ573" s="69" t="s">
        <v>103</v>
      </c>
      <c r="BR573" s="111">
        <v>3.78</v>
      </c>
      <c r="BT573" s="69" t="s">
        <v>77</v>
      </c>
      <c r="BU573" s="111">
        <v>46.8</v>
      </c>
      <c r="BV573" s="69" t="s">
        <v>84</v>
      </c>
      <c r="BW573" s="111">
        <v>34.950000000000003</v>
      </c>
      <c r="BX573" s="69" t="s">
        <v>90</v>
      </c>
      <c r="BY573" s="111">
        <v>-1.2</v>
      </c>
      <c r="BZ573" s="69" t="s">
        <v>91</v>
      </c>
      <c r="CA573" s="111">
        <v>12.3</v>
      </c>
      <c r="CB573" s="69" t="s">
        <v>99</v>
      </c>
      <c r="CC573" s="111">
        <v>-4.8</v>
      </c>
      <c r="CD573" s="69" t="s">
        <v>121</v>
      </c>
      <c r="CE573" s="111">
        <v>65.25</v>
      </c>
      <c r="CG573" s="69" t="s">
        <v>77</v>
      </c>
      <c r="CH573" s="111">
        <v>46.8</v>
      </c>
      <c r="CI573" s="69" t="s">
        <v>83</v>
      </c>
      <c r="CJ573" s="111">
        <v>51.6</v>
      </c>
      <c r="CK573" s="69" t="s">
        <v>85</v>
      </c>
      <c r="CL573" s="111">
        <v>51.15</v>
      </c>
      <c r="CM573" s="69" t="s">
        <v>123</v>
      </c>
      <c r="CN573" s="111">
        <v>0</v>
      </c>
      <c r="CO573" s="69" t="s">
        <v>99</v>
      </c>
      <c r="CP573" s="111">
        <v>-4.8</v>
      </c>
      <c r="CQ573" s="69" t="s">
        <v>121</v>
      </c>
      <c r="CR573" s="111">
        <v>65.25</v>
      </c>
    </row>
    <row r="574" spans="1:96" x14ac:dyDescent="0.15">
      <c r="A574" s="56" t="str">
        <f t="shared" si="377"/>
        <v>岳贵敏</v>
      </c>
      <c r="B574" s="56">
        <f t="shared" si="377"/>
        <v>18</v>
      </c>
      <c r="T574" s="69" t="s">
        <v>77</v>
      </c>
      <c r="U574" s="111">
        <v>2.4</v>
      </c>
      <c r="V574" s="69" t="s">
        <v>80</v>
      </c>
      <c r="W574" s="111">
        <v>6</v>
      </c>
      <c r="X574" s="69" t="s">
        <v>85</v>
      </c>
      <c r="Y574" s="111">
        <v>18</v>
      </c>
      <c r="Z574" s="69" t="s">
        <v>107</v>
      </c>
      <c r="AA574" s="111">
        <v>1.2</v>
      </c>
      <c r="AB574" s="69" t="s">
        <v>96</v>
      </c>
      <c r="AC574" s="111">
        <v>12.78</v>
      </c>
      <c r="AD574" s="69" t="s">
        <v>121</v>
      </c>
      <c r="AE574" s="111">
        <v>19.2</v>
      </c>
      <c r="AG574" s="69" t="s">
        <v>77</v>
      </c>
      <c r="AH574" s="111">
        <v>5.94</v>
      </c>
      <c r="AI574" s="69" t="s">
        <v>80</v>
      </c>
      <c r="AJ574" s="111">
        <v>1.2</v>
      </c>
      <c r="AK574" s="69" t="s">
        <v>85</v>
      </c>
      <c r="AL574" s="111">
        <v>15.36</v>
      </c>
      <c r="AM574" s="69" t="s">
        <v>107</v>
      </c>
      <c r="AN574" s="111">
        <v>2.58</v>
      </c>
      <c r="AO574" s="69" t="s">
        <v>1278</v>
      </c>
      <c r="AP574" s="111"/>
      <c r="AQ574" s="69" t="s">
        <v>121</v>
      </c>
      <c r="AR574" s="111">
        <v>7.14</v>
      </c>
      <c r="AT574" s="69" t="s">
        <v>77</v>
      </c>
      <c r="AU574" s="111">
        <v>2.4300000000000002</v>
      </c>
      <c r="AV574" s="69" t="s">
        <v>80</v>
      </c>
      <c r="AW574" s="111">
        <v>-0.63</v>
      </c>
      <c r="AX574" s="69" t="s">
        <v>85</v>
      </c>
      <c r="AY574" s="111">
        <v>31.32</v>
      </c>
      <c r="AZ574" s="69" t="s">
        <v>107</v>
      </c>
      <c r="BA574" s="111">
        <v>3.87</v>
      </c>
      <c r="BB574" s="69" t="s">
        <v>99</v>
      </c>
      <c r="BC574" s="111">
        <v>-0.72</v>
      </c>
      <c r="BD574" s="69" t="s">
        <v>121</v>
      </c>
      <c r="BE574" s="111">
        <v>18.36</v>
      </c>
      <c r="BG574" s="69" t="s">
        <v>77</v>
      </c>
      <c r="BH574" s="111">
        <v>2.4300000000000002</v>
      </c>
      <c r="BI574" s="69" t="s">
        <v>81</v>
      </c>
      <c r="BJ574" s="111">
        <v>20.43</v>
      </c>
      <c r="BK574" s="69" t="s">
        <v>90</v>
      </c>
      <c r="BL574" s="111">
        <v>-1.08</v>
      </c>
      <c r="BM574" s="69" t="s">
        <v>107</v>
      </c>
      <c r="BN574" s="111">
        <v>3.87</v>
      </c>
      <c r="BO574" s="69" t="s">
        <v>99</v>
      </c>
      <c r="BP574" s="111">
        <v>-2.52</v>
      </c>
      <c r="BQ574" s="69" t="s">
        <v>121</v>
      </c>
      <c r="BR574" s="111">
        <v>18.899999999999999</v>
      </c>
      <c r="BT574" s="69" t="s">
        <v>1278</v>
      </c>
      <c r="BU574" s="111">
        <v>0</v>
      </c>
      <c r="BV574" s="69" t="s">
        <v>83</v>
      </c>
      <c r="BW574" s="111">
        <v>51.6</v>
      </c>
      <c r="BX574" s="69" t="s">
        <v>85</v>
      </c>
      <c r="BY574" s="111">
        <v>51.15</v>
      </c>
      <c r="BZ574" s="69" t="s">
        <v>123</v>
      </c>
      <c r="CA574" s="111">
        <v>0</v>
      </c>
      <c r="CB574" s="69" t="s">
        <v>1278</v>
      </c>
      <c r="CC574" s="111">
        <v>0</v>
      </c>
      <c r="CD574" s="69" t="s">
        <v>1278</v>
      </c>
      <c r="CE574" s="111">
        <v>0</v>
      </c>
      <c r="CG574" s="69" t="s">
        <v>1279</v>
      </c>
      <c r="CH574" s="111">
        <v>154.5</v>
      </c>
      <c r="CI574" s="69" t="s">
        <v>81</v>
      </c>
      <c r="CJ574" s="111">
        <v>65.849999999999994</v>
      </c>
      <c r="CK574" s="69" t="s">
        <v>1279</v>
      </c>
      <c r="CL574" s="111">
        <v>154.5</v>
      </c>
      <c r="CM574" s="69" t="s">
        <v>94</v>
      </c>
      <c r="CN574" s="111">
        <v>62.85</v>
      </c>
      <c r="CO574" s="69" t="s">
        <v>1279</v>
      </c>
      <c r="CP574" s="111">
        <v>154.5</v>
      </c>
      <c r="CQ574" s="69" t="s">
        <v>1279</v>
      </c>
      <c r="CR574" s="111">
        <v>154.5</v>
      </c>
    </row>
    <row r="575" spans="1:96" x14ac:dyDescent="0.15">
      <c r="A575" s="56" t="str">
        <f t="shared" si="377"/>
        <v>岳子琦</v>
      </c>
      <c r="B575" s="56">
        <f>U573</f>
        <v>11.64</v>
      </c>
      <c r="T575" s="69" t="s">
        <v>1279</v>
      </c>
      <c r="U575" s="111">
        <v>51</v>
      </c>
      <c r="V575" s="69" t="s">
        <v>1279</v>
      </c>
      <c r="W575" s="111">
        <v>51</v>
      </c>
      <c r="X575" s="69" t="s">
        <v>1279</v>
      </c>
      <c r="Y575" s="111">
        <v>51</v>
      </c>
      <c r="Z575" s="69" t="s">
        <v>94</v>
      </c>
      <c r="AA575" s="111">
        <v>16.2</v>
      </c>
      <c r="AB575" s="69" t="s">
        <v>99</v>
      </c>
      <c r="AC575" s="111">
        <v>0</v>
      </c>
      <c r="AD575" s="69" t="s">
        <v>1278</v>
      </c>
      <c r="AE575" s="111"/>
      <c r="AG575" s="69" t="s">
        <v>1278</v>
      </c>
      <c r="AH575" s="111"/>
      <c r="AI575" s="69" t="s">
        <v>1278</v>
      </c>
      <c r="AJ575" s="111"/>
      <c r="AK575" s="69" t="s">
        <v>1278</v>
      </c>
      <c r="AL575" s="111"/>
      <c r="AM575" s="69" t="s">
        <v>94</v>
      </c>
      <c r="AN575" s="111">
        <v>9.5399999999999991</v>
      </c>
      <c r="AO575" s="69" t="s">
        <v>1279</v>
      </c>
      <c r="AP575" s="111">
        <v>51</v>
      </c>
      <c r="AQ575" s="69" t="s">
        <v>1278</v>
      </c>
      <c r="AR575" s="111"/>
      <c r="AT575" s="69" t="s">
        <v>1278</v>
      </c>
      <c r="AU575" s="111"/>
      <c r="AV575" s="69" t="s">
        <v>1278</v>
      </c>
      <c r="AW575" s="111"/>
      <c r="AX575" s="69" t="s">
        <v>1278</v>
      </c>
      <c r="AY575" s="111"/>
      <c r="AZ575" s="69" t="s">
        <v>94</v>
      </c>
      <c r="BA575" s="111">
        <v>12.87</v>
      </c>
      <c r="BB575" s="69" t="s">
        <v>1278</v>
      </c>
      <c r="BC575" s="111"/>
      <c r="BD575" s="69" t="s">
        <v>1278</v>
      </c>
      <c r="BE575" s="111"/>
      <c r="BG575" s="69" t="s">
        <v>1278</v>
      </c>
      <c r="BH575" s="111">
        <v>0</v>
      </c>
      <c r="BI575" s="69" t="s">
        <v>80</v>
      </c>
      <c r="BJ575" s="111">
        <v>-0.63</v>
      </c>
      <c r="BK575" s="69" t="s">
        <v>85</v>
      </c>
      <c r="BL575" s="111">
        <v>32.58</v>
      </c>
      <c r="BM575" s="69" t="s">
        <v>94</v>
      </c>
      <c r="BN575" s="111">
        <v>13.41</v>
      </c>
      <c r="BO575" s="69" t="s">
        <v>1278</v>
      </c>
      <c r="BP575" s="111">
        <v>0</v>
      </c>
      <c r="BQ575" s="69" t="s">
        <v>1278</v>
      </c>
      <c r="BR575" s="111">
        <v>0</v>
      </c>
      <c r="BT575" s="69" t="s">
        <v>1279</v>
      </c>
      <c r="BU575" s="111">
        <v>154.5</v>
      </c>
      <c r="BV575" s="69" t="s">
        <v>81</v>
      </c>
      <c r="BW575" s="111">
        <v>67.349999999999994</v>
      </c>
      <c r="BX575" s="69" t="s">
        <v>1278</v>
      </c>
      <c r="BY575" s="111">
        <v>0</v>
      </c>
      <c r="BZ575" s="69" t="s">
        <v>94</v>
      </c>
      <c r="CA575" s="111">
        <v>62.85</v>
      </c>
      <c r="CB575" s="69" t="s">
        <v>1279</v>
      </c>
      <c r="CC575" s="111">
        <v>154.5</v>
      </c>
      <c r="CD575" s="69" t="s">
        <v>1279</v>
      </c>
      <c r="CE575" s="111">
        <v>154.5</v>
      </c>
      <c r="CI575" s="69" t="s">
        <v>80</v>
      </c>
      <c r="CJ575" s="111">
        <v>0</v>
      </c>
      <c r="CM575" s="69" t="s">
        <v>1279</v>
      </c>
      <c r="CN575" s="111">
        <v>154.5</v>
      </c>
    </row>
    <row r="576" spans="1:96" x14ac:dyDescent="0.15">
      <c r="A576" s="56" t="str">
        <f t="shared" si="377"/>
        <v>周菊明</v>
      </c>
      <c r="B576" s="56">
        <f t="shared" si="377"/>
        <v>2.4</v>
      </c>
      <c r="Z576" s="69" t="s">
        <v>1279</v>
      </c>
      <c r="AA576" s="111">
        <v>51</v>
      </c>
      <c r="AB576" s="69" t="s">
        <v>1278</v>
      </c>
      <c r="AC576" s="111"/>
      <c r="AD576" s="69" t="s">
        <v>1279</v>
      </c>
      <c r="AE576" s="111">
        <v>51</v>
      </c>
      <c r="AG576" s="69" t="s">
        <v>1279</v>
      </c>
      <c r="AH576" s="111">
        <v>51</v>
      </c>
      <c r="AI576" s="69" t="s">
        <v>1279</v>
      </c>
      <c r="AJ576" s="111">
        <v>51</v>
      </c>
      <c r="AK576" s="69" t="s">
        <v>1279</v>
      </c>
      <c r="AL576" s="111">
        <v>51</v>
      </c>
      <c r="AM576" s="69" t="s">
        <v>1278</v>
      </c>
      <c r="AN576" s="111"/>
      <c r="AQ576" s="69" t="s">
        <v>1279</v>
      </c>
      <c r="AR576" s="111">
        <v>51</v>
      </c>
      <c r="AT576" s="69" t="s">
        <v>1279</v>
      </c>
      <c r="AU576" s="111">
        <v>77.400000000000006</v>
      </c>
      <c r="AV576" s="69" t="s">
        <v>1279</v>
      </c>
      <c r="AW576" s="111">
        <v>77.400000000000006</v>
      </c>
      <c r="AX576" s="69" t="s">
        <v>1279</v>
      </c>
      <c r="AY576" s="111">
        <v>77.400000000000006</v>
      </c>
      <c r="AZ576" s="69" t="s">
        <v>1278</v>
      </c>
      <c r="BA576" s="111"/>
      <c r="BB576" s="69" t="s">
        <v>1279</v>
      </c>
      <c r="BC576" s="111">
        <v>77.400000000000006</v>
      </c>
      <c r="BD576" s="69" t="s">
        <v>1279</v>
      </c>
      <c r="BE576" s="111">
        <v>77.400000000000006</v>
      </c>
      <c r="BG576" s="69" t="s">
        <v>1279</v>
      </c>
      <c r="BH576" s="111">
        <v>75.599999999999994</v>
      </c>
      <c r="BI576" s="69" t="s">
        <v>1278</v>
      </c>
      <c r="BJ576" s="111">
        <v>0</v>
      </c>
      <c r="BK576" s="69" t="s">
        <v>1280</v>
      </c>
      <c r="BL576" s="111">
        <v>0</v>
      </c>
      <c r="BM576" s="69" t="s">
        <v>1278</v>
      </c>
      <c r="BN576" s="111">
        <v>0</v>
      </c>
      <c r="BO576" s="69" t="s">
        <v>1279</v>
      </c>
      <c r="BP576" s="111">
        <v>75.599999999999994</v>
      </c>
      <c r="BQ576" s="69" t="s">
        <v>1279</v>
      </c>
      <c r="BR576" s="111">
        <v>75.599999999999994</v>
      </c>
      <c r="BV576" s="69" t="s">
        <v>80</v>
      </c>
      <c r="BW576" s="111">
        <v>0</v>
      </c>
      <c r="BX576" s="69" t="s">
        <v>1279</v>
      </c>
      <c r="BY576" s="111">
        <v>154.5</v>
      </c>
      <c r="BZ576" s="69" t="s">
        <v>1278</v>
      </c>
      <c r="CA576" s="111">
        <v>0</v>
      </c>
      <c r="CI576" s="69" t="s">
        <v>1279</v>
      </c>
      <c r="CJ576" s="111">
        <v>154.5</v>
      </c>
    </row>
    <row r="577" spans="1:79" x14ac:dyDescent="0.15">
      <c r="A577" s="56" t="str">
        <f t="shared" ref="A577:B582" si="378">V569</f>
        <v>孙文</v>
      </c>
      <c r="B577" s="56">
        <f t="shared" si="378"/>
        <v>2.4</v>
      </c>
      <c r="AB577" s="69" t="s">
        <v>1279</v>
      </c>
      <c r="AC577" s="111">
        <v>51</v>
      </c>
      <c r="AM577" s="69" t="s">
        <v>1279</v>
      </c>
      <c r="AN577" s="111">
        <v>51</v>
      </c>
      <c r="AZ577" s="69" t="s">
        <v>1279</v>
      </c>
      <c r="BA577" s="111">
        <v>77.400000000000006</v>
      </c>
      <c r="BI577" s="69" t="s">
        <v>1279</v>
      </c>
      <c r="BJ577" s="111">
        <v>75.599999999999994</v>
      </c>
      <c r="BK577" s="69" t="s">
        <v>1278</v>
      </c>
      <c r="BL577" s="111"/>
      <c r="BM577" s="69" t="s">
        <v>1279</v>
      </c>
      <c r="BN577" s="111">
        <v>75.599999999999994</v>
      </c>
      <c r="BV577" s="69" t="s">
        <v>1278</v>
      </c>
      <c r="BW577" s="111">
        <v>0</v>
      </c>
      <c r="BZ577" s="69" t="s">
        <v>1279</v>
      </c>
      <c r="CA577" s="111">
        <v>154.5</v>
      </c>
    </row>
    <row r="578" spans="1:79" x14ac:dyDescent="0.15">
      <c r="A578" s="56" t="str">
        <f t="shared" si="378"/>
        <v>王江</v>
      </c>
      <c r="B578" s="56">
        <f t="shared" si="378"/>
        <v>21</v>
      </c>
      <c r="BK578" s="69" t="s">
        <v>1279</v>
      </c>
      <c r="BL578" s="111">
        <v>75.599999999999994</v>
      </c>
      <c r="BV578" s="69" t="s">
        <v>1279</v>
      </c>
      <c r="BW578" s="111">
        <v>154.5</v>
      </c>
    </row>
    <row r="579" spans="1:79" x14ac:dyDescent="0.15">
      <c r="A579" s="56" t="str">
        <f t="shared" si="378"/>
        <v>徐万雄</v>
      </c>
      <c r="B579" s="56">
        <f t="shared" si="378"/>
        <v>0.6</v>
      </c>
    </row>
    <row r="580" spans="1:79" x14ac:dyDescent="0.15">
      <c r="A580" s="56" t="str">
        <f t="shared" si="378"/>
        <v>央宗娜姆</v>
      </c>
      <c r="B580" s="56">
        <f t="shared" si="378"/>
        <v>18</v>
      </c>
    </row>
    <row r="581" spans="1:79" x14ac:dyDescent="0.15">
      <c r="A581" s="56" t="str">
        <f t="shared" si="378"/>
        <v>赵云川</v>
      </c>
      <c r="B581" s="56">
        <f t="shared" si="378"/>
        <v>3</v>
      </c>
    </row>
    <row r="582" spans="1:79" x14ac:dyDescent="0.15">
      <c r="A582" s="56" t="str">
        <f t="shared" si="378"/>
        <v>周军</v>
      </c>
      <c r="B582" s="56">
        <f t="shared" si="378"/>
        <v>6</v>
      </c>
    </row>
    <row r="583" spans="1:79" x14ac:dyDescent="0.15">
      <c r="A583" s="56" t="str">
        <f t="shared" ref="A583:B588" si="379">X569</f>
        <v>曾春兰</v>
      </c>
      <c r="B583" s="56">
        <f t="shared" si="379"/>
        <v>1.2</v>
      </c>
    </row>
    <row r="584" spans="1:79" x14ac:dyDescent="0.15">
      <c r="A584" s="56" t="str">
        <f t="shared" si="379"/>
        <v>曾佳瑶</v>
      </c>
      <c r="B584" s="56">
        <f t="shared" si="379"/>
        <v>2.4</v>
      </c>
    </row>
    <row r="585" spans="1:79" x14ac:dyDescent="0.15">
      <c r="A585" s="56" t="str">
        <f t="shared" si="379"/>
        <v>雷敏</v>
      </c>
      <c r="B585" s="56">
        <f t="shared" si="379"/>
        <v>21</v>
      </c>
    </row>
    <row r="586" spans="1:79" x14ac:dyDescent="0.15">
      <c r="A586" s="56" t="str">
        <f t="shared" si="379"/>
        <v>彭丹</v>
      </c>
      <c r="B586" s="56">
        <f t="shared" si="379"/>
        <v>6</v>
      </c>
    </row>
    <row r="587" spans="1:79" x14ac:dyDescent="0.15">
      <c r="A587" s="56" t="str">
        <f t="shared" si="379"/>
        <v>张翠莲</v>
      </c>
      <c r="B587" s="56">
        <f t="shared" si="379"/>
        <v>2.4</v>
      </c>
    </row>
    <row r="588" spans="1:79" x14ac:dyDescent="0.15">
      <c r="A588" s="56" t="str">
        <f t="shared" si="379"/>
        <v>周凯</v>
      </c>
      <c r="B588" s="56">
        <f t="shared" si="379"/>
        <v>18</v>
      </c>
    </row>
    <row r="589" spans="1:79" x14ac:dyDescent="0.15">
      <c r="A589" s="56" t="str">
        <f t="shared" ref="A589:B595" si="380">Z569</f>
        <v>纪春权</v>
      </c>
      <c r="B589" s="56">
        <f t="shared" si="380"/>
        <v>9.48</v>
      </c>
    </row>
    <row r="590" spans="1:79" x14ac:dyDescent="0.15">
      <c r="A590" s="56" t="str">
        <f t="shared" si="380"/>
        <v>兰举银</v>
      </c>
      <c r="B590" s="56">
        <f t="shared" si="380"/>
        <v>12.12</v>
      </c>
    </row>
    <row r="591" spans="1:79" x14ac:dyDescent="0.15">
      <c r="A591" s="56" t="str">
        <f t="shared" si="380"/>
        <v>宋加友</v>
      </c>
      <c r="B591" s="56">
        <f t="shared" si="380"/>
        <v>3.6</v>
      </c>
    </row>
    <row r="592" spans="1:79" x14ac:dyDescent="0.15">
      <c r="A592" s="56" t="str">
        <f t="shared" si="380"/>
        <v>王友春</v>
      </c>
      <c r="B592" s="56">
        <f t="shared" si="380"/>
        <v>3.48</v>
      </c>
    </row>
    <row r="593" spans="1:2" x14ac:dyDescent="0.15">
      <c r="A593" s="56" t="str">
        <f t="shared" si="380"/>
        <v>王长发</v>
      </c>
      <c r="B593" s="56">
        <f t="shared" si="380"/>
        <v>4.92</v>
      </c>
    </row>
    <row r="594" spans="1:2" x14ac:dyDescent="0.15">
      <c r="A594" s="56" t="str">
        <f t="shared" si="380"/>
        <v>尹伦</v>
      </c>
      <c r="B594" s="56">
        <f t="shared" si="380"/>
        <v>1.2</v>
      </c>
    </row>
    <row r="595" spans="1:2" x14ac:dyDescent="0.15">
      <c r="A595" s="56" t="str">
        <f t="shared" si="380"/>
        <v>赵建超</v>
      </c>
      <c r="B595" s="56">
        <f t="shared" si="380"/>
        <v>16.2</v>
      </c>
    </row>
    <row r="596" spans="1:2" x14ac:dyDescent="0.15">
      <c r="A596" s="56" t="str">
        <f t="shared" ref="A596:B602" si="381">AB569</f>
        <v>陈文惠</v>
      </c>
      <c r="B596" s="56">
        <f t="shared" si="381"/>
        <v>4.62</v>
      </c>
    </row>
    <row r="597" spans="1:2" x14ac:dyDescent="0.15">
      <c r="A597" s="56" t="str">
        <f t="shared" si="381"/>
        <v>胡军</v>
      </c>
      <c r="B597" s="56">
        <f t="shared" si="381"/>
        <v>13.5</v>
      </c>
    </row>
    <row r="598" spans="1:2" x14ac:dyDescent="0.15">
      <c r="A598" s="56" t="str">
        <f t="shared" si="381"/>
        <v>金明龙</v>
      </c>
      <c r="B598" s="56">
        <f t="shared" si="381"/>
        <v>0.12</v>
      </c>
    </row>
    <row r="599" spans="1:2" x14ac:dyDescent="0.15">
      <c r="A599" s="56" t="str">
        <f t="shared" si="381"/>
        <v>任吉洪</v>
      </c>
      <c r="B599" s="56">
        <f t="shared" si="381"/>
        <v>18</v>
      </c>
    </row>
    <row r="600" spans="1:2" x14ac:dyDescent="0.15">
      <c r="A600" s="56" t="str">
        <f t="shared" si="381"/>
        <v>央青拉姆</v>
      </c>
      <c r="B600" s="56">
        <f t="shared" si="381"/>
        <v>1.98</v>
      </c>
    </row>
    <row r="601" spans="1:2" x14ac:dyDescent="0.15">
      <c r="A601" s="56" t="str">
        <f t="shared" si="381"/>
        <v>余英</v>
      </c>
      <c r="B601" s="56">
        <f t="shared" si="381"/>
        <v>12.78</v>
      </c>
    </row>
    <row r="602" spans="1:2" x14ac:dyDescent="0.15">
      <c r="A602" s="56" t="str">
        <f t="shared" si="381"/>
        <v>郑富全</v>
      </c>
      <c r="B602" s="56">
        <f t="shared" si="381"/>
        <v>0</v>
      </c>
    </row>
    <row r="603" spans="1:2" x14ac:dyDescent="0.15">
      <c r="A603" s="56" t="str">
        <f t="shared" ref="A603:B608" si="382">AD569</f>
        <v>陈文惠</v>
      </c>
      <c r="B603" s="56">
        <f t="shared" si="382"/>
        <v>2.2799999999999998</v>
      </c>
    </row>
    <row r="604" spans="1:2" x14ac:dyDescent="0.15">
      <c r="A604" s="56" t="str">
        <f t="shared" si="382"/>
        <v>李树海</v>
      </c>
      <c r="B604" s="56">
        <f t="shared" si="382"/>
        <v>9.6</v>
      </c>
    </row>
    <row r="605" spans="1:2" x14ac:dyDescent="0.15">
      <c r="A605" s="56" t="str">
        <f t="shared" si="382"/>
        <v>陆正超</v>
      </c>
      <c r="B605" s="56">
        <f t="shared" si="382"/>
        <v>1.74</v>
      </c>
    </row>
    <row r="606" spans="1:2" x14ac:dyDescent="0.15">
      <c r="A606" s="56" t="str">
        <f t="shared" si="382"/>
        <v>彭桦</v>
      </c>
      <c r="B606" s="56">
        <f t="shared" si="382"/>
        <v>12.18</v>
      </c>
    </row>
    <row r="607" spans="1:2" x14ac:dyDescent="0.15">
      <c r="A607" s="56" t="str">
        <f t="shared" si="382"/>
        <v>汪绍伦</v>
      </c>
      <c r="B607" s="56">
        <f t="shared" si="382"/>
        <v>6</v>
      </c>
    </row>
    <row r="608" spans="1:2" x14ac:dyDescent="0.15">
      <c r="A608" s="56" t="str">
        <f t="shared" si="382"/>
        <v>张弘</v>
      </c>
      <c r="B608" s="56">
        <f t="shared" si="382"/>
        <v>19.2</v>
      </c>
    </row>
    <row r="609" spans="1:2" x14ac:dyDescent="0.15">
      <c r="A609" s="56" t="str">
        <f t="shared" ref="A609:B614" si="383">AG569</f>
        <v>李正琪</v>
      </c>
      <c r="B609" s="56">
        <f t="shared" si="383"/>
        <v>4.5599999999999996</v>
      </c>
    </row>
    <row r="610" spans="1:2" x14ac:dyDescent="0.15">
      <c r="A610" s="56" t="str">
        <f t="shared" si="383"/>
        <v>李志友</v>
      </c>
      <c r="B610" s="56">
        <f t="shared" si="383"/>
        <v>9.7799999999999994</v>
      </c>
    </row>
    <row r="611" spans="1:2" x14ac:dyDescent="0.15">
      <c r="A611" s="56" t="str">
        <f t="shared" si="383"/>
        <v>易涛</v>
      </c>
      <c r="B611" s="56">
        <f t="shared" si="383"/>
        <v>8.4</v>
      </c>
    </row>
    <row r="612" spans="1:2" x14ac:dyDescent="0.15">
      <c r="A612" s="56" t="str">
        <f t="shared" si="383"/>
        <v>岳贵敏</v>
      </c>
      <c r="B612" s="56">
        <f t="shared" si="383"/>
        <v>14.94</v>
      </c>
    </row>
    <row r="613" spans="1:2" x14ac:dyDescent="0.15">
      <c r="A613" s="56" t="str">
        <f t="shared" si="383"/>
        <v>岳子琦</v>
      </c>
      <c r="B613" s="56">
        <f t="shared" si="383"/>
        <v>7.38</v>
      </c>
    </row>
    <row r="614" spans="1:2" x14ac:dyDescent="0.15">
      <c r="A614" s="56" t="str">
        <f t="shared" si="383"/>
        <v>周菊明</v>
      </c>
      <c r="B614" s="56">
        <f t="shared" si="383"/>
        <v>5.94</v>
      </c>
    </row>
    <row r="615" spans="1:2" x14ac:dyDescent="0.15">
      <c r="A615" s="56" t="str">
        <f t="shared" ref="A615:B620" si="384">AI569</f>
        <v>孙文</v>
      </c>
      <c r="B615" s="56">
        <f t="shared" si="384"/>
        <v>0.18</v>
      </c>
    </row>
    <row r="616" spans="1:2" x14ac:dyDescent="0.15">
      <c r="A616" s="56" t="str">
        <f t="shared" si="384"/>
        <v>王江</v>
      </c>
      <c r="B616" s="56">
        <f t="shared" si="384"/>
        <v>13.56</v>
      </c>
    </row>
    <row r="617" spans="1:2" x14ac:dyDescent="0.15">
      <c r="A617" s="56" t="str">
        <f t="shared" si="384"/>
        <v>徐万雄</v>
      </c>
      <c r="B617" s="56">
        <f t="shared" si="384"/>
        <v>-0.72</v>
      </c>
    </row>
    <row r="618" spans="1:2" x14ac:dyDescent="0.15">
      <c r="A618" s="56" t="str">
        <f t="shared" si="384"/>
        <v>央宗娜姆</v>
      </c>
      <c r="B618" s="56">
        <f t="shared" si="384"/>
        <v>21.3</v>
      </c>
    </row>
    <row r="619" spans="1:2" x14ac:dyDescent="0.15">
      <c r="A619" s="56" t="str">
        <f t="shared" si="384"/>
        <v>赵云川</v>
      </c>
      <c r="B619" s="56">
        <f t="shared" si="384"/>
        <v>15.48</v>
      </c>
    </row>
    <row r="620" spans="1:2" x14ac:dyDescent="0.15">
      <c r="A620" s="56" t="str">
        <f t="shared" si="384"/>
        <v>周军</v>
      </c>
      <c r="B620" s="56">
        <f t="shared" si="384"/>
        <v>1.2</v>
      </c>
    </row>
    <row r="621" spans="1:2" x14ac:dyDescent="0.15">
      <c r="A621" s="56" t="str">
        <f t="shared" ref="A621:B626" si="385">AK569</f>
        <v>曾春兰</v>
      </c>
      <c r="B621" s="56">
        <f t="shared" si="385"/>
        <v>3.06</v>
      </c>
    </row>
    <row r="622" spans="1:2" x14ac:dyDescent="0.15">
      <c r="A622" s="56" t="str">
        <f t="shared" si="385"/>
        <v>曾佳瑶</v>
      </c>
      <c r="B622" s="56">
        <f t="shared" si="385"/>
        <v>11.76</v>
      </c>
    </row>
    <row r="623" spans="1:2" x14ac:dyDescent="0.15">
      <c r="A623" s="56" t="str">
        <f t="shared" si="385"/>
        <v>雷敏</v>
      </c>
      <c r="B623" s="56">
        <f t="shared" si="385"/>
        <v>13.68</v>
      </c>
    </row>
    <row r="624" spans="1:2" x14ac:dyDescent="0.15">
      <c r="A624" s="56" t="str">
        <f t="shared" si="385"/>
        <v>彭丹</v>
      </c>
      <c r="B624" s="56">
        <f t="shared" si="385"/>
        <v>2.04</v>
      </c>
    </row>
    <row r="625" spans="1:2" x14ac:dyDescent="0.15">
      <c r="A625" s="56" t="str">
        <f t="shared" si="385"/>
        <v>张翠莲</v>
      </c>
      <c r="B625" s="56">
        <f t="shared" si="385"/>
        <v>5.0999999999999996</v>
      </c>
    </row>
    <row r="626" spans="1:2" x14ac:dyDescent="0.15">
      <c r="A626" s="56" t="str">
        <f t="shared" si="385"/>
        <v>周凯</v>
      </c>
      <c r="B626" s="56">
        <f t="shared" si="385"/>
        <v>15.36</v>
      </c>
    </row>
    <row r="627" spans="1:2" x14ac:dyDescent="0.15">
      <c r="A627" s="56" t="str">
        <f t="shared" ref="A627:B633" si="386">AM569</f>
        <v>纪春权</v>
      </c>
      <c r="B627" s="56">
        <f t="shared" si="386"/>
        <v>9.36</v>
      </c>
    </row>
    <row r="628" spans="1:2" x14ac:dyDescent="0.15">
      <c r="A628" s="56" t="str">
        <f t="shared" si="386"/>
        <v>兰举银</v>
      </c>
      <c r="B628" s="56">
        <f t="shared" si="386"/>
        <v>19.02</v>
      </c>
    </row>
    <row r="629" spans="1:2" x14ac:dyDescent="0.15">
      <c r="A629" s="56" t="str">
        <f t="shared" si="386"/>
        <v>宋加友</v>
      </c>
      <c r="B629" s="56">
        <f t="shared" si="386"/>
        <v>-0.12</v>
      </c>
    </row>
    <row r="630" spans="1:2" x14ac:dyDescent="0.15">
      <c r="A630" s="56" t="str">
        <f t="shared" si="386"/>
        <v>王友春</v>
      </c>
      <c r="B630" s="56">
        <f t="shared" si="386"/>
        <v>6.96</v>
      </c>
    </row>
    <row r="631" spans="1:2" x14ac:dyDescent="0.15">
      <c r="A631" s="56" t="str">
        <f t="shared" si="386"/>
        <v>王长发</v>
      </c>
      <c r="B631" s="56">
        <f t="shared" si="386"/>
        <v>3.66</v>
      </c>
    </row>
    <row r="632" spans="1:2" x14ac:dyDescent="0.15">
      <c r="A632" s="56" t="str">
        <f t="shared" si="386"/>
        <v>尹伦</v>
      </c>
      <c r="B632" s="56">
        <f t="shared" si="386"/>
        <v>2.58</v>
      </c>
    </row>
    <row r="633" spans="1:2" x14ac:dyDescent="0.15">
      <c r="A633" s="56" t="str">
        <f t="shared" si="386"/>
        <v>赵建超</v>
      </c>
      <c r="B633" s="56">
        <f t="shared" si="386"/>
        <v>9.5399999999999991</v>
      </c>
    </row>
    <row r="634" spans="1:2" x14ac:dyDescent="0.15">
      <c r="A634" s="56" t="str">
        <f t="shared" ref="A634:B638" si="387">AO569</f>
        <v>胡军</v>
      </c>
      <c r="B634" s="56">
        <f t="shared" si="387"/>
        <v>9.9600000000000009</v>
      </c>
    </row>
    <row r="635" spans="1:2" x14ac:dyDescent="0.15">
      <c r="A635" s="56" t="str">
        <f t="shared" si="387"/>
        <v>任吉洪</v>
      </c>
      <c r="B635" s="56">
        <f t="shared" si="387"/>
        <v>22.8</v>
      </c>
    </row>
    <row r="636" spans="1:2" x14ac:dyDescent="0.15">
      <c r="A636" s="56" t="str">
        <f t="shared" si="387"/>
        <v>央青拉姆</v>
      </c>
      <c r="B636" s="56">
        <f t="shared" si="387"/>
        <v>5.64</v>
      </c>
    </row>
    <row r="637" spans="1:2" x14ac:dyDescent="0.15">
      <c r="A637" s="56" t="str">
        <f t="shared" si="387"/>
        <v>余英</v>
      </c>
      <c r="B637" s="56">
        <f t="shared" si="387"/>
        <v>14.46</v>
      </c>
    </row>
    <row r="638" spans="1:2" x14ac:dyDescent="0.15">
      <c r="A638" s="56" t="str">
        <f t="shared" si="387"/>
        <v>郑富全</v>
      </c>
      <c r="B638" s="56">
        <f t="shared" si="387"/>
        <v>-1.86</v>
      </c>
    </row>
    <row r="639" spans="1:2" x14ac:dyDescent="0.15">
      <c r="A639" s="56" t="str">
        <f t="shared" ref="A639:B644" si="388">AQ569</f>
        <v>付兴秋</v>
      </c>
      <c r="B639" s="56">
        <f t="shared" si="388"/>
        <v>0</v>
      </c>
    </row>
    <row r="640" spans="1:2" x14ac:dyDescent="0.15">
      <c r="A640" s="56" t="str">
        <f t="shared" si="388"/>
        <v>辜英琼</v>
      </c>
      <c r="B640" s="56">
        <f t="shared" si="388"/>
        <v>1.68</v>
      </c>
    </row>
    <row r="641" spans="1:2" x14ac:dyDescent="0.15">
      <c r="A641" s="56" t="str">
        <f t="shared" si="388"/>
        <v>李树海</v>
      </c>
      <c r="B641" s="56">
        <f t="shared" si="388"/>
        <v>11.46</v>
      </c>
    </row>
    <row r="642" spans="1:2" x14ac:dyDescent="0.15">
      <c r="A642" s="56" t="str">
        <f t="shared" si="388"/>
        <v>彭桦</v>
      </c>
      <c r="B642" s="56">
        <f t="shared" si="388"/>
        <v>26.58</v>
      </c>
    </row>
    <row r="643" spans="1:2" x14ac:dyDescent="0.15">
      <c r="A643" s="56" t="str">
        <f t="shared" si="388"/>
        <v>汪绍伦</v>
      </c>
      <c r="B643" s="56">
        <f t="shared" si="388"/>
        <v>4.1399999999999997</v>
      </c>
    </row>
    <row r="644" spans="1:2" x14ac:dyDescent="0.15">
      <c r="A644" s="56" t="str">
        <f t="shared" si="388"/>
        <v>张弘</v>
      </c>
      <c r="B644" s="56">
        <f t="shared" si="388"/>
        <v>7.14</v>
      </c>
    </row>
    <row r="645" spans="1:2" x14ac:dyDescent="0.15">
      <c r="A645" s="56" t="str">
        <f t="shared" ref="A645:B650" si="389">AT569</f>
        <v>李正琪</v>
      </c>
      <c r="B645" s="56">
        <f t="shared" si="389"/>
        <v>4.95</v>
      </c>
    </row>
    <row r="646" spans="1:2" x14ac:dyDescent="0.15">
      <c r="A646" s="56" t="str">
        <f t="shared" si="389"/>
        <v>李志友</v>
      </c>
      <c r="B646" s="56">
        <f t="shared" si="389"/>
        <v>11.25</v>
      </c>
    </row>
    <row r="647" spans="1:2" x14ac:dyDescent="0.15">
      <c r="A647" s="56" t="str">
        <f t="shared" si="389"/>
        <v>易涛</v>
      </c>
      <c r="B647" s="56">
        <f t="shared" si="389"/>
        <v>23.13</v>
      </c>
    </row>
    <row r="648" spans="1:2" x14ac:dyDescent="0.15">
      <c r="A648" s="56" t="str">
        <f t="shared" si="389"/>
        <v>岳贵敏</v>
      </c>
      <c r="B648" s="56">
        <f t="shared" si="389"/>
        <v>24.3</v>
      </c>
    </row>
    <row r="649" spans="1:2" x14ac:dyDescent="0.15">
      <c r="A649" s="56" t="str">
        <f t="shared" si="389"/>
        <v>岳子琦</v>
      </c>
      <c r="B649" s="56">
        <f t="shared" si="389"/>
        <v>11.34</v>
      </c>
    </row>
    <row r="650" spans="1:2" x14ac:dyDescent="0.15">
      <c r="A650" s="56" t="str">
        <f t="shared" si="389"/>
        <v>周菊明</v>
      </c>
      <c r="B650" s="56">
        <f t="shared" si="389"/>
        <v>2.4300000000000002</v>
      </c>
    </row>
    <row r="651" spans="1:2" x14ac:dyDescent="0.15">
      <c r="A651" s="56" t="str">
        <f t="shared" ref="A651:B656" si="390">AV569</f>
        <v>黄金华</v>
      </c>
      <c r="B651" s="56">
        <f t="shared" si="390"/>
        <v>27.81</v>
      </c>
    </row>
    <row r="652" spans="1:2" x14ac:dyDescent="0.15">
      <c r="A652" s="56" t="str">
        <f t="shared" si="390"/>
        <v>孙文</v>
      </c>
      <c r="B652" s="56">
        <f t="shared" si="390"/>
        <v>4.2300000000000004</v>
      </c>
    </row>
    <row r="653" spans="1:2" x14ac:dyDescent="0.15">
      <c r="A653" s="56" t="str">
        <f t="shared" si="390"/>
        <v>王江</v>
      </c>
      <c r="B653" s="56">
        <f t="shared" si="390"/>
        <v>26.19</v>
      </c>
    </row>
    <row r="654" spans="1:2" x14ac:dyDescent="0.15">
      <c r="A654" s="56" t="str">
        <f t="shared" si="390"/>
        <v>余玉红</v>
      </c>
      <c r="B654" s="56">
        <f t="shared" si="390"/>
        <v>-0.63</v>
      </c>
    </row>
    <row r="655" spans="1:2" x14ac:dyDescent="0.15">
      <c r="A655" s="56" t="str">
        <f t="shared" si="390"/>
        <v>赵云川</v>
      </c>
      <c r="B655" s="56">
        <f t="shared" si="390"/>
        <v>20.43</v>
      </c>
    </row>
    <row r="656" spans="1:2" x14ac:dyDescent="0.15">
      <c r="A656" s="56" t="str">
        <f t="shared" si="390"/>
        <v>周军</v>
      </c>
      <c r="B656" s="56">
        <f t="shared" si="390"/>
        <v>-0.63</v>
      </c>
    </row>
    <row r="657" spans="1:2" x14ac:dyDescent="0.15">
      <c r="A657" s="56" t="str">
        <f t="shared" ref="A657:B662" si="391">AX569</f>
        <v>曾春兰</v>
      </c>
      <c r="B657" s="56">
        <f t="shared" si="391"/>
        <v>4.59</v>
      </c>
    </row>
    <row r="658" spans="1:2" x14ac:dyDescent="0.15">
      <c r="A658" s="56" t="str">
        <f t="shared" si="391"/>
        <v>曾佳瑶</v>
      </c>
      <c r="B658" s="56">
        <f t="shared" si="391"/>
        <v>17.64</v>
      </c>
    </row>
    <row r="659" spans="1:2" x14ac:dyDescent="0.15">
      <c r="A659" s="56" t="str">
        <f t="shared" si="391"/>
        <v>雷敏</v>
      </c>
      <c r="B659" s="56">
        <f t="shared" si="391"/>
        <v>19.62</v>
      </c>
    </row>
    <row r="660" spans="1:2" x14ac:dyDescent="0.15">
      <c r="A660" s="56" t="str">
        <f t="shared" si="391"/>
        <v>彭丹</v>
      </c>
      <c r="B660" s="56">
        <f t="shared" si="391"/>
        <v>5.31</v>
      </c>
    </row>
    <row r="661" spans="1:2" x14ac:dyDescent="0.15">
      <c r="A661" s="56" t="str">
        <f t="shared" si="391"/>
        <v>张翠莲</v>
      </c>
      <c r="B661" s="56">
        <f t="shared" si="391"/>
        <v>-1.08</v>
      </c>
    </row>
    <row r="662" spans="1:2" x14ac:dyDescent="0.15">
      <c r="A662" s="56" t="str">
        <f t="shared" si="391"/>
        <v>周凯</v>
      </c>
      <c r="B662" s="56">
        <f t="shared" si="391"/>
        <v>31.32</v>
      </c>
    </row>
    <row r="663" spans="1:2" x14ac:dyDescent="0.15">
      <c r="A663" s="56" t="str">
        <f t="shared" ref="A663:B669" si="392">AZ569</f>
        <v>纪春权</v>
      </c>
      <c r="B663" s="56">
        <f t="shared" si="392"/>
        <v>15.84</v>
      </c>
    </row>
    <row r="664" spans="1:2" x14ac:dyDescent="0.15">
      <c r="A664" s="56" t="str">
        <f t="shared" si="392"/>
        <v>兰举银</v>
      </c>
      <c r="B664" s="56">
        <f t="shared" si="392"/>
        <v>30.24</v>
      </c>
    </row>
    <row r="665" spans="1:2" x14ac:dyDescent="0.15">
      <c r="A665" s="56" t="str">
        <f t="shared" si="392"/>
        <v>宋加友</v>
      </c>
      <c r="B665" s="56">
        <f t="shared" si="392"/>
        <v>1.98</v>
      </c>
    </row>
    <row r="666" spans="1:2" x14ac:dyDescent="0.15">
      <c r="A666" s="56" t="str">
        <f t="shared" si="392"/>
        <v>王友春</v>
      </c>
      <c r="B666" s="56">
        <f t="shared" si="392"/>
        <v>8.91</v>
      </c>
    </row>
    <row r="667" spans="1:2" x14ac:dyDescent="0.15">
      <c r="A667" s="56" t="str">
        <f t="shared" si="392"/>
        <v>王长发</v>
      </c>
      <c r="B667" s="56">
        <f t="shared" si="392"/>
        <v>3.69</v>
      </c>
    </row>
    <row r="668" spans="1:2" x14ac:dyDescent="0.15">
      <c r="A668" s="56" t="str">
        <f t="shared" si="392"/>
        <v>尹伦</v>
      </c>
      <c r="B668" s="56">
        <f t="shared" si="392"/>
        <v>3.87</v>
      </c>
    </row>
    <row r="669" spans="1:2" x14ac:dyDescent="0.15">
      <c r="A669" s="56" t="str">
        <f t="shared" si="392"/>
        <v>赵建超</v>
      </c>
      <c r="B669" s="56">
        <f t="shared" si="392"/>
        <v>12.87</v>
      </c>
    </row>
    <row r="670" spans="1:2" x14ac:dyDescent="0.15">
      <c r="A670" s="56" t="str">
        <f t="shared" ref="A670:B675" si="393">BB569</f>
        <v>勾中文</v>
      </c>
      <c r="B670" s="56">
        <f t="shared" si="393"/>
        <v>-0.99</v>
      </c>
    </row>
    <row r="671" spans="1:2" x14ac:dyDescent="0.15">
      <c r="A671" s="56" t="str">
        <f t="shared" si="393"/>
        <v>胡也</v>
      </c>
      <c r="B671" s="56">
        <f t="shared" si="393"/>
        <v>17.73</v>
      </c>
    </row>
    <row r="672" spans="1:2" x14ac:dyDescent="0.15">
      <c r="A672" s="56" t="str">
        <f t="shared" si="393"/>
        <v>任吉洪</v>
      </c>
      <c r="B672" s="56">
        <f t="shared" si="393"/>
        <v>20.97</v>
      </c>
    </row>
    <row r="673" spans="1:2" x14ac:dyDescent="0.15">
      <c r="A673" s="56" t="str">
        <f t="shared" si="393"/>
        <v>央青拉姆</v>
      </c>
      <c r="B673" s="56">
        <f t="shared" si="393"/>
        <v>6.66</v>
      </c>
    </row>
    <row r="674" spans="1:2" x14ac:dyDescent="0.15">
      <c r="A674" s="56" t="str">
        <f t="shared" si="393"/>
        <v>余英</v>
      </c>
      <c r="B674" s="56">
        <f t="shared" si="393"/>
        <v>33.75</v>
      </c>
    </row>
    <row r="675" spans="1:2" x14ac:dyDescent="0.15">
      <c r="A675" s="56" t="str">
        <f t="shared" si="393"/>
        <v>郑富全</v>
      </c>
      <c r="B675" s="56">
        <f t="shared" si="393"/>
        <v>-0.72</v>
      </c>
    </row>
    <row r="676" spans="1:2" x14ac:dyDescent="0.15">
      <c r="A676" s="56" t="str">
        <f t="shared" ref="A676:B681" si="394">BD569</f>
        <v>辜英琼</v>
      </c>
      <c r="B676" s="56">
        <f t="shared" si="394"/>
        <v>1.53</v>
      </c>
    </row>
    <row r="677" spans="1:2" x14ac:dyDescent="0.15">
      <c r="A677" s="56" t="str">
        <f t="shared" si="394"/>
        <v>胡柔殳</v>
      </c>
      <c r="B677" s="56">
        <f t="shared" si="394"/>
        <v>1.8</v>
      </c>
    </row>
    <row r="678" spans="1:2" x14ac:dyDescent="0.15">
      <c r="A678" s="56" t="str">
        <f t="shared" si="394"/>
        <v>李树海</v>
      </c>
      <c r="B678" s="56">
        <f t="shared" si="394"/>
        <v>17.82</v>
      </c>
    </row>
    <row r="679" spans="1:2" x14ac:dyDescent="0.15">
      <c r="A679" s="56" t="str">
        <f t="shared" si="394"/>
        <v>彭桦</v>
      </c>
      <c r="B679" s="56">
        <f t="shared" si="394"/>
        <v>34.11</v>
      </c>
    </row>
    <row r="680" spans="1:2" x14ac:dyDescent="0.15">
      <c r="A680" s="56" t="str">
        <f t="shared" si="394"/>
        <v>汪绍伦</v>
      </c>
      <c r="B680" s="56">
        <f t="shared" si="394"/>
        <v>3.78</v>
      </c>
    </row>
    <row r="681" spans="1:2" x14ac:dyDescent="0.15">
      <c r="A681" s="56" t="str">
        <f t="shared" si="394"/>
        <v>张弘</v>
      </c>
      <c r="B681" s="56">
        <f t="shared" si="394"/>
        <v>18.36</v>
      </c>
    </row>
    <row r="682" spans="1:2" x14ac:dyDescent="0.15">
      <c r="A682" s="56" t="str">
        <f t="shared" ref="A682:B687" si="395">BG569</f>
        <v>李正琪</v>
      </c>
      <c r="B682" s="56">
        <f t="shared" si="395"/>
        <v>4.95</v>
      </c>
    </row>
    <row r="683" spans="1:2" x14ac:dyDescent="0.15">
      <c r="A683" s="56" t="str">
        <f t="shared" si="395"/>
        <v>李志友</v>
      </c>
      <c r="B683" s="56">
        <f t="shared" si="395"/>
        <v>9.4499999999999993</v>
      </c>
    </row>
    <row r="684" spans="1:2" x14ac:dyDescent="0.15">
      <c r="A684" s="56" t="str">
        <f t="shared" si="395"/>
        <v>易涛</v>
      </c>
      <c r="B684" s="56">
        <f t="shared" si="395"/>
        <v>23.13</v>
      </c>
    </row>
    <row r="685" spans="1:2" x14ac:dyDescent="0.15">
      <c r="A685" s="56" t="str">
        <f t="shared" si="395"/>
        <v>岳贵敏</v>
      </c>
      <c r="B685" s="56">
        <f t="shared" si="395"/>
        <v>25.56</v>
      </c>
    </row>
    <row r="686" spans="1:2" x14ac:dyDescent="0.15">
      <c r="A686" s="56" t="str">
        <f t="shared" si="395"/>
        <v>岳子琦</v>
      </c>
      <c r="B686" s="56">
        <f t="shared" si="395"/>
        <v>10.08</v>
      </c>
    </row>
    <row r="687" spans="1:2" x14ac:dyDescent="0.15">
      <c r="A687" s="56" t="str">
        <f t="shared" si="395"/>
        <v>周菊明</v>
      </c>
      <c r="B687" s="56">
        <f t="shared" si="395"/>
        <v>2.4300000000000002</v>
      </c>
    </row>
    <row r="688" spans="1:2" x14ac:dyDescent="0.15">
      <c r="A688" s="56" t="str">
        <f t="shared" ref="A688:B694" si="396">BI569</f>
        <v>李志友</v>
      </c>
      <c r="B688" s="56">
        <f t="shared" si="396"/>
        <v>-1.8</v>
      </c>
    </row>
    <row r="689" spans="1:2" x14ac:dyDescent="0.15">
      <c r="A689" s="56" t="str">
        <f t="shared" si="396"/>
        <v>孙文</v>
      </c>
      <c r="B689" s="56">
        <f t="shared" si="396"/>
        <v>2.4300000000000002</v>
      </c>
    </row>
    <row r="690" spans="1:2" x14ac:dyDescent="0.15">
      <c r="A690" s="56" t="str">
        <f t="shared" si="396"/>
        <v>王江</v>
      </c>
      <c r="B690" s="56">
        <f t="shared" si="396"/>
        <v>26.19</v>
      </c>
    </row>
    <row r="691" spans="1:2" x14ac:dyDescent="0.15">
      <c r="A691" s="56" t="str">
        <f t="shared" si="396"/>
        <v>央宗娜姆</v>
      </c>
      <c r="B691" s="56">
        <f t="shared" si="396"/>
        <v>28.98</v>
      </c>
    </row>
    <row r="692" spans="1:2" x14ac:dyDescent="0.15">
      <c r="A692" s="56" t="str">
        <f t="shared" si="396"/>
        <v>余玉红</v>
      </c>
      <c r="B692" s="56">
        <f t="shared" si="396"/>
        <v>0</v>
      </c>
    </row>
    <row r="693" spans="1:2" x14ac:dyDescent="0.15">
      <c r="A693" s="56" t="str">
        <f t="shared" si="396"/>
        <v>赵云川</v>
      </c>
      <c r="B693" s="56">
        <f t="shared" si="396"/>
        <v>20.43</v>
      </c>
    </row>
    <row r="694" spans="1:2" x14ac:dyDescent="0.15">
      <c r="A694" s="56" t="str">
        <f t="shared" si="396"/>
        <v>周军</v>
      </c>
      <c r="B694" s="56">
        <f t="shared" si="396"/>
        <v>-0.63</v>
      </c>
    </row>
    <row r="695" spans="1:2" x14ac:dyDescent="0.15">
      <c r="A695" s="56" t="str">
        <f t="shared" ref="A695:B701" si="397">BK569</f>
        <v>曾春兰</v>
      </c>
      <c r="B695" s="56">
        <f t="shared" si="397"/>
        <v>4.7699999999999996</v>
      </c>
    </row>
    <row r="696" spans="1:2" x14ac:dyDescent="0.15">
      <c r="A696" s="56" t="str">
        <f t="shared" si="397"/>
        <v>曾佳瑶</v>
      </c>
      <c r="B696" s="56">
        <f t="shared" si="397"/>
        <v>17.64</v>
      </c>
    </row>
    <row r="697" spans="1:2" x14ac:dyDescent="0.15">
      <c r="A697" s="56" t="str">
        <f t="shared" si="397"/>
        <v>李志友</v>
      </c>
      <c r="B697" s="56">
        <f t="shared" si="397"/>
        <v>-1.8</v>
      </c>
    </row>
    <row r="698" spans="1:2" x14ac:dyDescent="0.15">
      <c r="A698" s="56" t="str">
        <f t="shared" si="397"/>
        <v>聂艳梅</v>
      </c>
      <c r="B698" s="56">
        <f t="shared" si="397"/>
        <v>18.18</v>
      </c>
    </row>
    <row r="699" spans="1:2" x14ac:dyDescent="0.15">
      <c r="A699" s="56" t="str">
        <f t="shared" si="397"/>
        <v>彭丹</v>
      </c>
      <c r="B699" s="56">
        <f t="shared" si="397"/>
        <v>5.31</v>
      </c>
    </row>
    <row r="700" spans="1:2" x14ac:dyDescent="0.15">
      <c r="A700" s="56" t="str">
        <f t="shared" si="397"/>
        <v>张翠莲</v>
      </c>
      <c r="B700" s="56">
        <f t="shared" si="397"/>
        <v>-1.08</v>
      </c>
    </row>
    <row r="701" spans="1:2" x14ac:dyDescent="0.15">
      <c r="A701" s="56" t="str">
        <f t="shared" si="397"/>
        <v>周凯</v>
      </c>
      <c r="B701" s="56">
        <f t="shared" si="397"/>
        <v>32.58</v>
      </c>
    </row>
    <row r="702" spans="1:2" x14ac:dyDescent="0.15">
      <c r="A702" s="56" t="str">
        <f t="shared" ref="A702:B708" si="398">BM569</f>
        <v>纪春权</v>
      </c>
      <c r="B702" s="56">
        <f t="shared" si="398"/>
        <v>15.84</v>
      </c>
    </row>
    <row r="703" spans="1:2" x14ac:dyDescent="0.15">
      <c r="A703" s="56" t="str">
        <f t="shared" si="398"/>
        <v>兰举银</v>
      </c>
      <c r="B703" s="56">
        <f t="shared" si="398"/>
        <v>29.7</v>
      </c>
    </row>
    <row r="704" spans="1:2" x14ac:dyDescent="0.15">
      <c r="A704" s="56" t="str">
        <f t="shared" si="398"/>
        <v>宋加友</v>
      </c>
      <c r="B704" s="56">
        <f t="shared" si="398"/>
        <v>1.98</v>
      </c>
    </row>
    <row r="705" spans="1:2" x14ac:dyDescent="0.15">
      <c r="A705" s="56" t="str">
        <f t="shared" si="398"/>
        <v>王友春</v>
      </c>
      <c r="B705" s="56">
        <f t="shared" si="398"/>
        <v>7.11</v>
      </c>
    </row>
    <row r="706" spans="1:2" x14ac:dyDescent="0.15">
      <c r="A706" s="56" t="str">
        <f t="shared" si="398"/>
        <v>王长发</v>
      </c>
      <c r="B706" s="56">
        <f t="shared" si="398"/>
        <v>3.69</v>
      </c>
    </row>
    <row r="707" spans="1:2" x14ac:dyDescent="0.15">
      <c r="A707" s="56" t="str">
        <f t="shared" si="398"/>
        <v>尹伦</v>
      </c>
      <c r="B707" s="56">
        <f t="shared" si="398"/>
        <v>3.87</v>
      </c>
    </row>
    <row r="708" spans="1:2" x14ac:dyDescent="0.15">
      <c r="A708" s="56" t="str">
        <f t="shared" si="398"/>
        <v>赵建超</v>
      </c>
      <c r="B708" s="56">
        <f t="shared" si="398"/>
        <v>13.41</v>
      </c>
    </row>
    <row r="709" spans="1:2" x14ac:dyDescent="0.15">
      <c r="A709" s="56" t="str">
        <f t="shared" ref="A709:B714" si="399">BO569</f>
        <v>勾中文</v>
      </c>
      <c r="B709" s="56">
        <f t="shared" si="399"/>
        <v>-0.99</v>
      </c>
    </row>
    <row r="710" spans="1:2" x14ac:dyDescent="0.15">
      <c r="A710" s="56" t="str">
        <f t="shared" si="399"/>
        <v>胡也</v>
      </c>
      <c r="B710" s="56">
        <f t="shared" si="399"/>
        <v>17.73</v>
      </c>
    </row>
    <row r="711" spans="1:2" x14ac:dyDescent="0.15">
      <c r="A711" s="56" t="str">
        <f t="shared" si="399"/>
        <v>任吉洪</v>
      </c>
      <c r="B711" s="56">
        <f t="shared" si="399"/>
        <v>20.97</v>
      </c>
    </row>
    <row r="712" spans="1:2" x14ac:dyDescent="0.15">
      <c r="A712" s="56" t="str">
        <f t="shared" si="399"/>
        <v>央青拉姆</v>
      </c>
      <c r="B712" s="56">
        <f t="shared" si="399"/>
        <v>6.66</v>
      </c>
    </row>
    <row r="713" spans="1:2" x14ac:dyDescent="0.15">
      <c r="A713" s="56" t="str">
        <f t="shared" si="399"/>
        <v>余英</v>
      </c>
      <c r="B713" s="56">
        <f t="shared" si="399"/>
        <v>33.75</v>
      </c>
    </row>
    <row r="714" spans="1:2" x14ac:dyDescent="0.15">
      <c r="A714" s="56" t="str">
        <f t="shared" si="399"/>
        <v>郑富全</v>
      </c>
      <c r="B714" s="56">
        <f t="shared" si="399"/>
        <v>-2.52</v>
      </c>
    </row>
    <row r="715" spans="1:2" x14ac:dyDescent="0.15">
      <c r="A715" s="56" t="str">
        <f t="shared" ref="A715:B720" si="400">BQ569</f>
        <v>辜英琼</v>
      </c>
      <c r="B715" s="56">
        <f t="shared" si="400"/>
        <v>-0.27000000000000102</v>
      </c>
    </row>
    <row r="716" spans="1:2" x14ac:dyDescent="0.15">
      <c r="A716" s="56" t="str">
        <f t="shared" si="400"/>
        <v>胡柔殳</v>
      </c>
      <c r="B716" s="56">
        <f t="shared" si="400"/>
        <v>1.8</v>
      </c>
    </row>
    <row r="717" spans="1:2" x14ac:dyDescent="0.15">
      <c r="A717" s="56" t="str">
        <f t="shared" si="400"/>
        <v>李树海</v>
      </c>
      <c r="B717" s="56">
        <f t="shared" si="400"/>
        <v>17.82</v>
      </c>
    </row>
    <row r="718" spans="1:2" x14ac:dyDescent="0.15">
      <c r="A718" s="56" t="str">
        <f t="shared" si="400"/>
        <v>彭桦</v>
      </c>
      <c r="B718" s="56">
        <f t="shared" si="400"/>
        <v>33.57</v>
      </c>
    </row>
    <row r="719" spans="1:2" x14ac:dyDescent="0.15">
      <c r="A719" s="56" t="str">
        <f t="shared" si="400"/>
        <v>汪绍伦</v>
      </c>
      <c r="B719" s="56">
        <f t="shared" si="400"/>
        <v>3.78</v>
      </c>
    </row>
    <row r="720" spans="1:2" x14ac:dyDescent="0.15">
      <c r="A720" s="56" t="str">
        <f t="shared" si="400"/>
        <v>张弘</v>
      </c>
      <c r="B720" s="56">
        <f t="shared" si="400"/>
        <v>18.899999999999999</v>
      </c>
    </row>
    <row r="721" spans="1:2" x14ac:dyDescent="0.15">
      <c r="A721" s="56" t="str">
        <f t="shared" ref="A721:B725" si="401">BT569</f>
        <v>李志友</v>
      </c>
      <c r="B721" s="56">
        <f t="shared" si="401"/>
        <v>21.6</v>
      </c>
    </row>
    <row r="722" spans="1:2" x14ac:dyDescent="0.15">
      <c r="A722" s="56" t="str">
        <f t="shared" si="401"/>
        <v>杨宗国</v>
      </c>
      <c r="B722" s="56">
        <f t="shared" si="401"/>
        <v>34.950000000000003</v>
      </c>
    </row>
    <row r="723" spans="1:2" x14ac:dyDescent="0.15">
      <c r="A723" s="56" t="str">
        <f t="shared" si="401"/>
        <v>易涛</v>
      </c>
      <c r="B723" s="56">
        <f t="shared" si="401"/>
        <v>52.8</v>
      </c>
    </row>
    <row r="724" spans="1:2" x14ac:dyDescent="0.15">
      <c r="A724" s="56" t="str">
        <f t="shared" si="401"/>
        <v>岳子琦</v>
      </c>
      <c r="B724" s="56">
        <f t="shared" si="401"/>
        <v>-1.65</v>
      </c>
    </row>
    <row r="725" spans="1:2" x14ac:dyDescent="0.15">
      <c r="A725" s="56" t="str">
        <f t="shared" si="401"/>
        <v>周菊明</v>
      </c>
      <c r="B725" s="56">
        <f t="shared" si="401"/>
        <v>46.8</v>
      </c>
    </row>
    <row r="726" spans="1:2" x14ac:dyDescent="0.15">
      <c r="A726" s="56" t="str">
        <f t="shared" ref="A726:B733" si="402">BV569</f>
        <v>李黎明</v>
      </c>
      <c r="B726" s="56">
        <f t="shared" si="402"/>
        <v>-1.65</v>
      </c>
    </row>
    <row r="727" spans="1:2" x14ac:dyDescent="0.15">
      <c r="A727" s="56" t="str">
        <f t="shared" si="402"/>
        <v>李志友</v>
      </c>
      <c r="B727" s="56">
        <f t="shared" si="402"/>
        <v>-1.5</v>
      </c>
    </row>
    <row r="728" spans="1:2" x14ac:dyDescent="0.15">
      <c r="A728" s="56" t="str">
        <f t="shared" si="402"/>
        <v>刘宗林</v>
      </c>
      <c r="B728" s="56">
        <f t="shared" si="402"/>
        <v>3.75</v>
      </c>
    </row>
    <row r="729" spans="1:2" x14ac:dyDescent="0.15">
      <c r="A729" s="56" t="str">
        <f t="shared" si="402"/>
        <v>邵敏</v>
      </c>
      <c r="B729" s="56">
        <f t="shared" si="402"/>
        <v>0</v>
      </c>
    </row>
    <row r="730" spans="1:2" x14ac:dyDescent="0.15">
      <c r="A730" s="56" t="str">
        <f t="shared" si="402"/>
        <v>王江</v>
      </c>
      <c r="B730" s="56">
        <f t="shared" si="402"/>
        <v>34.950000000000003</v>
      </c>
    </row>
    <row r="731" spans="1:2" x14ac:dyDescent="0.15">
      <c r="A731" s="56" t="str">
        <f t="shared" si="402"/>
        <v>央宗娜姆</v>
      </c>
      <c r="B731" s="56">
        <f t="shared" si="402"/>
        <v>51.6</v>
      </c>
    </row>
    <row r="732" spans="1:2" x14ac:dyDescent="0.15">
      <c r="A732" s="56" t="str">
        <f t="shared" si="402"/>
        <v>赵云川</v>
      </c>
      <c r="B732" s="56">
        <f t="shared" si="402"/>
        <v>67.349999999999994</v>
      </c>
    </row>
    <row r="733" spans="1:2" x14ac:dyDescent="0.15">
      <c r="A733" s="56" t="str">
        <f t="shared" si="402"/>
        <v>周军</v>
      </c>
      <c r="B733" s="56">
        <f t="shared" si="402"/>
        <v>0</v>
      </c>
    </row>
    <row r="734" spans="1:2" x14ac:dyDescent="0.15">
      <c r="A734" s="56" t="str">
        <f t="shared" ref="A734:B739" si="403">BX569</f>
        <v>曾佳瑶</v>
      </c>
      <c r="B734" s="56">
        <f t="shared" si="403"/>
        <v>48</v>
      </c>
    </row>
    <row r="735" spans="1:2" x14ac:dyDescent="0.15">
      <c r="A735" s="56" t="str">
        <f t="shared" si="403"/>
        <v>雷敏</v>
      </c>
      <c r="B735" s="56">
        <f t="shared" si="403"/>
        <v>36.9</v>
      </c>
    </row>
    <row r="736" spans="1:2" x14ac:dyDescent="0.15">
      <c r="A736" s="56" t="str">
        <f t="shared" si="403"/>
        <v>李志友</v>
      </c>
      <c r="B736" s="56">
        <f t="shared" si="403"/>
        <v>-1.5</v>
      </c>
    </row>
    <row r="737" spans="1:2" x14ac:dyDescent="0.15">
      <c r="A737" s="56" t="str">
        <f t="shared" si="403"/>
        <v>彭丹</v>
      </c>
      <c r="B737" s="56">
        <f t="shared" si="403"/>
        <v>21.15</v>
      </c>
    </row>
    <row r="738" spans="1:2" x14ac:dyDescent="0.15">
      <c r="A738" s="56" t="str">
        <f t="shared" si="403"/>
        <v>张翠莲</v>
      </c>
      <c r="B738" s="56">
        <f t="shared" si="403"/>
        <v>-1.2</v>
      </c>
    </row>
    <row r="739" spans="1:2" x14ac:dyDescent="0.15">
      <c r="A739" s="56" t="str">
        <f t="shared" si="403"/>
        <v>周凯</v>
      </c>
      <c r="B739" s="56">
        <f t="shared" si="403"/>
        <v>51.15</v>
      </c>
    </row>
    <row r="740" spans="1:2" x14ac:dyDescent="0.15">
      <c r="A740" s="56" t="str">
        <f t="shared" ref="A740:B746" si="404">BZ569</f>
        <v>纪春权</v>
      </c>
      <c r="B740" s="56">
        <f t="shared" si="404"/>
        <v>48</v>
      </c>
    </row>
    <row r="741" spans="1:2" x14ac:dyDescent="0.15">
      <c r="A741" s="56" t="str">
        <f t="shared" si="404"/>
        <v>兰举银</v>
      </c>
      <c r="B741" s="56">
        <f t="shared" si="404"/>
        <v>30.9</v>
      </c>
    </row>
    <row r="742" spans="1:2" x14ac:dyDescent="0.15">
      <c r="A742" s="56" t="str">
        <f t="shared" si="404"/>
        <v>李志友</v>
      </c>
      <c r="B742" s="56">
        <f t="shared" si="404"/>
        <v>-1.5</v>
      </c>
    </row>
    <row r="743" spans="1:2" x14ac:dyDescent="0.15">
      <c r="A743" s="56" t="str">
        <f t="shared" si="404"/>
        <v>宋加友</v>
      </c>
      <c r="B743" s="56">
        <f t="shared" si="404"/>
        <v>1.95</v>
      </c>
    </row>
    <row r="744" spans="1:2" x14ac:dyDescent="0.15">
      <c r="A744" s="56" t="str">
        <f t="shared" si="404"/>
        <v>王友春</v>
      </c>
      <c r="B744" s="56">
        <f t="shared" si="404"/>
        <v>12.3</v>
      </c>
    </row>
    <row r="745" spans="1:2" x14ac:dyDescent="0.15">
      <c r="A745" s="56" t="str">
        <f t="shared" si="404"/>
        <v>王长发</v>
      </c>
      <c r="B745" s="56">
        <f t="shared" si="404"/>
        <v>0</v>
      </c>
    </row>
    <row r="746" spans="1:2" x14ac:dyDescent="0.15">
      <c r="A746" s="56" t="str">
        <f t="shared" si="404"/>
        <v>赵建超</v>
      </c>
      <c r="B746" s="56">
        <f t="shared" si="404"/>
        <v>62.85</v>
      </c>
    </row>
    <row r="747" spans="1:2" x14ac:dyDescent="0.15">
      <c r="A747" s="56" t="str">
        <f t="shared" ref="A747:B751" si="405">CB569</f>
        <v>金明龙</v>
      </c>
      <c r="B747" s="56">
        <f t="shared" si="405"/>
        <v>48</v>
      </c>
    </row>
    <row r="748" spans="1:2" x14ac:dyDescent="0.15">
      <c r="A748" s="56" t="str">
        <f t="shared" si="405"/>
        <v>任吉洪</v>
      </c>
      <c r="B748" s="56">
        <f t="shared" si="405"/>
        <v>65.25</v>
      </c>
    </row>
    <row r="749" spans="1:2" x14ac:dyDescent="0.15">
      <c r="A749" s="56" t="str">
        <f t="shared" si="405"/>
        <v>央青拉姆</v>
      </c>
      <c r="B749" s="56">
        <f t="shared" si="405"/>
        <v>0</v>
      </c>
    </row>
    <row r="750" spans="1:2" x14ac:dyDescent="0.15">
      <c r="A750" s="56" t="str">
        <f t="shared" si="405"/>
        <v>余英</v>
      </c>
      <c r="B750" s="56">
        <f t="shared" si="405"/>
        <v>46.05</v>
      </c>
    </row>
    <row r="751" spans="1:2" x14ac:dyDescent="0.15">
      <c r="A751" s="56" t="str">
        <f t="shared" si="405"/>
        <v>郑富全</v>
      </c>
      <c r="B751" s="56">
        <f t="shared" si="405"/>
        <v>-4.8</v>
      </c>
    </row>
    <row r="752" spans="1:2" x14ac:dyDescent="0.15">
      <c r="A752" s="56" t="str">
        <f t="shared" ref="A752:B756" si="406">CD569</f>
        <v>辜英琼</v>
      </c>
      <c r="B752" s="56">
        <f t="shared" si="406"/>
        <v>9.9</v>
      </c>
    </row>
    <row r="753" spans="1:2" x14ac:dyDescent="0.15">
      <c r="A753" s="56" t="str">
        <f t="shared" si="406"/>
        <v>胡柔殳</v>
      </c>
      <c r="B753" s="56">
        <f t="shared" si="406"/>
        <v>0</v>
      </c>
    </row>
    <row r="754" spans="1:2" x14ac:dyDescent="0.15">
      <c r="A754" s="56" t="str">
        <f t="shared" si="406"/>
        <v>李树海</v>
      </c>
      <c r="B754" s="56">
        <f t="shared" si="406"/>
        <v>48</v>
      </c>
    </row>
    <row r="755" spans="1:2" x14ac:dyDescent="0.15">
      <c r="A755" s="56" t="str">
        <f t="shared" si="406"/>
        <v>彭桦</v>
      </c>
      <c r="B755" s="56">
        <f t="shared" si="406"/>
        <v>31.35</v>
      </c>
    </row>
    <row r="756" spans="1:2" x14ac:dyDescent="0.15">
      <c r="A756" s="56" t="str">
        <f t="shared" si="406"/>
        <v>张弘</v>
      </c>
      <c r="B756" s="56">
        <f t="shared" si="406"/>
        <v>65.25</v>
      </c>
    </row>
    <row r="757" spans="1:2" x14ac:dyDescent="0.15">
      <c r="A757" s="56" t="str">
        <f t="shared" ref="A757:B761" si="407">CG569</f>
        <v>李志友</v>
      </c>
      <c r="B757" s="56">
        <f t="shared" si="407"/>
        <v>21.6</v>
      </c>
    </row>
    <row r="758" spans="1:2" x14ac:dyDescent="0.15">
      <c r="A758" s="56" t="str">
        <f t="shared" si="407"/>
        <v>杨宗国</v>
      </c>
      <c r="B758" s="56">
        <f t="shared" si="407"/>
        <v>34.950000000000003</v>
      </c>
    </row>
    <row r="759" spans="1:2" x14ac:dyDescent="0.15">
      <c r="A759" s="56" t="str">
        <f t="shared" si="407"/>
        <v>易涛</v>
      </c>
      <c r="B759" s="56">
        <f t="shared" si="407"/>
        <v>52.8</v>
      </c>
    </row>
    <row r="760" spans="1:2" x14ac:dyDescent="0.15">
      <c r="A760" s="56" t="str">
        <f t="shared" si="407"/>
        <v>岳子琦</v>
      </c>
      <c r="B760" s="56">
        <f t="shared" si="407"/>
        <v>-1.65</v>
      </c>
    </row>
    <row r="761" spans="1:2" x14ac:dyDescent="0.15">
      <c r="A761" s="56" t="str">
        <f t="shared" si="407"/>
        <v>周菊明</v>
      </c>
      <c r="B761" s="56">
        <f t="shared" si="407"/>
        <v>46.8</v>
      </c>
    </row>
    <row r="762" spans="1:2" x14ac:dyDescent="0.15">
      <c r="A762" s="56" t="str">
        <f t="shared" ref="A762:B768" si="408">CI569</f>
        <v>李黎明</v>
      </c>
      <c r="B762" s="56">
        <f t="shared" si="408"/>
        <v>-1.65</v>
      </c>
    </row>
    <row r="763" spans="1:2" x14ac:dyDescent="0.15">
      <c r="A763" s="56" t="str">
        <f t="shared" si="408"/>
        <v>刘宗林</v>
      </c>
      <c r="B763" s="56">
        <f t="shared" si="408"/>
        <v>3.75</v>
      </c>
    </row>
    <row r="764" spans="1:2" x14ac:dyDescent="0.15">
      <c r="A764" s="56" t="str">
        <f t="shared" si="408"/>
        <v>邵敏</v>
      </c>
      <c r="B764" s="56">
        <f t="shared" si="408"/>
        <v>0</v>
      </c>
    </row>
    <row r="765" spans="1:2" x14ac:dyDescent="0.15">
      <c r="A765" s="56" t="str">
        <f t="shared" si="408"/>
        <v>王江</v>
      </c>
      <c r="B765" s="56">
        <f t="shared" si="408"/>
        <v>34.950000000000003</v>
      </c>
    </row>
    <row r="766" spans="1:2" x14ac:dyDescent="0.15">
      <c r="A766" s="56" t="str">
        <f t="shared" si="408"/>
        <v>央宗娜姆</v>
      </c>
      <c r="B766" s="56">
        <f t="shared" si="408"/>
        <v>51.6</v>
      </c>
    </row>
    <row r="767" spans="1:2" x14ac:dyDescent="0.15">
      <c r="A767" s="56" t="str">
        <f t="shared" si="408"/>
        <v>赵云川</v>
      </c>
      <c r="B767" s="56">
        <f t="shared" si="408"/>
        <v>65.849999999999994</v>
      </c>
    </row>
    <row r="768" spans="1:2" x14ac:dyDescent="0.15">
      <c r="A768" s="56" t="str">
        <f t="shared" si="408"/>
        <v>周军</v>
      </c>
      <c r="B768" s="56">
        <f t="shared" si="408"/>
        <v>0</v>
      </c>
    </row>
    <row r="769" spans="1:2" x14ac:dyDescent="0.15">
      <c r="A769" s="56" t="str">
        <f t="shared" ref="A769:B773" si="409">CK569</f>
        <v>曾佳瑶</v>
      </c>
      <c r="B769" s="56">
        <f t="shared" si="409"/>
        <v>48</v>
      </c>
    </row>
    <row r="770" spans="1:2" x14ac:dyDescent="0.15">
      <c r="A770" s="56" t="str">
        <f t="shared" si="409"/>
        <v>雷敏</v>
      </c>
      <c r="B770" s="56">
        <f t="shared" si="409"/>
        <v>36.9</v>
      </c>
    </row>
    <row r="771" spans="1:2" x14ac:dyDescent="0.15">
      <c r="A771" s="56" t="str">
        <f t="shared" si="409"/>
        <v>彭丹</v>
      </c>
      <c r="B771" s="56">
        <f t="shared" si="409"/>
        <v>19.649999999999999</v>
      </c>
    </row>
    <row r="772" spans="1:2" x14ac:dyDescent="0.15">
      <c r="A772" s="56" t="str">
        <f t="shared" si="409"/>
        <v>张翠莲</v>
      </c>
      <c r="B772" s="56">
        <f t="shared" si="409"/>
        <v>-1.2</v>
      </c>
    </row>
    <row r="773" spans="1:2" x14ac:dyDescent="0.15">
      <c r="A773" s="56" t="str">
        <f t="shared" si="409"/>
        <v>周凯</v>
      </c>
      <c r="B773" s="56">
        <f t="shared" si="409"/>
        <v>51.15</v>
      </c>
    </row>
    <row r="774" spans="1:2" x14ac:dyDescent="0.15">
      <c r="A774" s="56" t="str">
        <f t="shared" ref="A774:B779" si="410">CM569</f>
        <v>纪春权</v>
      </c>
      <c r="B774" s="56">
        <f t="shared" si="410"/>
        <v>48</v>
      </c>
    </row>
    <row r="775" spans="1:2" x14ac:dyDescent="0.15">
      <c r="A775" s="56" t="str">
        <f t="shared" si="410"/>
        <v>兰举银</v>
      </c>
      <c r="B775" s="56">
        <f t="shared" si="410"/>
        <v>29.4</v>
      </c>
    </row>
    <row r="776" spans="1:2" x14ac:dyDescent="0.15">
      <c r="A776" s="56" t="str">
        <f t="shared" si="410"/>
        <v>宋加友</v>
      </c>
      <c r="B776" s="56">
        <f t="shared" si="410"/>
        <v>1.95</v>
      </c>
    </row>
    <row r="777" spans="1:2" x14ac:dyDescent="0.15">
      <c r="A777" s="56" t="str">
        <f t="shared" si="410"/>
        <v>王友春</v>
      </c>
      <c r="B777" s="56">
        <f t="shared" si="410"/>
        <v>12.3</v>
      </c>
    </row>
    <row r="778" spans="1:2" x14ac:dyDescent="0.15">
      <c r="A778" s="56" t="str">
        <f t="shared" si="410"/>
        <v>王长发</v>
      </c>
      <c r="B778" s="56">
        <f t="shared" si="410"/>
        <v>0</v>
      </c>
    </row>
    <row r="779" spans="1:2" x14ac:dyDescent="0.15">
      <c r="A779" s="56" t="str">
        <f t="shared" si="410"/>
        <v>赵建超</v>
      </c>
      <c r="B779" s="56">
        <f t="shared" si="410"/>
        <v>62.85</v>
      </c>
    </row>
    <row r="780" spans="1:2" x14ac:dyDescent="0.15">
      <c r="A780" s="56" t="str">
        <f t="shared" ref="A780:B784" si="411">CO569</f>
        <v>金明龙</v>
      </c>
      <c r="B780" s="56">
        <f t="shared" si="411"/>
        <v>48</v>
      </c>
    </row>
    <row r="781" spans="1:2" x14ac:dyDescent="0.15">
      <c r="A781" s="56" t="str">
        <f t="shared" si="411"/>
        <v>任吉洪</v>
      </c>
      <c r="B781" s="56">
        <f t="shared" si="411"/>
        <v>65.25</v>
      </c>
    </row>
    <row r="782" spans="1:2" x14ac:dyDescent="0.15">
      <c r="A782" s="56" t="str">
        <f t="shared" si="411"/>
        <v>央青拉姆</v>
      </c>
      <c r="B782" s="56">
        <f t="shared" si="411"/>
        <v>0</v>
      </c>
    </row>
    <row r="783" spans="1:2" x14ac:dyDescent="0.15">
      <c r="A783" s="56" t="str">
        <f t="shared" si="411"/>
        <v>余英</v>
      </c>
      <c r="B783" s="56">
        <f t="shared" si="411"/>
        <v>46.05</v>
      </c>
    </row>
    <row r="784" spans="1:2" x14ac:dyDescent="0.15">
      <c r="A784" s="56" t="str">
        <f t="shared" si="411"/>
        <v>郑富全</v>
      </c>
      <c r="B784" s="56">
        <f t="shared" si="411"/>
        <v>-4.8</v>
      </c>
    </row>
    <row r="785" spans="1:3" x14ac:dyDescent="0.15">
      <c r="A785" s="56" t="str">
        <f t="shared" ref="A785:B789" si="412">CQ569</f>
        <v>辜英琼</v>
      </c>
      <c r="B785" s="56">
        <f t="shared" si="412"/>
        <v>9.9</v>
      </c>
    </row>
    <row r="786" spans="1:3" x14ac:dyDescent="0.15">
      <c r="A786" s="56" t="str">
        <f t="shared" si="412"/>
        <v>胡柔殳</v>
      </c>
      <c r="B786" s="56">
        <f t="shared" si="412"/>
        <v>0</v>
      </c>
    </row>
    <row r="787" spans="1:3" x14ac:dyDescent="0.15">
      <c r="A787" s="56" t="str">
        <f t="shared" si="412"/>
        <v>李树海</v>
      </c>
      <c r="B787" s="56">
        <f t="shared" si="412"/>
        <v>48</v>
      </c>
    </row>
    <row r="788" spans="1:3" x14ac:dyDescent="0.15">
      <c r="A788" s="56" t="str">
        <f t="shared" si="412"/>
        <v>彭桦</v>
      </c>
      <c r="B788" s="56">
        <f t="shared" si="412"/>
        <v>31.35</v>
      </c>
    </row>
    <row r="789" spans="1:3" x14ac:dyDescent="0.15">
      <c r="A789" s="56" t="str">
        <f t="shared" si="412"/>
        <v>张弘</v>
      </c>
      <c r="B789" s="56">
        <f t="shared" si="412"/>
        <v>65.25</v>
      </c>
    </row>
    <row r="792" spans="1:3" x14ac:dyDescent="0.15">
      <c r="A792" s="69" t="s">
        <v>1275</v>
      </c>
      <c r="B792" s="69" t="s">
        <v>1281</v>
      </c>
      <c r="C792" s="71"/>
    </row>
    <row r="793" spans="1:3" x14ac:dyDescent="0.15">
      <c r="A793" s="69" t="s">
        <v>87</v>
      </c>
      <c r="B793" s="111">
        <v>13.62</v>
      </c>
      <c r="C793" s="71"/>
    </row>
    <row r="794" spans="1:3" x14ac:dyDescent="0.15">
      <c r="A794" s="69" t="s">
        <v>86</v>
      </c>
      <c r="B794" s="111">
        <v>145.44</v>
      </c>
      <c r="C794" s="71"/>
    </row>
    <row r="795" spans="1:3" x14ac:dyDescent="0.15">
      <c r="A795" s="69" t="s">
        <v>125</v>
      </c>
      <c r="B795" s="111">
        <v>6.9</v>
      </c>
      <c r="C795" s="71"/>
    </row>
    <row r="796" spans="1:3" x14ac:dyDescent="0.15">
      <c r="A796" s="69" t="s">
        <v>127</v>
      </c>
      <c r="B796" s="111">
        <v>0</v>
      </c>
      <c r="C796" s="71"/>
    </row>
    <row r="797" spans="1:3" x14ac:dyDescent="0.15">
      <c r="A797" s="69" t="s">
        <v>128</v>
      </c>
      <c r="B797" s="111">
        <v>-1.98</v>
      </c>
      <c r="C797" s="71"/>
    </row>
    <row r="798" spans="1:3" x14ac:dyDescent="0.15">
      <c r="A798" s="69" t="s">
        <v>122</v>
      </c>
      <c r="B798" s="111">
        <v>22.74</v>
      </c>
      <c r="C798" s="71"/>
    </row>
    <row r="799" spans="1:3" x14ac:dyDescent="0.15">
      <c r="A799" s="69" t="s">
        <v>110</v>
      </c>
      <c r="B799" s="111">
        <v>23.46</v>
      </c>
      <c r="C799" s="71"/>
    </row>
    <row r="800" spans="1:3" x14ac:dyDescent="0.15">
      <c r="A800" s="69" t="s">
        <v>126</v>
      </c>
      <c r="B800" s="111">
        <v>3.6</v>
      </c>
      <c r="C800" s="71"/>
    </row>
    <row r="801" spans="1:3" x14ac:dyDescent="0.15">
      <c r="A801" s="69" t="s">
        <v>133</v>
      </c>
      <c r="B801" s="111">
        <v>35.46</v>
      </c>
      <c r="C801" s="71"/>
    </row>
    <row r="802" spans="1:3" x14ac:dyDescent="0.15">
      <c r="A802" s="69" t="s">
        <v>129</v>
      </c>
      <c r="B802" s="111">
        <v>27.81</v>
      </c>
      <c r="C802" s="71"/>
    </row>
    <row r="803" spans="1:3" x14ac:dyDescent="0.15">
      <c r="A803" s="69" t="s">
        <v>105</v>
      </c>
      <c r="B803" s="111">
        <v>146.52000000000001</v>
      </c>
      <c r="C803" s="71"/>
    </row>
    <row r="804" spans="1:3" x14ac:dyDescent="0.15">
      <c r="A804" s="69" t="s">
        <v>108</v>
      </c>
      <c r="B804" s="111">
        <v>96.12</v>
      </c>
      <c r="C804" s="71"/>
    </row>
    <row r="805" spans="1:3" x14ac:dyDescent="0.15">
      <c r="A805" s="69" t="s">
        <v>93</v>
      </c>
      <c r="B805" s="111">
        <v>151.38</v>
      </c>
      <c r="C805" s="71"/>
    </row>
    <row r="806" spans="1:3" x14ac:dyDescent="0.15">
      <c r="A806" s="69" t="s">
        <v>88</v>
      </c>
      <c r="B806" s="111">
        <v>128.1</v>
      </c>
      <c r="C806" s="71"/>
    </row>
    <row r="807" spans="1:3" x14ac:dyDescent="0.15">
      <c r="A807" s="69" t="s">
        <v>137</v>
      </c>
      <c r="B807" s="111">
        <v>-3.3</v>
      </c>
      <c r="C807" s="71"/>
    </row>
    <row r="808" spans="1:3" x14ac:dyDescent="0.15">
      <c r="A808" s="69" t="s">
        <v>112</v>
      </c>
      <c r="B808" s="111">
        <v>152.69999999999999</v>
      </c>
      <c r="C808" s="71"/>
    </row>
    <row r="809" spans="1:3" x14ac:dyDescent="0.15">
      <c r="A809" s="69" t="s">
        <v>78</v>
      </c>
      <c r="B809" s="111">
        <v>14.46</v>
      </c>
      <c r="C809" s="71"/>
    </row>
    <row r="810" spans="1:3" x14ac:dyDescent="0.15">
      <c r="A810" s="69" t="s">
        <v>75</v>
      </c>
      <c r="B810" s="111">
        <v>66.78</v>
      </c>
    </row>
    <row r="811" spans="1:3" x14ac:dyDescent="0.15">
      <c r="A811" s="69" t="s">
        <v>138</v>
      </c>
      <c r="B811" s="111">
        <v>3.9</v>
      </c>
    </row>
    <row r="812" spans="1:3" x14ac:dyDescent="0.15">
      <c r="A812" s="69" t="s">
        <v>100</v>
      </c>
      <c r="B812" s="111">
        <v>1.74</v>
      </c>
    </row>
    <row r="813" spans="1:3" x14ac:dyDescent="0.15">
      <c r="A813" s="69" t="s">
        <v>135</v>
      </c>
      <c r="B813" s="111">
        <v>18.18</v>
      </c>
    </row>
    <row r="814" spans="1:3" x14ac:dyDescent="0.15">
      <c r="A814" s="69" t="s">
        <v>89</v>
      </c>
      <c r="B814" s="111">
        <v>59.46</v>
      </c>
    </row>
    <row r="815" spans="1:3" x14ac:dyDescent="0.15">
      <c r="A815" s="69" t="s">
        <v>102</v>
      </c>
      <c r="B815" s="111">
        <v>169.14</v>
      </c>
    </row>
    <row r="816" spans="1:3" x14ac:dyDescent="0.15">
      <c r="A816" s="69" t="s">
        <v>98</v>
      </c>
      <c r="B816" s="111">
        <v>213.24</v>
      </c>
    </row>
    <row r="817" spans="1:2" x14ac:dyDescent="0.15">
      <c r="A817" s="69" t="s">
        <v>139</v>
      </c>
      <c r="B817" s="111">
        <v>0</v>
      </c>
    </row>
    <row r="818" spans="1:2" x14ac:dyDescent="0.15">
      <c r="A818" s="69" t="s">
        <v>95</v>
      </c>
      <c r="B818" s="111">
        <v>11.34</v>
      </c>
    </row>
    <row r="819" spans="1:2" x14ac:dyDescent="0.15">
      <c r="A819" s="69" t="s">
        <v>79</v>
      </c>
      <c r="B819" s="111">
        <v>9.24</v>
      </c>
    </row>
    <row r="820" spans="1:2" x14ac:dyDescent="0.15">
      <c r="A820" s="69" t="s">
        <v>103</v>
      </c>
      <c r="B820" s="111">
        <v>17.7</v>
      </c>
    </row>
    <row r="821" spans="1:2" x14ac:dyDescent="0.15">
      <c r="A821" s="69" t="s">
        <v>84</v>
      </c>
      <c r="B821" s="111">
        <v>156.84</v>
      </c>
    </row>
    <row r="822" spans="1:2" x14ac:dyDescent="0.15">
      <c r="A822" s="69" t="s">
        <v>91</v>
      </c>
      <c r="B822" s="111">
        <v>51.06</v>
      </c>
    </row>
    <row r="823" spans="1:2" x14ac:dyDescent="0.15">
      <c r="A823" s="69" t="s">
        <v>123</v>
      </c>
      <c r="B823" s="111">
        <v>15.96</v>
      </c>
    </row>
    <row r="824" spans="1:2" x14ac:dyDescent="0.15">
      <c r="A824" s="69" t="s">
        <v>82</v>
      </c>
      <c r="B824" s="111">
        <v>-0.12</v>
      </c>
    </row>
    <row r="825" spans="1:2" x14ac:dyDescent="0.15">
      <c r="A825" s="69" t="s">
        <v>111</v>
      </c>
      <c r="B825" s="111">
        <v>20.94</v>
      </c>
    </row>
    <row r="826" spans="1:2" x14ac:dyDescent="0.15">
      <c r="A826" s="69" t="s">
        <v>83</v>
      </c>
      <c r="B826" s="111">
        <v>171.48</v>
      </c>
    </row>
    <row r="827" spans="1:2" x14ac:dyDescent="0.15">
      <c r="A827" s="69" t="s">
        <v>136</v>
      </c>
      <c r="B827" s="111">
        <v>69.900000000000006</v>
      </c>
    </row>
    <row r="828" spans="1:2" x14ac:dyDescent="0.15">
      <c r="A828" s="69" t="s">
        <v>73</v>
      </c>
      <c r="B828" s="111">
        <v>178.02</v>
      </c>
    </row>
    <row r="829" spans="1:2" x14ac:dyDescent="0.15">
      <c r="A829" s="69" t="s">
        <v>107</v>
      </c>
      <c r="B829" s="111">
        <v>11.52</v>
      </c>
    </row>
    <row r="830" spans="1:2" x14ac:dyDescent="0.15">
      <c r="A830" s="69" t="s">
        <v>96</v>
      </c>
      <c r="B830" s="111">
        <v>186.84</v>
      </c>
    </row>
    <row r="831" spans="1:2" x14ac:dyDescent="0.15">
      <c r="A831" s="69" t="s">
        <v>132</v>
      </c>
      <c r="B831" s="111">
        <v>-0.63</v>
      </c>
    </row>
    <row r="832" spans="1:2" x14ac:dyDescent="0.15">
      <c r="A832" s="69" t="s">
        <v>76</v>
      </c>
      <c r="B832" s="111">
        <v>82.8</v>
      </c>
    </row>
    <row r="833" spans="1:2" x14ac:dyDescent="0.15">
      <c r="A833" s="69" t="s">
        <v>74</v>
      </c>
      <c r="B833" s="111">
        <v>37.14</v>
      </c>
    </row>
    <row r="834" spans="1:2" x14ac:dyDescent="0.15">
      <c r="A834" s="69" t="s">
        <v>90</v>
      </c>
      <c r="B834" s="111">
        <v>2.94</v>
      </c>
    </row>
    <row r="835" spans="1:2" x14ac:dyDescent="0.15">
      <c r="A835" s="69" t="s">
        <v>121</v>
      </c>
      <c r="B835" s="111">
        <v>194.1</v>
      </c>
    </row>
    <row r="836" spans="1:2" x14ac:dyDescent="0.15">
      <c r="A836" s="69" t="s">
        <v>94</v>
      </c>
      <c r="B836" s="111">
        <v>177.72</v>
      </c>
    </row>
    <row r="837" spans="1:2" x14ac:dyDescent="0.15">
      <c r="A837" s="69" t="s">
        <v>81</v>
      </c>
      <c r="B837" s="111">
        <v>196.14</v>
      </c>
    </row>
    <row r="838" spans="1:2" x14ac:dyDescent="0.15">
      <c r="A838" s="69" t="s">
        <v>99</v>
      </c>
      <c r="B838" s="111">
        <v>-14.7</v>
      </c>
    </row>
    <row r="839" spans="1:2" x14ac:dyDescent="0.15">
      <c r="A839" s="69" t="s">
        <v>77</v>
      </c>
      <c r="B839" s="111">
        <v>106.8</v>
      </c>
    </row>
    <row r="840" spans="1:2" x14ac:dyDescent="0.15">
      <c r="A840" s="69" t="s">
        <v>80</v>
      </c>
      <c r="B840" s="111">
        <v>5.94</v>
      </c>
    </row>
    <row r="841" spans="1:2" x14ac:dyDescent="0.15">
      <c r="A841" s="69" t="s">
        <v>85</v>
      </c>
      <c r="B841" s="111">
        <v>199.56</v>
      </c>
    </row>
    <row r="842" spans="1:2" x14ac:dyDescent="0.15">
      <c r="A842" s="69" t="s">
        <v>1279</v>
      </c>
      <c r="B842" s="111">
        <v>3384</v>
      </c>
    </row>
  </sheetData>
  <sheetProtection password="CF7A" sheet="1" objects="1" scenarios="1"/>
  <protectedRanges>
    <protectedRange password="C7BF" sqref="B567 B533:B545 B553:B554 B82:B86" name="区域2"/>
    <protectedRange password="C7BF" sqref="A567 A533:A545 A553:A554 A82:A86" name="区域2_1"/>
  </protectedRanges>
  <mergeCells count="44">
    <mergeCell ref="S1:AE1"/>
    <mergeCell ref="AF1:AR1"/>
    <mergeCell ref="AS1:BE1"/>
    <mergeCell ref="BF1:BR1"/>
    <mergeCell ref="BS1:CE1"/>
    <mergeCell ref="CF1:CR1"/>
    <mergeCell ref="T2:U2"/>
    <mergeCell ref="V2:W2"/>
    <mergeCell ref="X2:Y2"/>
    <mergeCell ref="Z2:AA2"/>
    <mergeCell ref="AB2:AC2"/>
    <mergeCell ref="AD2:AE2"/>
    <mergeCell ref="AG2:AH2"/>
    <mergeCell ref="AI2:AJ2"/>
    <mergeCell ref="AK2:AL2"/>
    <mergeCell ref="AM2:AN2"/>
    <mergeCell ref="AO2:AP2"/>
    <mergeCell ref="AQ2:AR2"/>
    <mergeCell ref="AT2:AU2"/>
    <mergeCell ref="AV2:AW2"/>
    <mergeCell ref="AX2:AY2"/>
    <mergeCell ref="BQ2:BR2"/>
    <mergeCell ref="BT2:BU2"/>
    <mergeCell ref="AZ2:BA2"/>
    <mergeCell ref="BB2:BC2"/>
    <mergeCell ref="BD2:BE2"/>
    <mergeCell ref="BG2:BH2"/>
    <mergeCell ref="BI2:BJ2"/>
    <mergeCell ref="CQ2:CR2"/>
    <mergeCell ref="G1:M2"/>
    <mergeCell ref="N1:R2"/>
    <mergeCell ref="CG2:CH2"/>
    <mergeCell ref="CI2:CJ2"/>
    <mergeCell ref="CK2:CL2"/>
    <mergeCell ref="CM2:CN2"/>
    <mergeCell ref="CO2:CP2"/>
    <mergeCell ref="BV2:BW2"/>
    <mergeCell ref="BX2:BY2"/>
    <mergeCell ref="BZ2:CA2"/>
    <mergeCell ref="CB2:CC2"/>
    <mergeCell ref="CD2:CE2"/>
    <mergeCell ref="BK2:BL2"/>
    <mergeCell ref="BM2:BN2"/>
    <mergeCell ref="BO2:BP2"/>
  </mergeCells>
  <phoneticPr fontId="30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T838"/>
  <sheetViews>
    <sheetView workbookViewId="0">
      <pane xSplit="20" ySplit="3" topLeftCell="CI803" activePane="bottomRight" state="frozen"/>
      <selection pane="topRight"/>
      <selection pane="bottomLeft"/>
      <selection pane="bottomRight" activeCell="R837" sqref="R837"/>
    </sheetView>
  </sheetViews>
  <sheetFormatPr defaultColWidth="9" defaultRowHeight="13.5" x14ac:dyDescent="0.15"/>
  <cols>
    <col min="1" max="1" width="9.75" style="1" customWidth="1"/>
    <col min="2" max="2" width="22" style="1" customWidth="1"/>
    <col min="3" max="3" width="6.75" customWidth="1"/>
    <col min="4" max="4" width="13.875" style="1" customWidth="1"/>
    <col min="5" max="5" width="5.375" customWidth="1"/>
    <col min="6" max="7" width="5.25" customWidth="1"/>
    <col min="8" max="8" width="8.25" customWidth="1"/>
    <col min="9" max="9" width="10.5" customWidth="1"/>
    <col min="10" max="10" width="14.375" style="1" customWidth="1"/>
    <col min="11" max="11" width="9.875" style="1" customWidth="1"/>
    <col min="12" max="12" width="13.375" style="1" customWidth="1"/>
    <col min="13" max="13" width="11.375" customWidth="1"/>
    <col min="14" max="14" width="7" customWidth="1"/>
    <col min="15" max="15" width="5.25" customWidth="1"/>
    <col min="16" max="16" width="7.25" customWidth="1"/>
    <col min="17" max="19" width="5.25" customWidth="1"/>
    <col min="20" max="21" width="5.75" customWidth="1"/>
    <col min="22" max="22" width="11.75" style="1" customWidth="1"/>
    <col min="23" max="23" width="13.125" style="1" customWidth="1"/>
    <col min="24" max="24" width="11.75" style="1" customWidth="1"/>
    <col min="25" max="25" width="13.125" style="1" customWidth="1"/>
    <col min="26" max="26" width="11.75" style="1" customWidth="1"/>
    <col min="27" max="27" width="13.125" style="1" customWidth="1"/>
    <col min="28" max="28" width="11.75" style="1" customWidth="1"/>
    <col min="29" max="29" width="13.125" style="1" customWidth="1"/>
    <col min="30" max="30" width="9.75" style="1" customWidth="1"/>
    <col min="31" max="31" width="13.125" style="1" customWidth="1"/>
    <col min="32" max="32" width="11.75" style="1" customWidth="1"/>
    <col min="33" max="33" width="13.125" style="1" customWidth="1"/>
    <col min="34" max="34" width="5.75" customWidth="1"/>
    <col min="35" max="35" width="11.75" style="1" customWidth="1"/>
    <col min="36" max="36" width="13.125" style="1" customWidth="1"/>
    <col min="37" max="37" width="9.75" style="1" customWidth="1"/>
    <col min="38" max="38" width="13.125" style="1" customWidth="1"/>
    <col min="39" max="39" width="9.75" style="1" customWidth="1"/>
    <col min="40" max="40" width="13.125" style="1" customWidth="1"/>
    <col min="41" max="41" width="9.75" style="1" customWidth="1"/>
    <col min="42" max="42" width="13.125" style="1" customWidth="1"/>
    <col min="43" max="43" width="9.75" style="1" customWidth="1"/>
    <col min="44" max="44" width="13.125" style="1" customWidth="1"/>
    <col min="45" max="45" width="11.75" style="1" customWidth="1"/>
    <col min="46" max="46" width="13.125" style="1" customWidth="1"/>
    <col min="47" max="47" width="5.75" customWidth="1"/>
    <col min="48" max="48" width="11.75" style="1" customWidth="1"/>
    <col min="49" max="49" width="13.125" style="1" customWidth="1"/>
    <col min="50" max="50" width="11.75" style="1" customWidth="1"/>
    <col min="51" max="51" width="13.125" style="1" customWidth="1"/>
    <col min="52" max="52" width="9.75" style="1" customWidth="1"/>
    <col min="53" max="53" width="13.125" style="1" customWidth="1"/>
    <col min="54" max="54" width="11.75" style="1" customWidth="1"/>
    <col min="55" max="55" width="13.125" style="1" customWidth="1"/>
    <col min="56" max="56" width="9.75" style="1" customWidth="1"/>
    <col min="57" max="57" width="13.125" style="1" customWidth="1"/>
    <col min="58" max="58" width="9.75" style="1" customWidth="1"/>
    <col min="59" max="59" width="13.125" style="1" customWidth="1"/>
    <col min="60" max="60" width="5.75" customWidth="1"/>
    <col min="61" max="61" width="11.75" style="1" customWidth="1"/>
    <col min="62" max="62" width="13.125" style="1" customWidth="1"/>
    <col min="63" max="63" width="9.75" style="1" customWidth="1"/>
    <col min="64" max="64" width="13.125" style="1" customWidth="1"/>
    <col min="65" max="65" width="11.75" style="1" customWidth="1"/>
    <col min="66" max="66" width="13.125" style="1" customWidth="1"/>
    <col min="67" max="67" width="11.75" style="1" customWidth="1"/>
    <col min="68" max="68" width="13.125" style="1" customWidth="1"/>
    <col min="69" max="69" width="9.75" style="1" customWidth="1"/>
    <col min="70" max="70" width="13.125" style="1" customWidth="1"/>
    <col min="71" max="71" width="9.75" style="1" customWidth="1"/>
    <col min="72" max="72" width="13.125" style="1" customWidth="1"/>
    <col min="73" max="73" width="5.75" customWidth="1"/>
    <col min="74" max="74" width="9.75" style="1" customWidth="1"/>
    <col min="75" max="75" width="13.125" style="1" customWidth="1"/>
    <col min="76" max="76" width="11.75" style="1" customWidth="1"/>
    <col min="77" max="77" width="13.125" style="1" customWidth="1"/>
    <col min="78" max="78" width="9.75" style="1" customWidth="1"/>
    <col min="79" max="79" width="13.125" style="1" customWidth="1"/>
    <col min="80" max="80" width="9.75" style="1" customWidth="1"/>
    <col min="81" max="81" width="13.125" style="1" customWidth="1"/>
    <col min="82" max="82" width="9.75" style="1" customWidth="1"/>
    <col min="83" max="83" width="13.125" style="1" customWidth="1"/>
    <col min="84" max="84" width="9.75" style="1" customWidth="1"/>
    <col min="85" max="85" width="13.125" style="1" customWidth="1"/>
    <col min="86" max="86" width="5.25" customWidth="1"/>
    <col min="87" max="87" width="9.75" style="1" customWidth="1"/>
    <col min="88" max="88" width="13.125" style="1" customWidth="1"/>
    <col min="89" max="89" width="11.75" style="1" customWidth="1"/>
    <col min="90" max="90" width="13.125" style="1" customWidth="1"/>
    <col min="91" max="91" width="9.75" style="1" customWidth="1"/>
    <col min="92" max="92" width="13.125" style="1" customWidth="1"/>
    <col min="93" max="93" width="9.75" style="1" customWidth="1"/>
    <col min="94" max="94" width="13.125" style="1" customWidth="1"/>
    <col min="95" max="95" width="9.75" style="1" customWidth="1"/>
    <col min="96" max="96" width="13.125" style="1" customWidth="1"/>
    <col min="97" max="97" width="9.75" style="1" customWidth="1"/>
    <col min="98" max="98" width="13.125" style="1" customWidth="1"/>
  </cols>
  <sheetData>
    <row r="1" spans="1:98" x14ac:dyDescent="0.15">
      <c r="G1" s="226" t="s">
        <v>148</v>
      </c>
      <c r="H1" s="227"/>
      <c r="I1" s="227"/>
      <c r="J1" s="227"/>
      <c r="K1" s="227"/>
      <c r="L1" s="227"/>
      <c r="M1" s="228"/>
      <c r="N1" s="41"/>
      <c r="O1" s="239" t="s">
        <v>1282</v>
      </c>
      <c r="P1" s="239"/>
      <c r="Q1" s="239"/>
      <c r="R1" s="239"/>
      <c r="S1" s="239"/>
      <c r="T1" s="240"/>
      <c r="U1" s="238" t="s">
        <v>150</v>
      </c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 t="s">
        <v>151</v>
      </c>
      <c r="AI1" s="236"/>
      <c r="AJ1" s="236"/>
      <c r="AK1" s="236"/>
      <c r="AL1" s="236"/>
      <c r="AM1" s="236"/>
      <c r="AN1" s="236"/>
      <c r="AO1" s="236"/>
      <c r="AP1" s="236"/>
      <c r="AQ1" s="236"/>
      <c r="AR1" s="236"/>
      <c r="AS1" s="236"/>
      <c r="AT1" s="236"/>
      <c r="AU1" s="236" t="s">
        <v>152</v>
      </c>
      <c r="AV1" s="236"/>
      <c r="AW1" s="236"/>
      <c r="AX1" s="236"/>
      <c r="AY1" s="236"/>
      <c r="AZ1" s="236"/>
      <c r="BA1" s="236"/>
      <c r="BB1" s="236"/>
      <c r="BC1" s="236"/>
      <c r="BD1" s="236"/>
      <c r="BE1" s="236"/>
      <c r="BF1" s="236"/>
      <c r="BG1" s="236"/>
      <c r="BH1" s="236" t="s">
        <v>153</v>
      </c>
      <c r="BI1" s="236"/>
      <c r="BJ1" s="236"/>
      <c r="BK1" s="236"/>
      <c r="BL1" s="236"/>
      <c r="BM1" s="236"/>
      <c r="BN1" s="236"/>
      <c r="BO1" s="236"/>
      <c r="BP1" s="236"/>
      <c r="BQ1" s="236"/>
      <c r="BR1" s="236"/>
      <c r="BS1" s="236"/>
      <c r="BT1" s="236"/>
      <c r="BU1" s="236" t="s">
        <v>154</v>
      </c>
      <c r="BV1" s="236"/>
      <c r="BW1" s="236"/>
      <c r="BX1" s="236"/>
      <c r="BY1" s="236"/>
      <c r="BZ1" s="236"/>
      <c r="CA1" s="236"/>
      <c r="CB1" s="236"/>
      <c r="CC1" s="236"/>
      <c r="CD1" s="236"/>
      <c r="CE1" s="236"/>
      <c r="CF1" s="236"/>
      <c r="CG1" s="236"/>
      <c r="CH1" s="236" t="s">
        <v>155</v>
      </c>
      <c r="CI1" s="236"/>
      <c r="CJ1" s="236"/>
      <c r="CK1" s="236"/>
      <c r="CL1" s="236"/>
      <c r="CM1" s="236"/>
      <c r="CN1" s="236"/>
      <c r="CO1" s="236"/>
      <c r="CP1" s="236"/>
      <c r="CQ1" s="236"/>
      <c r="CR1" s="236"/>
      <c r="CS1" s="236"/>
      <c r="CT1" s="237"/>
    </row>
    <row r="2" spans="1:98" x14ac:dyDescent="0.15">
      <c r="G2" s="229"/>
      <c r="H2" s="230"/>
      <c r="I2" s="230"/>
      <c r="J2" s="230"/>
      <c r="K2" s="230"/>
      <c r="L2" s="230"/>
      <c r="M2" s="231"/>
      <c r="N2" s="42"/>
      <c r="O2" s="241"/>
      <c r="P2" s="241"/>
      <c r="Q2" s="241"/>
      <c r="R2" s="241"/>
      <c r="S2" s="241"/>
      <c r="T2" s="242"/>
      <c r="U2" s="51" t="s">
        <v>156</v>
      </c>
      <c r="V2" s="225" t="s">
        <v>44</v>
      </c>
      <c r="W2" s="225"/>
      <c r="X2" s="225" t="s">
        <v>45</v>
      </c>
      <c r="Y2" s="225"/>
      <c r="Z2" s="225" t="s">
        <v>46</v>
      </c>
      <c r="AA2" s="225"/>
      <c r="AB2" s="225" t="s">
        <v>47</v>
      </c>
      <c r="AC2" s="225"/>
      <c r="AD2" s="225" t="s">
        <v>48</v>
      </c>
      <c r="AE2" s="225"/>
      <c r="AF2" s="225" t="s">
        <v>49</v>
      </c>
      <c r="AG2" s="225"/>
      <c r="AH2" s="3" t="s">
        <v>156</v>
      </c>
      <c r="AI2" s="225" t="s">
        <v>44</v>
      </c>
      <c r="AJ2" s="225"/>
      <c r="AK2" s="225" t="s">
        <v>45</v>
      </c>
      <c r="AL2" s="225"/>
      <c r="AM2" s="225" t="s">
        <v>46</v>
      </c>
      <c r="AN2" s="225"/>
      <c r="AO2" s="225" t="s">
        <v>47</v>
      </c>
      <c r="AP2" s="225"/>
      <c r="AQ2" s="225" t="s">
        <v>48</v>
      </c>
      <c r="AR2" s="225"/>
      <c r="AS2" s="225" t="s">
        <v>49</v>
      </c>
      <c r="AT2" s="225"/>
      <c r="AU2" s="3" t="s">
        <v>156</v>
      </c>
      <c r="AV2" s="225" t="s">
        <v>44</v>
      </c>
      <c r="AW2" s="225"/>
      <c r="AX2" s="225" t="s">
        <v>45</v>
      </c>
      <c r="AY2" s="225"/>
      <c r="AZ2" s="225" t="s">
        <v>46</v>
      </c>
      <c r="BA2" s="225"/>
      <c r="BB2" s="225" t="s">
        <v>92</v>
      </c>
      <c r="BC2" s="225"/>
      <c r="BD2" s="225" t="s">
        <v>97</v>
      </c>
      <c r="BE2" s="225"/>
      <c r="BF2" s="225" t="s">
        <v>101</v>
      </c>
      <c r="BG2" s="225"/>
      <c r="BH2" s="3" t="s">
        <v>156</v>
      </c>
      <c r="BI2" s="225" t="s">
        <v>44</v>
      </c>
      <c r="BJ2" s="225"/>
      <c r="BK2" s="225" t="s">
        <v>45</v>
      </c>
      <c r="BL2" s="225"/>
      <c r="BM2" s="225" t="s">
        <v>46</v>
      </c>
      <c r="BN2" s="225"/>
      <c r="BO2" s="225" t="s">
        <v>47</v>
      </c>
      <c r="BP2" s="225"/>
      <c r="BQ2" s="225" t="s">
        <v>48</v>
      </c>
      <c r="BR2" s="225"/>
      <c r="BS2" s="225" t="s">
        <v>49</v>
      </c>
      <c r="BT2" s="225"/>
      <c r="BU2" s="3" t="s">
        <v>156</v>
      </c>
      <c r="BV2" s="225" t="s">
        <v>44</v>
      </c>
      <c r="BW2" s="225"/>
      <c r="BX2" s="225" t="s">
        <v>45</v>
      </c>
      <c r="BY2" s="225"/>
      <c r="BZ2" s="225" t="s">
        <v>46</v>
      </c>
      <c r="CA2" s="225"/>
      <c r="CB2" s="225" t="s">
        <v>47</v>
      </c>
      <c r="CC2" s="225"/>
      <c r="CD2" s="225" t="s">
        <v>48</v>
      </c>
      <c r="CE2" s="225"/>
      <c r="CF2" s="225" t="s">
        <v>49</v>
      </c>
      <c r="CG2" s="225"/>
      <c r="CH2" s="56" t="s">
        <v>156</v>
      </c>
      <c r="CI2" s="225" t="s">
        <v>44</v>
      </c>
      <c r="CJ2" s="225"/>
      <c r="CK2" s="225" t="s">
        <v>45</v>
      </c>
      <c r="CL2" s="225"/>
      <c r="CM2" s="225" t="s">
        <v>46</v>
      </c>
      <c r="CN2" s="225"/>
      <c r="CO2" s="225" t="s">
        <v>47</v>
      </c>
      <c r="CP2" s="225"/>
      <c r="CQ2" s="225" t="s">
        <v>48</v>
      </c>
      <c r="CR2" s="225"/>
      <c r="CS2" s="225" t="s">
        <v>49</v>
      </c>
      <c r="CT2" s="225"/>
    </row>
    <row r="3" spans="1:98" s="1" customFormat="1" ht="27" x14ac:dyDescent="0.15">
      <c r="A3" s="22" t="s">
        <v>56</v>
      </c>
      <c r="B3" s="22" t="s">
        <v>157</v>
      </c>
      <c r="C3" s="22" t="s">
        <v>158</v>
      </c>
      <c r="D3" s="22" t="s">
        <v>159</v>
      </c>
      <c r="E3" s="23" t="s">
        <v>160</v>
      </c>
      <c r="F3" s="24" t="s">
        <v>161</v>
      </c>
      <c r="G3" s="25" t="s">
        <v>44</v>
      </c>
      <c r="H3" s="26" t="s">
        <v>45</v>
      </c>
      <c r="I3" s="26" t="s">
        <v>46</v>
      </c>
      <c r="J3" s="43" t="s">
        <v>47</v>
      </c>
      <c r="K3" s="43" t="s">
        <v>48</v>
      </c>
      <c r="L3" s="43" t="s">
        <v>49</v>
      </c>
      <c r="M3" s="44" t="s">
        <v>43</v>
      </c>
      <c r="N3" s="45" t="s">
        <v>162</v>
      </c>
      <c r="O3" s="46" t="s">
        <v>44</v>
      </c>
      <c r="P3" s="46" t="s">
        <v>45</v>
      </c>
      <c r="Q3" s="46" t="s">
        <v>46</v>
      </c>
      <c r="R3" s="52" t="s">
        <v>47</v>
      </c>
      <c r="S3" s="52" t="s">
        <v>48</v>
      </c>
      <c r="T3" s="53" t="s">
        <v>49</v>
      </c>
      <c r="U3" s="51" t="s">
        <v>156</v>
      </c>
      <c r="V3" s="21" t="s">
        <v>167</v>
      </c>
      <c r="W3" s="3" t="s">
        <v>145</v>
      </c>
      <c r="X3" s="21" t="s">
        <v>167</v>
      </c>
      <c r="Y3" s="3" t="s">
        <v>145</v>
      </c>
      <c r="Z3" s="21" t="s">
        <v>167</v>
      </c>
      <c r="AA3" s="3" t="s">
        <v>145</v>
      </c>
      <c r="AB3" s="21" t="s">
        <v>167</v>
      </c>
      <c r="AC3" s="3" t="s">
        <v>145</v>
      </c>
      <c r="AD3" s="21" t="s">
        <v>167</v>
      </c>
      <c r="AE3" s="3" t="s">
        <v>145</v>
      </c>
      <c r="AF3" s="21" t="s">
        <v>167</v>
      </c>
      <c r="AG3" s="3" t="s">
        <v>145</v>
      </c>
      <c r="AH3" s="3" t="s">
        <v>156</v>
      </c>
      <c r="AI3" s="21" t="s">
        <v>167</v>
      </c>
      <c r="AJ3" s="3" t="s">
        <v>145</v>
      </c>
      <c r="AK3" s="21" t="s">
        <v>167</v>
      </c>
      <c r="AL3" s="3" t="s">
        <v>145</v>
      </c>
      <c r="AM3" s="21" t="s">
        <v>167</v>
      </c>
      <c r="AN3" s="3" t="s">
        <v>145</v>
      </c>
      <c r="AO3" s="21" t="s">
        <v>167</v>
      </c>
      <c r="AP3" s="3" t="s">
        <v>145</v>
      </c>
      <c r="AQ3" s="21" t="s">
        <v>167</v>
      </c>
      <c r="AR3" s="3" t="s">
        <v>145</v>
      </c>
      <c r="AS3" s="21" t="s">
        <v>167</v>
      </c>
      <c r="AT3" s="3" t="s">
        <v>145</v>
      </c>
      <c r="AU3" s="3" t="s">
        <v>156</v>
      </c>
      <c r="AV3" s="21" t="s">
        <v>167</v>
      </c>
      <c r="AW3" s="3" t="s">
        <v>145</v>
      </c>
      <c r="AX3" s="21" t="s">
        <v>167</v>
      </c>
      <c r="AY3" s="3" t="s">
        <v>145</v>
      </c>
      <c r="AZ3" s="21" t="s">
        <v>167</v>
      </c>
      <c r="BA3" s="3" t="s">
        <v>145</v>
      </c>
      <c r="BB3" s="21" t="s">
        <v>167</v>
      </c>
      <c r="BC3" s="3" t="s">
        <v>145</v>
      </c>
      <c r="BD3" s="21" t="s">
        <v>167</v>
      </c>
      <c r="BE3" s="3" t="s">
        <v>145</v>
      </c>
      <c r="BF3" s="21" t="s">
        <v>167</v>
      </c>
      <c r="BG3" s="3" t="s">
        <v>145</v>
      </c>
      <c r="BH3" s="3" t="s">
        <v>156</v>
      </c>
      <c r="BI3" s="21" t="s">
        <v>167</v>
      </c>
      <c r="BJ3" s="3" t="s">
        <v>145</v>
      </c>
      <c r="BK3" s="21" t="s">
        <v>167</v>
      </c>
      <c r="BL3" s="3" t="s">
        <v>145</v>
      </c>
      <c r="BM3" s="21" t="s">
        <v>167</v>
      </c>
      <c r="BN3" s="3" t="s">
        <v>145</v>
      </c>
      <c r="BO3" s="21" t="s">
        <v>167</v>
      </c>
      <c r="BP3" s="3" t="s">
        <v>145</v>
      </c>
      <c r="BQ3" s="21" t="s">
        <v>167</v>
      </c>
      <c r="BR3" s="3" t="s">
        <v>145</v>
      </c>
      <c r="BS3" s="21" t="s">
        <v>167</v>
      </c>
      <c r="BT3" s="3" t="s">
        <v>145</v>
      </c>
      <c r="BU3" s="3" t="s">
        <v>156</v>
      </c>
      <c r="BV3" s="21" t="s">
        <v>167</v>
      </c>
      <c r="BW3" s="3" t="s">
        <v>145</v>
      </c>
      <c r="BX3" s="21" t="s">
        <v>167</v>
      </c>
      <c r="BY3" s="3" t="s">
        <v>145</v>
      </c>
      <c r="BZ3" s="21" t="s">
        <v>167</v>
      </c>
      <c r="CA3" s="3" t="s">
        <v>145</v>
      </c>
      <c r="CB3" s="21" t="s">
        <v>167</v>
      </c>
      <c r="CC3" s="3" t="s">
        <v>145</v>
      </c>
      <c r="CD3" s="21" t="s">
        <v>167</v>
      </c>
      <c r="CE3" s="3" t="s">
        <v>145</v>
      </c>
      <c r="CF3" s="21" t="s">
        <v>167</v>
      </c>
      <c r="CG3" s="3" t="s">
        <v>145</v>
      </c>
      <c r="CH3" s="56" t="s">
        <v>156</v>
      </c>
      <c r="CI3" s="21" t="s">
        <v>167</v>
      </c>
      <c r="CJ3" s="3" t="s">
        <v>145</v>
      </c>
      <c r="CK3" s="21" t="s">
        <v>167</v>
      </c>
      <c r="CL3" s="3" t="s">
        <v>145</v>
      </c>
      <c r="CM3" s="21" t="s">
        <v>167</v>
      </c>
      <c r="CN3" s="3" t="s">
        <v>145</v>
      </c>
      <c r="CO3" s="21" t="s">
        <v>167</v>
      </c>
      <c r="CP3" s="3" t="s">
        <v>145</v>
      </c>
      <c r="CQ3" s="21" t="s">
        <v>167</v>
      </c>
      <c r="CR3" s="3" t="s">
        <v>145</v>
      </c>
      <c r="CS3" s="21" t="s">
        <v>167</v>
      </c>
      <c r="CT3" s="57" t="s">
        <v>145</v>
      </c>
    </row>
    <row r="4" spans="1:98" x14ac:dyDescent="0.15">
      <c r="A4" s="27" t="s">
        <v>168</v>
      </c>
      <c r="B4" s="28" t="s">
        <v>169</v>
      </c>
      <c r="C4" s="29" t="s">
        <v>170</v>
      </c>
      <c r="D4" s="29" t="s">
        <v>51</v>
      </c>
      <c r="E4" s="30">
        <v>1</v>
      </c>
      <c r="F4" s="31">
        <v>1</v>
      </c>
      <c r="G4" s="32">
        <v>118</v>
      </c>
      <c r="H4" s="30">
        <v>108</v>
      </c>
      <c r="I4" s="30">
        <v>139</v>
      </c>
      <c r="J4" s="30">
        <v>70</v>
      </c>
      <c r="K4" s="30">
        <v>73</v>
      </c>
      <c r="L4" s="30">
        <v>80</v>
      </c>
      <c r="M4" s="47">
        <f t="shared" ref="M4:M67" si="0">SUM(G4:L4)</f>
        <v>588</v>
      </c>
      <c r="N4" s="48" t="s">
        <v>171</v>
      </c>
      <c r="O4" s="49">
        <f>IF($D4="理科",IF(AND($M4&gt;='高考-分数线'!$C$2,$G4&gt;='高考-分数线'!$D$2),36,IF($G4&gt;='高考-分数线'!$D$2,18,0)),IF($D4="文科",IF(AND($M4&gt;='高考-分数线'!$C$3,$G4&gt;='高考-分数线'!$D$3),36,IF($G4&gt;='高考-分数线'!$D$3,18,0))))</f>
        <v>36</v>
      </c>
      <c r="P4" s="49">
        <f>IF($D4="理科",IF(AND($M4&gt;='高考-分数线'!$C$2,H4&gt;='高考-分数线'!$E$2),36,IF(H4&gt;='高考-分数线'!$E$2,18,0)),IF($D4="文科",IF(AND($M4&gt;='高考-分数线'!$C$3,H4&gt;='高考-分数线'!$E$3),36,IF(H4&gt;='高考-分数线'!$E$3,18,0))))</f>
        <v>36</v>
      </c>
      <c r="Q4" s="49">
        <f>IF($D4="理科",IF(AND($M4&gt;='高考-分数线'!$C$2,I4&gt;='高考-分数线'!$F$2),36,IF(I4&gt;='高考-分数线'!$F$2,18,0)),IF($D4="文科",IF(AND($M4&gt;='高考-分数线'!$C$3,I4&gt;='高考-分数线'!$F$3),36,IF(I4&gt;='高考-分数线'!$F$3,18,0))))</f>
        <v>36</v>
      </c>
      <c r="R4" s="49">
        <f>IF($D4="理科",IF(AND($M4&gt;='高考-分数线'!$C$2,J4&gt;='高考-分数线'!$G$2),36,IF(J4&gt;='高考-分数线'!$G$2,18,0)),IF($D4="文科",IF(AND($M4&gt;='高考-分数线'!$C$3,J4&gt;='高考-分数线'!$G$3),36,IF(J4&gt;='高考-分数线'!$G$3,18,0))))</f>
        <v>36</v>
      </c>
      <c r="S4" s="49">
        <f>IF($D4="理科",IF(AND($M4&gt;='高考-分数线'!$C$2,K4&gt;='高考-分数线'!$H$2),36,IF(K4&gt;='高考-分数线'!$H$2,18,0)),IF($D4="文科",IF(AND($M4&gt;='高考-分数线'!$C$3,K4&gt;='高考-分数线'!$H$3),36,IF(K4&gt;='高考-分数线'!$H$3,18,0))))</f>
        <v>36</v>
      </c>
      <c r="T4" s="49">
        <f>IF($D4="理科",IF(AND($M4&gt;='高考-分数线'!$C$2,L4&gt;='高考-分数线'!$I$2),36,IF(L4&gt;='高考-分数线'!$I$2,18,0)),IF($D4="文科",IF(AND($M4&gt;='高考-分数线'!$C$3,L4&gt;='高考-分数线'!$I$3),36,IF(L4&gt;='高考-分数线'!$I$3,18,0))))</f>
        <v>36</v>
      </c>
      <c r="U4" s="33"/>
      <c r="V4" s="54" t="s">
        <v>76</v>
      </c>
      <c r="W4" s="9">
        <f>$O4*0.5*2/10</f>
        <v>3.6</v>
      </c>
      <c r="X4" s="54" t="s">
        <v>83</v>
      </c>
      <c r="Y4" s="9">
        <f>$P4*0.5*2/10</f>
        <v>3.6</v>
      </c>
      <c r="Z4" s="54" t="s">
        <v>85</v>
      </c>
      <c r="AA4" s="9">
        <f>$Q4*0.5*2/10</f>
        <v>3.6</v>
      </c>
      <c r="AB4" s="54" t="s">
        <v>94</v>
      </c>
      <c r="AC4" s="9">
        <f>$R4*0.5*2/10</f>
        <v>3.6</v>
      </c>
      <c r="AD4" s="54" t="s">
        <v>98</v>
      </c>
      <c r="AE4" s="9">
        <f>$S4*0.5*2/10</f>
        <v>3.6</v>
      </c>
      <c r="AF4" s="54" t="s">
        <v>121</v>
      </c>
      <c r="AG4" s="9">
        <f>$T4*0.5*2/10</f>
        <v>3.6</v>
      </c>
      <c r="AH4" s="9"/>
      <c r="AI4" s="9" t="s">
        <v>76</v>
      </c>
      <c r="AJ4" s="9">
        <f>$O4*0.5*2/10</f>
        <v>3.6</v>
      </c>
      <c r="AK4" s="55" t="s">
        <v>83</v>
      </c>
      <c r="AL4" s="9">
        <f>$P4*0.5*2/10</f>
        <v>3.6</v>
      </c>
      <c r="AM4" s="9" t="s">
        <v>85</v>
      </c>
      <c r="AN4" s="9">
        <f>$Q4*0.5*2/10</f>
        <v>3.6</v>
      </c>
      <c r="AO4" s="54" t="s">
        <v>94</v>
      </c>
      <c r="AP4" s="9">
        <f>$R4*0.5*2/10</f>
        <v>3.6</v>
      </c>
      <c r="AQ4" s="54" t="s">
        <v>96</v>
      </c>
      <c r="AR4" s="9">
        <f>$S4*0.5*2/10</f>
        <v>3.6</v>
      </c>
      <c r="AS4" s="54" t="s">
        <v>102</v>
      </c>
      <c r="AT4" s="9">
        <f>$T4*0.5*2/10</f>
        <v>3.6</v>
      </c>
      <c r="AU4" s="9"/>
      <c r="AV4" s="54" t="s">
        <v>76</v>
      </c>
      <c r="AW4" s="9">
        <f>$O4*0.5*3/10</f>
        <v>5.4</v>
      </c>
      <c r="AX4" s="54" t="s">
        <v>129</v>
      </c>
      <c r="AY4" s="9">
        <f>$P4*0.5*3/10</f>
        <v>5.4</v>
      </c>
      <c r="AZ4" s="54" t="s">
        <v>85</v>
      </c>
      <c r="BA4" s="9">
        <f>$Q4*0.5*3/10</f>
        <v>5.4</v>
      </c>
      <c r="BB4" s="54" t="s">
        <v>93</v>
      </c>
      <c r="BC4" s="9">
        <f>$R4*0.5*3/10</f>
        <v>5.4</v>
      </c>
      <c r="BD4" s="54" t="s">
        <v>96</v>
      </c>
      <c r="BE4" s="9">
        <f>$S4*0.5*3/10</f>
        <v>5.4</v>
      </c>
      <c r="BF4" s="54" t="s">
        <v>102</v>
      </c>
      <c r="BG4" s="9">
        <f>$T4*0.5*3/10</f>
        <v>5.4</v>
      </c>
      <c r="BH4" s="9"/>
      <c r="BI4" s="54" t="s">
        <v>76</v>
      </c>
      <c r="BJ4" s="9">
        <f>$O4*0.5*3/10</f>
        <v>5.4</v>
      </c>
      <c r="BK4" s="55" t="s">
        <v>83</v>
      </c>
      <c r="BL4" s="9">
        <f>$P4*0.5*3/10</f>
        <v>5.4</v>
      </c>
      <c r="BM4" s="54" t="s">
        <v>85</v>
      </c>
      <c r="BN4" s="9">
        <f>$Q4*0.5*3/10</f>
        <v>5.4</v>
      </c>
      <c r="BO4" s="54" t="s">
        <v>93</v>
      </c>
      <c r="BP4" s="9">
        <f>$R4*0.5*3/10</f>
        <v>5.4</v>
      </c>
      <c r="BQ4" s="54" t="s">
        <v>96</v>
      </c>
      <c r="BR4" s="9">
        <f>$S4*0.5*3/10</f>
        <v>5.4</v>
      </c>
      <c r="BS4" s="54" t="s">
        <v>102</v>
      </c>
      <c r="BT4" s="9">
        <f>$T4*0.5*3/10</f>
        <v>5.4</v>
      </c>
      <c r="BU4" s="9"/>
      <c r="BV4" s="54" t="s">
        <v>73</v>
      </c>
      <c r="BW4" s="9">
        <f>$O4*0.5*5/10</f>
        <v>9</v>
      </c>
      <c r="BX4" s="55" t="s">
        <v>83</v>
      </c>
      <c r="BY4" s="9">
        <f>$P4*0.5*5/10</f>
        <v>9</v>
      </c>
      <c r="BZ4" s="54" t="s">
        <v>85</v>
      </c>
      <c r="CA4" s="9">
        <f>$Q4*0.5*5/10</f>
        <v>9</v>
      </c>
      <c r="CB4" s="54" t="s">
        <v>94</v>
      </c>
      <c r="CC4" s="9">
        <f>$R4*0.5*5/10</f>
        <v>9</v>
      </c>
      <c r="CD4" s="54" t="s">
        <v>98</v>
      </c>
      <c r="CE4" s="9">
        <f>$S4*0.5*5/10</f>
        <v>9</v>
      </c>
      <c r="CF4" s="54" t="s">
        <v>121</v>
      </c>
      <c r="CG4" s="9">
        <f>$T4*0.5*5/10</f>
        <v>9</v>
      </c>
      <c r="CH4" s="9"/>
      <c r="CI4" s="54" t="s">
        <v>73</v>
      </c>
      <c r="CJ4" s="9">
        <f>$O4*0.5*5/10</f>
        <v>9</v>
      </c>
      <c r="CK4" s="55" t="s">
        <v>83</v>
      </c>
      <c r="CL4" s="9">
        <f>$P4*0.5*5/10</f>
        <v>9</v>
      </c>
      <c r="CM4" s="54" t="s">
        <v>85</v>
      </c>
      <c r="CN4" s="9">
        <f>$Q4*0.5*5/10</f>
        <v>9</v>
      </c>
      <c r="CO4" s="54" t="s">
        <v>94</v>
      </c>
      <c r="CP4" s="9">
        <f>$R4*0.5*5/10</f>
        <v>9</v>
      </c>
      <c r="CQ4" s="54" t="s">
        <v>98</v>
      </c>
      <c r="CR4" s="9">
        <f>$S4*0.5*5/10</f>
        <v>9</v>
      </c>
      <c r="CS4" s="54" t="s">
        <v>121</v>
      </c>
      <c r="CT4" s="9">
        <f>$T4*0.5*5/10</f>
        <v>9</v>
      </c>
    </row>
    <row r="5" spans="1:98" x14ac:dyDescent="0.15">
      <c r="A5" s="33" t="s">
        <v>173</v>
      </c>
      <c r="B5" s="34" t="s">
        <v>174</v>
      </c>
      <c r="C5" s="35" t="s">
        <v>170</v>
      </c>
      <c r="D5" s="35" t="s">
        <v>51</v>
      </c>
      <c r="E5" s="9">
        <v>1</v>
      </c>
      <c r="F5" s="36"/>
      <c r="G5" s="33">
        <v>116</v>
      </c>
      <c r="H5" s="9">
        <v>110</v>
      </c>
      <c r="I5" s="9">
        <v>135</v>
      </c>
      <c r="J5" s="9">
        <v>95.5</v>
      </c>
      <c r="K5" s="9">
        <v>46.5</v>
      </c>
      <c r="L5" s="9">
        <v>74.5</v>
      </c>
      <c r="M5" s="4">
        <f t="shared" si="0"/>
        <v>577.5</v>
      </c>
      <c r="N5" s="50" t="s">
        <v>171</v>
      </c>
      <c r="O5" s="9">
        <f>IF($D5="理科",IF(AND($M5&gt;='高考-分数线'!$C$2,$G5&gt;='高考-分数线'!$D$2),36,IF($G5&gt;='高考-分数线'!$D$2,18,0)),IF($D5="文科",IF(AND($M5&gt;='高考-分数线'!$C$3,$G5&gt;='高考-分数线'!$D$3),36,IF($G5&gt;='高考-分数线'!$D$3,18,0))))</f>
        <v>36</v>
      </c>
      <c r="P5" s="9">
        <f>IF($D5="理科",IF(AND($M5&gt;='高考-分数线'!$C$2,H5&gt;='高考-分数线'!$E$2),36,IF(H5&gt;='高考-分数线'!$E$2,18,0)),IF($D5="文科",IF(AND($M5&gt;='高考-分数线'!$C$3,H5&gt;='高考-分数线'!$E$3),36,IF(H5&gt;='高考-分数线'!$E$3,18,0))))</f>
        <v>36</v>
      </c>
      <c r="Q5" s="9">
        <f>IF($D5="理科",IF(AND($M5&gt;='高考-分数线'!$C$2,I5&gt;='高考-分数线'!$F$2),36,IF(I5&gt;='高考-分数线'!$F$2,18,0)),IF($D5="文科",IF(AND($M5&gt;='高考-分数线'!$C$3,I5&gt;='高考-分数线'!$F$3),36,IF(I5&gt;='高考-分数线'!$F$3,18,0))))</f>
        <v>36</v>
      </c>
      <c r="R5" s="9">
        <f>IF($D5="理科",IF(AND($M5&gt;='高考-分数线'!$C$2,J5&gt;='高考-分数线'!$G$2),36,IF(J5&gt;='高考-分数线'!$G$2,18,0)),IF($D5="文科",IF(AND($M5&gt;='高考-分数线'!$C$3,J5&gt;='高考-分数线'!$G$3),36,IF(J5&gt;='高考-分数线'!$G$3,18,0))))</f>
        <v>36</v>
      </c>
      <c r="S5" s="9">
        <f>IF($D5="理科",IF(AND($M5&gt;='高考-分数线'!$C$2,K5&gt;='高考-分数线'!$H$2),36,IF(K5&gt;='高考-分数线'!$H$2,18,0)),IF($D5="文科",IF(AND($M5&gt;='高考-分数线'!$C$3,K5&gt;='高考-分数线'!$H$3),36,IF(K5&gt;='高考-分数线'!$H$3,18,0))))</f>
        <v>0</v>
      </c>
      <c r="T5" s="9">
        <f>IF($D5="理科",IF(AND($M5&gt;='高考-分数线'!$C$2,L5&gt;='高考-分数线'!$I$2),36,IF(L5&gt;='高考-分数线'!$I$2,18,0)),IF($D5="文科",IF(AND($M5&gt;='高考-分数线'!$C$3,L5&gt;='高考-分数线'!$I$3),36,IF(L5&gt;='高考-分数线'!$I$3,18,0))))</f>
        <v>36</v>
      </c>
      <c r="U5" s="33"/>
      <c r="V5" s="54" t="s">
        <v>73</v>
      </c>
      <c r="W5" s="9">
        <f t="shared" ref="W5:W68" si="1">$O5*0.5*2/10</f>
        <v>3.6</v>
      </c>
      <c r="X5" s="54" t="s">
        <v>84</v>
      </c>
      <c r="Y5" s="9">
        <f t="shared" ref="Y5:Y68" si="2">$P5*0.5*2/10</f>
        <v>3.6</v>
      </c>
      <c r="Z5" s="54" t="s">
        <v>88</v>
      </c>
      <c r="AA5" s="9">
        <f t="shared" ref="AA5:AA68" si="3">$Q5*0.5*2/10</f>
        <v>3.6</v>
      </c>
      <c r="AB5" s="54" t="s">
        <v>93</v>
      </c>
      <c r="AC5" s="9">
        <f t="shared" ref="AC5:AC68" si="4">$R5*0.5*2/10</f>
        <v>3.6</v>
      </c>
      <c r="AD5" s="54" t="s">
        <v>96</v>
      </c>
      <c r="AE5" s="9">
        <f t="shared" ref="AE5:AE68" si="5">$S5*0.5*2/10</f>
        <v>0</v>
      </c>
      <c r="AF5" s="54" t="s">
        <v>102</v>
      </c>
      <c r="AG5" s="9">
        <f t="shared" ref="AG5:AG68" si="6">$T5*0.5*2/10</f>
        <v>3.6</v>
      </c>
      <c r="AH5" s="9"/>
      <c r="AI5" s="9" t="s">
        <v>73</v>
      </c>
      <c r="AJ5" s="9">
        <f t="shared" ref="AJ5:AJ68" si="7">$O5*0.5*2/10</f>
        <v>3.6</v>
      </c>
      <c r="AK5" s="55" t="s">
        <v>84</v>
      </c>
      <c r="AL5" s="9">
        <f t="shared" ref="AL5:AL68" si="8">$P5*0.5*2/10</f>
        <v>3.6</v>
      </c>
      <c r="AM5" s="9" t="s">
        <v>88</v>
      </c>
      <c r="AN5" s="9">
        <f t="shared" ref="AN5:AN68" si="9">$Q5*0.5*2/10</f>
        <v>3.6</v>
      </c>
      <c r="AO5" s="54" t="s">
        <v>93</v>
      </c>
      <c r="AP5" s="9">
        <f t="shared" ref="AP5:AP68" si="10">$R5*0.5*2/10</f>
        <v>3.6</v>
      </c>
      <c r="AQ5" s="54" t="s">
        <v>98</v>
      </c>
      <c r="AR5" s="9">
        <f t="shared" ref="AR5:AR68" si="11">$S5*0.5*2/10</f>
        <v>0</v>
      </c>
      <c r="AS5" s="54" t="s">
        <v>102</v>
      </c>
      <c r="AT5" s="9">
        <f t="shared" ref="AT5:AT68" si="12">$T5*0.5*2/10</f>
        <v>3.6</v>
      </c>
      <c r="AU5" s="9"/>
      <c r="AV5" s="54" t="s">
        <v>73</v>
      </c>
      <c r="AW5" s="9">
        <f t="shared" ref="AW5:AW68" si="13">$O5*0.5*3/10</f>
        <v>5.4</v>
      </c>
      <c r="AX5" s="54" t="s">
        <v>84</v>
      </c>
      <c r="AY5" s="9">
        <f t="shared" ref="AY5:AY68" si="14">$P5*0.5*3/10</f>
        <v>5.4</v>
      </c>
      <c r="AZ5" s="54" t="s">
        <v>88</v>
      </c>
      <c r="BA5" s="9">
        <f t="shared" ref="BA5:BA68" si="15">$Q5*0.5*3/10</f>
        <v>5.4</v>
      </c>
      <c r="BB5" s="54" t="s">
        <v>93</v>
      </c>
      <c r="BC5" s="9">
        <f t="shared" ref="BC5:BC68" si="16">$R5*0.5*3/10</f>
        <v>5.4</v>
      </c>
      <c r="BD5" s="54" t="s">
        <v>96</v>
      </c>
      <c r="BE5" s="9">
        <f t="shared" ref="BE5:BE68" si="17">$S5*0.5*3/10</f>
        <v>0</v>
      </c>
      <c r="BF5" s="54" t="s">
        <v>102</v>
      </c>
      <c r="BG5" s="9">
        <f t="shared" ref="BG5:BG68" si="18">$T5*0.5*3/10</f>
        <v>5.4</v>
      </c>
      <c r="BH5" s="9"/>
      <c r="BI5" s="54" t="s">
        <v>73</v>
      </c>
      <c r="BJ5" s="9">
        <f t="shared" ref="BJ5:BJ68" si="19">$O5*0.5*3/10</f>
        <v>5.4</v>
      </c>
      <c r="BK5" s="55" t="s">
        <v>84</v>
      </c>
      <c r="BL5" s="9">
        <f t="shared" ref="BL5:BL68" si="20">$P5*0.5*3/10</f>
        <v>5.4</v>
      </c>
      <c r="BM5" s="54" t="s">
        <v>135</v>
      </c>
      <c r="BN5" s="9">
        <f t="shared" ref="BN5:BN68" si="21">$Q5*0.5*3/10</f>
        <v>5.4</v>
      </c>
      <c r="BO5" s="54" t="s">
        <v>93</v>
      </c>
      <c r="BP5" s="9">
        <f t="shared" ref="BP5:BP68" si="22">$R5*0.5*3/10</f>
        <v>5.4</v>
      </c>
      <c r="BQ5" s="54" t="s">
        <v>96</v>
      </c>
      <c r="BR5" s="9">
        <f t="shared" ref="BR5:BR68" si="23">$S5*0.5*3/10</f>
        <v>0</v>
      </c>
      <c r="BS5" s="54" t="s">
        <v>102</v>
      </c>
      <c r="BT5" s="9">
        <f t="shared" ref="BT5:BT68" si="24">$T5*0.5*3/10</f>
        <v>5.4</v>
      </c>
      <c r="BU5" s="9"/>
      <c r="BV5" s="54" t="s">
        <v>136</v>
      </c>
      <c r="BW5" s="9">
        <f t="shared" ref="BW5:BW68" si="25">$O5*0.5*5/10</f>
        <v>9</v>
      </c>
      <c r="BX5" s="55" t="s">
        <v>84</v>
      </c>
      <c r="BY5" s="9">
        <f t="shared" ref="BY5:BY68" si="26">$P5*0.5*5/10</f>
        <v>9</v>
      </c>
      <c r="BZ5" s="54" t="s">
        <v>88</v>
      </c>
      <c r="CA5" s="9">
        <f t="shared" ref="CA5:CA68" si="27">$Q5*0.5*5/10</f>
        <v>9</v>
      </c>
      <c r="CB5" s="54" t="s">
        <v>93</v>
      </c>
      <c r="CC5" s="9">
        <f t="shared" ref="CC5:CC68" si="28">$R5*0.5*5/10</f>
        <v>9</v>
      </c>
      <c r="CD5" s="54" t="s">
        <v>96</v>
      </c>
      <c r="CE5" s="9">
        <f t="shared" ref="CE5:CE68" si="29">$S5*0.5*5/10</f>
        <v>0</v>
      </c>
      <c r="CF5" s="54" t="s">
        <v>102</v>
      </c>
      <c r="CG5" s="9">
        <f t="shared" ref="CG5:CG68" si="30">$T5*0.5*5/10</f>
        <v>9</v>
      </c>
      <c r="CH5" s="9"/>
      <c r="CI5" s="54" t="s">
        <v>136</v>
      </c>
      <c r="CJ5" s="9">
        <f t="shared" ref="CJ5:CJ68" si="31">$O5*0.5*5/10</f>
        <v>9</v>
      </c>
      <c r="CK5" s="55" t="s">
        <v>84</v>
      </c>
      <c r="CL5" s="9">
        <f t="shared" ref="CL5:CL68" si="32">$P5*0.5*5/10</f>
        <v>9</v>
      </c>
      <c r="CM5" s="54" t="s">
        <v>88</v>
      </c>
      <c r="CN5" s="9">
        <f t="shared" ref="CN5:CN68" si="33">$Q5*0.5*5/10</f>
        <v>9</v>
      </c>
      <c r="CO5" s="54" t="s">
        <v>93</v>
      </c>
      <c r="CP5" s="9">
        <f t="shared" ref="CP5:CP68" si="34">$R5*0.5*5/10</f>
        <v>9</v>
      </c>
      <c r="CQ5" s="54" t="s">
        <v>96</v>
      </c>
      <c r="CR5" s="9">
        <f t="shared" ref="CR5:CR68" si="35">$S5*0.5*5/10</f>
        <v>0</v>
      </c>
      <c r="CS5" s="54" t="s">
        <v>102</v>
      </c>
      <c r="CT5" s="9">
        <f t="shared" ref="CT5:CT68" si="36">$T5*0.5*5/10</f>
        <v>9</v>
      </c>
    </row>
    <row r="6" spans="1:98" x14ac:dyDescent="0.15">
      <c r="A6" s="37" t="s">
        <v>175</v>
      </c>
      <c r="B6" s="34" t="s">
        <v>176</v>
      </c>
      <c r="C6" s="35" t="s">
        <v>170</v>
      </c>
      <c r="D6" s="35" t="s">
        <v>51</v>
      </c>
      <c r="E6" s="9">
        <v>1</v>
      </c>
      <c r="F6" s="36">
        <v>1</v>
      </c>
      <c r="G6" s="33">
        <v>116</v>
      </c>
      <c r="H6" s="9">
        <v>110</v>
      </c>
      <c r="I6" s="9">
        <v>142</v>
      </c>
      <c r="J6" s="9">
        <v>74.5</v>
      </c>
      <c r="K6" s="9">
        <v>57</v>
      </c>
      <c r="L6" s="9">
        <v>69</v>
      </c>
      <c r="M6" s="4">
        <f t="shared" si="0"/>
        <v>568.5</v>
      </c>
      <c r="N6" s="50" t="s">
        <v>171</v>
      </c>
      <c r="O6" s="9">
        <f>IF($D6="理科",IF(AND($M6&gt;='高考-分数线'!$C$2,$G6&gt;='高考-分数线'!$D$2),36,IF($G6&gt;='高考-分数线'!$D$2,18,0)),IF($D6="文科",IF(AND($M6&gt;='高考-分数线'!$C$3,$G6&gt;='高考-分数线'!$D$3),36,IF($G6&gt;='高考-分数线'!$D$3,18,0))))</f>
        <v>36</v>
      </c>
      <c r="P6" s="9">
        <f>IF($D6="理科",IF(AND($M6&gt;='高考-分数线'!$C$2,H6&gt;='高考-分数线'!$E$2),36,IF(H6&gt;='高考-分数线'!$E$2,18,0)),IF($D6="文科",IF(AND($M6&gt;='高考-分数线'!$C$3,H6&gt;='高考-分数线'!$E$3),36,IF(H6&gt;='高考-分数线'!$E$3,18,0))))</f>
        <v>36</v>
      </c>
      <c r="Q6" s="9">
        <f>IF($D6="理科",IF(AND($M6&gt;='高考-分数线'!$C$2,I6&gt;='高考-分数线'!$F$2),36,IF(I6&gt;='高考-分数线'!$F$2,18,0)),IF($D6="文科",IF(AND($M6&gt;='高考-分数线'!$C$3,I6&gt;='高考-分数线'!$F$3),36,IF(I6&gt;='高考-分数线'!$F$3,18,0))))</f>
        <v>36</v>
      </c>
      <c r="R6" s="9">
        <f>IF($D6="理科",IF(AND($M6&gt;='高考-分数线'!$C$2,J6&gt;='高考-分数线'!$G$2),36,IF(J6&gt;='高考-分数线'!$G$2,18,0)),IF($D6="文科",IF(AND($M6&gt;='高考-分数线'!$C$3,J6&gt;='高考-分数线'!$G$3),36,IF(J6&gt;='高考-分数线'!$G$3,18,0))))</f>
        <v>36</v>
      </c>
      <c r="S6" s="9">
        <f>IF($D6="理科",IF(AND($M6&gt;='高考-分数线'!$C$2,K6&gt;='高考-分数线'!$H$2),36,IF(K6&gt;='高考-分数线'!$H$2,18,0)),IF($D6="文科",IF(AND($M6&gt;='高考-分数线'!$C$3,K6&gt;='高考-分数线'!$H$3),36,IF(K6&gt;='高考-分数线'!$H$3,18,0))))</f>
        <v>36</v>
      </c>
      <c r="T6" s="9">
        <f>IF($D6="理科",IF(AND($M6&gt;='高考-分数线'!$C$2,L6&gt;='高考-分数线'!$I$2),36,IF(L6&gt;='高考-分数线'!$I$2,18,0)),IF($D6="文科",IF(AND($M6&gt;='高考-分数线'!$C$3,L6&gt;='高考-分数线'!$I$3),36,IF(L6&gt;='高考-分数线'!$I$3,18,0))))</f>
        <v>36</v>
      </c>
      <c r="U6" s="33"/>
      <c r="V6" s="54" t="s">
        <v>76</v>
      </c>
      <c r="W6" s="9">
        <f t="shared" si="1"/>
        <v>3.6</v>
      </c>
      <c r="X6" s="54" t="s">
        <v>83</v>
      </c>
      <c r="Y6" s="9">
        <f t="shared" si="2"/>
        <v>3.6</v>
      </c>
      <c r="Z6" s="54" t="s">
        <v>85</v>
      </c>
      <c r="AA6" s="9">
        <f t="shared" si="3"/>
        <v>3.6</v>
      </c>
      <c r="AB6" s="54" t="s">
        <v>94</v>
      </c>
      <c r="AC6" s="9">
        <f t="shared" si="4"/>
        <v>3.6</v>
      </c>
      <c r="AD6" s="54" t="s">
        <v>98</v>
      </c>
      <c r="AE6" s="9">
        <f t="shared" si="5"/>
        <v>3.6</v>
      </c>
      <c r="AF6" s="54" t="s">
        <v>121</v>
      </c>
      <c r="AG6" s="9">
        <f t="shared" si="6"/>
        <v>3.6</v>
      </c>
      <c r="AH6" s="9"/>
      <c r="AI6" s="9" t="s">
        <v>76</v>
      </c>
      <c r="AJ6" s="9">
        <f t="shared" si="7"/>
        <v>3.6</v>
      </c>
      <c r="AK6" s="55" t="s">
        <v>83</v>
      </c>
      <c r="AL6" s="9">
        <f t="shared" si="8"/>
        <v>3.6</v>
      </c>
      <c r="AM6" s="9" t="s">
        <v>85</v>
      </c>
      <c r="AN6" s="9">
        <f t="shared" si="9"/>
        <v>3.6</v>
      </c>
      <c r="AO6" s="54" t="s">
        <v>94</v>
      </c>
      <c r="AP6" s="9">
        <f t="shared" si="10"/>
        <v>3.6</v>
      </c>
      <c r="AQ6" s="54" t="s">
        <v>96</v>
      </c>
      <c r="AR6" s="9">
        <f t="shared" si="11"/>
        <v>3.6</v>
      </c>
      <c r="AS6" s="54" t="s">
        <v>102</v>
      </c>
      <c r="AT6" s="9">
        <f t="shared" si="12"/>
        <v>3.6</v>
      </c>
      <c r="AU6" s="9"/>
      <c r="AV6" s="54" t="s">
        <v>76</v>
      </c>
      <c r="AW6" s="9">
        <f t="shared" si="13"/>
        <v>5.4</v>
      </c>
      <c r="AX6" s="54" t="s">
        <v>129</v>
      </c>
      <c r="AY6" s="9">
        <f t="shared" si="14"/>
        <v>5.4</v>
      </c>
      <c r="AZ6" s="54" t="s">
        <v>85</v>
      </c>
      <c r="BA6" s="9">
        <f t="shared" si="15"/>
        <v>5.4</v>
      </c>
      <c r="BB6" s="54" t="s">
        <v>94</v>
      </c>
      <c r="BC6" s="9">
        <f t="shared" si="16"/>
        <v>5.4</v>
      </c>
      <c r="BD6" s="54" t="s">
        <v>98</v>
      </c>
      <c r="BE6" s="9">
        <f t="shared" si="17"/>
        <v>5.4</v>
      </c>
      <c r="BF6" s="54" t="s">
        <v>121</v>
      </c>
      <c r="BG6" s="9">
        <f t="shared" si="18"/>
        <v>5.4</v>
      </c>
      <c r="BH6" s="9"/>
      <c r="BI6" s="54" t="s">
        <v>76</v>
      </c>
      <c r="BJ6" s="9">
        <f t="shared" si="19"/>
        <v>5.4</v>
      </c>
      <c r="BK6" s="55" t="s">
        <v>83</v>
      </c>
      <c r="BL6" s="9">
        <f t="shared" si="20"/>
        <v>5.4</v>
      </c>
      <c r="BM6" s="54" t="s">
        <v>85</v>
      </c>
      <c r="BN6" s="9">
        <f t="shared" si="21"/>
        <v>5.4</v>
      </c>
      <c r="BO6" s="54" t="s">
        <v>94</v>
      </c>
      <c r="BP6" s="9">
        <f t="shared" si="22"/>
        <v>5.4</v>
      </c>
      <c r="BQ6" s="54" t="s">
        <v>98</v>
      </c>
      <c r="BR6" s="9">
        <f t="shared" si="23"/>
        <v>5.4</v>
      </c>
      <c r="BS6" s="54" t="s">
        <v>121</v>
      </c>
      <c r="BT6" s="9">
        <f t="shared" si="24"/>
        <v>5.4</v>
      </c>
      <c r="BU6" s="9"/>
      <c r="BV6" s="54" t="s">
        <v>73</v>
      </c>
      <c r="BW6" s="9">
        <f t="shared" si="25"/>
        <v>9</v>
      </c>
      <c r="BX6" s="55" t="s">
        <v>83</v>
      </c>
      <c r="BY6" s="9">
        <f t="shared" si="26"/>
        <v>9</v>
      </c>
      <c r="BZ6" s="54" t="s">
        <v>85</v>
      </c>
      <c r="CA6" s="9">
        <f t="shared" si="27"/>
        <v>9</v>
      </c>
      <c r="CB6" s="54" t="s">
        <v>94</v>
      </c>
      <c r="CC6" s="9">
        <f t="shared" si="28"/>
        <v>9</v>
      </c>
      <c r="CD6" s="54" t="s">
        <v>98</v>
      </c>
      <c r="CE6" s="9">
        <f t="shared" si="29"/>
        <v>9</v>
      </c>
      <c r="CF6" s="54" t="s">
        <v>121</v>
      </c>
      <c r="CG6" s="9">
        <f t="shared" si="30"/>
        <v>9</v>
      </c>
      <c r="CH6" s="9"/>
      <c r="CI6" s="54" t="s">
        <v>73</v>
      </c>
      <c r="CJ6" s="9">
        <f t="shared" si="31"/>
        <v>9</v>
      </c>
      <c r="CK6" s="55" t="s">
        <v>83</v>
      </c>
      <c r="CL6" s="9">
        <f t="shared" si="32"/>
        <v>9</v>
      </c>
      <c r="CM6" s="54" t="s">
        <v>85</v>
      </c>
      <c r="CN6" s="9">
        <f t="shared" si="33"/>
        <v>9</v>
      </c>
      <c r="CO6" s="54" t="s">
        <v>94</v>
      </c>
      <c r="CP6" s="9">
        <f t="shared" si="34"/>
        <v>9</v>
      </c>
      <c r="CQ6" s="54" t="s">
        <v>98</v>
      </c>
      <c r="CR6" s="9">
        <f t="shared" si="35"/>
        <v>9</v>
      </c>
      <c r="CS6" s="54" t="s">
        <v>121</v>
      </c>
      <c r="CT6" s="9">
        <f t="shared" si="36"/>
        <v>9</v>
      </c>
    </row>
    <row r="7" spans="1:98" x14ac:dyDescent="0.15">
      <c r="A7" s="33" t="s">
        <v>177</v>
      </c>
      <c r="B7" s="34" t="s">
        <v>178</v>
      </c>
      <c r="C7" s="35" t="s">
        <v>170</v>
      </c>
      <c r="D7" s="35" t="s">
        <v>51</v>
      </c>
      <c r="E7" s="9">
        <v>1</v>
      </c>
      <c r="F7" s="36"/>
      <c r="G7" s="33">
        <v>105</v>
      </c>
      <c r="H7" s="9">
        <v>117</v>
      </c>
      <c r="I7" s="9">
        <v>118</v>
      </c>
      <c r="J7" s="9">
        <v>90</v>
      </c>
      <c r="K7" s="9">
        <v>61.5</v>
      </c>
      <c r="L7" s="9">
        <v>76.5</v>
      </c>
      <c r="M7" s="4">
        <f t="shared" si="0"/>
        <v>568</v>
      </c>
      <c r="N7" s="50" t="s">
        <v>171</v>
      </c>
      <c r="O7" s="9">
        <f>IF($D7="理科",IF(AND($M7&gt;='高考-分数线'!$C$2,$G7&gt;='高考-分数线'!$D$2),36,IF($G7&gt;='高考-分数线'!$D$2,18,0)),IF($D7="文科",IF(AND($M7&gt;='高考-分数线'!$C$3,$G7&gt;='高考-分数线'!$D$3),36,IF($G7&gt;='高考-分数线'!$D$3,18,0))))</f>
        <v>36</v>
      </c>
      <c r="P7" s="9">
        <f>IF($D7="理科",IF(AND($M7&gt;='高考-分数线'!$C$2,H7&gt;='高考-分数线'!$E$2),36,IF(H7&gt;='高考-分数线'!$E$2,18,0)),IF($D7="文科",IF(AND($M7&gt;='高考-分数线'!$C$3,H7&gt;='高考-分数线'!$E$3),36,IF(H7&gt;='高考-分数线'!$E$3,18,0))))</f>
        <v>36</v>
      </c>
      <c r="Q7" s="9">
        <f>IF($D7="理科",IF(AND($M7&gt;='高考-分数线'!$C$2,I7&gt;='高考-分数线'!$F$2),36,IF(I7&gt;='高考-分数线'!$F$2,18,0)),IF($D7="文科",IF(AND($M7&gt;='高考-分数线'!$C$3,I7&gt;='高考-分数线'!$F$3),36,IF(I7&gt;='高考-分数线'!$F$3,18,0))))</f>
        <v>36</v>
      </c>
      <c r="R7" s="9">
        <f>IF($D7="理科",IF(AND($M7&gt;='高考-分数线'!$C$2,J7&gt;='高考-分数线'!$G$2),36,IF(J7&gt;='高考-分数线'!$G$2,18,0)),IF($D7="文科",IF(AND($M7&gt;='高考-分数线'!$C$3,J7&gt;='高考-分数线'!$G$3),36,IF(J7&gt;='高考-分数线'!$G$3,18,0))))</f>
        <v>36</v>
      </c>
      <c r="S7" s="9">
        <f>IF($D7="理科",IF(AND($M7&gt;='高考-分数线'!$C$2,K7&gt;='高考-分数线'!$H$2),36,IF(K7&gt;='高考-分数线'!$H$2,18,0)),IF($D7="文科",IF(AND($M7&gt;='高考-分数线'!$C$3,K7&gt;='高考-分数线'!$H$3),36,IF(K7&gt;='高考-分数线'!$H$3,18,0))))</f>
        <v>36</v>
      </c>
      <c r="T7" s="9">
        <f>IF($D7="理科",IF(AND($M7&gt;='高考-分数线'!$C$2,L7&gt;='高考-分数线'!$I$2),36,IF(L7&gt;='高考-分数线'!$I$2,18,0)),IF($D7="文科",IF(AND($M7&gt;='高考-分数线'!$C$3,L7&gt;='高考-分数线'!$I$3),36,IF(L7&gt;='高考-分数线'!$I$3,18,0))))</f>
        <v>36</v>
      </c>
      <c r="U7" s="33"/>
      <c r="V7" s="54" t="s">
        <v>73</v>
      </c>
      <c r="W7" s="9">
        <f t="shared" si="1"/>
        <v>3.6</v>
      </c>
      <c r="X7" s="54" t="s">
        <v>84</v>
      </c>
      <c r="Y7" s="9">
        <f t="shared" si="2"/>
        <v>3.6</v>
      </c>
      <c r="Z7" s="54" t="s">
        <v>88</v>
      </c>
      <c r="AA7" s="9">
        <f t="shared" si="3"/>
        <v>3.6</v>
      </c>
      <c r="AB7" s="54" t="s">
        <v>93</v>
      </c>
      <c r="AC7" s="9">
        <f t="shared" si="4"/>
        <v>3.6</v>
      </c>
      <c r="AD7" s="54" t="s">
        <v>96</v>
      </c>
      <c r="AE7" s="9">
        <f t="shared" si="5"/>
        <v>3.6</v>
      </c>
      <c r="AF7" s="54" t="s">
        <v>102</v>
      </c>
      <c r="AG7" s="9">
        <f t="shared" si="6"/>
        <v>3.6</v>
      </c>
      <c r="AH7" s="9"/>
      <c r="AI7" s="9" t="s">
        <v>73</v>
      </c>
      <c r="AJ7" s="9">
        <f t="shared" si="7"/>
        <v>3.6</v>
      </c>
      <c r="AK7" s="55" t="s">
        <v>84</v>
      </c>
      <c r="AL7" s="9">
        <f t="shared" si="8"/>
        <v>3.6</v>
      </c>
      <c r="AM7" s="9" t="s">
        <v>88</v>
      </c>
      <c r="AN7" s="9">
        <f t="shared" si="9"/>
        <v>3.6</v>
      </c>
      <c r="AO7" s="54" t="s">
        <v>93</v>
      </c>
      <c r="AP7" s="9">
        <f t="shared" si="10"/>
        <v>3.6</v>
      </c>
      <c r="AQ7" s="54" t="s">
        <v>98</v>
      </c>
      <c r="AR7" s="9">
        <f t="shared" si="11"/>
        <v>3.6</v>
      </c>
      <c r="AS7" s="54" t="s">
        <v>121</v>
      </c>
      <c r="AT7" s="9">
        <f t="shared" si="12"/>
        <v>3.6</v>
      </c>
      <c r="AU7" s="9"/>
      <c r="AV7" s="54" t="s">
        <v>73</v>
      </c>
      <c r="AW7" s="9">
        <f t="shared" si="13"/>
        <v>5.4</v>
      </c>
      <c r="AX7" s="54" t="s">
        <v>84</v>
      </c>
      <c r="AY7" s="9">
        <f t="shared" si="14"/>
        <v>5.4</v>
      </c>
      <c r="AZ7" s="54" t="s">
        <v>88</v>
      </c>
      <c r="BA7" s="9">
        <f t="shared" si="15"/>
        <v>5.4</v>
      </c>
      <c r="BB7" s="54" t="s">
        <v>93</v>
      </c>
      <c r="BC7" s="9">
        <f t="shared" si="16"/>
        <v>5.4</v>
      </c>
      <c r="BD7" s="54" t="s">
        <v>96</v>
      </c>
      <c r="BE7" s="9">
        <f t="shared" si="17"/>
        <v>5.4</v>
      </c>
      <c r="BF7" s="54" t="s">
        <v>102</v>
      </c>
      <c r="BG7" s="9">
        <f t="shared" si="18"/>
        <v>5.4</v>
      </c>
      <c r="BH7" s="9"/>
      <c r="BI7" s="54" t="s">
        <v>73</v>
      </c>
      <c r="BJ7" s="9">
        <f t="shared" si="19"/>
        <v>5.4</v>
      </c>
      <c r="BK7" s="55" t="s">
        <v>84</v>
      </c>
      <c r="BL7" s="9">
        <f t="shared" si="20"/>
        <v>5.4</v>
      </c>
      <c r="BM7" s="54" t="s">
        <v>135</v>
      </c>
      <c r="BN7" s="9">
        <f t="shared" si="21"/>
        <v>5.4</v>
      </c>
      <c r="BO7" s="54" t="s">
        <v>93</v>
      </c>
      <c r="BP7" s="9">
        <f t="shared" si="22"/>
        <v>5.4</v>
      </c>
      <c r="BQ7" s="54" t="s">
        <v>96</v>
      </c>
      <c r="BR7" s="9">
        <f t="shared" si="23"/>
        <v>5.4</v>
      </c>
      <c r="BS7" s="54" t="s">
        <v>102</v>
      </c>
      <c r="BT7" s="9">
        <f t="shared" si="24"/>
        <v>5.4</v>
      </c>
      <c r="BU7" s="9"/>
      <c r="BV7" s="54" t="s">
        <v>136</v>
      </c>
      <c r="BW7" s="9">
        <f t="shared" si="25"/>
        <v>9</v>
      </c>
      <c r="BX7" s="55" t="s">
        <v>84</v>
      </c>
      <c r="BY7" s="9">
        <f t="shared" si="26"/>
        <v>9</v>
      </c>
      <c r="BZ7" s="54" t="s">
        <v>88</v>
      </c>
      <c r="CA7" s="9">
        <f t="shared" si="27"/>
        <v>9</v>
      </c>
      <c r="CB7" s="54" t="s">
        <v>93</v>
      </c>
      <c r="CC7" s="9">
        <f t="shared" si="28"/>
        <v>9</v>
      </c>
      <c r="CD7" s="54" t="s">
        <v>96</v>
      </c>
      <c r="CE7" s="9">
        <f t="shared" si="29"/>
        <v>9</v>
      </c>
      <c r="CF7" s="54" t="s">
        <v>102</v>
      </c>
      <c r="CG7" s="9">
        <f t="shared" si="30"/>
        <v>9</v>
      </c>
      <c r="CH7" s="9"/>
      <c r="CI7" s="54" t="s">
        <v>136</v>
      </c>
      <c r="CJ7" s="9">
        <f t="shared" si="31"/>
        <v>9</v>
      </c>
      <c r="CK7" s="55" t="s">
        <v>84</v>
      </c>
      <c r="CL7" s="9">
        <f t="shared" si="32"/>
        <v>9</v>
      </c>
      <c r="CM7" s="54" t="s">
        <v>88</v>
      </c>
      <c r="CN7" s="9">
        <f t="shared" si="33"/>
        <v>9</v>
      </c>
      <c r="CO7" s="54" t="s">
        <v>93</v>
      </c>
      <c r="CP7" s="9">
        <f t="shared" si="34"/>
        <v>9</v>
      </c>
      <c r="CQ7" s="54" t="s">
        <v>96</v>
      </c>
      <c r="CR7" s="9">
        <f t="shared" si="35"/>
        <v>9</v>
      </c>
      <c r="CS7" s="54" t="s">
        <v>102</v>
      </c>
      <c r="CT7" s="9">
        <f t="shared" si="36"/>
        <v>9</v>
      </c>
    </row>
    <row r="8" spans="1:98" x14ac:dyDescent="0.15">
      <c r="A8" s="37" t="s">
        <v>179</v>
      </c>
      <c r="B8" s="34" t="s">
        <v>180</v>
      </c>
      <c r="C8" s="35" t="s">
        <v>170</v>
      </c>
      <c r="D8" s="35" t="s">
        <v>51</v>
      </c>
      <c r="E8" s="9">
        <v>1</v>
      </c>
      <c r="F8" s="36">
        <v>1</v>
      </c>
      <c r="G8" s="33">
        <v>112</v>
      </c>
      <c r="H8" s="9">
        <v>120</v>
      </c>
      <c r="I8" s="9">
        <v>121</v>
      </c>
      <c r="J8" s="9">
        <v>76</v>
      </c>
      <c r="K8" s="9">
        <v>66</v>
      </c>
      <c r="L8" s="9">
        <v>71</v>
      </c>
      <c r="M8" s="4">
        <f t="shared" si="0"/>
        <v>566</v>
      </c>
      <c r="N8" s="50" t="s">
        <v>171</v>
      </c>
      <c r="O8" s="9">
        <f>IF($D8="理科",IF(AND($M8&gt;='高考-分数线'!$C$2,$G8&gt;='高考-分数线'!$D$2),36,IF($G8&gt;='高考-分数线'!$D$2,18,0)),IF($D8="文科",IF(AND($M8&gt;='高考-分数线'!$C$3,$G8&gt;='高考-分数线'!$D$3),36,IF($G8&gt;='高考-分数线'!$D$3,18,0))))</f>
        <v>36</v>
      </c>
      <c r="P8" s="9">
        <f>IF($D8="理科",IF(AND($M8&gt;='高考-分数线'!$C$2,H8&gt;='高考-分数线'!$E$2),36,IF(H8&gt;='高考-分数线'!$E$2,18,0)),IF($D8="文科",IF(AND($M8&gt;='高考-分数线'!$C$3,H8&gt;='高考-分数线'!$E$3),36,IF(H8&gt;='高考-分数线'!$E$3,18,0))))</f>
        <v>36</v>
      </c>
      <c r="Q8" s="9">
        <f>IF($D8="理科",IF(AND($M8&gt;='高考-分数线'!$C$2,I8&gt;='高考-分数线'!$F$2),36,IF(I8&gt;='高考-分数线'!$F$2,18,0)),IF($D8="文科",IF(AND($M8&gt;='高考-分数线'!$C$3,I8&gt;='高考-分数线'!$F$3),36,IF(I8&gt;='高考-分数线'!$F$3,18,0))))</f>
        <v>36</v>
      </c>
      <c r="R8" s="9">
        <f>IF($D8="理科",IF(AND($M8&gt;='高考-分数线'!$C$2,J8&gt;='高考-分数线'!$G$2),36,IF(J8&gt;='高考-分数线'!$G$2,18,0)),IF($D8="文科",IF(AND($M8&gt;='高考-分数线'!$C$3,J8&gt;='高考-分数线'!$G$3),36,IF(J8&gt;='高考-分数线'!$G$3,18,0))))</f>
        <v>36</v>
      </c>
      <c r="S8" s="9">
        <f>IF($D8="理科",IF(AND($M8&gt;='高考-分数线'!$C$2,K8&gt;='高考-分数线'!$H$2),36,IF(K8&gt;='高考-分数线'!$H$2,18,0)),IF($D8="文科",IF(AND($M8&gt;='高考-分数线'!$C$3,K8&gt;='高考-分数线'!$H$3),36,IF(K8&gt;='高考-分数线'!$H$3,18,0))))</f>
        <v>36</v>
      </c>
      <c r="T8" s="9">
        <f>IF($D8="理科",IF(AND($M8&gt;='高考-分数线'!$C$2,L8&gt;='高考-分数线'!$I$2),36,IF(L8&gt;='高考-分数线'!$I$2,18,0)),IF($D8="文科",IF(AND($M8&gt;='高考-分数线'!$C$3,L8&gt;='高考-分数线'!$I$3),36,IF(L8&gt;='高考-分数线'!$I$3,18,0))))</f>
        <v>36</v>
      </c>
      <c r="U8" s="33"/>
      <c r="V8" s="54" t="s">
        <v>76</v>
      </c>
      <c r="W8" s="9">
        <f t="shared" si="1"/>
        <v>3.6</v>
      </c>
      <c r="X8" s="54" t="s">
        <v>83</v>
      </c>
      <c r="Y8" s="9">
        <f t="shared" si="2"/>
        <v>3.6</v>
      </c>
      <c r="Z8" s="54" t="s">
        <v>85</v>
      </c>
      <c r="AA8" s="9">
        <f t="shared" si="3"/>
        <v>3.6</v>
      </c>
      <c r="AB8" s="54" t="s">
        <v>94</v>
      </c>
      <c r="AC8" s="9">
        <f t="shared" si="4"/>
        <v>3.6</v>
      </c>
      <c r="AD8" s="54" t="s">
        <v>98</v>
      </c>
      <c r="AE8" s="9">
        <f t="shared" si="5"/>
        <v>3.6</v>
      </c>
      <c r="AF8" s="54" t="s">
        <v>121</v>
      </c>
      <c r="AG8" s="9">
        <f t="shared" si="6"/>
        <v>3.6</v>
      </c>
      <c r="AH8" s="9"/>
      <c r="AI8" s="9" t="s">
        <v>76</v>
      </c>
      <c r="AJ8" s="9">
        <f t="shared" si="7"/>
        <v>3.6</v>
      </c>
      <c r="AK8" s="55" t="s">
        <v>83</v>
      </c>
      <c r="AL8" s="9">
        <f t="shared" si="8"/>
        <v>3.6</v>
      </c>
      <c r="AM8" s="9" t="s">
        <v>85</v>
      </c>
      <c r="AN8" s="9">
        <f t="shared" si="9"/>
        <v>3.6</v>
      </c>
      <c r="AO8" s="54" t="s">
        <v>94</v>
      </c>
      <c r="AP8" s="9">
        <f t="shared" si="10"/>
        <v>3.6</v>
      </c>
      <c r="AQ8" s="54" t="s">
        <v>96</v>
      </c>
      <c r="AR8" s="9">
        <f t="shared" si="11"/>
        <v>3.6</v>
      </c>
      <c r="AS8" s="54" t="s">
        <v>102</v>
      </c>
      <c r="AT8" s="9">
        <f t="shared" si="12"/>
        <v>3.6</v>
      </c>
      <c r="AU8" s="9"/>
      <c r="AV8" s="54" t="s">
        <v>73</v>
      </c>
      <c r="AW8" s="9">
        <f t="shared" si="13"/>
        <v>5.4</v>
      </c>
      <c r="AX8" s="54" t="s">
        <v>84</v>
      </c>
      <c r="AY8" s="9">
        <f t="shared" si="14"/>
        <v>5.4</v>
      </c>
      <c r="AZ8" s="54" t="s">
        <v>88</v>
      </c>
      <c r="BA8" s="9">
        <f t="shared" si="15"/>
        <v>5.4</v>
      </c>
      <c r="BB8" s="54" t="s">
        <v>94</v>
      </c>
      <c r="BC8" s="9">
        <f t="shared" si="16"/>
        <v>5.4</v>
      </c>
      <c r="BD8" s="54" t="s">
        <v>98</v>
      </c>
      <c r="BE8" s="9">
        <f t="shared" si="17"/>
        <v>5.4</v>
      </c>
      <c r="BF8" s="54" t="s">
        <v>121</v>
      </c>
      <c r="BG8" s="9">
        <f t="shared" si="18"/>
        <v>5.4</v>
      </c>
      <c r="BH8" s="9"/>
      <c r="BI8" s="54" t="s">
        <v>73</v>
      </c>
      <c r="BJ8" s="9">
        <f t="shared" si="19"/>
        <v>5.4</v>
      </c>
      <c r="BK8" s="55" t="s">
        <v>84</v>
      </c>
      <c r="BL8" s="9">
        <f t="shared" si="20"/>
        <v>5.4</v>
      </c>
      <c r="BM8" s="54" t="s">
        <v>135</v>
      </c>
      <c r="BN8" s="9">
        <f t="shared" si="21"/>
        <v>5.4</v>
      </c>
      <c r="BO8" s="54" t="s">
        <v>94</v>
      </c>
      <c r="BP8" s="9">
        <f t="shared" si="22"/>
        <v>5.4</v>
      </c>
      <c r="BQ8" s="54" t="s">
        <v>98</v>
      </c>
      <c r="BR8" s="9">
        <f t="shared" si="23"/>
        <v>5.4</v>
      </c>
      <c r="BS8" s="54" t="s">
        <v>121</v>
      </c>
      <c r="BT8" s="9">
        <f t="shared" si="24"/>
        <v>5.4</v>
      </c>
      <c r="BU8" s="9"/>
      <c r="BV8" s="54" t="s">
        <v>73</v>
      </c>
      <c r="BW8" s="9">
        <f t="shared" si="25"/>
        <v>9</v>
      </c>
      <c r="BX8" s="55" t="s">
        <v>83</v>
      </c>
      <c r="BY8" s="9">
        <f t="shared" si="26"/>
        <v>9</v>
      </c>
      <c r="BZ8" s="54" t="s">
        <v>85</v>
      </c>
      <c r="CA8" s="9">
        <f t="shared" si="27"/>
        <v>9</v>
      </c>
      <c r="CB8" s="54" t="s">
        <v>94</v>
      </c>
      <c r="CC8" s="9">
        <f t="shared" si="28"/>
        <v>9</v>
      </c>
      <c r="CD8" s="54" t="s">
        <v>98</v>
      </c>
      <c r="CE8" s="9">
        <f t="shared" si="29"/>
        <v>9</v>
      </c>
      <c r="CF8" s="54" t="s">
        <v>121</v>
      </c>
      <c r="CG8" s="9">
        <f t="shared" si="30"/>
        <v>9</v>
      </c>
      <c r="CH8" s="9"/>
      <c r="CI8" s="54" t="s">
        <v>73</v>
      </c>
      <c r="CJ8" s="9">
        <f t="shared" si="31"/>
        <v>9</v>
      </c>
      <c r="CK8" s="55" t="s">
        <v>83</v>
      </c>
      <c r="CL8" s="9">
        <f t="shared" si="32"/>
        <v>9</v>
      </c>
      <c r="CM8" s="54" t="s">
        <v>85</v>
      </c>
      <c r="CN8" s="9">
        <f t="shared" si="33"/>
        <v>9</v>
      </c>
      <c r="CO8" s="54" t="s">
        <v>94</v>
      </c>
      <c r="CP8" s="9">
        <f t="shared" si="34"/>
        <v>9</v>
      </c>
      <c r="CQ8" s="54" t="s">
        <v>98</v>
      </c>
      <c r="CR8" s="9">
        <f t="shared" si="35"/>
        <v>9</v>
      </c>
      <c r="CS8" s="54" t="s">
        <v>121</v>
      </c>
      <c r="CT8" s="9">
        <f t="shared" si="36"/>
        <v>9</v>
      </c>
    </row>
    <row r="9" spans="1:98" x14ac:dyDescent="0.15">
      <c r="A9" s="33" t="s">
        <v>181</v>
      </c>
      <c r="B9" s="34" t="s">
        <v>182</v>
      </c>
      <c r="C9" s="35" t="s">
        <v>170</v>
      </c>
      <c r="D9" s="35" t="s">
        <v>51</v>
      </c>
      <c r="E9" s="9">
        <v>1</v>
      </c>
      <c r="F9" s="36"/>
      <c r="G9" s="33">
        <v>107</v>
      </c>
      <c r="H9" s="9">
        <v>116</v>
      </c>
      <c r="I9" s="9">
        <v>141</v>
      </c>
      <c r="J9" s="9">
        <v>58</v>
      </c>
      <c r="K9" s="9">
        <v>64</v>
      </c>
      <c r="L9" s="9">
        <v>77</v>
      </c>
      <c r="M9" s="4">
        <f t="shared" si="0"/>
        <v>563</v>
      </c>
      <c r="N9" s="50" t="s">
        <v>171</v>
      </c>
      <c r="O9" s="9">
        <f>IF($D9="理科",IF(AND($M9&gt;='高考-分数线'!$C$2,$G9&gt;='高考-分数线'!$D$2),36,IF($G9&gt;='高考-分数线'!$D$2,18,0)),IF($D9="文科",IF(AND($M9&gt;='高考-分数线'!$C$3,$G9&gt;='高考-分数线'!$D$3),36,IF($G9&gt;='高考-分数线'!$D$3,18,0))))</f>
        <v>36</v>
      </c>
      <c r="P9" s="9">
        <f>IF($D9="理科",IF(AND($M9&gt;='高考-分数线'!$C$2,H9&gt;='高考-分数线'!$E$2),36,IF(H9&gt;='高考-分数线'!$E$2,18,0)),IF($D9="文科",IF(AND($M9&gt;='高考-分数线'!$C$3,H9&gt;='高考-分数线'!$E$3),36,IF(H9&gt;='高考-分数线'!$E$3,18,0))))</f>
        <v>36</v>
      </c>
      <c r="Q9" s="9">
        <f>IF($D9="理科",IF(AND($M9&gt;='高考-分数线'!$C$2,I9&gt;='高考-分数线'!$F$2),36,IF(I9&gt;='高考-分数线'!$F$2,18,0)),IF($D9="文科",IF(AND($M9&gt;='高考-分数线'!$C$3,I9&gt;='高考-分数线'!$F$3),36,IF(I9&gt;='高考-分数线'!$F$3,18,0))))</f>
        <v>36</v>
      </c>
      <c r="R9" s="9">
        <f>IF($D9="理科",IF(AND($M9&gt;='高考-分数线'!$C$2,J9&gt;='高考-分数线'!$G$2),36,IF(J9&gt;='高考-分数线'!$G$2,18,0)),IF($D9="文科",IF(AND($M9&gt;='高考-分数线'!$C$3,J9&gt;='高考-分数线'!$G$3),36,IF(J9&gt;='高考-分数线'!$G$3,18,0))))</f>
        <v>36</v>
      </c>
      <c r="S9" s="9">
        <f>IF($D9="理科",IF(AND($M9&gt;='高考-分数线'!$C$2,K9&gt;='高考-分数线'!$H$2),36,IF(K9&gt;='高考-分数线'!$H$2,18,0)),IF($D9="文科",IF(AND($M9&gt;='高考-分数线'!$C$3,K9&gt;='高考-分数线'!$H$3),36,IF(K9&gt;='高考-分数线'!$H$3,18,0))))</f>
        <v>36</v>
      </c>
      <c r="T9" s="9">
        <f>IF($D9="理科",IF(AND($M9&gt;='高考-分数线'!$C$2,L9&gt;='高考-分数线'!$I$2),36,IF(L9&gt;='高考-分数线'!$I$2,18,0)),IF($D9="文科",IF(AND($M9&gt;='高考-分数线'!$C$3,L9&gt;='高考-分数线'!$I$3),36,IF(L9&gt;='高考-分数线'!$I$3,18,0))))</f>
        <v>36</v>
      </c>
      <c r="U9" s="33"/>
      <c r="V9" s="54" t="s">
        <v>76</v>
      </c>
      <c r="W9" s="9">
        <f t="shared" si="1"/>
        <v>3.6</v>
      </c>
      <c r="X9" s="54" t="s">
        <v>83</v>
      </c>
      <c r="Y9" s="9">
        <f t="shared" si="2"/>
        <v>3.6</v>
      </c>
      <c r="Z9" s="54" t="s">
        <v>85</v>
      </c>
      <c r="AA9" s="9">
        <f t="shared" si="3"/>
        <v>3.6</v>
      </c>
      <c r="AB9" s="54" t="s">
        <v>94</v>
      </c>
      <c r="AC9" s="9">
        <f t="shared" si="4"/>
        <v>3.6</v>
      </c>
      <c r="AD9" s="54" t="s">
        <v>98</v>
      </c>
      <c r="AE9" s="9">
        <f t="shared" si="5"/>
        <v>3.6</v>
      </c>
      <c r="AF9" s="54" t="s">
        <v>121</v>
      </c>
      <c r="AG9" s="9">
        <f t="shared" si="6"/>
        <v>3.6</v>
      </c>
      <c r="AH9" s="9"/>
      <c r="AI9" s="9" t="s">
        <v>78</v>
      </c>
      <c r="AJ9" s="9">
        <f t="shared" si="7"/>
        <v>3.6</v>
      </c>
      <c r="AK9" s="55" t="s">
        <v>83</v>
      </c>
      <c r="AL9" s="9">
        <f t="shared" si="8"/>
        <v>3.6</v>
      </c>
      <c r="AM9" s="9" t="s">
        <v>85</v>
      </c>
      <c r="AN9" s="9">
        <f t="shared" si="9"/>
        <v>3.6</v>
      </c>
      <c r="AO9" s="54" t="s">
        <v>94</v>
      </c>
      <c r="AP9" s="9">
        <f t="shared" si="10"/>
        <v>3.6</v>
      </c>
      <c r="AQ9" s="54" t="s">
        <v>96</v>
      </c>
      <c r="AR9" s="9">
        <f t="shared" si="11"/>
        <v>3.6</v>
      </c>
      <c r="AS9" s="54" t="s">
        <v>121</v>
      </c>
      <c r="AT9" s="9">
        <f t="shared" si="12"/>
        <v>3.6</v>
      </c>
      <c r="AU9" s="9"/>
      <c r="AV9" s="54" t="s">
        <v>78</v>
      </c>
      <c r="AW9" s="9">
        <f t="shared" si="13"/>
        <v>5.4</v>
      </c>
      <c r="AX9" s="54" t="s">
        <v>129</v>
      </c>
      <c r="AY9" s="9">
        <f t="shared" si="14"/>
        <v>5.4</v>
      </c>
      <c r="AZ9" s="54" t="s">
        <v>85</v>
      </c>
      <c r="BA9" s="9">
        <f t="shared" si="15"/>
        <v>5.4</v>
      </c>
      <c r="BB9" s="54" t="s">
        <v>93</v>
      </c>
      <c r="BC9" s="9">
        <f t="shared" si="16"/>
        <v>5.4</v>
      </c>
      <c r="BD9" s="54" t="s">
        <v>96</v>
      </c>
      <c r="BE9" s="9">
        <f t="shared" si="17"/>
        <v>5.4</v>
      </c>
      <c r="BF9" s="54" t="s">
        <v>102</v>
      </c>
      <c r="BG9" s="9">
        <f t="shared" si="18"/>
        <v>5.4</v>
      </c>
      <c r="BH9" s="9"/>
      <c r="BI9" s="54" t="s">
        <v>78</v>
      </c>
      <c r="BJ9" s="9">
        <f t="shared" si="19"/>
        <v>5.4</v>
      </c>
      <c r="BK9" s="55" t="s">
        <v>83</v>
      </c>
      <c r="BL9" s="9">
        <f t="shared" si="20"/>
        <v>5.4</v>
      </c>
      <c r="BM9" s="54" t="s">
        <v>85</v>
      </c>
      <c r="BN9" s="9">
        <f t="shared" si="21"/>
        <v>5.4</v>
      </c>
      <c r="BO9" s="54" t="s">
        <v>93</v>
      </c>
      <c r="BP9" s="9">
        <f t="shared" si="22"/>
        <v>5.4</v>
      </c>
      <c r="BQ9" s="54" t="s">
        <v>96</v>
      </c>
      <c r="BR9" s="9">
        <f t="shared" si="23"/>
        <v>5.4</v>
      </c>
      <c r="BS9" s="54" t="s">
        <v>102</v>
      </c>
      <c r="BT9" s="9">
        <f t="shared" si="24"/>
        <v>5.4</v>
      </c>
      <c r="BU9" s="9"/>
      <c r="BV9" s="54" t="s">
        <v>73</v>
      </c>
      <c r="BW9" s="9">
        <f t="shared" si="25"/>
        <v>9</v>
      </c>
      <c r="BX9" s="55" t="s">
        <v>83</v>
      </c>
      <c r="BY9" s="9">
        <f t="shared" si="26"/>
        <v>9</v>
      </c>
      <c r="BZ9" s="54" t="s">
        <v>85</v>
      </c>
      <c r="CA9" s="9">
        <f t="shared" si="27"/>
        <v>9</v>
      </c>
      <c r="CB9" s="54" t="s">
        <v>94</v>
      </c>
      <c r="CC9" s="9">
        <f t="shared" si="28"/>
        <v>9</v>
      </c>
      <c r="CD9" s="54" t="s">
        <v>98</v>
      </c>
      <c r="CE9" s="9">
        <f t="shared" si="29"/>
        <v>9</v>
      </c>
      <c r="CF9" s="54" t="s">
        <v>121</v>
      </c>
      <c r="CG9" s="9">
        <f t="shared" si="30"/>
        <v>9</v>
      </c>
      <c r="CH9" s="9"/>
      <c r="CI9" s="54" t="s">
        <v>73</v>
      </c>
      <c r="CJ9" s="9">
        <f t="shared" si="31"/>
        <v>9</v>
      </c>
      <c r="CK9" s="55" t="s">
        <v>83</v>
      </c>
      <c r="CL9" s="9">
        <f t="shared" si="32"/>
        <v>9</v>
      </c>
      <c r="CM9" s="54" t="s">
        <v>85</v>
      </c>
      <c r="CN9" s="9">
        <f t="shared" si="33"/>
        <v>9</v>
      </c>
      <c r="CO9" s="54" t="s">
        <v>94</v>
      </c>
      <c r="CP9" s="9">
        <f t="shared" si="34"/>
        <v>9</v>
      </c>
      <c r="CQ9" s="54" t="s">
        <v>98</v>
      </c>
      <c r="CR9" s="9">
        <f t="shared" si="35"/>
        <v>9</v>
      </c>
      <c r="CS9" s="54" t="s">
        <v>121</v>
      </c>
      <c r="CT9" s="9">
        <f t="shared" si="36"/>
        <v>9</v>
      </c>
    </row>
    <row r="10" spans="1:98" x14ac:dyDescent="0.15">
      <c r="A10" s="33" t="s">
        <v>183</v>
      </c>
      <c r="B10" s="34" t="s">
        <v>184</v>
      </c>
      <c r="C10" s="35" t="s">
        <v>170</v>
      </c>
      <c r="D10" s="35" t="s">
        <v>51</v>
      </c>
      <c r="E10" s="9">
        <v>1</v>
      </c>
      <c r="F10" s="36"/>
      <c r="G10" s="33">
        <v>109</v>
      </c>
      <c r="H10" s="9">
        <v>106</v>
      </c>
      <c r="I10" s="9">
        <v>113</v>
      </c>
      <c r="J10" s="9">
        <v>87</v>
      </c>
      <c r="K10" s="9">
        <v>63</v>
      </c>
      <c r="L10" s="9">
        <v>68.5</v>
      </c>
      <c r="M10" s="4">
        <f t="shared" si="0"/>
        <v>546.5</v>
      </c>
      <c r="N10" s="50" t="s">
        <v>171</v>
      </c>
      <c r="O10" s="9">
        <f>IF($D10="理科",IF(AND($M10&gt;='高考-分数线'!$C$2,$G10&gt;='高考-分数线'!$D$2),36,IF($G10&gt;='高考-分数线'!$D$2,18,0)),IF($D10="文科",IF(AND($M10&gt;='高考-分数线'!$C$3,$G10&gt;='高考-分数线'!$D$3),36,IF($G10&gt;='高考-分数线'!$D$3,18,0))))</f>
        <v>36</v>
      </c>
      <c r="P10" s="9">
        <f>IF($D10="理科",IF(AND($M10&gt;='高考-分数线'!$C$2,H10&gt;='高考-分数线'!$E$2),36,IF(H10&gt;='高考-分数线'!$E$2,18,0)),IF($D10="文科",IF(AND($M10&gt;='高考-分数线'!$C$3,H10&gt;='高考-分数线'!$E$3),36,IF(H10&gt;='高考-分数线'!$E$3,18,0))))</f>
        <v>36</v>
      </c>
      <c r="Q10" s="9">
        <f>IF($D10="理科",IF(AND($M10&gt;='高考-分数线'!$C$2,I10&gt;='高考-分数线'!$F$2),36,IF(I10&gt;='高考-分数线'!$F$2,18,0)),IF($D10="文科",IF(AND($M10&gt;='高考-分数线'!$C$3,I10&gt;='高考-分数线'!$F$3),36,IF(I10&gt;='高考-分数线'!$F$3,18,0))))</f>
        <v>36</v>
      </c>
      <c r="R10" s="9">
        <f>IF($D10="理科",IF(AND($M10&gt;='高考-分数线'!$C$2,J10&gt;='高考-分数线'!$G$2),36,IF(J10&gt;='高考-分数线'!$G$2,18,0)),IF($D10="文科",IF(AND($M10&gt;='高考-分数线'!$C$3,J10&gt;='高考-分数线'!$G$3),36,IF(J10&gt;='高考-分数线'!$G$3,18,0))))</f>
        <v>36</v>
      </c>
      <c r="S10" s="9">
        <f>IF($D10="理科",IF(AND($M10&gt;='高考-分数线'!$C$2,K10&gt;='高考-分数线'!$H$2),36,IF(K10&gt;='高考-分数线'!$H$2,18,0)),IF($D10="文科",IF(AND($M10&gt;='高考-分数线'!$C$3,K10&gt;='高考-分数线'!$H$3),36,IF(K10&gt;='高考-分数线'!$H$3,18,0))))</f>
        <v>36</v>
      </c>
      <c r="T10" s="9">
        <f>IF($D10="理科",IF(AND($M10&gt;='高考-分数线'!$C$2,L10&gt;='高考-分数线'!$I$2),36,IF(L10&gt;='高考-分数线'!$I$2,18,0)),IF($D10="文科",IF(AND($M10&gt;='高考-分数线'!$C$3,L10&gt;='高考-分数线'!$I$3),36,IF(L10&gt;='高考-分数线'!$I$3,18,0))))</f>
        <v>36</v>
      </c>
      <c r="U10" s="33"/>
      <c r="V10" s="54" t="s">
        <v>73</v>
      </c>
      <c r="W10" s="9">
        <f t="shared" si="1"/>
        <v>3.6</v>
      </c>
      <c r="X10" s="54" t="s">
        <v>84</v>
      </c>
      <c r="Y10" s="9">
        <f t="shared" si="2"/>
        <v>3.6</v>
      </c>
      <c r="Z10" s="54" t="s">
        <v>88</v>
      </c>
      <c r="AA10" s="9">
        <f t="shared" si="3"/>
        <v>3.6</v>
      </c>
      <c r="AB10" s="54" t="s">
        <v>93</v>
      </c>
      <c r="AC10" s="9">
        <f t="shared" si="4"/>
        <v>3.6</v>
      </c>
      <c r="AD10" s="54" t="s">
        <v>96</v>
      </c>
      <c r="AE10" s="9">
        <f t="shared" si="5"/>
        <v>3.6</v>
      </c>
      <c r="AF10" s="54" t="s">
        <v>102</v>
      </c>
      <c r="AG10" s="9">
        <f t="shared" si="6"/>
        <v>3.6</v>
      </c>
      <c r="AH10" s="9"/>
      <c r="AI10" s="9" t="s">
        <v>73</v>
      </c>
      <c r="AJ10" s="9">
        <f t="shared" si="7"/>
        <v>3.6</v>
      </c>
      <c r="AK10" s="55" t="s">
        <v>84</v>
      </c>
      <c r="AL10" s="9">
        <f t="shared" si="8"/>
        <v>3.6</v>
      </c>
      <c r="AM10" s="9" t="s">
        <v>88</v>
      </c>
      <c r="AN10" s="9">
        <f t="shared" si="9"/>
        <v>3.6</v>
      </c>
      <c r="AO10" s="54" t="s">
        <v>93</v>
      </c>
      <c r="AP10" s="9">
        <f t="shared" si="10"/>
        <v>3.6</v>
      </c>
      <c r="AQ10" s="54" t="s">
        <v>98</v>
      </c>
      <c r="AR10" s="9">
        <f t="shared" si="11"/>
        <v>3.6</v>
      </c>
      <c r="AS10" s="54" t="s">
        <v>102</v>
      </c>
      <c r="AT10" s="9">
        <f t="shared" si="12"/>
        <v>3.6</v>
      </c>
      <c r="AU10" s="9"/>
      <c r="AV10" s="54" t="s">
        <v>73</v>
      </c>
      <c r="AW10" s="9">
        <f t="shared" si="13"/>
        <v>5.4</v>
      </c>
      <c r="AX10" s="54" t="s">
        <v>84</v>
      </c>
      <c r="AY10" s="9">
        <f t="shared" si="14"/>
        <v>5.4</v>
      </c>
      <c r="AZ10" s="54" t="s">
        <v>88</v>
      </c>
      <c r="BA10" s="9">
        <f t="shared" si="15"/>
        <v>5.4</v>
      </c>
      <c r="BB10" s="54" t="s">
        <v>93</v>
      </c>
      <c r="BC10" s="9">
        <f t="shared" si="16"/>
        <v>5.4</v>
      </c>
      <c r="BD10" s="54" t="s">
        <v>96</v>
      </c>
      <c r="BE10" s="9">
        <f t="shared" si="17"/>
        <v>5.4</v>
      </c>
      <c r="BF10" s="54" t="s">
        <v>102</v>
      </c>
      <c r="BG10" s="9">
        <f t="shared" si="18"/>
        <v>5.4</v>
      </c>
      <c r="BH10" s="9"/>
      <c r="BI10" s="54" t="s">
        <v>73</v>
      </c>
      <c r="BJ10" s="9">
        <f t="shared" si="19"/>
        <v>5.4</v>
      </c>
      <c r="BK10" s="55" t="s">
        <v>84</v>
      </c>
      <c r="BL10" s="9">
        <f t="shared" si="20"/>
        <v>5.4</v>
      </c>
      <c r="BM10" s="54" t="s">
        <v>135</v>
      </c>
      <c r="BN10" s="9">
        <f t="shared" si="21"/>
        <v>5.4</v>
      </c>
      <c r="BO10" s="54" t="s">
        <v>93</v>
      </c>
      <c r="BP10" s="9">
        <f t="shared" si="22"/>
        <v>5.4</v>
      </c>
      <c r="BQ10" s="54" t="s">
        <v>96</v>
      </c>
      <c r="BR10" s="9">
        <f t="shared" si="23"/>
        <v>5.4</v>
      </c>
      <c r="BS10" s="54" t="s">
        <v>102</v>
      </c>
      <c r="BT10" s="9">
        <f t="shared" si="24"/>
        <v>5.4</v>
      </c>
      <c r="BU10" s="9"/>
      <c r="BV10" s="54" t="s">
        <v>136</v>
      </c>
      <c r="BW10" s="9">
        <f t="shared" si="25"/>
        <v>9</v>
      </c>
      <c r="BX10" s="55" t="s">
        <v>84</v>
      </c>
      <c r="BY10" s="9">
        <f t="shared" si="26"/>
        <v>9</v>
      </c>
      <c r="BZ10" s="54" t="s">
        <v>88</v>
      </c>
      <c r="CA10" s="9">
        <f t="shared" si="27"/>
        <v>9</v>
      </c>
      <c r="CB10" s="54" t="s">
        <v>93</v>
      </c>
      <c r="CC10" s="9">
        <f t="shared" si="28"/>
        <v>9</v>
      </c>
      <c r="CD10" s="54" t="s">
        <v>96</v>
      </c>
      <c r="CE10" s="9">
        <f t="shared" si="29"/>
        <v>9</v>
      </c>
      <c r="CF10" s="54" t="s">
        <v>102</v>
      </c>
      <c r="CG10" s="9">
        <f t="shared" si="30"/>
        <v>9</v>
      </c>
      <c r="CH10" s="9"/>
      <c r="CI10" s="54" t="s">
        <v>136</v>
      </c>
      <c r="CJ10" s="9">
        <f t="shared" si="31"/>
        <v>9</v>
      </c>
      <c r="CK10" s="55" t="s">
        <v>84</v>
      </c>
      <c r="CL10" s="9">
        <f t="shared" si="32"/>
        <v>9</v>
      </c>
      <c r="CM10" s="54" t="s">
        <v>88</v>
      </c>
      <c r="CN10" s="9">
        <f t="shared" si="33"/>
        <v>9</v>
      </c>
      <c r="CO10" s="54" t="s">
        <v>93</v>
      </c>
      <c r="CP10" s="9">
        <f t="shared" si="34"/>
        <v>9</v>
      </c>
      <c r="CQ10" s="54" t="s">
        <v>96</v>
      </c>
      <c r="CR10" s="9">
        <f t="shared" si="35"/>
        <v>9</v>
      </c>
      <c r="CS10" s="54" t="s">
        <v>102</v>
      </c>
      <c r="CT10" s="9">
        <f t="shared" si="36"/>
        <v>9</v>
      </c>
    </row>
    <row r="11" spans="1:98" x14ac:dyDescent="0.15">
      <c r="A11" s="37" t="s">
        <v>185</v>
      </c>
      <c r="B11" s="34" t="s">
        <v>186</v>
      </c>
      <c r="C11" s="35" t="s">
        <v>170</v>
      </c>
      <c r="D11" s="35" t="s">
        <v>51</v>
      </c>
      <c r="E11" s="9">
        <v>1</v>
      </c>
      <c r="F11" s="36">
        <v>1</v>
      </c>
      <c r="G11" s="33">
        <v>109</v>
      </c>
      <c r="H11" s="9">
        <v>109</v>
      </c>
      <c r="I11" s="9">
        <v>143</v>
      </c>
      <c r="J11" s="9">
        <v>64</v>
      </c>
      <c r="K11" s="9">
        <v>49.5</v>
      </c>
      <c r="L11" s="9">
        <v>71</v>
      </c>
      <c r="M11" s="4">
        <f t="shared" si="0"/>
        <v>545.5</v>
      </c>
      <c r="N11" s="50" t="s">
        <v>171</v>
      </c>
      <c r="O11" s="9">
        <f>IF($D11="理科",IF(AND($M11&gt;='高考-分数线'!$C$2,$G11&gt;='高考-分数线'!$D$2),36,IF($G11&gt;='高考-分数线'!$D$2,18,0)),IF($D11="文科",IF(AND($M11&gt;='高考-分数线'!$C$3,$G11&gt;='高考-分数线'!$D$3),36,IF($G11&gt;='高考-分数线'!$D$3,18,0))))</f>
        <v>36</v>
      </c>
      <c r="P11" s="9">
        <f>IF($D11="理科",IF(AND($M11&gt;='高考-分数线'!$C$2,H11&gt;='高考-分数线'!$E$2),36,IF(H11&gt;='高考-分数线'!$E$2,18,0)),IF($D11="文科",IF(AND($M11&gt;='高考-分数线'!$C$3,H11&gt;='高考-分数线'!$E$3),36,IF(H11&gt;='高考-分数线'!$E$3,18,0))))</f>
        <v>36</v>
      </c>
      <c r="Q11" s="9">
        <f>IF($D11="理科",IF(AND($M11&gt;='高考-分数线'!$C$2,I11&gt;='高考-分数线'!$F$2),36,IF(I11&gt;='高考-分数线'!$F$2,18,0)),IF($D11="文科",IF(AND($M11&gt;='高考-分数线'!$C$3,I11&gt;='高考-分数线'!$F$3),36,IF(I11&gt;='高考-分数线'!$F$3,18,0))))</f>
        <v>36</v>
      </c>
      <c r="R11" s="9">
        <f>IF($D11="理科",IF(AND($M11&gt;='高考-分数线'!$C$2,J11&gt;='高考-分数线'!$G$2),36,IF(J11&gt;='高考-分数线'!$G$2,18,0)),IF($D11="文科",IF(AND($M11&gt;='高考-分数线'!$C$3,J11&gt;='高考-分数线'!$G$3),36,IF(J11&gt;='高考-分数线'!$G$3,18,0))))</f>
        <v>36</v>
      </c>
      <c r="S11" s="9">
        <f>IF($D11="理科",IF(AND($M11&gt;='高考-分数线'!$C$2,K11&gt;='高考-分数线'!$H$2),36,IF(K11&gt;='高考-分数线'!$H$2,18,0)),IF($D11="文科",IF(AND($M11&gt;='高考-分数线'!$C$3,K11&gt;='高考-分数线'!$H$3),36,IF(K11&gt;='高考-分数线'!$H$3,18,0))))</f>
        <v>0</v>
      </c>
      <c r="T11" s="9">
        <f>IF($D11="理科",IF(AND($M11&gt;='高考-分数线'!$C$2,L11&gt;='高考-分数线'!$I$2),36,IF(L11&gt;='高考-分数线'!$I$2,18,0)),IF($D11="文科",IF(AND($M11&gt;='高考-分数线'!$C$3,L11&gt;='高考-分数线'!$I$3),36,IF(L11&gt;='高考-分数线'!$I$3,18,0))))</f>
        <v>36</v>
      </c>
      <c r="U11" s="33"/>
      <c r="V11" s="54" t="s">
        <v>73</v>
      </c>
      <c r="W11" s="9">
        <f t="shared" si="1"/>
        <v>3.6</v>
      </c>
      <c r="X11" s="54" t="s">
        <v>84</v>
      </c>
      <c r="Y11" s="9">
        <f t="shared" si="2"/>
        <v>3.6</v>
      </c>
      <c r="Z11" s="54" t="s">
        <v>88</v>
      </c>
      <c r="AA11" s="9">
        <f t="shared" si="3"/>
        <v>3.6</v>
      </c>
      <c r="AB11" s="54" t="s">
        <v>93</v>
      </c>
      <c r="AC11" s="9">
        <f t="shared" si="4"/>
        <v>3.6</v>
      </c>
      <c r="AD11" s="54" t="s">
        <v>96</v>
      </c>
      <c r="AE11" s="9">
        <f t="shared" si="5"/>
        <v>0</v>
      </c>
      <c r="AF11" s="54" t="s">
        <v>102</v>
      </c>
      <c r="AG11" s="9">
        <f t="shared" si="6"/>
        <v>3.6</v>
      </c>
      <c r="AH11" s="9"/>
      <c r="AI11" s="9" t="s">
        <v>73</v>
      </c>
      <c r="AJ11" s="9">
        <f t="shared" si="7"/>
        <v>3.6</v>
      </c>
      <c r="AK11" s="55" t="s">
        <v>84</v>
      </c>
      <c r="AL11" s="9">
        <f t="shared" si="8"/>
        <v>3.6</v>
      </c>
      <c r="AM11" s="9" t="s">
        <v>88</v>
      </c>
      <c r="AN11" s="9">
        <f t="shared" si="9"/>
        <v>3.6</v>
      </c>
      <c r="AO11" s="54" t="s">
        <v>93</v>
      </c>
      <c r="AP11" s="9">
        <f t="shared" si="10"/>
        <v>3.6</v>
      </c>
      <c r="AQ11" s="54" t="s">
        <v>98</v>
      </c>
      <c r="AR11" s="9">
        <f t="shared" si="11"/>
        <v>0</v>
      </c>
      <c r="AS11" s="54" t="s">
        <v>102</v>
      </c>
      <c r="AT11" s="9">
        <f t="shared" si="12"/>
        <v>3.6</v>
      </c>
      <c r="AU11" s="9"/>
      <c r="AV11" s="54" t="s">
        <v>73</v>
      </c>
      <c r="AW11" s="9">
        <f t="shared" si="13"/>
        <v>5.4</v>
      </c>
      <c r="AX11" s="54" t="s">
        <v>84</v>
      </c>
      <c r="AY11" s="9">
        <f t="shared" si="14"/>
        <v>5.4</v>
      </c>
      <c r="AZ11" s="54" t="s">
        <v>88</v>
      </c>
      <c r="BA11" s="9">
        <f t="shared" si="15"/>
        <v>5.4</v>
      </c>
      <c r="BB11" s="54" t="s">
        <v>93</v>
      </c>
      <c r="BC11" s="9">
        <f t="shared" si="16"/>
        <v>5.4</v>
      </c>
      <c r="BD11" s="54" t="s">
        <v>96</v>
      </c>
      <c r="BE11" s="9">
        <f t="shared" si="17"/>
        <v>0</v>
      </c>
      <c r="BF11" s="54" t="s">
        <v>102</v>
      </c>
      <c r="BG11" s="9">
        <f t="shared" si="18"/>
        <v>5.4</v>
      </c>
      <c r="BH11" s="9"/>
      <c r="BI11" s="54" t="s">
        <v>73</v>
      </c>
      <c r="BJ11" s="9">
        <f t="shared" si="19"/>
        <v>5.4</v>
      </c>
      <c r="BK11" s="55" t="s">
        <v>84</v>
      </c>
      <c r="BL11" s="9">
        <f t="shared" si="20"/>
        <v>5.4</v>
      </c>
      <c r="BM11" s="54" t="s">
        <v>135</v>
      </c>
      <c r="BN11" s="9">
        <f t="shared" si="21"/>
        <v>5.4</v>
      </c>
      <c r="BO11" s="54" t="s">
        <v>93</v>
      </c>
      <c r="BP11" s="9">
        <f t="shared" si="22"/>
        <v>5.4</v>
      </c>
      <c r="BQ11" s="54" t="s">
        <v>96</v>
      </c>
      <c r="BR11" s="9">
        <f t="shared" si="23"/>
        <v>0</v>
      </c>
      <c r="BS11" s="54" t="s">
        <v>102</v>
      </c>
      <c r="BT11" s="9">
        <f t="shared" si="24"/>
        <v>5.4</v>
      </c>
      <c r="BU11" s="9"/>
      <c r="BV11" s="54" t="s">
        <v>136</v>
      </c>
      <c r="BW11" s="9">
        <f t="shared" si="25"/>
        <v>9</v>
      </c>
      <c r="BX11" s="55" t="s">
        <v>84</v>
      </c>
      <c r="BY11" s="9">
        <f t="shared" si="26"/>
        <v>9</v>
      </c>
      <c r="BZ11" s="54" t="s">
        <v>88</v>
      </c>
      <c r="CA11" s="9">
        <f t="shared" si="27"/>
        <v>9</v>
      </c>
      <c r="CB11" s="54" t="s">
        <v>93</v>
      </c>
      <c r="CC11" s="9">
        <f t="shared" si="28"/>
        <v>9</v>
      </c>
      <c r="CD11" s="54" t="s">
        <v>96</v>
      </c>
      <c r="CE11" s="9">
        <f t="shared" si="29"/>
        <v>0</v>
      </c>
      <c r="CF11" s="54" t="s">
        <v>102</v>
      </c>
      <c r="CG11" s="9">
        <f t="shared" si="30"/>
        <v>9</v>
      </c>
      <c r="CH11" s="9"/>
      <c r="CI11" s="54" t="s">
        <v>136</v>
      </c>
      <c r="CJ11" s="9">
        <f t="shared" si="31"/>
        <v>9</v>
      </c>
      <c r="CK11" s="55" t="s">
        <v>84</v>
      </c>
      <c r="CL11" s="9">
        <f t="shared" si="32"/>
        <v>9</v>
      </c>
      <c r="CM11" s="54" t="s">
        <v>88</v>
      </c>
      <c r="CN11" s="9">
        <f t="shared" si="33"/>
        <v>9</v>
      </c>
      <c r="CO11" s="54" t="s">
        <v>93</v>
      </c>
      <c r="CP11" s="9">
        <f t="shared" si="34"/>
        <v>9</v>
      </c>
      <c r="CQ11" s="54" t="s">
        <v>96</v>
      </c>
      <c r="CR11" s="9">
        <f t="shared" si="35"/>
        <v>0</v>
      </c>
      <c r="CS11" s="54" t="s">
        <v>102</v>
      </c>
      <c r="CT11" s="9">
        <f t="shared" si="36"/>
        <v>9</v>
      </c>
    </row>
    <row r="12" spans="1:98" x14ac:dyDescent="0.15">
      <c r="A12" s="37" t="s">
        <v>187</v>
      </c>
      <c r="B12" s="34" t="s">
        <v>188</v>
      </c>
      <c r="C12" s="35" t="s">
        <v>170</v>
      </c>
      <c r="D12" s="35" t="s">
        <v>51</v>
      </c>
      <c r="E12" s="9">
        <v>1</v>
      </c>
      <c r="F12" s="36">
        <v>1</v>
      </c>
      <c r="G12" s="33">
        <v>117</v>
      </c>
      <c r="H12" s="9">
        <v>109</v>
      </c>
      <c r="I12" s="9">
        <v>125</v>
      </c>
      <c r="J12" s="9">
        <v>59.5</v>
      </c>
      <c r="K12" s="9">
        <v>66</v>
      </c>
      <c r="L12" s="9">
        <v>67</v>
      </c>
      <c r="M12" s="4">
        <f t="shared" si="0"/>
        <v>543.5</v>
      </c>
      <c r="N12" s="50" t="s">
        <v>171</v>
      </c>
      <c r="O12" s="9">
        <f>IF($D12="理科",IF(AND($M12&gt;='高考-分数线'!$C$2,$G12&gt;='高考-分数线'!$D$2),36,IF($G12&gt;='高考-分数线'!$D$2,18,0)),IF($D12="文科",IF(AND($M12&gt;='高考-分数线'!$C$3,$G12&gt;='高考-分数线'!$D$3),36,IF($G12&gt;='高考-分数线'!$D$3,18,0))))</f>
        <v>36</v>
      </c>
      <c r="P12" s="9">
        <f>IF($D12="理科",IF(AND($M12&gt;='高考-分数线'!$C$2,H12&gt;='高考-分数线'!$E$2),36,IF(H12&gt;='高考-分数线'!$E$2,18,0)),IF($D12="文科",IF(AND($M12&gt;='高考-分数线'!$C$3,H12&gt;='高考-分数线'!$E$3),36,IF(H12&gt;='高考-分数线'!$E$3,18,0))))</f>
        <v>36</v>
      </c>
      <c r="Q12" s="9">
        <f>IF($D12="理科",IF(AND($M12&gt;='高考-分数线'!$C$2,I12&gt;='高考-分数线'!$F$2),36,IF(I12&gt;='高考-分数线'!$F$2,18,0)),IF($D12="文科",IF(AND($M12&gt;='高考-分数线'!$C$3,I12&gt;='高考-分数线'!$F$3),36,IF(I12&gt;='高考-分数线'!$F$3,18,0))))</f>
        <v>36</v>
      </c>
      <c r="R12" s="9">
        <f>IF($D12="理科",IF(AND($M12&gt;='高考-分数线'!$C$2,J12&gt;='高考-分数线'!$G$2),36,IF(J12&gt;='高考-分数线'!$G$2,18,0)),IF($D12="文科",IF(AND($M12&gt;='高考-分数线'!$C$3,J12&gt;='高考-分数线'!$G$3),36,IF(J12&gt;='高考-分数线'!$G$3,18,0))))</f>
        <v>36</v>
      </c>
      <c r="S12" s="9">
        <f>IF($D12="理科",IF(AND($M12&gt;='高考-分数线'!$C$2,K12&gt;='高考-分数线'!$H$2),36,IF(K12&gt;='高考-分数线'!$H$2,18,0)),IF($D12="文科",IF(AND($M12&gt;='高考-分数线'!$C$3,K12&gt;='高考-分数线'!$H$3),36,IF(K12&gt;='高考-分数线'!$H$3,18,0))))</f>
        <v>36</v>
      </c>
      <c r="T12" s="9">
        <f>IF($D12="理科",IF(AND($M12&gt;='高考-分数线'!$C$2,L12&gt;='高考-分数线'!$I$2),36,IF(L12&gt;='高考-分数线'!$I$2,18,0)),IF($D12="文科",IF(AND($M12&gt;='高考-分数线'!$C$3,L12&gt;='高考-分数线'!$I$3),36,IF(L12&gt;='高考-分数线'!$I$3,18,0))))</f>
        <v>36</v>
      </c>
      <c r="U12" s="33"/>
      <c r="V12" s="54" t="s">
        <v>73</v>
      </c>
      <c r="W12" s="9">
        <f t="shared" si="1"/>
        <v>3.6</v>
      </c>
      <c r="X12" s="54" t="s">
        <v>84</v>
      </c>
      <c r="Y12" s="9">
        <f t="shared" si="2"/>
        <v>3.6</v>
      </c>
      <c r="Z12" s="54" t="s">
        <v>88</v>
      </c>
      <c r="AA12" s="9">
        <f t="shared" si="3"/>
        <v>3.6</v>
      </c>
      <c r="AB12" s="54" t="s">
        <v>93</v>
      </c>
      <c r="AC12" s="9">
        <f t="shared" si="4"/>
        <v>3.6</v>
      </c>
      <c r="AD12" s="54" t="s">
        <v>96</v>
      </c>
      <c r="AE12" s="9">
        <f t="shared" si="5"/>
        <v>3.6</v>
      </c>
      <c r="AF12" s="54" t="s">
        <v>102</v>
      </c>
      <c r="AG12" s="9">
        <f t="shared" si="6"/>
        <v>3.6</v>
      </c>
      <c r="AH12" s="9"/>
      <c r="AI12" s="9" t="s">
        <v>73</v>
      </c>
      <c r="AJ12" s="9">
        <f t="shared" si="7"/>
        <v>3.6</v>
      </c>
      <c r="AK12" s="55" t="s">
        <v>84</v>
      </c>
      <c r="AL12" s="9">
        <f t="shared" si="8"/>
        <v>3.6</v>
      </c>
      <c r="AM12" s="9" t="s">
        <v>88</v>
      </c>
      <c r="AN12" s="9">
        <f t="shared" si="9"/>
        <v>3.6</v>
      </c>
      <c r="AO12" s="54" t="s">
        <v>93</v>
      </c>
      <c r="AP12" s="9">
        <f t="shared" si="10"/>
        <v>3.6</v>
      </c>
      <c r="AQ12" s="54" t="s">
        <v>98</v>
      </c>
      <c r="AR12" s="9">
        <f t="shared" si="11"/>
        <v>3.6</v>
      </c>
      <c r="AS12" s="54" t="s">
        <v>121</v>
      </c>
      <c r="AT12" s="9">
        <f t="shared" si="12"/>
        <v>3.6</v>
      </c>
      <c r="AU12" s="9"/>
      <c r="AV12" s="54" t="s">
        <v>73</v>
      </c>
      <c r="AW12" s="9">
        <f t="shared" si="13"/>
        <v>5.4</v>
      </c>
      <c r="AX12" s="54" t="s">
        <v>84</v>
      </c>
      <c r="AY12" s="9">
        <f t="shared" si="14"/>
        <v>5.4</v>
      </c>
      <c r="AZ12" s="54" t="s">
        <v>88</v>
      </c>
      <c r="BA12" s="9">
        <f t="shared" si="15"/>
        <v>5.4</v>
      </c>
      <c r="BB12" s="54" t="s">
        <v>93</v>
      </c>
      <c r="BC12" s="9">
        <f t="shared" si="16"/>
        <v>5.4</v>
      </c>
      <c r="BD12" s="54" t="s">
        <v>96</v>
      </c>
      <c r="BE12" s="9">
        <f t="shared" si="17"/>
        <v>5.4</v>
      </c>
      <c r="BF12" s="54" t="s">
        <v>102</v>
      </c>
      <c r="BG12" s="9">
        <f t="shared" si="18"/>
        <v>5.4</v>
      </c>
      <c r="BH12" s="9"/>
      <c r="BI12" s="54" t="s">
        <v>73</v>
      </c>
      <c r="BJ12" s="9">
        <f t="shared" si="19"/>
        <v>5.4</v>
      </c>
      <c r="BK12" s="55" t="s">
        <v>84</v>
      </c>
      <c r="BL12" s="9">
        <f t="shared" si="20"/>
        <v>5.4</v>
      </c>
      <c r="BM12" s="54" t="s">
        <v>135</v>
      </c>
      <c r="BN12" s="9">
        <f t="shared" si="21"/>
        <v>5.4</v>
      </c>
      <c r="BO12" s="54" t="s">
        <v>93</v>
      </c>
      <c r="BP12" s="9">
        <f t="shared" si="22"/>
        <v>5.4</v>
      </c>
      <c r="BQ12" s="54" t="s">
        <v>96</v>
      </c>
      <c r="BR12" s="9">
        <f t="shared" si="23"/>
        <v>5.4</v>
      </c>
      <c r="BS12" s="54" t="s">
        <v>102</v>
      </c>
      <c r="BT12" s="9">
        <f t="shared" si="24"/>
        <v>5.4</v>
      </c>
      <c r="BU12" s="9"/>
      <c r="BV12" s="54" t="s">
        <v>136</v>
      </c>
      <c r="BW12" s="9">
        <f t="shared" si="25"/>
        <v>9</v>
      </c>
      <c r="BX12" s="55" t="s">
        <v>84</v>
      </c>
      <c r="BY12" s="9">
        <f t="shared" si="26"/>
        <v>9</v>
      </c>
      <c r="BZ12" s="54" t="s">
        <v>88</v>
      </c>
      <c r="CA12" s="9">
        <f t="shared" si="27"/>
        <v>9</v>
      </c>
      <c r="CB12" s="54" t="s">
        <v>93</v>
      </c>
      <c r="CC12" s="9">
        <f t="shared" si="28"/>
        <v>9</v>
      </c>
      <c r="CD12" s="54" t="s">
        <v>96</v>
      </c>
      <c r="CE12" s="9">
        <f t="shared" si="29"/>
        <v>9</v>
      </c>
      <c r="CF12" s="54" t="s">
        <v>102</v>
      </c>
      <c r="CG12" s="9">
        <f t="shared" si="30"/>
        <v>9</v>
      </c>
      <c r="CH12" s="9"/>
      <c r="CI12" s="54" t="s">
        <v>136</v>
      </c>
      <c r="CJ12" s="9">
        <f t="shared" si="31"/>
        <v>9</v>
      </c>
      <c r="CK12" s="55" t="s">
        <v>84</v>
      </c>
      <c r="CL12" s="9">
        <f t="shared" si="32"/>
        <v>9</v>
      </c>
      <c r="CM12" s="54" t="s">
        <v>88</v>
      </c>
      <c r="CN12" s="9">
        <f t="shared" si="33"/>
        <v>9</v>
      </c>
      <c r="CO12" s="54" t="s">
        <v>93</v>
      </c>
      <c r="CP12" s="9">
        <f t="shared" si="34"/>
        <v>9</v>
      </c>
      <c r="CQ12" s="54" t="s">
        <v>96</v>
      </c>
      <c r="CR12" s="9">
        <f t="shared" si="35"/>
        <v>9</v>
      </c>
      <c r="CS12" s="54" t="s">
        <v>102</v>
      </c>
      <c r="CT12" s="9">
        <f t="shared" si="36"/>
        <v>9</v>
      </c>
    </row>
    <row r="13" spans="1:98" x14ac:dyDescent="0.15">
      <c r="A13" s="33" t="s">
        <v>189</v>
      </c>
      <c r="B13" s="34" t="s">
        <v>190</v>
      </c>
      <c r="C13" s="35" t="s">
        <v>191</v>
      </c>
      <c r="D13" s="35" t="s">
        <v>51</v>
      </c>
      <c r="E13" s="9">
        <v>1</v>
      </c>
      <c r="F13" s="36"/>
      <c r="G13" s="33">
        <v>94</v>
      </c>
      <c r="H13" s="9">
        <v>117</v>
      </c>
      <c r="I13" s="9">
        <v>91</v>
      </c>
      <c r="J13" s="9">
        <v>82.5</v>
      </c>
      <c r="K13" s="9">
        <v>82</v>
      </c>
      <c r="L13" s="9">
        <v>77</v>
      </c>
      <c r="M13" s="4">
        <f t="shared" si="0"/>
        <v>543.5</v>
      </c>
      <c r="N13" s="50" t="s">
        <v>171</v>
      </c>
      <c r="O13" s="9">
        <f>IF($D13="理科",IF(AND($M13&gt;='高考-分数线'!$C$2,$G13&gt;='高考-分数线'!$D$2),36,IF($G13&gt;='高考-分数线'!$D$2,18,0)),IF($D13="文科",IF(AND($M13&gt;='高考-分数线'!$C$3,$G13&gt;='高考-分数线'!$D$3),36,IF($G13&gt;='高考-分数线'!$D$3,18,0))))</f>
        <v>0</v>
      </c>
      <c r="P13" s="9">
        <f>IF($D13="理科",IF(AND($M13&gt;='高考-分数线'!$C$2,H13&gt;='高考-分数线'!$E$2),36,IF(H13&gt;='高考-分数线'!$E$2,18,0)),IF($D13="文科",IF(AND($M13&gt;='高考-分数线'!$C$3,H13&gt;='高考-分数线'!$E$3),36,IF(H13&gt;='高考-分数线'!$E$3,18,0))))</f>
        <v>36</v>
      </c>
      <c r="Q13" s="9">
        <f>IF($D13="理科",IF(AND($M13&gt;='高考-分数线'!$C$2,I13&gt;='高考-分数线'!$F$2),36,IF(I13&gt;='高考-分数线'!$F$2,18,0)),IF($D13="文科",IF(AND($M13&gt;='高考-分数线'!$C$3,I13&gt;='高考-分数线'!$F$3),36,IF(I13&gt;='高考-分数线'!$F$3,18,0))))</f>
        <v>0</v>
      </c>
      <c r="R13" s="9">
        <f>IF($D13="理科",IF(AND($M13&gt;='高考-分数线'!$C$2,J13&gt;='高考-分数线'!$G$2),36,IF(J13&gt;='高考-分数线'!$G$2,18,0)),IF($D13="文科",IF(AND($M13&gt;='高考-分数线'!$C$3,J13&gt;='高考-分数线'!$G$3),36,IF(J13&gt;='高考-分数线'!$G$3,18,0))))</f>
        <v>36</v>
      </c>
      <c r="S13" s="9">
        <f>IF($D13="理科",IF(AND($M13&gt;='高考-分数线'!$C$2,K13&gt;='高考-分数线'!$H$2),36,IF(K13&gt;='高考-分数线'!$H$2,18,0)),IF($D13="文科",IF(AND($M13&gt;='高考-分数线'!$C$3,K13&gt;='高考-分数线'!$H$3),36,IF(K13&gt;='高考-分数线'!$H$3,18,0))))</f>
        <v>36</v>
      </c>
      <c r="T13" s="9">
        <f>IF($D13="理科",IF(AND($M13&gt;='高考-分数线'!$C$2,L13&gt;='高考-分数线'!$I$2),36,IF(L13&gt;='高考-分数线'!$I$2,18,0)),IF($D13="文科",IF(AND($M13&gt;='高考-分数线'!$C$3,L13&gt;='高考-分数线'!$I$3),36,IF(L13&gt;='高考-分数线'!$I$3,18,0))))</f>
        <v>36</v>
      </c>
      <c r="U13" s="33"/>
      <c r="V13" s="54" t="s">
        <v>77</v>
      </c>
      <c r="W13" s="9">
        <f t="shared" si="1"/>
        <v>0</v>
      </c>
      <c r="X13" s="54" t="s">
        <v>82</v>
      </c>
      <c r="Y13" s="9">
        <f t="shared" si="2"/>
        <v>3.6</v>
      </c>
      <c r="Z13" s="54" t="s">
        <v>90</v>
      </c>
      <c r="AA13" s="9">
        <f t="shared" si="3"/>
        <v>0</v>
      </c>
      <c r="AB13" s="54" t="s">
        <v>94</v>
      </c>
      <c r="AC13" s="9">
        <f t="shared" si="4"/>
        <v>3.6</v>
      </c>
      <c r="AD13" s="54" t="s">
        <v>96</v>
      </c>
      <c r="AE13" s="9">
        <f t="shared" si="5"/>
        <v>3.6</v>
      </c>
      <c r="AF13" s="54" t="s">
        <v>102</v>
      </c>
      <c r="AG13" s="9">
        <f t="shared" si="6"/>
        <v>3.6</v>
      </c>
      <c r="AH13" s="9"/>
      <c r="AI13" s="9" t="s">
        <v>78</v>
      </c>
      <c r="AJ13" s="9">
        <f t="shared" si="7"/>
        <v>0</v>
      </c>
      <c r="AK13" s="55" t="s">
        <v>81</v>
      </c>
      <c r="AL13" s="9">
        <f t="shared" si="8"/>
        <v>3.6</v>
      </c>
      <c r="AM13" s="9" t="s">
        <v>90</v>
      </c>
      <c r="AN13" s="9">
        <f t="shared" si="9"/>
        <v>0</v>
      </c>
      <c r="AO13" s="54" t="s">
        <v>93</v>
      </c>
      <c r="AP13" s="9">
        <f t="shared" si="10"/>
        <v>3.6</v>
      </c>
      <c r="AQ13" s="54" t="s">
        <v>98</v>
      </c>
      <c r="AR13" s="9">
        <f t="shared" si="11"/>
        <v>3.6</v>
      </c>
      <c r="AS13" s="54" t="s">
        <v>102</v>
      </c>
      <c r="AT13" s="9">
        <f t="shared" si="12"/>
        <v>3.6</v>
      </c>
      <c r="AU13" s="9"/>
      <c r="AV13" s="54" t="s">
        <v>78</v>
      </c>
      <c r="AW13" s="9">
        <f t="shared" si="13"/>
        <v>0</v>
      </c>
      <c r="AX13" s="54" t="s">
        <v>81</v>
      </c>
      <c r="AY13" s="9">
        <f t="shared" si="14"/>
        <v>5.4</v>
      </c>
      <c r="AZ13" s="54" t="s">
        <v>88</v>
      </c>
      <c r="BA13" s="9">
        <f t="shared" si="15"/>
        <v>0</v>
      </c>
      <c r="BB13" s="54" t="s">
        <v>93</v>
      </c>
      <c r="BC13" s="9">
        <f t="shared" si="16"/>
        <v>5.4</v>
      </c>
      <c r="BD13" s="54" t="s">
        <v>96</v>
      </c>
      <c r="BE13" s="9">
        <f t="shared" si="17"/>
        <v>5.4</v>
      </c>
      <c r="BF13" s="54" t="s">
        <v>102</v>
      </c>
      <c r="BG13" s="9">
        <f t="shared" si="18"/>
        <v>5.4</v>
      </c>
      <c r="BH13" s="9"/>
      <c r="BI13" s="54" t="s">
        <v>78</v>
      </c>
      <c r="BJ13" s="9">
        <f t="shared" si="19"/>
        <v>0</v>
      </c>
      <c r="BK13" s="55" t="s">
        <v>81</v>
      </c>
      <c r="BL13" s="9">
        <f t="shared" si="20"/>
        <v>5.4</v>
      </c>
      <c r="BM13" s="54" t="s">
        <v>87</v>
      </c>
      <c r="BN13" s="9">
        <f t="shared" si="21"/>
        <v>0</v>
      </c>
      <c r="BO13" s="54" t="s">
        <v>93</v>
      </c>
      <c r="BP13" s="9">
        <f t="shared" si="22"/>
        <v>5.4</v>
      </c>
      <c r="BQ13" s="54" t="s">
        <v>96</v>
      </c>
      <c r="BR13" s="9">
        <f t="shared" si="23"/>
        <v>5.4</v>
      </c>
      <c r="BS13" s="54" t="s">
        <v>102</v>
      </c>
      <c r="BT13" s="9">
        <f t="shared" si="24"/>
        <v>5.4</v>
      </c>
      <c r="BU13" s="9"/>
      <c r="BV13" s="54" t="s">
        <v>73</v>
      </c>
      <c r="BW13" s="9">
        <f t="shared" si="25"/>
        <v>0</v>
      </c>
      <c r="BX13" s="55" t="s">
        <v>83</v>
      </c>
      <c r="BY13" s="9">
        <f t="shared" si="26"/>
        <v>9</v>
      </c>
      <c r="BZ13" s="54" t="s">
        <v>85</v>
      </c>
      <c r="CA13" s="9">
        <f t="shared" si="27"/>
        <v>0</v>
      </c>
      <c r="CB13" s="54" t="s">
        <v>94</v>
      </c>
      <c r="CC13" s="9">
        <f t="shared" si="28"/>
        <v>9</v>
      </c>
      <c r="CD13" s="54" t="s">
        <v>98</v>
      </c>
      <c r="CE13" s="9">
        <f t="shared" si="29"/>
        <v>9</v>
      </c>
      <c r="CF13" s="54" t="s">
        <v>121</v>
      </c>
      <c r="CG13" s="9">
        <f t="shared" si="30"/>
        <v>9</v>
      </c>
      <c r="CH13" s="9"/>
      <c r="CI13" s="54" t="s">
        <v>73</v>
      </c>
      <c r="CJ13" s="9">
        <f t="shared" si="31"/>
        <v>0</v>
      </c>
      <c r="CK13" s="55" t="s">
        <v>83</v>
      </c>
      <c r="CL13" s="9">
        <f t="shared" si="32"/>
        <v>9</v>
      </c>
      <c r="CM13" s="54" t="s">
        <v>85</v>
      </c>
      <c r="CN13" s="9">
        <f t="shared" si="33"/>
        <v>0</v>
      </c>
      <c r="CO13" s="54" t="s">
        <v>94</v>
      </c>
      <c r="CP13" s="9">
        <f t="shared" si="34"/>
        <v>9</v>
      </c>
      <c r="CQ13" s="54" t="s">
        <v>98</v>
      </c>
      <c r="CR13" s="9">
        <f t="shared" si="35"/>
        <v>9</v>
      </c>
      <c r="CS13" s="54" t="s">
        <v>121</v>
      </c>
      <c r="CT13" s="9">
        <f t="shared" si="36"/>
        <v>9</v>
      </c>
    </row>
    <row r="14" spans="1:98" x14ac:dyDescent="0.15">
      <c r="A14" s="37" t="s">
        <v>192</v>
      </c>
      <c r="B14" s="34" t="s">
        <v>193</v>
      </c>
      <c r="C14" s="35" t="s">
        <v>170</v>
      </c>
      <c r="D14" s="35" t="s">
        <v>51</v>
      </c>
      <c r="E14" s="9">
        <v>1</v>
      </c>
      <c r="F14" s="36">
        <v>1</v>
      </c>
      <c r="G14" s="33">
        <v>110</v>
      </c>
      <c r="H14" s="9">
        <v>85</v>
      </c>
      <c r="I14" s="9">
        <v>139</v>
      </c>
      <c r="J14" s="9">
        <v>70</v>
      </c>
      <c r="K14" s="9">
        <v>61</v>
      </c>
      <c r="L14" s="9">
        <v>75.5</v>
      </c>
      <c r="M14" s="4">
        <f t="shared" si="0"/>
        <v>540.5</v>
      </c>
      <c r="N14" s="50" t="s">
        <v>171</v>
      </c>
      <c r="O14" s="9">
        <f>IF($D14="理科",IF(AND($M14&gt;='高考-分数线'!$C$2,$G14&gt;='高考-分数线'!$D$2),36,IF($G14&gt;='高考-分数线'!$D$2,18,0)),IF($D14="文科",IF(AND($M14&gt;='高考-分数线'!$C$3,$G14&gt;='高考-分数线'!$D$3),36,IF($G14&gt;='高考-分数线'!$D$3,18,0))))</f>
        <v>36</v>
      </c>
      <c r="P14" s="9">
        <f>IF($D14="理科",IF(AND($M14&gt;='高考-分数线'!$C$2,H14&gt;='高考-分数线'!$E$2),36,IF(H14&gt;='高考-分数线'!$E$2,18,0)),IF($D14="文科",IF(AND($M14&gt;='高考-分数线'!$C$3,H14&gt;='高考-分数线'!$E$3),36,IF(H14&gt;='高考-分数线'!$E$3,18,0))))</f>
        <v>0</v>
      </c>
      <c r="Q14" s="9">
        <f>IF($D14="理科",IF(AND($M14&gt;='高考-分数线'!$C$2,I14&gt;='高考-分数线'!$F$2),36,IF(I14&gt;='高考-分数线'!$F$2,18,0)),IF($D14="文科",IF(AND($M14&gt;='高考-分数线'!$C$3,I14&gt;='高考-分数线'!$F$3),36,IF(I14&gt;='高考-分数线'!$F$3,18,0))))</f>
        <v>36</v>
      </c>
      <c r="R14" s="9">
        <f>IF($D14="理科",IF(AND($M14&gt;='高考-分数线'!$C$2,J14&gt;='高考-分数线'!$G$2),36,IF(J14&gt;='高考-分数线'!$G$2,18,0)),IF($D14="文科",IF(AND($M14&gt;='高考-分数线'!$C$3,J14&gt;='高考-分数线'!$G$3),36,IF(J14&gt;='高考-分数线'!$G$3,18,0))))</f>
        <v>36</v>
      </c>
      <c r="S14" s="9">
        <f>IF($D14="理科",IF(AND($M14&gt;='高考-分数线'!$C$2,K14&gt;='高考-分数线'!$H$2),36,IF(K14&gt;='高考-分数线'!$H$2,18,0)),IF($D14="文科",IF(AND($M14&gt;='高考-分数线'!$C$3,K14&gt;='高考-分数线'!$H$3),36,IF(K14&gt;='高考-分数线'!$H$3,18,0))))</f>
        <v>36</v>
      </c>
      <c r="T14" s="9">
        <f>IF($D14="理科",IF(AND($M14&gt;='高考-分数线'!$C$2,L14&gt;='高考-分数线'!$I$2),36,IF(L14&gt;='高考-分数线'!$I$2,18,0)),IF($D14="文科",IF(AND($M14&gt;='高考-分数线'!$C$3,L14&gt;='高考-分数线'!$I$3),36,IF(L14&gt;='高考-分数线'!$I$3,18,0))))</f>
        <v>36</v>
      </c>
      <c r="U14" s="33"/>
      <c r="V14" s="54" t="s">
        <v>76</v>
      </c>
      <c r="W14" s="9">
        <f t="shared" si="1"/>
        <v>3.6</v>
      </c>
      <c r="X14" s="54" t="s">
        <v>83</v>
      </c>
      <c r="Y14" s="9">
        <f t="shared" si="2"/>
        <v>0</v>
      </c>
      <c r="Z14" s="54" t="s">
        <v>85</v>
      </c>
      <c r="AA14" s="9">
        <f t="shared" si="3"/>
        <v>3.6</v>
      </c>
      <c r="AB14" s="54" t="s">
        <v>94</v>
      </c>
      <c r="AC14" s="9">
        <f t="shared" si="4"/>
        <v>3.6</v>
      </c>
      <c r="AD14" s="54" t="s">
        <v>98</v>
      </c>
      <c r="AE14" s="9">
        <f t="shared" si="5"/>
        <v>3.6</v>
      </c>
      <c r="AF14" s="54" t="s">
        <v>121</v>
      </c>
      <c r="AG14" s="9">
        <f t="shared" si="6"/>
        <v>3.6</v>
      </c>
      <c r="AH14" s="9"/>
      <c r="AI14" s="9" t="s">
        <v>76</v>
      </c>
      <c r="AJ14" s="9">
        <f t="shared" si="7"/>
        <v>3.6</v>
      </c>
      <c r="AK14" s="55" t="s">
        <v>83</v>
      </c>
      <c r="AL14" s="9">
        <f t="shared" si="8"/>
        <v>0</v>
      </c>
      <c r="AM14" s="9" t="s">
        <v>85</v>
      </c>
      <c r="AN14" s="9">
        <f t="shared" si="9"/>
        <v>3.6</v>
      </c>
      <c r="AO14" s="54" t="s">
        <v>94</v>
      </c>
      <c r="AP14" s="9">
        <f t="shared" si="10"/>
        <v>3.6</v>
      </c>
      <c r="AQ14" s="54" t="s">
        <v>96</v>
      </c>
      <c r="AR14" s="9">
        <f t="shared" si="11"/>
        <v>3.6</v>
      </c>
      <c r="AS14" s="54" t="s">
        <v>121</v>
      </c>
      <c r="AT14" s="9">
        <f t="shared" si="12"/>
        <v>3.6</v>
      </c>
      <c r="AU14" s="9"/>
      <c r="AV14" s="54" t="s">
        <v>76</v>
      </c>
      <c r="AW14" s="9">
        <f t="shared" si="13"/>
        <v>5.4</v>
      </c>
      <c r="AX14" s="54" t="s">
        <v>129</v>
      </c>
      <c r="AY14" s="9">
        <f t="shared" si="14"/>
        <v>0</v>
      </c>
      <c r="AZ14" s="54" t="s">
        <v>85</v>
      </c>
      <c r="BA14" s="9">
        <f t="shared" si="15"/>
        <v>5.4</v>
      </c>
      <c r="BB14" s="54" t="s">
        <v>93</v>
      </c>
      <c r="BC14" s="9">
        <f t="shared" si="16"/>
        <v>5.4</v>
      </c>
      <c r="BD14" s="54" t="s">
        <v>96</v>
      </c>
      <c r="BE14" s="9">
        <f t="shared" si="17"/>
        <v>5.4</v>
      </c>
      <c r="BF14" s="54" t="s">
        <v>102</v>
      </c>
      <c r="BG14" s="9">
        <f t="shared" si="18"/>
        <v>5.4</v>
      </c>
      <c r="BH14" s="9"/>
      <c r="BI14" s="54" t="s">
        <v>76</v>
      </c>
      <c r="BJ14" s="9">
        <f t="shared" si="19"/>
        <v>5.4</v>
      </c>
      <c r="BK14" s="55" t="s">
        <v>83</v>
      </c>
      <c r="BL14" s="9">
        <f t="shared" si="20"/>
        <v>0</v>
      </c>
      <c r="BM14" s="54" t="s">
        <v>85</v>
      </c>
      <c r="BN14" s="9">
        <f t="shared" si="21"/>
        <v>5.4</v>
      </c>
      <c r="BO14" s="54" t="s">
        <v>93</v>
      </c>
      <c r="BP14" s="9">
        <f t="shared" si="22"/>
        <v>5.4</v>
      </c>
      <c r="BQ14" s="54" t="s">
        <v>96</v>
      </c>
      <c r="BR14" s="9">
        <f t="shared" si="23"/>
        <v>5.4</v>
      </c>
      <c r="BS14" s="54" t="s">
        <v>102</v>
      </c>
      <c r="BT14" s="9">
        <f t="shared" si="24"/>
        <v>5.4</v>
      </c>
      <c r="BU14" s="9"/>
      <c r="BV14" s="54" t="s">
        <v>73</v>
      </c>
      <c r="BW14" s="9">
        <f t="shared" si="25"/>
        <v>9</v>
      </c>
      <c r="BX14" s="55" t="s">
        <v>83</v>
      </c>
      <c r="BY14" s="9">
        <f t="shared" si="26"/>
        <v>0</v>
      </c>
      <c r="BZ14" s="54" t="s">
        <v>85</v>
      </c>
      <c r="CA14" s="9">
        <f t="shared" si="27"/>
        <v>9</v>
      </c>
      <c r="CB14" s="54" t="s">
        <v>94</v>
      </c>
      <c r="CC14" s="9">
        <f t="shared" si="28"/>
        <v>9</v>
      </c>
      <c r="CD14" s="54" t="s">
        <v>98</v>
      </c>
      <c r="CE14" s="9">
        <f t="shared" si="29"/>
        <v>9</v>
      </c>
      <c r="CF14" s="54" t="s">
        <v>121</v>
      </c>
      <c r="CG14" s="9">
        <f t="shared" si="30"/>
        <v>9</v>
      </c>
      <c r="CH14" s="9"/>
      <c r="CI14" s="54" t="s">
        <v>73</v>
      </c>
      <c r="CJ14" s="9">
        <f t="shared" si="31"/>
        <v>9</v>
      </c>
      <c r="CK14" s="55" t="s">
        <v>83</v>
      </c>
      <c r="CL14" s="9">
        <f t="shared" si="32"/>
        <v>0</v>
      </c>
      <c r="CM14" s="54" t="s">
        <v>85</v>
      </c>
      <c r="CN14" s="9">
        <f t="shared" si="33"/>
        <v>9</v>
      </c>
      <c r="CO14" s="54" t="s">
        <v>94</v>
      </c>
      <c r="CP14" s="9">
        <f t="shared" si="34"/>
        <v>9</v>
      </c>
      <c r="CQ14" s="54" t="s">
        <v>98</v>
      </c>
      <c r="CR14" s="9">
        <f t="shared" si="35"/>
        <v>9</v>
      </c>
      <c r="CS14" s="54" t="s">
        <v>121</v>
      </c>
      <c r="CT14" s="9">
        <f t="shared" si="36"/>
        <v>9</v>
      </c>
    </row>
    <row r="15" spans="1:98" x14ac:dyDescent="0.15">
      <c r="A15" s="33" t="s">
        <v>194</v>
      </c>
      <c r="B15" s="34" t="s">
        <v>195</v>
      </c>
      <c r="C15" s="35" t="s">
        <v>191</v>
      </c>
      <c r="D15" s="35" t="s">
        <v>51</v>
      </c>
      <c r="E15" s="9">
        <v>1</v>
      </c>
      <c r="F15" s="36"/>
      <c r="G15" s="33">
        <v>104</v>
      </c>
      <c r="H15" s="9">
        <v>120</v>
      </c>
      <c r="I15" s="9">
        <v>85</v>
      </c>
      <c r="J15" s="9">
        <v>79</v>
      </c>
      <c r="K15" s="9">
        <v>82</v>
      </c>
      <c r="L15" s="9">
        <v>70</v>
      </c>
      <c r="M15" s="4">
        <f t="shared" si="0"/>
        <v>540</v>
      </c>
      <c r="N15" s="50" t="s">
        <v>171</v>
      </c>
      <c r="O15" s="9">
        <f>IF($D15="理科",IF(AND($M15&gt;='高考-分数线'!$C$2,$G15&gt;='高考-分数线'!$D$2),36,IF($G15&gt;='高考-分数线'!$D$2,18,0)),IF($D15="文科",IF(AND($M15&gt;='高考-分数线'!$C$3,$G15&gt;='高考-分数线'!$D$3),36,IF($G15&gt;='高考-分数线'!$D$3,18,0))))</f>
        <v>36</v>
      </c>
      <c r="P15" s="9">
        <f>IF($D15="理科",IF(AND($M15&gt;='高考-分数线'!$C$2,H15&gt;='高考-分数线'!$E$2),36,IF(H15&gt;='高考-分数线'!$E$2,18,0)),IF($D15="文科",IF(AND($M15&gt;='高考-分数线'!$C$3,H15&gt;='高考-分数线'!$E$3),36,IF(H15&gt;='高考-分数线'!$E$3,18,0))))</f>
        <v>36</v>
      </c>
      <c r="Q15" s="9">
        <f>IF($D15="理科",IF(AND($M15&gt;='高考-分数线'!$C$2,I15&gt;='高考-分数线'!$F$2),36,IF(I15&gt;='高考-分数线'!$F$2,18,0)),IF($D15="文科",IF(AND($M15&gt;='高考-分数线'!$C$3,I15&gt;='高考-分数线'!$F$3),36,IF(I15&gt;='高考-分数线'!$F$3,18,0))))</f>
        <v>0</v>
      </c>
      <c r="R15" s="9">
        <f>IF($D15="理科",IF(AND($M15&gt;='高考-分数线'!$C$2,J15&gt;='高考-分数线'!$G$2),36,IF(J15&gt;='高考-分数线'!$G$2,18,0)),IF($D15="文科",IF(AND($M15&gt;='高考-分数线'!$C$3,J15&gt;='高考-分数线'!$G$3),36,IF(J15&gt;='高考-分数线'!$G$3,18,0))))</f>
        <v>36</v>
      </c>
      <c r="S15" s="9">
        <f>IF($D15="理科",IF(AND($M15&gt;='高考-分数线'!$C$2,K15&gt;='高考-分数线'!$H$2),36,IF(K15&gt;='高考-分数线'!$H$2,18,0)),IF($D15="文科",IF(AND($M15&gt;='高考-分数线'!$C$3,K15&gt;='高考-分数线'!$H$3),36,IF(K15&gt;='高考-分数线'!$H$3,18,0))))</f>
        <v>36</v>
      </c>
      <c r="T15" s="9">
        <f>IF($D15="理科",IF(AND($M15&gt;='高考-分数线'!$C$2,L15&gt;='高考-分数线'!$I$2),36,IF(L15&gt;='高考-分数线'!$I$2,18,0)),IF($D15="文科",IF(AND($M15&gt;='高考-分数线'!$C$3,L15&gt;='高考-分数线'!$I$3),36,IF(L15&gt;='高考-分数线'!$I$3,18,0))))</f>
        <v>36</v>
      </c>
      <c r="U15" s="33"/>
      <c r="V15" s="54" t="s">
        <v>77</v>
      </c>
      <c r="W15" s="9">
        <f t="shared" si="1"/>
        <v>3.6</v>
      </c>
      <c r="X15" s="54" t="s">
        <v>81</v>
      </c>
      <c r="Y15" s="9">
        <f t="shared" si="2"/>
        <v>3.6</v>
      </c>
      <c r="Z15" s="54" t="s">
        <v>90</v>
      </c>
      <c r="AA15" s="9">
        <f t="shared" si="3"/>
        <v>0</v>
      </c>
      <c r="AB15" s="54" t="s">
        <v>93</v>
      </c>
      <c r="AC15" s="9">
        <f t="shared" si="4"/>
        <v>3.6</v>
      </c>
      <c r="AD15" s="54" t="s">
        <v>125</v>
      </c>
      <c r="AE15" s="9">
        <f t="shared" si="5"/>
        <v>3.6</v>
      </c>
      <c r="AF15" s="54" t="s">
        <v>102</v>
      </c>
      <c r="AG15" s="9">
        <f t="shared" si="6"/>
        <v>3.6</v>
      </c>
      <c r="AH15" s="9"/>
      <c r="AI15" s="9" t="s">
        <v>75</v>
      </c>
      <c r="AJ15" s="9">
        <f t="shared" si="7"/>
        <v>3.6</v>
      </c>
      <c r="AK15" s="55" t="s">
        <v>83</v>
      </c>
      <c r="AL15" s="9">
        <f t="shared" si="8"/>
        <v>3.6</v>
      </c>
      <c r="AM15" s="9" t="s">
        <v>88</v>
      </c>
      <c r="AN15" s="9">
        <f t="shared" si="9"/>
        <v>0</v>
      </c>
      <c r="AO15" s="54" t="s">
        <v>93</v>
      </c>
      <c r="AP15" s="9">
        <f t="shared" si="10"/>
        <v>3.6</v>
      </c>
      <c r="AQ15" s="54" t="s">
        <v>98</v>
      </c>
      <c r="AR15" s="9">
        <f t="shared" si="11"/>
        <v>3.6</v>
      </c>
      <c r="AS15" s="54" t="s">
        <v>121</v>
      </c>
      <c r="AT15" s="9">
        <f t="shared" si="12"/>
        <v>3.6</v>
      </c>
      <c r="AU15" s="9"/>
      <c r="AV15" s="54" t="s">
        <v>74</v>
      </c>
      <c r="AW15" s="9">
        <f t="shared" si="13"/>
        <v>5.4</v>
      </c>
      <c r="AX15" s="54" t="s">
        <v>129</v>
      </c>
      <c r="AY15" s="9">
        <f t="shared" si="14"/>
        <v>5.4</v>
      </c>
      <c r="AZ15" s="54" t="s">
        <v>88</v>
      </c>
      <c r="BA15" s="9">
        <f t="shared" si="15"/>
        <v>0</v>
      </c>
      <c r="BB15" s="54" t="s">
        <v>93</v>
      </c>
      <c r="BC15" s="9">
        <f t="shared" si="16"/>
        <v>5.4</v>
      </c>
      <c r="BD15" s="54" t="s">
        <v>96</v>
      </c>
      <c r="BE15" s="9">
        <f t="shared" si="17"/>
        <v>5.4</v>
      </c>
      <c r="BF15" s="54" t="s">
        <v>102</v>
      </c>
      <c r="BG15" s="9">
        <f t="shared" si="18"/>
        <v>5.4</v>
      </c>
      <c r="BH15" s="9"/>
      <c r="BI15" s="54" t="s">
        <v>74</v>
      </c>
      <c r="BJ15" s="9">
        <f t="shared" si="19"/>
        <v>5.4</v>
      </c>
      <c r="BK15" s="55" t="s">
        <v>83</v>
      </c>
      <c r="BL15" s="9">
        <f t="shared" si="20"/>
        <v>5.4</v>
      </c>
      <c r="BM15" s="54" t="s">
        <v>87</v>
      </c>
      <c r="BN15" s="9">
        <f t="shared" si="21"/>
        <v>0</v>
      </c>
      <c r="BO15" s="54" t="s">
        <v>93</v>
      </c>
      <c r="BP15" s="9">
        <f t="shared" si="22"/>
        <v>5.4</v>
      </c>
      <c r="BQ15" s="54" t="s">
        <v>96</v>
      </c>
      <c r="BR15" s="9">
        <f t="shared" si="23"/>
        <v>5.4</v>
      </c>
      <c r="BS15" s="54" t="s">
        <v>102</v>
      </c>
      <c r="BT15" s="9">
        <f t="shared" si="24"/>
        <v>5.4</v>
      </c>
      <c r="BU15" s="9"/>
      <c r="BV15" s="54" t="s">
        <v>75</v>
      </c>
      <c r="BW15" s="9">
        <f t="shared" si="25"/>
        <v>9</v>
      </c>
      <c r="BX15" s="55" t="s">
        <v>81</v>
      </c>
      <c r="BY15" s="9">
        <f t="shared" si="26"/>
        <v>9</v>
      </c>
      <c r="BZ15" s="54" t="s">
        <v>89</v>
      </c>
      <c r="CA15" s="9">
        <f t="shared" si="27"/>
        <v>0</v>
      </c>
      <c r="CB15" s="54" t="s">
        <v>94</v>
      </c>
      <c r="CC15" s="9">
        <f t="shared" si="28"/>
        <v>9</v>
      </c>
      <c r="CD15" s="54" t="s">
        <v>98</v>
      </c>
      <c r="CE15" s="9">
        <f t="shared" si="29"/>
        <v>9</v>
      </c>
      <c r="CF15" s="54" t="s">
        <v>121</v>
      </c>
      <c r="CG15" s="9">
        <f t="shared" si="30"/>
        <v>9</v>
      </c>
      <c r="CH15" s="9"/>
      <c r="CI15" s="54" t="s">
        <v>75</v>
      </c>
      <c r="CJ15" s="9">
        <f t="shared" si="31"/>
        <v>9</v>
      </c>
      <c r="CK15" s="55" t="s">
        <v>81</v>
      </c>
      <c r="CL15" s="9">
        <f t="shared" si="32"/>
        <v>9</v>
      </c>
      <c r="CM15" s="54" t="s">
        <v>89</v>
      </c>
      <c r="CN15" s="9">
        <f t="shared" si="33"/>
        <v>0</v>
      </c>
      <c r="CO15" s="54" t="s">
        <v>94</v>
      </c>
      <c r="CP15" s="9">
        <f t="shared" si="34"/>
        <v>9</v>
      </c>
      <c r="CQ15" s="54" t="s">
        <v>98</v>
      </c>
      <c r="CR15" s="9">
        <f t="shared" si="35"/>
        <v>9</v>
      </c>
      <c r="CS15" s="54" t="s">
        <v>121</v>
      </c>
      <c r="CT15" s="9">
        <f t="shared" si="36"/>
        <v>9</v>
      </c>
    </row>
    <row r="16" spans="1:98" x14ac:dyDescent="0.15">
      <c r="A16" s="37" t="s">
        <v>196</v>
      </c>
      <c r="B16" s="34" t="s">
        <v>197</v>
      </c>
      <c r="C16" s="35" t="s">
        <v>170</v>
      </c>
      <c r="D16" s="35" t="s">
        <v>51</v>
      </c>
      <c r="E16" s="9">
        <v>1</v>
      </c>
      <c r="F16" s="36">
        <v>1</v>
      </c>
      <c r="G16" s="33">
        <v>104</v>
      </c>
      <c r="H16" s="9">
        <v>118</v>
      </c>
      <c r="I16" s="9">
        <v>128</v>
      </c>
      <c r="J16" s="9">
        <v>56</v>
      </c>
      <c r="K16" s="9">
        <v>59</v>
      </c>
      <c r="L16" s="9">
        <v>74</v>
      </c>
      <c r="M16" s="4">
        <f t="shared" si="0"/>
        <v>539</v>
      </c>
      <c r="N16" s="50" t="s">
        <v>171</v>
      </c>
      <c r="O16" s="9">
        <f>IF($D16="理科",IF(AND($M16&gt;='高考-分数线'!$C$2,$G16&gt;='高考-分数线'!$D$2),36,IF($G16&gt;='高考-分数线'!$D$2,18,0)),IF($D16="文科",IF(AND($M16&gt;='高考-分数线'!$C$3,$G16&gt;='高考-分数线'!$D$3),36,IF($G16&gt;='高考-分数线'!$D$3,18,0))))</f>
        <v>36</v>
      </c>
      <c r="P16" s="9">
        <f>IF($D16="理科",IF(AND($M16&gt;='高考-分数线'!$C$2,H16&gt;='高考-分数线'!$E$2),36,IF(H16&gt;='高考-分数线'!$E$2,18,0)),IF($D16="文科",IF(AND($M16&gt;='高考-分数线'!$C$3,H16&gt;='高考-分数线'!$E$3),36,IF(H16&gt;='高考-分数线'!$E$3,18,0))))</f>
        <v>36</v>
      </c>
      <c r="Q16" s="9">
        <f>IF($D16="理科",IF(AND($M16&gt;='高考-分数线'!$C$2,I16&gt;='高考-分数线'!$F$2),36,IF(I16&gt;='高考-分数线'!$F$2,18,0)),IF($D16="文科",IF(AND($M16&gt;='高考-分数线'!$C$3,I16&gt;='高考-分数线'!$F$3),36,IF(I16&gt;='高考-分数线'!$F$3,18,0))))</f>
        <v>36</v>
      </c>
      <c r="R16" s="9">
        <f>IF($D16="理科",IF(AND($M16&gt;='高考-分数线'!$C$2,J16&gt;='高考-分数线'!$G$2),36,IF(J16&gt;='高考-分数线'!$G$2,18,0)),IF($D16="文科",IF(AND($M16&gt;='高考-分数线'!$C$3,J16&gt;='高考-分数线'!$G$3),36,IF(J16&gt;='高考-分数线'!$G$3,18,0))))</f>
        <v>36</v>
      </c>
      <c r="S16" s="9">
        <f>IF($D16="理科",IF(AND($M16&gt;='高考-分数线'!$C$2,K16&gt;='高考-分数线'!$H$2),36,IF(K16&gt;='高考-分数线'!$H$2,18,0)),IF($D16="文科",IF(AND($M16&gt;='高考-分数线'!$C$3,K16&gt;='高考-分数线'!$H$3),36,IF(K16&gt;='高考-分数线'!$H$3,18,0))))</f>
        <v>36</v>
      </c>
      <c r="T16" s="9">
        <f>IF($D16="理科",IF(AND($M16&gt;='高考-分数线'!$C$2,L16&gt;='高考-分数线'!$I$2),36,IF(L16&gt;='高考-分数线'!$I$2,18,0)),IF($D16="文科",IF(AND($M16&gt;='高考-分数线'!$C$3,L16&gt;='高考-分数线'!$I$3),36,IF(L16&gt;='高考-分数线'!$I$3,18,0))))</f>
        <v>36</v>
      </c>
      <c r="U16" s="33"/>
      <c r="V16" s="54" t="s">
        <v>73</v>
      </c>
      <c r="W16" s="9">
        <f t="shared" si="1"/>
        <v>3.6</v>
      </c>
      <c r="X16" s="54" t="s">
        <v>84</v>
      </c>
      <c r="Y16" s="9">
        <f t="shared" si="2"/>
        <v>3.6</v>
      </c>
      <c r="Z16" s="54" t="s">
        <v>88</v>
      </c>
      <c r="AA16" s="9">
        <f t="shared" si="3"/>
        <v>3.6</v>
      </c>
      <c r="AB16" s="54" t="s">
        <v>93</v>
      </c>
      <c r="AC16" s="9">
        <f t="shared" si="4"/>
        <v>3.6</v>
      </c>
      <c r="AD16" s="54" t="s">
        <v>96</v>
      </c>
      <c r="AE16" s="9">
        <f t="shared" si="5"/>
        <v>3.6</v>
      </c>
      <c r="AF16" s="54" t="s">
        <v>102</v>
      </c>
      <c r="AG16" s="9">
        <f t="shared" si="6"/>
        <v>3.6</v>
      </c>
      <c r="AH16" s="9"/>
      <c r="AI16" s="9" t="s">
        <v>73</v>
      </c>
      <c r="AJ16" s="9">
        <f t="shared" si="7"/>
        <v>3.6</v>
      </c>
      <c r="AK16" s="55" t="s">
        <v>84</v>
      </c>
      <c r="AL16" s="9">
        <f t="shared" si="8"/>
        <v>3.6</v>
      </c>
      <c r="AM16" s="9" t="s">
        <v>88</v>
      </c>
      <c r="AN16" s="9">
        <f t="shared" si="9"/>
        <v>3.6</v>
      </c>
      <c r="AO16" s="54" t="s">
        <v>93</v>
      </c>
      <c r="AP16" s="9">
        <f t="shared" si="10"/>
        <v>3.6</v>
      </c>
      <c r="AQ16" s="54" t="s">
        <v>98</v>
      </c>
      <c r="AR16" s="9">
        <f t="shared" si="11"/>
        <v>3.6</v>
      </c>
      <c r="AS16" s="54" t="s">
        <v>121</v>
      </c>
      <c r="AT16" s="9">
        <f t="shared" si="12"/>
        <v>3.6</v>
      </c>
      <c r="AU16" s="9"/>
      <c r="AV16" s="54" t="s">
        <v>73</v>
      </c>
      <c r="AW16" s="9">
        <f t="shared" si="13"/>
        <v>5.4</v>
      </c>
      <c r="AX16" s="54" t="s">
        <v>84</v>
      </c>
      <c r="AY16" s="9">
        <f t="shared" si="14"/>
        <v>5.4</v>
      </c>
      <c r="AZ16" s="54" t="s">
        <v>88</v>
      </c>
      <c r="BA16" s="9">
        <f t="shared" si="15"/>
        <v>5.4</v>
      </c>
      <c r="BB16" s="54" t="s">
        <v>93</v>
      </c>
      <c r="BC16" s="9">
        <f t="shared" si="16"/>
        <v>5.4</v>
      </c>
      <c r="BD16" s="54" t="s">
        <v>96</v>
      </c>
      <c r="BE16" s="9">
        <f t="shared" si="17"/>
        <v>5.4</v>
      </c>
      <c r="BF16" s="54" t="s">
        <v>102</v>
      </c>
      <c r="BG16" s="9">
        <f t="shared" si="18"/>
        <v>5.4</v>
      </c>
      <c r="BH16" s="9"/>
      <c r="BI16" s="54" t="s">
        <v>73</v>
      </c>
      <c r="BJ16" s="9">
        <f t="shared" si="19"/>
        <v>5.4</v>
      </c>
      <c r="BK16" s="55" t="s">
        <v>84</v>
      </c>
      <c r="BL16" s="9">
        <f t="shared" si="20"/>
        <v>5.4</v>
      </c>
      <c r="BM16" s="54" t="s">
        <v>135</v>
      </c>
      <c r="BN16" s="9">
        <f t="shared" si="21"/>
        <v>5.4</v>
      </c>
      <c r="BO16" s="54" t="s">
        <v>93</v>
      </c>
      <c r="BP16" s="9">
        <f t="shared" si="22"/>
        <v>5.4</v>
      </c>
      <c r="BQ16" s="54" t="s">
        <v>96</v>
      </c>
      <c r="BR16" s="9">
        <f t="shared" si="23"/>
        <v>5.4</v>
      </c>
      <c r="BS16" s="54" t="s">
        <v>102</v>
      </c>
      <c r="BT16" s="9">
        <f t="shared" si="24"/>
        <v>5.4</v>
      </c>
      <c r="BU16" s="9"/>
      <c r="BV16" s="54" t="s">
        <v>136</v>
      </c>
      <c r="BW16" s="9">
        <f t="shared" si="25"/>
        <v>9</v>
      </c>
      <c r="BX16" s="55" t="s">
        <v>84</v>
      </c>
      <c r="BY16" s="9">
        <f t="shared" si="26"/>
        <v>9</v>
      </c>
      <c r="BZ16" s="54" t="s">
        <v>88</v>
      </c>
      <c r="CA16" s="9">
        <f t="shared" si="27"/>
        <v>9</v>
      </c>
      <c r="CB16" s="54" t="s">
        <v>93</v>
      </c>
      <c r="CC16" s="9">
        <f t="shared" si="28"/>
        <v>9</v>
      </c>
      <c r="CD16" s="54" t="s">
        <v>96</v>
      </c>
      <c r="CE16" s="9">
        <f t="shared" si="29"/>
        <v>9</v>
      </c>
      <c r="CF16" s="54" t="s">
        <v>102</v>
      </c>
      <c r="CG16" s="9">
        <f t="shared" si="30"/>
        <v>9</v>
      </c>
      <c r="CH16" s="9"/>
      <c r="CI16" s="54" t="s">
        <v>136</v>
      </c>
      <c r="CJ16" s="9">
        <f t="shared" si="31"/>
        <v>9</v>
      </c>
      <c r="CK16" s="55" t="s">
        <v>84</v>
      </c>
      <c r="CL16" s="9">
        <f t="shared" si="32"/>
        <v>9</v>
      </c>
      <c r="CM16" s="54" t="s">
        <v>88</v>
      </c>
      <c r="CN16" s="9">
        <f t="shared" si="33"/>
        <v>9</v>
      </c>
      <c r="CO16" s="54" t="s">
        <v>93</v>
      </c>
      <c r="CP16" s="9">
        <f t="shared" si="34"/>
        <v>9</v>
      </c>
      <c r="CQ16" s="54" t="s">
        <v>96</v>
      </c>
      <c r="CR16" s="9">
        <f t="shared" si="35"/>
        <v>9</v>
      </c>
      <c r="CS16" s="54" t="s">
        <v>102</v>
      </c>
      <c r="CT16" s="9">
        <f t="shared" si="36"/>
        <v>9</v>
      </c>
    </row>
    <row r="17" spans="1:98" x14ac:dyDescent="0.15">
      <c r="A17" s="37" t="s">
        <v>198</v>
      </c>
      <c r="B17" s="34" t="s">
        <v>199</v>
      </c>
      <c r="C17" s="35" t="s">
        <v>170</v>
      </c>
      <c r="D17" s="35" t="s">
        <v>51</v>
      </c>
      <c r="E17" s="9">
        <v>1</v>
      </c>
      <c r="F17" s="36">
        <v>1</v>
      </c>
      <c r="G17" s="33">
        <v>114</v>
      </c>
      <c r="H17" s="9">
        <v>111</v>
      </c>
      <c r="I17" s="9">
        <v>117</v>
      </c>
      <c r="J17" s="9">
        <v>65</v>
      </c>
      <c r="K17" s="9">
        <v>67</v>
      </c>
      <c r="L17" s="9">
        <v>65</v>
      </c>
      <c r="M17" s="4">
        <f t="shared" si="0"/>
        <v>539</v>
      </c>
      <c r="N17" s="50" t="s">
        <v>171</v>
      </c>
      <c r="O17" s="9">
        <f>IF($D17="理科",IF(AND($M17&gt;='高考-分数线'!$C$2,$G17&gt;='高考-分数线'!$D$2),36,IF($G17&gt;='高考-分数线'!$D$2,18,0)),IF($D17="文科",IF(AND($M17&gt;='高考-分数线'!$C$3,$G17&gt;='高考-分数线'!$D$3),36,IF($G17&gt;='高考-分数线'!$D$3,18,0))))</f>
        <v>36</v>
      </c>
      <c r="P17" s="9">
        <f>IF($D17="理科",IF(AND($M17&gt;='高考-分数线'!$C$2,H17&gt;='高考-分数线'!$E$2),36,IF(H17&gt;='高考-分数线'!$E$2,18,0)),IF($D17="文科",IF(AND($M17&gt;='高考-分数线'!$C$3,H17&gt;='高考-分数线'!$E$3),36,IF(H17&gt;='高考-分数线'!$E$3,18,0))))</f>
        <v>36</v>
      </c>
      <c r="Q17" s="9">
        <f>IF($D17="理科",IF(AND($M17&gt;='高考-分数线'!$C$2,I17&gt;='高考-分数线'!$F$2),36,IF(I17&gt;='高考-分数线'!$F$2,18,0)),IF($D17="文科",IF(AND($M17&gt;='高考-分数线'!$C$3,I17&gt;='高考-分数线'!$F$3),36,IF(I17&gt;='高考-分数线'!$F$3,18,0))))</f>
        <v>36</v>
      </c>
      <c r="R17" s="9">
        <f>IF($D17="理科",IF(AND($M17&gt;='高考-分数线'!$C$2,J17&gt;='高考-分数线'!$G$2),36,IF(J17&gt;='高考-分数线'!$G$2,18,0)),IF($D17="文科",IF(AND($M17&gt;='高考-分数线'!$C$3,J17&gt;='高考-分数线'!$G$3),36,IF(J17&gt;='高考-分数线'!$G$3,18,0))))</f>
        <v>36</v>
      </c>
      <c r="S17" s="9">
        <f>IF($D17="理科",IF(AND($M17&gt;='高考-分数线'!$C$2,K17&gt;='高考-分数线'!$H$2),36,IF(K17&gt;='高考-分数线'!$H$2,18,0)),IF($D17="文科",IF(AND($M17&gt;='高考-分数线'!$C$3,K17&gt;='高考-分数线'!$H$3),36,IF(K17&gt;='高考-分数线'!$H$3,18,0))))</f>
        <v>36</v>
      </c>
      <c r="T17" s="9">
        <f>IF($D17="理科",IF(AND($M17&gt;='高考-分数线'!$C$2,L17&gt;='高考-分数线'!$I$2),36,IF(L17&gt;='高考-分数线'!$I$2,18,0)),IF($D17="文科",IF(AND($M17&gt;='高考-分数线'!$C$3,L17&gt;='高考-分数线'!$I$3),36,IF(L17&gt;='高考-分数线'!$I$3,18,0))))</f>
        <v>36</v>
      </c>
      <c r="U17" s="33"/>
      <c r="V17" s="54" t="s">
        <v>76</v>
      </c>
      <c r="W17" s="9">
        <f t="shared" si="1"/>
        <v>3.6</v>
      </c>
      <c r="X17" s="54" t="s">
        <v>83</v>
      </c>
      <c r="Y17" s="9">
        <f t="shared" si="2"/>
        <v>3.6</v>
      </c>
      <c r="Z17" s="54" t="s">
        <v>85</v>
      </c>
      <c r="AA17" s="9">
        <f t="shared" si="3"/>
        <v>3.6</v>
      </c>
      <c r="AB17" s="54" t="s">
        <v>94</v>
      </c>
      <c r="AC17" s="9">
        <f t="shared" si="4"/>
        <v>3.6</v>
      </c>
      <c r="AD17" s="54" t="s">
        <v>98</v>
      </c>
      <c r="AE17" s="9">
        <f t="shared" si="5"/>
        <v>3.6</v>
      </c>
      <c r="AF17" s="54" t="s">
        <v>121</v>
      </c>
      <c r="AG17" s="9">
        <f t="shared" si="6"/>
        <v>3.6</v>
      </c>
      <c r="AH17" s="9"/>
      <c r="AI17" s="9" t="s">
        <v>76</v>
      </c>
      <c r="AJ17" s="9">
        <f t="shared" si="7"/>
        <v>3.6</v>
      </c>
      <c r="AK17" s="55" t="s">
        <v>83</v>
      </c>
      <c r="AL17" s="9">
        <f t="shared" si="8"/>
        <v>3.6</v>
      </c>
      <c r="AM17" s="9" t="s">
        <v>85</v>
      </c>
      <c r="AN17" s="9">
        <f t="shared" si="9"/>
        <v>3.6</v>
      </c>
      <c r="AO17" s="54" t="s">
        <v>94</v>
      </c>
      <c r="AP17" s="9">
        <f t="shared" si="10"/>
        <v>3.6</v>
      </c>
      <c r="AQ17" s="54" t="s">
        <v>96</v>
      </c>
      <c r="AR17" s="9">
        <f t="shared" si="11"/>
        <v>3.6</v>
      </c>
      <c r="AS17" s="54" t="s">
        <v>121</v>
      </c>
      <c r="AT17" s="9">
        <f t="shared" si="12"/>
        <v>3.6</v>
      </c>
      <c r="AU17" s="9"/>
      <c r="AV17" s="54" t="s">
        <v>76</v>
      </c>
      <c r="AW17" s="9">
        <f t="shared" si="13"/>
        <v>5.4</v>
      </c>
      <c r="AX17" s="54" t="s">
        <v>129</v>
      </c>
      <c r="AY17" s="9">
        <f t="shared" si="14"/>
        <v>5.4</v>
      </c>
      <c r="AZ17" s="54" t="s">
        <v>85</v>
      </c>
      <c r="BA17" s="9">
        <f t="shared" si="15"/>
        <v>5.4</v>
      </c>
      <c r="BB17" s="54" t="s">
        <v>94</v>
      </c>
      <c r="BC17" s="9">
        <f t="shared" si="16"/>
        <v>5.4</v>
      </c>
      <c r="BD17" s="54" t="s">
        <v>98</v>
      </c>
      <c r="BE17" s="9">
        <f t="shared" si="17"/>
        <v>5.4</v>
      </c>
      <c r="BF17" s="54" t="s">
        <v>121</v>
      </c>
      <c r="BG17" s="9">
        <f t="shared" si="18"/>
        <v>5.4</v>
      </c>
      <c r="BH17" s="9"/>
      <c r="BI17" s="54" t="s">
        <v>76</v>
      </c>
      <c r="BJ17" s="9">
        <f t="shared" si="19"/>
        <v>5.4</v>
      </c>
      <c r="BK17" s="55" t="s">
        <v>83</v>
      </c>
      <c r="BL17" s="9">
        <f t="shared" si="20"/>
        <v>5.4</v>
      </c>
      <c r="BM17" s="54" t="s">
        <v>85</v>
      </c>
      <c r="BN17" s="9">
        <f t="shared" si="21"/>
        <v>5.4</v>
      </c>
      <c r="BO17" s="54" t="s">
        <v>94</v>
      </c>
      <c r="BP17" s="9">
        <f t="shared" si="22"/>
        <v>5.4</v>
      </c>
      <c r="BQ17" s="54" t="s">
        <v>98</v>
      </c>
      <c r="BR17" s="9">
        <f t="shared" si="23"/>
        <v>5.4</v>
      </c>
      <c r="BS17" s="54" t="s">
        <v>121</v>
      </c>
      <c r="BT17" s="9">
        <f t="shared" si="24"/>
        <v>5.4</v>
      </c>
      <c r="BU17" s="9"/>
      <c r="BV17" s="54" t="s">
        <v>73</v>
      </c>
      <c r="BW17" s="9">
        <f t="shared" si="25"/>
        <v>9</v>
      </c>
      <c r="BX17" s="55" t="s">
        <v>83</v>
      </c>
      <c r="BY17" s="9">
        <f t="shared" si="26"/>
        <v>9</v>
      </c>
      <c r="BZ17" s="54" t="s">
        <v>85</v>
      </c>
      <c r="CA17" s="9">
        <f t="shared" si="27"/>
        <v>9</v>
      </c>
      <c r="CB17" s="54" t="s">
        <v>94</v>
      </c>
      <c r="CC17" s="9">
        <f t="shared" si="28"/>
        <v>9</v>
      </c>
      <c r="CD17" s="54" t="s">
        <v>98</v>
      </c>
      <c r="CE17" s="9">
        <f t="shared" si="29"/>
        <v>9</v>
      </c>
      <c r="CF17" s="54" t="s">
        <v>121</v>
      </c>
      <c r="CG17" s="9">
        <f t="shared" si="30"/>
        <v>9</v>
      </c>
      <c r="CH17" s="9"/>
      <c r="CI17" s="54" t="s">
        <v>73</v>
      </c>
      <c r="CJ17" s="9">
        <f t="shared" si="31"/>
        <v>9</v>
      </c>
      <c r="CK17" s="55" t="s">
        <v>83</v>
      </c>
      <c r="CL17" s="9">
        <f t="shared" si="32"/>
        <v>9</v>
      </c>
      <c r="CM17" s="54" t="s">
        <v>85</v>
      </c>
      <c r="CN17" s="9">
        <f t="shared" si="33"/>
        <v>9</v>
      </c>
      <c r="CO17" s="54" t="s">
        <v>94</v>
      </c>
      <c r="CP17" s="9">
        <f t="shared" si="34"/>
        <v>9</v>
      </c>
      <c r="CQ17" s="54" t="s">
        <v>98</v>
      </c>
      <c r="CR17" s="9">
        <f t="shared" si="35"/>
        <v>9</v>
      </c>
      <c r="CS17" s="54" t="s">
        <v>121</v>
      </c>
      <c r="CT17" s="9">
        <f t="shared" si="36"/>
        <v>9</v>
      </c>
    </row>
    <row r="18" spans="1:98" x14ac:dyDescent="0.15">
      <c r="A18" s="33" t="s">
        <v>200</v>
      </c>
      <c r="B18" s="34" t="s">
        <v>201</v>
      </c>
      <c r="C18" s="35" t="s">
        <v>170</v>
      </c>
      <c r="D18" s="35" t="s">
        <v>51</v>
      </c>
      <c r="E18" s="9">
        <v>1</v>
      </c>
      <c r="F18" s="36"/>
      <c r="G18" s="33">
        <v>106</v>
      </c>
      <c r="H18" s="9">
        <v>101</v>
      </c>
      <c r="I18" s="9">
        <v>125</v>
      </c>
      <c r="J18" s="9">
        <v>70</v>
      </c>
      <c r="K18" s="9">
        <v>64</v>
      </c>
      <c r="L18" s="9">
        <v>62</v>
      </c>
      <c r="M18" s="4">
        <f t="shared" si="0"/>
        <v>528</v>
      </c>
      <c r="N18" s="50" t="s">
        <v>171</v>
      </c>
      <c r="O18" s="9">
        <f>IF($D18="理科",IF(AND($M18&gt;='高考-分数线'!$C$2,$G18&gt;='高考-分数线'!$D$2),36,IF($G18&gt;='高考-分数线'!$D$2,18,0)),IF($D18="文科",IF(AND($M18&gt;='高考-分数线'!$C$3,$G18&gt;='高考-分数线'!$D$3),36,IF($G18&gt;='高考-分数线'!$D$3,18,0))))</f>
        <v>36</v>
      </c>
      <c r="P18" s="9">
        <f>IF($D18="理科",IF(AND($M18&gt;='高考-分数线'!$C$2,H18&gt;='高考-分数线'!$E$2),36,IF(H18&gt;='高考-分数线'!$E$2,18,0)),IF($D18="文科",IF(AND($M18&gt;='高考-分数线'!$C$3,H18&gt;='高考-分数线'!$E$3),36,IF(H18&gt;='高考-分数线'!$E$3,18,0))))</f>
        <v>36</v>
      </c>
      <c r="Q18" s="9">
        <f>IF($D18="理科",IF(AND($M18&gt;='高考-分数线'!$C$2,I18&gt;='高考-分数线'!$F$2),36,IF(I18&gt;='高考-分数线'!$F$2,18,0)),IF($D18="文科",IF(AND($M18&gt;='高考-分数线'!$C$3,I18&gt;='高考-分数线'!$F$3),36,IF(I18&gt;='高考-分数线'!$F$3,18,0))))</f>
        <v>36</v>
      </c>
      <c r="R18" s="9">
        <f>IF($D18="理科",IF(AND($M18&gt;='高考-分数线'!$C$2,J18&gt;='高考-分数线'!$G$2),36,IF(J18&gt;='高考-分数线'!$G$2,18,0)),IF($D18="文科",IF(AND($M18&gt;='高考-分数线'!$C$3,J18&gt;='高考-分数线'!$G$3),36,IF(J18&gt;='高考-分数线'!$G$3,18,0))))</f>
        <v>36</v>
      </c>
      <c r="S18" s="9">
        <f>IF($D18="理科",IF(AND($M18&gt;='高考-分数线'!$C$2,K18&gt;='高考-分数线'!$H$2),36,IF(K18&gt;='高考-分数线'!$H$2,18,0)),IF($D18="文科",IF(AND($M18&gt;='高考-分数线'!$C$3,K18&gt;='高考-分数线'!$H$3),36,IF(K18&gt;='高考-分数线'!$H$3,18,0))))</f>
        <v>36</v>
      </c>
      <c r="T18" s="9">
        <f>IF($D18="理科",IF(AND($M18&gt;='高考-分数线'!$C$2,L18&gt;='高考-分数线'!$I$2),36,IF(L18&gt;='高考-分数线'!$I$2,18,0)),IF($D18="文科",IF(AND($M18&gt;='高考-分数线'!$C$3,L18&gt;='高考-分数线'!$I$3),36,IF(L18&gt;='高考-分数线'!$I$3,18,0))))</f>
        <v>0</v>
      </c>
      <c r="U18" s="33"/>
      <c r="V18" s="54" t="s">
        <v>76</v>
      </c>
      <c r="W18" s="9">
        <f t="shared" si="1"/>
        <v>3.6</v>
      </c>
      <c r="X18" s="54" t="s">
        <v>83</v>
      </c>
      <c r="Y18" s="9">
        <f t="shared" si="2"/>
        <v>3.6</v>
      </c>
      <c r="Z18" s="54" t="s">
        <v>85</v>
      </c>
      <c r="AA18" s="9">
        <f t="shared" si="3"/>
        <v>3.6</v>
      </c>
      <c r="AB18" s="54" t="s">
        <v>94</v>
      </c>
      <c r="AC18" s="9">
        <f t="shared" si="4"/>
        <v>3.6</v>
      </c>
      <c r="AD18" s="54" t="s">
        <v>98</v>
      </c>
      <c r="AE18" s="9">
        <f t="shared" si="5"/>
        <v>3.6</v>
      </c>
      <c r="AF18" s="54" t="s">
        <v>121</v>
      </c>
      <c r="AG18" s="9">
        <f t="shared" si="6"/>
        <v>0</v>
      </c>
      <c r="AH18" s="9"/>
      <c r="AI18" s="9" t="s">
        <v>76</v>
      </c>
      <c r="AJ18" s="9">
        <f t="shared" si="7"/>
        <v>3.6</v>
      </c>
      <c r="AK18" s="55" t="s">
        <v>83</v>
      </c>
      <c r="AL18" s="9">
        <f t="shared" si="8"/>
        <v>3.6</v>
      </c>
      <c r="AM18" s="9" t="s">
        <v>85</v>
      </c>
      <c r="AN18" s="9">
        <f t="shared" si="9"/>
        <v>3.6</v>
      </c>
      <c r="AO18" s="54" t="s">
        <v>94</v>
      </c>
      <c r="AP18" s="9">
        <f t="shared" si="10"/>
        <v>3.6</v>
      </c>
      <c r="AQ18" s="54" t="s">
        <v>96</v>
      </c>
      <c r="AR18" s="9">
        <f t="shared" si="11"/>
        <v>3.6</v>
      </c>
      <c r="AS18" s="54" t="s">
        <v>121</v>
      </c>
      <c r="AT18" s="9">
        <f t="shared" si="12"/>
        <v>0</v>
      </c>
      <c r="AU18" s="9"/>
      <c r="AV18" s="54" t="s">
        <v>76</v>
      </c>
      <c r="AW18" s="9">
        <f t="shared" si="13"/>
        <v>5.4</v>
      </c>
      <c r="AX18" s="54" t="s">
        <v>129</v>
      </c>
      <c r="AY18" s="9">
        <f t="shared" si="14"/>
        <v>5.4</v>
      </c>
      <c r="AZ18" s="54" t="s">
        <v>85</v>
      </c>
      <c r="BA18" s="9">
        <f t="shared" si="15"/>
        <v>5.4</v>
      </c>
      <c r="BB18" s="54" t="s">
        <v>93</v>
      </c>
      <c r="BC18" s="9">
        <f t="shared" si="16"/>
        <v>5.4</v>
      </c>
      <c r="BD18" s="54" t="s">
        <v>96</v>
      </c>
      <c r="BE18" s="9">
        <f t="shared" si="17"/>
        <v>5.4</v>
      </c>
      <c r="BF18" s="54" t="s">
        <v>102</v>
      </c>
      <c r="BG18" s="9">
        <f t="shared" si="18"/>
        <v>0</v>
      </c>
      <c r="BH18" s="9"/>
      <c r="BI18" s="54" t="s">
        <v>76</v>
      </c>
      <c r="BJ18" s="9">
        <f t="shared" si="19"/>
        <v>5.4</v>
      </c>
      <c r="BK18" s="55" t="s">
        <v>83</v>
      </c>
      <c r="BL18" s="9">
        <f t="shared" si="20"/>
        <v>5.4</v>
      </c>
      <c r="BM18" s="54" t="s">
        <v>85</v>
      </c>
      <c r="BN18" s="9">
        <f t="shared" si="21"/>
        <v>5.4</v>
      </c>
      <c r="BO18" s="54" t="s">
        <v>93</v>
      </c>
      <c r="BP18" s="9">
        <f t="shared" si="22"/>
        <v>5.4</v>
      </c>
      <c r="BQ18" s="54" t="s">
        <v>96</v>
      </c>
      <c r="BR18" s="9">
        <f t="shared" si="23"/>
        <v>5.4</v>
      </c>
      <c r="BS18" s="54" t="s">
        <v>102</v>
      </c>
      <c r="BT18" s="9">
        <f t="shared" si="24"/>
        <v>0</v>
      </c>
      <c r="BU18" s="9"/>
      <c r="BV18" s="54" t="s">
        <v>73</v>
      </c>
      <c r="BW18" s="9">
        <f t="shared" si="25"/>
        <v>9</v>
      </c>
      <c r="BX18" s="55" t="s">
        <v>83</v>
      </c>
      <c r="BY18" s="9">
        <f t="shared" si="26"/>
        <v>9</v>
      </c>
      <c r="BZ18" s="54" t="s">
        <v>85</v>
      </c>
      <c r="CA18" s="9">
        <f t="shared" si="27"/>
        <v>9</v>
      </c>
      <c r="CB18" s="54" t="s">
        <v>94</v>
      </c>
      <c r="CC18" s="9">
        <f t="shared" si="28"/>
        <v>9</v>
      </c>
      <c r="CD18" s="54" t="s">
        <v>98</v>
      </c>
      <c r="CE18" s="9">
        <f t="shared" si="29"/>
        <v>9</v>
      </c>
      <c r="CF18" s="54" t="s">
        <v>121</v>
      </c>
      <c r="CG18" s="9">
        <f t="shared" si="30"/>
        <v>0</v>
      </c>
      <c r="CH18" s="9"/>
      <c r="CI18" s="54" t="s">
        <v>73</v>
      </c>
      <c r="CJ18" s="9">
        <f t="shared" si="31"/>
        <v>9</v>
      </c>
      <c r="CK18" s="55" t="s">
        <v>83</v>
      </c>
      <c r="CL18" s="9">
        <f t="shared" si="32"/>
        <v>9</v>
      </c>
      <c r="CM18" s="54" t="s">
        <v>85</v>
      </c>
      <c r="CN18" s="9">
        <f t="shared" si="33"/>
        <v>9</v>
      </c>
      <c r="CO18" s="54" t="s">
        <v>94</v>
      </c>
      <c r="CP18" s="9">
        <f t="shared" si="34"/>
        <v>9</v>
      </c>
      <c r="CQ18" s="54" t="s">
        <v>98</v>
      </c>
      <c r="CR18" s="9">
        <f t="shared" si="35"/>
        <v>9</v>
      </c>
      <c r="CS18" s="54" t="s">
        <v>121</v>
      </c>
      <c r="CT18" s="9">
        <f t="shared" si="36"/>
        <v>0</v>
      </c>
    </row>
    <row r="19" spans="1:98" x14ac:dyDescent="0.15">
      <c r="A19" s="33" t="s">
        <v>202</v>
      </c>
      <c r="B19" s="34" t="s">
        <v>203</v>
      </c>
      <c r="C19" s="35" t="s">
        <v>170</v>
      </c>
      <c r="D19" s="35" t="s">
        <v>51</v>
      </c>
      <c r="E19" s="9"/>
      <c r="F19" s="38"/>
      <c r="G19" s="33">
        <v>101</v>
      </c>
      <c r="H19" s="9">
        <v>121</v>
      </c>
      <c r="I19" s="9">
        <v>108</v>
      </c>
      <c r="J19" s="9">
        <v>65.5</v>
      </c>
      <c r="K19" s="9">
        <v>58</v>
      </c>
      <c r="L19" s="9">
        <v>70</v>
      </c>
      <c r="M19" s="4">
        <f t="shared" si="0"/>
        <v>523.5</v>
      </c>
      <c r="N19" s="50" t="s">
        <v>171</v>
      </c>
      <c r="O19" s="9">
        <f>IF($D19="理科",IF(AND($M19&gt;='高考-分数线'!$C$2,$G19&gt;='高考-分数线'!$D$2),36,IF($G19&gt;='高考-分数线'!$D$2,18,0)),IF($D19="文科",IF(AND($M19&gt;='高考-分数线'!$C$3,$G19&gt;='高考-分数线'!$D$3),36,IF($G19&gt;='高考-分数线'!$D$3,18,0))))</f>
        <v>36</v>
      </c>
      <c r="P19" s="9">
        <f>IF($D19="理科",IF(AND($M19&gt;='高考-分数线'!$C$2,H19&gt;='高考-分数线'!$E$2),36,IF(H19&gt;='高考-分数线'!$E$2,18,0)),IF($D19="文科",IF(AND($M19&gt;='高考-分数线'!$C$3,H19&gt;='高考-分数线'!$E$3),36,IF(H19&gt;='高考-分数线'!$E$3,18,0))))</f>
        <v>36</v>
      </c>
      <c r="Q19" s="9">
        <f>IF($D19="理科",IF(AND($M19&gt;='高考-分数线'!$C$2,I19&gt;='高考-分数线'!$F$2),36,IF(I19&gt;='高考-分数线'!$F$2,18,0)),IF($D19="文科",IF(AND($M19&gt;='高考-分数线'!$C$3,I19&gt;='高考-分数线'!$F$3),36,IF(I19&gt;='高考-分数线'!$F$3,18,0))))</f>
        <v>36</v>
      </c>
      <c r="R19" s="9">
        <f>IF($D19="理科",IF(AND($M19&gt;='高考-分数线'!$C$2,J19&gt;='高考-分数线'!$G$2),36,IF(J19&gt;='高考-分数线'!$G$2,18,0)),IF($D19="文科",IF(AND($M19&gt;='高考-分数线'!$C$3,J19&gt;='高考-分数线'!$G$3),36,IF(J19&gt;='高考-分数线'!$G$3,18,0))))</f>
        <v>36</v>
      </c>
      <c r="S19" s="9">
        <f>IF($D19="理科",IF(AND($M19&gt;='高考-分数线'!$C$2,K19&gt;='高考-分数线'!$H$2),36,IF(K19&gt;='高考-分数线'!$H$2,18,0)),IF($D19="文科",IF(AND($M19&gt;='高考-分数线'!$C$3,K19&gt;='高考-分数线'!$H$3),36,IF(K19&gt;='高考-分数线'!$H$3,18,0))))</f>
        <v>36</v>
      </c>
      <c r="T19" s="9">
        <f>IF($D19="理科",IF(AND($M19&gt;='高考-分数线'!$C$2,L19&gt;='高考-分数线'!$I$2),36,IF(L19&gt;='高考-分数线'!$I$2,18,0)),IF($D19="文科",IF(AND($M19&gt;='高考-分数线'!$C$3,L19&gt;='高考-分数线'!$I$3),36,IF(L19&gt;='高考-分数线'!$I$3,18,0))))</f>
        <v>36</v>
      </c>
      <c r="U19" s="33"/>
      <c r="V19" s="54" t="s">
        <v>73</v>
      </c>
      <c r="W19" s="9">
        <f t="shared" si="1"/>
        <v>3.6</v>
      </c>
      <c r="X19" s="54" t="s">
        <v>80</v>
      </c>
      <c r="Y19" s="9">
        <f t="shared" si="2"/>
        <v>3.6</v>
      </c>
      <c r="Z19" s="54" t="s">
        <v>89</v>
      </c>
      <c r="AA19" s="9">
        <f t="shared" si="3"/>
        <v>3.6</v>
      </c>
      <c r="AB19" s="54" t="s">
        <v>95</v>
      </c>
      <c r="AC19" s="9">
        <f t="shared" si="4"/>
        <v>3.6</v>
      </c>
      <c r="AD19" s="54" t="s">
        <v>98</v>
      </c>
      <c r="AE19" s="9">
        <f t="shared" si="5"/>
        <v>3.6</v>
      </c>
      <c r="AF19" s="54" t="s">
        <v>121</v>
      </c>
      <c r="AG19" s="9">
        <f t="shared" si="6"/>
        <v>3.6</v>
      </c>
      <c r="AH19" s="9"/>
      <c r="AI19" s="9" t="s">
        <v>75</v>
      </c>
      <c r="AJ19" s="9">
        <f t="shared" si="7"/>
        <v>3.6</v>
      </c>
      <c r="AK19" s="55" t="s">
        <v>83</v>
      </c>
      <c r="AL19" s="9">
        <f t="shared" si="8"/>
        <v>3.6</v>
      </c>
      <c r="AM19" s="9" t="s">
        <v>85</v>
      </c>
      <c r="AN19" s="9">
        <f t="shared" si="9"/>
        <v>3.6</v>
      </c>
      <c r="AO19" s="54" t="s">
        <v>94</v>
      </c>
      <c r="AP19" s="9">
        <f t="shared" si="10"/>
        <v>3.6</v>
      </c>
      <c r="AQ19" s="54" t="s">
        <v>96</v>
      </c>
      <c r="AR19" s="9">
        <f t="shared" si="11"/>
        <v>3.6</v>
      </c>
      <c r="AS19" s="54" t="s">
        <v>122</v>
      </c>
      <c r="AT19" s="9">
        <f t="shared" si="12"/>
        <v>3.6</v>
      </c>
      <c r="AU19" s="9"/>
      <c r="AV19" s="54" t="s">
        <v>77</v>
      </c>
      <c r="AW19" s="9">
        <f t="shared" si="13"/>
        <v>5.4</v>
      </c>
      <c r="AX19" s="54" t="s">
        <v>84</v>
      </c>
      <c r="AY19" s="9">
        <f t="shared" si="14"/>
        <v>5.4</v>
      </c>
      <c r="AZ19" s="54" t="s">
        <v>85</v>
      </c>
      <c r="BA19" s="9">
        <f t="shared" si="15"/>
        <v>5.4</v>
      </c>
      <c r="BB19" s="54" t="s">
        <v>94</v>
      </c>
      <c r="BC19" s="9">
        <f t="shared" si="16"/>
        <v>5.4</v>
      </c>
      <c r="BD19" s="54" t="s">
        <v>98</v>
      </c>
      <c r="BE19" s="9">
        <f t="shared" si="17"/>
        <v>5.4</v>
      </c>
      <c r="BF19" s="54" t="s">
        <v>122</v>
      </c>
      <c r="BG19" s="9">
        <f t="shared" si="18"/>
        <v>5.4</v>
      </c>
      <c r="BH19" s="9"/>
      <c r="BI19" s="54" t="s">
        <v>77</v>
      </c>
      <c r="BJ19" s="9">
        <f t="shared" si="19"/>
        <v>5.4</v>
      </c>
      <c r="BK19" s="55" t="s">
        <v>84</v>
      </c>
      <c r="BL19" s="9">
        <f t="shared" si="20"/>
        <v>5.4</v>
      </c>
      <c r="BM19" s="54" t="s">
        <v>85</v>
      </c>
      <c r="BN19" s="9">
        <f t="shared" si="21"/>
        <v>5.4</v>
      </c>
      <c r="BO19" s="54" t="s">
        <v>94</v>
      </c>
      <c r="BP19" s="9">
        <f t="shared" si="22"/>
        <v>5.4</v>
      </c>
      <c r="BQ19" s="54" t="s">
        <v>98</v>
      </c>
      <c r="BR19" s="9">
        <f t="shared" si="23"/>
        <v>5.4</v>
      </c>
      <c r="BS19" s="54" t="s">
        <v>122</v>
      </c>
      <c r="BT19" s="9">
        <f t="shared" si="24"/>
        <v>5.4</v>
      </c>
      <c r="BU19" s="9"/>
      <c r="BV19" s="54" t="s">
        <v>73</v>
      </c>
      <c r="BW19" s="9">
        <f t="shared" si="25"/>
        <v>9</v>
      </c>
      <c r="BX19" s="55" t="s">
        <v>83</v>
      </c>
      <c r="BY19" s="9">
        <f t="shared" si="26"/>
        <v>9</v>
      </c>
      <c r="BZ19" s="54" t="s">
        <v>85</v>
      </c>
      <c r="CA19" s="9">
        <f t="shared" si="27"/>
        <v>9</v>
      </c>
      <c r="CB19" s="54" t="s">
        <v>94</v>
      </c>
      <c r="CC19" s="9">
        <f t="shared" si="28"/>
        <v>9</v>
      </c>
      <c r="CD19" s="54" t="s">
        <v>98</v>
      </c>
      <c r="CE19" s="9">
        <f t="shared" si="29"/>
        <v>9</v>
      </c>
      <c r="CF19" s="54" t="s">
        <v>121</v>
      </c>
      <c r="CG19" s="9">
        <f t="shared" si="30"/>
        <v>9</v>
      </c>
      <c r="CH19" s="9"/>
      <c r="CI19" s="54" t="s">
        <v>73</v>
      </c>
      <c r="CJ19" s="9">
        <f t="shared" si="31"/>
        <v>9</v>
      </c>
      <c r="CK19" s="55" t="s">
        <v>83</v>
      </c>
      <c r="CL19" s="9">
        <f t="shared" si="32"/>
        <v>9</v>
      </c>
      <c r="CM19" s="54" t="s">
        <v>85</v>
      </c>
      <c r="CN19" s="9">
        <f t="shared" si="33"/>
        <v>9</v>
      </c>
      <c r="CO19" s="54" t="s">
        <v>94</v>
      </c>
      <c r="CP19" s="9">
        <f t="shared" si="34"/>
        <v>9</v>
      </c>
      <c r="CQ19" s="54" t="s">
        <v>98</v>
      </c>
      <c r="CR19" s="9">
        <f t="shared" si="35"/>
        <v>9</v>
      </c>
      <c r="CS19" s="54" t="s">
        <v>121</v>
      </c>
      <c r="CT19" s="9">
        <f t="shared" si="36"/>
        <v>9</v>
      </c>
    </row>
    <row r="20" spans="1:98" x14ac:dyDescent="0.15">
      <c r="A20" s="33" t="s">
        <v>204</v>
      </c>
      <c r="B20" s="34" t="s">
        <v>205</v>
      </c>
      <c r="C20" s="35" t="s">
        <v>170</v>
      </c>
      <c r="D20" s="35" t="s">
        <v>51</v>
      </c>
      <c r="E20" s="9">
        <v>0.7</v>
      </c>
      <c r="F20" s="36"/>
      <c r="G20" s="33">
        <v>99</v>
      </c>
      <c r="H20" s="9">
        <v>79</v>
      </c>
      <c r="I20" s="9">
        <v>133</v>
      </c>
      <c r="J20" s="9">
        <v>79</v>
      </c>
      <c r="K20" s="9">
        <v>57</v>
      </c>
      <c r="L20" s="9">
        <v>75.5</v>
      </c>
      <c r="M20" s="4">
        <f t="shared" si="0"/>
        <v>522.5</v>
      </c>
      <c r="N20" s="50" t="s">
        <v>171</v>
      </c>
      <c r="O20" s="9">
        <f>IF($D20="理科",IF(AND($M20&gt;='高考-分数线'!$C$2,$G20&gt;='高考-分数线'!$D$2),36,IF($G20&gt;='高考-分数线'!$D$2,18,0)),IF($D20="文科",IF(AND($M20&gt;='高考-分数线'!$C$3,$G20&gt;='高考-分数线'!$D$3),36,IF($G20&gt;='高考-分数线'!$D$3,18,0))))</f>
        <v>0</v>
      </c>
      <c r="P20" s="9">
        <f>IF($D20="理科",IF(AND($M20&gt;='高考-分数线'!$C$2,H20&gt;='高考-分数线'!$E$2),36,IF(H20&gt;='高考-分数线'!$E$2,18,0)),IF($D20="文科",IF(AND($M20&gt;='高考-分数线'!$C$3,H20&gt;='高考-分数线'!$E$3),36,IF(H20&gt;='高考-分数线'!$E$3,18,0))))</f>
        <v>0</v>
      </c>
      <c r="Q20" s="9">
        <f>IF($D20="理科",IF(AND($M20&gt;='高考-分数线'!$C$2,I20&gt;='高考-分数线'!$F$2),36,IF(I20&gt;='高考-分数线'!$F$2,18,0)),IF($D20="文科",IF(AND($M20&gt;='高考-分数线'!$C$3,I20&gt;='高考-分数线'!$F$3),36,IF(I20&gt;='高考-分数线'!$F$3,18,0))))</f>
        <v>36</v>
      </c>
      <c r="R20" s="9">
        <f>IF($D20="理科",IF(AND($M20&gt;='高考-分数线'!$C$2,J20&gt;='高考-分数线'!$G$2),36,IF(J20&gt;='高考-分数线'!$G$2,18,0)),IF($D20="文科",IF(AND($M20&gt;='高考-分数线'!$C$3,J20&gt;='高考-分数线'!$G$3),36,IF(J20&gt;='高考-分数线'!$G$3,18,0))))</f>
        <v>36</v>
      </c>
      <c r="S20" s="9">
        <f>IF($D20="理科",IF(AND($M20&gt;='高考-分数线'!$C$2,K20&gt;='高考-分数线'!$H$2),36,IF(K20&gt;='高考-分数线'!$H$2,18,0)),IF($D20="文科",IF(AND($M20&gt;='高考-分数线'!$C$3,K20&gt;='高考-分数线'!$H$3),36,IF(K20&gt;='高考-分数线'!$H$3,18,0))))</f>
        <v>36</v>
      </c>
      <c r="T20" s="9">
        <f>IF($D20="理科",IF(AND($M20&gt;='高考-分数线'!$C$2,L20&gt;='高考-分数线'!$I$2),36,IF(L20&gt;='高考-分数线'!$I$2,18,0)),IF($D20="文科",IF(AND($M20&gt;='高考-分数线'!$C$3,L20&gt;='高考-分数线'!$I$3),36,IF(L20&gt;='高考-分数线'!$I$3,18,0))))</f>
        <v>36</v>
      </c>
      <c r="U20" s="33"/>
      <c r="V20" s="54" t="s">
        <v>76</v>
      </c>
      <c r="W20" s="9">
        <f t="shared" si="1"/>
        <v>0</v>
      </c>
      <c r="X20" s="54" t="s">
        <v>83</v>
      </c>
      <c r="Y20" s="9">
        <f t="shared" si="2"/>
        <v>0</v>
      </c>
      <c r="Z20" s="54" t="s">
        <v>85</v>
      </c>
      <c r="AA20" s="9">
        <f t="shared" si="3"/>
        <v>3.6</v>
      </c>
      <c r="AB20" s="54" t="s">
        <v>91</v>
      </c>
      <c r="AC20" s="9">
        <f t="shared" si="4"/>
        <v>3.6</v>
      </c>
      <c r="AD20" s="54" t="s">
        <v>125</v>
      </c>
      <c r="AE20" s="9">
        <f t="shared" si="5"/>
        <v>3.6</v>
      </c>
      <c r="AF20" s="54" t="s">
        <v>125</v>
      </c>
      <c r="AG20" s="9">
        <f t="shared" si="6"/>
        <v>3.6</v>
      </c>
      <c r="AH20" s="9"/>
      <c r="AI20" s="9" t="s">
        <v>76</v>
      </c>
      <c r="AJ20" s="9">
        <f t="shared" si="7"/>
        <v>0</v>
      </c>
      <c r="AK20" s="55" t="s">
        <v>81</v>
      </c>
      <c r="AL20" s="9">
        <f t="shared" si="8"/>
        <v>0</v>
      </c>
      <c r="AM20" s="9" t="s">
        <v>88</v>
      </c>
      <c r="AN20" s="9">
        <f t="shared" si="9"/>
        <v>3.6</v>
      </c>
      <c r="AO20" s="54" t="s">
        <v>93</v>
      </c>
      <c r="AP20" s="9">
        <f t="shared" si="10"/>
        <v>3.6</v>
      </c>
      <c r="AQ20" s="54" t="s">
        <v>98</v>
      </c>
      <c r="AR20" s="9">
        <f t="shared" si="11"/>
        <v>3.6</v>
      </c>
      <c r="AS20" s="54" t="s">
        <v>102</v>
      </c>
      <c r="AT20" s="9">
        <f t="shared" si="12"/>
        <v>3.6</v>
      </c>
      <c r="AU20" s="9"/>
      <c r="AV20" s="54" t="s">
        <v>76</v>
      </c>
      <c r="AW20" s="9">
        <f t="shared" si="13"/>
        <v>0</v>
      </c>
      <c r="AX20" s="54" t="s">
        <v>129</v>
      </c>
      <c r="AY20" s="9">
        <f t="shared" si="14"/>
        <v>0</v>
      </c>
      <c r="AZ20" s="54" t="s">
        <v>85</v>
      </c>
      <c r="BA20" s="9">
        <f t="shared" si="15"/>
        <v>5.4</v>
      </c>
      <c r="BB20" s="54" t="s">
        <v>93</v>
      </c>
      <c r="BC20" s="9">
        <f t="shared" si="16"/>
        <v>5.4</v>
      </c>
      <c r="BD20" s="54" t="s">
        <v>96</v>
      </c>
      <c r="BE20" s="9">
        <f t="shared" si="17"/>
        <v>5.4</v>
      </c>
      <c r="BF20" s="54" t="s">
        <v>102</v>
      </c>
      <c r="BG20" s="9">
        <f t="shared" si="18"/>
        <v>5.4</v>
      </c>
      <c r="BH20" s="9"/>
      <c r="BI20" s="54" t="s">
        <v>76</v>
      </c>
      <c r="BJ20" s="9">
        <f t="shared" si="19"/>
        <v>0</v>
      </c>
      <c r="BK20" s="55" t="s">
        <v>83</v>
      </c>
      <c r="BL20" s="9">
        <f t="shared" si="20"/>
        <v>0</v>
      </c>
      <c r="BM20" s="54" t="s">
        <v>85</v>
      </c>
      <c r="BN20" s="9">
        <f t="shared" si="21"/>
        <v>5.4</v>
      </c>
      <c r="BO20" s="54" t="s">
        <v>93</v>
      </c>
      <c r="BP20" s="9">
        <f t="shared" si="22"/>
        <v>5.4</v>
      </c>
      <c r="BQ20" s="54" t="s">
        <v>96</v>
      </c>
      <c r="BR20" s="9">
        <f t="shared" si="23"/>
        <v>5.4</v>
      </c>
      <c r="BS20" s="54" t="s">
        <v>102</v>
      </c>
      <c r="BT20" s="9">
        <f t="shared" si="24"/>
        <v>5.4</v>
      </c>
      <c r="BU20" s="9"/>
      <c r="BV20" s="54" t="s">
        <v>73</v>
      </c>
      <c r="BW20" s="9">
        <f t="shared" si="25"/>
        <v>0</v>
      </c>
      <c r="BX20" s="55" t="s">
        <v>83</v>
      </c>
      <c r="BY20" s="9">
        <f t="shared" si="26"/>
        <v>0</v>
      </c>
      <c r="BZ20" s="54" t="s">
        <v>85</v>
      </c>
      <c r="CA20" s="9">
        <f t="shared" si="27"/>
        <v>9</v>
      </c>
      <c r="CB20" s="54" t="s">
        <v>94</v>
      </c>
      <c r="CC20" s="9">
        <f t="shared" si="28"/>
        <v>9</v>
      </c>
      <c r="CD20" s="54" t="s">
        <v>98</v>
      </c>
      <c r="CE20" s="9">
        <f t="shared" si="29"/>
        <v>9</v>
      </c>
      <c r="CF20" s="54" t="s">
        <v>121</v>
      </c>
      <c r="CG20" s="9">
        <f t="shared" si="30"/>
        <v>9</v>
      </c>
      <c r="CH20" s="9"/>
      <c r="CI20" s="54" t="s">
        <v>73</v>
      </c>
      <c r="CJ20" s="9">
        <f t="shared" si="31"/>
        <v>0</v>
      </c>
      <c r="CK20" s="55" t="s">
        <v>83</v>
      </c>
      <c r="CL20" s="9">
        <f t="shared" si="32"/>
        <v>0</v>
      </c>
      <c r="CM20" s="54" t="s">
        <v>85</v>
      </c>
      <c r="CN20" s="9">
        <f t="shared" si="33"/>
        <v>9</v>
      </c>
      <c r="CO20" s="54" t="s">
        <v>94</v>
      </c>
      <c r="CP20" s="9">
        <f t="shared" si="34"/>
        <v>9</v>
      </c>
      <c r="CQ20" s="54" t="s">
        <v>98</v>
      </c>
      <c r="CR20" s="9">
        <f t="shared" si="35"/>
        <v>9</v>
      </c>
      <c r="CS20" s="54" t="s">
        <v>121</v>
      </c>
      <c r="CT20" s="9">
        <f t="shared" si="36"/>
        <v>9</v>
      </c>
    </row>
    <row r="21" spans="1:98" x14ac:dyDescent="0.15">
      <c r="A21" s="33" t="s">
        <v>206</v>
      </c>
      <c r="B21" s="34" t="s">
        <v>207</v>
      </c>
      <c r="C21" s="35" t="s">
        <v>170</v>
      </c>
      <c r="D21" s="35" t="s">
        <v>51</v>
      </c>
      <c r="E21" s="9"/>
      <c r="F21" s="38"/>
      <c r="G21" s="33">
        <v>109</v>
      </c>
      <c r="H21" s="9">
        <v>104</v>
      </c>
      <c r="I21" s="9">
        <v>116</v>
      </c>
      <c r="J21" s="9">
        <v>65.5</v>
      </c>
      <c r="K21" s="9">
        <v>53</v>
      </c>
      <c r="L21" s="9">
        <v>73</v>
      </c>
      <c r="M21" s="4">
        <f t="shared" si="0"/>
        <v>520.5</v>
      </c>
      <c r="N21" s="50" t="s">
        <v>171</v>
      </c>
      <c r="O21" s="9">
        <f>IF($D21="理科",IF(AND($M21&gt;='高考-分数线'!$C$2,$G21&gt;='高考-分数线'!$D$2),36,IF($G21&gt;='高考-分数线'!$D$2,18,0)),IF($D21="文科",IF(AND($M21&gt;='高考-分数线'!$C$3,$G21&gt;='高考-分数线'!$D$3),36,IF($G21&gt;='高考-分数线'!$D$3,18,0))))</f>
        <v>36</v>
      </c>
      <c r="P21" s="9">
        <f>IF($D21="理科",IF(AND($M21&gt;='高考-分数线'!$C$2,H21&gt;='高考-分数线'!$E$2),36,IF(H21&gt;='高考-分数线'!$E$2,18,0)),IF($D21="文科",IF(AND($M21&gt;='高考-分数线'!$C$3,H21&gt;='高考-分数线'!$E$3),36,IF(H21&gt;='高考-分数线'!$E$3,18,0))))</f>
        <v>36</v>
      </c>
      <c r="Q21" s="9">
        <f>IF($D21="理科",IF(AND($M21&gt;='高考-分数线'!$C$2,I21&gt;='高考-分数线'!$F$2),36,IF(I21&gt;='高考-分数线'!$F$2,18,0)),IF($D21="文科",IF(AND($M21&gt;='高考-分数线'!$C$3,I21&gt;='高考-分数线'!$F$3),36,IF(I21&gt;='高考-分数线'!$F$3,18,0))))</f>
        <v>36</v>
      </c>
      <c r="R21" s="9">
        <f>IF($D21="理科",IF(AND($M21&gt;='高考-分数线'!$C$2,J21&gt;='高考-分数线'!$G$2),36,IF(J21&gt;='高考-分数线'!$G$2,18,0)),IF($D21="文科",IF(AND($M21&gt;='高考-分数线'!$C$3,J21&gt;='高考-分数线'!$G$3),36,IF(J21&gt;='高考-分数线'!$G$3,18,0))))</f>
        <v>36</v>
      </c>
      <c r="S21" s="9">
        <f>IF($D21="理科",IF(AND($M21&gt;='高考-分数线'!$C$2,K21&gt;='高考-分数线'!$H$2),36,IF(K21&gt;='高考-分数线'!$H$2,18,0)),IF($D21="文科",IF(AND($M21&gt;='高考-分数线'!$C$3,K21&gt;='高考-分数线'!$H$3),36,IF(K21&gt;='高考-分数线'!$H$3,18,0))))</f>
        <v>0</v>
      </c>
      <c r="T21" s="9">
        <f>IF($D21="理科",IF(AND($M21&gt;='高考-分数线'!$C$2,L21&gt;='高考-分数线'!$I$2),36,IF(L21&gt;='高考-分数线'!$I$2,18,0)),IF($D21="文科",IF(AND($M21&gt;='高考-分数线'!$C$3,L21&gt;='高考-分数线'!$I$3),36,IF(L21&gt;='高考-分数线'!$I$3,18,0))))</f>
        <v>36</v>
      </c>
      <c r="U21" s="33"/>
      <c r="V21" s="54" t="s">
        <v>75</v>
      </c>
      <c r="W21" s="9">
        <f t="shared" si="1"/>
        <v>3.6</v>
      </c>
      <c r="X21" s="54" t="s">
        <v>81</v>
      </c>
      <c r="Y21" s="9">
        <f t="shared" si="2"/>
        <v>3.6</v>
      </c>
      <c r="Z21" s="54" t="s">
        <v>87</v>
      </c>
      <c r="AA21" s="9">
        <f t="shared" si="3"/>
        <v>3.6</v>
      </c>
      <c r="AB21" s="54" t="s">
        <v>95</v>
      </c>
      <c r="AC21" s="9">
        <f t="shared" si="4"/>
        <v>3.6</v>
      </c>
      <c r="AD21" s="54" t="s">
        <v>96</v>
      </c>
      <c r="AE21" s="9">
        <f t="shared" si="5"/>
        <v>0</v>
      </c>
      <c r="AF21" s="54" t="s">
        <v>121</v>
      </c>
      <c r="AG21" s="9">
        <f t="shared" si="6"/>
        <v>3.6</v>
      </c>
      <c r="AH21" s="9"/>
      <c r="AI21" s="9" t="s">
        <v>75</v>
      </c>
      <c r="AJ21" s="9">
        <f t="shared" si="7"/>
        <v>3.6</v>
      </c>
      <c r="AK21" s="55" t="s">
        <v>81</v>
      </c>
      <c r="AL21" s="9">
        <f t="shared" si="8"/>
        <v>3.6</v>
      </c>
      <c r="AM21" s="9" t="s">
        <v>90</v>
      </c>
      <c r="AN21" s="9">
        <f t="shared" si="9"/>
        <v>3.6</v>
      </c>
      <c r="AO21" s="54" t="s">
        <v>91</v>
      </c>
      <c r="AP21" s="9">
        <f t="shared" si="10"/>
        <v>3.6</v>
      </c>
      <c r="AQ21" s="54" t="s">
        <v>96</v>
      </c>
      <c r="AR21" s="9">
        <f t="shared" si="11"/>
        <v>0</v>
      </c>
      <c r="AS21" s="54" t="s">
        <v>121</v>
      </c>
      <c r="AT21" s="9">
        <f t="shared" si="12"/>
        <v>3.6</v>
      </c>
      <c r="AU21" s="9"/>
      <c r="AV21" s="54" t="s">
        <v>75</v>
      </c>
      <c r="AW21" s="9">
        <f t="shared" si="13"/>
        <v>5.4</v>
      </c>
      <c r="AX21" s="54" t="s">
        <v>81</v>
      </c>
      <c r="AY21" s="9">
        <f t="shared" si="14"/>
        <v>5.4</v>
      </c>
      <c r="AZ21" s="54" t="s">
        <v>85</v>
      </c>
      <c r="BA21" s="9">
        <f t="shared" si="15"/>
        <v>5.4</v>
      </c>
      <c r="BB21" s="54" t="s">
        <v>91</v>
      </c>
      <c r="BC21" s="9">
        <f t="shared" si="16"/>
        <v>5.4</v>
      </c>
      <c r="BD21" s="54" t="s">
        <v>96</v>
      </c>
      <c r="BE21" s="9">
        <f t="shared" si="17"/>
        <v>0</v>
      </c>
      <c r="BF21" s="54" t="s">
        <v>121</v>
      </c>
      <c r="BG21" s="9">
        <f t="shared" si="18"/>
        <v>5.4</v>
      </c>
      <c r="BH21" s="9"/>
      <c r="BI21" s="54" t="s">
        <v>75</v>
      </c>
      <c r="BJ21" s="9">
        <f t="shared" si="19"/>
        <v>5.4</v>
      </c>
      <c r="BK21" s="55" t="s">
        <v>81</v>
      </c>
      <c r="BL21" s="9">
        <f t="shared" si="20"/>
        <v>5.4</v>
      </c>
      <c r="BM21" s="54" t="s">
        <v>85</v>
      </c>
      <c r="BN21" s="9">
        <f t="shared" si="21"/>
        <v>5.4</v>
      </c>
      <c r="BO21" s="54" t="s">
        <v>91</v>
      </c>
      <c r="BP21" s="9">
        <f t="shared" si="22"/>
        <v>5.4</v>
      </c>
      <c r="BQ21" s="54" t="s">
        <v>96</v>
      </c>
      <c r="BR21" s="9">
        <f t="shared" si="23"/>
        <v>0</v>
      </c>
      <c r="BS21" s="54" t="s">
        <v>121</v>
      </c>
      <c r="BT21" s="9">
        <f t="shared" si="24"/>
        <v>5.4</v>
      </c>
      <c r="BU21" s="9"/>
      <c r="BV21" s="54" t="s">
        <v>136</v>
      </c>
      <c r="BW21" s="9">
        <f t="shared" si="25"/>
        <v>9</v>
      </c>
      <c r="BX21" s="55" t="s">
        <v>84</v>
      </c>
      <c r="BY21" s="9">
        <f t="shared" si="26"/>
        <v>9</v>
      </c>
      <c r="BZ21" s="54" t="s">
        <v>88</v>
      </c>
      <c r="CA21" s="9">
        <f t="shared" si="27"/>
        <v>9</v>
      </c>
      <c r="CB21" s="54" t="s">
        <v>93</v>
      </c>
      <c r="CC21" s="9">
        <f t="shared" si="28"/>
        <v>9</v>
      </c>
      <c r="CD21" s="54" t="s">
        <v>96</v>
      </c>
      <c r="CE21" s="9">
        <f t="shared" si="29"/>
        <v>0</v>
      </c>
      <c r="CF21" s="54" t="s">
        <v>102</v>
      </c>
      <c r="CG21" s="9">
        <f t="shared" si="30"/>
        <v>9</v>
      </c>
      <c r="CH21" s="9"/>
      <c r="CI21" s="54" t="s">
        <v>136</v>
      </c>
      <c r="CJ21" s="9">
        <f t="shared" si="31"/>
        <v>9</v>
      </c>
      <c r="CK21" s="55" t="s">
        <v>84</v>
      </c>
      <c r="CL21" s="9">
        <f t="shared" si="32"/>
        <v>9</v>
      </c>
      <c r="CM21" s="54" t="s">
        <v>88</v>
      </c>
      <c r="CN21" s="9">
        <f t="shared" si="33"/>
        <v>9</v>
      </c>
      <c r="CO21" s="54" t="s">
        <v>93</v>
      </c>
      <c r="CP21" s="9">
        <f t="shared" si="34"/>
        <v>9</v>
      </c>
      <c r="CQ21" s="54" t="s">
        <v>96</v>
      </c>
      <c r="CR21" s="9">
        <f t="shared" si="35"/>
        <v>0</v>
      </c>
      <c r="CS21" s="54" t="s">
        <v>102</v>
      </c>
      <c r="CT21" s="9">
        <f t="shared" si="36"/>
        <v>9</v>
      </c>
    </row>
    <row r="22" spans="1:98" x14ac:dyDescent="0.15">
      <c r="A22" s="33" t="s">
        <v>208</v>
      </c>
      <c r="B22" s="34" t="s">
        <v>209</v>
      </c>
      <c r="C22" s="35" t="s">
        <v>170</v>
      </c>
      <c r="D22" s="35" t="s">
        <v>51</v>
      </c>
      <c r="E22" s="9">
        <v>0.7</v>
      </c>
      <c r="F22" s="36"/>
      <c r="G22" s="33">
        <v>107</v>
      </c>
      <c r="H22" s="9">
        <v>102</v>
      </c>
      <c r="I22" s="9">
        <v>110</v>
      </c>
      <c r="J22" s="9">
        <v>57.5</v>
      </c>
      <c r="K22" s="9">
        <v>70</v>
      </c>
      <c r="L22" s="9">
        <v>71.5</v>
      </c>
      <c r="M22" s="4">
        <f t="shared" si="0"/>
        <v>518</v>
      </c>
      <c r="N22" s="50" t="s">
        <v>171</v>
      </c>
      <c r="O22" s="9">
        <f>IF($D22="理科",IF(AND($M22&gt;='高考-分数线'!$C$2,$G22&gt;='高考-分数线'!$D$2),36,IF($G22&gt;='高考-分数线'!$D$2,18,0)),IF($D22="文科",IF(AND($M22&gt;='高考-分数线'!$C$3,$G22&gt;='高考-分数线'!$D$3),36,IF($G22&gt;='高考-分数线'!$D$3,18,0))))</f>
        <v>36</v>
      </c>
      <c r="P22" s="9">
        <f>IF($D22="理科",IF(AND($M22&gt;='高考-分数线'!$C$2,H22&gt;='高考-分数线'!$E$2),36,IF(H22&gt;='高考-分数线'!$E$2,18,0)),IF($D22="文科",IF(AND($M22&gt;='高考-分数线'!$C$3,H22&gt;='高考-分数线'!$E$3),36,IF(H22&gt;='高考-分数线'!$E$3,18,0))))</f>
        <v>36</v>
      </c>
      <c r="Q22" s="9">
        <f>IF($D22="理科",IF(AND($M22&gt;='高考-分数线'!$C$2,I22&gt;='高考-分数线'!$F$2),36,IF(I22&gt;='高考-分数线'!$F$2,18,0)),IF($D22="文科",IF(AND($M22&gt;='高考-分数线'!$C$3,I22&gt;='高考-分数线'!$F$3),36,IF(I22&gt;='高考-分数线'!$F$3,18,0))))</f>
        <v>36</v>
      </c>
      <c r="R22" s="9">
        <f>IF($D22="理科",IF(AND($M22&gt;='高考-分数线'!$C$2,J22&gt;='高考-分数线'!$G$2),36,IF(J22&gt;='高考-分数线'!$G$2,18,0)),IF($D22="文科",IF(AND($M22&gt;='高考-分数线'!$C$3,J22&gt;='高考-分数线'!$G$3),36,IF(J22&gt;='高考-分数线'!$G$3,18,0))))</f>
        <v>36</v>
      </c>
      <c r="S22" s="9">
        <f>IF($D22="理科",IF(AND($M22&gt;='高考-分数线'!$C$2,K22&gt;='高考-分数线'!$H$2),36,IF(K22&gt;='高考-分数线'!$H$2,18,0)),IF($D22="文科",IF(AND($M22&gt;='高考-分数线'!$C$3,K22&gt;='高考-分数线'!$H$3),36,IF(K22&gt;='高考-分数线'!$H$3,18,0))))</f>
        <v>36</v>
      </c>
      <c r="T22" s="9">
        <f>IF($D22="理科",IF(AND($M22&gt;='高考-分数线'!$C$2,L22&gt;='高考-分数线'!$I$2),36,IF(L22&gt;='高考-分数线'!$I$2,18,0)),IF($D22="文科",IF(AND($M22&gt;='高考-分数线'!$C$3,L22&gt;='高考-分数线'!$I$3),36,IF(L22&gt;='高考-分数线'!$I$3,18,0))))</f>
        <v>36</v>
      </c>
      <c r="U22" s="33"/>
      <c r="V22" s="54" t="s">
        <v>76</v>
      </c>
      <c r="W22" s="9">
        <f t="shared" si="1"/>
        <v>3.6</v>
      </c>
      <c r="X22" s="54" t="s">
        <v>83</v>
      </c>
      <c r="Y22" s="9">
        <f t="shared" si="2"/>
        <v>3.6</v>
      </c>
      <c r="Z22" s="54" t="s">
        <v>85</v>
      </c>
      <c r="AA22" s="9">
        <f t="shared" si="3"/>
        <v>3.6</v>
      </c>
      <c r="AB22" s="54" t="s">
        <v>94</v>
      </c>
      <c r="AC22" s="9">
        <f t="shared" si="4"/>
        <v>3.6</v>
      </c>
      <c r="AD22" s="54" t="s">
        <v>98</v>
      </c>
      <c r="AE22" s="9">
        <f t="shared" si="5"/>
        <v>3.6</v>
      </c>
      <c r="AF22" s="54" t="s">
        <v>121</v>
      </c>
      <c r="AG22" s="9">
        <f t="shared" si="6"/>
        <v>3.6</v>
      </c>
      <c r="AH22" s="9"/>
      <c r="AI22" s="9" t="s">
        <v>78</v>
      </c>
      <c r="AJ22" s="9">
        <f t="shared" si="7"/>
        <v>3.6</v>
      </c>
      <c r="AK22" s="55" t="s">
        <v>83</v>
      </c>
      <c r="AL22" s="9">
        <f t="shared" si="8"/>
        <v>3.6</v>
      </c>
      <c r="AM22" s="9" t="s">
        <v>85</v>
      </c>
      <c r="AN22" s="9">
        <f t="shared" si="9"/>
        <v>3.6</v>
      </c>
      <c r="AO22" s="54" t="s">
        <v>95</v>
      </c>
      <c r="AP22" s="9">
        <f t="shared" si="10"/>
        <v>3.6</v>
      </c>
      <c r="AQ22" s="54" t="s">
        <v>98</v>
      </c>
      <c r="AR22" s="9">
        <f t="shared" si="11"/>
        <v>3.6</v>
      </c>
      <c r="AS22" s="54" t="s">
        <v>102</v>
      </c>
      <c r="AT22" s="9">
        <f t="shared" si="12"/>
        <v>3.6</v>
      </c>
      <c r="AU22" s="9"/>
      <c r="AV22" s="54" t="s">
        <v>78</v>
      </c>
      <c r="AW22" s="9">
        <f t="shared" si="13"/>
        <v>5.4</v>
      </c>
      <c r="AX22" s="54" t="s">
        <v>129</v>
      </c>
      <c r="AY22" s="9">
        <f t="shared" si="14"/>
        <v>5.4</v>
      </c>
      <c r="AZ22" s="54" t="s">
        <v>89</v>
      </c>
      <c r="BA22" s="9">
        <f t="shared" si="15"/>
        <v>5.4</v>
      </c>
      <c r="BB22" s="54" t="s">
        <v>95</v>
      </c>
      <c r="BC22" s="9">
        <f t="shared" si="16"/>
        <v>5.4</v>
      </c>
      <c r="BD22" s="54" t="s">
        <v>96</v>
      </c>
      <c r="BE22" s="9">
        <f t="shared" si="17"/>
        <v>5.4</v>
      </c>
      <c r="BF22" s="54" t="s">
        <v>102</v>
      </c>
      <c r="BG22" s="9">
        <f t="shared" si="18"/>
        <v>5.4</v>
      </c>
      <c r="BH22" s="9"/>
      <c r="BI22" s="54" t="s">
        <v>78</v>
      </c>
      <c r="BJ22" s="9">
        <f t="shared" si="19"/>
        <v>5.4</v>
      </c>
      <c r="BK22" s="55" t="s">
        <v>83</v>
      </c>
      <c r="BL22" s="9">
        <f t="shared" si="20"/>
        <v>5.4</v>
      </c>
      <c r="BM22" s="54" t="s">
        <v>89</v>
      </c>
      <c r="BN22" s="9">
        <f t="shared" si="21"/>
        <v>5.4</v>
      </c>
      <c r="BO22" s="54" t="s">
        <v>95</v>
      </c>
      <c r="BP22" s="9">
        <f t="shared" si="22"/>
        <v>5.4</v>
      </c>
      <c r="BQ22" s="54" t="s">
        <v>96</v>
      </c>
      <c r="BR22" s="9">
        <f t="shared" si="23"/>
        <v>5.4</v>
      </c>
      <c r="BS22" s="54" t="s">
        <v>102</v>
      </c>
      <c r="BT22" s="9">
        <f t="shared" si="24"/>
        <v>5.4</v>
      </c>
      <c r="BU22" s="9"/>
      <c r="BV22" s="54" t="s">
        <v>73</v>
      </c>
      <c r="BW22" s="9">
        <f t="shared" si="25"/>
        <v>9</v>
      </c>
      <c r="BX22" s="55" t="s">
        <v>83</v>
      </c>
      <c r="BY22" s="9">
        <f t="shared" si="26"/>
        <v>9</v>
      </c>
      <c r="BZ22" s="54" t="s">
        <v>85</v>
      </c>
      <c r="CA22" s="9">
        <f t="shared" si="27"/>
        <v>9</v>
      </c>
      <c r="CB22" s="54" t="s">
        <v>94</v>
      </c>
      <c r="CC22" s="9">
        <f t="shared" si="28"/>
        <v>9</v>
      </c>
      <c r="CD22" s="54" t="s">
        <v>98</v>
      </c>
      <c r="CE22" s="9">
        <f t="shared" si="29"/>
        <v>9</v>
      </c>
      <c r="CF22" s="54" t="s">
        <v>121</v>
      </c>
      <c r="CG22" s="9">
        <f t="shared" si="30"/>
        <v>9</v>
      </c>
      <c r="CH22" s="9"/>
      <c r="CI22" s="54" t="s">
        <v>73</v>
      </c>
      <c r="CJ22" s="9">
        <f t="shared" si="31"/>
        <v>9</v>
      </c>
      <c r="CK22" s="55" t="s">
        <v>83</v>
      </c>
      <c r="CL22" s="9">
        <f t="shared" si="32"/>
        <v>9</v>
      </c>
      <c r="CM22" s="54" t="s">
        <v>85</v>
      </c>
      <c r="CN22" s="9">
        <f t="shared" si="33"/>
        <v>9</v>
      </c>
      <c r="CO22" s="54" t="s">
        <v>94</v>
      </c>
      <c r="CP22" s="9">
        <f t="shared" si="34"/>
        <v>9</v>
      </c>
      <c r="CQ22" s="54" t="s">
        <v>98</v>
      </c>
      <c r="CR22" s="9">
        <f t="shared" si="35"/>
        <v>9</v>
      </c>
      <c r="CS22" s="54" t="s">
        <v>121</v>
      </c>
      <c r="CT22" s="9">
        <f t="shared" si="36"/>
        <v>9</v>
      </c>
    </row>
    <row r="23" spans="1:98" x14ac:dyDescent="0.15">
      <c r="A23" s="37" t="s">
        <v>210</v>
      </c>
      <c r="B23" s="34" t="s">
        <v>211</v>
      </c>
      <c r="C23" s="35" t="s">
        <v>170</v>
      </c>
      <c r="D23" s="35" t="s">
        <v>51</v>
      </c>
      <c r="E23" s="9">
        <v>1</v>
      </c>
      <c r="F23" s="36">
        <v>1</v>
      </c>
      <c r="G23" s="33">
        <v>114</v>
      </c>
      <c r="H23" s="9">
        <v>104</v>
      </c>
      <c r="I23" s="9">
        <v>115</v>
      </c>
      <c r="J23" s="9">
        <v>50</v>
      </c>
      <c r="K23" s="9">
        <v>65</v>
      </c>
      <c r="L23" s="9">
        <v>68</v>
      </c>
      <c r="M23" s="4">
        <f t="shared" si="0"/>
        <v>516</v>
      </c>
      <c r="N23" s="50" t="s">
        <v>171</v>
      </c>
      <c r="O23" s="9">
        <f>IF($D23="理科",IF(AND($M23&gt;='高考-分数线'!$C$2,$G23&gt;='高考-分数线'!$D$2),36,IF($G23&gt;='高考-分数线'!$D$2,18,0)),IF($D23="文科",IF(AND($M23&gt;='高考-分数线'!$C$3,$G23&gt;='高考-分数线'!$D$3),36,IF($G23&gt;='高考-分数线'!$D$3,18,0))))</f>
        <v>36</v>
      </c>
      <c r="P23" s="9">
        <f>IF($D23="理科",IF(AND($M23&gt;='高考-分数线'!$C$2,H23&gt;='高考-分数线'!$E$2),36,IF(H23&gt;='高考-分数线'!$E$2,18,0)),IF($D23="文科",IF(AND($M23&gt;='高考-分数线'!$C$3,H23&gt;='高考-分数线'!$E$3),36,IF(H23&gt;='高考-分数线'!$E$3,18,0))))</f>
        <v>36</v>
      </c>
      <c r="Q23" s="9">
        <f>IF($D23="理科",IF(AND($M23&gt;='高考-分数线'!$C$2,I23&gt;='高考-分数线'!$F$2),36,IF(I23&gt;='高考-分数线'!$F$2,18,0)),IF($D23="文科",IF(AND($M23&gt;='高考-分数线'!$C$3,I23&gt;='高考-分数线'!$F$3),36,IF(I23&gt;='高考-分数线'!$F$3,18,0))))</f>
        <v>36</v>
      </c>
      <c r="R23" s="9">
        <f>IF($D23="理科",IF(AND($M23&gt;='高考-分数线'!$C$2,J23&gt;='高考-分数线'!$G$2),36,IF(J23&gt;='高考-分数线'!$G$2,18,0)),IF($D23="文科",IF(AND($M23&gt;='高考-分数线'!$C$3,J23&gt;='高考-分数线'!$G$3),36,IF(J23&gt;='高考-分数线'!$G$3,18,0))))</f>
        <v>0</v>
      </c>
      <c r="S23" s="9">
        <f>IF($D23="理科",IF(AND($M23&gt;='高考-分数线'!$C$2,K23&gt;='高考-分数线'!$H$2),36,IF(K23&gt;='高考-分数线'!$H$2,18,0)),IF($D23="文科",IF(AND($M23&gt;='高考-分数线'!$C$3,K23&gt;='高考-分数线'!$H$3),36,IF(K23&gt;='高考-分数线'!$H$3,18,0))))</f>
        <v>36</v>
      </c>
      <c r="T23" s="9">
        <f>IF($D23="理科",IF(AND($M23&gt;='高考-分数线'!$C$2,L23&gt;='高考-分数线'!$I$2),36,IF(L23&gt;='高考-分数线'!$I$2,18,0)),IF($D23="文科",IF(AND($M23&gt;='高考-分数线'!$C$3,L23&gt;='高考-分数线'!$I$3),36,IF(L23&gt;='高考-分数线'!$I$3,18,0))))</f>
        <v>36</v>
      </c>
      <c r="U23" s="33"/>
      <c r="V23" s="54" t="s">
        <v>76</v>
      </c>
      <c r="W23" s="9">
        <f t="shared" si="1"/>
        <v>3.6</v>
      </c>
      <c r="X23" s="54" t="s">
        <v>83</v>
      </c>
      <c r="Y23" s="9">
        <f t="shared" si="2"/>
        <v>3.6</v>
      </c>
      <c r="Z23" s="54" t="s">
        <v>85</v>
      </c>
      <c r="AA23" s="9">
        <f t="shared" si="3"/>
        <v>3.6</v>
      </c>
      <c r="AB23" s="54" t="s">
        <v>94</v>
      </c>
      <c r="AC23" s="9">
        <f t="shared" si="4"/>
        <v>0</v>
      </c>
      <c r="AD23" s="54" t="s">
        <v>98</v>
      </c>
      <c r="AE23" s="9">
        <f t="shared" si="5"/>
        <v>3.6</v>
      </c>
      <c r="AF23" s="54" t="s">
        <v>121</v>
      </c>
      <c r="AG23" s="9">
        <f t="shared" si="6"/>
        <v>3.6</v>
      </c>
      <c r="AH23" s="9"/>
      <c r="AI23" s="9" t="s">
        <v>76</v>
      </c>
      <c r="AJ23" s="9">
        <f t="shared" si="7"/>
        <v>3.6</v>
      </c>
      <c r="AK23" s="55" t="s">
        <v>83</v>
      </c>
      <c r="AL23" s="9">
        <f t="shared" si="8"/>
        <v>3.6</v>
      </c>
      <c r="AM23" s="9" t="s">
        <v>85</v>
      </c>
      <c r="AN23" s="9">
        <f t="shared" si="9"/>
        <v>3.6</v>
      </c>
      <c r="AO23" s="54" t="s">
        <v>94</v>
      </c>
      <c r="AP23" s="9">
        <f t="shared" si="10"/>
        <v>0</v>
      </c>
      <c r="AQ23" s="54" t="s">
        <v>96</v>
      </c>
      <c r="AR23" s="9">
        <f t="shared" si="11"/>
        <v>3.6</v>
      </c>
      <c r="AS23" s="54" t="s">
        <v>102</v>
      </c>
      <c r="AT23" s="9">
        <f t="shared" si="12"/>
        <v>3.6</v>
      </c>
      <c r="AU23" s="9"/>
      <c r="AV23" s="54" t="s">
        <v>76</v>
      </c>
      <c r="AW23" s="9">
        <f t="shared" si="13"/>
        <v>5.4</v>
      </c>
      <c r="AX23" s="54" t="s">
        <v>129</v>
      </c>
      <c r="AY23" s="9">
        <f t="shared" si="14"/>
        <v>5.4</v>
      </c>
      <c r="AZ23" s="54" t="s">
        <v>85</v>
      </c>
      <c r="BA23" s="9">
        <f t="shared" si="15"/>
        <v>5.4</v>
      </c>
      <c r="BB23" s="54" t="s">
        <v>94</v>
      </c>
      <c r="BC23" s="9">
        <f t="shared" si="16"/>
        <v>0</v>
      </c>
      <c r="BD23" s="54" t="s">
        <v>98</v>
      </c>
      <c r="BE23" s="9">
        <f t="shared" si="17"/>
        <v>5.4</v>
      </c>
      <c r="BF23" s="54" t="s">
        <v>121</v>
      </c>
      <c r="BG23" s="9">
        <f t="shared" si="18"/>
        <v>5.4</v>
      </c>
      <c r="BH23" s="9"/>
      <c r="BI23" s="54" t="s">
        <v>76</v>
      </c>
      <c r="BJ23" s="9">
        <f t="shared" si="19"/>
        <v>5.4</v>
      </c>
      <c r="BK23" s="55" t="s">
        <v>83</v>
      </c>
      <c r="BL23" s="9">
        <f t="shared" si="20"/>
        <v>5.4</v>
      </c>
      <c r="BM23" s="54" t="s">
        <v>85</v>
      </c>
      <c r="BN23" s="9">
        <f t="shared" si="21"/>
        <v>5.4</v>
      </c>
      <c r="BO23" s="54" t="s">
        <v>94</v>
      </c>
      <c r="BP23" s="9">
        <f t="shared" si="22"/>
        <v>0</v>
      </c>
      <c r="BQ23" s="54" t="s">
        <v>98</v>
      </c>
      <c r="BR23" s="9">
        <f t="shared" si="23"/>
        <v>5.4</v>
      </c>
      <c r="BS23" s="54" t="s">
        <v>121</v>
      </c>
      <c r="BT23" s="9">
        <f t="shared" si="24"/>
        <v>5.4</v>
      </c>
      <c r="BU23" s="9"/>
      <c r="BV23" s="54" t="s">
        <v>73</v>
      </c>
      <c r="BW23" s="9">
        <f t="shared" si="25"/>
        <v>9</v>
      </c>
      <c r="BX23" s="55" t="s">
        <v>83</v>
      </c>
      <c r="BY23" s="9">
        <f t="shared" si="26"/>
        <v>9</v>
      </c>
      <c r="BZ23" s="54" t="s">
        <v>85</v>
      </c>
      <c r="CA23" s="9">
        <f t="shared" si="27"/>
        <v>9</v>
      </c>
      <c r="CB23" s="54" t="s">
        <v>94</v>
      </c>
      <c r="CC23" s="9">
        <f t="shared" si="28"/>
        <v>0</v>
      </c>
      <c r="CD23" s="54" t="s">
        <v>98</v>
      </c>
      <c r="CE23" s="9">
        <f t="shared" si="29"/>
        <v>9</v>
      </c>
      <c r="CF23" s="54" t="s">
        <v>121</v>
      </c>
      <c r="CG23" s="9">
        <f t="shared" si="30"/>
        <v>9</v>
      </c>
      <c r="CH23" s="9"/>
      <c r="CI23" s="54" t="s">
        <v>73</v>
      </c>
      <c r="CJ23" s="9">
        <f t="shared" si="31"/>
        <v>9</v>
      </c>
      <c r="CK23" s="55" t="s">
        <v>83</v>
      </c>
      <c r="CL23" s="9">
        <f t="shared" si="32"/>
        <v>9</v>
      </c>
      <c r="CM23" s="54" t="s">
        <v>85</v>
      </c>
      <c r="CN23" s="9">
        <f t="shared" si="33"/>
        <v>9</v>
      </c>
      <c r="CO23" s="54" t="s">
        <v>94</v>
      </c>
      <c r="CP23" s="9">
        <f t="shared" si="34"/>
        <v>0</v>
      </c>
      <c r="CQ23" s="54" t="s">
        <v>98</v>
      </c>
      <c r="CR23" s="9">
        <f t="shared" si="35"/>
        <v>9</v>
      </c>
      <c r="CS23" s="54" t="s">
        <v>121</v>
      </c>
      <c r="CT23" s="9">
        <f t="shared" si="36"/>
        <v>9</v>
      </c>
    </row>
    <row r="24" spans="1:98" x14ac:dyDescent="0.15">
      <c r="A24" s="33" t="s">
        <v>212</v>
      </c>
      <c r="B24" s="34" t="s">
        <v>213</v>
      </c>
      <c r="C24" s="35" t="s">
        <v>170</v>
      </c>
      <c r="D24" s="35" t="s">
        <v>51</v>
      </c>
      <c r="E24" s="9"/>
      <c r="F24" s="38"/>
      <c r="G24" s="33">
        <v>110</v>
      </c>
      <c r="H24" s="9">
        <v>103</v>
      </c>
      <c r="I24" s="9">
        <v>106</v>
      </c>
      <c r="J24" s="9">
        <v>70</v>
      </c>
      <c r="K24" s="9">
        <v>58</v>
      </c>
      <c r="L24" s="9">
        <v>66.5</v>
      </c>
      <c r="M24" s="4">
        <f t="shared" si="0"/>
        <v>513.5</v>
      </c>
      <c r="N24" s="50" t="s">
        <v>171</v>
      </c>
      <c r="O24" s="9">
        <f>IF($D24="理科",IF(AND($M24&gt;='高考-分数线'!$C$2,$G24&gt;='高考-分数线'!$D$2),36,IF($G24&gt;='高考-分数线'!$D$2,18,0)),IF($D24="文科",IF(AND($M24&gt;='高考-分数线'!$C$3,$G24&gt;='高考-分数线'!$D$3),36,IF($G24&gt;='高考-分数线'!$D$3,18,0))))</f>
        <v>36</v>
      </c>
      <c r="P24" s="9">
        <f>IF($D24="理科",IF(AND($M24&gt;='高考-分数线'!$C$2,H24&gt;='高考-分数线'!$E$2),36,IF(H24&gt;='高考-分数线'!$E$2,18,0)),IF($D24="文科",IF(AND($M24&gt;='高考-分数线'!$C$3,H24&gt;='高考-分数线'!$E$3),36,IF(H24&gt;='高考-分数线'!$E$3,18,0))))</f>
        <v>36</v>
      </c>
      <c r="Q24" s="9">
        <f>IF($D24="理科",IF(AND($M24&gt;='高考-分数线'!$C$2,I24&gt;='高考-分数线'!$F$2),36,IF(I24&gt;='高考-分数线'!$F$2,18,0)),IF($D24="文科",IF(AND($M24&gt;='高考-分数线'!$C$3,I24&gt;='高考-分数线'!$F$3),36,IF(I24&gt;='高考-分数线'!$F$3,18,0))))</f>
        <v>36</v>
      </c>
      <c r="R24" s="9">
        <f>IF($D24="理科",IF(AND($M24&gt;='高考-分数线'!$C$2,J24&gt;='高考-分数线'!$G$2),36,IF(J24&gt;='高考-分数线'!$G$2,18,0)),IF($D24="文科",IF(AND($M24&gt;='高考-分数线'!$C$3,J24&gt;='高考-分数线'!$G$3),36,IF(J24&gt;='高考-分数线'!$G$3,18,0))))</f>
        <v>36</v>
      </c>
      <c r="S24" s="9">
        <f>IF($D24="理科",IF(AND($M24&gt;='高考-分数线'!$C$2,K24&gt;='高考-分数线'!$H$2),36,IF(K24&gt;='高考-分数线'!$H$2,18,0)),IF($D24="文科",IF(AND($M24&gt;='高考-分数线'!$C$3,K24&gt;='高考-分数线'!$H$3),36,IF(K24&gt;='高考-分数线'!$H$3,18,0))))</f>
        <v>36</v>
      </c>
      <c r="T24" s="9">
        <f>IF($D24="理科",IF(AND($M24&gt;='高考-分数线'!$C$2,L24&gt;='高考-分数线'!$I$2),36,IF(L24&gt;='高考-分数线'!$I$2,18,0)),IF($D24="文科",IF(AND($M24&gt;='高考-分数线'!$C$3,L24&gt;='高考-分数线'!$I$3),36,IF(L24&gt;='高考-分数线'!$I$3,18,0))))</f>
        <v>36</v>
      </c>
      <c r="U24" s="33"/>
      <c r="V24" s="54" t="s">
        <v>74</v>
      </c>
      <c r="W24" s="9">
        <f t="shared" si="1"/>
        <v>3.6</v>
      </c>
      <c r="X24" s="54" t="s">
        <v>84</v>
      </c>
      <c r="Y24" s="9">
        <f t="shared" si="2"/>
        <v>3.6</v>
      </c>
      <c r="Z24" s="54" t="s">
        <v>88</v>
      </c>
      <c r="AA24" s="9">
        <f t="shared" si="3"/>
        <v>3.6</v>
      </c>
      <c r="AB24" s="54" t="s">
        <v>93</v>
      </c>
      <c r="AC24" s="9">
        <f t="shared" si="4"/>
        <v>3.6</v>
      </c>
      <c r="AD24" s="54" t="s">
        <v>125</v>
      </c>
      <c r="AE24" s="9">
        <f t="shared" si="5"/>
        <v>3.6</v>
      </c>
      <c r="AF24" s="54" t="s">
        <v>100</v>
      </c>
      <c r="AG24" s="9">
        <f t="shared" si="6"/>
        <v>3.6</v>
      </c>
      <c r="AH24" s="9"/>
      <c r="AI24" s="9" t="s">
        <v>76</v>
      </c>
      <c r="AJ24" s="9">
        <f t="shared" si="7"/>
        <v>3.6</v>
      </c>
      <c r="AK24" s="55" t="s">
        <v>83</v>
      </c>
      <c r="AL24" s="9">
        <f t="shared" si="8"/>
        <v>3.6</v>
      </c>
      <c r="AM24" s="9" t="s">
        <v>88</v>
      </c>
      <c r="AN24" s="9">
        <f t="shared" si="9"/>
        <v>3.6</v>
      </c>
      <c r="AO24" s="54" t="s">
        <v>91</v>
      </c>
      <c r="AP24" s="9">
        <f t="shared" si="10"/>
        <v>3.6</v>
      </c>
      <c r="AQ24" s="54" t="s">
        <v>96</v>
      </c>
      <c r="AR24" s="9">
        <f t="shared" si="11"/>
        <v>3.6</v>
      </c>
      <c r="AS24" s="54" t="s">
        <v>102</v>
      </c>
      <c r="AT24" s="9">
        <f t="shared" si="12"/>
        <v>3.6</v>
      </c>
      <c r="AU24" s="9"/>
      <c r="AV24" s="54" t="s">
        <v>73</v>
      </c>
      <c r="AW24" s="9">
        <f t="shared" si="13"/>
        <v>5.4</v>
      </c>
      <c r="AX24" s="54" t="s">
        <v>129</v>
      </c>
      <c r="AY24" s="9">
        <f t="shared" si="14"/>
        <v>5.4</v>
      </c>
      <c r="AZ24" s="54" t="s">
        <v>85</v>
      </c>
      <c r="BA24" s="9">
        <f t="shared" si="15"/>
        <v>5.4</v>
      </c>
      <c r="BB24" s="54" t="s">
        <v>91</v>
      </c>
      <c r="BC24" s="9">
        <f t="shared" si="16"/>
        <v>5.4</v>
      </c>
      <c r="BD24" s="54" t="s">
        <v>96</v>
      </c>
      <c r="BE24" s="9">
        <f t="shared" si="17"/>
        <v>5.4</v>
      </c>
      <c r="BF24" s="54" t="s">
        <v>121</v>
      </c>
      <c r="BG24" s="9">
        <f t="shared" si="18"/>
        <v>5.4</v>
      </c>
      <c r="BH24" s="9"/>
      <c r="BI24" s="54" t="s">
        <v>73</v>
      </c>
      <c r="BJ24" s="9">
        <f t="shared" si="19"/>
        <v>5.4</v>
      </c>
      <c r="BK24" s="55" t="s">
        <v>83</v>
      </c>
      <c r="BL24" s="9">
        <f t="shared" si="20"/>
        <v>5.4</v>
      </c>
      <c r="BM24" s="54" t="s">
        <v>85</v>
      </c>
      <c r="BN24" s="9">
        <f t="shared" si="21"/>
        <v>5.4</v>
      </c>
      <c r="BO24" s="54" t="s">
        <v>91</v>
      </c>
      <c r="BP24" s="9">
        <f t="shared" si="22"/>
        <v>5.4</v>
      </c>
      <c r="BQ24" s="54" t="s">
        <v>96</v>
      </c>
      <c r="BR24" s="9">
        <f t="shared" si="23"/>
        <v>5.4</v>
      </c>
      <c r="BS24" s="54" t="s">
        <v>121</v>
      </c>
      <c r="BT24" s="9">
        <f t="shared" si="24"/>
        <v>5.4</v>
      </c>
      <c r="BU24" s="9"/>
      <c r="BV24" s="54" t="s">
        <v>73</v>
      </c>
      <c r="BW24" s="9">
        <f t="shared" si="25"/>
        <v>9</v>
      </c>
      <c r="BX24" s="55" t="s">
        <v>83</v>
      </c>
      <c r="BY24" s="9">
        <f t="shared" si="26"/>
        <v>9</v>
      </c>
      <c r="BZ24" s="54" t="s">
        <v>85</v>
      </c>
      <c r="CA24" s="9">
        <f t="shared" si="27"/>
        <v>9</v>
      </c>
      <c r="CB24" s="54" t="s">
        <v>94</v>
      </c>
      <c r="CC24" s="9">
        <f t="shared" si="28"/>
        <v>9</v>
      </c>
      <c r="CD24" s="54" t="s">
        <v>98</v>
      </c>
      <c r="CE24" s="9">
        <f t="shared" si="29"/>
        <v>9</v>
      </c>
      <c r="CF24" s="54" t="s">
        <v>121</v>
      </c>
      <c r="CG24" s="9">
        <f t="shared" si="30"/>
        <v>9</v>
      </c>
      <c r="CH24" s="9"/>
      <c r="CI24" s="54" t="s">
        <v>73</v>
      </c>
      <c r="CJ24" s="9">
        <f t="shared" si="31"/>
        <v>9</v>
      </c>
      <c r="CK24" s="55" t="s">
        <v>83</v>
      </c>
      <c r="CL24" s="9">
        <f t="shared" si="32"/>
        <v>9</v>
      </c>
      <c r="CM24" s="54" t="s">
        <v>85</v>
      </c>
      <c r="CN24" s="9">
        <f t="shared" si="33"/>
        <v>9</v>
      </c>
      <c r="CO24" s="54" t="s">
        <v>94</v>
      </c>
      <c r="CP24" s="9">
        <f t="shared" si="34"/>
        <v>9</v>
      </c>
      <c r="CQ24" s="54" t="s">
        <v>98</v>
      </c>
      <c r="CR24" s="9">
        <f t="shared" si="35"/>
        <v>9</v>
      </c>
      <c r="CS24" s="54" t="s">
        <v>121</v>
      </c>
      <c r="CT24" s="9">
        <f t="shared" si="36"/>
        <v>9</v>
      </c>
    </row>
    <row r="25" spans="1:98" x14ac:dyDescent="0.15">
      <c r="A25" s="33" t="s">
        <v>214</v>
      </c>
      <c r="B25" s="34" t="s">
        <v>215</v>
      </c>
      <c r="C25" s="35" t="s">
        <v>170</v>
      </c>
      <c r="D25" s="35" t="s">
        <v>51</v>
      </c>
      <c r="E25" s="9">
        <v>0.9</v>
      </c>
      <c r="F25" s="36"/>
      <c r="G25" s="33">
        <v>107</v>
      </c>
      <c r="H25" s="9">
        <v>127</v>
      </c>
      <c r="I25" s="9">
        <v>79</v>
      </c>
      <c r="J25" s="9">
        <v>78</v>
      </c>
      <c r="K25" s="9">
        <v>52.5</v>
      </c>
      <c r="L25" s="9">
        <v>69.5</v>
      </c>
      <c r="M25" s="4">
        <f t="shared" si="0"/>
        <v>513</v>
      </c>
      <c r="N25" s="50" t="s">
        <v>171</v>
      </c>
      <c r="O25" s="9">
        <f>IF($D25="理科",IF(AND($M25&gt;='高考-分数线'!$C$2,$G25&gt;='高考-分数线'!$D$2),36,IF($G25&gt;='高考-分数线'!$D$2,18,0)),IF($D25="文科",IF(AND($M25&gt;='高考-分数线'!$C$3,$G25&gt;='高考-分数线'!$D$3),36,IF($G25&gt;='高考-分数线'!$D$3,18,0))))</f>
        <v>36</v>
      </c>
      <c r="P25" s="9">
        <f>IF($D25="理科",IF(AND($M25&gt;='高考-分数线'!$C$2,H25&gt;='高考-分数线'!$E$2),36,IF(H25&gt;='高考-分数线'!$E$2,18,0)),IF($D25="文科",IF(AND($M25&gt;='高考-分数线'!$C$3,H25&gt;='高考-分数线'!$E$3),36,IF(H25&gt;='高考-分数线'!$E$3,18,0))))</f>
        <v>36</v>
      </c>
      <c r="Q25" s="9">
        <f>IF($D25="理科",IF(AND($M25&gt;='高考-分数线'!$C$2,I25&gt;='高考-分数线'!$F$2),36,IF(I25&gt;='高考-分数线'!$F$2,18,0)),IF($D25="文科",IF(AND($M25&gt;='高考-分数线'!$C$3,I25&gt;='高考-分数线'!$F$3),36,IF(I25&gt;='高考-分数线'!$F$3,18,0))))</f>
        <v>0</v>
      </c>
      <c r="R25" s="9">
        <f>IF($D25="理科",IF(AND($M25&gt;='高考-分数线'!$C$2,J25&gt;='高考-分数线'!$G$2),36,IF(J25&gt;='高考-分数线'!$G$2,18,0)),IF($D25="文科",IF(AND($M25&gt;='高考-分数线'!$C$3,J25&gt;='高考-分数线'!$G$3),36,IF(J25&gt;='高考-分数线'!$G$3,18,0))))</f>
        <v>36</v>
      </c>
      <c r="S25" s="9">
        <f>IF($D25="理科",IF(AND($M25&gt;='高考-分数线'!$C$2,K25&gt;='高考-分数线'!$H$2),36,IF(K25&gt;='高考-分数线'!$H$2,18,0)),IF($D25="文科",IF(AND($M25&gt;='高考-分数线'!$C$3,K25&gt;='高考-分数线'!$H$3),36,IF(K25&gt;='高考-分数线'!$H$3,18,0))))</f>
        <v>0</v>
      </c>
      <c r="T25" s="9">
        <f>IF($D25="理科",IF(AND($M25&gt;='高考-分数线'!$C$2,L25&gt;='高考-分数线'!$I$2),36,IF(L25&gt;='高考-分数线'!$I$2,18,0)),IF($D25="文科",IF(AND($M25&gt;='高考-分数线'!$C$3,L25&gt;='高考-分数线'!$I$3),36,IF(L25&gt;='高考-分数线'!$I$3,18,0))))</f>
        <v>36</v>
      </c>
      <c r="U25" s="33"/>
      <c r="V25" s="54" t="s">
        <v>76</v>
      </c>
      <c r="W25" s="9">
        <f t="shared" si="1"/>
        <v>3.6</v>
      </c>
      <c r="X25" s="54" t="s">
        <v>83</v>
      </c>
      <c r="Y25" s="9">
        <f t="shared" si="2"/>
        <v>3.6</v>
      </c>
      <c r="Z25" s="54" t="s">
        <v>85</v>
      </c>
      <c r="AA25" s="9">
        <f t="shared" si="3"/>
        <v>0</v>
      </c>
      <c r="AB25" s="54" t="s">
        <v>94</v>
      </c>
      <c r="AC25" s="9">
        <f t="shared" si="4"/>
        <v>3.6</v>
      </c>
      <c r="AD25" s="54" t="s">
        <v>98</v>
      </c>
      <c r="AE25" s="9">
        <f t="shared" si="5"/>
        <v>0</v>
      </c>
      <c r="AF25" s="54" t="s">
        <v>121</v>
      </c>
      <c r="AG25" s="9">
        <f t="shared" si="6"/>
        <v>3.6</v>
      </c>
      <c r="AH25" s="9"/>
      <c r="AI25" s="9" t="s">
        <v>76</v>
      </c>
      <c r="AJ25" s="9">
        <f t="shared" si="7"/>
        <v>3.6</v>
      </c>
      <c r="AK25" s="55" t="s">
        <v>83</v>
      </c>
      <c r="AL25" s="9">
        <f t="shared" si="8"/>
        <v>3.6</v>
      </c>
      <c r="AM25" s="9" t="s">
        <v>88</v>
      </c>
      <c r="AN25" s="9">
        <f t="shared" si="9"/>
        <v>0</v>
      </c>
      <c r="AO25" s="54" t="s">
        <v>93</v>
      </c>
      <c r="AP25" s="9">
        <f t="shared" si="10"/>
        <v>3.6</v>
      </c>
      <c r="AQ25" s="54" t="s">
        <v>98</v>
      </c>
      <c r="AR25" s="9">
        <f t="shared" si="11"/>
        <v>0</v>
      </c>
      <c r="AS25" s="54" t="s">
        <v>102</v>
      </c>
      <c r="AT25" s="9">
        <f t="shared" si="12"/>
        <v>3.6</v>
      </c>
      <c r="AU25" s="9"/>
      <c r="AV25" s="54" t="s">
        <v>73</v>
      </c>
      <c r="AW25" s="9">
        <f t="shared" si="13"/>
        <v>5.4</v>
      </c>
      <c r="AX25" s="54" t="s">
        <v>129</v>
      </c>
      <c r="AY25" s="9">
        <f t="shared" si="14"/>
        <v>5.4</v>
      </c>
      <c r="AZ25" s="54" t="s">
        <v>85</v>
      </c>
      <c r="BA25" s="9">
        <f t="shared" si="15"/>
        <v>0</v>
      </c>
      <c r="BB25" s="54" t="s">
        <v>94</v>
      </c>
      <c r="BC25" s="9">
        <f t="shared" si="16"/>
        <v>5.4</v>
      </c>
      <c r="BD25" s="54" t="s">
        <v>98</v>
      </c>
      <c r="BE25" s="9">
        <f t="shared" si="17"/>
        <v>0</v>
      </c>
      <c r="BF25" s="54" t="s">
        <v>121</v>
      </c>
      <c r="BG25" s="9">
        <f t="shared" si="18"/>
        <v>5.4</v>
      </c>
      <c r="BH25" s="9"/>
      <c r="BI25" s="54" t="s">
        <v>73</v>
      </c>
      <c r="BJ25" s="9">
        <f t="shared" si="19"/>
        <v>5.4</v>
      </c>
      <c r="BK25" s="55" t="s">
        <v>83</v>
      </c>
      <c r="BL25" s="9">
        <f t="shared" si="20"/>
        <v>5.4</v>
      </c>
      <c r="BM25" s="54" t="s">
        <v>85</v>
      </c>
      <c r="BN25" s="9">
        <f t="shared" si="21"/>
        <v>0</v>
      </c>
      <c r="BO25" s="54" t="s">
        <v>94</v>
      </c>
      <c r="BP25" s="9">
        <f t="shared" si="22"/>
        <v>5.4</v>
      </c>
      <c r="BQ25" s="54" t="s">
        <v>98</v>
      </c>
      <c r="BR25" s="9">
        <f t="shared" si="23"/>
        <v>0</v>
      </c>
      <c r="BS25" s="54" t="s">
        <v>121</v>
      </c>
      <c r="BT25" s="9">
        <f t="shared" si="24"/>
        <v>5.4</v>
      </c>
      <c r="BU25" s="9"/>
      <c r="BV25" s="54" t="s">
        <v>73</v>
      </c>
      <c r="BW25" s="9">
        <f t="shared" si="25"/>
        <v>9</v>
      </c>
      <c r="BX25" s="55" t="s">
        <v>83</v>
      </c>
      <c r="BY25" s="9">
        <f t="shared" si="26"/>
        <v>9</v>
      </c>
      <c r="BZ25" s="54" t="s">
        <v>85</v>
      </c>
      <c r="CA25" s="9">
        <f t="shared" si="27"/>
        <v>0</v>
      </c>
      <c r="CB25" s="54" t="s">
        <v>94</v>
      </c>
      <c r="CC25" s="9">
        <f t="shared" si="28"/>
        <v>9</v>
      </c>
      <c r="CD25" s="54" t="s">
        <v>98</v>
      </c>
      <c r="CE25" s="9">
        <f t="shared" si="29"/>
        <v>0</v>
      </c>
      <c r="CF25" s="54" t="s">
        <v>121</v>
      </c>
      <c r="CG25" s="9">
        <f t="shared" si="30"/>
        <v>9</v>
      </c>
      <c r="CH25" s="9"/>
      <c r="CI25" s="54" t="s">
        <v>73</v>
      </c>
      <c r="CJ25" s="9">
        <f t="shared" si="31"/>
        <v>9</v>
      </c>
      <c r="CK25" s="55" t="s">
        <v>83</v>
      </c>
      <c r="CL25" s="9">
        <f t="shared" si="32"/>
        <v>9</v>
      </c>
      <c r="CM25" s="54" t="s">
        <v>85</v>
      </c>
      <c r="CN25" s="9">
        <f t="shared" si="33"/>
        <v>0</v>
      </c>
      <c r="CO25" s="54" t="s">
        <v>94</v>
      </c>
      <c r="CP25" s="9">
        <f t="shared" si="34"/>
        <v>9</v>
      </c>
      <c r="CQ25" s="54" t="s">
        <v>98</v>
      </c>
      <c r="CR25" s="9">
        <f t="shared" si="35"/>
        <v>0</v>
      </c>
      <c r="CS25" s="54" t="s">
        <v>121</v>
      </c>
      <c r="CT25" s="9">
        <f t="shared" si="36"/>
        <v>9</v>
      </c>
    </row>
    <row r="26" spans="1:98" x14ac:dyDescent="0.15">
      <c r="A26" s="33" t="s">
        <v>216</v>
      </c>
      <c r="B26" s="34" t="s">
        <v>217</v>
      </c>
      <c r="C26" s="35" t="s">
        <v>170</v>
      </c>
      <c r="D26" s="35" t="s">
        <v>51</v>
      </c>
      <c r="E26" s="9">
        <v>0.8</v>
      </c>
      <c r="F26" s="36"/>
      <c r="G26" s="33">
        <v>103</v>
      </c>
      <c r="H26" s="9">
        <v>106</v>
      </c>
      <c r="I26" s="9">
        <v>120</v>
      </c>
      <c r="J26" s="9">
        <v>65</v>
      </c>
      <c r="K26" s="9">
        <v>67</v>
      </c>
      <c r="L26" s="9">
        <v>52</v>
      </c>
      <c r="M26" s="4">
        <f t="shared" si="0"/>
        <v>513</v>
      </c>
      <c r="N26" s="50" t="s">
        <v>171</v>
      </c>
      <c r="O26" s="9">
        <f>IF($D26="理科",IF(AND($M26&gt;='高考-分数线'!$C$2,$G26&gt;='高考-分数线'!$D$2),36,IF($G26&gt;='高考-分数线'!$D$2,18,0)),IF($D26="文科",IF(AND($M26&gt;='高考-分数线'!$C$3,$G26&gt;='高考-分数线'!$D$3),36,IF($G26&gt;='高考-分数线'!$D$3,18,0))))</f>
        <v>36</v>
      </c>
      <c r="P26" s="9">
        <f>IF($D26="理科",IF(AND($M26&gt;='高考-分数线'!$C$2,H26&gt;='高考-分数线'!$E$2),36,IF(H26&gt;='高考-分数线'!$E$2,18,0)),IF($D26="文科",IF(AND($M26&gt;='高考-分数线'!$C$3,H26&gt;='高考-分数线'!$E$3),36,IF(H26&gt;='高考-分数线'!$E$3,18,0))))</f>
        <v>36</v>
      </c>
      <c r="Q26" s="9">
        <f>IF($D26="理科",IF(AND($M26&gt;='高考-分数线'!$C$2,I26&gt;='高考-分数线'!$F$2),36,IF(I26&gt;='高考-分数线'!$F$2,18,0)),IF($D26="文科",IF(AND($M26&gt;='高考-分数线'!$C$3,I26&gt;='高考-分数线'!$F$3),36,IF(I26&gt;='高考-分数线'!$F$3,18,0))))</f>
        <v>36</v>
      </c>
      <c r="R26" s="9">
        <f>IF($D26="理科",IF(AND($M26&gt;='高考-分数线'!$C$2,J26&gt;='高考-分数线'!$G$2),36,IF(J26&gt;='高考-分数线'!$G$2,18,0)),IF($D26="文科",IF(AND($M26&gt;='高考-分数线'!$C$3,J26&gt;='高考-分数线'!$G$3),36,IF(J26&gt;='高考-分数线'!$G$3,18,0))))</f>
        <v>36</v>
      </c>
      <c r="S26" s="9">
        <f>IF($D26="理科",IF(AND($M26&gt;='高考-分数线'!$C$2,K26&gt;='高考-分数线'!$H$2),36,IF(K26&gt;='高考-分数线'!$H$2,18,0)),IF($D26="文科",IF(AND($M26&gt;='高考-分数线'!$C$3,K26&gt;='高考-分数线'!$H$3),36,IF(K26&gt;='高考-分数线'!$H$3,18,0))))</f>
        <v>36</v>
      </c>
      <c r="T26" s="9">
        <f>IF($D26="理科",IF(AND($M26&gt;='高考-分数线'!$C$2,L26&gt;='高考-分数线'!$I$2),36,IF(L26&gt;='高考-分数线'!$I$2,18,0)),IF($D26="文科",IF(AND($M26&gt;='高考-分数线'!$C$3,L26&gt;='高考-分数线'!$I$3),36,IF(L26&gt;='高考-分数线'!$I$3,18,0))))</f>
        <v>0</v>
      </c>
      <c r="U26" s="33"/>
      <c r="V26" s="54" t="s">
        <v>76</v>
      </c>
      <c r="W26" s="9">
        <f t="shared" si="1"/>
        <v>3.6</v>
      </c>
      <c r="X26" s="54" t="s">
        <v>83</v>
      </c>
      <c r="Y26" s="9">
        <f t="shared" si="2"/>
        <v>3.6</v>
      </c>
      <c r="Z26" s="54" t="s">
        <v>85</v>
      </c>
      <c r="AA26" s="9">
        <f t="shared" si="3"/>
        <v>3.6</v>
      </c>
      <c r="AB26" s="54" t="s">
        <v>94</v>
      </c>
      <c r="AC26" s="9">
        <f t="shared" si="4"/>
        <v>3.6</v>
      </c>
      <c r="AD26" s="54" t="s">
        <v>98</v>
      </c>
      <c r="AE26" s="9">
        <f t="shared" si="5"/>
        <v>3.6</v>
      </c>
      <c r="AF26" s="54" t="s">
        <v>121</v>
      </c>
      <c r="AG26" s="9">
        <f t="shared" si="6"/>
        <v>0</v>
      </c>
      <c r="AH26" s="9"/>
      <c r="AI26" s="9" t="s">
        <v>76</v>
      </c>
      <c r="AJ26" s="9">
        <f t="shared" si="7"/>
        <v>3.6</v>
      </c>
      <c r="AK26" s="55" t="s">
        <v>84</v>
      </c>
      <c r="AL26" s="9">
        <f t="shared" si="8"/>
        <v>3.6</v>
      </c>
      <c r="AM26" s="9" t="s">
        <v>88</v>
      </c>
      <c r="AN26" s="9">
        <f t="shared" si="9"/>
        <v>3.6</v>
      </c>
      <c r="AO26" s="54" t="s">
        <v>91</v>
      </c>
      <c r="AP26" s="9">
        <f t="shared" si="10"/>
        <v>3.6</v>
      </c>
      <c r="AQ26" s="54" t="s">
        <v>96</v>
      </c>
      <c r="AR26" s="9">
        <f t="shared" si="11"/>
        <v>3.6</v>
      </c>
      <c r="AS26" s="54" t="s">
        <v>102</v>
      </c>
      <c r="AT26" s="9">
        <f t="shared" si="12"/>
        <v>0</v>
      </c>
      <c r="AU26" s="9"/>
      <c r="AV26" s="54" t="s">
        <v>76</v>
      </c>
      <c r="AW26" s="9">
        <f t="shared" si="13"/>
        <v>5.4</v>
      </c>
      <c r="AX26" s="54" t="s">
        <v>129</v>
      </c>
      <c r="AY26" s="9">
        <f t="shared" si="14"/>
        <v>5.4</v>
      </c>
      <c r="AZ26" s="54" t="s">
        <v>85</v>
      </c>
      <c r="BA26" s="9">
        <f t="shared" si="15"/>
        <v>5.4</v>
      </c>
      <c r="BB26" s="54" t="s">
        <v>91</v>
      </c>
      <c r="BC26" s="9">
        <f t="shared" si="16"/>
        <v>5.4</v>
      </c>
      <c r="BD26" s="54" t="s">
        <v>98</v>
      </c>
      <c r="BE26" s="9">
        <f t="shared" si="17"/>
        <v>5.4</v>
      </c>
      <c r="BF26" s="54" t="s">
        <v>102</v>
      </c>
      <c r="BG26" s="9">
        <f t="shared" si="18"/>
        <v>0</v>
      </c>
      <c r="BH26" s="9"/>
      <c r="BI26" s="54" t="s">
        <v>76</v>
      </c>
      <c r="BJ26" s="9">
        <f t="shared" si="19"/>
        <v>5.4</v>
      </c>
      <c r="BK26" s="55" t="s">
        <v>83</v>
      </c>
      <c r="BL26" s="9">
        <f t="shared" si="20"/>
        <v>5.4</v>
      </c>
      <c r="BM26" s="54" t="s">
        <v>85</v>
      </c>
      <c r="BN26" s="9">
        <f t="shared" si="21"/>
        <v>5.4</v>
      </c>
      <c r="BO26" s="54" t="s">
        <v>91</v>
      </c>
      <c r="BP26" s="9">
        <f t="shared" si="22"/>
        <v>5.4</v>
      </c>
      <c r="BQ26" s="54" t="s">
        <v>98</v>
      </c>
      <c r="BR26" s="9">
        <f t="shared" si="23"/>
        <v>5.4</v>
      </c>
      <c r="BS26" s="54" t="s">
        <v>102</v>
      </c>
      <c r="BT26" s="9">
        <f t="shared" si="24"/>
        <v>0</v>
      </c>
      <c r="BU26" s="9"/>
      <c r="BV26" s="54" t="s">
        <v>73</v>
      </c>
      <c r="BW26" s="9">
        <f t="shared" si="25"/>
        <v>9</v>
      </c>
      <c r="BX26" s="55" t="s">
        <v>83</v>
      </c>
      <c r="BY26" s="9">
        <f t="shared" si="26"/>
        <v>9</v>
      </c>
      <c r="BZ26" s="54" t="s">
        <v>85</v>
      </c>
      <c r="CA26" s="9">
        <f t="shared" si="27"/>
        <v>9</v>
      </c>
      <c r="CB26" s="54" t="s">
        <v>94</v>
      </c>
      <c r="CC26" s="9">
        <f t="shared" si="28"/>
        <v>9</v>
      </c>
      <c r="CD26" s="54" t="s">
        <v>98</v>
      </c>
      <c r="CE26" s="9">
        <f t="shared" si="29"/>
        <v>9</v>
      </c>
      <c r="CF26" s="54" t="s">
        <v>121</v>
      </c>
      <c r="CG26" s="9">
        <f t="shared" si="30"/>
        <v>0</v>
      </c>
      <c r="CH26" s="9"/>
      <c r="CI26" s="54" t="s">
        <v>73</v>
      </c>
      <c r="CJ26" s="9">
        <f t="shared" si="31"/>
        <v>9</v>
      </c>
      <c r="CK26" s="55" t="s">
        <v>83</v>
      </c>
      <c r="CL26" s="9">
        <f t="shared" si="32"/>
        <v>9</v>
      </c>
      <c r="CM26" s="54" t="s">
        <v>85</v>
      </c>
      <c r="CN26" s="9">
        <f t="shared" si="33"/>
        <v>9</v>
      </c>
      <c r="CO26" s="54" t="s">
        <v>94</v>
      </c>
      <c r="CP26" s="9">
        <f t="shared" si="34"/>
        <v>9</v>
      </c>
      <c r="CQ26" s="54" t="s">
        <v>98</v>
      </c>
      <c r="CR26" s="9">
        <f t="shared" si="35"/>
        <v>9</v>
      </c>
      <c r="CS26" s="54" t="s">
        <v>121</v>
      </c>
      <c r="CT26" s="9">
        <f t="shared" si="36"/>
        <v>0</v>
      </c>
    </row>
    <row r="27" spans="1:98" x14ac:dyDescent="0.15">
      <c r="A27" s="33" t="s">
        <v>218</v>
      </c>
      <c r="B27" s="34" t="s">
        <v>219</v>
      </c>
      <c r="C27" s="35" t="s">
        <v>170</v>
      </c>
      <c r="D27" s="35" t="s">
        <v>51</v>
      </c>
      <c r="E27" s="9">
        <v>0.8</v>
      </c>
      <c r="F27" s="36"/>
      <c r="G27" s="33">
        <v>101</v>
      </c>
      <c r="H27" s="9">
        <v>110</v>
      </c>
      <c r="I27" s="9">
        <v>123</v>
      </c>
      <c r="J27" s="9">
        <v>51</v>
      </c>
      <c r="K27" s="9">
        <v>71</v>
      </c>
      <c r="L27" s="9">
        <v>57</v>
      </c>
      <c r="M27" s="4">
        <f t="shared" si="0"/>
        <v>513</v>
      </c>
      <c r="N27" s="50" t="s">
        <v>171</v>
      </c>
      <c r="O27" s="9">
        <f>IF($D27="理科",IF(AND($M27&gt;='高考-分数线'!$C$2,$G27&gt;='高考-分数线'!$D$2),36,IF($G27&gt;='高考-分数线'!$D$2,18,0)),IF($D27="文科",IF(AND($M27&gt;='高考-分数线'!$C$3,$G27&gt;='高考-分数线'!$D$3),36,IF($G27&gt;='高考-分数线'!$D$3,18,0))))</f>
        <v>36</v>
      </c>
      <c r="P27" s="9">
        <f>IF($D27="理科",IF(AND($M27&gt;='高考-分数线'!$C$2,H27&gt;='高考-分数线'!$E$2),36,IF(H27&gt;='高考-分数线'!$E$2,18,0)),IF($D27="文科",IF(AND($M27&gt;='高考-分数线'!$C$3,H27&gt;='高考-分数线'!$E$3),36,IF(H27&gt;='高考-分数线'!$E$3,18,0))))</f>
        <v>36</v>
      </c>
      <c r="Q27" s="9">
        <f>IF($D27="理科",IF(AND($M27&gt;='高考-分数线'!$C$2,I27&gt;='高考-分数线'!$F$2),36,IF(I27&gt;='高考-分数线'!$F$2,18,0)),IF($D27="文科",IF(AND($M27&gt;='高考-分数线'!$C$3,I27&gt;='高考-分数线'!$F$3),36,IF(I27&gt;='高考-分数线'!$F$3,18,0))))</f>
        <v>36</v>
      </c>
      <c r="R27" s="9">
        <f>IF($D27="理科",IF(AND($M27&gt;='高考-分数线'!$C$2,J27&gt;='高考-分数线'!$G$2),36,IF(J27&gt;='高考-分数线'!$G$2,18,0)),IF($D27="文科",IF(AND($M27&gt;='高考-分数线'!$C$3,J27&gt;='高考-分数线'!$G$3),36,IF(J27&gt;='高考-分数线'!$G$3,18,0))))</f>
        <v>0</v>
      </c>
      <c r="S27" s="9">
        <f>IF($D27="理科",IF(AND($M27&gt;='高考-分数线'!$C$2,K27&gt;='高考-分数线'!$H$2),36,IF(K27&gt;='高考-分数线'!$H$2,18,0)),IF($D27="文科",IF(AND($M27&gt;='高考-分数线'!$C$3,K27&gt;='高考-分数线'!$H$3),36,IF(K27&gt;='高考-分数线'!$H$3,18,0))))</f>
        <v>36</v>
      </c>
      <c r="T27" s="9">
        <f>IF($D27="理科",IF(AND($M27&gt;='高考-分数线'!$C$2,L27&gt;='高考-分数线'!$I$2),36,IF(L27&gt;='高考-分数线'!$I$2,18,0)),IF($D27="文科",IF(AND($M27&gt;='高考-分数线'!$C$3,L27&gt;='高考-分数线'!$I$3),36,IF(L27&gt;='高考-分数线'!$I$3,18,0))))</f>
        <v>0</v>
      </c>
      <c r="U27" s="33"/>
      <c r="V27" s="54" t="s">
        <v>76</v>
      </c>
      <c r="W27" s="9">
        <f t="shared" si="1"/>
        <v>3.6</v>
      </c>
      <c r="X27" s="54" t="s">
        <v>83</v>
      </c>
      <c r="Y27" s="9">
        <f t="shared" si="2"/>
        <v>3.6</v>
      </c>
      <c r="Z27" s="54" t="s">
        <v>85</v>
      </c>
      <c r="AA27" s="9">
        <f t="shared" si="3"/>
        <v>3.6</v>
      </c>
      <c r="AB27" s="54" t="s">
        <v>94</v>
      </c>
      <c r="AC27" s="9">
        <f t="shared" si="4"/>
        <v>0</v>
      </c>
      <c r="AD27" s="54" t="s">
        <v>98</v>
      </c>
      <c r="AE27" s="9">
        <f t="shared" si="5"/>
        <v>3.6</v>
      </c>
      <c r="AF27" s="54" t="s">
        <v>121</v>
      </c>
      <c r="AG27" s="9">
        <f t="shared" si="6"/>
        <v>0</v>
      </c>
      <c r="AH27" s="9"/>
      <c r="AI27" s="9" t="s">
        <v>75</v>
      </c>
      <c r="AJ27" s="9">
        <f t="shared" si="7"/>
        <v>3.6</v>
      </c>
      <c r="AK27" s="55" t="s">
        <v>83</v>
      </c>
      <c r="AL27" s="9">
        <f t="shared" si="8"/>
        <v>3.6</v>
      </c>
      <c r="AM27" s="9" t="s">
        <v>85</v>
      </c>
      <c r="AN27" s="9">
        <f t="shared" si="9"/>
        <v>3.6</v>
      </c>
      <c r="AO27" s="54" t="s">
        <v>93</v>
      </c>
      <c r="AP27" s="9">
        <f t="shared" si="10"/>
        <v>0</v>
      </c>
      <c r="AQ27" s="54" t="s">
        <v>98</v>
      </c>
      <c r="AR27" s="9">
        <f t="shared" si="11"/>
        <v>3.6</v>
      </c>
      <c r="AS27" s="54" t="s">
        <v>121</v>
      </c>
      <c r="AT27" s="9">
        <f t="shared" si="12"/>
        <v>0</v>
      </c>
      <c r="AU27" s="9"/>
      <c r="AV27" s="54" t="s">
        <v>75</v>
      </c>
      <c r="AW27" s="9">
        <f t="shared" si="13"/>
        <v>5.4</v>
      </c>
      <c r="AX27" s="54" t="s">
        <v>84</v>
      </c>
      <c r="AY27" s="9">
        <f t="shared" si="14"/>
        <v>5.4</v>
      </c>
      <c r="AZ27" s="54" t="s">
        <v>88</v>
      </c>
      <c r="BA27" s="9">
        <f t="shared" si="15"/>
        <v>5.4</v>
      </c>
      <c r="BB27" s="54" t="s">
        <v>94</v>
      </c>
      <c r="BC27" s="9">
        <f t="shared" si="16"/>
        <v>0</v>
      </c>
      <c r="BD27" s="54" t="s">
        <v>98</v>
      </c>
      <c r="BE27" s="9">
        <f t="shared" si="17"/>
        <v>5.4</v>
      </c>
      <c r="BF27" s="54" t="s">
        <v>121</v>
      </c>
      <c r="BG27" s="9">
        <f t="shared" si="18"/>
        <v>0</v>
      </c>
      <c r="BH27" s="9"/>
      <c r="BI27" s="54" t="s">
        <v>75</v>
      </c>
      <c r="BJ27" s="9">
        <f t="shared" si="19"/>
        <v>5.4</v>
      </c>
      <c r="BK27" s="55" t="s">
        <v>84</v>
      </c>
      <c r="BL27" s="9">
        <f t="shared" si="20"/>
        <v>5.4</v>
      </c>
      <c r="BM27" s="54" t="s">
        <v>135</v>
      </c>
      <c r="BN27" s="9">
        <f t="shared" si="21"/>
        <v>5.4</v>
      </c>
      <c r="BO27" s="54" t="s">
        <v>94</v>
      </c>
      <c r="BP27" s="9">
        <f t="shared" si="22"/>
        <v>0</v>
      </c>
      <c r="BQ27" s="54" t="s">
        <v>98</v>
      </c>
      <c r="BR27" s="9">
        <f t="shared" si="23"/>
        <v>5.4</v>
      </c>
      <c r="BS27" s="54" t="s">
        <v>121</v>
      </c>
      <c r="BT27" s="9">
        <f t="shared" si="24"/>
        <v>0</v>
      </c>
      <c r="BU27" s="9"/>
      <c r="BV27" s="54" t="s">
        <v>73</v>
      </c>
      <c r="BW27" s="9">
        <f t="shared" si="25"/>
        <v>9</v>
      </c>
      <c r="BX27" s="55" t="s">
        <v>83</v>
      </c>
      <c r="BY27" s="9">
        <f t="shared" si="26"/>
        <v>9</v>
      </c>
      <c r="BZ27" s="54" t="s">
        <v>85</v>
      </c>
      <c r="CA27" s="9">
        <f t="shared" si="27"/>
        <v>9</v>
      </c>
      <c r="CB27" s="54" t="s">
        <v>94</v>
      </c>
      <c r="CC27" s="9">
        <f t="shared" si="28"/>
        <v>0</v>
      </c>
      <c r="CD27" s="54" t="s">
        <v>98</v>
      </c>
      <c r="CE27" s="9">
        <f t="shared" si="29"/>
        <v>9</v>
      </c>
      <c r="CF27" s="54" t="s">
        <v>121</v>
      </c>
      <c r="CG27" s="9">
        <f t="shared" si="30"/>
        <v>0</v>
      </c>
      <c r="CH27" s="9"/>
      <c r="CI27" s="54" t="s">
        <v>73</v>
      </c>
      <c r="CJ27" s="9">
        <f t="shared" si="31"/>
        <v>9</v>
      </c>
      <c r="CK27" s="55" t="s">
        <v>83</v>
      </c>
      <c r="CL27" s="9">
        <f t="shared" si="32"/>
        <v>9</v>
      </c>
      <c r="CM27" s="54" t="s">
        <v>85</v>
      </c>
      <c r="CN27" s="9">
        <f t="shared" si="33"/>
        <v>9</v>
      </c>
      <c r="CO27" s="54" t="s">
        <v>94</v>
      </c>
      <c r="CP27" s="9">
        <f t="shared" si="34"/>
        <v>0</v>
      </c>
      <c r="CQ27" s="54" t="s">
        <v>98</v>
      </c>
      <c r="CR27" s="9">
        <f t="shared" si="35"/>
        <v>9</v>
      </c>
      <c r="CS27" s="54" t="s">
        <v>121</v>
      </c>
      <c r="CT27" s="9">
        <f t="shared" si="36"/>
        <v>0</v>
      </c>
    </row>
    <row r="28" spans="1:98" x14ac:dyDescent="0.15">
      <c r="A28" s="33" t="s">
        <v>220</v>
      </c>
      <c r="B28" s="34" t="s">
        <v>221</v>
      </c>
      <c r="C28" s="35" t="s">
        <v>170</v>
      </c>
      <c r="D28" s="35" t="s">
        <v>51</v>
      </c>
      <c r="E28" s="9">
        <v>1</v>
      </c>
      <c r="F28" s="36"/>
      <c r="G28" s="33">
        <v>93</v>
      </c>
      <c r="H28" s="9">
        <v>94</v>
      </c>
      <c r="I28" s="9">
        <v>120</v>
      </c>
      <c r="J28" s="9">
        <v>68.5</v>
      </c>
      <c r="K28" s="9">
        <v>64</v>
      </c>
      <c r="L28" s="9">
        <v>72</v>
      </c>
      <c r="M28" s="4">
        <f t="shared" si="0"/>
        <v>511.5</v>
      </c>
      <c r="N28" s="50" t="s">
        <v>171</v>
      </c>
      <c r="O28" s="9">
        <f>IF($D28="理科",IF(AND($M28&gt;='高考-分数线'!$C$2,$G28&gt;='高考-分数线'!$D$2),36,IF($G28&gt;='高考-分数线'!$D$2,18,0)),IF($D28="文科",IF(AND($M28&gt;='高考-分数线'!$C$3,$G28&gt;='高考-分数线'!$D$3),36,IF($G28&gt;='高考-分数线'!$D$3,18,0))))</f>
        <v>0</v>
      </c>
      <c r="P28" s="9">
        <f>IF($D28="理科",IF(AND($M28&gt;='高考-分数线'!$C$2,H28&gt;='高考-分数线'!$E$2),36,IF(H28&gt;='高考-分数线'!$E$2,18,0)),IF($D28="文科",IF(AND($M28&gt;='高考-分数线'!$C$3,H28&gt;='高考-分数线'!$E$3),36,IF(H28&gt;='高考-分数线'!$E$3,18,0))))</f>
        <v>36</v>
      </c>
      <c r="Q28" s="9">
        <f>IF($D28="理科",IF(AND($M28&gt;='高考-分数线'!$C$2,I28&gt;='高考-分数线'!$F$2),36,IF(I28&gt;='高考-分数线'!$F$2,18,0)),IF($D28="文科",IF(AND($M28&gt;='高考-分数线'!$C$3,I28&gt;='高考-分数线'!$F$3),36,IF(I28&gt;='高考-分数线'!$F$3,18,0))))</f>
        <v>36</v>
      </c>
      <c r="R28" s="9">
        <f>IF($D28="理科",IF(AND($M28&gt;='高考-分数线'!$C$2,J28&gt;='高考-分数线'!$G$2),36,IF(J28&gt;='高考-分数线'!$G$2,18,0)),IF($D28="文科",IF(AND($M28&gt;='高考-分数线'!$C$3,J28&gt;='高考-分数线'!$G$3),36,IF(J28&gt;='高考-分数线'!$G$3,18,0))))</f>
        <v>36</v>
      </c>
      <c r="S28" s="9">
        <f>IF($D28="理科",IF(AND($M28&gt;='高考-分数线'!$C$2,K28&gt;='高考-分数线'!$H$2),36,IF(K28&gt;='高考-分数线'!$H$2,18,0)),IF($D28="文科",IF(AND($M28&gt;='高考-分数线'!$C$3,K28&gt;='高考-分数线'!$H$3),36,IF(K28&gt;='高考-分数线'!$H$3,18,0))))</f>
        <v>36</v>
      </c>
      <c r="T28" s="9">
        <f>IF($D28="理科",IF(AND($M28&gt;='高考-分数线'!$C$2,L28&gt;='高考-分数线'!$I$2),36,IF(L28&gt;='高考-分数线'!$I$2,18,0)),IF($D28="文科",IF(AND($M28&gt;='高考-分数线'!$C$3,L28&gt;='高考-分数线'!$I$3),36,IF(L28&gt;='高考-分数线'!$I$3,18,0))))</f>
        <v>36</v>
      </c>
      <c r="U28" s="33"/>
      <c r="V28" s="54" t="s">
        <v>73</v>
      </c>
      <c r="W28" s="9">
        <f t="shared" si="1"/>
        <v>0</v>
      </c>
      <c r="X28" s="54" t="s">
        <v>84</v>
      </c>
      <c r="Y28" s="9">
        <f t="shared" si="2"/>
        <v>3.6</v>
      </c>
      <c r="Z28" s="54" t="s">
        <v>88</v>
      </c>
      <c r="AA28" s="9">
        <f t="shared" si="3"/>
        <v>3.6</v>
      </c>
      <c r="AB28" s="54" t="s">
        <v>93</v>
      </c>
      <c r="AC28" s="9">
        <f t="shared" si="4"/>
        <v>3.6</v>
      </c>
      <c r="AD28" s="54" t="s">
        <v>96</v>
      </c>
      <c r="AE28" s="9">
        <f t="shared" si="5"/>
        <v>3.6</v>
      </c>
      <c r="AF28" s="54" t="s">
        <v>102</v>
      </c>
      <c r="AG28" s="9">
        <f t="shared" si="6"/>
        <v>3.6</v>
      </c>
      <c r="AH28" s="9"/>
      <c r="AI28" s="9" t="s">
        <v>73</v>
      </c>
      <c r="AJ28" s="9">
        <f t="shared" si="7"/>
        <v>0</v>
      </c>
      <c r="AK28" s="55" t="s">
        <v>84</v>
      </c>
      <c r="AL28" s="9">
        <f t="shared" si="8"/>
        <v>3.6</v>
      </c>
      <c r="AM28" s="9" t="s">
        <v>88</v>
      </c>
      <c r="AN28" s="9">
        <f t="shared" si="9"/>
        <v>3.6</v>
      </c>
      <c r="AO28" s="54" t="s">
        <v>94</v>
      </c>
      <c r="AP28" s="9">
        <f t="shared" si="10"/>
        <v>3.6</v>
      </c>
      <c r="AQ28" s="54" t="s">
        <v>96</v>
      </c>
      <c r="AR28" s="9">
        <f t="shared" si="11"/>
        <v>3.6</v>
      </c>
      <c r="AS28" s="54" t="s">
        <v>122</v>
      </c>
      <c r="AT28" s="9">
        <f t="shared" si="12"/>
        <v>3.6</v>
      </c>
      <c r="AU28" s="9"/>
      <c r="AV28" s="54" t="s">
        <v>73</v>
      </c>
      <c r="AW28" s="9">
        <f t="shared" si="13"/>
        <v>0</v>
      </c>
      <c r="AX28" s="54" t="s">
        <v>84</v>
      </c>
      <c r="AY28" s="9">
        <f t="shared" si="14"/>
        <v>5.4</v>
      </c>
      <c r="AZ28" s="54" t="s">
        <v>88</v>
      </c>
      <c r="BA28" s="9">
        <f t="shared" si="15"/>
        <v>5.4</v>
      </c>
      <c r="BB28" s="54" t="s">
        <v>94</v>
      </c>
      <c r="BC28" s="9">
        <f t="shared" si="16"/>
        <v>5.4</v>
      </c>
      <c r="BD28" s="54" t="s">
        <v>98</v>
      </c>
      <c r="BE28" s="9">
        <f t="shared" si="17"/>
        <v>5.4</v>
      </c>
      <c r="BF28" s="54" t="s">
        <v>122</v>
      </c>
      <c r="BG28" s="9">
        <f t="shared" si="18"/>
        <v>5.4</v>
      </c>
      <c r="BH28" s="9"/>
      <c r="BI28" s="54" t="s">
        <v>73</v>
      </c>
      <c r="BJ28" s="9">
        <f t="shared" si="19"/>
        <v>0</v>
      </c>
      <c r="BK28" s="55" t="s">
        <v>84</v>
      </c>
      <c r="BL28" s="9">
        <f t="shared" si="20"/>
        <v>5.4</v>
      </c>
      <c r="BM28" s="54" t="s">
        <v>135</v>
      </c>
      <c r="BN28" s="9">
        <f t="shared" si="21"/>
        <v>5.4</v>
      </c>
      <c r="BO28" s="54" t="s">
        <v>94</v>
      </c>
      <c r="BP28" s="9">
        <f t="shared" si="22"/>
        <v>5.4</v>
      </c>
      <c r="BQ28" s="54" t="s">
        <v>98</v>
      </c>
      <c r="BR28" s="9">
        <f t="shared" si="23"/>
        <v>5.4</v>
      </c>
      <c r="BS28" s="54" t="s">
        <v>122</v>
      </c>
      <c r="BT28" s="9">
        <f t="shared" si="24"/>
        <v>5.4</v>
      </c>
      <c r="BU28" s="9"/>
      <c r="BV28" s="54" t="s">
        <v>136</v>
      </c>
      <c r="BW28" s="9">
        <f t="shared" si="25"/>
        <v>0</v>
      </c>
      <c r="BX28" s="55" t="s">
        <v>84</v>
      </c>
      <c r="BY28" s="9">
        <f t="shared" si="26"/>
        <v>9</v>
      </c>
      <c r="BZ28" s="54" t="s">
        <v>88</v>
      </c>
      <c r="CA28" s="9">
        <f t="shared" si="27"/>
        <v>9</v>
      </c>
      <c r="CB28" s="54" t="s">
        <v>93</v>
      </c>
      <c r="CC28" s="9">
        <f t="shared" si="28"/>
        <v>9</v>
      </c>
      <c r="CD28" s="54" t="s">
        <v>96</v>
      </c>
      <c r="CE28" s="9">
        <f t="shared" si="29"/>
        <v>9</v>
      </c>
      <c r="CF28" s="54" t="s">
        <v>102</v>
      </c>
      <c r="CG28" s="9">
        <f t="shared" si="30"/>
        <v>9</v>
      </c>
      <c r="CH28" s="9"/>
      <c r="CI28" s="54" t="s">
        <v>136</v>
      </c>
      <c r="CJ28" s="9">
        <f t="shared" si="31"/>
        <v>0</v>
      </c>
      <c r="CK28" s="55" t="s">
        <v>84</v>
      </c>
      <c r="CL28" s="9">
        <f t="shared" si="32"/>
        <v>9</v>
      </c>
      <c r="CM28" s="54" t="s">
        <v>88</v>
      </c>
      <c r="CN28" s="9">
        <f t="shared" si="33"/>
        <v>9</v>
      </c>
      <c r="CO28" s="54" t="s">
        <v>93</v>
      </c>
      <c r="CP28" s="9">
        <f t="shared" si="34"/>
        <v>9</v>
      </c>
      <c r="CQ28" s="54" t="s">
        <v>96</v>
      </c>
      <c r="CR28" s="9">
        <f t="shared" si="35"/>
        <v>9</v>
      </c>
      <c r="CS28" s="54" t="s">
        <v>102</v>
      </c>
      <c r="CT28" s="9">
        <f t="shared" si="36"/>
        <v>9</v>
      </c>
    </row>
    <row r="29" spans="1:98" x14ac:dyDescent="0.15">
      <c r="A29" s="33" t="s">
        <v>222</v>
      </c>
      <c r="B29" s="34" t="s">
        <v>223</v>
      </c>
      <c r="C29" s="35" t="s">
        <v>170</v>
      </c>
      <c r="D29" s="35" t="s">
        <v>51</v>
      </c>
      <c r="E29" s="9">
        <v>1</v>
      </c>
      <c r="F29" s="36"/>
      <c r="G29" s="33">
        <v>104</v>
      </c>
      <c r="H29" s="9">
        <v>107</v>
      </c>
      <c r="I29" s="9">
        <v>97</v>
      </c>
      <c r="J29" s="9">
        <v>54</v>
      </c>
      <c r="K29" s="9">
        <v>64.5</v>
      </c>
      <c r="L29" s="9">
        <v>83.5</v>
      </c>
      <c r="M29" s="4">
        <f t="shared" si="0"/>
        <v>510</v>
      </c>
      <c r="N29" s="50" t="s">
        <v>171</v>
      </c>
      <c r="O29" s="9">
        <f>IF($D29="理科",IF(AND($M29&gt;='高考-分数线'!$C$2,$G29&gt;='高考-分数线'!$D$2),36,IF($G29&gt;='高考-分数线'!$D$2,18,0)),IF($D29="文科",IF(AND($M29&gt;='高考-分数线'!$C$3,$G29&gt;='高考-分数线'!$D$3),36,IF($G29&gt;='高考-分数线'!$D$3,18,0))))</f>
        <v>36</v>
      </c>
      <c r="P29" s="9">
        <f>IF($D29="理科",IF(AND($M29&gt;='高考-分数线'!$C$2,H29&gt;='高考-分数线'!$E$2),36,IF(H29&gt;='高考-分数线'!$E$2,18,0)),IF($D29="文科",IF(AND($M29&gt;='高考-分数线'!$C$3,H29&gt;='高考-分数线'!$E$3),36,IF(H29&gt;='高考-分数线'!$E$3,18,0))))</f>
        <v>36</v>
      </c>
      <c r="Q29" s="9">
        <f>IF($D29="理科",IF(AND($M29&gt;='高考-分数线'!$C$2,I29&gt;='高考-分数线'!$F$2),36,IF(I29&gt;='高考-分数线'!$F$2,18,0)),IF($D29="文科",IF(AND($M29&gt;='高考-分数线'!$C$3,I29&gt;='高考-分数线'!$F$3),36,IF(I29&gt;='高考-分数线'!$F$3,18,0))))</f>
        <v>0</v>
      </c>
      <c r="R29" s="9">
        <f>IF($D29="理科",IF(AND($M29&gt;='高考-分数线'!$C$2,J29&gt;='高考-分数线'!$G$2),36,IF(J29&gt;='高考-分数线'!$G$2,18,0)),IF($D29="文科",IF(AND($M29&gt;='高考-分数线'!$C$3,J29&gt;='高考-分数线'!$G$3),36,IF(J29&gt;='高考-分数线'!$G$3,18,0))))</f>
        <v>36</v>
      </c>
      <c r="S29" s="9">
        <f>IF($D29="理科",IF(AND($M29&gt;='高考-分数线'!$C$2,K29&gt;='高考-分数线'!$H$2),36,IF(K29&gt;='高考-分数线'!$H$2,18,0)),IF($D29="文科",IF(AND($M29&gt;='高考-分数线'!$C$3,K29&gt;='高考-分数线'!$H$3),36,IF(K29&gt;='高考-分数线'!$H$3,18,0))))</f>
        <v>36</v>
      </c>
      <c r="T29" s="9">
        <f>IF($D29="理科",IF(AND($M29&gt;='高考-分数线'!$C$2,L29&gt;='高考-分数线'!$I$2),36,IF(L29&gt;='高考-分数线'!$I$2,18,0)),IF($D29="文科",IF(AND($M29&gt;='高考-分数线'!$C$3,L29&gt;='高考-分数线'!$I$3),36,IF(L29&gt;='高考-分数线'!$I$3,18,0))))</f>
        <v>36</v>
      </c>
      <c r="U29" s="33"/>
      <c r="V29" s="54" t="s">
        <v>73</v>
      </c>
      <c r="W29" s="9">
        <f t="shared" si="1"/>
        <v>3.6</v>
      </c>
      <c r="X29" s="54" t="s">
        <v>84</v>
      </c>
      <c r="Y29" s="9">
        <f t="shared" si="2"/>
        <v>3.6</v>
      </c>
      <c r="Z29" s="54" t="s">
        <v>88</v>
      </c>
      <c r="AA29" s="9">
        <f t="shared" si="3"/>
        <v>0</v>
      </c>
      <c r="AB29" s="54" t="s">
        <v>93</v>
      </c>
      <c r="AC29" s="9">
        <f t="shared" si="4"/>
        <v>3.6</v>
      </c>
      <c r="AD29" s="54" t="s">
        <v>96</v>
      </c>
      <c r="AE29" s="9">
        <f t="shared" si="5"/>
        <v>3.6</v>
      </c>
      <c r="AF29" s="54" t="s">
        <v>102</v>
      </c>
      <c r="AG29" s="9">
        <f t="shared" si="6"/>
        <v>3.6</v>
      </c>
      <c r="AH29" s="9"/>
      <c r="AI29" s="9" t="s">
        <v>73</v>
      </c>
      <c r="AJ29" s="9">
        <f t="shared" si="7"/>
        <v>3.6</v>
      </c>
      <c r="AK29" s="55" t="s">
        <v>83</v>
      </c>
      <c r="AL29" s="9">
        <f t="shared" si="8"/>
        <v>3.6</v>
      </c>
      <c r="AM29" s="9" t="s">
        <v>88</v>
      </c>
      <c r="AN29" s="9">
        <f t="shared" si="9"/>
        <v>0</v>
      </c>
      <c r="AO29" s="54" t="s">
        <v>93</v>
      </c>
      <c r="AP29" s="9">
        <f t="shared" si="10"/>
        <v>3.6</v>
      </c>
      <c r="AQ29" s="54" t="s">
        <v>98</v>
      </c>
      <c r="AR29" s="9">
        <f t="shared" si="11"/>
        <v>3.6</v>
      </c>
      <c r="AS29" s="54" t="s">
        <v>121</v>
      </c>
      <c r="AT29" s="9">
        <f t="shared" si="12"/>
        <v>3.6</v>
      </c>
      <c r="AU29" s="9"/>
      <c r="AV29" s="54" t="s">
        <v>73</v>
      </c>
      <c r="AW29" s="9">
        <f t="shared" si="13"/>
        <v>5.4</v>
      </c>
      <c r="AX29" s="54" t="s">
        <v>129</v>
      </c>
      <c r="AY29" s="9">
        <f t="shared" si="14"/>
        <v>5.4</v>
      </c>
      <c r="AZ29" s="54" t="s">
        <v>85</v>
      </c>
      <c r="BA29" s="9">
        <f t="shared" si="15"/>
        <v>0</v>
      </c>
      <c r="BB29" s="54" t="s">
        <v>94</v>
      </c>
      <c r="BC29" s="9">
        <f t="shared" si="16"/>
        <v>5.4</v>
      </c>
      <c r="BD29" s="54" t="s">
        <v>98</v>
      </c>
      <c r="BE29" s="9">
        <f t="shared" si="17"/>
        <v>5.4</v>
      </c>
      <c r="BF29" s="54" t="s">
        <v>121</v>
      </c>
      <c r="BG29" s="9">
        <f t="shared" si="18"/>
        <v>5.4</v>
      </c>
      <c r="BH29" s="9"/>
      <c r="BI29" s="54" t="s">
        <v>73</v>
      </c>
      <c r="BJ29" s="9">
        <f t="shared" si="19"/>
        <v>5.4</v>
      </c>
      <c r="BK29" s="55" t="s">
        <v>83</v>
      </c>
      <c r="BL29" s="9">
        <f t="shared" si="20"/>
        <v>5.4</v>
      </c>
      <c r="BM29" s="54" t="s">
        <v>85</v>
      </c>
      <c r="BN29" s="9">
        <f t="shared" si="21"/>
        <v>0</v>
      </c>
      <c r="BO29" s="54" t="s">
        <v>94</v>
      </c>
      <c r="BP29" s="9">
        <f t="shared" si="22"/>
        <v>5.4</v>
      </c>
      <c r="BQ29" s="54" t="s">
        <v>98</v>
      </c>
      <c r="BR29" s="9">
        <f t="shared" si="23"/>
        <v>5.4</v>
      </c>
      <c r="BS29" s="54" t="s">
        <v>121</v>
      </c>
      <c r="BT29" s="9">
        <f t="shared" si="24"/>
        <v>5.4</v>
      </c>
      <c r="BU29" s="9"/>
      <c r="BV29" s="54" t="s">
        <v>136</v>
      </c>
      <c r="BW29" s="9">
        <f t="shared" si="25"/>
        <v>9</v>
      </c>
      <c r="BX29" s="55" t="s">
        <v>84</v>
      </c>
      <c r="BY29" s="9">
        <f t="shared" si="26"/>
        <v>9</v>
      </c>
      <c r="BZ29" s="54" t="s">
        <v>88</v>
      </c>
      <c r="CA29" s="9">
        <f t="shared" si="27"/>
        <v>0</v>
      </c>
      <c r="CB29" s="54" t="s">
        <v>93</v>
      </c>
      <c r="CC29" s="9">
        <f t="shared" si="28"/>
        <v>9</v>
      </c>
      <c r="CD29" s="54" t="s">
        <v>96</v>
      </c>
      <c r="CE29" s="9">
        <f t="shared" si="29"/>
        <v>9</v>
      </c>
      <c r="CF29" s="54" t="s">
        <v>102</v>
      </c>
      <c r="CG29" s="9">
        <f t="shared" si="30"/>
        <v>9</v>
      </c>
      <c r="CH29" s="9"/>
      <c r="CI29" s="54" t="s">
        <v>136</v>
      </c>
      <c r="CJ29" s="9">
        <f t="shared" si="31"/>
        <v>9</v>
      </c>
      <c r="CK29" s="55" t="s">
        <v>84</v>
      </c>
      <c r="CL29" s="9">
        <f t="shared" si="32"/>
        <v>9</v>
      </c>
      <c r="CM29" s="54" t="s">
        <v>88</v>
      </c>
      <c r="CN29" s="9">
        <f t="shared" si="33"/>
        <v>0</v>
      </c>
      <c r="CO29" s="54" t="s">
        <v>93</v>
      </c>
      <c r="CP29" s="9">
        <f t="shared" si="34"/>
        <v>9</v>
      </c>
      <c r="CQ29" s="54" t="s">
        <v>96</v>
      </c>
      <c r="CR29" s="9">
        <f t="shared" si="35"/>
        <v>9</v>
      </c>
      <c r="CS29" s="54" t="s">
        <v>102</v>
      </c>
      <c r="CT29" s="9">
        <f t="shared" si="36"/>
        <v>9</v>
      </c>
    </row>
    <row r="30" spans="1:98" x14ac:dyDescent="0.15">
      <c r="A30" s="33" t="s">
        <v>224</v>
      </c>
      <c r="B30" s="34" t="s">
        <v>225</v>
      </c>
      <c r="C30" s="35" t="s">
        <v>170</v>
      </c>
      <c r="D30" s="35" t="s">
        <v>51</v>
      </c>
      <c r="E30" s="9">
        <v>1</v>
      </c>
      <c r="F30" s="36"/>
      <c r="G30" s="33">
        <v>112</v>
      </c>
      <c r="H30" s="9">
        <v>100</v>
      </c>
      <c r="I30" s="9">
        <v>117</v>
      </c>
      <c r="J30" s="9">
        <v>48.5</v>
      </c>
      <c r="K30" s="9">
        <v>61</v>
      </c>
      <c r="L30" s="9">
        <v>69</v>
      </c>
      <c r="M30" s="4">
        <f t="shared" si="0"/>
        <v>507.5</v>
      </c>
      <c r="N30" s="50" t="s">
        <v>171</v>
      </c>
      <c r="O30" s="9">
        <f>IF($D30="理科",IF(AND($M30&gt;='高考-分数线'!$C$2,$G30&gt;='高考-分数线'!$D$2),36,IF($G30&gt;='高考-分数线'!$D$2,18,0)),IF($D30="文科",IF(AND($M30&gt;='高考-分数线'!$C$3,$G30&gt;='高考-分数线'!$D$3),36,IF($G30&gt;='高考-分数线'!$D$3,18,0))))</f>
        <v>36</v>
      </c>
      <c r="P30" s="9">
        <f>IF($D30="理科",IF(AND($M30&gt;='高考-分数线'!$C$2,H30&gt;='高考-分数线'!$E$2),36,IF(H30&gt;='高考-分数线'!$E$2,18,0)),IF($D30="文科",IF(AND($M30&gt;='高考-分数线'!$C$3,H30&gt;='高考-分数线'!$E$3),36,IF(H30&gt;='高考-分数线'!$E$3,18,0))))</f>
        <v>36</v>
      </c>
      <c r="Q30" s="9">
        <f>IF($D30="理科",IF(AND($M30&gt;='高考-分数线'!$C$2,I30&gt;='高考-分数线'!$F$2),36,IF(I30&gt;='高考-分数线'!$F$2,18,0)),IF($D30="文科",IF(AND($M30&gt;='高考-分数线'!$C$3,I30&gt;='高考-分数线'!$F$3),36,IF(I30&gt;='高考-分数线'!$F$3,18,0))))</f>
        <v>36</v>
      </c>
      <c r="R30" s="9">
        <f>IF($D30="理科",IF(AND($M30&gt;='高考-分数线'!$C$2,J30&gt;='高考-分数线'!$G$2),36,IF(J30&gt;='高考-分数线'!$G$2,18,0)),IF($D30="文科",IF(AND($M30&gt;='高考-分数线'!$C$3,J30&gt;='高考-分数线'!$G$3),36,IF(J30&gt;='高考-分数线'!$G$3,18,0))))</f>
        <v>0</v>
      </c>
      <c r="S30" s="9">
        <f>IF($D30="理科",IF(AND($M30&gt;='高考-分数线'!$C$2,K30&gt;='高考-分数线'!$H$2),36,IF(K30&gt;='高考-分数线'!$H$2,18,0)),IF($D30="文科",IF(AND($M30&gt;='高考-分数线'!$C$3,K30&gt;='高考-分数线'!$H$3),36,IF(K30&gt;='高考-分数线'!$H$3,18,0))))</f>
        <v>36</v>
      </c>
      <c r="T30" s="9">
        <f>IF($D30="理科",IF(AND($M30&gt;='高考-分数线'!$C$2,L30&gt;='高考-分数线'!$I$2),36,IF(L30&gt;='高考-分数线'!$I$2,18,0)),IF($D30="文科",IF(AND($M30&gt;='高考-分数线'!$C$3,L30&gt;='高考-分数线'!$I$3),36,IF(L30&gt;='高考-分数线'!$I$3,18,0))))</f>
        <v>36</v>
      </c>
      <c r="U30" s="33"/>
      <c r="V30" s="54" t="s">
        <v>76</v>
      </c>
      <c r="W30" s="9">
        <f t="shared" si="1"/>
        <v>3.6</v>
      </c>
      <c r="X30" s="54" t="s">
        <v>83</v>
      </c>
      <c r="Y30" s="9">
        <f t="shared" si="2"/>
        <v>3.6</v>
      </c>
      <c r="Z30" s="54" t="s">
        <v>85</v>
      </c>
      <c r="AA30" s="9">
        <f t="shared" si="3"/>
        <v>3.6</v>
      </c>
      <c r="AB30" s="54" t="s">
        <v>94</v>
      </c>
      <c r="AC30" s="9">
        <f t="shared" si="4"/>
        <v>0</v>
      </c>
      <c r="AD30" s="54" t="s">
        <v>98</v>
      </c>
      <c r="AE30" s="9">
        <f t="shared" si="5"/>
        <v>3.6</v>
      </c>
      <c r="AF30" s="54" t="s">
        <v>121</v>
      </c>
      <c r="AG30" s="9">
        <f t="shared" si="6"/>
        <v>3.6</v>
      </c>
      <c r="AH30" s="9"/>
      <c r="AI30" s="9" t="s">
        <v>76</v>
      </c>
      <c r="AJ30" s="9">
        <f t="shared" si="7"/>
        <v>3.6</v>
      </c>
      <c r="AK30" s="55" t="s">
        <v>83</v>
      </c>
      <c r="AL30" s="9">
        <f t="shared" si="8"/>
        <v>3.6</v>
      </c>
      <c r="AM30" s="9" t="s">
        <v>85</v>
      </c>
      <c r="AN30" s="9">
        <f t="shared" si="9"/>
        <v>3.6</v>
      </c>
      <c r="AO30" s="54" t="s">
        <v>93</v>
      </c>
      <c r="AP30" s="9">
        <f t="shared" si="10"/>
        <v>0</v>
      </c>
      <c r="AQ30" s="54" t="s">
        <v>98</v>
      </c>
      <c r="AR30" s="9">
        <f t="shared" si="11"/>
        <v>3.6</v>
      </c>
      <c r="AS30" s="54" t="s">
        <v>102</v>
      </c>
      <c r="AT30" s="9">
        <f t="shared" si="12"/>
        <v>3.6</v>
      </c>
      <c r="AU30" s="9"/>
      <c r="AV30" s="54" t="s">
        <v>76</v>
      </c>
      <c r="AW30" s="9">
        <f t="shared" si="13"/>
        <v>5.4</v>
      </c>
      <c r="AX30" s="54" t="s">
        <v>129</v>
      </c>
      <c r="AY30" s="9">
        <f t="shared" si="14"/>
        <v>5.4</v>
      </c>
      <c r="AZ30" s="54" t="s">
        <v>85</v>
      </c>
      <c r="BA30" s="9">
        <f t="shared" si="15"/>
        <v>5.4</v>
      </c>
      <c r="BB30" s="54" t="s">
        <v>94</v>
      </c>
      <c r="BC30" s="9">
        <f t="shared" si="16"/>
        <v>0</v>
      </c>
      <c r="BD30" s="54" t="s">
        <v>98</v>
      </c>
      <c r="BE30" s="9">
        <f t="shared" si="17"/>
        <v>5.4</v>
      </c>
      <c r="BF30" s="54" t="s">
        <v>121</v>
      </c>
      <c r="BG30" s="9">
        <f t="shared" si="18"/>
        <v>5.4</v>
      </c>
      <c r="BH30" s="9"/>
      <c r="BI30" s="54" t="s">
        <v>76</v>
      </c>
      <c r="BJ30" s="9">
        <f t="shared" si="19"/>
        <v>5.4</v>
      </c>
      <c r="BK30" s="55" t="s">
        <v>83</v>
      </c>
      <c r="BL30" s="9">
        <f t="shared" si="20"/>
        <v>5.4</v>
      </c>
      <c r="BM30" s="54" t="s">
        <v>85</v>
      </c>
      <c r="BN30" s="9">
        <f t="shared" si="21"/>
        <v>5.4</v>
      </c>
      <c r="BO30" s="54" t="s">
        <v>94</v>
      </c>
      <c r="BP30" s="9">
        <f t="shared" si="22"/>
        <v>0</v>
      </c>
      <c r="BQ30" s="54" t="s">
        <v>98</v>
      </c>
      <c r="BR30" s="9">
        <f t="shared" si="23"/>
        <v>5.4</v>
      </c>
      <c r="BS30" s="54" t="s">
        <v>121</v>
      </c>
      <c r="BT30" s="9">
        <f t="shared" si="24"/>
        <v>5.4</v>
      </c>
      <c r="BU30" s="9"/>
      <c r="BV30" s="54" t="s">
        <v>73</v>
      </c>
      <c r="BW30" s="9">
        <f t="shared" si="25"/>
        <v>9</v>
      </c>
      <c r="BX30" s="55" t="s">
        <v>83</v>
      </c>
      <c r="BY30" s="9">
        <f t="shared" si="26"/>
        <v>9</v>
      </c>
      <c r="BZ30" s="54" t="s">
        <v>85</v>
      </c>
      <c r="CA30" s="9">
        <f t="shared" si="27"/>
        <v>9</v>
      </c>
      <c r="CB30" s="54" t="s">
        <v>94</v>
      </c>
      <c r="CC30" s="9">
        <f t="shared" si="28"/>
        <v>0</v>
      </c>
      <c r="CD30" s="54" t="s">
        <v>98</v>
      </c>
      <c r="CE30" s="9">
        <f t="shared" si="29"/>
        <v>9</v>
      </c>
      <c r="CF30" s="54" t="s">
        <v>121</v>
      </c>
      <c r="CG30" s="9">
        <f t="shared" si="30"/>
        <v>9</v>
      </c>
      <c r="CH30" s="9"/>
      <c r="CI30" s="54" t="s">
        <v>73</v>
      </c>
      <c r="CJ30" s="9">
        <f t="shared" si="31"/>
        <v>9</v>
      </c>
      <c r="CK30" s="55" t="s">
        <v>83</v>
      </c>
      <c r="CL30" s="9">
        <f t="shared" si="32"/>
        <v>9</v>
      </c>
      <c r="CM30" s="54" t="s">
        <v>85</v>
      </c>
      <c r="CN30" s="9">
        <f t="shared" si="33"/>
        <v>9</v>
      </c>
      <c r="CO30" s="54" t="s">
        <v>94</v>
      </c>
      <c r="CP30" s="9">
        <f t="shared" si="34"/>
        <v>0</v>
      </c>
      <c r="CQ30" s="54" t="s">
        <v>98</v>
      </c>
      <c r="CR30" s="9">
        <f t="shared" si="35"/>
        <v>9</v>
      </c>
      <c r="CS30" s="54" t="s">
        <v>121</v>
      </c>
      <c r="CT30" s="9">
        <f t="shared" si="36"/>
        <v>9</v>
      </c>
    </row>
    <row r="31" spans="1:98" x14ac:dyDescent="0.15">
      <c r="A31" s="33" t="s">
        <v>226</v>
      </c>
      <c r="B31" s="34" t="s">
        <v>227</v>
      </c>
      <c r="C31" s="35" t="s">
        <v>170</v>
      </c>
      <c r="D31" s="35" t="s">
        <v>51</v>
      </c>
      <c r="E31" s="9">
        <v>1</v>
      </c>
      <c r="F31" s="39"/>
      <c r="G31" s="33">
        <v>112</v>
      </c>
      <c r="H31" s="9">
        <v>110</v>
      </c>
      <c r="I31" s="9">
        <v>115</v>
      </c>
      <c r="J31" s="9">
        <v>70</v>
      </c>
      <c r="K31" s="9">
        <v>50</v>
      </c>
      <c r="L31" s="9">
        <v>49.5</v>
      </c>
      <c r="M31" s="4">
        <f t="shared" si="0"/>
        <v>506.5</v>
      </c>
      <c r="N31" s="50" t="s">
        <v>171</v>
      </c>
      <c r="O31" s="9">
        <f>IF($D31="理科",IF(AND($M31&gt;='高考-分数线'!$C$2,$G31&gt;='高考-分数线'!$D$2),36,IF($G31&gt;='高考-分数线'!$D$2,18,0)),IF($D31="文科",IF(AND($M31&gt;='高考-分数线'!$C$3,$G31&gt;='高考-分数线'!$D$3),36,IF($G31&gt;='高考-分数线'!$D$3,18,0))))</f>
        <v>36</v>
      </c>
      <c r="P31" s="9">
        <f>IF($D31="理科",IF(AND($M31&gt;='高考-分数线'!$C$2,H31&gt;='高考-分数线'!$E$2),36,IF(H31&gt;='高考-分数线'!$E$2,18,0)),IF($D31="文科",IF(AND($M31&gt;='高考-分数线'!$C$3,H31&gt;='高考-分数线'!$E$3),36,IF(H31&gt;='高考-分数线'!$E$3,18,0))))</f>
        <v>36</v>
      </c>
      <c r="Q31" s="9">
        <f>IF($D31="理科",IF(AND($M31&gt;='高考-分数线'!$C$2,I31&gt;='高考-分数线'!$F$2),36,IF(I31&gt;='高考-分数线'!$F$2,18,0)),IF($D31="文科",IF(AND($M31&gt;='高考-分数线'!$C$3,I31&gt;='高考-分数线'!$F$3),36,IF(I31&gt;='高考-分数线'!$F$3,18,0))))</f>
        <v>36</v>
      </c>
      <c r="R31" s="9">
        <f>IF($D31="理科",IF(AND($M31&gt;='高考-分数线'!$C$2,J31&gt;='高考-分数线'!$G$2),36,IF(J31&gt;='高考-分数线'!$G$2,18,0)),IF($D31="文科",IF(AND($M31&gt;='高考-分数线'!$C$3,J31&gt;='高考-分数线'!$G$3),36,IF(J31&gt;='高考-分数线'!$G$3,18,0))))</f>
        <v>36</v>
      </c>
      <c r="S31" s="9">
        <f>IF($D31="理科",IF(AND($M31&gt;='高考-分数线'!$C$2,K31&gt;='高考-分数线'!$H$2),36,IF(K31&gt;='高考-分数线'!$H$2,18,0)),IF($D31="文科",IF(AND($M31&gt;='高考-分数线'!$C$3,K31&gt;='高考-分数线'!$H$3),36,IF(K31&gt;='高考-分数线'!$H$3,18,0))))</f>
        <v>0</v>
      </c>
      <c r="T31" s="9">
        <f>IF($D31="理科",IF(AND($M31&gt;='高考-分数线'!$C$2,L31&gt;='高考-分数线'!$I$2),36,IF(L31&gt;='高考-分数线'!$I$2,18,0)),IF($D31="文科",IF(AND($M31&gt;='高考-分数线'!$C$3,L31&gt;='高考-分数线'!$I$3),36,IF(L31&gt;='高考-分数线'!$I$3,18,0))))</f>
        <v>0</v>
      </c>
      <c r="U31" s="33"/>
      <c r="V31" s="54" t="s">
        <v>76</v>
      </c>
      <c r="W31" s="9">
        <f t="shared" si="1"/>
        <v>3.6</v>
      </c>
      <c r="X31" s="54" t="s">
        <v>83</v>
      </c>
      <c r="Y31" s="9">
        <f t="shared" si="2"/>
        <v>3.6</v>
      </c>
      <c r="Z31" s="54" t="s">
        <v>85</v>
      </c>
      <c r="AA31" s="9">
        <f t="shared" si="3"/>
        <v>3.6</v>
      </c>
      <c r="AB31" s="54" t="s">
        <v>94</v>
      </c>
      <c r="AC31" s="9">
        <f t="shared" si="4"/>
        <v>3.6</v>
      </c>
      <c r="AD31" s="54" t="s">
        <v>98</v>
      </c>
      <c r="AE31" s="9">
        <f t="shared" si="5"/>
        <v>0</v>
      </c>
      <c r="AF31" s="54" t="s">
        <v>121</v>
      </c>
      <c r="AG31" s="9">
        <f t="shared" si="6"/>
        <v>0</v>
      </c>
      <c r="AH31" s="9"/>
      <c r="AI31" s="9" t="s">
        <v>76</v>
      </c>
      <c r="AJ31" s="9">
        <f t="shared" si="7"/>
        <v>3.6</v>
      </c>
      <c r="AK31" s="55" t="s">
        <v>83</v>
      </c>
      <c r="AL31" s="9">
        <f t="shared" si="8"/>
        <v>3.6</v>
      </c>
      <c r="AM31" s="9" t="s">
        <v>85</v>
      </c>
      <c r="AN31" s="9">
        <f t="shared" si="9"/>
        <v>3.6</v>
      </c>
      <c r="AO31" s="54" t="s">
        <v>94</v>
      </c>
      <c r="AP31" s="9">
        <f t="shared" si="10"/>
        <v>3.6</v>
      </c>
      <c r="AQ31" s="54" t="s">
        <v>96</v>
      </c>
      <c r="AR31" s="9">
        <f t="shared" si="11"/>
        <v>0</v>
      </c>
      <c r="AS31" s="54" t="s">
        <v>102</v>
      </c>
      <c r="AT31" s="9">
        <f t="shared" si="12"/>
        <v>0</v>
      </c>
      <c r="AU31" s="9"/>
      <c r="AV31" s="54" t="s">
        <v>76</v>
      </c>
      <c r="AW31" s="9">
        <f t="shared" si="13"/>
        <v>5.4</v>
      </c>
      <c r="AX31" s="54" t="s">
        <v>129</v>
      </c>
      <c r="AY31" s="9">
        <f t="shared" si="14"/>
        <v>5.4</v>
      </c>
      <c r="AZ31" s="54" t="s">
        <v>85</v>
      </c>
      <c r="BA31" s="9">
        <f t="shared" si="15"/>
        <v>5.4</v>
      </c>
      <c r="BB31" s="54" t="s">
        <v>93</v>
      </c>
      <c r="BC31" s="9">
        <f t="shared" si="16"/>
        <v>5.4</v>
      </c>
      <c r="BD31" s="54" t="s">
        <v>96</v>
      </c>
      <c r="BE31" s="9">
        <f t="shared" si="17"/>
        <v>0</v>
      </c>
      <c r="BF31" s="54" t="s">
        <v>102</v>
      </c>
      <c r="BG31" s="9">
        <f t="shared" si="18"/>
        <v>0</v>
      </c>
      <c r="BH31" s="9"/>
      <c r="BI31" s="54" t="s">
        <v>76</v>
      </c>
      <c r="BJ31" s="9">
        <f t="shared" si="19"/>
        <v>5.4</v>
      </c>
      <c r="BK31" s="55" t="s">
        <v>83</v>
      </c>
      <c r="BL31" s="9">
        <f t="shared" si="20"/>
        <v>5.4</v>
      </c>
      <c r="BM31" s="54" t="s">
        <v>85</v>
      </c>
      <c r="BN31" s="9">
        <f t="shared" si="21"/>
        <v>5.4</v>
      </c>
      <c r="BO31" s="54" t="s">
        <v>93</v>
      </c>
      <c r="BP31" s="9">
        <f t="shared" si="22"/>
        <v>5.4</v>
      </c>
      <c r="BQ31" s="54" t="s">
        <v>96</v>
      </c>
      <c r="BR31" s="9">
        <f t="shared" si="23"/>
        <v>0</v>
      </c>
      <c r="BS31" s="54" t="s">
        <v>102</v>
      </c>
      <c r="BT31" s="9">
        <f t="shared" si="24"/>
        <v>0</v>
      </c>
      <c r="BU31" s="9"/>
      <c r="BV31" s="54" t="s">
        <v>73</v>
      </c>
      <c r="BW31" s="9">
        <f t="shared" si="25"/>
        <v>9</v>
      </c>
      <c r="BX31" s="55" t="s">
        <v>83</v>
      </c>
      <c r="BY31" s="9">
        <f t="shared" si="26"/>
        <v>9</v>
      </c>
      <c r="BZ31" s="54" t="s">
        <v>85</v>
      </c>
      <c r="CA31" s="9">
        <f t="shared" si="27"/>
        <v>9</v>
      </c>
      <c r="CB31" s="54" t="s">
        <v>94</v>
      </c>
      <c r="CC31" s="9">
        <f t="shared" si="28"/>
        <v>9</v>
      </c>
      <c r="CD31" s="54" t="s">
        <v>98</v>
      </c>
      <c r="CE31" s="9">
        <f t="shared" si="29"/>
        <v>0</v>
      </c>
      <c r="CF31" s="54" t="s">
        <v>121</v>
      </c>
      <c r="CG31" s="9">
        <f t="shared" si="30"/>
        <v>0</v>
      </c>
      <c r="CH31" s="9"/>
      <c r="CI31" s="54" t="s">
        <v>73</v>
      </c>
      <c r="CJ31" s="9">
        <f t="shared" si="31"/>
        <v>9</v>
      </c>
      <c r="CK31" s="55" t="s">
        <v>83</v>
      </c>
      <c r="CL31" s="9">
        <f t="shared" si="32"/>
        <v>9</v>
      </c>
      <c r="CM31" s="54" t="s">
        <v>85</v>
      </c>
      <c r="CN31" s="9">
        <f t="shared" si="33"/>
        <v>9</v>
      </c>
      <c r="CO31" s="54" t="s">
        <v>94</v>
      </c>
      <c r="CP31" s="9">
        <f t="shared" si="34"/>
        <v>9</v>
      </c>
      <c r="CQ31" s="54" t="s">
        <v>98</v>
      </c>
      <c r="CR31" s="9">
        <f t="shared" si="35"/>
        <v>0</v>
      </c>
      <c r="CS31" s="54" t="s">
        <v>121</v>
      </c>
      <c r="CT31" s="9">
        <f t="shared" si="36"/>
        <v>0</v>
      </c>
    </row>
    <row r="32" spans="1:98" x14ac:dyDescent="0.15">
      <c r="A32" s="33" t="s">
        <v>228</v>
      </c>
      <c r="B32" s="34" t="s">
        <v>229</v>
      </c>
      <c r="C32" s="35" t="s">
        <v>170</v>
      </c>
      <c r="D32" s="35" t="s">
        <v>51</v>
      </c>
      <c r="E32" s="9">
        <v>1</v>
      </c>
      <c r="F32" s="36"/>
      <c r="G32" s="33">
        <v>109</v>
      </c>
      <c r="H32" s="9">
        <v>101</v>
      </c>
      <c r="I32" s="9">
        <v>127</v>
      </c>
      <c r="J32" s="9">
        <v>69</v>
      </c>
      <c r="K32" s="9">
        <v>33</v>
      </c>
      <c r="L32" s="9">
        <v>67</v>
      </c>
      <c r="M32" s="4">
        <f t="shared" si="0"/>
        <v>506</v>
      </c>
      <c r="N32" s="50" t="s">
        <v>171</v>
      </c>
      <c r="O32" s="9">
        <f>IF($D32="理科",IF(AND($M32&gt;='高考-分数线'!$C$2,$G32&gt;='高考-分数线'!$D$2),36,IF($G32&gt;='高考-分数线'!$D$2,18,0)),IF($D32="文科",IF(AND($M32&gt;='高考-分数线'!$C$3,$G32&gt;='高考-分数线'!$D$3),36,IF($G32&gt;='高考-分数线'!$D$3,18,0))))</f>
        <v>36</v>
      </c>
      <c r="P32" s="9">
        <f>IF($D32="理科",IF(AND($M32&gt;='高考-分数线'!$C$2,H32&gt;='高考-分数线'!$E$2),36,IF(H32&gt;='高考-分数线'!$E$2,18,0)),IF($D32="文科",IF(AND($M32&gt;='高考-分数线'!$C$3,H32&gt;='高考-分数线'!$E$3),36,IF(H32&gt;='高考-分数线'!$E$3,18,0))))</f>
        <v>36</v>
      </c>
      <c r="Q32" s="9">
        <f>IF($D32="理科",IF(AND($M32&gt;='高考-分数线'!$C$2,I32&gt;='高考-分数线'!$F$2),36,IF(I32&gt;='高考-分数线'!$F$2,18,0)),IF($D32="文科",IF(AND($M32&gt;='高考-分数线'!$C$3,I32&gt;='高考-分数线'!$F$3),36,IF(I32&gt;='高考-分数线'!$F$3,18,0))))</f>
        <v>36</v>
      </c>
      <c r="R32" s="9">
        <f>IF($D32="理科",IF(AND($M32&gt;='高考-分数线'!$C$2,J32&gt;='高考-分数线'!$G$2),36,IF(J32&gt;='高考-分数线'!$G$2,18,0)),IF($D32="文科",IF(AND($M32&gt;='高考-分数线'!$C$3,J32&gt;='高考-分数线'!$G$3),36,IF(J32&gt;='高考-分数线'!$G$3,18,0))))</f>
        <v>36</v>
      </c>
      <c r="S32" s="9">
        <f>IF($D32="理科",IF(AND($M32&gt;='高考-分数线'!$C$2,K32&gt;='高考-分数线'!$H$2),36,IF(K32&gt;='高考-分数线'!$H$2,18,0)),IF($D32="文科",IF(AND($M32&gt;='高考-分数线'!$C$3,K32&gt;='高考-分数线'!$H$3),36,IF(K32&gt;='高考-分数线'!$H$3,18,0))))</f>
        <v>0</v>
      </c>
      <c r="T32" s="9">
        <f>IF($D32="理科",IF(AND($M32&gt;='高考-分数线'!$C$2,L32&gt;='高考-分数线'!$I$2),36,IF(L32&gt;='高考-分数线'!$I$2,18,0)),IF($D32="文科",IF(AND($M32&gt;='高考-分数线'!$C$3,L32&gt;='高考-分数线'!$I$3),36,IF(L32&gt;='高考-分数线'!$I$3,18,0))))</f>
        <v>36</v>
      </c>
      <c r="U32" s="33"/>
      <c r="V32" s="54" t="s">
        <v>76</v>
      </c>
      <c r="W32" s="9">
        <f t="shared" si="1"/>
        <v>3.6</v>
      </c>
      <c r="X32" s="54" t="s">
        <v>83</v>
      </c>
      <c r="Y32" s="9">
        <f t="shared" si="2"/>
        <v>3.6</v>
      </c>
      <c r="Z32" s="54" t="s">
        <v>85</v>
      </c>
      <c r="AA32" s="9">
        <f t="shared" si="3"/>
        <v>3.6</v>
      </c>
      <c r="AB32" s="54" t="s">
        <v>94</v>
      </c>
      <c r="AC32" s="9">
        <f t="shared" si="4"/>
        <v>3.6</v>
      </c>
      <c r="AD32" s="54" t="s">
        <v>98</v>
      </c>
      <c r="AE32" s="9">
        <f t="shared" si="5"/>
        <v>0</v>
      </c>
      <c r="AF32" s="54" t="s">
        <v>121</v>
      </c>
      <c r="AG32" s="9">
        <f t="shared" si="6"/>
        <v>3.6</v>
      </c>
      <c r="AH32" s="9"/>
      <c r="AI32" s="9" t="s">
        <v>76</v>
      </c>
      <c r="AJ32" s="9">
        <f t="shared" si="7"/>
        <v>3.6</v>
      </c>
      <c r="AK32" s="55" t="s">
        <v>81</v>
      </c>
      <c r="AL32" s="9">
        <f t="shared" si="8"/>
        <v>3.6</v>
      </c>
      <c r="AM32" s="9" t="s">
        <v>88</v>
      </c>
      <c r="AN32" s="9">
        <f t="shared" si="9"/>
        <v>3.6</v>
      </c>
      <c r="AO32" s="54" t="s">
        <v>91</v>
      </c>
      <c r="AP32" s="9">
        <f t="shared" si="10"/>
        <v>3.6</v>
      </c>
      <c r="AQ32" s="54" t="s">
        <v>98</v>
      </c>
      <c r="AR32" s="9">
        <f t="shared" si="11"/>
        <v>0</v>
      </c>
      <c r="AS32" s="54" t="s">
        <v>102</v>
      </c>
      <c r="AT32" s="9">
        <f t="shared" si="12"/>
        <v>3.6</v>
      </c>
      <c r="AU32" s="9"/>
      <c r="AV32" s="54" t="s">
        <v>76</v>
      </c>
      <c r="AW32" s="9">
        <f t="shared" si="13"/>
        <v>5.4</v>
      </c>
      <c r="AX32" s="54" t="s">
        <v>81</v>
      </c>
      <c r="AY32" s="9">
        <f t="shared" si="14"/>
        <v>5.4</v>
      </c>
      <c r="AZ32" s="54" t="s">
        <v>85</v>
      </c>
      <c r="BA32" s="9">
        <f t="shared" si="15"/>
        <v>5.4</v>
      </c>
      <c r="BB32" s="54" t="s">
        <v>91</v>
      </c>
      <c r="BC32" s="9">
        <f t="shared" si="16"/>
        <v>5.4</v>
      </c>
      <c r="BD32" s="54" t="s">
        <v>98</v>
      </c>
      <c r="BE32" s="9">
        <f t="shared" si="17"/>
        <v>0</v>
      </c>
      <c r="BF32" s="54" t="s">
        <v>121</v>
      </c>
      <c r="BG32" s="9">
        <f t="shared" si="18"/>
        <v>5.4</v>
      </c>
      <c r="BH32" s="9"/>
      <c r="BI32" s="54" t="s">
        <v>76</v>
      </c>
      <c r="BJ32" s="9">
        <f t="shared" si="19"/>
        <v>5.4</v>
      </c>
      <c r="BK32" s="55" t="s">
        <v>81</v>
      </c>
      <c r="BL32" s="9">
        <f t="shared" si="20"/>
        <v>5.4</v>
      </c>
      <c r="BM32" s="54" t="s">
        <v>85</v>
      </c>
      <c r="BN32" s="9">
        <f t="shared" si="21"/>
        <v>5.4</v>
      </c>
      <c r="BO32" s="54" t="s">
        <v>91</v>
      </c>
      <c r="BP32" s="9">
        <f t="shared" si="22"/>
        <v>5.4</v>
      </c>
      <c r="BQ32" s="54" t="s">
        <v>98</v>
      </c>
      <c r="BR32" s="9">
        <f t="shared" si="23"/>
        <v>0</v>
      </c>
      <c r="BS32" s="54" t="s">
        <v>121</v>
      </c>
      <c r="BT32" s="9">
        <f t="shared" si="24"/>
        <v>5.4</v>
      </c>
      <c r="BU32" s="9"/>
      <c r="BV32" s="54" t="s">
        <v>75</v>
      </c>
      <c r="BW32" s="9">
        <f t="shared" si="25"/>
        <v>9</v>
      </c>
      <c r="BX32" s="55" t="s">
        <v>81</v>
      </c>
      <c r="BY32" s="9">
        <f t="shared" si="26"/>
        <v>9</v>
      </c>
      <c r="BZ32" s="54" t="s">
        <v>89</v>
      </c>
      <c r="CA32" s="9">
        <f t="shared" si="27"/>
        <v>9</v>
      </c>
      <c r="CB32" s="54" t="s">
        <v>94</v>
      </c>
      <c r="CC32" s="9">
        <f t="shared" si="28"/>
        <v>9</v>
      </c>
      <c r="CD32" s="54" t="s">
        <v>98</v>
      </c>
      <c r="CE32" s="9">
        <f t="shared" si="29"/>
        <v>0</v>
      </c>
      <c r="CF32" s="54" t="s">
        <v>121</v>
      </c>
      <c r="CG32" s="9">
        <f t="shared" si="30"/>
        <v>9</v>
      </c>
      <c r="CH32" s="9"/>
      <c r="CI32" s="54" t="s">
        <v>75</v>
      </c>
      <c r="CJ32" s="9">
        <f t="shared" si="31"/>
        <v>9</v>
      </c>
      <c r="CK32" s="55" t="s">
        <v>81</v>
      </c>
      <c r="CL32" s="9">
        <f t="shared" si="32"/>
        <v>9</v>
      </c>
      <c r="CM32" s="54" t="s">
        <v>89</v>
      </c>
      <c r="CN32" s="9">
        <f t="shared" si="33"/>
        <v>9</v>
      </c>
      <c r="CO32" s="54" t="s">
        <v>94</v>
      </c>
      <c r="CP32" s="9">
        <f t="shared" si="34"/>
        <v>9</v>
      </c>
      <c r="CQ32" s="54" t="s">
        <v>98</v>
      </c>
      <c r="CR32" s="9">
        <f t="shared" si="35"/>
        <v>0</v>
      </c>
      <c r="CS32" s="54" t="s">
        <v>121</v>
      </c>
      <c r="CT32" s="9">
        <f t="shared" si="36"/>
        <v>9</v>
      </c>
    </row>
    <row r="33" spans="1:98" x14ac:dyDescent="0.15">
      <c r="A33" s="33" t="s">
        <v>230</v>
      </c>
      <c r="B33" s="34" t="s">
        <v>231</v>
      </c>
      <c r="C33" s="35" t="s">
        <v>170</v>
      </c>
      <c r="D33" s="35" t="s">
        <v>51</v>
      </c>
      <c r="E33" s="9"/>
      <c r="F33" s="38"/>
      <c r="G33" s="33">
        <v>116</v>
      </c>
      <c r="H33" s="9">
        <v>98</v>
      </c>
      <c r="I33" s="9">
        <v>93</v>
      </c>
      <c r="J33" s="9">
        <v>68.5</v>
      </c>
      <c r="K33" s="9">
        <v>47.5</v>
      </c>
      <c r="L33" s="9">
        <v>82.5</v>
      </c>
      <c r="M33" s="4">
        <f t="shared" si="0"/>
        <v>505.5</v>
      </c>
      <c r="N33" s="50" t="s">
        <v>171</v>
      </c>
      <c r="O33" s="9">
        <f>IF($D33="理科",IF(AND($M33&gt;='高考-分数线'!$C$2,$G33&gt;='高考-分数线'!$D$2),36,IF($G33&gt;='高考-分数线'!$D$2,18,0)),IF($D33="文科",IF(AND($M33&gt;='高考-分数线'!$C$3,$G33&gt;='高考-分数线'!$D$3),36,IF($G33&gt;='高考-分数线'!$D$3,18,0))))</f>
        <v>36</v>
      </c>
      <c r="P33" s="9">
        <f>IF($D33="理科",IF(AND($M33&gt;='高考-分数线'!$C$2,H33&gt;='高考-分数线'!$E$2),36,IF(H33&gt;='高考-分数线'!$E$2,18,0)),IF($D33="文科",IF(AND($M33&gt;='高考-分数线'!$C$3,H33&gt;='高考-分数线'!$E$3),36,IF(H33&gt;='高考-分数线'!$E$3,18,0))))</f>
        <v>36</v>
      </c>
      <c r="Q33" s="9">
        <f>IF($D33="理科",IF(AND($M33&gt;='高考-分数线'!$C$2,I33&gt;='高考-分数线'!$F$2),36,IF(I33&gt;='高考-分数线'!$F$2,18,0)),IF($D33="文科",IF(AND($M33&gt;='高考-分数线'!$C$3,I33&gt;='高考-分数线'!$F$3),36,IF(I33&gt;='高考-分数线'!$F$3,18,0))))</f>
        <v>0</v>
      </c>
      <c r="R33" s="9">
        <f>IF($D33="理科",IF(AND($M33&gt;='高考-分数线'!$C$2,J33&gt;='高考-分数线'!$G$2),36,IF(J33&gt;='高考-分数线'!$G$2,18,0)),IF($D33="文科",IF(AND($M33&gt;='高考-分数线'!$C$3,J33&gt;='高考-分数线'!$G$3),36,IF(J33&gt;='高考-分数线'!$G$3,18,0))))</f>
        <v>36</v>
      </c>
      <c r="S33" s="9">
        <f>IF($D33="理科",IF(AND($M33&gt;='高考-分数线'!$C$2,K33&gt;='高考-分数线'!$H$2),36,IF(K33&gt;='高考-分数线'!$H$2,18,0)),IF($D33="文科",IF(AND($M33&gt;='高考-分数线'!$C$3,K33&gt;='高考-分数线'!$H$3),36,IF(K33&gt;='高考-分数线'!$H$3,18,0))))</f>
        <v>0</v>
      </c>
      <c r="T33" s="9">
        <f>IF($D33="理科",IF(AND($M33&gt;='高考-分数线'!$C$2,L33&gt;='高考-分数线'!$I$2),36,IF(L33&gt;='高考-分数线'!$I$2,18,0)),IF($D33="文科",IF(AND($M33&gt;='高考-分数线'!$C$3,L33&gt;='高考-分数线'!$I$3),36,IF(L33&gt;='高考-分数线'!$I$3,18,0))))</f>
        <v>36</v>
      </c>
      <c r="U33" s="33"/>
      <c r="V33" s="54" t="s">
        <v>76</v>
      </c>
      <c r="W33" s="9">
        <f t="shared" si="1"/>
        <v>3.6</v>
      </c>
      <c r="X33" s="54" t="s">
        <v>83</v>
      </c>
      <c r="Y33" s="9">
        <f t="shared" si="2"/>
        <v>3.6</v>
      </c>
      <c r="Z33" s="54" t="s">
        <v>85</v>
      </c>
      <c r="AA33" s="9">
        <f t="shared" si="3"/>
        <v>0</v>
      </c>
      <c r="AB33" s="54" t="s">
        <v>91</v>
      </c>
      <c r="AC33" s="9">
        <f t="shared" si="4"/>
        <v>3.6</v>
      </c>
      <c r="AD33" s="54" t="s">
        <v>125</v>
      </c>
      <c r="AE33" s="9">
        <f t="shared" si="5"/>
        <v>0</v>
      </c>
      <c r="AF33" s="54" t="s">
        <v>125</v>
      </c>
      <c r="AG33" s="9">
        <f t="shared" si="6"/>
        <v>3.6</v>
      </c>
      <c r="AH33" s="9"/>
      <c r="AI33" s="9" t="s">
        <v>76</v>
      </c>
      <c r="AJ33" s="9">
        <f t="shared" si="7"/>
        <v>3.6</v>
      </c>
      <c r="AK33" s="55" t="s">
        <v>81</v>
      </c>
      <c r="AL33" s="9">
        <f t="shared" si="8"/>
        <v>3.6</v>
      </c>
      <c r="AM33" s="9" t="s">
        <v>90</v>
      </c>
      <c r="AN33" s="9">
        <f t="shared" si="9"/>
        <v>0</v>
      </c>
      <c r="AO33" s="54" t="s">
        <v>93</v>
      </c>
      <c r="AP33" s="9">
        <f t="shared" si="10"/>
        <v>3.6</v>
      </c>
      <c r="AQ33" s="54" t="s">
        <v>98</v>
      </c>
      <c r="AR33" s="9">
        <f t="shared" si="11"/>
        <v>0</v>
      </c>
      <c r="AS33" s="54" t="s">
        <v>102</v>
      </c>
      <c r="AT33" s="9">
        <f t="shared" si="12"/>
        <v>3.6</v>
      </c>
      <c r="AU33" s="9"/>
      <c r="AV33" s="54" t="s">
        <v>73</v>
      </c>
      <c r="AW33" s="9">
        <f t="shared" si="13"/>
        <v>5.4</v>
      </c>
      <c r="AX33" s="54" t="s">
        <v>81</v>
      </c>
      <c r="AY33" s="9">
        <f t="shared" si="14"/>
        <v>5.4</v>
      </c>
      <c r="AZ33" s="54" t="s">
        <v>85</v>
      </c>
      <c r="BA33" s="9">
        <f t="shared" si="15"/>
        <v>0</v>
      </c>
      <c r="BB33" s="54" t="s">
        <v>93</v>
      </c>
      <c r="BC33" s="9">
        <f t="shared" si="16"/>
        <v>5.4</v>
      </c>
      <c r="BD33" s="54" t="s">
        <v>96</v>
      </c>
      <c r="BE33" s="9">
        <f t="shared" si="17"/>
        <v>0</v>
      </c>
      <c r="BF33" s="54" t="s">
        <v>102</v>
      </c>
      <c r="BG33" s="9">
        <f t="shared" si="18"/>
        <v>5.4</v>
      </c>
      <c r="BH33" s="9"/>
      <c r="BI33" s="54" t="s">
        <v>73</v>
      </c>
      <c r="BJ33" s="9">
        <f t="shared" si="19"/>
        <v>5.4</v>
      </c>
      <c r="BK33" s="55" t="s">
        <v>81</v>
      </c>
      <c r="BL33" s="9">
        <f t="shared" si="20"/>
        <v>5.4</v>
      </c>
      <c r="BM33" s="54" t="s">
        <v>85</v>
      </c>
      <c r="BN33" s="9">
        <f t="shared" si="21"/>
        <v>0</v>
      </c>
      <c r="BO33" s="54" t="s">
        <v>93</v>
      </c>
      <c r="BP33" s="9">
        <f t="shared" si="22"/>
        <v>5.4</v>
      </c>
      <c r="BQ33" s="54" t="s">
        <v>96</v>
      </c>
      <c r="BR33" s="9">
        <f t="shared" si="23"/>
        <v>0</v>
      </c>
      <c r="BS33" s="54" t="s">
        <v>102</v>
      </c>
      <c r="BT33" s="9">
        <f t="shared" si="24"/>
        <v>5.4</v>
      </c>
      <c r="BU33" s="9"/>
      <c r="BV33" s="54" t="s">
        <v>136</v>
      </c>
      <c r="BW33" s="9">
        <f t="shared" si="25"/>
        <v>9</v>
      </c>
      <c r="BX33" s="55" t="s">
        <v>84</v>
      </c>
      <c r="BY33" s="9">
        <f t="shared" si="26"/>
        <v>9</v>
      </c>
      <c r="BZ33" s="54" t="s">
        <v>88</v>
      </c>
      <c r="CA33" s="9">
        <f t="shared" si="27"/>
        <v>0</v>
      </c>
      <c r="CB33" s="54" t="s">
        <v>93</v>
      </c>
      <c r="CC33" s="9">
        <f t="shared" si="28"/>
        <v>9</v>
      </c>
      <c r="CD33" s="54" t="s">
        <v>96</v>
      </c>
      <c r="CE33" s="9">
        <f t="shared" si="29"/>
        <v>0</v>
      </c>
      <c r="CF33" s="54" t="s">
        <v>102</v>
      </c>
      <c r="CG33" s="9">
        <f t="shared" si="30"/>
        <v>9</v>
      </c>
      <c r="CH33" s="9"/>
      <c r="CI33" s="54" t="s">
        <v>136</v>
      </c>
      <c r="CJ33" s="9">
        <f t="shared" si="31"/>
        <v>9</v>
      </c>
      <c r="CK33" s="55" t="s">
        <v>84</v>
      </c>
      <c r="CL33" s="9">
        <f t="shared" si="32"/>
        <v>9</v>
      </c>
      <c r="CM33" s="54" t="s">
        <v>88</v>
      </c>
      <c r="CN33" s="9">
        <f t="shared" si="33"/>
        <v>0</v>
      </c>
      <c r="CO33" s="54" t="s">
        <v>93</v>
      </c>
      <c r="CP33" s="9">
        <f t="shared" si="34"/>
        <v>9</v>
      </c>
      <c r="CQ33" s="54" t="s">
        <v>96</v>
      </c>
      <c r="CR33" s="9">
        <f t="shared" si="35"/>
        <v>0</v>
      </c>
      <c r="CS33" s="54" t="s">
        <v>102</v>
      </c>
      <c r="CT33" s="9">
        <f t="shared" si="36"/>
        <v>9</v>
      </c>
    </row>
    <row r="34" spans="1:98" x14ac:dyDescent="0.15">
      <c r="A34" s="33" t="s">
        <v>232</v>
      </c>
      <c r="B34" s="34" t="s">
        <v>233</v>
      </c>
      <c r="C34" s="35" t="s">
        <v>170</v>
      </c>
      <c r="D34" s="35" t="s">
        <v>51</v>
      </c>
      <c r="E34" s="9">
        <v>0.9</v>
      </c>
      <c r="F34" s="36"/>
      <c r="G34" s="33">
        <v>116</v>
      </c>
      <c r="H34" s="9">
        <v>87</v>
      </c>
      <c r="I34" s="9">
        <v>108</v>
      </c>
      <c r="J34" s="9">
        <v>70.5</v>
      </c>
      <c r="K34" s="9">
        <v>58.5</v>
      </c>
      <c r="L34" s="9">
        <v>64.5</v>
      </c>
      <c r="M34" s="4">
        <f t="shared" si="0"/>
        <v>504.5</v>
      </c>
      <c r="N34" s="50" t="s">
        <v>171</v>
      </c>
      <c r="O34" s="9">
        <f>IF($D34="理科",IF(AND($M34&gt;='高考-分数线'!$C$2,$G34&gt;='高考-分数线'!$D$2),36,IF($G34&gt;='高考-分数线'!$D$2,18,0)),IF($D34="文科",IF(AND($M34&gt;='高考-分数线'!$C$3,$G34&gt;='高考-分数线'!$D$3),36,IF($G34&gt;='高考-分数线'!$D$3,18,0))))</f>
        <v>36</v>
      </c>
      <c r="P34" s="9">
        <f>IF($D34="理科",IF(AND($M34&gt;='高考-分数线'!$C$2,H34&gt;='高考-分数线'!$E$2),36,IF(H34&gt;='高考-分数线'!$E$2,18,0)),IF($D34="文科",IF(AND($M34&gt;='高考-分数线'!$C$3,H34&gt;='高考-分数线'!$E$3),36,IF(H34&gt;='高考-分数线'!$E$3,18,0))))</f>
        <v>0</v>
      </c>
      <c r="Q34" s="9">
        <f>IF($D34="理科",IF(AND($M34&gt;='高考-分数线'!$C$2,I34&gt;='高考-分数线'!$F$2),36,IF(I34&gt;='高考-分数线'!$F$2,18,0)),IF($D34="文科",IF(AND($M34&gt;='高考-分数线'!$C$3,I34&gt;='高考-分数线'!$F$3),36,IF(I34&gt;='高考-分数线'!$F$3,18,0))))</f>
        <v>36</v>
      </c>
      <c r="R34" s="9">
        <f>IF($D34="理科",IF(AND($M34&gt;='高考-分数线'!$C$2,J34&gt;='高考-分数线'!$G$2),36,IF(J34&gt;='高考-分数线'!$G$2,18,0)),IF($D34="文科",IF(AND($M34&gt;='高考-分数线'!$C$3,J34&gt;='高考-分数线'!$G$3),36,IF(J34&gt;='高考-分数线'!$G$3,18,0))))</f>
        <v>36</v>
      </c>
      <c r="S34" s="9">
        <f>IF($D34="理科",IF(AND($M34&gt;='高考-分数线'!$C$2,K34&gt;='高考-分数线'!$H$2),36,IF(K34&gt;='高考-分数线'!$H$2,18,0)),IF($D34="文科",IF(AND($M34&gt;='高考-分数线'!$C$3,K34&gt;='高考-分数线'!$H$3),36,IF(K34&gt;='高考-分数线'!$H$3,18,0))))</f>
        <v>36</v>
      </c>
      <c r="T34" s="9">
        <f>IF($D34="理科",IF(AND($M34&gt;='高考-分数线'!$C$2,L34&gt;='高考-分数线'!$I$2),36,IF(L34&gt;='高考-分数线'!$I$2,18,0)),IF($D34="文科",IF(AND($M34&gt;='高考-分数线'!$C$3,L34&gt;='高考-分数线'!$I$3),36,IF(L34&gt;='高考-分数线'!$I$3,18,0))))</f>
        <v>0</v>
      </c>
      <c r="U34" s="33"/>
      <c r="V34" s="54" t="s">
        <v>73</v>
      </c>
      <c r="W34" s="9">
        <f t="shared" si="1"/>
        <v>3.6</v>
      </c>
      <c r="X34" s="54" t="s">
        <v>84</v>
      </c>
      <c r="Y34" s="9">
        <f t="shared" si="2"/>
        <v>0</v>
      </c>
      <c r="Z34" s="54" t="s">
        <v>88</v>
      </c>
      <c r="AA34" s="9">
        <f t="shared" si="3"/>
        <v>3.6</v>
      </c>
      <c r="AB34" s="54" t="s">
        <v>93</v>
      </c>
      <c r="AC34" s="9">
        <f t="shared" si="4"/>
        <v>3.6</v>
      </c>
      <c r="AD34" s="54" t="s">
        <v>96</v>
      </c>
      <c r="AE34" s="9">
        <f t="shared" si="5"/>
        <v>3.6</v>
      </c>
      <c r="AF34" s="54" t="s">
        <v>102</v>
      </c>
      <c r="AG34" s="9">
        <f t="shared" si="6"/>
        <v>0</v>
      </c>
      <c r="AH34" s="9"/>
      <c r="AI34" s="9" t="s">
        <v>73</v>
      </c>
      <c r="AJ34" s="9">
        <f t="shared" si="7"/>
        <v>3.6</v>
      </c>
      <c r="AK34" s="55" t="s">
        <v>83</v>
      </c>
      <c r="AL34" s="9">
        <f t="shared" si="8"/>
        <v>0</v>
      </c>
      <c r="AM34" s="9" t="s">
        <v>85</v>
      </c>
      <c r="AN34" s="9">
        <f t="shared" si="9"/>
        <v>3.6</v>
      </c>
      <c r="AO34" s="54" t="s">
        <v>93</v>
      </c>
      <c r="AP34" s="9">
        <f t="shared" si="10"/>
        <v>3.6</v>
      </c>
      <c r="AQ34" s="54" t="s">
        <v>98</v>
      </c>
      <c r="AR34" s="9">
        <f t="shared" si="11"/>
        <v>3.6</v>
      </c>
      <c r="AS34" s="54" t="s">
        <v>102</v>
      </c>
      <c r="AT34" s="9">
        <f t="shared" si="12"/>
        <v>0</v>
      </c>
      <c r="AU34" s="9"/>
      <c r="AV34" s="54" t="s">
        <v>76</v>
      </c>
      <c r="AW34" s="9">
        <f t="shared" si="13"/>
        <v>5.4</v>
      </c>
      <c r="AX34" s="54" t="s">
        <v>129</v>
      </c>
      <c r="AY34" s="9">
        <f t="shared" si="14"/>
        <v>0</v>
      </c>
      <c r="AZ34" s="54" t="s">
        <v>85</v>
      </c>
      <c r="BA34" s="9">
        <f t="shared" si="15"/>
        <v>5.4</v>
      </c>
      <c r="BB34" s="54" t="s">
        <v>93</v>
      </c>
      <c r="BC34" s="9">
        <f t="shared" si="16"/>
        <v>5.4</v>
      </c>
      <c r="BD34" s="54" t="s">
        <v>96</v>
      </c>
      <c r="BE34" s="9">
        <f t="shared" si="17"/>
        <v>5.4</v>
      </c>
      <c r="BF34" s="54" t="s">
        <v>102</v>
      </c>
      <c r="BG34" s="9">
        <f t="shared" si="18"/>
        <v>0</v>
      </c>
      <c r="BH34" s="9"/>
      <c r="BI34" s="54" t="s">
        <v>76</v>
      </c>
      <c r="BJ34" s="9">
        <f t="shared" si="19"/>
        <v>5.4</v>
      </c>
      <c r="BK34" s="55" t="s">
        <v>83</v>
      </c>
      <c r="BL34" s="9">
        <f t="shared" si="20"/>
        <v>0</v>
      </c>
      <c r="BM34" s="54" t="s">
        <v>85</v>
      </c>
      <c r="BN34" s="9">
        <f t="shared" si="21"/>
        <v>5.4</v>
      </c>
      <c r="BO34" s="54" t="s">
        <v>93</v>
      </c>
      <c r="BP34" s="9">
        <f t="shared" si="22"/>
        <v>5.4</v>
      </c>
      <c r="BQ34" s="54" t="s">
        <v>96</v>
      </c>
      <c r="BR34" s="9">
        <f t="shared" si="23"/>
        <v>5.4</v>
      </c>
      <c r="BS34" s="54" t="s">
        <v>102</v>
      </c>
      <c r="BT34" s="9">
        <f t="shared" si="24"/>
        <v>0</v>
      </c>
      <c r="BU34" s="9"/>
      <c r="BV34" s="54" t="s">
        <v>136</v>
      </c>
      <c r="BW34" s="9">
        <f t="shared" si="25"/>
        <v>9</v>
      </c>
      <c r="BX34" s="55" t="s">
        <v>84</v>
      </c>
      <c r="BY34" s="9">
        <f t="shared" si="26"/>
        <v>0</v>
      </c>
      <c r="BZ34" s="54" t="s">
        <v>88</v>
      </c>
      <c r="CA34" s="9">
        <f t="shared" si="27"/>
        <v>9</v>
      </c>
      <c r="CB34" s="54" t="s">
        <v>93</v>
      </c>
      <c r="CC34" s="9">
        <f t="shared" si="28"/>
        <v>9</v>
      </c>
      <c r="CD34" s="54" t="s">
        <v>96</v>
      </c>
      <c r="CE34" s="9">
        <f t="shared" si="29"/>
        <v>9</v>
      </c>
      <c r="CF34" s="54" t="s">
        <v>102</v>
      </c>
      <c r="CG34" s="9">
        <f t="shared" si="30"/>
        <v>0</v>
      </c>
      <c r="CH34" s="9"/>
      <c r="CI34" s="54" t="s">
        <v>136</v>
      </c>
      <c r="CJ34" s="9">
        <f t="shared" si="31"/>
        <v>9</v>
      </c>
      <c r="CK34" s="55" t="s">
        <v>84</v>
      </c>
      <c r="CL34" s="9">
        <f t="shared" si="32"/>
        <v>0</v>
      </c>
      <c r="CM34" s="54" t="s">
        <v>88</v>
      </c>
      <c r="CN34" s="9">
        <f t="shared" si="33"/>
        <v>9</v>
      </c>
      <c r="CO34" s="54" t="s">
        <v>93</v>
      </c>
      <c r="CP34" s="9">
        <f t="shared" si="34"/>
        <v>9</v>
      </c>
      <c r="CQ34" s="54" t="s">
        <v>96</v>
      </c>
      <c r="CR34" s="9">
        <f t="shared" si="35"/>
        <v>9</v>
      </c>
      <c r="CS34" s="54" t="s">
        <v>102</v>
      </c>
      <c r="CT34" s="9">
        <f t="shared" si="36"/>
        <v>0</v>
      </c>
    </row>
    <row r="35" spans="1:98" x14ac:dyDescent="0.15">
      <c r="A35" s="33" t="s">
        <v>234</v>
      </c>
      <c r="B35" s="34" t="s">
        <v>235</v>
      </c>
      <c r="C35" s="35" t="s">
        <v>170</v>
      </c>
      <c r="D35" s="35" t="s">
        <v>51</v>
      </c>
      <c r="E35" s="9">
        <v>1</v>
      </c>
      <c r="F35" s="36"/>
      <c r="G35" s="33">
        <v>108</v>
      </c>
      <c r="H35" s="9">
        <v>95</v>
      </c>
      <c r="I35" s="9">
        <v>118</v>
      </c>
      <c r="J35" s="9">
        <v>51.5</v>
      </c>
      <c r="K35" s="9">
        <v>71</v>
      </c>
      <c r="L35" s="9">
        <v>60</v>
      </c>
      <c r="M35" s="4">
        <f t="shared" si="0"/>
        <v>503.5</v>
      </c>
      <c r="N35" s="50" t="s">
        <v>171</v>
      </c>
      <c r="O35" s="9">
        <f>IF($D35="理科",IF(AND($M35&gt;='高考-分数线'!$C$2,$G35&gt;='高考-分数线'!$D$2),36,IF($G35&gt;='高考-分数线'!$D$2,18,0)),IF($D35="文科",IF(AND($M35&gt;='高考-分数线'!$C$3,$G35&gt;='高考-分数线'!$D$3),36,IF($G35&gt;='高考-分数线'!$D$3,18,0))))</f>
        <v>36</v>
      </c>
      <c r="P35" s="9">
        <f>IF($D35="理科",IF(AND($M35&gt;='高考-分数线'!$C$2,H35&gt;='高考-分数线'!$E$2),36,IF(H35&gt;='高考-分数线'!$E$2,18,0)),IF($D35="文科",IF(AND($M35&gt;='高考-分数线'!$C$3,H35&gt;='高考-分数线'!$E$3),36,IF(H35&gt;='高考-分数线'!$E$3,18,0))))</f>
        <v>36</v>
      </c>
      <c r="Q35" s="9">
        <f>IF($D35="理科",IF(AND($M35&gt;='高考-分数线'!$C$2,I35&gt;='高考-分数线'!$F$2),36,IF(I35&gt;='高考-分数线'!$F$2,18,0)),IF($D35="文科",IF(AND($M35&gt;='高考-分数线'!$C$3,I35&gt;='高考-分数线'!$F$3),36,IF(I35&gt;='高考-分数线'!$F$3,18,0))))</f>
        <v>36</v>
      </c>
      <c r="R35" s="9">
        <f>IF($D35="理科",IF(AND($M35&gt;='高考-分数线'!$C$2,J35&gt;='高考-分数线'!$G$2),36,IF(J35&gt;='高考-分数线'!$G$2,18,0)),IF($D35="文科",IF(AND($M35&gt;='高考-分数线'!$C$3,J35&gt;='高考-分数线'!$G$3),36,IF(J35&gt;='高考-分数线'!$G$3,18,0))))</f>
        <v>36</v>
      </c>
      <c r="S35" s="9">
        <f>IF($D35="理科",IF(AND($M35&gt;='高考-分数线'!$C$2,K35&gt;='高考-分数线'!$H$2),36,IF(K35&gt;='高考-分数线'!$H$2,18,0)),IF($D35="文科",IF(AND($M35&gt;='高考-分数线'!$C$3,K35&gt;='高考-分数线'!$H$3),36,IF(K35&gt;='高考-分数线'!$H$3,18,0))))</f>
        <v>36</v>
      </c>
      <c r="T35" s="9">
        <f>IF($D35="理科",IF(AND($M35&gt;='高考-分数线'!$C$2,L35&gt;='高考-分数线'!$I$2),36,IF(L35&gt;='高考-分数线'!$I$2,18,0)),IF($D35="文科",IF(AND($M35&gt;='高考-分数线'!$C$3,L35&gt;='高考-分数线'!$I$3),36,IF(L35&gt;='高考-分数线'!$I$3,18,0))))</f>
        <v>0</v>
      </c>
      <c r="U35" s="33"/>
      <c r="V35" s="54" t="s">
        <v>76</v>
      </c>
      <c r="W35" s="9">
        <f t="shared" si="1"/>
        <v>3.6</v>
      </c>
      <c r="X35" s="54" t="s">
        <v>83</v>
      </c>
      <c r="Y35" s="9">
        <f t="shared" si="2"/>
        <v>3.6</v>
      </c>
      <c r="Z35" s="54" t="s">
        <v>85</v>
      </c>
      <c r="AA35" s="9">
        <f t="shared" si="3"/>
        <v>3.6</v>
      </c>
      <c r="AB35" s="54" t="s">
        <v>94</v>
      </c>
      <c r="AC35" s="9">
        <f t="shared" si="4"/>
        <v>3.6</v>
      </c>
      <c r="AD35" s="54" t="s">
        <v>98</v>
      </c>
      <c r="AE35" s="9">
        <f t="shared" si="5"/>
        <v>3.6</v>
      </c>
      <c r="AF35" s="54" t="s">
        <v>121</v>
      </c>
      <c r="AG35" s="9">
        <f t="shared" si="6"/>
        <v>0</v>
      </c>
      <c r="AH35" s="9"/>
      <c r="AI35" s="9" t="s">
        <v>76</v>
      </c>
      <c r="AJ35" s="9">
        <f t="shared" si="7"/>
        <v>3.6</v>
      </c>
      <c r="AK35" s="55" t="s">
        <v>83</v>
      </c>
      <c r="AL35" s="9">
        <f t="shared" si="8"/>
        <v>3.6</v>
      </c>
      <c r="AM35" s="9" t="s">
        <v>85</v>
      </c>
      <c r="AN35" s="9">
        <f t="shared" si="9"/>
        <v>3.6</v>
      </c>
      <c r="AO35" s="54" t="s">
        <v>94</v>
      </c>
      <c r="AP35" s="9">
        <f t="shared" si="10"/>
        <v>3.6</v>
      </c>
      <c r="AQ35" s="54" t="s">
        <v>96</v>
      </c>
      <c r="AR35" s="9">
        <f t="shared" si="11"/>
        <v>3.6</v>
      </c>
      <c r="AS35" s="54" t="s">
        <v>102</v>
      </c>
      <c r="AT35" s="9">
        <f t="shared" si="12"/>
        <v>0</v>
      </c>
      <c r="AU35" s="9"/>
      <c r="AV35" s="54" t="s">
        <v>73</v>
      </c>
      <c r="AW35" s="9">
        <f t="shared" si="13"/>
        <v>5.4</v>
      </c>
      <c r="AX35" s="54" t="s">
        <v>84</v>
      </c>
      <c r="AY35" s="9">
        <f t="shared" si="14"/>
        <v>5.4</v>
      </c>
      <c r="AZ35" s="54" t="s">
        <v>88</v>
      </c>
      <c r="BA35" s="9">
        <f t="shared" si="15"/>
        <v>5.4</v>
      </c>
      <c r="BB35" s="54" t="s">
        <v>94</v>
      </c>
      <c r="BC35" s="9">
        <f t="shared" si="16"/>
        <v>5.4</v>
      </c>
      <c r="BD35" s="54" t="s">
        <v>98</v>
      </c>
      <c r="BE35" s="9">
        <f t="shared" si="17"/>
        <v>5.4</v>
      </c>
      <c r="BF35" s="54" t="s">
        <v>121</v>
      </c>
      <c r="BG35" s="9">
        <f t="shared" si="18"/>
        <v>0</v>
      </c>
      <c r="BH35" s="9"/>
      <c r="BI35" s="54" t="s">
        <v>73</v>
      </c>
      <c r="BJ35" s="9">
        <f t="shared" si="19"/>
        <v>5.4</v>
      </c>
      <c r="BK35" s="55" t="s">
        <v>84</v>
      </c>
      <c r="BL35" s="9">
        <f t="shared" si="20"/>
        <v>5.4</v>
      </c>
      <c r="BM35" s="54" t="s">
        <v>135</v>
      </c>
      <c r="BN35" s="9">
        <f t="shared" si="21"/>
        <v>5.4</v>
      </c>
      <c r="BO35" s="54" t="s">
        <v>94</v>
      </c>
      <c r="BP35" s="9">
        <f t="shared" si="22"/>
        <v>5.4</v>
      </c>
      <c r="BQ35" s="54" t="s">
        <v>98</v>
      </c>
      <c r="BR35" s="9">
        <f t="shared" si="23"/>
        <v>5.4</v>
      </c>
      <c r="BS35" s="54" t="s">
        <v>121</v>
      </c>
      <c r="BT35" s="9">
        <f t="shared" si="24"/>
        <v>0</v>
      </c>
      <c r="BU35" s="9"/>
      <c r="BV35" s="54" t="s">
        <v>73</v>
      </c>
      <c r="BW35" s="9">
        <f t="shared" si="25"/>
        <v>9</v>
      </c>
      <c r="BX35" s="55" t="s">
        <v>83</v>
      </c>
      <c r="BY35" s="9">
        <f t="shared" si="26"/>
        <v>9</v>
      </c>
      <c r="BZ35" s="54" t="s">
        <v>85</v>
      </c>
      <c r="CA35" s="9">
        <f t="shared" si="27"/>
        <v>9</v>
      </c>
      <c r="CB35" s="54" t="s">
        <v>94</v>
      </c>
      <c r="CC35" s="9">
        <f t="shared" si="28"/>
        <v>9</v>
      </c>
      <c r="CD35" s="54" t="s">
        <v>98</v>
      </c>
      <c r="CE35" s="9">
        <f t="shared" si="29"/>
        <v>9</v>
      </c>
      <c r="CF35" s="54" t="s">
        <v>121</v>
      </c>
      <c r="CG35" s="9">
        <f t="shared" si="30"/>
        <v>0</v>
      </c>
      <c r="CH35" s="9"/>
      <c r="CI35" s="54" t="s">
        <v>73</v>
      </c>
      <c r="CJ35" s="9">
        <f t="shared" si="31"/>
        <v>9</v>
      </c>
      <c r="CK35" s="55" t="s">
        <v>83</v>
      </c>
      <c r="CL35" s="9">
        <f t="shared" si="32"/>
        <v>9</v>
      </c>
      <c r="CM35" s="54" t="s">
        <v>85</v>
      </c>
      <c r="CN35" s="9">
        <f t="shared" si="33"/>
        <v>9</v>
      </c>
      <c r="CO35" s="54" t="s">
        <v>94</v>
      </c>
      <c r="CP35" s="9">
        <f t="shared" si="34"/>
        <v>9</v>
      </c>
      <c r="CQ35" s="54" t="s">
        <v>98</v>
      </c>
      <c r="CR35" s="9">
        <f t="shared" si="35"/>
        <v>9</v>
      </c>
      <c r="CS35" s="54" t="s">
        <v>121</v>
      </c>
      <c r="CT35" s="9">
        <f t="shared" si="36"/>
        <v>0</v>
      </c>
    </row>
    <row r="36" spans="1:98" x14ac:dyDescent="0.15">
      <c r="A36" s="33" t="s">
        <v>236</v>
      </c>
      <c r="B36" s="34" t="s">
        <v>237</v>
      </c>
      <c r="C36" s="35" t="s">
        <v>170</v>
      </c>
      <c r="D36" s="35" t="s">
        <v>51</v>
      </c>
      <c r="E36" s="9">
        <v>1</v>
      </c>
      <c r="F36" s="36"/>
      <c r="G36" s="33">
        <v>111</v>
      </c>
      <c r="H36" s="9">
        <v>96</v>
      </c>
      <c r="I36" s="9">
        <v>114</v>
      </c>
      <c r="J36" s="9">
        <v>65.5</v>
      </c>
      <c r="K36" s="9">
        <v>45</v>
      </c>
      <c r="L36" s="9">
        <v>67.5</v>
      </c>
      <c r="M36" s="4">
        <f t="shared" si="0"/>
        <v>499</v>
      </c>
      <c r="N36" s="50" t="s">
        <v>171</v>
      </c>
      <c r="O36" s="9">
        <f>IF($D36="理科",IF(AND($M36&gt;='高考-分数线'!$C$2,$G36&gt;='高考-分数线'!$D$2),36,IF($G36&gt;='高考-分数线'!$D$2,18,0)),IF($D36="文科",IF(AND($M36&gt;='高考-分数线'!$C$3,$G36&gt;='高考-分数线'!$D$3),36,IF($G36&gt;='高考-分数线'!$D$3,18,0))))</f>
        <v>36</v>
      </c>
      <c r="P36" s="9">
        <f>IF($D36="理科",IF(AND($M36&gt;='高考-分数线'!$C$2,H36&gt;='高考-分数线'!$E$2),36,IF(H36&gt;='高考-分数线'!$E$2,18,0)),IF($D36="文科",IF(AND($M36&gt;='高考-分数线'!$C$3,H36&gt;='高考-分数线'!$E$3),36,IF(H36&gt;='高考-分数线'!$E$3,18,0))))</f>
        <v>36</v>
      </c>
      <c r="Q36" s="9">
        <f>IF($D36="理科",IF(AND($M36&gt;='高考-分数线'!$C$2,I36&gt;='高考-分数线'!$F$2),36,IF(I36&gt;='高考-分数线'!$F$2,18,0)),IF($D36="文科",IF(AND($M36&gt;='高考-分数线'!$C$3,I36&gt;='高考-分数线'!$F$3),36,IF(I36&gt;='高考-分数线'!$F$3,18,0))))</f>
        <v>36</v>
      </c>
      <c r="R36" s="9">
        <f>IF($D36="理科",IF(AND($M36&gt;='高考-分数线'!$C$2,J36&gt;='高考-分数线'!$G$2),36,IF(J36&gt;='高考-分数线'!$G$2,18,0)),IF($D36="文科",IF(AND($M36&gt;='高考-分数线'!$C$3,J36&gt;='高考-分数线'!$G$3),36,IF(J36&gt;='高考-分数线'!$G$3,18,0))))</f>
        <v>36</v>
      </c>
      <c r="S36" s="9">
        <f>IF($D36="理科",IF(AND($M36&gt;='高考-分数线'!$C$2,K36&gt;='高考-分数线'!$H$2),36,IF(K36&gt;='高考-分数线'!$H$2,18,0)),IF($D36="文科",IF(AND($M36&gt;='高考-分数线'!$C$3,K36&gt;='高考-分数线'!$H$3),36,IF(K36&gt;='高考-分数线'!$H$3,18,0))))</f>
        <v>0</v>
      </c>
      <c r="T36" s="9">
        <f>IF($D36="理科",IF(AND($M36&gt;='高考-分数线'!$C$2,L36&gt;='高考-分数线'!$I$2),36,IF(L36&gt;='高考-分数线'!$I$2,18,0)),IF($D36="文科",IF(AND($M36&gt;='高考-分数线'!$C$3,L36&gt;='高考-分数线'!$I$3),36,IF(L36&gt;='高考-分数线'!$I$3,18,0))))</f>
        <v>36</v>
      </c>
      <c r="U36" s="33"/>
      <c r="V36" s="54" t="s">
        <v>73</v>
      </c>
      <c r="W36" s="9">
        <f t="shared" si="1"/>
        <v>3.6</v>
      </c>
      <c r="X36" s="54" t="s">
        <v>84</v>
      </c>
      <c r="Y36" s="9">
        <f t="shared" si="2"/>
        <v>3.6</v>
      </c>
      <c r="Z36" s="54" t="s">
        <v>88</v>
      </c>
      <c r="AA36" s="9">
        <f t="shared" si="3"/>
        <v>3.6</v>
      </c>
      <c r="AB36" s="54" t="s">
        <v>93</v>
      </c>
      <c r="AC36" s="9">
        <f t="shared" si="4"/>
        <v>3.6</v>
      </c>
      <c r="AD36" s="54" t="s">
        <v>96</v>
      </c>
      <c r="AE36" s="9">
        <f t="shared" si="5"/>
        <v>0</v>
      </c>
      <c r="AF36" s="54" t="s">
        <v>102</v>
      </c>
      <c r="AG36" s="9">
        <f t="shared" si="6"/>
        <v>3.6</v>
      </c>
      <c r="AH36" s="9"/>
      <c r="AI36" s="9" t="s">
        <v>73</v>
      </c>
      <c r="AJ36" s="9">
        <f t="shared" si="7"/>
        <v>3.6</v>
      </c>
      <c r="AK36" s="55" t="s">
        <v>84</v>
      </c>
      <c r="AL36" s="9">
        <f t="shared" si="8"/>
        <v>3.6</v>
      </c>
      <c r="AM36" s="9" t="s">
        <v>88</v>
      </c>
      <c r="AN36" s="9">
        <f t="shared" si="9"/>
        <v>3.6</v>
      </c>
      <c r="AO36" s="54" t="s">
        <v>93</v>
      </c>
      <c r="AP36" s="9">
        <f t="shared" si="10"/>
        <v>3.6</v>
      </c>
      <c r="AQ36" s="54" t="s">
        <v>98</v>
      </c>
      <c r="AR36" s="9">
        <f t="shared" si="11"/>
        <v>0</v>
      </c>
      <c r="AS36" s="54" t="s">
        <v>121</v>
      </c>
      <c r="AT36" s="9">
        <f t="shared" si="12"/>
        <v>3.6</v>
      </c>
      <c r="AU36" s="9"/>
      <c r="AV36" s="54" t="s">
        <v>73</v>
      </c>
      <c r="AW36" s="9">
        <f t="shared" si="13"/>
        <v>5.4</v>
      </c>
      <c r="AX36" s="54" t="s">
        <v>84</v>
      </c>
      <c r="AY36" s="9">
        <f t="shared" si="14"/>
        <v>5.4</v>
      </c>
      <c r="AZ36" s="54" t="s">
        <v>88</v>
      </c>
      <c r="BA36" s="9">
        <f t="shared" si="15"/>
        <v>5.4</v>
      </c>
      <c r="BB36" s="54" t="s">
        <v>93</v>
      </c>
      <c r="BC36" s="9">
        <f t="shared" si="16"/>
        <v>5.4</v>
      </c>
      <c r="BD36" s="54" t="s">
        <v>96</v>
      </c>
      <c r="BE36" s="9">
        <f t="shared" si="17"/>
        <v>0</v>
      </c>
      <c r="BF36" s="54" t="s">
        <v>102</v>
      </c>
      <c r="BG36" s="9">
        <f t="shared" si="18"/>
        <v>5.4</v>
      </c>
      <c r="BH36" s="9"/>
      <c r="BI36" s="54" t="s">
        <v>73</v>
      </c>
      <c r="BJ36" s="9">
        <f t="shared" si="19"/>
        <v>5.4</v>
      </c>
      <c r="BK36" s="55" t="s">
        <v>84</v>
      </c>
      <c r="BL36" s="9">
        <f t="shared" si="20"/>
        <v>5.4</v>
      </c>
      <c r="BM36" s="54" t="s">
        <v>135</v>
      </c>
      <c r="BN36" s="9">
        <f t="shared" si="21"/>
        <v>5.4</v>
      </c>
      <c r="BO36" s="54" t="s">
        <v>93</v>
      </c>
      <c r="BP36" s="9">
        <f t="shared" si="22"/>
        <v>5.4</v>
      </c>
      <c r="BQ36" s="54" t="s">
        <v>96</v>
      </c>
      <c r="BR36" s="9">
        <f t="shared" si="23"/>
        <v>0</v>
      </c>
      <c r="BS36" s="54" t="s">
        <v>102</v>
      </c>
      <c r="BT36" s="9">
        <f t="shared" si="24"/>
        <v>5.4</v>
      </c>
      <c r="BU36" s="9"/>
      <c r="BV36" s="54" t="s">
        <v>136</v>
      </c>
      <c r="BW36" s="9">
        <f t="shared" si="25"/>
        <v>9</v>
      </c>
      <c r="BX36" s="55" t="s">
        <v>84</v>
      </c>
      <c r="BY36" s="9">
        <f t="shared" si="26"/>
        <v>9</v>
      </c>
      <c r="BZ36" s="54" t="s">
        <v>88</v>
      </c>
      <c r="CA36" s="9">
        <f t="shared" si="27"/>
        <v>9</v>
      </c>
      <c r="CB36" s="54" t="s">
        <v>93</v>
      </c>
      <c r="CC36" s="9">
        <f t="shared" si="28"/>
        <v>9</v>
      </c>
      <c r="CD36" s="54" t="s">
        <v>96</v>
      </c>
      <c r="CE36" s="9">
        <f t="shared" si="29"/>
        <v>0</v>
      </c>
      <c r="CF36" s="54" t="s">
        <v>102</v>
      </c>
      <c r="CG36" s="9">
        <f t="shared" si="30"/>
        <v>9</v>
      </c>
      <c r="CH36" s="9"/>
      <c r="CI36" s="54" t="s">
        <v>136</v>
      </c>
      <c r="CJ36" s="9">
        <f t="shared" si="31"/>
        <v>9</v>
      </c>
      <c r="CK36" s="55" t="s">
        <v>84</v>
      </c>
      <c r="CL36" s="9">
        <f t="shared" si="32"/>
        <v>9</v>
      </c>
      <c r="CM36" s="54" t="s">
        <v>88</v>
      </c>
      <c r="CN36" s="9">
        <f t="shared" si="33"/>
        <v>9</v>
      </c>
      <c r="CO36" s="54" t="s">
        <v>93</v>
      </c>
      <c r="CP36" s="9">
        <f t="shared" si="34"/>
        <v>9</v>
      </c>
      <c r="CQ36" s="54" t="s">
        <v>96</v>
      </c>
      <c r="CR36" s="9">
        <f t="shared" si="35"/>
        <v>0</v>
      </c>
      <c r="CS36" s="54" t="s">
        <v>102</v>
      </c>
      <c r="CT36" s="9">
        <f t="shared" si="36"/>
        <v>9</v>
      </c>
    </row>
    <row r="37" spans="1:98" x14ac:dyDescent="0.15">
      <c r="A37" s="33" t="s">
        <v>238</v>
      </c>
      <c r="B37" s="34" t="s">
        <v>239</v>
      </c>
      <c r="C37" s="35" t="s">
        <v>170</v>
      </c>
      <c r="D37" s="35" t="s">
        <v>51</v>
      </c>
      <c r="E37" s="9">
        <v>1</v>
      </c>
      <c r="F37" s="36"/>
      <c r="G37" s="33">
        <v>110</v>
      </c>
      <c r="H37" s="9">
        <v>96</v>
      </c>
      <c r="I37" s="9">
        <v>119</v>
      </c>
      <c r="J37" s="9">
        <v>64</v>
      </c>
      <c r="K37" s="9">
        <v>54</v>
      </c>
      <c r="L37" s="9">
        <v>55</v>
      </c>
      <c r="M37" s="4">
        <f t="shared" si="0"/>
        <v>498</v>
      </c>
      <c r="N37" s="50" t="s">
        <v>171</v>
      </c>
      <c r="O37" s="9">
        <f>IF($D37="理科",IF(AND($M37&gt;='高考-分数线'!$C$2,$G37&gt;='高考-分数线'!$D$2),36,IF($G37&gt;='高考-分数线'!$D$2,18,0)),IF($D37="文科",IF(AND($M37&gt;='高考-分数线'!$C$3,$G37&gt;='高考-分数线'!$D$3),36,IF($G37&gt;='高考-分数线'!$D$3,18,0))))</f>
        <v>36</v>
      </c>
      <c r="P37" s="9">
        <f>IF($D37="理科",IF(AND($M37&gt;='高考-分数线'!$C$2,H37&gt;='高考-分数线'!$E$2),36,IF(H37&gt;='高考-分数线'!$E$2,18,0)),IF($D37="文科",IF(AND($M37&gt;='高考-分数线'!$C$3,H37&gt;='高考-分数线'!$E$3),36,IF(H37&gt;='高考-分数线'!$E$3,18,0))))</f>
        <v>36</v>
      </c>
      <c r="Q37" s="9">
        <f>IF($D37="理科",IF(AND($M37&gt;='高考-分数线'!$C$2,I37&gt;='高考-分数线'!$F$2),36,IF(I37&gt;='高考-分数线'!$F$2,18,0)),IF($D37="文科",IF(AND($M37&gt;='高考-分数线'!$C$3,I37&gt;='高考-分数线'!$F$3),36,IF(I37&gt;='高考-分数线'!$F$3,18,0))))</f>
        <v>36</v>
      </c>
      <c r="R37" s="9">
        <f>IF($D37="理科",IF(AND($M37&gt;='高考-分数线'!$C$2,J37&gt;='高考-分数线'!$G$2),36,IF(J37&gt;='高考-分数线'!$G$2,18,0)),IF($D37="文科",IF(AND($M37&gt;='高考-分数线'!$C$3,J37&gt;='高考-分数线'!$G$3),36,IF(J37&gt;='高考-分数线'!$G$3,18,0))))</f>
        <v>36</v>
      </c>
      <c r="S37" s="9">
        <f>IF($D37="理科",IF(AND($M37&gt;='高考-分数线'!$C$2,K37&gt;='高考-分数线'!$H$2),36,IF(K37&gt;='高考-分数线'!$H$2,18,0)),IF($D37="文科",IF(AND($M37&gt;='高考-分数线'!$C$3,K37&gt;='高考-分数线'!$H$3),36,IF(K37&gt;='高考-分数线'!$H$3,18,0))))</f>
        <v>36</v>
      </c>
      <c r="T37" s="9">
        <f>IF($D37="理科",IF(AND($M37&gt;='高考-分数线'!$C$2,L37&gt;='高考-分数线'!$I$2),36,IF(L37&gt;='高考-分数线'!$I$2,18,0)),IF($D37="文科",IF(AND($M37&gt;='高考-分数线'!$C$3,L37&gt;='高考-分数线'!$I$3),36,IF(L37&gt;='高考-分数线'!$I$3,18,0))))</f>
        <v>0</v>
      </c>
      <c r="U37" s="33"/>
      <c r="V37" s="54" t="s">
        <v>76</v>
      </c>
      <c r="W37" s="9">
        <f t="shared" si="1"/>
        <v>3.6</v>
      </c>
      <c r="X37" s="54" t="s">
        <v>83</v>
      </c>
      <c r="Y37" s="9">
        <f t="shared" si="2"/>
        <v>3.6</v>
      </c>
      <c r="Z37" s="54" t="s">
        <v>85</v>
      </c>
      <c r="AA37" s="9">
        <f t="shared" si="3"/>
        <v>3.6</v>
      </c>
      <c r="AB37" s="54" t="s">
        <v>94</v>
      </c>
      <c r="AC37" s="9">
        <f t="shared" si="4"/>
        <v>3.6</v>
      </c>
      <c r="AD37" s="54" t="s">
        <v>98</v>
      </c>
      <c r="AE37" s="9">
        <f t="shared" si="5"/>
        <v>3.6</v>
      </c>
      <c r="AF37" s="54" t="s">
        <v>121</v>
      </c>
      <c r="AG37" s="9">
        <f t="shared" si="6"/>
        <v>0</v>
      </c>
      <c r="AH37" s="9"/>
      <c r="AI37" s="9" t="s">
        <v>76</v>
      </c>
      <c r="AJ37" s="9">
        <f t="shared" si="7"/>
        <v>3.6</v>
      </c>
      <c r="AK37" s="55" t="s">
        <v>83</v>
      </c>
      <c r="AL37" s="9">
        <f t="shared" si="8"/>
        <v>3.6</v>
      </c>
      <c r="AM37" s="9" t="s">
        <v>85</v>
      </c>
      <c r="AN37" s="9">
        <f t="shared" si="9"/>
        <v>3.6</v>
      </c>
      <c r="AO37" s="54" t="s">
        <v>93</v>
      </c>
      <c r="AP37" s="9">
        <f t="shared" si="10"/>
        <v>3.6</v>
      </c>
      <c r="AQ37" s="54" t="s">
        <v>98</v>
      </c>
      <c r="AR37" s="9">
        <f t="shared" si="11"/>
        <v>3.6</v>
      </c>
      <c r="AS37" s="54" t="s">
        <v>121</v>
      </c>
      <c r="AT37" s="9">
        <f t="shared" si="12"/>
        <v>0</v>
      </c>
      <c r="AU37" s="9"/>
      <c r="AV37" s="54" t="s">
        <v>76</v>
      </c>
      <c r="AW37" s="9">
        <f t="shared" si="13"/>
        <v>5.4</v>
      </c>
      <c r="AX37" s="54" t="s">
        <v>129</v>
      </c>
      <c r="AY37" s="9">
        <f t="shared" si="14"/>
        <v>5.4</v>
      </c>
      <c r="AZ37" s="54" t="s">
        <v>85</v>
      </c>
      <c r="BA37" s="9">
        <f t="shared" si="15"/>
        <v>5.4</v>
      </c>
      <c r="BB37" s="54" t="s">
        <v>93</v>
      </c>
      <c r="BC37" s="9">
        <f t="shared" si="16"/>
        <v>5.4</v>
      </c>
      <c r="BD37" s="54" t="s">
        <v>96</v>
      </c>
      <c r="BE37" s="9">
        <f t="shared" si="17"/>
        <v>5.4</v>
      </c>
      <c r="BF37" s="54" t="s">
        <v>102</v>
      </c>
      <c r="BG37" s="9">
        <f t="shared" si="18"/>
        <v>0</v>
      </c>
      <c r="BH37" s="9"/>
      <c r="BI37" s="54" t="s">
        <v>76</v>
      </c>
      <c r="BJ37" s="9">
        <f t="shared" si="19"/>
        <v>5.4</v>
      </c>
      <c r="BK37" s="55" t="s">
        <v>83</v>
      </c>
      <c r="BL37" s="9">
        <f t="shared" si="20"/>
        <v>5.4</v>
      </c>
      <c r="BM37" s="54" t="s">
        <v>85</v>
      </c>
      <c r="BN37" s="9">
        <f t="shared" si="21"/>
        <v>5.4</v>
      </c>
      <c r="BO37" s="54" t="s">
        <v>93</v>
      </c>
      <c r="BP37" s="9">
        <f t="shared" si="22"/>
        <v>5.4</v>
      </c>
      <c r="BQ37" s="54" t="s">
        <v>96</v>
      </c>
      <c r="BR37" s="9">
        <f t="shared" si="23"/>
        <v>5.4</v>
      </c>
      <c r="BS37" s="54" t="s">
        <v>102</v>
      </c>
      <c r="BT37" s="9">
        <f t="shared" si="24"/>
        <v>0</v>
      </c>
      <c r="BU37" s="9"/>
      <c r="BV37" s="54" t="s">
        <v>73</v>
      </c>
      <c r="BW37" s="9">
        <f t="shared" si="25"/>
        <v>9</v>
      </c>
      <c r="BX37" s="55" t="s">
        <v>83</v>
      </c>
      <c r="BY37" s="9">
        <f t="shared" si="26"/>
        <v>9</v>
      </c>
      <c r="BZ37" s="54" t="s">
        <v>85</v>
      </c>
      <c r="CA37" s="9">
        <f t="shared" si="27"/>
        <v>9</v>
      </c>
      <c r="CB37" s="54" t="s">
        <v>94</v>
      </c>
      <c r="CC37" s="9">
        <f t="shared" si="28"/>
        <v>9</v>
      </c>
      <c r="CD37" s="54" t="s">
        <v>98</v>
      </c>
      <c r="CE37" s="9">
        <f t="shared" si="29"/>
        <v>9</v>
      </c>
      <c r="CF37" s="54" t="s">
        <v>121</v>
      </c>
      <c r="CG37" s="9">
        <f t="shared" si="30"/>
        <v>0</v>
      </c>
      <c r="CH37" s="9"/>
      <c r="CI37" s="54" t="s">
        <v>73</v>
      </c>
      <c r="CJ37" s="9">
        <f t="shared" si="31"/>
        <v>9</v>
      </c>
      <c r="CK37" s="55" t="s">
        <v>83</v>
      </c>
      <c r="CL37" s="9">
        <f t="shared" si="32"/>
        <v>9</v>
      </c>
      <c r="CM37" s="54" t="s">
        <v>85</v>
      </c>
      <c r="CN37" s="9">
        <f t="shared" si="33"/>
        <v>9</v>
      </c>
      <c r="CO37" s="54" t="s">
        <v>94</v>
      </c>
      <c r="CP37" s="9">
        <f t="shared" si="34"/>
        <v>9</v>
      </c>
      <c r="CQ37" s="54" t="s">
        <v>98</v>
      </c>
      <c r="CR37" s="9">
        <f t="shared" si="35"/>
        <v>9</v>
      </c>
      <c r="CS37" s="54" t="s">
        <v>121</v>
      </c>
      <c r="CT37" s="9">
        <f t="shared" si="36"/>
        <v>0</v>
      </c>
    </row>
    <row r="38" spans="1:98" x14ac:dyDescent="0.15">
      <c r="A38" s="33" t="s">
        <v>240</v>
      </c>
      <c r="B38" s="34" t="s">
        <v>241</v>
      </c>
      <c r="C38" s="35" t="s">
        <v>170</v>
      </c>
      <c r="D38" s="35" t="s">
        <v>51</v>
      </c>
      <c r="E38" s="9">
        <v>1</v>
      </c>
      <c r="F38" s="36"/>
      <c r="G38" s="33">
        <v>113</v>
      </c>
      <c r="H38" s="9">
        <v>92</v>
      </c>
      <c r="I38" s="9">
        <v>110</v>
      </c>
      <c r="J38" s="9">
        <v>49</v>
      </c>
      <c r="K38" s="9">
        <v>59</v>
      </c>
      <c r="L38" s="9">
        <v>73</v>
      </c>
      <c r="M38" s="4">
        <f t="shared" si="0"/>
        <v>496</v>
      </c>
      <c r="N38" s="50" t="s">
        <v>171</v>
      </c>
      <c r="O38" s="9">
        <f>IF($D38="理科",IF(AND($M38&gt;='高考-分数线'!$C$2,$G38&gt;='高考-分数线'!$D$2),36,IF($G38&gt;='高考-分数线'!$D$2,18,0)),IF($D38="文科",IF(AND($M38&gt;='高考-分数线'!$C$3,$G38&gt;='高考-分数线'!$D$3),36,IF($G38&gt;='高考-分数线'!$D$3,18,0))))</f>
        <v>36</v>
      </c>
      <c r="P38" s="9">
        <f>IF($D38="理科",IF(AND($M38&gt;='高考-分数线'!$C$2,H38&gt;='高考-分数线'!$E$2),36,IF(H38&gt;='高考-分数线'!$E$2,18,0)),IF($D38="文科",IF(AND($M38&gt;='高考-分数线'!$C$3,H38&gt;='高考-分数线'!$E$3),36,IF(H38&gt;='高考-分数线'!$E$3,18,0))))</f>
        <v>36</v>
      </c>
      <c r="Q38" s="9">
        <f>IF($D38="理科",IF(AND($M38&gt;='高考-分数线'!$C$2,I38&gt;='高考-分数线'!$F$2),36,IF(I38&gt;='高考-分数线'!$F$2,18,0)),IF($D38="文科",IF(AND($M38&gt;='高考-分数线'!$C$3,I38&gt;='高考-分数线'!$F$3),36,IF(I38&gt;='高考-分数线'!$F$3,18,0))))</f>
        <v>36</v>
      </c>
      <c r="R38" s="9">
        <f>IF($D38="理科",IF(AND($M38&gt;='高考-分数线'!$C$2,J38&gt;='高考-分数线'!$G$2),36,IF(J38&gt;='高考-分数线'!$G$2,18,0)),IF($D38="文科",IF(AND($M38&gt;='高考-分数线'!$C$3,J38&gt;='高考-分数线'!$G$3),36,IF(J38&gt;='高考-分数线'!$G$3,18,0))))</f>
        <v>0</v>
      </c>
      <c r="S38" s="9">
        <f>IF($D38="理科",IF(AND($M38&gt;='高考-分数线'!$C$2,K38&gt;='高考-分数线'!$H$2),36,IF(K38&gt;='高考-分数线'!$H$2,18,0)),IF($D38="文科",IF(AND($M38&gt;='高考-分数线'!$C$3,K38&gt;='高考-分数线'!$H$3),36,IF(K38&gt;='高考-分数线'!$H$3,18,0))))</f>
        <v>36</v>
      </c>
      <c r="T38" s="9">
        <f>IF($D38="理科",IF(AND($M38&gt;='高考-分数线'!$C$2,L38&gt;='高考-分数线'!$I$2),36,IF(L38&gt;='高考-分数线'!$I$2,18,0)),IF($D38="文科",IF(AND($M38&gt;='高考-分数线'!$C$3,L38&gt;='高考-分数线'!$I$3),36,IF(L38&gt;='高考-分数线'!$I$3,18,0))))</f>
        <v>36</v>
      </c>
      <c r="U38" s="33"/>
      <c r="V38" s="54" t="s">
        <v>73</v>
      </c>
      <c r="W38" s="9">
        <f t="shared" si="1"/>
        <v>3.6</v>
      </c>
      <c r="X38" s="54" t="s">
        <v>84</v>
      </c>
      <c r="Y38" s="9">
        <f t="shared" si="2"/>
        <v>3.6</v>
      </c>
      <c r="Z38" s="54" t="s">
        <v>88</v>
      </c>
      <c r="AA38" s="9">
        <f t="shared" si="3"/>
        <v>3.6</v>
      </c>
      <c r="AB38" s="54" t="s">
        <v>93</v>
      </c>
      <c r="AC38" s="9">
        <f t="shared" si="4"/>
        <v>0</v>
      </c>
      <c r="AD38" s="54" t="s">
        <v>96</v>
      </c>
      <c r="AE38" s="9">
        <f t="shared" si="5"/>
        <v>3.6</v>
      </c>
      <c r="AF38" s="54" t="s">
        <v>102</v>
      </c>
      <c r="AG38" s="9">
        <f t="shared" si="6"/>
        <v>3.6</v>
      </c>
      <c r="AH38" s="9"/>
      <c r="AI38" s="9" t="s">
        <v>73</v>
      </c>
      <c r="AJ38" s="9">
        <f t="shared" si="7"/>
        <v>3.6</v>
      </c>
      <c r="AK38" s="55" t="s">
        <v>84</v>
      </c>
      <c r="AL38" s="9">
        <f t="shared" si="8"/>
        <v>3.6</v>
      </c>
      <c r="AM38" s="9" t="s">
        <v>88</v>
      </c>
      <c r="AN38" s="9">
        <f t="shared" si="9"/>
        <v>3.6</v>
      </c>
      <c r="AO38" s="54" t="s">
        <v>93</v>
      </c>
      <c r="AP38" s="9">
        <f t="shared" si="10"/>
        <v>0</v>
      </c>
      <c r="AQ38" s="54" t="s">
        <v>98</v>
      </c>
      <c r="AR38" s="9">
        <f t="shared" si="11"/>
        <v>3.6</v>
      </c>
      <c r="AS38" s="54" t="s">
        <v>102</v>
      </c>
      <c r="AT38" s="9">
        <f t="shared" si="12"/>
        <v>3.6</v>
      </c>
      <c r="AU38" s="9"/>
      <c r="AV38" s="54" t="s">
        <v>76</v>
      </c>
      <c r="AW38" s="9">
        <f t="shared" si="13"/>
        <v>5.4</v>
      </c>
      <c r="AX38" s="54" t="s">
        <v>129</v>
      </c>
      <c r="AY38" s="9">
        <f t="shared" si="14"/>
        <v>5.4</v>
      </c>
      <c r="AZ38" s="54" t="s">
        <v>85</v>
      </c>
      <c r="BA38" s="9">
        <f t="shared" si="15"/>
        <v>5.4</v>
      </c>
      <c r="BB38" s="54" t="s">
        <v>94</v>
      </c>
      <c r="BC38" s="9">
        <f t="shared" si="16"/>
        <v>0</v>
      </c>
      <c r="BD38" s="54" t="s">
        <v>98</v>
      </c>
      <c r="BE38" s="9">
        <f t="shared" si="17"/>
        <v>5.4</v>
      </c>
      <c r="BF38" s="54" t="s">
        <v>121</v>
      </c>
      <c r="BG38" s="9">
        <f t="shared" si="18"/>
        <v>5.4</v>
      </c>
      <c r="BH38" s="9"/>
      <c r="BI38" s="54" t="s">
        <v>76</v>
      </c>
      <c r="BJ38" s="9">
        <f t="shared" si="19"/>
        <v>5.4</v>
      </c>
      <c r="BK38" s="55" t="s">
        <v>83</v>
      </c>
      <c r="BL38" s="9">
        <f t="shared" si="20"/>
        <v>5.4</v>
      </c>
      <c r="BM38" s="54" t="s">
        <v>85</v>
      </c>
      <c r="BN38" s="9">
        <f t="shared" si="21"/>
        <v>5.4</v>
      </c>
      <c r="BO38" s="54" t="s">
        <v>94</v>
      </c>
      <c r="BP38" s="9">
        <f t="shared" si="22"/>
        <v>0</v>
      </c>
      <c r="BQ38" s="54" t="s">
        <v>98</v>
      </c>
      <c r="BR38" s="9">
        <f t="shared" si="23"/>
        <v>5.4</v>
      </c>
      <c r="BS38" s="54" t="s">
        <v>121</v>
      </c>
      <c r="BT38" s="9">
        <f t="shared" si="24"/>
        <v>5.4</v>
      </c>
      <c r="BU38" s="9"/>
      <c r="BV38" s="54" t="s">
        <v>136</v>
      </c>
      <c r="BW38" s="9">
        <f t="shared" si="25"/>
        <v>9</v>
      </c>
      <c r="BX38" s="55" t="s">
        <v>84</v>
      </c>
      <c r="BY38" s="9">
        <f t="shared" si="26"/>
        <v>9</v>
      </c>
      <c r="BZ38" s="54" t="s">
        <v>88</v>
      </c>
      <c r="CA38" s="9">
        <f t="shared" si="27"/>
        <v>9</v>
      </c>
      <c r="CB38" s="54" t="s">
        <v>93</v>
      </c>
      <c r="CC38" s="9">
        <f t="shared" si="28"/>
        <v>0</v>
      </c>
      <c r="CD38" s="54" t="s">
        <v>96</v>
      </c>
      <c r="CE38" s="9">
        <f t="shared" si="29"/>
        <v>9</v>
      </c>
      <c r="CF38" s="54" t="s">
        <v>102</v>
      </c>
      <c r="CG38" s="9">
        <f t="shared" si="30"/>
        <v>9</v>
      </c>
      <c r="CH38" s="9"/>
      <c r="CI38" s="54" t="s">
        <v>136</v>
      </c>
      <c r="CJ38" s="9">
        <f t="shared" si="31"/>
        <v>9</v>
      </c>
      <c r="CK38" s="55" t="s">
        <v>84</v>
      </c>
      <c r="CL38" s="9">
        <f t="shared" si="32"/>
        <v>9</v>
      </c>
      <c r="CM38" s="54" t="s">
        <v>88</v>
      </c>
      <c r="CN38" s="9">
        <f t="shared" si="33"/>
        <v>9</v>
      </c>
      <c r="CO38" s="54" t="s">
        <v>93</v>
      </c>
      <c r="CP38" s="9">
        <f t="shared" si="34"/>
        <v>0</v>
      </c>
      <c r="CQ38" s="54" t="s">
        <v>96</v>
      </c>
      <c r="CR38" s="9">
        <f t="shared" si="35"/>
        <v>9</v>
      </c>
      <c r="CS38" s="54" t="s">
        <v>102</v>
      </c>
      <c r="CT38" s="9">
        <f t="shared" si="36"/>
        <v>9</v>
      </c>
    </row>
    <row r="39" spans="1:98" x14ac:dyDescent="0.15">
      <c r="A39" s="33" t="s">
        <v>242</v>
      </c>
      <c r="B39" s="34" t="s">
        <v>243</v>
      </c>
      <c r="C39" s="35" t="s">
        <v>170</v>
      </c>
      <c r="D39" s="35" t="s">
        <v>51</v>
      </c>
      <c r="E39" s="9">
        <v>1</v>
      </c>
      <c r="F39" s="36"/>
      <c r="G39" s="33">
        <v>110</v>
      </c>
      <c r="H39" s="9">
        <v>94</v>
      </c>
      <c r="I39" s="9">
        <v>103</v>
      </c>
      <c r="J39" s="9">
        <v>68.5</v>
      </c>
      <c r="K39" s="9">
        <v>61</v>
      </c>
      <c r="L39" s="9">
        <v>58</v>
      </c>
      <c r="M39" s="4">
        <f t="shared" si="0"/>
        <v>494.5</v>
      </c>
      <c r="N39" s="50" t="s">
        <v>171</v>
      </c>
      <c r="O39" s="9">
        <f>IF($D39="理科",IF(AND($M39&gt;='高考-分数线'!$C$2,$G39&gt;='高考-分数线'!$D$2),36,IF($G39&gt;='高考-分数线'!$D$2,18,0)),IF($D39="文科",IF(AND($M39&gt;='高考-分数线'!$C$3,$G39&gt;='高考-分数线'!$D$3),36,IF($G39&gt;='高考-分数线'!$D$3,18,0))))</f>
        <v>36</v>
      </c>
      <c r="P39" s="9">
        <f>IF($D39="理科",IF(AND($M39&gt;='高考-分数线'!$C$2,H39&gt;='高考-分数线'!$E$2),36,IF(H39&gt;='高考-分数线'!$E$2,18,0)),IF($D39="文科",IF(AND($M39&gt;='高考-分数线'!$C$3,H39&gt;='高考-分数线'!$E$3),36,IF(H39&gt;='高考-分数线'!$E$3,18,0))))</f>
        <v>36</v>
      </c>
      <c r="Q39" s="9">
        <f>IF($D39="理科",IF(AND($M39&gt;='高考-分数线'!$C$2,I39&gt;='高考-分数线'!$F$2),36,IF(I39&gt;='高考-分数线'!$F$2,18,0)),IF($D39="文科",IF(AND($M39&gt;='高考-分数线'!$C$3,I39&gt;='高考-分数线'!$F$3),36,IF(I39&gt;='高考-分数线'!$F$3,18,0))))</f>
        <v>0</v>
      </c>
      <c r="R39" s="9">
        <f>IF($D39="理科",IF(AND($M39&gt;='高考-分数线'!$C$2,J39&gt;='高考-分数线'!$G$2),36,IF(J39&gt;='高考-分数线'!$G$2,18,0)),IF($D39="文科",IF(AND($M39&gt;='高考-分数线'!$C$3,J39&gt;='高考-分数线'!$G$3),36,IF(J39&gt;='高考-分数线'!$G$3,18,0))))</f>
        <v>36</v>
      </c>
      <c r="S39" s="9">
        <f>IF($D39="理科",IF(AND($M39&gt;='高考-分数线'!$C$2,K39&gt;='高考-分数线'!$H$2),36,IF(K39&gt;='高考-分数线'!$H$2,18,0)),IF($D39="文科",IF(AND($M39&gt;='高考-分数线'!$C$3,K39&gt;='高考-分数线'!$H$3),36,IF(K39&gt;='高考-分数线'!$H$3,18,0))))</f>
        <v>36</v>
      </c>
      <c r="T39" s="9">
        <f>IF($D39="理科",IF(AND($M39&gt;='高考-分数线'!$C$2,L39&gt;='高考-分数线'!$I$2),36,IF(L39&gt;='高考-分数线'!$I$2,18,0)),IF($D39="文科",IF(AND($M39&gt;='高考-分数线'!$C$3,L39&gt;='高考-分数线'!$I$3),36,IF(L39&gt;='高考-分数线'!$I$3,18,0))))</f>
        <v>0</v>
      </c>
      <c r="U39" s="33"/>
      <c r="V39" s="54" t="s">
        <v>73</v>
      </c>
      <c r="W39" s="9">
        <f t="shared" si="1"/>
        <v>3.6</v>
      </c>
      <c r="X39" s="54" t="s">
        <v>84</v>
      </c>
      <c r="Y39" s="9">
        <f t="shared" si="2"/>
        <v>3.6</v>
      </c>
      <c r="Z39" s="54" t="s">
        <v>88</v>
      </c>
      <c r="AA39" s="9">
        <f t="shared" si="3"/>
        <v>0</v>
      </c>
      <c r="AB39" s="54" t="s">
        <v>93</v>
      </c>
      <c r="AC39" s="9">
        <f t="shared" si="4"/>
        <v>3.6</v>
      </c>
      <c r="AD39" s="54" t="s">
        <v>96</v>
      </c>
      <c r="AE39" s="9">
        <f t="shared" si="5"/>
        <v>3.6</v>
      </c>
      <c r="AF39" s="54" t="s">
        <v>102</v>
      </c>
      <c r="AG39" s="9">
        <f t="shared" si="6"/>
        <v>0</v>
      </c>
      <c r="AH39" s="9"/>
      <c r="AI39" s="9" t="s">
        <v>78</v>
      </c>
      <c r="AJ39" s="9">
        <f t="shared" si="7"/>
        <v>3.6</v>
      </c>
      <c r="AK39" s="55" t="s">
        <v>84</v>
      </c>
      <c r="AL39" s="9">
        <f t="shared" si="8"/>
        <v>3.6</v>
      </c>
      <c r="AM39" s="9" t="s">
        <v>89</v>
      </c>
      <c r="AN39" s="9">
        <f t="shared" si="9"/>
        <v>0</v>
      </c>
      <c r="AO39" s="54" t="s">
        <v>93</v>
      </c>
      <c r="AP39" s="9">
        <f t="shared" si="10"/>
        <v>3.6</v>
      </c>
      <c r="AQ39" s="54" t="s">
        <v>98</v>
      </c>
      <c r="AR39" s="9">
        <f t="shared" si="11"/>
        <v>3.6</v>
      </c>
      <c r="AS39" s="54" t="s">
        <v>102</v>
      </c>
      <c r="AT39" s="9">
        <f t="shared" si="12"/>
        <v>0</v>
      </c>
      <c r="AU39" s="9"/>
      <c r="AV39" s="54" t="s">
        <v>73</v>
      </c>
      <c r="AW39" s="9">
        <f t="shared" si="13"/>
        <v>5.4</v>
      </c>
      <c r="AX39" s="54" t="s">
        <v>84</v>
      </c>
      <c r="AY39" s="9">
        <f t="shared" si="14"/>
        <v>5.4</v>
      </c>
      <c r="AZ39" s="54" t="s">
        <v>88</v>
      </c>
      <c r="BA39" s="9">
        <f t="shared" si="15"/>
        <v>0</v>
      </c>
      <c r="BB39" s="54" t="s">
        <v>93</v>
      </c>
      <c r="BC39" s="9">
        <f t="shared" si="16"/>
        <v>5.4</v>
      </c>
      <c r="BD39" s="54" t="s">
        <v>96</v>
      </c>
      <c r="BE39" s="9">
        <f t="shared" si="17"/>
        <v>5.4</v>
      </c>
      <c r="BF39" s="54" t="s">
        <v>102</v>
      </c>
      <c r="BG39" s="9">
        <f t="shared" si="18"/>
        <v>0</v>
      </c>
      <c r="BH39" s="9"/>
      <c r="BI39" s="54" t="s">
        <v>73</v>
      </c>
      <c r="BJ39" s="9">
        <f t="shared" si="19"/>
        <v>5.4</v>
      </c>
      <c r="BK39" s="55" t="s">
        <v>84</v>
      </c>
      <c r="BL39" s="9">
        <f t="shared" si="20"/>
        <v>5.4</v>
      </c>
      <c r="BM39" s="54" t="s">
        <v>135</v>
      </c>
      <c r="BN39" s="9">
        <f t="shared" si="21"/>
        <v>0</v>
      </c>
      <c r="BO39" s="54" t="s">
        <v>93</v>
      </c>
      <c r="BP39" s="9">
        <f t="shared" si="22"/>
        <v>5.4</v>
      </c>
      <c r="BQ39" s="54" t="s">
        <v>96</v>
      </c>
      <c r="BR39" s="9">
        <f t="shared" si="23"/>
        <v>5.4</v>
      </c>
      <c r="BS39" s="54" t="s">
        <v>102</v>
      </c>
      <c r="BT39" s="9">
        <f t="shared" si="24"/>
        <v>0</v>
      </c>
      <c r="BU39" s="9"/>
      <c r="BV39" s="54" t="s">
        <v>136</v>
      </c>
      <c r="BW39" s="9">
        <f t="shared" si="25"/>
        <v>9</v>
      </c>
      <c r="BX39" s="55" t="s">
        <v>84</v>
      </c>
      <c r="BY39" s="9">
        <f t="shared" si="26"/>
        <v>9</v>
      </c>
      <c r="BZ39" s="54" t="s">
        <v>88</v>
      </c>
      <c r="CA39" s="9">
        <f t="shared" si="27"/>
        <v>0</v>
      </c>
      <c r="CB39" s="54" t="s">
        <v>93</v>
      </c>
      <c r="CC39" s="9">
        <f t="shared" si="28"/>
        <v>9</v>
      </c>
      <c r="CD39" s="54" t="s">
        <v>96</v>
      </c>
      <c r="CE39" s="9">
        <f t="shared" si="29"/>
        <v>9</v>
      </c>
      <c r="CF39" s="54" t="s">
        <v>102</v>
      </c>
      <c r="CG39" s="9">
        <f t="shared" si="30"/>
        <v>0</v>
      </c>
      <c r="CH39" s="9"/>
      <c r="CI39" s="54" t="s">
        <v>136</v>
      </c>
      <c r="CJ39" s="9">
        <f t="shared" si="31"/>
        <v>9</v>
      </c>
      <c r="CK39" s="55" t="s">
        <v>84</v>
      </c>
      <c r="CL39" s="9">
        <f t="shared" si="32"/>
        <v>9</v>
      </c>
      <c r="CM39" s="54" t="s">
        <v>88</v>
      </c>
      <c r="CN39" s="9">
        <f t="shared" si="33"/>
        <v>0</v>
      </c>
      <c r="CO39" s="54" t="s">
        <v>93</v>
      </c>
      <c r="CP39" s="9">
        <f t="shared" si="34"/>
        <v>9</v>
      </c>
      <c r="CQ39" s="54" t="s">
        <v>96</v>
      </c>
      <c r="CR39" s="9">
        <f t="shared" si="35"/>
        <v>9</v>
      </c>
      <c r="CS39" s="54" t="s">
        <v>102</v>
      </c>
      <c r="CT39" s="9">
        <f t="shared" si="36"/>
        <v>0</v>
      </c>
    </row>
    <row r="40" spans="1:98" x14ac:dyDescent="0.15">
      <c r="A40" s="33" t="s">
        <v>244</v>
      </c>
      <c r="B40" s="34" t="s">
        <v>245</v>
      </c>
      <c r="C40" s="35" t="s">
        <v>170</v>
      </c>
      <c r="D40" s="35" t="s">
        <v>51</v>
      </c>
      <c r="E40" s="9"/>
      <c r="F40" s="36"/>
      <c r="G40" s="33">
        <v>92</v>
      </c>
      <c r="H40" s="9">
        <v>109</v>
      </c>
      <c r="I40" s="9">
        <v>106</v>
      </c>
      <c r="J40" s="9">
        <v>60</v>
      </c>
      <c r="K40" s="9">
        <v>58</v>
      </c>
      <c r="L40" s="9">
        <v>69</v>
      </c>
      <c r="M40" s="4">
        <f t="shared" si="0"/>
        <v>494</v>
      </c>
      <c r="N40" s="50" t="s">
        <v>171</v>
      </c>
      <c r="O40" s="9">
        <f>IF($D40="理科",IF(AND($M40&gt;='高考-分数线'!$C$2,$G40&gt;='高考-分数线'!$D$2),36,IF($G40&gt;='高考-分数线'!$D$2,18,0)),IF($D40="文科",IF(AND($M40&gt;='高考-分数线'!$C$3,$G40&gt;='高考-分数线'!$D$3),36,IF($G40&gt;='高考-分数线'!$D$3,18,0))))</f>
        <v>0</v>
      </c>
      <c r="P40" s="9">
        <f>IF($D40="理科",IF(AND($M40&gt;='高考-分数线'!$C$2,H40&gt;='高考-分数线'!$E$2),36,IF(H40&gt;='高考-分数线'!$E$2,18,0)),IF($D40="文科",IF(AND($M40&gt;='高考-分数线'!$C$3,H40&gt;='高考-分数线'!$E$3),36,IF(H40&gt;='高考-分数线'!$E$3,18,0))))</f>
        <v>36</v>
      </c>
      <c r="Q40" s="9">
        <f>IF($D40="理科",IF(AND($M40&gt;='高考-分数线'!$C$2,I40&gt;='高考-分数线'!$F$2),36,IF(I40&gt;='高考-分数线'!$F$2,18,0)),IF($D40="文科",IF(AND($M40&gt;='高考-分数线'!$C$3,I40&gt;='高考-分数线'!$F$3),36,IF(I40&gt;='高考-分数线'!$F$3,18,0))))</f>
        <v>36</v>
      </c>
      <c r="R40" s="9">
        <f>IF($D40="理科",IF(AND($M40&gt;='高考-分数线'!$C$2,J40&gt;='高考-分数线'!$G$2),36,IF(J40&gt;='高考-分数线'!$G$2,18,0)),IF($D40="文科",IF(AND($M40&gt;='高考-分数线'!$C$3,J40&gt;='高考-分数线'!$G$3),36,IF(J40&gt;='高考-分数线'!$G$3,18,0))))</f>
        <v>36</v>
      </c>
      <c r="S40" s="9">
        <f>IF($D40="理科",IF(AND($M40&gt;='高考-分数线'!$C$2,K40&gt;='高考-分数线'!$H$2),36,IF(K40&gt;='高考-分数线'!$H$2,18,0)),IF($D40="文科",IF(AND($M40&gt;='高考-分数线'!$C$3,K40&gt;='高考-分数线'!$H$3),36,IF(K40&gt;='高考-分数线'!$H$3,18,0))))</f>
        <v>36</v>
      </c>
      <c r="T40" s="9">
        <f>IF($D40="理科",IF(AND($M40&gt;='高考-分数线'!$C$2,L40&gt;='高考-分数线'!$I$2),36,IF(L40&gt;='高考-分数线'!$I$2,18,0)),IF($D40="文科",IF(AND($M40&gt;='高考-分数线'!$C$3,L40&gt;='高考-分数线'!$I$3),36,IF(L40&gt;='高考-分数线'!$I$3,18,0))))</f>
        <v>36</v>
      </c>
      <c r="U40" s="33"/>
      <c r="V40" s="54" t="s">
        <v>74</v>
      </c>
      <c r="W40" s="9">
        <f t="shared" si="1"/>
        <v>0</v>
      </c>
      <c r="X40" s="54" t="s">
        <v>79</v>
      </c>
      <c r="Y40" s="9">
        <f t="shared" si="2"/>
        <v>3.6</v>
      </c>
      <c r="Z40" s="54" t="s">
        <v>86</v>
      </c>
      <c r="AA40" s="9">
        <f t="shared" si="3"/>
        <v>3.6</v>
      </c>
      <c r="AB40" s="54" t="s">
        <v>91</v>
      </c>
      <c r="AC40" s="9">
        <f t="shared" si="4"/>
        <v>3.6</v>
      </c>
      <c r="AD40" s="54" t="s">
        <v>96</v>
      </c>
      <c r="AE40" s="9">
        <f t="shared" si="5"/>
        <v>3.6</v>
      </c>
      <c r="AF40" s="54" t="s">
        <v>102</v>
      </c>
      <c r="AG40" s="9">
        <f t="shared" si="6"/>
        <v>3.6</v>
      </c>
      <c r="AH40" s="9"/>
      <c r="AI40" s="9" t="s">
        <v>75</v>
      </c>
      <c r="AJ40" s="9">
        <f t="shared" si="7"/>
        <v>0</v>
      </c>
      <c r="AK40" s="55" t="s">
        <v>81</v>
      </c>
      <c r="AL40" s="9">
        <f t="shared" si="8"/>
        <v>3.6</v>
      </c>
      <c r="AM40" s="9" t="s">
        <v>89</v>
      </c>
      <c r="AN40" s="9">
        <f t="shared" si="9"/>
        <v>3.6</v>
      </c>
      <c r="AO40" s="54" t="s">
        <v>91</v>
      </c>
      <c r="AP40" s="9">
        <f t="shared" si="10"/>
        <v>3.6</v>
      </c>
      <c r="AQ40" s="54" t="s">
        <v>98</v>
      </c>
      <c r="AR40" s="9">
        <f t="shared" si="11"/>
        <v>3.6</v>
      </c>
      <c r="AS40" s="54" t="s">
        <v>102</v>
      </c>
      <c r="AT40" s="9">
        <f t="shared" si="12"/>
        <v>3.6</v>
      </c>
      <c r="AU40" s="9"/>
      <c r="AV40" s="54" t="s">
        <v>74</v>
      </c>
      <c r="AW40" s="9">
        <f t="shared" si="13"/>
        <v>0</v>
      </c>
      <c r="AX40" s="54" t="s">
        <v>79</v>
      </c>
      <c r="AY40" s="9">
        <f t="shared" si="14"/>
        <v>5.4</v>
      </c>
      <c r="AZ40" s="54" t="s">
        <v>89</v>
      </c>
      <c r="BA40" s="9">
        <f t="shared" si="15"/>
        <v>5.4</v>
      </c>
      <c r="BB40" s="54" t="s">
        <v>91</v>
      </c>
      <c r="BC40" s="9">
        <f t="shared" si="16"/>
        <v>5.4</v>
      </c>
      <c r="BD40" s="54" t="s">
        <v>98</v>
      </c>
      <c r="BE40" s="9">
        <f t="shared" si="17"/>
        <v>5.4</v>
      </c>
      <c r="BF40" s="54" t="s">
        <v>121</v>
      </c>
      <c r="BG40" s="9">
        <f t="shared" si="18"/>
        <v>5.4</v>
      </c>
      <c r="BH40" s="9"/>
      <c r="BI40" s="54" t="s">
        <v>76</v>
      </c>
      <c r="BJ40" s="9">
        <f t="shared" si="19"/>
        <v>0</v>
      </c>
      <c r="BK40" s="55" t="s">
        <v>83</v>
      </c>
      <c r="BL40" s="9">
        <f t="shared" si="20"/>
        <v>5.4</v>
      </c>
      <c r="BM40" s="54" t="s">
        <v>89</v>
      </c>
      <c r="BN40" s="9">
        <f t="shared" si="21"/>
        <v>5.4</v>
      </c>
      <c r="BO40" s="54" t="s">
        <v>91</v>
      </c>
      <c r="BP40" s="9">
        <f t="shared" si="22"/>
        <v>5.4</v>
      </c>
      <c r="BQ40" s="54" t="s">
        <v>98</v>
      </c>
      <c r="BR40" s="9">
        <f t="shared" si="23"/>
        <v>5.4</v>
      </c>
      <c r="BS40" s="54" t="s">
        <v>121</v>
      </c>
      <c r="BT40" s="9">
        <f t="shared" si="24"/>
        <v>5.4</v>
      </c>
      <c r="BU40" s="9"/>
      <c r="BV40" s="54" t="s">
        <v>136</v>
      </c>
      <c r="BW40" s="9">
        <f t="shared" si="25"/>
        <v>0</v>
      </c>
      <c r="BX40" s="55" t="s">
        <v>84</v>
      </c>
      <c r="BY40" s="9">
        <f t="shared" si="26"/>
        <v>9</v>
      </c>
      <c r="BZ40" s="54" t="s">
        <v>88</v>
      </c>
      <c r="CA40" s="9">
        <f t="shared" si="27"/>
        <v>9</v>
      </c>
      <c r="CB40" s="54" t="s">
        <v>93</v>
      </c>
      <c r="CC40" s="9">
        <f t="shared" si="28"/>
        <v>9</v>
      </c>
      <c r="CD40" s="54" t="s">
        <v>96</v>
      </c>
      <c r="CE40" s="9">
        <f t="shared" si="29"/>
        <v>9</v>
      </c>
      <c r="CF40" s="54" t="s">
        <v>102</v>
      </c>
      <c r="CG40" s="9">
        <f t="shared" si="30"/>
        <v>9</v>
      </c>
      <c r="CH40" s="9"/>
      <c r="CI40" s="54" t="s">
        <v>136</v>
      </c>
      <c r="CJ40" s="9">
        <f t="shared" si="31"/>
        <v>0</v>
      </c>
      <c r="CK40" s="55" t="s">
        <v>84</v>
      </c>
      <c r="CL40" s="9">
        <f t="shared" si="32"/>
        <v>9</v>
      </c>
      <c r="CM40" s="54" t="s">
        <v>88</v>
      </c>
      <c r="CN40" s="9">
        <f t="shared" si="33"/>
        <v>9</v>
      </c>
      <c r="CO40" s="54" t="s">
        <v>93</v>
      </c>
      <c r="CP40" s="9">
        <f t="shared" si="34"/>
        <v>9</v>
      </c>
      <c r="CQ40" s="54" t="s">
        <v>96</v>
      </c>
      <c r="CR40" s="9">
        <f t="shared" si="35"/>
        <v>9</v>
      </c>
      <c r="CS40" s="54" t="s">
        <v>102</v>
      </c>
      <c r="CT40" s="9">
        <f t="shared" si="36"/>
        <v>9</v>
      </c>
    </row>
    <row r="41" spans="1:98" x14ac:dyDescent="0.15">
      <c r="A41" s="33" t="s">
        <v>246</v>
      </c>
      <c r="B41" s="34" t="s">
        <v>247</v>
      </c>
      <c r="C41" s="35" t="s">
        <v>170</v>
      </c>
      <c r="D41" s="35" t="s">
        <v>51</v>
      </c>
      <c r="E41" s="9">
        <v>1</v>
      </c>
      <c r="F41" s="36"/>
      <c r="G41" s="33">
        <v>114</v>
      </c>
      <c r="H41" s="9">
        <v>93</v>
      </c>
      <c r="I41" s="9">
        <v>95</v>
      </c>
      <c r="J41" s="9">
        <v>56.5</v>
      </c>
      <c r="K41" s="9">
        <v>56.5</v>
      </c>
      <c r="L41" s="9">
        <v>76.5</v>
      </c>
      <c r="M41" s="4">
        <f t="shared" si="0"/>
        <v>491.5</v>
      </c>
      <c r="N41" s="50" t="s">
        <v>171</v>
      </c>
      <c r="O41" s="9">
        <f>IF($D41="理科",IF(AND($M41&gt;='高考-分数线'!$C$2,$G41&gt;='高考-分数线'!$D$2),36,IF($G41&gt;='高考-分数线'!$D$2,18,0)),IF($D41="文科",IF(AND($M41&gt;='高考-分数线'!$C$3,$G41&gt;='高考-分数线'!$D$3),36,IF($G41&gt;='高考-分数线'!$D$3,18,0))))</f>
        <v>36</v>
      </c>
      <c r="P41" s="9">
        <f>IF($D41="理科",IF(AND($M41&gt;='高考-分数线'!$C$2,H41&gt;='高考-分数线'!$E$2),36,IF(H41&gt;='高考-分数线'!$E$2,18,0)),IF($D41="文科",IF(AND($M41&gt;='高考-分数线'!$C$3,H41&gt;='高考-分数线'!$E$3),36,IF(H41&gt;='高考-分数线'!$E$3,18,0))))</f>
        <v>36</v>
      </c>
      <c r="Q41" s="9">
        <f>IF($D41="理科",IF(AND($M41&gt;='高考-分数线'!$C$2,I41&gt;='高考-分数线'!$F$2),36,IF(I41&gt;='高考-分数线'!$F$2,18,0)),IF($D41="文科",IF(AND($M41&gt;='高考-分数线'!$C$3,I41&gt;='高考-分数线'!$F$3),36,IF(I41&gt;='高考-分数线'!$F$3,18,0))))</f>
        <v>0</v>
      </c>
      <c r="R41" s="9">
        <f>IF($D41="理科",IF(AND($M41&gt;='高考-分数线'!$C$2,J41&gt;='高考-分数线'!$G$2),36,IF(J41&gt;='高考-分数线'!$G$2,18,0)),IF($D41="文科",IF(AND($M41&gt;='高考-分数线'!$C$3,J41&gt;='高考-分数线'!$G$3),36,IF(J41&gt;='高考-分数线'!$G$3,18,0))))</f>
        <v>36</v>
      </c>
      <c r="S41" s="9">
        <f>IF($D41="理科",IF(AND($M41&gt;='高考-分数线'!$C$2,K41&gt;='高考-分数线'!$H$2),36,IF(K41&gt;='高考-分数线'!$H$2,18,0)),IF($D41="文科",IF(AND($M41&gt;='高考-分数线'!$C$3,K41&gt;='高考-分数线'!$H$3),36,IF(K41&gt;='高考-分数线'!$H$3,18,0))))</f>
        <v>36</v>
      </c>
      <c r="T41" s="9">
        <f>IF($D41="理科",IF(AND($M41&gt;='高考-分数线'!$C$2,L41&gt;='高考-分数线'!$I$2),36,IF(L41&gt;='高考-分数线'!$I$2,18,0)),IF($D41="文科",IF(AND($M41&gt;='高考-分数线'!$C$3,L41&gt;='高考-分数线'!$I$3),36,IF(L41&gt;='高考-分数线'!$I$3,18,0))))</f>
        <v>36</v>
      </c>
      <c r="U41" s="33"/>
      <c r="V41" s="54" t="s">
        <v>76</v>
      </c>
      <c r="W41" s="9">
        <f t="shared" si="1"/>
        <v>3.6</v>
      </c>
      <c r="X41" s="54" t="s">
        <v>83</v>
      </c>
      <c r="Y41" s="9">
        <f t="shared" si="2"/>
        <v>3.6</v>
      </c>
      <c r="Z41" s="54" t="s">
        <v>85</v>
      </c>
      <c r="AA41" s="9">
        <f t="shared" si="3"/>
        <v>0</v>
      </c>
      <c r="AB41" s="54" t="s">
        <v>94</v>
      </c>
      <c r="AC41" s="9">
        <f t="shared" si="4"/>
        <v>3.6</v>
      </c>
      <c r="AD41" s="54" t="s">
        <v>98</v>
      </c>
      <c r="AE41" s="9">
        <f t="shared" si="5"/>
        <v>3.6</v>
      </c>
      <c r="AF41" s="54" t="s">
        <v>121</v>
      </c>
      <c r="AG41" s="9">
        <f t="shared" si="6"/>
        <v>3.6</v>
      </c>
      <c r="AH41" s="9"/>
      <c r="AI41" s="9" t="s">
        <v>76</v>
      </c>
      <c r="AJ41" s="9">
        <f t="shared" si="7"/>
        <v>3.6</v>
      </c>
      <c r="AK41" s="55" t="s">
        <v>83</v>
      </c>
      <c r="AL41" s="9">
        <f t="shared" si="8"/>
        <v>3.6</v>
      </c>
      <c r="AM41" s="9" t="s">
        <v>85</v>
      </c>
      <c r="AN41" s="9">
        <f t="shared" si="9"/>
        <v>0</v>
      </c>
      <c r="AO41" s="54" t="s">
        <v>93</v>
      </c>
      <c r="AP41" s="9">
        <f t="shared" si="10"/>
        <v>3.6</v>
      </c>
      <c r="AQ41" s="54" t="s">
        <v>98</v>
      </c>
      <c r="AR41" s="9">
        <f t="shared" si="11"/>
        <v>3.6</v>
      </c>
      <c r="AS41" s="54" t="s">
        <v>121</v>
      </c>
      <c r="AT41" s="9">
        <f t="shared" si="12"/>
        <v>3.6</v>
      </c>
      <c r="AU41" s="9"/>
      <c r="AV41" s="54" t="s">
        <v>76</v>
      </c>
      <c r="AW41" s="9">
        <f t="shared" si="13"/>
        <v>5.4</v>
      </c>
      <c r="AX41" s="54" t="s">
        <v>129</v>
      </c>
      <c r="AY41" s="9">
        <f t="shared" si="14"/>
        <v>5.4</v>
      </c>
      <c r="AZ41" s="54" t="s">
        <v>85</v>
      </c>
      <c r="BA41" s="9">
        <f t="shared" si="15"/>
        <v>0</v>
      </c>
      <c r="BB41" s="54" t="s">
        <v>93</v>
      </c>
      <c r="BC41" s="9">
        <f t="shared" si="16"/>
        <v>5.4</v>
      </c>
      <c r="BD41" s="54" t="s">
        <v>96</v>
      </c>
      <c r="BE41" s="9">
        <f t="shared" si="17"/>
        <v>5.4</v>
      </c>
      <c r="BF41" s="54" t="s">
        <v>102</v>
      </c>
      <c r="BG41" s="9">
        <f t="shared" si="18"/>
        <v>5.4</v>
      </c>
      <c r="BH41" s="9"/>
      <c r="BI41" s="54" t="s">
        <v>76</v>
      </c>
      <c r="BJ41" s="9">
        <f t="shared" si="19"/>
        <v>5.4</v>
      </c>
      <c r="BK41" s="55" t="s">
        <v>83</v>
      </c>
      <c r="BL41" s="9">
        <f t="shared" si="20"/>
        <v>5.4</v>
      </c>
      <c r="BM41" s="54" t="s">
        <v>85</v>
      </c>
      <c r="BN41" s="9">
        <f t="shared" si="21"/>
        <v>0</v>
      </c>
      <c r="BO41" s="54" t="s">
        <v>93</v>
      </c>
      <c r="BP41" s="9">
        <f t="shared" si="22"/>
        <v>5.4</v>
      </c>
      <c r="BQ41" s="54" t="s">
        <v>96</v>
      </c>
      <c r="BR41" s="9">
        <f t="shared" si="23"/>
        <v>5.4</v>
      </c>
      <c r="BS41" s="54" t="s">
        <v>102</v>
      </c>
      <c r="BT41" s="9">
        <f t="shared" si="24"/>
        <v>5.4</v>
      </c>
      <c r="BU41" s="9"/>
      <c r="BV41" s="54" t="s">
        <v>73</v>
      </c>
      <c r="BW41" s="9">
        <f t="shared" si="25"/>
        <v>9</v>
      </c>
      <c r="BX41" s="55" t="s">
        <v>83</v>
      </c>
      <c r="BY41" s="9">
        <f t="shared" si="26"/>
        <v>9</v>
      </c>
      <c r="BZ41" s="54" t="s">
        <v>85</v>
      </c>
      <c r="CA41" s="9">
        <f t="shared" si="27"/>
        <v>0</v>
      </c>
      <c r="CB41" s="54" t="s">
        <v>94</v>
      </c>
      <c r="CC41" s="9">
        <f t="shared" si="28"/>
        <v>9</v>
      </c>
      <c r="CD41" s="54" t="s">
        <v>98</v>
      </c>
      <c r="CE41" s="9">
        <f t="shared" si="29"/>
        <v>9</v>
      </c>
      <c r="CF41" s="54" t="s">
        <v>121</v>
      </c>
      <c r="CG41" s="9">
        <f t="shared" si="30"/>
        <v>9</v>
      </c>
      <c r="CH41" s="9"/>
      <c r="CI41" s="54" t="s">
        <v>73</v>
      </c>
      <c r="CJ41" s="9">
        <f t="shared" si="31"/>
        <v>9</v>
      </c>
      <c r="CK41" s="55" t="s">
        <v>83</v>
      </c>
      <c r="CL41" s="9">
        <f t="shared" si="32"/>
        <v>9</v>
      </c>
      <c r="CM41" s="54" t="s">
        <v>85</v>
      </c>
      <c r="CN41" s="9">
        <f t="shared" si="33"/>
        <v>0</v>
      </c>
      <c r="CO41" s="54" t="s">
        <v>94</v>
      </c>
      <c r="CP41" s="9">
        <f t="shared" si="34"/>
        <v>9</v>
      </c>
      <c r="CQ41" s="54" t="s">
        <v>98</v>
      </c>
      <c r="CR41" s="9">
        <f t="shared" si="35"/>
        <v>9</v>
      </c>
      <c r="CS41" s="54" t="s">
        <v>121</v>
      </c>
      <c r="CT41" s="9">
        <f t="shared" si="36"/>
        <v>9</v>
      </c>
    </row>
    <row r="42" spans="1:98" x14ac:dyDescent="0.15">
      <c r="A42" s="33" t="s">
        <v>248</v>
      </c>
      <c r="B42" s="34" t="s">
        <v>249</v>
      </c>
      <c r="C42" s="35" t="s">
        <v>170</v>
      </c>
      <c r="D42" s="35" t="s">
        <v>51</v>
      </c>
      <c r="E42" s="9">
        <v>1</v>
      </c>
      <c r="F42" s="36"/>
      <c r="G42" s="33">
        <v>103</v>
      </c>
      <c r="H42" s="9">
        <v>106</v>
      </c>
      <c r="I42" s="9">
        <v>113</v>
      </c>
      <c r="J42" s="9">
        <v>61.5</v>
      </c>
      <c r="K42" s="9">
        <v>56.5</v>
      </c>
      <c r="L42" s="9">
        <v>50</v>
      </c>
      <c r="M42" s="4">
        <f t="shared" si="0"/>
        <v>490</v>
      </c>
      <c r="N42" s="50" t="s">
        <v>171</v>
      </c>
      <c r="O42" s="9">
        <f>IF($D42="理科",IF(AND($M42&gt;='高考-分数线'!$C$2,$G42&gt;='高考-分数线'!$D$2),36,IF($G42&gt;='高考-分数线'!$D$2,18,0)),IF($D42="文科",IF(AND($M42&gt;='高考-分数线'!$C$3,$G42&gt;='高考-分数线'!$D$3),36,IF($G42&gt;='高考-分数线'!$D$3,18,0))))</f>
        <v>36</v>
      </c>
      <c r="P42" s="9">
        <f>IF($D42="理科",IF(AND($M42&gt;='高考-分数线'!$C$2,H42&gt;='高考-分数线'!$E$2),36,IF(H42&gt;='高考-分数线'!$E$2,18,0)),IF($D42="文科",IF(AND($M42&gt;='高考-分数线'!$C$3,H42&gt;='高考-分数线'!$E$3),36,IF(H42&gt;='高考-分数线'!$E$3,18,0))))</f>
        <v>36</v>
      </c>
      <c r="Q42" s="9">
        <f>IF($D42="理科",IF(AND($M42&gt;='高考-分数线'!$C$2,I42&gt;='高考-分数线'!$F$2),36,IF(I42&gt;='高考-分数线'!$F$2,18,0)),IF($D42="文科",IF(AND($M42&gt;='高考-分数线'!$C$3,I42&gt;='高考-分数线'!$F$3),36,IF(I42&gt;='高考-分数线'!$F$3,18,0))))</f>
        <v>36</v>
      </c>
      <c r="R42" s="9">
        <f>IF($D42="理科",IF(AND($M42&gt;='高考-分数线'!$C$2,J42&gt;='高考-分数线'!$G$2),36,IF(J42&gt;='高考-分数线'!$G$2,18,0)),IF($D42="文科",IF(AND($M42&gt;='高考-分数线'!$C$3,J42&gt;='高考-分数线'!$G$3),36,IF(J42&gt;='高考-分数线'!$G$3,18,0))))</f>
        <v>36</v>
      </c>
      <c r="S42" s="9">
        <f>IF($D42="理科",IF(AND($M42&gt;='高考-分数线'!$C$2,K42&gt;='高考-分数线'!$H$2),36,IF(K42&gt;='高考-分数线'!$H$2,18,0)),IF($D42="文科",IF(AND($M42&gt;='高考-分数线'!$C$3,K42&gt;='高考-分数线'!$H$3),36,IF(K42&gt;='高考-分数线'!$H$3,18,0))))</f>
        <v>36</v>
      </c>
      <c r="T42" s="9">
        <f>IF($D42="理科",IF(AND($M42&gt;='高考-分数线'!$C$2,L42&gt;='高考-分数线'!$I$2),36,IF(L42&gt;='高考-分数线'!$I$2,18,0)),IF($D42="文科",IF(AND($M42&gt;='高考-分数线'!$C$3,L42&gt;='高考-分数线'!$I$3),36,IF(L42&gt;='高考-分数线'!$I$3,18,0))))</f>
        <v>0</v>
      </c>
      <c r="U42" s="33"/>
      <c r="V42" s="54" t="s">
        <v>76</v>
      </c>
      <c r="W42" s="9">
        <f t="shared" si="1"/>
        <v>3.6</v>
      </c>
      <c r="X42" s="54" t="s">
        <v>83</v>
      </c>
      <c r="Y42" s="9">
        <f t="shared" si="2"/>
        <v>3.6</v>
      </c>
      <c r="Z42" s="54" t="s">
        <v>85</v>
      </c>
      <c r="AA42" s="9">
        <f t="shared" si="3"/>
        <v>3.6</v>
      </c>
      <c r="AB42" s="54" t="s">
        <v>94</v>
      </c>
      <c r="AC42" s="9">
        <f t="shared" si="4"/>
        <v>3.6</v>
      </c>
      <c r="AD42" s="54" t="s">
        <v>98</v>
      </c>
      <c r="AE42" s="9">
        <f t="shared" si="5"/>
        <v>3.6</v>
      </c>
      <c r="AF42" s="54" t="s">
        <v>121</v>
      </c>
      <c r="AG42" s="9">
        <f t="shared" si="6"/>
        <v>0</v>
      </c>
      <c r="AH42" s="9"/>
      <c r="AI42" s="9" t="s">
        <v>76</v>
      </c>
      <c r="AJ42" s="9">
        <f t="shared" si="7"/>
        <v>3.6</v>
      </c>
      <c r="AK42" s="55" t="s">
        <v>83</v>
      </c>
      <c r="AL42" s="9">
        <f t="shared" si="8"/>
        <v>3.6</v>
      </c>
      <c r="AM42" s="9" t="s">
        <v>85</v>
      </c>
      <c r="AN42" s="9">
        <f t="shared" si="9"/>
        <v>3.6</v>
      </c>
      <c r="AO42" s="54" t="s">
        <v>94</v>
      </c>
      <c r="AP42" s="9">
        <f t="shared" si="10"/>
        <v>3.6</v>
      </c>
      <c r="AQ42" s="54" t="s">
        <v>96</v>
      </c>
      <c r="AR42" s="9">
        <f t="shared" si="11"/>
        <v>3.6</v>
      </c>
      <c r="AS42" s="54" t="s">
        <v>122</v>
      </c>
      <c r="AT42" s="9">
        <f t="shared" si="12"/>
        <v>0</v>
      </c>
      <c r="AU42" s="9"/>
      <c r="AV42" s="54" t="s">
        <v>76</v>
      </c>
      <c r="AW42" s="9">
        <f t="shared" si="13"/>
        <v>5.4</v>
      </c>
      <c r="AX42" s="54" t="s">
        <v>129</v>
      </c>
      <c r="AY42" s="9">
        <f t="shared" si="14"/>
        <v>5.4</v>
      </c>
      <c r="AZ42" s="54" t="s">
        <v>85</v>
      </c>
      <c r="BA42" s="9">
        <f t="shared" si="15"/>
        <v>5.4</v>
      </c>
      <c r="BB42" s="54" t="s">
        <v>94</v>
      </c>
      <c r="BC42" s="9">
        <f t="shared" si="16"/>
        <v>5.4</v>
      </c>
      <c r="BD42" s="54" t="s">
        <v>98</v>
      </c>
      <c r="BE42" s="9">
        <f t="shared" si="17"/>
        <v>5.4</v>
      </c>
      <c r="BF42" s="54" t="s">
        <v>122</v>
      </c>
      <c r="BG42" s="9">
        <f t="shared" si="18"/>
        <v>0</v>
      </c>
      <c r="BH42" s="9"/>
      <c r="BI42" s="54" t="s">
        <v>76</v>
      </c>
      <c r="BJ42" s="9">
        <f t="shared" si="19"/>
        <v>5.4</v>
      </c>
      <c r="BK42" s="55" t="s">
        <v>83</v>
      </c>
      <c r="BL42" s="9">
        <f t="shared" si="20"/>
        <v>5.4</v>
      </c>
      <c r="BM42" s="54" t="s">
        <v>85</v>
      </c>
      <c r="BN42" s="9">
        <f t="shared" si="21"/>
        <v>5.4</v>
      </c>
      <c r="BO42" s="54" t="s">
        <v>94</v>
      </c>
      <c r="BP42" s="9">
        <f t="shared" si="22"/>
        <v>5.4</v>
      </c>
      <c r="BQ42" s="54" t="s">
        <v>98</v>
      </c>
      <c r="BR42" s="9">
        <f t="shared" si="23"/>
        <v>5.4</v>
      </c>
      <c r="BS42" s="54" t="s">
        <v>122</v>
      </c>
      <c r="BT42" s="9">
        <f t="shared" si="24"/>
        <v>0</v>
      </c>
      <c r="BU42" s="9"/>
      <c r="BV42" s="54" t="s">
        <v>73</v>
      </c>
      <c r="BW42" s="9">
        <f t="shared" si="25"/>
        <v>9</v>
      </c>
      <c r="BX42" s="55" t="s">
        <v>83</v>
      </c>
      <c r="BY42" s="9">
        <f t="shared" si="26"/>
        <v>9</v>
      </c>
      <c r="BZ42" s="54" t="s">
        <v>85</v>
      </c>
      <c r="CA42" s="9">
        <f t="shared" si="27"/>
        <v>9</v>
      </c>
      <c r="CB42" s="54" t="s">
        <v>94</v>
      </c>
      <c r="CC42" s="9">
        <f t="shared" si="28"/>
        <v>9</v>
      </c>
      <c r="CD42" s="54" t="s">
        <v>98</v>
      </c>
      <c r="CE42" s="9">
        <f t="shared" si="29"/>
        <v>9</v>
      </c>
      <c r="CF42" s="54" t="s">
        <v>121</v>
      </c>
      <c r="CG42" s="9">
        <f t="shared" si="30"/>
        <v>0</v>
      </c>
      <c r="CH42" s="9"/>
      <c r="CI42" s="54" t="s">
        <v>73</v>
      </c>
      <c r="CJ42" s="9">
        <f t="shared" si="31"/>
        <v>9</v>
      </c>
      <c r="CK42" s="55" t="s">
        <v>83</v>
      </c>
      <c r="CL42" s="9">
        <f t="shared" si="32"/>
        <v>9</v>
      </c>
      <c r="CM42" s="54" t="s">
        <v>85</v>
      </c>
      <c r="CN42" s="9">
        <f t="shared" si="33"/>
        <v>9</v>
      </c>
      <c r="CO42" s="54" t="s">
        <v>94</v>
      </c>
      <c r="CP42" s="9">
        <f t="shared" si="34"/>
        <v>9</v>
      </c>
      <c r="CQ42" s="54" t="s">
        <v>98</v>
      </c>
      <c r="CR42" s="9">
        <f t="shared" si="35"/>
        <v>9</v>
      </c>
      <c r="CS42" s="54" t="s">
        <v>121</v>
      </c>
      <c r="CT42" s="9">
        <f t="shared" si="36"/>
        <v>0</v>
      </c>
    </row>
    <row r="43" spans="1:98" x14ac:dyDescent="0.15">
      <c r="A43" s="33" t="s">
        <v>250</v>
      </c>
      <c r="B43" s="34" t="s">
        <v>251</v>
      </c>
      <c r="C43" s="35" t="s">
        <v>170</v>
      </c>
      <c r="D43" s="35" t="s">
        <v>51</v>
      </c>
      <c r="E43" s="9"/>
      <c r="F43" s="36"/>
      <c r="G43" s="33">
        <v>103</v>
      </c>
      <c r="H43" s="9">
        <v>98</v>
      </c>
      <c r="I43" s="9">
        <v>86</v>
      </c>
      <c r="J43" s="9">
        <v>50.5</v>
      </c>
      <c r="K43" s="9">
        <v>73</v>
      </c>
      <c r="L43" s="9">
        <v>78</v>
      </c>
      <c r="M43" s="4">
        <f t="shared" si="0"/>
        <v>488.5</v>
      </c>
      <c r="N43" s="50" t="s">
        <v>171</v>
      </c>
      <c r="O43" s="9">
        <f>IF($D43="理科",IF(AND($M43&gt;='高考-分数线'!$C$2,$G43&gt;='高考-分数线'!$D$2),36,IF($G43&gt;='高考-分数线'!$D$2,18,0)),IF($D43="文科",IF(AND($M43&gt;='高考-分数线'!$C$3,$G43&gt;='高考-分数线'!$D$3),36,IF($G43&gt;='高考-分数线'!$D$3,18,0))))</f>
        <v>36</v>
      </c>
      <c r="P43" s="9">
        <f>IF($D43="理科",IF(AND($M43&gt;='高考-分数线'!$C$2,H43&gt;='高考-分数线'!$E$2),36,IF(H43&gt;='高考-分数线'!$E$2,18,0)),IF($D43="文科",IF(AND($M43&gt;='高考-分数线'!$C$3,H43&gt;='高考-分数线'!$E$3),36,IF(H43&gt;='高考-分数线'!$E$3,18,0))))</f>
        <v>36</v>
      </c>
      <c r="Q43" s="9">
        <f>IF($D43="理科",IF(AND($M43&gt;='高考-分数线'!$C$2,I43&gt;='高考-分数线'!$F$2),36,IF(I43&gt;='高考-分数线'!$F$2,18,0)),IF($D43="文科",IF(AND($M43&gt;='高考-分数线'!$C$3,I43&gt;='高考-分数线'!$F$3),36,IF(I43&gt;='高考-分数线'!$F$3,18,0))))</f>
        <v>0</v>
      </c>
      <c r="R43" s="9">
        <f>IF($D43="理科",IF(AND($M43&gt;='高考-分数线'!$C$2,J43&gt;='高考-分数线'!$G$2),36,IF(J43&gt;='高考-分数线'!$G$2,18,0)),IF($D43="文科",IF(AND($M43&gt;='高考-分数线'!$C$3,J43&gt;='高考-分数线'!$G$3),36,IF(J43&gt;='高考-分数线'!$G$3,18,0))))</f>
        <v>0</v>
      </c>
      <c r="S43" s="9">
        <f>IF($D43="理科",IF(AND($M43&gt;='高考-分数线'!$C$2,K43&gt;='高考-分数线'!$H$2),36,IF(K43&gt;='高考-分数线'!$H$2,18,0)),IF($D43="文科",IF(AND($M43&gt;='高考-分数线'!$C$3,K43&gt;='高考-分数线'!$H$3),36,IF(K43&gt;='高考-分数线'!$H$3,18,0))))</f>
        <v>36</v>
      </c>
      <c r="T43" s="9">
        <f>IF($D43="理科",IF(AND($M43&gt;='高考-分数线'!$C$2,L43&gt;='高考-分数线'!$I$2),36,IF(L43&gt;='高考-分数线'!$I$2,18,0)),IF($D43="文科",IF(AND($M43&gt;='高考-分数线'!$C$3,L43&gt;='高考-分数线'!$I$3),36,IF(L43&gt;='高考-分数线'!$I$3,18,0))))</f>
        <v>36</v>
      </c>
      <c r="U43" s="33"/>
      <c r="V43" s="54" t="s">
        <v>73</v>
      </c>
      <c r="W43" s="9">
        <f t="shared" si="1"/>
        <v>3.6</v>
      </c>
      <c r="X43" s="54" t="s">
        <v>80</v>
      </c>
      <c r="Y43" s="9">
        <f t="shared" si="2"/>
        <v>3.6</v>
      </c>
      <c r="Z43" s="54" t="s">
        <v>89</v>
      </c>
      <c r="AA43" s="9">
        <f t="shared" si="3"/>
        <v>0</v>
      </c>
      <c r="AB43" s="54" t="s">
        <v>95</v>
      </c>
      <c r="AC43" s="9">
        <f t="shared" si="4"/>
        <v>0</v>
      </c>
      <c r="AD43" s="54" t="s">
        <v>98</v>
      </c>
      <c r="AE43" s="9">
        <f t="shared" si="5"/>
        <v>3.6</v>
      </c>
      <c r="AF43" s="54" t="s">
        <v>121</v>
      </c>
      <c r="AG43" s="9">
        <f t="shared" si="6"/>
        <v>3.6</v>
      </c>
      <c r="AH43" s="9"/>
      <c r="AI43" s="9" t="s">
        <v>75</v>
      </c>
      <c r="AJ43" s="9">
        <f t="shared" si="7"/>
        <v>3.6</v>
      </c>
      <c r="AK43" s="55" t="s">
        <v>81</v>
      </c>
      <c r="AL43" s="9">
        <f t="shared" si="8"/>
        <v>3.6</v>
      </c>
      <c r="AM43" s="9" t="s">
        <v>90</v>
      </c>
      <c r="AN43" s="9">
        <f t="shared" si="9"/>
        <v>0</v>
      </c>
      <c r="AO43" s="54" t="s">
        <v>95</v>
      </c>
      <c r="AP43" s="9">
        <f t="shared" si="10"/>
        <v>0</v>
      </c>
      <c r="AQ43" s="54" t="s">
        <v>98</v>
      </c>
      <c r="AR43" s="9">
        <f t="shared" si="11"/>
        <v>3.6</v>
      </c>
      <c r="AS43" s="54" t="s">
        <v>102</v>
      </c>
      <c r="AT43" s="9">
        <f t="shared" si="12"/>
        <v>3.6</v>
      </c>
      <c r="AU43" s="9"/>
      <c r="AV43" s="54" t="s">
        <v>75</v>
      </c>
      <c r="AW43" s="9">
        <f t="shared" si="13"/>
        <v>5.4</v>
      </c>
      <c r="AX43" s="54" t="s">
        <v>81</v>
      </c>
      <c r="AY43" s="9">
        <f t="shared" si="14"/>
        <v>5.4</v>
      </c>
      <c r="AZ43" s="54" t="s">
        <v>85</v>
      </c>
      <c r="BA43" s="9">
        <f t="shared" si="15"/>
        <v>0</v>
      </c>
      <c r="BB43" s="54" t="s">
        <v>94</v>
      </c>
      <c r="BC43" s="9">
        <f t="shared" si="16"/>
        <v>0</v>
      </c>
      <c r="BD43" s="54" t="s">
        <v>98</v>
      </c>
      <c r="BE43" s="9">
        <f t="shared" si="17"/>
        <v>5.4</v>
      </c>
      <c r="BF43" s="54" t="s">
        <v>121</v>
      </c>
      <c r="BG43" s="9">
        <f t="shared" si="18"/>
        <v>5.4</v>
      </c>
      <c r="BH43" s="9"/>
      <c r="BI43" s="54" t="s">
        <v>75</v>
      </c>
      <c r="BJ43" s="9">
        <f t="shared" si="19"/>
        <v>5.4</v>
      </c>
      <c r="BK43" s="55" t="s">
        <v>81</v>
      </c>
      <c r="BL43" s="9">
        <f t="shared" si="20"/>
        <v>5.4</v>
      </c>
      <c r="BM43" s="54" t="s">
        <v>85</v>
      </c>
      <c r="BN43" s="9">
        <f t="shared" si="21"/>
        <v>0</v>
      </c>
      <c r="BO43" s="54" t="s">
        <v>94</v>
      </c>
      <c r="BP43" s="9">
        <f t="shared" si="22"/>
        <v>0</v>
      </c>
      <c r="BQ43" s="54" t="s">
        <v>98</v>
      </c>
      <c r="BR43" s="9">
        <f t="shared" si="23"/>
        <v>5.4</v>
      </c>
      <c r="BS43" s="54" t="s">
        <v>121</v>
      </c>
      <c r="BT43" s="9">
        <f t="shared" si="24"/>
        <v>5.4</v>
      </c>
      <c r="BU43" s="9"/>
      <c r="BV43" s="54" t="s">
        <v>75</v>
      </c>
      <c r="BW43" s="9">
        <f t="shared" si="25"/>
        <v>9</v>
      </c>
      <c r="BX43" s="55" t="s">
        <v>81</v>
      </c>
      <c r="BY43" s="9">
        <f t="shared" si="26"/>
        <v>9</v>
      </c>
      <c r="BZ43" s="54" t="s">
        <v>89</v>
      </c>
      <c r="CA43" s="9">
        <f t="shared" si="27"/>
        <v>0</v>
      </c>
      <c r="CB43" s="54" t="s">
        <v>94</v>
      </c>
      <c r="CC43" s="9">
        <f t="shared" si="28"/>
        <v>0</v>
      </c>
      <c r="CD43" s="54" t="s">
        <v>98</v>
      </c>
      <c r="CE43" s="9">
        <f t="shared" si="29"/>
        <v>9</v>
      </c>
      <c r="CF43" s="54" t="s">
        <v>121</v>
      </c>
      <c r="CG43" s="9">
        <f t="shared" si="30"/>
        <v>9</v>
      </c>
      <c r="CH43" s="9"/>
      <c r="CI43" s="54" t="s">
        <v>75</v>
      </c>
      <c r="CJ43" s="9">
        <f t="shared" si="31"/>
        <v>9</v>
      </c>
      <c r="CK43" s="55" t="s">
        <v>81</v>
      </c>
      <c r="CL43" s="9">
        <f t="shared" si="32"/>
        <v>9</v>
      </c>
      <c r="CM43" s="54" t="s">
        <v>89</v>
      </c>
      <c r="CN43" s="9">
        <f t="shared" si="33"/>
        <v>0</v>
      </c>
      <c r="CO43" s="54" t="s">
        <v>94</v>
      </c>
      <c r="CP43" s="9">
        <f t="shared" si="34"/>
        <v>0</v>
      </c>
      <c r="CQ43" s="54" t="s">
        <v>98</v>
      </c>
      <c r="CR43" s="9">
        <f t="shared" si="35"/>
        <v>9</v>
      </c>
      <c r="CS43" s="54" t="s">
        <v>121</v>
      </c>
      <c r="CT43" s="9">
        <f t="shared" si="36"/>
        <v>9</v>
      </c>
    </row>
    <row r="44" spans="1:98" x14ac:dyDescent="0.15">
      <c r="A44" s="33" t="s">
        <v>252</v>
      </c>
      <c r="B44" s="34" t="s">
        <v>253</v>
      </c>
      <c r="C44" s="35" t="s">
        <v>170</v>
      </c>
      <c r="D44" s="35" t="s">
        <v>51</v>
      </c>
      <c r="E44" s="9">
        <v>1</v>
      </c>
      <c r="F44" s="36"/>
      <c r="G44" s="33">
        <v>92</v>
      </c>
      <c r="H44" s="9">
        <v>102</v>
      </c>
      <c r="I44" s="9">
        <v>119</v>
      </c>
      <c r="J44" s="9">
        <v>63.5</v>
      </c>
      <c r="K44" s="9">
        <v>44</v>
      </c>
      <c r="L44" s="9">
        <v>66.5</v>
      </c>
      <c r="M44" s="4">
        <f t="shared" si="0"/>
        <v>487</v>
      </c>
      <c r="N44" s="50" t="s">
        <v>171</v>
      </c>
      <c r="O44" s="9">
        <f>IF($D44="理科",IF(AND($M44&gt;='高考-分数线'!$C$2,$G44&gt;='高考-分数线'!$D$2),36,IF($G44&gt;='高考-分数线'!$D$2,18,0)),IF($D44="文科",IF(AND($M44&gt;='高考-分数线'!$C$3,$G44&gt;='高考-分数线'!$D$3),36,IF($G44&gt;='高考-分数线'!$D$3,18,0))))</f>
        <v>0</v>
      </c>
      <c r="P44" s="9">
        <f>IF($D44="理科",IF(AND($M44&gt;='高考-分数线'!$C$2,H44&gt;='高考-分数线'!$E$2),36,IF(H44&gt;='高考-分数线'!$E$2,18,0)),IF($D44="文科",IF(AND($M44&gt;='高考-分数线'!$C$3,H44&gt;='高考-分数线'!$E$3),36,IF(H44&gt;='高考-分数线'!$E$3,18,0))))</f>
        <v>36</v>
      </c>
      <c r="Q44" s="9">
        <f>IF($D44="理科",IF(AND($M44&gt;='高考-分数线'!$C$2,I44&gt;='高考-分数线'!$F$2),36,IF(I44&gt;='高考-分数线'!$F$2,18,0)),IF($D44="文科",IF(AND($M44&gt;='高考-分数线'!$C$3,I44&gt;='高考-分数线'!$F$3),36,IF(I44&gt;='高考-分数线'!$F$3,18,0))))</f>
        <v>36</v>
      </c>
      <c r="R44" s="9">
        <f>IF($D44="理科",IF(AND($M44&gt;='高考-分数线'!$C$2,J44&gt;='高考-分数线'!$G$2),36,IF(J44&gt;='高考-分数线'!$G$2,18,0)),IF($D44="文科",IF(AND($M44&gt;='高考-分数线'!$C$3,J44&gt;='高考-分数线'!$G$3),36,IF(J44&gt;='高考-分数线'!$G$3,18,0))))</f>
        <v>36</v>
      </c>
      <c r="S44" s="9">
        <f>IF($D44="理科",IF(AND($M44&gt;='高考-分数线'!$C$2,K44&gt;='高考-分数线'!$H$2),36,IF(K44&gt;='高考-分数线'!$H$2,18,0)),IF($D44="文科",IF(AND($M44&gt;='高考-分数线'!$C$3,K44&gt;='高考-分数线'!$H$3),36,IF(K44&gt;='高考-分数线'!$H$3,18,0))))</f>
        <v>0</v>
      </c>
      <c r="T44" s="9">
        <f>IF($D44="理科",IF(AND($M44&gt;='高考-分数线'!$C$2,L44&gt;='高考-分数线'!$I$2),36,IF(L44&gt;='高考-分数线'!$I$2,18,0)),IF($D44="文科",IF(AND($M44&gt;='高考-分数线'!$C$3,L44&gt;='高考-分数线'!$I$3),36,IF(L44&gt;='高考-分数线'!$I$3,18,0))))</f>
        <v>36</v>
      </c>
      <c r="U44" s="33"/>
      <c r="V44" s="54" t="s">
        <v>73</v>
      </c>
      <c r="W44" s="9">
        <f t="shared" si="1"/>
        <v>0</v>
      </c>
      <c r="X44" s="54" t="s">
        <v>84</v>
      </c>
      <c r="Y44" s="9">
        <f t="shared" si="2"/>
        <v>3.6</v>
      </c>
      <c r="Z44" s="54" t="s">
        <v>88</v>
      </c>
      <c r="AA44" s="9">
        <f t="shared" si="3"/>
        <v>3.6</v>
      </c>
      <c r="AB44" s="54" t="s">
        <v>93</v>
      </c>
      <c r="AC44" s="9">
        <f t="shared" si="4"/>
        <v>3.6</v>
      </c>
      <c r="AD44" s="54" t="s">
        <v>96</v>
      </c>
      <c r="AE44" s="9">
        <f t="shared" si="5"/>
        <v>0</v>
      </c>
      <c r="AF44" s="54" t="s">
        <v>102</v>
      </c>
      <c r="AG44" s="9">
        <f t="shared" si="6"/>
        <v>3.6</v>
      </c>
      <c r="AH44" s="9"/>
      <c r="AI44" s="9" t="s">
        <v>73</v>
      </c>
      <c r="AJ44" s="9">
        <f t="shared" si="7"/>
        <v>0</v>
      </c>
      <c r="AK44" s="55" t="s">
        <v>84</v>
      </c>
      <c r="AL44" s="9">
        <f t="shared" si="8"/>
        <v>3.6</v>
      </c>
      <c r="AM44" s="9" t="s">
        <v>88</v>
      </c>
      <c r="AN44" s="9">
        <f t="shared" si="9"/>
        <v>3.6</v>
      </c>
      <c r="AO44" s="54" t="s">
        <v>93</v>
      </c>
      <c r="AP44" s="9">
        <f t="shared" si="10"/>
        <v>3.6</v>
      </c>
      <c r="AQ44" s="54" t="s">
        <v>98</v>
      </c>
      <c r="AR44" s="9">
        <f t="shared" si="11"/>
        <v>0</v>
      </c>
      <c r="AS44" s="54" t="s">
        <v>102</v>
      </c>
      <c r="AT44" s="9">
        <f t="shared" si="12"/>
        <v>3.6</v>
      </c>
      <c r="AU44" s="9"/>
      <c r="AV44" s="54" t="s">
        <v>73</v>
      </c>
      <c r="AW44" s="9">
        <f t="shared" si="13"/>
        <v>0</v>
      </c>
      <c r="AX44" s="54" t="s">
        <v>84</v>
      </c>
      <c r="AY44" s="9">
        <f t="shared" si="14"/>
        <v>5.4</v>
      </c>
      <c r="AZ44" s="54" t="s">
        <v>88</v>
      </c>
      <c r="BA44" s="9">
        <f t="shared" si="15"/>
        <v>5.4</v>
      </c>
      <c r="BB44" s="54" t="s">
        <v>93</v>
      </c>
      <c r="BC44" s="9">
        <f t="shared" si="16"/>
        <v>5.4</v>
      </c>
      <c r="BD44" s="54" t="s">
        <v>96</v>
      </c>
      <c r="BE44" s="9">
        <f t="shared" si="17"/>
        <v>0</v>
      </c>
      <c r="BF44" s="54" t="s">
        <v>102</v>
      </c>
      <c r="BG44" s="9">
        <f t="shared" si="18"/>
        <v>5.4</v>
      </c>
      <c r="BH44" s="9"/>
      <c r="BI44" s="54" t="s">
        <v>73</v>
      </c>
      <c r="BJ44" s="9">
        <f t="shared" si="19"/>
        <v>0</v>
      </c>
      <c r="BK44" s="55" t="s">
        <v>84</v>
      </c>
      <c r="BL44" s="9">
        <f t="shared" si="20"/>
        <v>5.4</v>
      </c>
      <c r="BM44" s="54" t="s">
        <v>135</v>
      </c>
      <c r="BN44" s="9">
        <f t="shared" si="21"/>
        <v>5.4</v>
      </c>
      <c r="BO44" s="54" t="s">
        <v>93</v>
      </c>
      <c r="BP44" s="9">
        <f t="shared" si="22"/>
        <v>5.4</v>
      </c>
      <c r="BQ44" s="54" t="s">
        <v>96</v>
      </c>
      <c r="BR44" s="9">
        <f t="shared" si="23"/>
        <v>0</v>
      </c>
      <c r="BS44" s="54" t="s">
        <v>102</v>
      </c>
      <c r="BT44" s="9">
        <f t="shared" si="24"/>
        <v>5.4</v>
      </c>
      <c r="BU44" s="9"/>
      <c r="BV44" s="54" t="s">
        <v>136</v>
      </c>
      <c r="BW44" s="9">
        <f t="shared" si="25"/>
        <v>0</v>
      </c>
      <c r="BX44" s="55" t="s">
        <v>84</v>
      </c>
      <c r="BY44" s="9">
        <f t="shared" si="26"/>
        <v>9</v>
      </c>
      <c r="BZ44" s="54" t="s">
        <v>88</v>
      </c>
      <c r="CA44" s="9">
        <f t="shared" si="27"/>
        <v>9</v>
      </c>
      <c r="CB44" s="54" t="s">
        <v>93</v>
      </c>
      <c r="CC44" s="9">
        <f t="shared" si="28"/>
        <v>9</v>
      </c>
      <c r="CD44" s="54" t="s">
        <v>96</v>
      </c>
      <c r="CE44" s="9">
        <f t="shared" si="29"/>
        <v>0</v>
      </c>
      <c r="CF44" s="54" t="s">
        <v>102</v>
      </c>
      <c r="CG44" s="9">
        <f t="shared" si="30"/>
        <v>9</v>
      </c>
      <c r="CH44" s="9"/>
      <c r="CI44" s="54" t="s">
        <v>136</v>
      </c>
      <c r="CJ44" s="9">
        <f t="shared" si="31"/>
        <v>0</v>
      </c>
      <c r="CK44" s="55" t="s">
        <v>84</v>
      </c>
      <c r="CL44" s="9">
        <f t="shared" si="32"/>
        <v>9</v>
      </c>
      <c r="CM44" s="54" t="s">
        <v>88</v>
      </c>
      <c r="CN44" s="9">
        <f t="shared" si="33"/>
        <v>9</v>
      </c>
      <c r="CO44" s="54" t="s">
        <v>93</v>
      </c>
      <c r="CP44" s="9">
        <f t="shared" si="34"/>
        <v>9</v>
      </c>
      <c r="CQ44" s="54" t="s">
        <v>96</v>
      </c>
      <c r="CR44" s="9">
        <f t="shared" si="35"/>
        <v>0</v>
      </c>
      <c r="CS44" s="54" t="s">
        <v>102</v>
      </c>
      <c r="CT44" s="9">
        <f t="shared" si="36"/>
        <v>9</v>
      </c>
    </row>
    <row r="45" spans="1:98" x14ac:dyDescent="0.15">
      <c r="A45" s="33" t="s">
        <v>254</v>
      </c>
      <c r="B45" s="34" t="s">
        <v>255</v>
      </c>
      <c r="C45" s="35" t="s">
        <v>170</v>
      </c>
      <c r="D45" s="35" t="s">
        <v>51</v>
      </c>
      <c r="E45" s="9">
        <v>1</v>
      </c>
      <c r="F45" s="36"/>
      <c r="G45" s="33">
        <v>112</v>
      </c>
      <c r="H45" s="9">
        <v>105</v>
      </c>
      <c r="I45" s="9">
        <v>110</v>
      </c>
      <c r="J45" s="9">
        <v>50</v>
      </c>
      <c r="K45" s="9">
        <v>45</v>
      </c>
      <c r="L45" s="9">
        <v>62</v>
      </c>
      <c r="M45" s="4">
        <f t="shared" si="0"/>
        <v>484</v>
      </c>
      <c r="N45" s="50" t="s">
        <v>171</v>
      </c>
      <c r="O45" s="9">
        <f>IF($D45="理科",IF(AND($M45&gt;='高考-分数线'!$C$2,$G45&gt;='高考-分数线'!$D$2),36,IF($G45&gt;='高考-分数线'!$D$2,18,0)),IF($D45="文科",IF(AND($M45&gt;='高考-分数线'!$C$3,$G45&gt;='高考-分数线'!$D$3),36,IF($G45&gt;='高考-分数线'!$D$3,18,0))))</f>
        <v>36</v>
      </c>
      <c r="P45" s="9">
        <f>IF($D45="理科",IF(AND($M45&gt;='高考-分数线'!$C$2,H45&gt;='高考-分数线'!$E$2),36,IF(H45&gt;='高考-分数线'!$E$2,18,0)),IF($D45="文科",IF(AND($M45&gt;='高考-分数线'!$C$3,H45&gt;='高考-分数线'!$E$3),36,IF(H45&gt;='高考-分数线'!$E$3,18,0))))</f>
        <v>36</v>
      </c>
      <c r="Q45" s="9">
        <f>IF($D45="理科",IF(AND($M45&gt;='高考-分数线'!$C$2,I45&gt;='高考-分数线'!$F$2),36,IF(I45&gt;='高考-分数线'!$F$2,18,0)),IF($D45="文科",IF(AND($M45&gt;='高考-分数线'!$C$3,I45&gt;='高考-分数线'!$F$3),36,IF(I45&gt;='高考-分数线'!$F$3,18,0))))</f>
        <v>36</v>
      </c>
      <c r="R45" s="9">
        <f>IF($D45="理科",IF(AND($M45&gt;='高考-分数线'!$C$2,J45&gt;='高考-分数线'!$G$2),36,IF(J45&gt;='高考-分数线'!$G$2,18,0)),IF($D45="文科",IF(AND($M45&gt;='高考-分数线'!$C$3,J45&gt;='高考-分数线'!$G$3),36,IF(J45&gt;='高考-分数线'!$G$3,18,0))))</f>
        <v>0</v>
      </c>
      <c r="S45" s="9">
        <f>IF($D45="理科",IF(AND($M45&gt;='高考-分数线'!$C$2,K45&gt;='高考-分数线'!$H$2),36,IF(K45&gt;='高考-分数线'!$H$2,18,0)),IF($D45="文科",IF(AND($M45&gt;='高考-分数线'!$C$3,K45&gt;='高考-分数线'!$H$3),36,IF(K45&gt;='高考-分数线'!$H$3,18,0))))</f>
        <v>0</v>
      </c>
      <c r="T45" s="9">
        <f>IF($D45="理科",IF(AND($M45&gt;='高考-分数线'!$C$2,L45&gt;='高考-分数线'!$I$2),36,IF(L45&gt;='高考-分数线'!$I$2,18,0)),IF($D45="文科",IF(AND($M45&gt;='高考-分数线'!$C$3,L45&gt;='高考-分数线'!$I$3),36,IF(L45&gt;='高考-分数线'!$I$3,18,0))))</f>
        <v>0</v>
      </c>
      <c r="U45" s="33"/>
      <c r="V45" s="54" t="s">
        <v>76</v>
      </c>
      <c r="W45" s="9">
        <f t="shared" si="1"/>
        <v>3.6</v>
      </c>
      <c r="X45" s="54" t="s">
        <v>83</v>
      </c>
      <c r="Y45" s="9">
        <f t="shared" si="2"/>
        <v>3.6</v>
      </c>
      <c r="Z45" s="54" t="s">
        <v>85</v>
      </c>
      <c r="AA45" s="9">
        <f t="shared" si="3"/>
        <v>3.6</v>
      </c>
      <c r="AB45" s="54" t="s">
        <v>94</v>
      </c>
      <c r="AC45" s="9">
        <f t="shared" si="4"/>
        <v>0</v>
      </c>
      <c r="AD45" s="54" t="s">
        <v>98</v>
      </c>
      <c r="AE45" s="9">
        <f t="shared" si="5"/>
        <v>0</v>
      </c>
      <c r="AF45" s="54" t="s">
        <v>121</v>
      </c>
      <c r="AG45" s="9">
        <f t="shared" si="6"/>
        <v>0</v>
      </c>
      <c r="AH45" s="9"/>
      <c r="AI45" s="9" t="s">
        <v>76</v>
      </c>
      <c r="AJ45" s="9">
        <f t="shared" si="7"/>
        <v>3.6</v>
      </c>
      <c r="AK45" s="55" t="s">
        <v>83</v>
      </c>
      <c r="AL45" s="9">
        <f t="shared" si="8"/>
        <v>3.6</v>
      </c>
      <c r="AM45" s="9" t="s">
        <v>85</v>
      </c>
      <c r="AN45" s="9">
        <f t="shared" si="9"/>
        <v>3.6</v>
      </c>
      <c r="AO45" s="54" t="s">
        <v>94</v>
      </c>
      <c r="AP45" s="9">
        <f t="shared" si="10"/>
        <v>0</v>
      </c>
      <c r="AQ45" s="54" t="s">
        <v>96</v>
      </c>
      <c r="AR45" s="9">
        <f t="shared" si="11"/>
        <v>0</v>
      </c>
      <c r="AS45" s="54" t="s">
        <v>102</v>
      </c>
      <c r="AT45" s="9">
        <f t="shared" si="12"/>
        <v>0</v>
      </c>
      <c r="AU45" s="9"/>
      <c r="AV45" s="54" t="s">
        <v>73</v>
      </c>
      <c r="AW45" s="9">
        <f t="shared" si="13"/>
        <v>5.4</v>
      </c>
      <c r="AX45" s="54" t="s">
        <v>84</v>
      </c>
      <c r="AY45" s="9">
        <f t="shared" si="14"/>
        <v>5.4</v>
      </c>
      <c r="AZ45" s="54" t="s">
        <v>88</v>
      </c>
      <c r="BA45" s="9">
        <f t="shared" si="15"/>
        <v>5.4</v>
      </c>
      <c r="BB45" s="54" t="s">
        <v>93</v>
      </c>
      <c r="BC45" s="9">
        <f t="shared" si="16"/>
        <v>0</v>
      </c>
      <c r="BD45" s="54" t="s">
        <v>96</v>
      </c>
      <c r="BE45" s="9">
        <f t="shared" si="17"/>
        <v>0</v>
      </c>
      <c r="BF45" s="54" t="s">
        <v>102</v>
      </c>
      <c r="BG45" s="9">
        <f t="shared" si="18"/>
        <v>0</v>
      </c>
      <c r="BH45" s="9"/>
      <c r="BI45" s="54" t="s">
        <v>73</v>
      </c>
      <c r="BJ45" s="9">
        <f t="shared" si="19"/>
        <v>5.4</v>
      </c>
      <c r="BK45" s="55" t="s">
        <v>84</v>
      </c>
      <c r="BL45" s="9">
        <f t="shared" si="20"/>
        <v>5.4</v>
      </c>
      <c r="BM45" s="54" t="s">
        <v>135</v>
      </c>
      <c r="BN45" s="9">
        <f t="shared" si="21"/>
        <v>5.4</v>
      </c>
      <c r="BO45" s="54" t="s">
        <v>93</v>
      </c>
      <c r="BP45" s="9">
        <f t="shared" si="22"/>
        <v>0</v>
      </c>
      <c r="BQ45" s="54" t="s">
        <v>96</v>
      </c>
      <c r="BR45" s="9">
        <f t="shared" si="23"/>
        <v>0</v>
      </c>
      <c r="BS45" s="54" t="s">
        <v>102</v>
      </c>
      <c r="BT45" s="9">
        <f t="shared" si="24"/>
        <v>0</v>
      </c>
      <c r="BU45" s="9"/>
      <c r="BV45" s="54" t="s">
        <v>73</v>
      </c>
      <c r="BW45" s="9">
        <f t="shared" si="25"/>
        <v>9</v>
      </c>
      <c r="BX45" s="55" t="s">
        <v>83</v>
      </c>
      <c r="BY45" s="9">
        <f t="shared" si="26"/>
        <v>9</v>
      </c>
      <c r="BZ45" s="54" t="s">
        <v>85</v>
      </c>
      <c r="CA45" s="9">
        <f t="shared" si="27"/>
        <v>9</v>
      </c>
      <c r="CB45" s="54" t="s">
        <v>94</v>
      </c>
      <c r="CC45" s="9">
        <f t="shared" si="28"/>
        <v>0</v>
      </c>
      <c r="CD45" s="54" t="s">
        <v>98</v>
      </c>
      <c r="CE45" s="9">
        <f t="shared" si="29"/>
        <v>0</v>
      </c>
      <c r="CF45" s="54" t="s">
        <v>121</v>
      </c>
      <c r="CG45" s="9">
        <f t="shared" si="30"/>
        <v>0</v>
      </c>
      <c r="CH45" s="9"/>
      <c r="CI45" s="54" t="s">
        <v>73</v>
      </c>
      <c r="CJ45" s="9">
        <f t="shared" si="31"/>
        <v>9</v>
      </c>
      <c r="CK45" s="55" t="s">
        <v>83</v>
      </c>
      <c r="CL45" s="9">
        <f t="shared" si="32"/>
        <v>9</v>
      </c>
      <c r="CM45" s="54" t="s">
        <v>85</v>
      </c>
      <c r="CN45" s="9">
        <f t="shared" si="33"/>
        <v>9</v>
      </c>
      <c r="CO45" s="54" t="s">
        <v>94</v>
      </c>
      <c r="CP45" s="9">
        <f t="shared" si="34"/>
        <v>0</v>
      </c>
      <c r="CQ45" s="54" t="s">
        <v>98</v>
      </c>
      <c r="CR45" s="9">
        <f t="shared" si="35"/>
        <v>0</v>
      </c>
      <c r="CS45" s="54" t="s">
        <v>121</v>
      </c>
      <c r="CT45" s="9">
        <f t="shared" si="36"/>
        <v>0</v>
      </c>
    </row>
    <row r="46" spans="1:98" x14ac:dyDescent="0.15">
      <c r="A46" s="33" t="s">
        <v>256</v>
      </c>
      <c r="B46" s="34" t="s">
        <v>257</v>
      </c>
      <c r="C46" s="35" t="s">
        <v>170</v>
      </c>
      <c r="D46" s="35" t="s">
        <v>51</v>
      </c>
      <c r="E46" s="9">
        <v>0.6</v>
      </c>
      <c r="F46" s="36"/>
      <c r="G46" s="33">
        <v>99</v>
      </c>
      <c r="H46" s="9">
        <v>111</v>
      </c>
      <c r="I46" s="9">
        <v>84</v>
      </c>
      <c r="J46" s="9">
        <v>61.5</v>
      </c>
      <c r="K46" s="9">
        <v>63</v>
      </c>
      <c r="L46" s="9">
        <v>65.5</v>
      </c>
      <c r="M46" s="4">
        <f t="shared" si="0"/>
        <v>484</v>
      </c>
      <c r="N46" s="50" t="s">
        <v>171</v>
      </c>
      <c r="O46" s="9">
        <f>IF($D46="理科",IF(AND($M46&gt;='高考-分数线'!$C$2,$G46&gt;='高考-分数线'!$D$2),36,IF($G46&gt;='高考-分数线'!$D$2,18,0)),IF($D46="文科",IF(AND($M46&gt;='高考-分数线'!$C$3,$G46&gt;='高考-分数线'!$D$3),36,IF($G46&gt;='高考-分数线'!$D$3,18,0))))</f>
        <v>0</v>
      </c>
      <c r="P46" s="9">
        <f>IF($D46="理科",IF(AND($M46&gt;='高考-分数线'!$C$2,H46&gt;='高考-分数线'!$E$2),36,IF(H46&gt;='高考-分数线'!$E$2,18,0)),IF($D46="文科",IF(AND($M46&gt;='高考-分数线'!$C$3,H46&gt;='高考-分数线'!$E$3),36,IF(H46&gt;='高考-分数线'!$E$3,18,0))))</f>
        <v>36</v>
      </c>
      <c r="Q46" s="9">
        <f>IF($D46="理科",IF(AND($M46&gt;='高考-分数线'!$C$2,I46&gt;='高考-分数线'!$F$2),36,IF(I46&gt;='高考-分数线'!$F$2,18,0)),IF($D46="文科",IF(AND($M46&gt;='高考-分数线'!$C$3,I46&gt;='高考-分数线'!$F$3),36,IF(I46&gt;='高考-分数线'!$F$3,18,0))))</f>
        <v>0</v>
      </c>
      <c r="R46" s="9">
        <f>IF($D46="理科",IF(AND($M46&gt;='高考-分数线'!$C$2,J46&gt;='高考-分数线'!$G$2),36,IF(J46&gt;='高考-分数线'!$G$2,18,0)),IF($D46="文科",IF(AND($M46&gt;='高考-分数线'!$C$3,J46&gt;='高考-分数线'!$G$3),36,IF(J46&gt;='高考-分数线'!$G$3,18,0))))</f>
        <v>36</v>
      </c>
      <c r="S46" s="9">
        <f>IF($D46="理科",IF(AND($M46&gt;='高考-分数线'!$C$2,K46&gt;='高考-分数线'!$H$2),36,IF(K46&gt;='高考-分数线'!$H$2,18,0)),IF($D46="文科",IF(AND($M46&gt;='高考-分数线'!$C$3,K46&gt;='高考-分数线'!$H$3),36,IF(K46&gt;='高考-分数线'!$H$3,18,0))))</f>
        <v>36</v>
      </c>
      <c r="T46" s="9">
        <f>IF($D46="理科",IF(AND($M46&gt;='高考-分数线'!$C$2,L46&gt;='高考-分数线'!$I$2),36,IF(L46&gt;='高考-分数线'!$I$2,18,0)),IF($D46="文科",IF(AND($M46&gt;='高考-分数线'!$C$3,L46&gt;='高考-分数线'!$I$3),36,IF(L46&gt;='高考-分数线'!$I$3,18,0))))</f>
        <v>36</v>
      </c>
      <c r="U46" s="33"/>
      <c r="V46" s="54" t="s">
        <v>76</v>
      </c>
      <c r="W46" s="9">
        <f t="shared" si="1"/>
        <v>0</v>
      </c>
      <c r="X46" s="54" t="s">
        <v>83</v>
      </c>
      <c r="Y46" s="9">
        <f t="shared" si="2"/>
        <v>3.6</v>
      </c>
      <c r="Z46" s="54" t="s">
        <v>85</v>
      </c>
      <c r="AA46" s="9">
        <f t="shared" si="3"/>
        <v>0</v>
      </c>
      <c r="AB46" s="54" t="s">
        <v>91</v>
      </c>
      <c r="AC46" s="9">
        <f t="shared" si="4"/>
        <v>3.6</v>
      </c>
      <c r="AD46" s="54" t="s">
        <v>125</v>
      </c>
      <c r="AE46" s="9">
        <f t="shared" si="5"/>
        <v>3.6</v>
      </c>
      <c r="AF46" s="54" t="s">
        <v>125</v>
      </c>
      <c r="AG46" s="9">
        <f t="shared" si="6"/>
        <v>3.6</v>
      </c>
      <c r="AH46" s="9"/>
      <c r="AI46" s="9" t="s">
        <v>76</v>
      </c>
      <c r="AJ46" s="9">
        <f t="shared" si="7"/>
        <v>0</v>
      </c>
      <c r="AK46" s="55" t="s">
        <v>84</v>
      </c>
      <c r="AL46" s="9">
        <f t="shared" si="8"/>
        <v>3.6</v>
      </c>
      <c r="AM46" s="9" t="s">
        <v>89</v>
      </c>
      <c r="AN46" s="9">
        <f t="shared" si="9"/>
        <v>0</v>
      </c>
      <c r="AO46" s="54" t="s">
        <v>93</v>
      </c>
      <c r="AP46" s="9">
        <f t="shared" si="10"/>
        <v>3.6</v>
      </c>
      <c r="AQ46" s="54" t="s">
        <v>98</v>
      </c>
      <c r="AR46" s="9">
        <f t="shared" si="11"/>
        <v>3.6</v>
      </c>
      <c r="AS46" s="54" t="s">
        <v>102</v>
      </c>
      <c r="AT46" s="9">
        <f t="shared" si="12"/>
        <v>3.6</v>
      </c>
      <c r="AU46" s="9"/>
      <c r="AV46" s="54" t="s">
        <v>76</v>
      </c>
      <c r="AW46" s="9">
        <f t="shared" si="13"/>
        <v>0</v>
      </c>
      <c r="AX46" s="54" t="s">
        <v>129</v>
      </c>
      <c r="AY46" s="9">
        <f t="shared" si="14"/>
        <v>5.4</v>
      </c>
      <c r="AZ46" s="54" t="s">
        <v>89</v>
      </c>
      <c r="BA46" s="9">
        <f t="shared" si="15"/>
        <v>0</v>
      </c>
      <c r="BB46" s="54" t="s">
        <v>93</v>
      </c>
      <c r="BC46" s="9">
        <f t="shared" si="16"/>
        <v>5.4</v>
      </c>
      <c r="BD46" s="54" t="s">
        <v>96</v>
      </c>
      <c r="BE46" s="9">
        <f t="shared" si="17"/>
        <v>5.4</v>
      </c>
      <c r="BF46" s="54" t="s">
        <v>102</v>
      </c>
      <c r="BG46" s="9">
        <f t="shared" si="18"/>
        <v>5.4</v>
      </c>
      <c r="BH46" s="9"/>
      <c r="BI46" s="54" t="s">
        <v>76</v>
      </c>
      <c r="BJ46" s="9">
        <f t="shared" si="19"/>
        <v>0</v>
      </c>
      <c r="BK46" s="55" t="s">
        <v>83</v>
      </c>
      <c r="BL46" s="9">
        <f t="shared" si="20"/>
        <v>5.4</v>
      </c>
      <c r="BM46" s="54" t="s">
        <v>89</v>
      </c>
      <c r="BN46" s="9">
        <f t="shared" si="21"/>
        <v>0</v>
      </c>
      <c r="BO46" s="54" t="s">
        <v>93</v>
      </c>
      <c r="BP46" s="9">
        <f t="shared" si="22"/>
        <v>5.4</v>
      </c>
      <c r="BQ46" s="54" t="s">
        <v>96</v>
      </c>
      <c r="BR46" s="9">
        <f t="shared" si="23"/>
        <v>5.4</v>
      </c>
      <c r="BS46" s="54" t="s">
        <v>102</v>
      </c>
      <c r="BT46" s="9">
        <f t="shared" si="24"/>
        <v>5.4</v>
      </c>
      <c r="BU46" s="9"/>
      <c r="BV46" s="54" t="s">
        <v>75</v>
      </c>
      <c r="BW46" s="9">
        <f t="shared" si="25"/>
        <v>0</v>
      </c>
      <c r="BX46" s="55" t="s">
        <v>81</v>
      </c>
      <c r="BY46" s="9">
        <f t="shared" si="26"/>
        <v>9</v>
      </c>
      <c r="BZ46" s="54" t="s">
        <v>89</v>
      </c>
      <c r="CA46" s="9">
        <f t="shared" si="27"/>
        <v>0</v>
      </c>
      <c r="CB46" s="54" t="s">
        <v>94</v>
      </c>
      <c r="CC46" s="9">
        <f t="shared" si="28"/>
        <v>9</v>
      </c>
      <c r="CD46" s="54" t="s">
        <v>98</v>
      </c>
      <c r="CE46" s="9">
        <f t="shared" si="29"/>
        <v>9</v>
      </c>
      <c r="CF46" s="54" t="s">
        <v>121</v>
      </c>
      <c r="CG46" s="9">
        <f t="shared" si="30"/>
        <v>9</v>
      </c>
      <c r="CH46" s="9"/>
      <c r="CI46" s="54" t="s">
        <v>75</v>
      </c>
      <c r="CJ46" s="9">
        <f t="shared" si="31"/>
        <v>0</v>
      </c>
      <c r="CK46" s="55" t="s">
        <v>81</v>
      </c>
      <c r="CL46" s="9">
        <f t="shared" si="32"/>
        <v>9</v>
      </c>
      <c r="CM46" s="54" t="s">
        <v>89</v>
      </c>
      <c r="CN46" s="9">
        <f t="shared" si="33"/>
        <v>0</v>
      </c>
      <c r="CO46" s="54" t="s">
        <v>94</v>
      </c>
      <c r="CP46" s="9">
        <f t="shared" si="34"/>
        <v>9</v>
      </c>
      <c r="CQ46" s="54" t="s">
        <v>98</v>
      </c>
      <c r="CR46" s="9">
        <f t="shared" si="35"/>
        <v>9</v>
      </c>
      <c r="CS46" s="54" t="s">
        <v>121</v>
      </c>
      <c r="CT46" s="9">
        <f t="shared" si="36"/>
        <v>9</v>
      </c>
    </row>
    <row r="47" spans="1:98" x14ac:dyDescent="0.15">
      <c r="A47" s="33" t="s">
        <v>258</v>
      </c>
      <c r="B47" s="40" t="s">
        <v>259</v>
      </c>
      <c r="C47" s="35" t="s">
        <v>170</v>
      </c>
      <c r="D47" s="35" t="s">
        <v>51</v>
      </c>
      <c r="E47" s="9">
        <v>1</v>
      </c>
      <c r="F47" s="36">
        <v>1</v>
      </c>
      <c r="G47" s="33">
        <v>101</v>
      </c>
      <c r="H47" s="9">
        <v>96</v>
      </c>
      <c r="I47" s="9">
        <v>130</v>
      </c>
      <c r="J47" s="9">
        <v>53.5</v>
      </c>
      <c r="K47" s="9">
        <v>42</v>
      </c>
      <c r="L47" s="9">
        <v>60</v>
      </c>
      <c r="M47" s="4">
        <f t="shared" si="0"/>
        <v>482.5</v>
      </c>
      <c r="N47" s="50" t="s">
        <v>171</v>
      </c>
      <c r="O47" s="9">
        <f>IF($D47="理科",IF(AND($M47&gt;='高考-分数线'!$C$2,$G47&gt;='高考-分数线'!$D$2),36,IF($G47&gt;='高考-分数线'!$D$2,18,0)),IF($D47="文科",IF(AND($M47&gt;='高考-分数线'!$C$3,$G47&gt;='高考-分数线'!$D$3),36,IF($G47&gt;='高考-分数线'!$D$3,18,0))))</f>
        <v>36</v>
      </c>
      <c r="P47" s="9">
        <f>IF($D47="理科",IF(AND($M47&gt;='高考-分数线'!$C$2,H47&gt;='高考-分数线'!$E$2),36,IF(H47&gt;='高考-分数线'!$E$2,18,0)),IF($D47="文科",IF(AND($M47&gt;='高考-分数线'!$C$3,H47&gt;='高考-分数线'!$E$3),36,IF(H47&gt;='高考-分数线'!$E$3,18,0))))</f>
        <v>36</v>
      </c>
      <c r="Q47" s="9">
        <f>IF($D47="理科",IF(AND($M47&gt;='高考-分数线'!$C$2,I47&gt;='高考-分数线'!$F$2),36,IF(I47&gt;='高考-分数线'!$F$2,18,0)),IF($D47="文科",IF(AND($M47&gt;='高考-分数线'!$C$3,I47&gt;='高考-分数线'!$F$3),36,IF(I47&gt;='高考-分数线'!$F$3,18,0))))</f>
        <v>36</v>
      </c>
      <c r="R47" s="9">
        <f>IF($D47="理科",IF(AND($M47&gt;='高考-分数线'!$C$2,J47&gt;='高考-分数线'!$G$2),36,IF(J47&gt;='高考-分数线'!$G$2,18,0)),IF($D47="文科",IF(AND($M47&gt;='高考-分数线'!$C$3,J47&gt;='高考-分数线'!$G$3),36,IF(J47&gt;='高考-分数线'!$G$3,18,0))))</f>
        <v>36</v>
      </c>
      <c r="S47" s="9">
        <f>IF($D47="理科",IF(AND($M47&gt;='高考-分数线'!$C$2,K47&gt;='高考-分数线'!$H$2),36,IF(K47&gt;='高考-分数线'!$H$2,18,0)),IF($D47="文科",IF(AND($M47&gt;='高考-分数线'!$C$3,K47&gt;='高考-分数线'!$H$3),36,IF(K47&gt;='高考-分数线'!$H$3,18,0))))</f>
        <v>0</v>
      </c>
      <c r="T47" s="9">
        <f>IF($D47="理科",IF(AND($M47&gt;='高考-分数线'!$C$2,L47&gt;='高考-分数线'!$I$2),36,IF(L47&gt;='高考-分数线'!$I$2,18,0)),IF($D47="文科",IF(AND($M47&gt;='高考-分数线'!$C$3,L47&gt;='高考-分数线'!$I$3),36,IF(L47&gt;='高考-分数线'!$I$3,18,0))))</f>
        <v>0</v>
      </c>
      <c r="U47" s="33"/>
      <c r="V47" s="54" t="s">
        <v>73</v>
      </c>
      <c r="W47" s="9">
        <f t="shared" si="1"/>
        <v>3.6</v>
      </c>
      <c r="X47" s="54" t="s">
        <v>84</v>
      </c>
      <c r="Y47" s="9">
        <f t="shared" si="2"/>
        <v>3.6</v>
      </c>
      <c r="Z47" s="54" t="s">
        <v>88</v>
      </c>
      <c r="AA47" s="9">
        <f t="shared" si="3"/>
        <v>3.6</v>
      </c>
      <c r="AB47" s="54" t="s">
        <v>93</v>
      </c>
      <c r="AC47" s="9">
        <f t="shared" si="4"/>
        <v>3.6</v>
      </c>
      <c r="AD47" s="54" t="s">
        <v>96</v>
      </c>
      <c r="AE47" s="9">
        <f t="shared" si="5"/>
        <v>0</v>
      </c>
      <c r="AF47" s="54" t="s">
        <v>102</v>
      </c>
      <c r="AG47" s="9">
        <f t="shared" si="6"/>
        <v>0</v>
      </c>
      <c r="AH47" s="9"/>
      <c r="AI47" s="9" t="s">
        <v>73</v>
      </c>
      <c r="AJ47" s="9">
        <f t="shared" si="7"/>
        <v>3.6</v>
      </c>
      <c r="AK47" s="55" t="s">
        <v>84</v>
      </c>
      <c r="AL47" s="9">
        <f t="shared" si="8"/>
        <v>3.6</v>
      </c>
      <c r="AM47" s="9" t="s">
        <v>88</v>
      </c>
      <c r="AN47" s="9">
        <f t="shared" si="9"/>
        <v>3.6</v>
      </c>
      <c r="AO47" s="54" t="s">
        <v>91</v>
      </c>
      <c r="AP47" s="9">
        <f t="shared" si="10"/>
        <v>3.6</v>
      </c>
      <c r="AQ47" s="54" t="s">
        <v>98</v>
      </c>
      <c r="AR47" s="9">
        <f t="shared" si="11"/>
        <v>0</v>
      </c>
      <c r="AS47" s="54" t="s">
        <v>102</v>
      </c>
      <c r="AT47" s="9">
        <f t="shared" si="12"/>
        <v>0</v>
      </c>
      <c r="AU47" s="9"/>
      <c r="AV47" s="54" t="s">
        <v>73</v>
      </c>
      <c r="AW47" s="9">
        <f t="shared" si="13"/>
        <v>5.4</v>
      </c>
      <c r="AX47" s="54" t="s">
        <v>84</v>
      </c>
      <c r="AY47" s="9">
        <f t="shared" si="14"/>
        <v>5.4</v>
      </c>
      <c r="AZ47" s="54" t="s">
        <v>88</v>
      </c>
      <c r="BA47" s="9">
        <f t="shared" si="15"/>
        <v>5.4</v>
      </c>
      <c r="BB47" s="54" t="s">
        <v>91</v>
      </c>
      <c r="BC47" s="9">
        <f t="shared" si="16"/>
        <v>5.4</v>
      </c>
      <c r="BD47" s="54" t="s">
        <v>98</v>
      </c>
      <c r="BE47" s="9">
        <f t="shared" si="17"/>
        <v>0</v>
      </c>
      <c r="BF47" s="54" t="s">
        <v>121</v>
      </c>
      <c r="BG47" s="9">
        <f t="shared" si="18"/>
        <v>0</v>
      </c>
      <c r="BH47" s="9"/>
      <c r="BI47" s="54" t="s">
        <v>73</v>
      </c>
      <c r="BJ47" s="9">
        <f t="shared" si="19"/>
        <v>5.4</v>
      </c>
      <c r="BK47" s="55" t="s">
        <v>84</v>
      </c>
      <c r="BL47" s="9">
        <f t="shared" si="20"/>
        <v>5.4</v>
      </c>
      <c r="BM47" s="54" t="s">
        <v>135</v>
      </c>
      <c r="BN47" s="9">
        <f t="shared" si="21"/>
        <v>5.4</v>
      </c>
      <c r="BO47" s="54" t="s">
        <v>91</v>
      </c>
      <c r="BP47" s="9">
        <f t="shared" si="22"/>
        <v>5.4</v>
      </c>
      <c r="BQ47" s="54" t="s">
        <v>98</v>
      </c>
      <c r="BR47" s="9">
        <f t="shared" si="23"/>
        <v>0</v>
      </c>
      <c r="BS47" s="54" t="s">
        <v>121</v>
      </c>
      <c r="BT47" s="9">
        <f t="shared" si="24"/>
        <v>0</v>
      </c>
      <c r="BU47" s="9"/>
      <c r="BV47" s="54" t="s">
        <v>136</v>
      </c>
      <c r="BW47" s="9">
        <f t="shared" si="25"/>
        <v>9</v>
      </c>
      <c r="BX47" s="55" t="s">
        <v>84</v>
      </c>
      <c r="BY47" s="9">
        <f t="shared" si="26"/>
        <v>9</v>
      </c>
      <c r="BZ47" s="54" t="s">
        <v>88</v>
      </c>
      <c r="CA47" s="9">
        <f t="shared" si="27"/>
        <v>9</v>
      </c>
      <c r="CB47" s="54" t="s">
        <v>93</v>
      </c>
      <c r="CC47" s="9">
        <f t="shared" si="28"/>
        <v>9</v>
      </c>
      <c r="CD47" s="54" t="s">
        <v>96</v>
      </c>
      <c r="CE47" s="9">
        <f t="shared" si="29"/>
        <v>0</v>
      </c>
      <c r="CF47" s="54" t="s">
        <v>102</v>
      </c>
      <c r="CG47" s="9">
        <f t="shared" si="30"/>
        <v>0</v>
      </c>
      <c r="CH47" s="9"/>
      <c r="CI47" s="54" t="s">
        <v>136</v>
      </c>
      <c r="CJ47" s="9">
        <f t="shared" si="31"/>
        <v>9</v>
      </c>
      <c r="CK47" s="55" t="s">
        <v>84</v>
      </c>
      <c r="CL47" s="9">
        <f t="shared" si="32"/>
        <v>9</v>
      </c>
      <c r="CM47" s="54" t="s">
        <v>88</v>
      </c>
      <c r="CN47" s="9">
        <f t="shared" si="33"/>
        <v>9</v>
      </c>
      <c r="CO47" s="54" t="s">
        <v>93</v>
      </c>
      <c r="CP47" s="9">
        <f t="shared" si="34"/>
        <v>9</v>
      </c>
      <c r="CQ47" s="54" t="s">
        <v>96</v>
      </c>
      <c r="CR47" s="9">
        <f t="shared" si="35"/>
        <v>0</v>
      </c>
      <c r="CS47" s="54" t="s">
        <v>102</v>
      </c>
      <c r="CT47" s="9">
        <f t="shared" si="36"/>
        <v>0</v>
      </c>
    </row>
    <row r="48" spans="1:98" x14ac:dyDescent="0.15">
      <c r="A48" s="33" t="s">
        <v>260</v>
      </c>
      <c r="B48" s="34" t="s">
        <v>261</v>
      </c>
      <c r="C48" s="35" t="s">
        <v>170</v>
      </c>
      <c r="D48" s="35" t="s">
        <v>51</v>
      </c>
      <c r="E48" s="9">
        <v>0.8</v>
      </c>
      <c r="F48" s="36"/>
      <c r="G48" s="33">
        <v>97</v>
      </c>
      <c r="H48" s="9">
        <v>81</v>
      </c>
      <c r="I48" s="9">
        <v>119</v>
      </c>
      <c r="J48" s="9">
        <v>65</v>
      </c>
      <c r="K48" s="9">
        <v>59</v>
      </c>
      <c r="L48" s="9">
        <v>61.5</v>
      </c>
      <c r="M48" s="4">
        <f t="shared" si="0"/>
        <v>482.5</v>
      </c>
      <c r="N48" s="50" t="s">
        <v>171</v>
      </c>
      <c r="O48" s="9">
        <f>IF($D48="理科",IF(AND($M48&gt;='高考-分数线'!$C$2,$G48&gt;='高考-分数线'!$D$2),36,IF($G48&gt;='高考-分数线'!$D$2,18,0)),IF($D48="文科",IF(AND($M48&gt;='高考-分数线'!$C$3,$G48&gt;='高考-分数线'!$D$3),36,IF($G48&gt;='高考-分数线'!$D$3,18,0))))</f>
        <v>0</v>
      </c>
      <c r="P48" s="9">
        <f>IF($D48="理科",IF(AND($M48&gt;='高考-分数线'!$C$2,H48&gt;='高考-分数线'!$E$2),36,IF(H48&gt;='高考-分数线'!$E$2,18,0)),IF($D48="文科",IF(AND($M48&gt;='高考-分数线'!$C$3,H48&gt;='高考-分数线'!$E$3),36,IF(H48&gt;='高考-分数线'!$E$3,18,0))))</f>
        <v>0</v>
      </c>
      <c r="Q48" s="9">
        <f>IF($D48="理科",IF(AND($M48&gt;='高考-分数线'!$C$2,I48&gt;='高考-分数线'!$F$2),36,IF(I48&gt;='高考-分数线'!$F$2,18,0)),IF($D48="文科",IF(AND($M48&gt;='高考-分数线'!$C$3,I48&gt;='高考-分数线'!$F$3),36,IF(I48&gt;='高考-分数线'!$F$3,18,0))))</f>
        <v>36</v>
      </c>
      <c r="R48" s="9">
        <f>IF($D48="理科",IF(AND($M48&gt;='高考-分数线'!$C$2,J48&gt;='高考-分数线'!$G$2),36,IF(J48&gt;='高考-分数线'!$G$2,18,0)),IF($D48="文科",IF(AND($M48&gt;='高考-分数线'!$C$3,J48&gt;='高考-分数线'!$G$3),36,IF(J48&gt;='高考-分数线'!$G$3,18,0))))</f>
        <v>36</v>
      </c>
      <c r="S48" s="9">
        <f>IF($D48="理科",IF(AND($M48&gt;='高考-分数线'!$C$2,K48&gt;='高考-分数线'!$H$2),36,IF(K48&gt;='高考-分数线'!$H$2,18,0)),IF($D48="文科",IF(AND($M48&gt;='高考-分数线'!$C$3,K48&gt;='高考-分数线'!$H$3),36,IF(K48&gt;='高考-分数线'!$H$3,18,0))))</f>
        <v>36</v>
      </c>
      <c r="T48" s="9">
        <f>IF($D48="理科",IF(AND($M48&gt;='高考-分数线'!$C$2,L48&gt;='高考-分数线'!$I$2),36,IF(L48&gt;='高考-分数线'!$I$2,18,0)),IF($D48="文科",IF(AND($M48&gt;='高考-分数线'!$C$3,L48&gt;='高考-分数线'!$I$3),36,IF(L48&gt;='高考-分数线'!$I$3,18,0))))</f>
        <v>0</v>
      </c>
      <c r="U48" s="33"/>
      <c r="V48" s="54" t="s">
        <v>74</v>
      </c>
      <c r="W48" s="9">
        <f t="shared" si="1"/>
        <v>0</v>
      </c>
      <c r="X48" s="54" t="s">
        <v>84</v>
      </c>
      <c r="Y48" s="9">
        <f t="shared" si="2"/>
        <v>0</v>
      </c>
      <c r="Z48" s="54" t="s">
        <v>88</v>
      </c>
      <c r="AA48" s="9">
        <f t="shared" si="3"/>
        <v>3.6</v>
      </c>
      <c r="AB48" s="54" t="s">
        <v>93</v>
      </c>
      <c r="AC48" s="9">
        <f t="shared" si="4"/>
        <v>3.6</v>
      </c>
      <c r="AD48" s="54" t="s">
        <v>125</v>
      </c>
      <c r="AE48" s="9">
        <f t="shared" si="5"/>
        <v>3.6</v>
      </c>
      <c r="AF48" s="54" t="s">
        <v>100</v>
      </c>
      <c r="AG48" s="9">
        <f t="shared" si="6"/>
        <v>0</v>
      </c>
      <c r="AH48" s="9"/>
      <c r="AI48" s="9" t="s">
        <v>78</v>
      </c>
      <c r="AJ48" s="9">
        <f t="shared" si="7"/>
        <v>0</v>
      </c>
      <c r="AK48" s="55" t="s">
        <v>83</v>
      </c>
      <c r="AL48" s="9">
        <f t="shared" si="8"/>
        <v>0</v>
      </c>
      <c r="AM48" s="9" t="s">
        <v>85</v>
      </c>
      <c r="AN48" s="9">
        <f t="shared" si="9"/>
        <v>3.6</v>
      </c>
      <c r="AO48" s="54" t="s">
        <v>93</v>
      </c>
      <c r="AP48" s="9">
        <f t="shared" si="10"/>
        <v>3.6</v>
      </c>
      <c r="AQ48" s="54" t="s">
        <v>98</v>
      </c>
      <c r="AR48" s="9">
        <f t="shared" si="11"/>
        <v>3.6</v>
      </c>
      <c r="AS48" s="54" t="s">
        <v>102</v>
      </c>
      <c r="AT48" s="9">
        <f t="shared" si="12"/>
        <v>0</v>
      </c>
      <c r="AU48" s="9"/>
      <c r="AV48" s="54" t="s">
        <v>78</v>
      </c>
      <c r="AW48" s="9">
        <f t="shared" si="13"/>
        <v>0</v>
      </c>
      <c r="AX48" s="54" t="s">
        <v>129</v>
      </c>
      <c r="AY48" s="9">
        <f t="shared" si="14"/>
        <v>0</v>
      </c>
      <c r="AZ48" s="54" t="s">
        <v>85</v>
      </c>
      <c r="BA48" s="9">
        <f t="shared" si="15"/>
        <v>5.4</v>
      </c>
      <c r="BB48" s="54" t="s">
        <v>94</v>
      </c>
      <c r="BC48" s="9">
        <f t="shared" si="16"/>
        <v>5.4</v>
      </c>
      <c r="BD48" s="54" t="s">
        <v>98</v>
      </c>
      <c r="BE48" s="9">
        <f t="shared" si="17"/>
        <v>5.4</v>
      </c>
      <c r="BF48" s="54" t="s">
        <v>121</v>
      </c>
      <c r="BG48" s="9">
        <f t="shared" si="18"/>
        <v>0</v>
      </c>
      <c r="BH48" s="9"/>
      <c r="BI48" s="54" t="s">
        <v>78</v>
      </c>
      <c r="BJ48" s="9">
        <f t="shared" si="19"/>
        <v>0</v>
      </c>
      <c r="BK48" s="55" t="s">
        <v>83</v>
      </c>
      <c r="BL48" s="9">
        <f t="shared" si="20"/>
        <v>0</v>
      </c>
      <c r="BM48" s="54" t="s">
        <v>85</v>
      </c>
      <c r="BN48" s="9">
        <f t="shared" si="21"/>
        <v>5.4</v>
      </c>
      <c r="BO48" s="54" t="s">
        <v>94</v>
      </c>
      <c r="BP48" s="9">
        <f t="shared" si="22"/>
        <v>5.4</v>
      </c>
      <c r="BQ48" s="54" t="s">
        <v>98</v>
      </c>
      <c r="BR48" s="9">
        <f t="shared" si="23"/>
        <v>5.4</v>
      </c>
      <c r="BS48" s="54" t="s">
        <v>121</v>
      </c>
      <c r="BT48" s="9">
        <f t="shared" si="24"/>
        <v>0</v>
      </c>
      <c r="BU48" s="9"/>
      <c r="BV48" s="54" t="s">
        <v>73</v>
      </c>
      <c r="BW48" s="9">
        <f t="shared" si="25"/>
        <v>0</v>
      </c>
      <c r="BX48" s="55" t="s">
        <v>83</v>
      </c>
      <c r="BY48" s="9">
        <f t="shared" si="26"/>
        <v>0</v>
      </c>
      <c r="BZ48" s="54" t="s">
        <v>85</v>
      </c>
      <c r="CA48" s="9">
        <f t="shared" si="27"/>
        <v>9</v>
      </c>
      <c r="CB48" s="54" t="s">
        <v>94</v>
      </c>
      <c r="CC48" s="9">
        <f t="shared" si="28"/>
        <v>9</v>
      </c>
      <c r="CD48" s="54" t="s">
        <v>98</v>
      </c>
      <c r="CE48" s="9">
        <f t="shared" si="29"/>
        <v>9</v>
      </c>
      <c r="CF48" s="54" t="s">
        <v>121</v>
      </c>
      <c r="CG48" s="9">
        <f t="shared" si="30"/>
        <v>0</v>
      </c>
      <c r="CH48" s="9"/>
      <c r="CI48" s="54" t="s">
        <v>73</v>
      </c>
      <c r="CJ48" s="9">
        <f t="shared" si="31"/>
        <v>0</v>
      </c>
      <c r="CK48" s="55" t="s">
        <v>83</v>
      </c>
      <c r="CL48" s="9">
        <f t="shared" si="32"/>
        <v>0</v>
      </c>
      <c r="CM48" s="54" t="s">
        <v>85</v>
      </c>
      <c r="CN48" s="9">
        <f t="shared" si="33"/>
        <v>9</v>
      </c>
      <c r="CO48" s="54" t="s">
        <v>94</v>
      </c>
      <c r="CP48" s="9">
        <f t="shared" si="34"/>
        <v>9</v>
      </c>
      <c r="CQ48" s="54" t="s">
        <v>98</v>
      </c>
      <c r="CR48" s="9">
        <f t="shared" si="35"/>
        <v>9</v>
      </c>
      <c r="CS48" s="54" t="s">
        <v>121</v>
      </c>
      <c r="CT48" s="9">
        <f t="shared" si="36"/>
        <v>0</v>
      </c>
    </row>
    <row r="49" spans="1:98" x14ac:dyDescent="0.15">
      <c r="A49" s="33" t="s">
        <v>262</v>
      </c>
      <c r="B49" s="34" t="s">
        <v>263</v>
      </c>
      <c r="C49" s="35" t="s">
        <v>170</v>
      </c>
      <c r="D49" s="35" t="s">
        <v>51</v>
      </c>
      <c r="E49" s="9">
        <v>0.8</v>
      </c>
      <c r="F49" s="36"/>
      <c r="G49" s="33">
        <v>97</v>
      </c>
      <c r="H49" s="9">
        <v>99</v>
      </c>
      <c r="I49" s="9">
        <v>123</v>
      </c>
      <c r="J49" s="9">
        <v>51</v>
      </c>
      <c r="K49" s="9">
        <v>63</v>
      </c>
      <c r="L49" s="9">
        <v>49</v>
      </c>
      <c r="M49" s="4">
        <f t="shared" si="0"/>
        <v>482</v>
      </c>
      <c r="N49" s="50" t="s">
        <v>171</v>
      </c>
      <c r="O49" s="9">
        <f>IF($D49="理科",IF(AND($M49&gt;='高考-分数线'!$C$2,$G49&gt;='高考-分数线'!$D$2),36,IF($G49&gt;='高考-分数线'!$D$2,18,0)),IF($D49="文科",IF(AND($M49&gt;='高考-分数线'!$C$3,$G49&gt;='高考-分数线'!$D$3),36,IF($G49&gt;='高考-分数线'!$D$3,18,0))))</f>
        <v>0</v>
      </c>
      <c r="P49" s="9">
        <f>IF($D49="理科",IF(AND($M49&gt;='高考-分数线'!$C$2,H49&gt;='高考-分数线'!$E$2),36,IF(H49&gt;='高考-分数线'!$E$2,18,0)),IF($D49="文科",IF(AND($M49&gt;='高考-分数线'!$C$3,H49&gt;='高考-分数线'!$E$3),36,IF(H49&gt;='高考-分数线'!$E$3,18,0))))</f>
        <v>36</v>
      </c>
      <c r="Q49" s="9">
        <f>IF($D49="理科",IF(AND($M49&gt;='高考-分数线'!$C$2,I49&gt;='高考-分数线'!$F$2),36,IF(I49&gt;='高考-分数线'!$F$2,18,0)),IF($D49="文科",IF(AND($M49&gt;='高考-分数线'!$C$3,I49&gt;='高考-分数线'!$F$3),36,IF(I49&gt;='高考-分数线'!$F$3,18,0))))</f>
        <v>36</v>
      </c>
      <c r="R49" s="9">
        <f>IF($D49="理科",IF(AND($M49&gt;='高考-分数线'!$C$2,J49&gt;='高考-分数线'!$G$2),36,IF(J49&gt;='高考-分数线'!$G$2,18,0)),IF($D49="文科",IF(AND($M49&gt;='高考-分数线'!$C$3,J49&gt;='高考-分数线'!$G$3),36,IF(J49&gt;='高考-分数线'!$G$3,18,0))))</f>
        <v>0</v>
      </c>
      <c r="S49" s="9">
        <f>IF($D49="理科",IF(AND($M49&gt;='高考-分数线'!$C$2,K49&gt;='高考-分数线'!$H$2),36,IF(K49&gt;='高考-分数线'!$H$2,18,0)),IF($D49="文科",IF(AND($M49&gt;='高考-分数线'!$C$3,K49&gt;='高考-分数线'!$H$3),36,IF(K49&gt;='高考-分数线'!$H$3,18,0))))</f>
        <v>36</v>
      </c>
      <c r="T49" s="9">
        <f>IF($D49="理科",IF(AND($M49&gt;='高考-分数线'!$C$2,L49&gt;='高考-分数线'!$I$2),36,IF(L49&gt;='高考-分数线'!$I$2,18,0)),IF($D49="文科",IF(AND($M49&gt;='高考-分数线'!$C$3,L49&gt;='高考-分数线'!$I$3),36,IF(L49&gt;='高考-分数线'!$I$3,18,0))))</f>
        <v>0</v>
      </c>
      <c r="U49" s="33"/>
      <c r="V49" s="54" t="s">
        <v>73</v>
      </c>
      <c r="W49" s="9">
        <f t="shared" si="1"/>
        <v>0</v>
      </c>
      <c r="X49" s="54" t="s">
        <v>84</v>
      </c>
      <c r="Y49" s="9">
        <f t="shared" si="2"/>
        <v>3.6</v>
      </c>
      <c r="Z49" s="54" t="s">
        <v>88</v>
      </c>
      <c r="AA49" s="9">
        <f t="shared" si="3"/>
        <v>3.6</v>
      </c>
      <c r="AB49" s="54" t="s">
        <v>93</v>
      </c>
      <c r="AC49" s="9">
        <f t="shared" si="4"/>
        <v>0</v>
      </c>
      <c r="AD49" s="54" t="s">
        <v>96</v>
      </c>
      <c r="AE49" s="9">
        <f t="shared" si="5"/>
        <v>3.6</v>
      </c>
      <c r="AF49" s="54" t="s">
        <v>102</v>
      </c>
      <c r="AG49" s="9">
        <f t="shared" si="6"/>
        <v>0</v>
      </c>
      <c r="AH49" s="9"/>
      <c r="AI49" s="9" t="s">
        <v>73</v>
      </c>
      <c r="AJ49" s="9">
        <f t="shared" si="7"/>
        <v>0</v>
      </c>
      <c r="AK49" s="55" t="s">
        <v>84</v>
      </c>
      <c r="AL49" s="9">
        <f t="shared" si="8"/>
        <v>3.6</v>
      </c>
      <c r="AM49" s="9" t="s">
        <v>88</v>
      </c>
      <c r="AN49" s="9">
        <f t="shared" si="9"/>
        <v>3.6</v>
      </c>
      <c r="AO49" s="54" t="s">
        <v>91</v>
      </c>
      <c r="AP49" s="9">
        <f t="shared" si="10"/>
        <v>0</v>
      </c>
      <c r="AQ49" s="54" t="s">
        <v>96</v>
      </c>
      <c r="AR49" s="9">
        <f t="shared" si="11"/>
        <v>3.6</v>
      </c>
      <c r="AS49" s="54" t="s">
        <v>122</v>
      </c>
      <c r="AT49" s="9">
        <f t="shared" si="12"/>
        <v>0</v>
      </c>
      <c r="AU49" s="9"/>
      <c r="AV49" s="54" t="s">
        <v>73</v>
      </c>
      <c r="AW49" s="9">
        <f t="shared" si="13"/>
        <v>0</v>
      </c>
      <c r="AX49" s="54" t="s">
        <v>84</v>
      </c>
      <c r="AY49" s="9">
        <f t="shared" si="14"/>
        <v>5.4</v>
      </c>
      <c r="AZ49" s="54" t="s">
        <v>88</v>
      </c>
      <c r="BA49" s="9">
        <f t="shared" si="15"/>
        <v>5.4</v>
      </c>
      <c r="BB49" s="54" t="s">
        <v>93</v>
      </c>
      <c r="BC49" s="9">
        <f t="shared" si="16"/>
        <v>0</v>
      </c>
      <c r="BD49" s="54" t="s">
        <v>98</v>
      </c>
      <c r="BE49" s="9">
        <f t="shared" si="17"/>
        <v>5.4</v>
      </c>
      <c r="BF49" s="54" t="s">
        <v>102</v>
      </c>
      <c r="BG49" s="9">
        <f t="shared" si="18"/>
        <v>0</v>
      </c>
      <c r="BH49" s="9"/>
      <c r="BI49" s="54" t="s">
        <v>73</v>
      </c>
      <c r="BJ49" s="9">
        <f t="shared" si="19"/>
        <v>0</v>
      </c>
      <c r="BK49" s="55" t="s">
        <v>84</v>
      </c>
      <c r="BL49" s="9">
        <f t="shared" si="20"/>
        <v>5.4</v>
      </c>
      <c r="BM49" s="54" t="s">
        <v>135</v>
      </c>
      <c r="BN49" s="9">
        <f t="shared" si="21"/>
        <v>5.4</v>
      </c>
      <c r="BO49" s="54" t="s">
        <v>93</v>
      </c>
      <c r="BP49" s="9">
        <f t="shared" si="22"/>
        <v>0</v>
      </c>
      <c r="BQ49" s="54" t="s">
        <v>98</v>
      </c>
      <c r="BR49" s="9">
        <f t="shared" si="23"/>
        <v>5.4</v>
      </c>
      <c r="BS49" s="54" t="s">
        <v>102</v>
      </c>
      <c r="BT49" s="9">
        <f t="shared" si="24"/>
        <v>0</v>
      </c>
      <c r="BU49" s="9"/>
      <c r="BV49" s="54" t="s">
        <v>136</v>
      </c>
      <c r="BW49" s="9">
        <f t="shared" si="25"/>
        <v>0</v>
      </c>
      <c r="BX49" s="55" t="s">
        <v>84</v>
      </c>
      <c r="BY49" s="9">
        <f t="shared" si="26"/>
        <v>9</v>
      </c>
      <c r="BZ49" s="54" t="s">
        <v>88</v>
      </c>
      <c r="CA49" s="9">
        <f t="shared" si="27"/>
        <v>9</v>
      </c>
      <c r="CB49" s="54" t="s">
        <v>91</v>
      </c>
      <c r="CC49" s="9">
        <f t="shared" si="28"/>
        <v>0</v>
      </c>
      <c r="CD49" s="54" t="s">
        <v>96</v>
      </c>
      <c r="CE49" s="9">
        <f t="shared" si="29"/>
        <v>9</v>
      </c>
      <c r="CF49" s="54" t="s">
        <v>122</v>
      </c>
      <c r="CG49" s="9">
        <f t="shared" si="30"/>
        <v>0</v>
      </c>
      <c r="CH49" s="9"/>
      <c r="CI49" s="54" t="s">
        <v>136</v>
      </c>
      <c r="CJ49" s="9">
        <f t="shared" si="31"/>
        <v>0</v>
      </c>
      <c r="CK49" s="55" t="s">
        <v>84</v>
      </c>
      <c r="CL49" s="9">
        <f t="shared" si="32"/>
        <v>9</v>
      </c>
      <c r="CM49" s="54" t="s">
        <v>88</v>
      </c>
      <c r="CN49" s="9">
        <f t="shared" si="33"/>
        <v>9</v>
      </c>
      <c r="CO49" s="54" t="s">
        <v>91</v>
      </c>
      <c r="CP49" s="9">
        <f t="shared" si="34"/>
        <v>0</v>
      </c>
      <c r="CQ49" s="54" t="s">
        <v>96</v>
      </c>
      <c r="CR49" s="9">
        <f t="shared" si="35"/>
        <v>9</v>
      </c>
      <c r="CS49" s="54" t="s">
        <v>122</v>
      </c>
      <c r="CT49" s="9">
        <f t="shared" si="36"/>
        <v>0</v>
      </c>
    </row>
    <row r="50" spans="1:98" x14ac:dyDescent="0.15">
      <c r="A50" s="33" t="s">
        <v>264</v>
      </c>
      <c r="B50" s="34" t="s">
        <v>265</v>
      </c>
      <c r="C50" s="35" t="s">
        <v>170</v>
      </c>
      <c r="D50" s="35" t="s">
        <v>51</v>
      </c>
      <c r="E50" s="9">
        <v>1</v>
      </c>
      <c r="F50" s="36"/>
      <c r="G50" s="33">
        <v>97</v>
      </c>
      <c r="H50" s="9">
        <v>101</v>
      </c>
      <c r="I50" s="9">
        <v>109</v>
      </c>
      <c r="J50" s="9">
        <v>54.5</v>
      </c>
      <c r="K50" s="9">
        <v>53</v>
      </c>
      <c r="L50" s="9">
        <v>65.5</v>
      </c>
      <c r="M50" s="4">
        <f t="shared" si="0"/>
        <v>480</v>
      </c>
      <c r="N50" s="50" t="s">
        <v>171</v>
      </c>
      <c r="O50" s="9">
        <f>IF($D50="理科",IF(AND($M50&gt;='高考-分数线'!$C$2,$G50&gt;='高考-分数线'!$D$2),36,IF($G50&gt;='高考-分数线'!$D$2,18,0)),IF($D50="文科",IF(AND($M50&gt;='高考-分数线'!$C$3,$G50&gt;='高考-分数线'!$D$3),36,IF($G50&gt;='高考-分数线'!$D$3,18,0))))</f>
        <v>0</v>
      </c>
      <c r="P50" s="9">
        <f>IF($D50="理科",IF(AND($M50&gt;='高考-分数线'!$C$2,H50&gt;='高考-分数线'!$E$2),36,IF(H50&gt;='高考-分数线'!$E$2,18,0)),IF($D50="文科",IF(AND($M50&gt;='高考-分数线'!$C$3,H50&gt;='高考-分数线'!$E$3),36,IF(H50&gt;='高考-分数线'!$E$3,18,0))))</f>
        <v>36</v>
      </c>
      <c r="Q50" s="9">
        <f>IF($D50="理科",IF(AND($M50&gt;='高考-分数线'!$C$2,I50&gt;='高考-分数线'!$F$2),36,IF(I50&gt;='高考-分数线'!$F$2,18,0)),IF($D50="文科",IF(AND($M50&gt;='高考-分数线'!$C$3,I50&gt;='高考-分数线'!$F$3),36,IF(I50&gt;='高考-分数线'!$F$3,18,0))))</f>
        <v>36</v>
      </c>
      <c r="R50" s="9">
        <f>IF($D50="理科",IF(AND($M50&gt;='高考-分数线'!$C$2,J50&gt;='高考-分数线'!$G$2),36,IF(J50&gt;='高考-分数线'!$G$2,18,0)),IF($D50="文科",IF(AND($M50&gt;='高考-分数线'!$C$3,J50&gt;='高考-分数线'!$G$3),36,IF(J50&gt;='高考-分数线'!$G$3,18,0))))</f>
        <v>36</v>
      </c>
      <c r="S50" s="9">
        <f>IF($D50="理科",IF(AND($M50&gt;='高考-分数线'!$C$2,K50&gt;='高考-分数线'!$H$2),36,IF(K50&gt;='高考-分数线'!$H$2,18,0)),IF($D50="文科",IF(AND($M50&gt;='高考-分数线'!$C$3,K50&gt;='高考-分数线'!$H$3),36,IF(K50&gt;='高考-分数线'!$H$3,18,0))))</f>
        <v>0</v>
      </c>
      <c r="T50" s="9">
        <f>IF($D50="理科",IF(AND($M50&gt;='高考-分数线'!$C$2,L50&gt;='高考-分数线'!$I$2),36,IF(L50&gt;='高考-分数线'!$I$2,18,0)),IF($D50="文科",IF(AND($M50&gt;='高考-分数线'!$C$3,L50&gt;='高考-分数线'!$I$3),36,IF(L50&gt;='高考-分数线'!$I$3,18,0))))</f>
        <v>36</v>
      </c>
      <c r="U50" s="33"/>
      <c r="V50" s="54" t="s">
        <v>76</v>
      </c>
      <c r="W50" s="9">
        <f t="shared" si="1"/>
        <v>0</v>
      </c>
      <c r="X50" s="54" t="s">
        <v>83</v>
      </c>
      <c r="Y50" s="9">
        <f t="shared" si="2"/>
        <v>3.6</v>
      </c>
      <c r="Z50" s="54" t="s">
        <v>85</v>
      </c>
      <c r="AA50" s="9">
        <f t="shared" si="3"/>
        <v>3.6</v>
      </c>
      <c r="AB50" s="54" t="s">
        <v>94</v>
      </c>
      <c r="AC50" s="9">
        <f t="shared" si="4"/>
        <v>3.6</v>
      </c>
      <c r="AD50" s="54" t="s">
        <v>98</v>
      </c>
      <c r="AE50" s="9">
        <f t="shared" si="5"/>
        <v>0</v>
      </c>
      <c r="AF50" s="54" t="s">
        <v>121</v>
      </c>
      <c r="AG50" s="9">
        <f t="shared" si="6"/>
        <v>3.6</v>
      </c>
      <c r="AH50" s="9"/>
      <c r="AI50" s="9" t="s">
        <v>76</v>
      </c>
      <c r="AJ50" s="9">
        <f t="shared" si="7"/>
        <v>0</v>
      </c>
      <c r="AK50" s="55" t="s">
        <v>83</v>
      </c>
      <c r="AL50" s="9">
        <f t="shared" si="8"/>
        <v>3.6</v>
      </c>
      <c r="AM50" s="9" t="s">
        <v>85</v>
      </c>
      <c r="AN50" s="9">
        <f t="shared" si="9"/>
        <v>3.6</v>
      </c>
      <c r="AO50" s="54" t="s">
        <v>94</v>
      </c>
      <c r="AP50" s="9">
        <f t="shared" si="10"/>
        <v>3.6</v>
      </c>
      <c r="AQ50" s="54" t="s">
        <v>96</v>
      </c>
      <c r="AR50" s="9">
        <f t="shared" si="11"/>
        <v>0</v>
      </c>
      <c r="AS50" s="54" t="s">
        <v>102</v>
      </c>
      <c r="AT50" s="9">
        <f t="shared" si="12"/>
        <v>3.6</v>
      </c>
      <c r="AU50" s="9"/>
      <c r="AV50" s="54" t="s">
        <v>76</v>
      </c>
      <c r="AW50" s="9">
        <f t="shared" si="13"/>
        <v>0</v>
      </c>
      <c r="AX50" s="54" t="s">
        <v>129</v>
      </c>
      <c r="AY50" s="9">
        <f t="shared" si="14"/>
        <v>5.4</v>
      </c>
      <c r="AZ50" s="54" t="s">
        <v>85</v>
      </c>
      <c r="BA50" s="9">
        <f t="shared" si="15"/>
        <v>5.4</v>
      </c>
      <c r="BB50" s="54" t="s">
        <v>94</v>
      </c>
      <c r="BC50" s="9">
        <f t="shared" si="16"/>
        <v>5.4</v>
      </c>
      <c r="BD50" s="54" t="s">
        <v>98</v>
      </c>
      <c r="BE50" s="9">
        <f t="shared" si="17"/>
        <v>0</v>
      </c>
      <c r="BF50" s="54" t="s">
        <v>121</v>
      </c>
      <c r="BG50" s="9">
        <f t="shared" si="18"/>
        <v>5.4</v>
      </c>
      <c r="BH50" s="9"/>
      <c r="BI50" s="54" t="s">
        <v>76</v>
      </c>
      <c r="BJ50" s="9">
        <f t="shared" si="19"/>
        <v>0</v>
      </c>
      <c r="BK50" s="55" t="s">
        <v>83</v>
      </c>
      <c r="BL50" s="9">
        <f t="shared" si="20"/>
        <v>5.4</v>
      </c>
      <c r="BM50" s="54" t="s">
        <v>85</v>
      </c>
      <c r="BN50" s="9">
        <f t="shared" si="21"/>
        <v>5.4</v>
      </c>
      <c r="BO50" s="54" t="s">
        <v>94</v>
      </c>
      <c r="BP50" s="9">
        <f t="shared" si="22"/>
        <v>5.4</v>
      </c>
      <c r="BQ50" s="54" t="s">
        <v>98</v>
      </c>
      <c r="BR50" s="9">
        <f t="shared" si="23"/>
        <v>0</v>
      </c>
      <c r="BS50" s="54" t="s">
        <v>121</v>
      </c>
      <c r="BT50" s="9">
        <f t="shared" si="24"/>
        <v>5.4</v>
      </c>
      <c r="BU50" s="9"/>
      <c r="BV50" s="54" t="s">
        <v>73</v>
      </c>
      <c r="BW50" s="9">
        <f t="shared" si="25"/>
        <v>0</v>
      </c>
      <c r="BX50" s="55" t="s">
        <v>83</v>
      </c>
      <c r="BY50" s="9">
        <f t="shared" si="26"/>
        <v>9</v>
      </c>
      <c r="BZ50" s="54" t="s">
        <v>85</v>
      </c>
      <c r="CA50" s="9">
        <f t="shared" si="27"/>
        <v>9</v>
      </c>
      <c r="CB50" s="54" t="s">
        <v>94</v>
      </c>
      <c r="CC50" s="9">
        <f t="shared" si="28"/>
        <v>9</v>
      </c>
      <c r="CD50" s="54" t="s">
        <v>98</v>
      </c>
      <c r="CE50" s="9">
        <f t="shared" si="29"/>
        <v>0</v>
      </c>
      <c r="CF50" s="54" t="s">
        <v>121</v>
      </c>
      <c r="CG50" s="9">
        <f t="shared" si="30"/>
        <v>9</v>
      </c>
      <c r="CH50" s="9"/>
      <c r="CI50" s="54" t="s">
        <v>73</v>
      </c>
      <c r="CJ50" s="9">
        <f t="shared" si="31"/>
        <v>0</v>
      </c>
      <c r="CK50" s="55" t="s">
        <v>83</v>
      </c>
      <c r="CL50" s="9">
        <f t="shared" si="32"/>
        <v>9</v>
      </c>
      <c r="CM50" s="54" t="s">
        <v>85</v>
      </c>
      <c r="CN50" s="9">
        <f t="shared" si="33"/>
        <v>9</v>
      </c>
      <c r="CO50" s="54" t="s">
        <v>94</v>
      </c>
      <c r="CP50" s="9">
        <f t="shared" si="34"/>
        <v>9</v>
      </c>
      <c r="CQ50" s="54" t="s">
        <v>98</v>
      </c>
      <c r="CR50" s="9">
        <f t="shared" si="35"/>
        <v>0</v>
      </c>
      <c r="CS50" s="54" t="s">
        <v>121</v>
      </c>
      <c r="CT50" s="9">
        <f t="shared" si="36"/>
        <v>9</v>
      </c>
    </row>
    <row r="51" spans="1:98" x14ac:dyDescent="0.15">
      <c r="A51" s="33" t="s">
        <v>266</v>
      </c>
      <c r="B51" s="34" t="s">
        <v>267</v>
      </c>
      <c r="C51" s="35" t="s">
        <v>170</v>
      </c>
      <c r="D51" s="35" t="s">
        <v>51</v>
      </c>
      <c r="E51" s="9">
        <v>1</v>
      </c>
      <c r="F51" s="36"/>
      <c r="G51" s="33">
        <v>117</v>
      </c>
      <c r="H51" s="9">
        <v>73</v>
      </c>
      <c r="I51" s="9">
        <v>97</v>
      </c>
      <c r="J51" s="9">
        <v>57.5</v>
      </c>
      <c r="K51" s="9">
        <v>65.5</v>
      </c>
      <c r="L51" s="9">
        <v>68.5</v>
      </c>
      <c r="M51" s="4">
        <f t="shared" si="0"/>
        <v>478.5</v>
      </c>
      <c r="N51" s="50" t="s">
        <v>171</v>
      </c>
      <c r="O51" s="9">
        <f>IF($D51="理科",IF(AND($M51&gt;='高考-分数线'!$C$2,$G51&gt;='高考-分数线'!$D$2),36,IF($G51&gt;='高考-分数线'!$D$2,18,0)),IF($D51="文科",IF(AND($M51&gt;='高考-分数线'!$C$3,$G51&gt;='高考-分数线'!$D$3),36,IF($G51&gt;='高考-分数线'!$D$3,18,0))))</f>
        <v>36</v>
      </c>
      <c r="P51" s="9">
        <f>IF($D51="理科",IF(AND($M51&gt;='高考-分数线'!$C$2,H51&gt;='高考-分数线'!$E$2),36,IF(H51&gt;='高考-分数线'!$E$2,18,0)),IF($D51="文科",IF(AND($M51&gt;='高考-分数线'!$C$3,H51&gt;='高考-分数线'!$E$3),36,IF(H51&gt;='高考-分数线'!$E$3,18,0))))</f>
        <v>0</v>
      </c>
      <c r="Q51" s="9">
        <f>IF($D51="理科",IF(AND($M51&gt;='高考-分数线'!$C$2,I51&gt;='高考-分数线'!$F$2),36,IF(I51&gt;='高考-分数线'!$F$2,18,0)),IF($D51="文科",IF(AND($M51&gt;='高考-分数线'!$C$3,I51&gt;='高考-分数线'!$F$3),36,IF(I51&gt;='高考-分数线'!$F$3,18,0))))</f>
        <v>0</v>
      </c>
      <c r="R51" s="9">
        <f>IF($D51="理科",IF(AND($M51&gt;='高考-分数线'!$C$2,J51&gt;='高考-分数线'!$G$2),36,IF(J51&gt;='高考-分数线'!$G$2,18,0)),IF($D51="文科",IF(AND($M51&gt;='高考-分数线'!$C$3,J51&gt;='高考-分数线'!$G$3),36,IF(J51&gt;='高考-分数线'!$G$3,18,0))))</f>
        <v>36</v>
      </c>
      <c r="S51" s="9">
        <f>IF($D51="理科",IF(AND($M51&gt;='高考-分数线'!$C$2,K51&gt;='高考-分数线'!$H$2),36,IF(K51&gt;='高考-分数线'!$H$2,18,0)),IF($D51="文科",IF(AND($M51&gt;='高考-分数线'!$C$3,K51&gt;='高考-分数线'!$H$3),36,IF(K51&gt;='高考-分数线'!$H$3,18,0))))</f>
        <v>36</v>
      </c>
      <c r="T51" s="9">
        <f>IF($D51="理科",IF(AND($M51&gt;='高考-分数线'!$C$2,L51&gt;='高考-分数线'!$I$2),36,IF(L51&gt;='高考-分数线'!$I$2,18,0)),IF($D51="文科",IF(AND($M51&gt;='高考-分数线'!$C$3,L51&gt;='高考-分数线'!$I$3),36,IF(L51&gt;='高考-分数线'!$I$3,18,0))))</f>
        <v>36</v>
      </c>
      <c r="U51" s="33"/>
      <c r="V51" s="54" t="s">
        <v>76</v>
      </c>
      <c r="W51" s="9">
        <f t="shared" si="1"/>
        <v>3.6</v>
      </c>
      <c r="X51" s="54" t="s">
        <v>83</v>
      </c>
      <c r="Y51" s="9">
        <f t="shared" si="2"/>
        <v>0</v>
      </c>
      <c r="Z51" s="54" t="s">
        <v>85</v>
      </c>
      <c r="AA51" s="9">
        <f t="shared" si="3"/>
        <v>0</v>
      </c>
      <c r="AB51" s="54" t="s">
        <v>94</v>
      </c>
      <c r="AC51" s="9">
        <f t="shared" si="4"/>
        <v>3.6</v>
      </c>
      <c r="AD51" s="54" t="s">
        <v>98</v>
      </c>
      <c r="AE51" s="9">
        <f t="shared" si="5"/>
        <v>3.6</v>
      </c>
      <c r="AF51" s="54" t="s">
        <v>121</v>
      </c>
      <c r="AG51" s="9">
        <f t="shared" si="6"/>
        <v>3.6</v>
      </c>
      <c r="AH51" s="9"/>
      <c r="AI51" s="9" t="s">
        <v>76</v>
      </c>
      <c r="AJ51" s="9">
        <f t="shared" si="7"/>
        <v>3.6</v>
      </c>
      <c r="AK51" s="55" t="s">
        <v>84</v>
      </c>
      <c r="AL51" s="9">
        <f t="shared" si="8"/>
        <v>0</v>
      </c>
      <c r="AM51" s="9" t="s">
        <v>89</v>
      </c>
      <c r="AN51" s="9">
        <f t="shared" si="9"/>
        <v>0</v>
      </c>
      <c r="AO51" s="54" t="s">
        <v>94</v>
      </c>
      <c r="AP51" s="9">
        <f t="shared" si="10"/>
        <v>3.6</v>
      </c>
      <c r="AQ51" s="54" t="s">
        <v>96</v>
      </c>
      <c r="AR51" s="9">
        <f t="shared" si="11"/>
        <v>3.6</v>
      </c>
      <c r="AS51" s="54" t="s">
        <v>102</v>
      </c>
      <c r="AT51" s="9">
        <f t="shared" si="12"/>
        <v>3.6</v>
      </c>
      <c r="AU51" s="9"/>
      <c r="AV51" s="54" t="s">
        <v>76</v>
      </c>
      <c r="AW51" s="9">
        <f t="shared" si="13"/>
        <v>5.4</v>
      </c>
      <c r="AX51" s="54" t="s">
        <v>129</v>
      </c>
      <c r="AY51" s="9">
        <f t="shared" si="14"/>
        <v>0</v>
      </c>
      <c r="AZ51" s="54" t="s">
        <v>89</v>
      </c>
      <c r="BA51" s="9">
        <f t="shared" si="15"/>
        <v>0</v>
      </c>
      <c r="BB51" s="54" t="s">
        <v>93</v>
      </c>
      <c r="BC51" s="9">
        <f t="shared" si="16"/>
        <v>5.4</v>
      </c>
      <c r="BD51" s="54" t="s">
        <v>96</v>
      </c>
      <c r="BE51" s="9">
        <f t="shared" si="17"/>
        <v>5.4</v>
      </c>
      <c r="BF51" s="54" t="s">
        <v>102</v>
      </c>
      <c r="BG51" s="9">
        <f t="shared" si="18"/>
        <v>5.4</v>
      </c>
      <c r="BH51" s="9"/>
      <c r="BI51" s="54" t="s">
        <v>76</v>
      </c>
      <c r="BJ51" s="9">
        <f t="shared" si="19"/>
        <v>5.4</v>
      </c>
      <c r="BK51" s="55" t="s">
        <v>83</v>
      </c>
      <c r="BL51" s="9">
        <f t="shared" si="20"/>
        <v>0</v>
      </c>
      <c r="BM51" s="54" t="s">
        <v>89</v>
      </c>
      <c r="BN51" s="9">
        <f t="shared" si="21"/>
        <v>0</v>
      </c>
      <c r="BO51" s="54" t="s">
        <v>93</v>
      </c>
      <c r="BP51" s="9">
        <f t="shared" si="22"/>
        <v>5.4</v>
      </c>
      <c r="BQ51" s="54" t="s">
        <v>96</v>
      </c>
      <c r="BR51" s="9">
        <f t="shared" si="23"/>
        <v>5.4</v>
      </c>
      <c r="BS51" s="54" t="s">
        <v>102</v>
      </c>
      <c r="BT51" s="9">
        <f t="shared" si="24"/>
        <v>5.4</v>
      </c>
      <c r="BU51" s="9"/>
      <c r="BV51" s="54" t="s">
        <v>73</v>
      </c>
      <c r="BW51" s="9">
        <f t="shared" si="25"/>
        <v>9</v>
      </c>
      <c r="BX51" s="55" t="s">
        <v>83</v>
      </c>
      <c r="BY51" s="9">
        <f t="shared" si="26"/>
        <v>0</v>
      </c>
      <c r="BZ51" s="54" t="s">
        <v>85</v>
      </c>
      <c r="CA51" s="9">
        <f t="shared" si="27"/>
        <v>0</v>
      </c>
      <c r="CB51" s="54" t="s">
        <v>94</v>
      </c>
      <c r="CC51" s="9">
        <f t="shared" si="28"/>
        <v>9</v>
      </c>
      <c r="CD51" s="54" t="s">
        <v>98</v>
      </c>
      <c r="CE51" s="9">
        <f t="shared" si="29"/>
        <v>9</v>
      </c>
      <c r="CF51" s="54" t="s">
        <v>121</v>
      </c>
      <c r="CG51" s="9">
        <f t="shared" si="30"/>
        <v>9</v>
      </c>
      <c r="CH51" s="9"/>
      <c r="CI51" s="54" t="s">
        <v>73</v>
      </c>
      <c r="CJ51" s="9">
        <f t="shared" si="31"/>
        <v>9</v>
      </c>
      <c r="CK51" s="55" t="s">
        <v>83</v>
      </c>
      <c r="CL51" s="9">
        <f t="shared" si="32"/>
        <v>0</v>
      </c>
      <c r="CM51" s="54" t="s">
        <v>85</v>
      </c>
      <c r="CN51" s="9">
        <f t="shared" si="33"/>
        <v>0</v>
      </c>
      <c r="CO51" s="54" t="s">
        <v>94</v>
      </c>
      <c r="CP51" s="9">
        <f t="shared" si="34"/>
        <v>9</v>
      </c>
      <c r="CQ51" s="54" t="s">
        <v>98</v>
      </c>
      <c r="CR51" s="9">
        <f t="shared" si="35"/>
        <v>9</v>
      </c>
      <c r="CS51" s="54" t="s">
        <v>121</v>
      </c>
      <c r="CT51" s="9">
        <f t="shared" si="36"/>
        <v>9</v>
      </c>
    </row>
    <row r="52" spans="1:98" x14ac:dyDescent="0.15">
      <c r="A52" s="33" t="s">
        <v>268</v>
      </c>
      <c r="B52" s="34" t="s">
        <v>269</v>
      </c>
      <c r="C52" s="35" t="s">
        <v>170</v>
      </c>
      <c r="D52" s="35" t="s">
        <v>51</v>
      </c>
      <c r="E52" s="9">
        <v>1</v>
      </c>
      <c r="F52" s="36"/>
      <c r="G52" s="33">
        <v>105</v>
      </c>
      <c r="H52" s="9">
        <v>107</v>
      </c>
      <c r="I52" s="9">
        <v>101</v>
      </c>
      <c r="J52" s="9">
        <v>42</v>
      </c>
      <c r="K52" s="9">
        <v>55</v>
      </c>
      <c r="L52" s="9">
        <v>65</v>
      </c>
      <c r="M52" s="4">
        <f t="shared" si="0"/>
        <v>475</v>
      </c>
      <c r="N52" s="50" t="s">
        <v>171</v>
      </c>
      <c r="O52" s="9">
        <f>IF($D52="理科",IF(AND($M52&gt;='高考-分数线'!$C$2,$G52&gt;='高考-分数线'!$D$2),36,IF($G52&gt;='高考-分数线'!$D$2,18,0)),IF($D52="文科",IF(AND($M52&gt;='高考-分数线'!$C$3,$G52&gt;='高考-分数线'!$D$3),36,IF($G52&gt;='高考-分数线'!$D$3,18,0))))</f>
        <v>36</v>
      </c>
      <c r="P52" s="9">
        <f>IF($D52="理科",IF(AND($M52&gt;='高考-分数线'!$C$2,H52&gt;='高考-分数线'!$E$2),36,IF(H52&gt;='高考-分数线'!$E$2,18,0)),IF($D52="文科",IF(AND($M52&gt;='高考-分数线'!$C$3,H52&gt;='高考-分数线'!$E$3),36,IF(H52&gt;='高考-分数线'!$E$3,18,0))))</f>
        <v>36</v>
      </c>
      <c r="Q52" s="9">
        <f>IF($D52="理科",IF(AND($M52&gt;='高考-分数线'!$C$2,I52&gt;='高考-分数线'!$F$2),36,IF(I52&gt;='高考-分数线'!$F$2,18,0)),IF($D52="文科",IF(AND($M52&gt;='高考-分数线'!$C$3,I52&gt;='高考-分数线'!$F$3),36,IF(I52&gt;='高考-分数线'!$F$3,18,0))))</f>
        <v>0</v>
      </c>
      <c r="R52" s="9">
        <f>IF($D52="理科",IF(AND($M52&gt;='高考-分数线'!$C$2,J52&gt;='高考-分数线'!$G$2),36,IF(J52&gt;='高考-分数线'!$G$2,18,0)),IF($D52="文科",IF(AND($M52&gt;='高考-分数线'!$C$3,J52&gt;='高考-分数线'!$G$3),36,IF(J52&gt;='高考-分数线'!$G$3,18,0))))</f>
        <v>0</v>
      </c>
      <c r="S52" s="9">
        <f>IF($D52="理科",IF(AND($M52&gt;='高考-分数线'!$C$2,K52&gt;='高考-分数线'!$H$2),36,IF(K52&gt;='高考-分数线'!$H$2,18,0)),IF($D52="文科",IF(AND($M52&gt;='高考-分数线'!$C$3,K52&gt;='高考-分数线'!$H$3),36,IF(K52&gt;='高考-分数线'!$H$3,18,0))))</f>
        <v>36</v>
      </c>
      <c r="T52" s="9">
        <f>IF($D52="理科",IF(AND($M52&gt;='高考-分数线'!$C$2,L52&gt;='高考-分数线'!$I$2),36,IF(L52&gt;='高考-分数线'!$I$2,18,0)),IF($D52="文科",IF(AND($M52&gt;='高考-分数线'!$C$3,L52&gt;='高考-分数线'!$I$3),36,IF(L52&gt;='高考-分数线'!$I$3,18,0))))</f>
        <v>36</v>
      </c>
      <c r="U52" s="33"/>
      <c r="V52" s="54" t="s">
        <v>76</v>
      </c>
      <c r="W52" s="9">
        <f t="shared" si="1"/>
        <v>3.6</v>
      </c>
      <c r="X52" s="54" t="s">
        <v>83</v>
      </c>
      <c r="Y52" s="9">
        <f t="shared" si="2"/>
        <v>3.6</v>
      </c>
      <c r="Z52" s="54" t="s">
        <v>85</v>
      </c>
      <c r="AA52" s="9">
        <f t="shared" si="3"/>
        <v>0</v>
      </c>
      <c r="AB52" s="54" t="s">
        <v>94</v>
      </c>
      <c r="AC52" s="9">
        <f t="shared" si="4"/>
        <v>0</v>
      </c>
      <c r="AD52" s="54" t="s">
        <v>98</v>
      </c>
      <c r="AE52" s="9">
        <f t="shared" si="5"/>
        <v>3.6</v>
      </c>
      <c r="AF52" s="54" t="s">
        <v>121</v>
      </c>
      <c r="AG52" s="9">
        <f t="shared" si="6"/>
        <v>3.6</v>
      </c>
      <c r="AH52" s="9"/>
      <c r="AI52" s="9" t="s">
        <v>76</v>
      </c>
      <c r="AJ52" s="9">
        <f t="shared" si="7"/>
        <v>3.6</v>
      </c>
      <c r="AK52" s="55" t="s">
        <v>83</v>
      </c>
      <c r="AL52" s="9">
        <f t="shared" si="8"/>
        <v>3.6</v>
      </c>
      <c r="AM52" s="9" t="s">
        <v>88</v>
      </c>
      <c r="AN52" s="9">
        <f t="shared" si="9"/>
        <v>0</v>
      </c>
      <c r="AO52" s="54" t="s">
        <v>91</v>
      </c>
      <c r="AP52" s="9">
        <f t="shared" si="10"/>
        <v>0</v>
      </c>
      <c r="AQ52" s="54" t="s">
        <v>98</v>
      </c>
      <c r="AR52" s="9">
        <f t="shared" si="11"/>
        <v>3.6</v>
      </c>
      <c r="AS52" s="54" t="s">
        <v>102</v>
      </c>
      <c r="AT52" s="9">
        <f t="shared" si="12"/>
        <v>3.6</v>
      </c>
      <c r="AU52" s="9"/>
      <c r="AV52" s="54" t="s">
        <v>73</v>
      </c>
      <c r="AW52" s="9">
        <f t="shared" si="13"/>
        <v>5.4</v>
      </c>
      <c r="AX52" s="54" t="s">
        <v>84</v>
      </c>
      <c r="AY52" s="9">
        <f t="shared" si="14"/>
        <v>5.4</v>
      </c>
      <c r="AZ52" s="54" t="s">
        <v>88</v>
      </c>
      <c r="BA52" s="9">
        <f t="shared" si="15"/>
        <v>0</v>
      </c>
      <c r="BB52" s="54" t="s">
        <v>91</v>
      </c>
      <c r="BC52" s="9">
        <f t="shared" si="16"/>
        <v>0</v>
      </c>
      <c r="BD52" s="54" t="s">
        <v>98</v>
      </c>
      <c r="BE52" s="9">
        <f t="shared" si="17"/>
        <v>5.4</v>
      </c>
      <c r="BF52" s="54" t="s">
        <v>121</v>
      </c>
      <c r="BG52" s="9">
        <f t="shared" si="18"/>
        <v>5.4</v>
      </c>
      <c r="BH52" s="9"/>
      <c r="BI52" s="54" t="s">
        <v>73</v>
      </c>
      <c r="BJ52" s="9">
        <f t="shared" si="19"/>
        <v>5.4</v>
      </c>
      <c r="BK52" s="55" t="s">
        <v>84</v>
      </c>
      <c r="BL52" s="9">
        <f t="shared" si="20"/>
        <v>5.4</v>
      </c>
      <c r="BM52" s="54" t="s">
        <v>135</v>
      </c>
      <c r="BN52" s="9">
        <f t="shared" si="21"/>
        <v>0</v>
      </c>
      <c r="BO52" s="54" t="s">
        <v>91</v>
      </c>
      <c r="BP52" s="9">
        <f t="shared" si="22"/>
        <v>0</v>
      </c>
      <c r="BQ52" s="54" t="s">
        <v>98</v>
      </c>
      <c r="BR52" s="9">
        <f t="shared" si="23"/>
        <v>5.4</v>
      </c>
      <c r="BS52" s="54" t="s">
        <v>121</v>
      </c>
      <c r="BT52" s="9">
        <f t="shared" si="24"/>
        <v>5.4</v>
      </c>
      <c r="BU52" s="9"/>
      <c r="BV52" s="54" t="s">
        <v>73</v>
      </c>
      <c r="BW52" s="9">
        <f t="shared" si="25"/>
        <v>9</v>
      </c>
      <c r="BX52" s="55" t="s">
        <v>83</v>
      </c>
      <c r="BY52" s="9">
        <f t="shared" si="26"/>
        <v>9</v>
      </c>
      <c r="BZ52" s="54" t="s">
        <v>85</v>
      </c>
      <c r="CA52" s="9">
        <f t="shared" si="27"/>
        <v>0</v>
      </c>
      <c r="CB52" s="54" t="s">
        <v>91</v>
      </c>
      <c r="CC52" s="9">
        <f t="shared" si="28"/>
        <v>0</v>
      </c>
      <c r="CD52" s="54" t="s">
        <v>96</v>
      </c>
      <c r="CE52" s="9">
        <f t="shared" si="29"/>
        <v>9</v>
      </c>
      <c r="CF52" s="54" t="s">
        <v>122</v>
      </c>
      <c r="CG52" s="9">
        <f t="shared" si="30"/>
        <v>9</v>
      </c>
      <c r="CH52" s="9"/>
      <c r="CI52" s="54" t="s">
        <v>73</v>
      </c>
      <c r="CJ52" s="9">
        <f t="shared" si="31"/>
        <v>9</v>
      </c>
      <c r="CK52" s="55" t="s">
        <v>83</v>
      </c>
      <c r="CL52" s="9">
        <f t="shared" si="32"/>
        <v>9</v>
      </c>
      <c r="CM52" s="54" t="s">
        <v>85</v>
      </c>
      <c r="CN52" s="9">
        <f t="shared" si="33"/>
        <v>0</v>
      </c>
      <c r="CO52" s="54" t="s">
        <v>91</v>
      </c>
      <c r="CP52" s="9">
        <f t="shared" si="34"/>
        <v>0</v>
      </c>
      <c r="CQ52" s="54" t="s">
        <v>96</v>
      </c>
      <c r="CR52" s="9">
        <f t="shared" si="35"/>
        <v>9</v>
      </c>
      <c r="CS52" s="54" t="s">
        <v>122</v>
      </c>
      <c r="CT52" s="9">
        <f t="shared" si="36"/>
        <v>9</v>
      </c>
    </row>
    <row r="53" spans="1:98" x14ac:dyDescent="0.15">
      <c r="A53" s="33" t="s">
        <v>270</v>
      </c>
      <c r="B53" s="34" t="s">
        <v>271</v>
      </c>
      <c r="C53" s="35" t="s">
        <v>170</v>
      </c>
      <c r="D53" s="35" t="s">
        <v>51</v>
      </c>
      <c r="E53" s="9">
        <v>1</v>
      </c>
      <c r="F53" s="36"/>
      <c r="G53" s="33">
        <v>97</v>
      </c>
      <c r="H53" s="9">
        <v>86</v>
      </c>
      <c r="I53" s="9">
        <v>130</v>
      </c>
      <c r="J53" s="9">
        <v>65</v>
      </c>
      <c r="K53" s="9">
        <v>45</v>
      </c>
      <c r="L53" s="9">
        <v>49</v>
      </c>
      <c r="M53" s="4">
        <f t="shared" si="0"/>
        <v>472</v>
      </c>
      <c r="N53" s="50" t="s">
        <v>171</v>
      </c>
      <c r="O53" s="9">
        <f>IF($D53="理科",IF(AND($M53&gt;='高考-分数线'!$C$2,$G53&gt;='高考-分数线'!$D$2),36,IF($G53&gt;='高考-分数线'!$D$2,18,0)),IF($D53="文科",IF(AND($M53&gt;='高考-分数线'!$C$3,$G53&gt;='高考-分数线'!$D$3),36,IF($G53&gt;='高考-分数线'!$D$3,18,0))))</f>
        <v>0</v>
      </c>
      <c r="P53" s="9">
        <f>IF($D53="理科",IF(AND($M53&gt;='高考-分数线'!$C$2,H53&gt;='高考-分数线'!$E$2),36,IF(H53&gt;='高考-分数线'!$E$2,18,0)),IF($D53="文科",IF(AND($M53&gt;='高考-分数线'!$C$3,H53&gt;='高考-分数线'!$E$3),36,IF(H53&gt;='高考-分数线'!$E$3,18,0))))</f>
        <v>0</v>
      </c>
      <c r="Q53" s="9">
        <f>IF($D53="理科",IF(AND($M53&gt;='高考-分数线'!$C$2,I53&gt;='高考-分数线'!$F$2),36,IF(I53&gt;='高考-分数线'!$F$2,18,0)),IF($D53="文科",IF(AND($M53&gt;='高考-分数线'!$C$3,I53&gt;='高考-分数线'!$F$3),36,IF(I53&gt;='高考-分数线'!$F$3,18,0))))</f>
        <v>36</v>
      </c>
      <c r="R53" s="9">
        <f>IF($D53="理科",IF(AND($M53&gt;='高考-分数线'!$C$2,J53&gt;='高考-分数线'!$G$2),36,IF(J53&gt;='高考-分数线'!$G$2,18,0)),IF($D53="文科",IF(AND($M53&gt;='高考-分数线'!$C$3,J53&gt;='高考-分数线'!$G$3),36,IF(J53&gt;='高考-分数线'!$G$3,18,0))))</f>
        <v>36</v>
      </c>
      <c r="S53" s="9">
        <f>IF($D53="理科",IF(AND($M53&gt;='高考-分数线'!$C$2,K53&gt;='高考-分数线'!$H$2),36,IF(K53&gt;='高考-分数线'!$H$2,18,0)),IF($D53="文科",IF(AND($M53&gt;='高考-分数线'!$C$3,K53&gt;='高考-分数线'!$H$3),36,IF(K53&gt;='高考-分数线'!$H$3,18,0))))</f>
        <v>0</v>
      </c>
      <c r="T53" s="9">
        <f>IF($D53="理科",IF(AND($M53&gt;='高考-分数线'!$C$2,L53&gt;='高考-分数线'!$I$2),36,IF(L53&gt;='高考-分数线'!$I$2,18,0)),IF($D53="文科",IF(AND($M53&gt;='高考-分数线'!$C$3,L53&gt;='高考-分数线'!$I$3),36,IF(L53&gt;='高考-分数线'!$I$3,18,0))))</f>
        <v>0</v>
      </c>
      <c r="U53" s="33"/>
      <c r="V53" s="54" t="s">
        <v>73</v>
      </c>
      <c r="W53" s="9">
        <f t="shared" si="1"/>
        <v>0</v>
      </c>
      <c r="X53" s="54" t="s">
        <v>84</v>
      </c>
      <c r="Y53" s="9">
        <f t="shared" si="2"/>
        <v>0</v>
      </c>
      <c r="Z53" s="54" t="s">
        <v>88</v>
      </c>
      <c r="AA53" s="9">
        <f t="shared" si="3"/>
        <v>3.6</v>
      </c>
      <c r="AB53" s="54" t="s">
        <v>93</v>
      </c>
      <c r="AC53" s="9">
        <f t="shared" si="4"/>
        <v>3.6</v>
      </c>
      <c r="AD53" s="54" t="s">
        <v>96</v>
      </c>
      <c r="AE53" s="9">
        <f t="shared" si="5"/>
        <v>0</v>
      </c>
      <c r="AF53" s="54" t="s">
        <v>102</v>
      </c>
      <c r="AG53" s="9">
        <f t="shared" si="6"/>
        <v>0</v>
      </c>
      <c r="AH53" s="9"/>
      <c r="AI53" s="9" t="s">
        <v>78</v>
      </c>
      <c r="AJ53" s="9">
        <f t="shared" si="7"/>
        <v>0</v>
      </c>
      <c r="AK53" s="55" t="s">
        <v>81</v>
      </c>
      <c r="AL53" s="9">
        <f t="shared" si="8"/>
        <v>0</v>
      </c>
      <c r="AM53" s="9" t="s">
        <v>88</v>
      </c>
      <c r="AN53" s="9">
        <f t="shared" si="9"/>
        <v>3.6</v>
      </c>
      <c r="AO53" s="54" t="s">
        <v>91</v>
      </c>
      <c r="AP53" s="9">
        <f t="shared" si="10"/>
        <v>3.6</v>
      </c>
      <c r="AQ53" s="54" t="s">
        <v>96</v>
      </c>
      <c r="AR53" s="9">
        <f t="shared" si="11"/>
        <v>0</v>
      </c>
      <c r="AS53" s="54" t="s">
        <v>121</v>
      </c>
      <c r="AT53" s="9">
        <f t="shared" si="12"/>
        <v>0</v>
      </c>
      <c r="AU53" s="9"/>
      <c r="AV53" s="54" t="s">
        <v>78</v>
      </c>
      <c r="AW53" s="9">
        <f t="shared" si="13"/>
        <v>0</v>
      </c>
      <c r="AX53" s="54" t="s">
        <v>81</v>
      </c>
      <c r="AY53" s="9">
        <f t="shared" si="14"/>
        <v>0</v>
      </c>
      <c r="AZ53" s="54" t="s">
        <v>85</v>
      </c>
      <c r="BA53" s="9">
        <f t="shared" si="15"/>
        <v>5.4</v>
      </c>
      <c r="BB53" s="54" t="s">
        <v>91</v>
      </c>
      <c r="BC53" s="9">
        <f t="shared" si="16"/>
        <v>5.4</v>
      </c>
      <c r="BD53" s="54" t="s">
        <v>98</v>
      </c>
      <c r="BE53" s="9">
        <f t="shared" si="17"/>
        <v>0</v>
      </c>
      <c r="BF53" s="54" t="s">
        <v>121</v>
      </c>
      <c r="BG53" s="9">
        <f t="shared" si="18"/>
        <v>0</v>
      </c>
      <c r="BH53" s="9"/>
      <c r="BI53" s="54" t="s">
        <v>78</v>
      </c>
      <c r="BJ53" s="9">
        <f t="shared" si="19"/>
        <v>0</v>
      </c>
      <c r="BK53" s="55" t="s">
        <v>81</v>
      </c>
      <c r="BL53" s="9">
        <f t="shared" si="20"/>
        <v>0</v>
      </c>
      <c r="BM53" s="54" t="s">
        <v>85</v>
      </c>
      <c r="BN53" s="9">
        <f t="shared" si="21"/>
        <v>5.4</v>
      </c>
      <c r="BO53" s="54" t="s">
        <v>91</v>
      </c>
      <c r="BP53" s="9">
        <f t="shared" si="22"/>
        <v>5.4</v>
      </c>
      <c r="BQ53" s="54" t="s">
        <v>98</v>
      </c>
      <c r="BR53" s="9">
        <f t="shared" si="23"/>
        <v>0</v>
      </c>
      <c r="BS53" s="54" t="s">
        <v>121</v>
      </c>
      <c r="BT53" s="9">
        <f t="shared" si="24"/>
        <v>0</v>
      </c>
      <c r="BU53" s="9"/>
      <c r="BV53" s="54" t="s">
        <v>136</v>
      </c>
      <c r="BW53" s="9">
        <f t="shared" si="25"/>
        <v>0</v>
      </c>
      <c r="BX53" s="55" t="s">
        <v>84</v>
      </c>
      <c r="BY53" s="9">
        <f t="shared" si="26"/>
        <v>0</v>
      </c>
      <c r="BZ53" s="54" t="s">
        <v>88</v>
      </c>
      <c r="CA53" s="9">
        <f t="shared" si="27"/>
        <v>9</v>
      </c>
      <c r="CB53" s="54" t="s">
        <v>93</v>
      </c>
      <c r="CC53" s="9">
        <f t="shared" si="28"/>
        <v>9</v>
      </c>
      <c r="CD53" s="54" t="s">
        <v>96</v>
      </c>
      <c r="CE53" s="9">
        <f t="shared" si="29"/>
        <v>0</v>
      </c>
      <c r="CF53" s="54" t="s">
        <v>102</v>
      </c>
      <c r="CG53" s="9">
        <f t="shared" si="30"/>
        <v>0</v>
      </c>
      <c r="CH53" s="9"/>
      <c r="CI53" s="54" t="s">
        <v>136</v>
      </c>
      <c r="CJ53" s="9">
        <f t="shared" si="31"/>
        <v>0</v>
      </c>
      <c r="CK53" s="55" t="s">
        <v>84</v>
      </c>
      <c r="CL53" s="9">
        <f t="shared" si="32"/>
        <v>0</v>
      </c>
      <c r="CM53" s="54" t="s">
        <v>88</v>
      </c>
      <c r="CN53" s="9">
        <f t="shared" si="33"/>
        <v>9</v>
      </c>
      <c r="CO53" s="54" t="s">
        <v>93</v>
      </c>
      <c r="CP53" s="9">
        <f t="shared" si="34"/>
        <v>9</v>
      </c>
      <c r="CQ53" s="54" t="s">
        <v>96</v>
      </c>
      <c r="CR53" s="9">
        <f t="shared" si="35"/>
        <v>0</v>
      </c>
      <c r="CS53" s="54" t="s">
        <v>102</v>
      </c>
      <c r="CT53" s="9">
        <f t="shared" si="36"/>
        <v>0</v>
      </c>
    </row>
    <row r="54" spans="1:98" x14ac:dyDescent="0.15">
      <c r="A54" s="33" t="s">
        <v>272</v>
      </c>
      <c r="B54" s="34" t="s">
        <v>273</v>
      </c>
      <c r="C54" s="35" t="s">
        <v>170</v>
      </c>
      <c r="D54" s="35" t="s">
        <v>51</v>
      </c>
      <c r="E54" s="9">
        <v>0.9</v>
      </c>
      <c r="F54" s="36"/>
      <c r="G54" s="33">
        <v>97</v>
      </c>
      <c r="H54" s="9">
        <v>87</v>
      </c>
      <c r="I54" s="9">
        <v>99</v>
      </c>
      <c r="J54" s="9">
        <v>73</v>
      </c>
      <c r="K54" s="9">
        <v>50</v>
      </c>
      <c r="L54" s="9">
        <v>65.5</v>
      </c>
      <c r="M54" s="4">
        <f t="shared" si="0"/>
        <v>471.5</v>
      </c>
      <c r="N54" s="50" t="s">
        <v>171</v>
      </c>
      <c r="O54" s="9">
        <f>IF($D54="理科",IF(AND($M54&gt;='高考-分数线'!$C$2,$G54&gt;='高考-分数线'!$D$2),36,IF($G54&gt;='高考-分数线'!$D$2,18,0)),IF($D54="文科",IF(AND($M54&gt;='高考-分数线'!$C$3,$G54&gt;='高考-分数线'!$D$3),36,IF($G54&gt;='高考-分数线'!$D$3,18,0))))</f>
        <v>0</v>
      </c>
      <c r="P54" s="9">
        <f>IF($D54="理科",IF(AND($M54&gt;='高考-分数线'!$C$2,H54&gt;='高考-分数线'!$E$2),36,IF(H54&gt;='高考-分数线'!$E$2,18,0)),IF($D54="文科",IF(AND($M54&gt;='高考-分数线'!$C$3,H54&gt;='高考-分数线'!$E$3),36,IF(H54&gt;='高考-分数线'!$E$3,18,0))))</f>
        <v>0</v>
      </c>
      <c r="Q54" s="9">
        <f>IF($D54="理科",IF(AND($M54&gt;='高考-分数线'!$C$2,I54&gt;='高考-分数线'!$F$2),36,IF(I54&gt;='高考-分数线'!$F$2,18,0)),IF($D54="文科",IF(AND($M54&gt;='高考-分数线'!$C$3,I54&gt;='高考-分数线'!$F$3),36,IF(I54&gt;='高考-分数线'!$F$3,18,0))))</f>
        <v>0</v>
      </c>
      <c r="R54" s="9">
        <f>IF($D54="理科",IF(AND($M54&gt;='高考-分数线'!$C$2,J54&gt;='高考-分数线'!$G$2),36,IF(J54&gt;='高考-分数线'!$G$2,18,0)),IF($D54="文科",IF(AND($M54&gt;='高考-分数线'!$C$3,J54&gt;='高考-分数线'!$G$3),36,IF(J54&gt;='高考-分数线'!$G$3,18,0))))</f>
        <v>36</v>
      </c>
      <c r="S54" s="9">
        <f>IF($D54="理科",IF(AND($M54&gt;='高考-分数线'!$C$2,K54&gt;='高考-分数线'!$H$2),36,IF(K54&gt;='高考-分数线'!$H$2,18,0)),IF($D54="文科",IF(AND($M54&gt;='高考-分数线'!$C$3,K54&gt;='高考-分数线'!$H$3),36,IF(K54&gt;='高考-分数线'!$H$3,18,0))))</f>
        <v>0</v>
      </c>
      <c r="T54" s="9">
        <f>IF($D54="理科",IF(AND($M54&gt;='高考-分数线'!$C$2,L54&gt;='高考-分数线'!$I$2),36,IF(L54&gt;='高考-分数线'!$I$2,18,0)),IF($D54="文科",IF(AND($M54&gt;='高考-分数线'!$C$3,L54&gt;='高考-分数线'!$I$3),36,IF(L54&gt;='高考-分数线'!$I$3,18,0))))</f>
        <v>36</v>
      </c>
      <c r="U54" s="33"/>
      <c r="V54" s="54" t="s">
        <v>76</v>
      </c>
      <c r="W54" s="9">
        <f t="shared" si="1"/>
        <v>0</v>
      </c>
      <c r="X54" s="54" t="s">
        <v>83</v>
      </c>
      <c r="Y54" s="9">
        <f t="shared" si="2"/>
        <v>0</v>
      </c>
      <c r="Z54" s="54" t="s">
        <v>85</v>
      </c>
      <c r="AA54" s="9">
        <f t="shared" si="3"/>
        <v>0</v>
      </c>
      <c r="AB54" s="54" t="s">
        <v>94</v>
      </c>
      <c r="AC54" s="9">
        <f t="shared" si="4"/>
        <v>3.6</v>
      </c>
      <c r="AD54" s="54" t="s">
        <v>98</v>
      </c>
      <c r="AE54" s="9">
        <f t="shared" si="5"/>
        <v>0</v>
      </c>
      <c r="AF54" s="54" t="s">
        <v>121</v>
      </c>
      <c r="AG54" s="9">
        <f t="shared" si="6"/>
        <v>3.6</v>
      </c>
      <c r="AH54" s="9"/>
      <c r="AI54" s="9" t="s">
        <v>78</v>
      </c>
      <c r="AJ54" s="9">
        <f t="shared" si="7"/>
        <v>0</v>
      </c>
      <c r="AK54" s="55" t="s">
        <v>83</v>
      </c>
      <c r="AL54" s="9">
        <f t="shared" si="8"/>
        <v>0</v>
      </c>
      <c r="AM54" s="9" t="s">
        <v>85</v>
      </c>
      <c r="AN54" s="9">
        <f t="shared" si="9"/>
        <v>0</v>
      </c>
      <c r="AO54" s="54" t="s">
        <v>93</v>
      </c>
      <c r="AP54" s="9">
        <f t="shared" si="10"/>
        <v>3.6</v>
      </c>
      <c r="AQ54" s="54" t="s">
        <v>98</v>
      </c>
      <c r="AR54" s="9">
        <f t="shared" si="11"/>
        <v>0</v>
      </c>
      <c r="AS54" s="54" t="s">
        <v>102</v>
      </c>
      <c r="AT54" s="9">
        <f t="shared" si="12"/>
        <v>3.6</v>
      </c>
      <c r="AU54" s="9"/>
      <c r="AV54" s="54" t="s">
        <v>73</v>
      </c>
      <c r="AW54" s="9">
        <f t="shared" si="13"/>
        <v>0</v>
      </c>
      <c r="AX54" s="54" t="s">
        <v>84</v>
      </c>
      <c r="AY54" s="9">
        <f t="shared" si="14"/>
        <v>0</v>
      </c>
      <c r="AZ54" s="54" t="s">
        <v>88</v>
      </c>
      <c r="BA54" s="9">
        <f t="shared" si="15"/>
        <v>0</v>
      </c>
      <c r="BB54" s="54" t="s">
        <v>93</v>
      </c>
      <c r="BC54" s="9">
        <f t="shared" si="16"/>
        <v>5.4</v>
      </c>
      <c r="BD54" s="54" t="s">
        <v>96</v>
      </c>
      <c r="BE54" s="9">
        <f t="shared" si="17"/>
        <v>0</v>
      </c>
      <c r="BF54" s="54" t="s">
        <v>102</v>
      </c>
      <c r="BG54" s="9">
        <f t="shared" si="18"/>
        <v>5.4</v>
      </c>
      <c r="BH54" s="9"/>
      <c r="BI54" s="54" t="s">
        <v>73</v>
      </c>
      <c r="BJ54" s="9">
        <f t="shared" si="19"/>
        <v>0</v>
      </c>
      <c r="BK54" s="55" t="s">
        <v>84</v>
      </c>
      <c r="BL54" s="9">
        <f t="shared" si="20"/>
        <v>0</v>
      </c>
      <c r="BM54" s="54" t="s">
        <v>135</v>
      </c>
      <c r="BN54" s="9">
        <f t="shared" si="21"/>
        <v>0</v>
      </c>
      <c r="BO54" s="54" t="s">
        <v>93</v>
      </c>
      <c r="BP54" s="9">
        <f t="shared" si="22"/>
        <v>5.4</v>
      </c>
      <c r="BQ54" s="54" t="s">
        <v>96</v>
      </c>
      <c r="BR54" s="9">
        <f t="shared" si="23"/>
        <v>0</v>
      </c>
      <c r="BS54" s="54" t="s">
        <v>102</v>
      </c>
      <c r="BT54" s="9">
        <f t="shared" si="24"/>
        <v>5.4</v>
      </c>
      <c r="BU54" s="9"/>
      <c r="BV54" s="54" t="s">
        <v>73</v>
      </c>
      <c r="BW54" s="9">
        <f t="shared" si="25"/>
        <v>0</v>
      </c>
      <c r="BX54" s="55" t="s">
        <v>83</v>
      </c>
      <c r="BY54" s="9">
        <f t="shared" si="26"/>
        <v>0</v>
      </c>
      <c r="BZ54" s="54" t="s">
        <v>85</v>
      </c>
      <c r="CA54" s="9">
        <f t="shared" si="27"/>
        <v>0</v>
      </c>
      <c r="CB54" s="54" t="s">
        <v>94</v>
      </c>
      <c r="CC54" s="9">
        <f t="shared" si="28"/>
        <v>9</v>
      </c>
      <c r="CD54" s="54" t="s">
        <v>98</v>
      </c>
      <c r="CE54" s="9">
        <f t="shared" si="29"/>
        <v>0</v>
      </c>
      <c r="CF54" s="54" t="s">
        <v>121</v>
      </c>
      <c r="CG54" s="9">
        <f t="shared" si="30"/>
        <v>9</v>
      </c>
      <c r="CH54" s="9"/>
      <c r="CI54" s="54" t="s">
        <v>73</v>
      </c>
      <c r="CJ54" s="9">
        <f t="shared" si="31"/>
        <v>0</v>
      </c>
      <c r="CK54" s="55" t="s">
        <v>83</v>
      </c>
      <c r="CL54" s="9">
        <f t="shared" si="32"/>
        <v>0</v>
      </c>
      <c r="CM54" s="54" t="s">
        <v>85</v>
      </c>
      <c r="CN54" s="9">
        <f t="shared" si="33"/>
        <v>0</v>
      </c>
      <c r="CO54" s="54" t="s">
        <v>94</v>
      </c>
      <c r="CP54" s="9">
        <f t="shared" si="34"/>
        <v>9</v>
      </c>
      <c r="CQ54" s="54" t="s">
        <v>98</v>
      </c>
      <c r="CR54" s="9">
        <f t="shared" si="35"/>
        <v>0</v>
      </c>
      <c r="CS54" s="54" t="s">
        <v>121</v>
      </c>
      <c r="CT54" s="9">
        <f t="shared" si="36"/>
        <v>9</v>
      </c>
    </row>
    <row r="55" spans="1:98" x14ac:dyDescent="0.15">
      <c r="A55" s="33" t="s">
        <v>274</v>
      </c>
      <c r="B55" s="34" t="s">
        <v>275</v>
      </c>
      <c r="C55" s="35" t="s">
        <v>170</v>
      </c>
      <c r="D55" s="35" t="s">
        <v>51</v>
      </c>
      <c r="E55" s="9">
        <v>0.8</v>
      </c>
      <c r="F55" s="36"/>
      <c r="G55" s="33">
        <v>114</v>
      </c>
      <c r="H55" s="9">
        <v>79</v>
      </c>
      <c r="I55" s="9">
        <v>112</v>
      </c>
      <c r="J55" s="9">
        <v>52.5</v>
      </c>
      <c r="K55" s="9">
        <v>49</v>
      </c>
      <c r="L55" s="9">
        <v>64.5</v>
      </c>
      <c r="M55" s="4">
        <f t="shared" si="0"/>
        <v>471</v>
      </c>
      <c r="N55" s="50" t="s">
        <v>171</v>
      </c>
      <c r="O55" s="9">
        <f>IF($D55="理科",IF(AND($M55&gt;='高考-分数线'!$C$2,$G55&gt;='高考-分数线'!$D$2),36,IF($G55&gt;='高考-分数线'!$D$2,18,0)),IF($D55="文科",IF(AND($M55&gt;='高考-分数线'!$C$3,$G55&gt;='高考-分数线'!$D$3),36,IF($G55&gt;='高考-分数线'!$D$3,18,0))))</f>
        <v>36</v>
      </c>
      <c r="P55" s="9">
        <f>IF($D55="理科",IF(AND($M55&gt;='高考-分数线'!$C$2,H55&gt;='高考-分数线'!$E$2),36,IF(H55&gt;='高考-分数线'!$E$2,18,0)),IF($D55="文科",IF(AND($M55&gt;='高考-分数线'!$C$3,H55&gt;='高考-分数线'!$E$3),36,IF(H55&gt;='高考-分数线'!$E$3,18,0))))</f>
        <v>0</v>
      </c>
      <c r="Q55" s="9">
        <f>IF($D55="理科",IF(AND($M55&gt;='高考-分数线'!$C$2,I55&gt;='高考-分数线'!$F$2),36,IF(I55&gt;='高考-分数线'!$F$2,18,0)),IF($D55="文科",IF(AND($M55&gt;='高考-分数线'!$C$3,I55&gt;='高考-分数线'!$F$3),36,IF(I55&gt;='高考-分数线'!$F$3,18,0))))</f>
        <v>36</v>
      </c>
      <c r="R55" s="9">
        <f>IF($D55="理科",IF(AND($M55&gt;='高考-分数线'!$C$2,J55&gt;='高考-分数线'!$G$2),36,IF(J55&gt;='高考-分数线'!$G$2,18,0)),IF($D55="文科",IF(AND($M55&gt;='高考-分数线'!$C$3,J55&gt;='高考-分数线'!$G$3),36,IF(J55&gt;='高考-分数线'!$G$3,18,0))))</f>
        <v>36</v>
      </c>
      <c r="S55" s="9">
        <f>IF($D55="理科",IF(AND($M55&gt;='高考-分数线'!$C$2,K55&gt;='高考-分数线'!$H$2),36,IF(K55&gt;='高考-分数线'!$H$2,18,0)),IF($D55="文科",IF(AND($M55&gt;='高考-分数线'!$C$3,K55&gt;='高考-分数线'!$H$3),36,IF(K55&gt;='高考-分数线'!$H$3,18,0))))</f>
        <v>0</v>
      </c>
      <c r="T55" s="9">
        <f>IF($D55="理科",IF(AND($M55&gt;='高考-分数线'!$C$2,L55&gt;='高考-分数线'!$I$2),36,IF(L55&gt;='高考-分数线'!$I$2,18,0)),IF($D55="文科",IF(AND($M55&gt;='高考-分数线'!$C$3,L55&gt;='高考-分数线'!$I$3),36,IF(L55&gt;='高考-分数线'!$I$3,18,0))))</f>
        <v>0</v>
      </c>
      <c r="U55" s="33"/>
      <c r="V55" s="54" t="s">
        <v>76</v>
      </c>
      <c r="W55" s="9">
        <f t="shared" si="1"/>
        <v>3.6</v>
      </c>
      <c r="X55" s="54" t="s">
        <v>83</v>
      </c>
      <c r="Y55" s="9">
        <f t="shared" si="2"/>
        <v>0</v>
      </c>
      <c r="Z55" s="54" t="s">
        <v>85</v>
      </c>
      <c r="AA55" s="9">
        <f t="shared" si="3"/>
        <v>3.6</v>
      </c>
      <c r="AB55" s="54" t="s">
        <v>94</v>
      </c>
      <c r="AC55" s="9">
        <f t="shared" si="4"/>
        <v>3.6</v>
      </c>
      <c r="AD55" s="54" t="s">
        <v>98</v>
      </c>
      <c r="AE55" s="9">
        <f t="shared" si="5"/>
        <v>0</v>
      </c>
      <c r="AF55" s="54" t="s">
        <v>121</v>
      </c>
      <c r="AG55" s="9">
        <f t="shared" si="6"/>
        <v>0</v>
      </c>
      <c r="AH55" s="9"/>
      <c r="AI55" s="9" t="s">
        <v>78</v>
      </c>
      <c r="AJ55" s="9">
        <f t="shared" si="7"/>
        <v>3.6</v>
      </c>
      <c r="AK55" s="55" t="s">
        <v>84</v>
      </c>
      <c r="AL55" s="9">
        <f t="shared" si="8"/>
        <v>0</v>
      </c>
      <c r="AM55" s="9" t="s">
        <v>88</v>
      </c>
      <c r="AN55" s="9">
        <f t="shared" si="9"/>
        <v>3.6</v>
      </c>
      <c r="AO55" s="54" t="s">
        <v>91</v>
      </c>
      <c r="AP55" s="9">
        <f t="shared" si="10"/>
        <v>3.6</v>
      </c>
      <c r="AQ55" s="54" t="s">
        <v>96</v>
      </c>
      <c r="AR55" s="9">
        <f t="shared" si="11"/>
        <v>0</v>
      </c>
      <c r="AS55" s="54" t="s">
        <v>102</v>
      </c>
      <c r="AT55" s="9">
        <f t="shared" si="12"/>
        <v>0</v>
      </c>
      <c r="AU55" s="9"/>
      <c r="AV55" s="54" t="s">
        <v>78</v>
      </c>
      <c r="AW55" s="9">
        <f t="shared" si="13"/>
        <v>5.4</v>
      </c>
      <c r="AX55" s="54" t="s">
        <v>129</v>
      </c>
      <c r="AY55" s="9">
        <f t="shared" si="14"/>
        <v>0</v>
      </c>
      <c r="AZ55" s="54" t="s">
        <v>85</v>
      </c>
      <c r="BA55" s="9">
        <f t="shared" si="15"/>
        <v>5.4</v>
      </c>
      <c r="BB55" s="54" t="s">
        <v>91</v>
      </c>
      <c r="BC55" s="9">
        <f t="shared" si="16"/>
        <v>5.4</v>
      </c>
      <c r="BD55" s="54" t="s">
        <v>96</v>
      </c>
      <c r="BE55" s="9">
        <f t="shared" si="17"/>
        <v>0</v>
      </c>
      <c r="BF55" s="54" t="s">
        <v>102</v>
      </c>
      <c r="BG55" s="9">
        <f t="shared" si="18"/>
        <v>0</v>
      </c>
      <c r="BH55" s="9"/>
      <c r="BI55" s="54" t="s">
        <v>78</v>
      </c>
      <c r="BJ55" s="9">
        <f t="shared" si="19"/>
        <v>5.4</v>
      </c>
      <c r="BK55" s="55" t="s">
        <v>83</v>
      </c>
      <c r="BL55" s="9">
        <f t="shared" si="20"/>
        <v>0</v>
      </c>
      <c r="BM55" s="54" t="s">
        <v>85</v>
      </c>
      <c r="BN55" s="9">
        <f t="shared" si="21"/>
        <v>5.4</v>
      </c>
      <c r="BO55" s="54" t="s">
        <v>91</v>
      </c>
      <c r="BP55" s="9">
        <f t="shared" si="22"/>
        <v>5.4</v>
      </c>
      <c r="BQ55" s="54" t="s">
        <v>96</v>
      </c>
      <c r="BR55" s="9">
        <f t="shared" si="23"/>
        <v>0</v>
      </c>
      <c r="BS55" s="54" t="s">
        <v>102</v>
      </c>
      <c r="BT55" s="9">
        <f t="shared" si="24"/>
        <v>0</v>
      </c>
      <c r="BU55" s="9"/>
      <c r="BV55" s="54" t="s">
        <v>75</v>
      </c>
      <c r="BW55" s="9">
        <f t="shared" si="25"/>
        <v>9</v>
      </c>
      <c r="BX55" s="55" t="s">
        <v>138</v>
      </c>
      <c r="BY55" s="9">
        <f t="shared" si="26"/>
        <v>0</v>
      </c>
      <c r="BZ55" s="54" t="s">
        <v>89</v>
      </c>
      <c r="CA55" s="9">
        <f t="shared" si="27"/>
        <v>9</v>
      </c>
      <c r="CB55" s="54" t="s">
        <v>94</v>
      </c>
      <c r="CC55" s="9">
        <f t="shared" si="28"/>
        <v>9</v>
      </c>
      <c r="CD55" s="54" t="s">
        <v>98</v>
      </c>
      <c r="CE55" s="9">
        <f t="shared" si="29"/>
        <v>0</v>
      </c>
      <c r="CF55" s="54" t="s">
        <v>121</v>
      </c>
      <c r="CG55" s="9">
        <f t="shared" si="30"/>
        <v>0</v>
      </c>
      <c r="CH55" s="9"/>
      <c r="CI55" s="54" t="s">
        <v>75</v>
      </c>
      <c r="CJ55" s="9">
        <f t="shared" si="31"/>
        <v>9</v>
      </c>
      <c r="CK55" s="55" t="s">
        <v>138</v>
      </c>
      <c r="CL55" s="9">
        <f t="shared" si="32"/>
        <v>0</v>
      </c>
      <c r="CM55" s="54" t="s">
        <v>89</v>
      </c>
      <c r="CN55" s="9">
        <f t="shared" si="33"/>
        <v>9</v>
      </c>
      <c r="CO55" s="54" t="s">
        <v>94</v>
      </c>
      <c r="CP55" s="9">
        <f t="shared" si="34"/>
        <v>9</v>
      </c>
      <c r="CQ55" s="54" t="s">
        <v>98</v>
      </c>
      <c r="CR55" s="9">
        <f t="shared" si="35"/>
        <v>0</v>
      </c>
      <c r="CS55" s="54" t="s">
        <v>121</v>
      </c>
      <c r="CT55" s="9">
        <f t="shared" si="36"/>
        <v>0</v>
      </c>
    </row>
    <row r="56" spans="1:98" x14ac:dyDescent="0.15">
      <c r="A56" s="33" t="s">
        <v>276</v>
      </c>
      <c r="B56" s="34" t="s">
        <v>277</v>
      </c>
      <c r="C56" s="35" t="s">
        <v>170</v>
      </c>
      <c r="D56" s="35" t="s">
        <v>51</v>
      </c>
      <c r="E56" s="9">
        <v>0.6</v>
      </c>
      <c r="F56" s="36"/>
      <c r="G56" s="33">
        <v>94</v>
      </c>
      <c r="H56" s="9">
        <v>96</v>
      </c>
      <c r="I56" s="9">
        <v>95</v>
      </c>
      <c r="J56" s="9">
        <v>78</v>
      </c>
      <c r="K56" s="9">
        <v>47</v>
      </c>
      <c r="L56" s="9">
        <v>60.5</v>
      </c>
      <c r="M56" s="4">
        <f t="shared" si="0"/>
        <v>470.5</v>
      </c>
      <c r="N56" s="50" t="s">
        <v>171</v>
      </c>
      <c r="O56" s="9">
        <f>IF($D56="理科",IF(AND($M56&gt;='高考-分数线'!$C$2,$G56&gt;='高考-分数线'!$D$2),36,IF($G56&gt;='高考-分数线'!$D$2,18,0)),IF($D56="文科",IF(AND($M56&gt;='高考-分数线'!$C$3,$G56&gt;='高考-分数线'!$D$3),36,IF($G56&gt;='高考-分数线'!$D$3,18,0))))</f>
        <v>0</v>
      </c>
      <c r="P56" s="9">
        <f>IF($D56="理科",IF(AND($M56&gt;='高考-分数线'!$C$2,H56&gt;='高考-分数线'!$E$2),36,IF(H56&gt;='高考-分数线'!$E$2,18,0)),IF($D56="文科",IF(AND($M56&gt;='高考-分数线'!$C$3,H56&gt;='高考-分数线'!$E$3),36,IF(H56&gt;='高考-分数线'!$E$3,18,0))))</f>
        <v>36</v>
      </c>
      <c r="Q56" s="9">
        <f>IF($D56="理科",IF(AND($M56&gt;='高考-分数线'!$C$2,I56&gt;='高考-分数线'!$F$2),36,IF(I56&gt;='高考-分数线'!$F$2,18,0)),IF($D56="文科",IF(AND($M56&gt;='高考-分数线'!$C$3,I56&gt;='高考-分数线'!$F$3),36,IF(I56&gt;='高考-分数线'!$F$3,18,0))))</f>
        <v>0</v>
      </c>
      <c r="R56" s="9">
        <f>IF($D56="理科",IF(AND($M56&gt;='高考-分数线'!$C$2,J56&gt;='高考-分数线'!$G$2),36,IF(J56&gt;='高考-分数线'!$G$2,18,0)),IF($D56="文科",IF(AND($M56&gt;='高考-分数线'!$C$3,J56&gt;='高考-分数线'!$G$3),36,IF(J56&gt;='高考-分数线'!$G$3,18,0))))</f>
        <v>36</v>
      </c>
      <c r="S56" s="9">
        <f>IF($D56="理科",IF(AND($M56&gt;='高考-分数线'!$C$2,K56&gt;='高考-分数线'!$H$2),36,IF(K56&gt;='高考-分数线'!$H$2,18,0)),IF($D56="文科",IF(AND($M56&gt;='高考-分数线'!$C$3,K56&gt;='高考-分数线'!$H$3),36,IF(K56&gt;='高考-分数线'!$H$3,18,0))))</f>
        <v>0</v>
      </c>
      <c r="T56" s="9">
        <f>IF($D56="理科",IF(AND($M56&gt;='高考-分数线'!$C$2,L56&gt;='高考-分数线'!$I$2),36,IF(L56&gt;='高考-分数线'!$I$2,18,0)),IF($D56="文科",IF(AND($M56&gt;='高考-分数线'!$C$3,L56&gt;='高考-分数线'!$I$3),36,IF(L56&gt;='高考-分数线'!$I$3,18,0))))</f>
        <v>0</v>
      </c>
      <c r="U56" s="33"/>
      <c r="V56" s="54" t="s">
        <v>76</v>
      </c>
      <c r="W56" s="9">
        <f t="shared" si="1"/>
        <v>0</v>
      </c>
      <c r="X56" s="54" t="s">
        <v>83</v>
      </c>
      <c r="Y56" s="9">
        <f t="shared" si="2"/>
        <v>3.6</v>
      </c>
      <c r="Z56" s="54" t="s">
        <v>85</v>
      </c>
      <c r="AA56" s="9">
        <f t="shared" si="3"/>
        <v>0</v>
      </c>
      <c r="AB56" s="54" t="s">
        <v>94</v>
      </c>
      <c r="AC56" s="9">
        <f t="shared" si="4"/>
        <v>3.6</v>
      </c>
      <c r="AD56" s="54" t="s">
        <v>98</v>
      </c>
      <c r="AE56" s="9">
        <f t="shared" si="5"/>
        <v>0</v>
      </c>
      <c r="AF56" s="54" t="s">
        <v>121</v>
      </c>
      <c r="AG56" s="9">
        <f t="shared" si="6"/>
        <v>0</v>
      </c>
      <c r="AH56" s="9"/>
      <c r="AI56" s="9" t="s">
        <v>78</v>
      </c>
      <c r="AJ56" s="9">
        <f t="shared" si="7"/>
        <v>0</v>
      </c>
      <c r="AK56" s="55" t="s">
        <v>83</v>
      </c>
      <c r="AL56" s="9">
        <f t="shared" si="8"/>
        <v>3.6</v>
      </c>
      <c r="AM56" s="9" t="s">
        <v>88</v>
      </c>
      <c r="AN56" s="9">
        <f t="shared" si="9"/>
        <v>0</v>
      </c>
      <c r="AO56" s="54" t="s">
        <v>93</v>
      </c>
      <c r="AP56" s="9">
        <f t="shared" si="10"/>
        <v>3.6</v>
      </c>
      <c r="AQ56" s="54" t="s">
        <v>98</v>
      </c>
      <c r="AR56" s="9">
        <f t="shared" si="11"/>
        <v>0</v>
      </c>
      <c r="AS56" s="54" t="s">
        <v>102</v>
      </c>
      <c r="AT56" s="9">
        <f t="shared" si="12"/>
        <v>0</v>
      </c>
      <c r="AU56" s="9"/>
      <c r="AV56" s="54" t="s">
        <v>78</v>
      </c>
      <c r="AW56" s="9">
        <f t="shared" si="13"/>
        <v>0</v>
      </c>
      <c r="AX56" s="54" t="s">
        <v>129</v>
      </c>
      <c r="AY56" s="9">
        <f t="shared" si="14"/>
        <v>5.4</v>
      </c>
      <c r="AZ56" s="54" t="s">
        <v>88</v>
      </c>
      <c r="BA56" s="9">
        <f t="shared" si="15"/>
        <v>0</v>
      </c>
      <c r="BB56" s="54" t="s">
        <v>93</v>
      </c>
      <c r="BC56" s="9">
        <f t="shared" si="16"/>
        <v>5.4</v>
      </c>
      <c r="BD56" s="54" t="s">
        <v>96</v>
      </c>
      <c r="BE56" s="9">
        <f t="shared" si="17"/>
        <v>0</v>
      </c>
      <c r="BF56" s="54" t="s">
        <v>102</v>
      </c>
      <c r="BG56" s="9">
        <f t="shared" si="18"/>
        <v>0</v>
      </c>
      <c r="BH56" s="9"/>
      <c r="BI56" s="54" t="s">
        <v>78</v>
      </c>
      <c r="BJ56" s="9">
        <f t="shared" si="19"/>
        <v>0</v>
      </c>
      <c r="BK56" s="55" t="s">
        <v>83</v>
      </c>
      <c r="BL56" s="9">
        <f t="shared" si="20"/>
        <v>5.4</v>
      </c>
      <c r="BM56" s="54" t="s">
        <v>85</v>
      </c>
      <c r="BN56" s="9">
        <f t="shared" si="21"/>
        <v>0</v>
      </c>
      <c r="BO56" s="54" t="s">
        <v>93</v>
      </c>
      <c r="BP56" s="9">
        <f t="shared" si="22"/>
        <v>5.4</v>
      </c>
      <c r="BQ56" s="54" t="s">
        <v>96</v>
      </c>
      <c r="BR56" s="9">
        <f t="shared" si="23"/>
        <v>0</v>
      </c>
      <c r="BS56" s="54" t="s">
        <v>102</v>
      </c>
      <c r="BT56" s="9">
        <f t="shared" si="24"/>
        <v>0</v>
      </c>
      <c r="BU56" s="9"/>
      <c r="BV56" s="54" t="s">
        <v>75</v>
      </c>
      <c r="BW56" s="9">
        <f t="shared" si="25"/>
        <v>0</v>
      </c>
      <c r="BX56" s="55" t="s">
        <v>81</v>
      </c>
      <c r="BY56" s="9">
        <f t="shared" si="26"/>
        <v>9</v>
      </c>
      <c r="BZ56" s="54" t="s">
        <v>89</v>
      </c>
      <c r="CA56" s="9">
        <f t="shared" si="27"/>
        <v>0</v>
      </c>
      <c r="CB56" s="54" t="s">
        <v>94</v>
      </c>
      <c r="CC56" s="9">
        <f t="shared" si="28"/>
        <v>9</v>
      </c>
      <c r="CD56" s="54" t="s">
        <v>98</v>
      </c>
      <c r="CE56" s="9">
        <f t="shared" si="29"/>
        <v>0</v>
      </c>
      <c r="CF56" s="54" t="s">
        <v>121</v>
      </c>
      <c r="CG56" s="9">
        <f t="shared" si="30"/>
        <v>0</v>
      </c>
      <c r="CH56" s="9"/>
      <c r="CI56" s="54" t="s">
        <v>75</v>
      </c>
      <c r="CJ56" s="9">
        <f t="shared" si="31"/>
        <v>0</v>
      </c>
      <c r="CK56" s="55" t="s">
        <v>81</v>
      </c>
      <c r="CL56" s="9">
        <f t="shared" si="32"/>
        <v>9</v>
      </c>
      <c r="CM56" s="54" t="s">
        <v>89</v>
      </c>
      <c r="CN56" s="9">
        <f t="shared" si="33"/>
        <v>0</v>
      </c>
      <c r="CO56" s="54" t="s">
        <v>94</v>
      </c>
      <c r="CP56" s="9">
        <f t="shared" si="34"/>
        <v>9</v>
      </c>
      <c r="CQ56" s="54" t="s">
        <v>98</v>
      </c>
      <c r="CR56" s="9">
        <f t="shared" si="35"/>
        <v>0</v>
      </c>
      <c r="CS56" s="54" t="s">
        <v>121</v>
      </c>
      <c r="CT56" s="9">
        <f t="shared" si="36"/>
        <v>0</v>
      </c>
    </row>
    <row r="57" spans="1:98" x14ac:dyDescent="0.15">
      <c r="A57" s="33" t="s">
        <v>278</v>
      </c>
      <c r="B57" s="34" t="s">
        <v>279</v>
      </c>
      <c r="C57" s="35" t="s">
        <v>170</v>
      </c>
      <c r="D57" s="35" t="s">
        <v>51</v>
      </c>
      <c r="E57" s="9">
        <v>1</v>
      </c>
      <c r="F57" s="36"/>
      <c r="G57" s="33">
        <v>98</v>
      </c>
      <c r="H57" s="9">
        <v>96</v>
      </c>
      <c r="I57" s="9">
        <v>99</v>
      </c>
      <c r="J57" s="9">
        <v>56</v>
      </c>
      <c r="K57" s="9">
        <v>45</v>
      </c>
      <c r="L57" s="9">
        <v>74</v>
      </c>
      <c r="M57" s="4">
        <f t="shared" si="0"/>
        <v>468</v>
      </c>
      <c r="N57" s="50" t="s">
        <v>171</v>
      </c>
      <c r="O57" s="9">
        <f>IF($D57="理科",IF(AND($M57&gt;='高考-分数线'!$C$2,$G57&gt;='高考-分数线'!$D$2),36,IF($G57&gt;='高考-分数线'!$D$2,18,0)),IF($D57="文科",IF(AND($M57&gt;='高考-分数线'!$C$3,$G57&gt;='高考-分数线'!$D$3),36,IF($G57&gt;='高考-分数线'!$D$3,18,0))))</f>
        <v>0</v>
      </c>
      <c r="P57" s="9">
        <f>IF($D57="理科",IF(AND($M57&gt;='高考-分数线'!$C$2,H57&gt;='高考-分数线'!$E$2),36,IF(H57&gt;='高考-分数线'!$E$2,18,0)),IF($D57="文科",IF(AND($M57&gt;='高考-分数线'!$C$3,H57&gt;='高考-分数线'!$E$3),36,IF(H57&gt;='高考-分数线'!$E$3,18,0))))</f>
        <v>36</v>
      </c>
      <c r="Q57" s="9">
        <f>IF($D57="理科",IF(AND($M57&gt;='高考-分数线'!$C$2,I57&gt;='高考-分数线'!$F$2),36,IF(I57&gt;='高考-分数线'!$F$2,18,0)),IF($D57="文科",IF(AND($M57&gt;='高考-分数线'!$C$3,I57&gt;='高考-分数线'!$F$3),36,IF(I57&gt;='高考-分数线'!$F$3,18,0))))</f>
        <v>0</v>
      </c>
      <c r="R57" s="9">
        <f>IF($D57="理科",IF(AND($M57&gt;='高考-分数线'!$C$2,J57&gt;='高考-分数线'!$G$2),36,IF(J57&gt;='高考-分数线'!$G$2,18,0)),IF($D57="文科",IF(AND($M57&gt;='高考-分数线'!$C$3,J57&gt;='高考-分数线'!$G$3),36,IF(J57&gt;='高考-分数线'!$G$3,18,0))))</f>
        <v>36</v>
      </c>
      <c r="S57" s="9">
        <f>IF($D57="理科",IF(AND($M57&gt;='高考-分数线'!$C$2,K57&gt;='高考-分数线'!$H$2),36,IF(K57&gt;='高考-分数线'!$H$2,18,0)),IF($D57="文科",IF(AND($M57&gt;='高考-分数线'!$C$3,K57&gt;='高考-分数线'!$H$3),36,IF(K57&gt;='高考-分数线'!$H$3,18,0))))</f>
        <v>0</v>
      </c>
      <c r="T57" s="9">
        <f>IF($D57="理科",IF(AND($M57&gt;='高考-分数线'!$C$2,L57&gt;='高考-分数线'!$I$2),36,IF(L57&gt;='高考-分数线'!$I$2,18,0)),IF($D57="文科",IF(AND($M57&gt;='高考-分数线'!$C$3,L57&gt;='高考-分数线'!$I$3),36,IF(L57&gt;='高考-分数线'!$I$3,18,0))))</f>
        <v>36</v>
      </c>
      <c r="U57" s="33"/>
      <c r="V57" s="54" t="s">
        <v>73</v>
      </c>
      <c r="W57" s="9">
        <f t="shared" si="1"/>
        <v>0</v>
      </c>
      <c r="X57" s="54" t="s">
        <v>84</v>
      </c>
      <c r="Y57" s="9">
        <f t="shared" si="2"/>
        <v>3.6</v>
      </c>
      <c r="Z57" s="54" t="s">
        <v>88</v>
      </c>
      <c r="AA57" s="9">
        <f t="shared" si="3"/>
        <v>0</v>
      </c>
      <c r="AB57" s="54" t="s">
        <v>93</v>
      </c>
      <c r="AC57" s="9">
        <f t="shared" si="4"/>
        <v>3.6</v>
      </c>
      <c r="AD57" s="54" t="s">
        <v>96</v>
      </c>
      <c r="AE57" s="9">
        <f t="shared" si="5"/>
        <v>0</v>
      </c>
      <c r="AF57" s="54" t="s">
        <v>102</v>
      </c>
      <c r="AG57" s="9">
        <f t="shared" si="6"/>
        <v>3.6</v>
      </c>
      <c r="AH57" s="9"/>
      <c r="AI57" s="9" t="s">
        <v>73</v>
      </c>
      <c r="AJ57" s="9">
        <f t="shared" si="7"/>
        <v>0</v>
      </c>
      <c r="AK57" s="55" t="s">
        <v>84</v>
      </c>
      <c r="AL57" s="9">
        <f t="shared" si="8"/>
        <v>3.6</v>
      </c>
      <c r="AM57" s="9" t="s">
        <v>88</v>
      </c>
      <c r="AN57" s="9">
        <f t="shared" si="9"/>
        <v>0</v>
      </c>
      <c r="AO57" s="54" t="s">
        <v>94</v>
      </c>
      <c r="AP57" s="9">
        <f t="shared" si="10"/>
        <v>3.6</v>
      </c>
      <c r="AQ57" s="54" t="s">
        <v>96</v>
      </c>
      <c r="AR57" s="9">
        <f t="shared" si="11"/>
        <v>0</v>
      </c>
      <c r="AS57" s="54" t="s">
        <v>121</v>
      </c>
      <c r="AT57" s="9">
        <f t="shared" si="12"/>
        <v>3.6</v>
      </c>
      <c r="AU57" s="9"/>
      <c r="AV57" s="54" t="s">
        <v>73</v>
      </c>
      <c r="AW57" s="9">
        <f t="shared" si="13"/>
        <v>0</v>
      </c>
      <c r="AX57" s="54" t="s">
        <v>84</v>
      </c>
      <c r="AY57" s="9">
        <f t="shared" si="14"/>
        <v>5.4</v>
      </c>
      <c r="AZ57" s="54" t="s">
        <v>88</v>
      </c>
      <c r="BA57" s="9">
        <f t="shared" si="15"/>
        <v>0</v>
      </c>
      <c r="BB57" s="54" t="s">
        <v>93</v>
      </c>
      <c r="BC57" s="9">
        <f t="shared" si="16"/>
        <v>5.4</v>
      </c>
      <c r="BD57" s="54" t="s">
        <v>96</v>
      </c>
      <c r="BE57" s="9">
        <f t="shared" si="17"/>
        <v>0</v>
      </c>
      <c r="BF57" s="54" t="s">
        <v>102</v>
      </c>
      <c r="BG57" s="9">
        <f t="shared" si="18"/>
        <v>5.4</v>
      </c>
      <c r="BH57" s="9"/>
      <c r="BI57" s="54" t="s">
        <v>73</v>
      </c>
      <c r="BJ57" s="9">
        <f t="shared" si="19"/>
        <v>0</v>
      </c>
      <c r="BK57" s="55" t="s">
        <v>84</v>
      </c>
      <c r="BL57" s="9">
        <f t="shared" si="20"/>
        <v>5.4</v>
      </c>
      <c r="BM57" s="54" t="s">
        <v>135</v>
      </c>
      <c r="BN57" s="9">
        <f t="shared" si="21"/>
        <v>0</v>
      </c>
      <c r="BO57" s="54" t="s">
        <v>93</v>
      </c>
      <c r="BP57" s="9">
        <f t="shared" si="22"/>
        <v>5.4</v>
      </c>
      <c r="BQ57" s="54" t="s">
        <v>96</v>
      </c>
      <c r="BR57" s="9">
        <f t="shared" si="23"/>
        <v>0</v>
      </c>
      <c r="BS57" s="54" t="s">
        <v>102</v>
      </c>
      <c r="BT57" s="9">
        <f t="shared" si="24"/>
        <v>5.4</v>
      </c>
      <c r="BU57" s="9"/>
      <c r="BV57" s="54" t="s">
        <v>136</v>
      </c>
      <c r="BW57" s="9">
        <f t="shared" si="25"/>
        <v>0</v>
      </c>
      <c r="BX57" s="55" t="s">
        <v>84</v>
      </c>
      <c r="BY57" s="9">
        <f t="shared" si="26"/>
        <v>9</v>
      </c>
      <c r="BZ57" s="54" t="s">
        <v>88</v>
      </c>
      <c r="CA57" s="9">
        <f t="shared" si="27"/>
        <v>0</v>
      </c>
      <c r="CB57" s="54" t="s">
        <v>93</v>
      </c>
      <c r="CC57" s="9">
        <f t="shared" si="28"/>
        <v>9</v>
      </c>
      <c r="CD57" s="54" t="s">
        <v>96</v>
      </c>
      <c r="CE57" s="9">
        <f t="shared" si="29"/>
        <v>0</v>
      </c>
      <c r="CF57" s="54" t="s">
        <v>102</v>
      </c>
      <c r="CG57" s="9">
        <f t="shared" si="30"/>
        <v>9</v>
      </c>
      <c r="CH57" s="9"/>
      <c r="CI57" s="54" t="s">
        <v>136</v>
      </c>
      <c r="CJ57" s="9">
        <f t="shared" si="31"/>
        <v>0</v>
      </c>
      <c r="CK57" s="55" t="s">
        <v>84</v>
      </c>
      <c r="CL57" s="9">
        <f t="shared" si="32"/>
        <v>9</v>
      </c>
      <c r="CM57" s="54" t="s">
        <v>88</v>
      </c>
      <c r="CN57" s="9">
        <f t="shared" si="33"/>
        <v>0</v>
      </c>
      <c r="CO57" s="54" t="s">
        <v>93</v>
      </c>
      <c r="CP57" s="9">
        <f t="shared" si="34"/>
        <v>9</v>
      </c>
      <c r="CQ57" s="54" t="s">
        <v>96</v>
      </c>
      <c r="CR57" s="9">
        <f t="shared" si="35"/>
        <v>0</v>
      </c>
      <c r="CS57" s="54" t="s">
        <v>102</v>
      </c>
      <c r="CT57" s="9">
        <f t="shared" si="36"/>
        <v>9</v>
      </c>
    </row>
    <row r="58" spans="1:98" x14ac:dyDescent="0.15">
      <c r="A58" s="33" t="s">
        <v>280</v>
      </c>
      <c r="B58" s="34" t="s">
        <v>281</v>
      </c>
      <c r="C58" s="35" t="s">
        <v>170</v>
      </c>
      <c r="D58" s="35" t="s">
        <v>51</v>
      </c>
      <c r="E58" s="9"/>
      <c r="F58" s="36"/>
      <c r="G58" s="33">
        <v>94</v>
      </c>
      <c r="H58" s="9">
        <v>96</v>
      </c>
      <c r="I58" s="9">
        <v>83</v>
      </c>
      <c r="J58" s="9">
        <v>62</v>
      </c>
      <c r="K58" s="9">
        <v>73</v>
      </c>
      <c r="L58" s="9">
        <v>60</v>
      </c>
      <c r="M58" s="4">
        <f t="shared" si="0"/>
        <v>468</v>
      </c>
      <c r="N58" s="50" t="s">
        <v>171</v>
      </c>
      <c r="O58" s="9">
        <f>IF($D58="理科",IF(AND($M58&gt;='高考-分数线'!$C$2,$G58&gt;='高考-分数线'!$D$2),36,IF($G58&gt;='高考-分数线'!$D$2,18,0)),IF($D58="文科",IF(AND($M58&gt;='高考-分数线'!$C$3,$G58&gt;='高考-分数线'!$D$3),36,IF($G58&gt;='高考-分数线'!$D$3,18,0))))</f>
        <v>0</v>
      </c>
      <c r="P58" s="9">
        <f>IF($D58="理科",IF(AND($M58&gt;='高考-分数线'!$C$2,H58&gt;='高考-分数线'!$E$2),36,IF(H58&gt;='高考-分数线'!$E$2,18,0)),IF($D58="文科",IF(AND($M58&gt;='高考-分数线'!$C$3,H58&gt;='高考-分数线'!$E$3),36,IF(H58&gt;='高考-分数线'!$E$3,18,0))))</f>
        <v>36</v>
      </c>
      <c r="Q58" s="9">
        <f>IF($D58="理科",IF(AND($M58&gt;='高考-分数线'!$C$2,I58&gt;='高考-分数线'!$F$2),36,IF(I58&gt;='高考-分数线'!$F$2,18,0)),IF($D58="文科",IF(AND($M58&gt;='高考-分数线'!$C$3,I58&gt;='高考-分数线'!$F$3),36,IF(I58&gt;='高考-分数线'!$F$3,18,0))))</f>
        <v>0</v>
      </c>
      <c r="R58" s="9">
        <f>IF($D58="理科",IF(AND($M58&gt;='高考-分数线'!$C$2,J58&gt;='高考-分数线'!$G$2),36,IF(J58&gt;='高考-分数线'!$G$2,18,0)),IF($D58="文科",IF(AND($M58&gt;='高考-分数线'!$C$3,J58&gt;='高考-分数线'!$G$3),36,IF(J58&gt;='高考-分数线'!$G$3,18,0))))</f>
        <v>36</v>
      </c>
      <c r="S58" s="9">
        <f>IF($D58="理科",IF(AND($M58&gt;='高考-分数线'!$C$2,K58&gt;='高考-分数线'!$H$2),36,IF(K58&gt;='高考-分数线'!$H$2,18,0)),IF($D58="文科",IF(AND($M58&gt;='高考-分数线'!$C$3,K58&gt;='高考-分数线'!$H$3),36,IF(K58&gt;='高考-分数线'!$H$3,18,0))))</f>
        <v>36</v>
      </c>
      <c r="T58" s="9">
        <f>IF($D58="理科",IF(AND($M58&gt;='高考-分数线'!$C$2,L58&gt;='高考-分数线'!$I$2),36,IF(L58&gt;='高考-分数线'!$I$2,18,0)),IF($D58="文科",IF(AND($M58&gt;='高考-分数线'!$C$3,L58&gt;='高考-分数线'!$I$3),36,IF(L58&gt;='高考-分数线'!$I$3,18,0))))</f>
        <v>0</v>
      </c>
      <c r="U58" s="33"/>
      <c r="V58" s="54" t="s">
        <v>74</v>
      </c>
      <c r="W58" s="9">
        <f t="shared" si="1"/>
        <v>0</v>
      </c>
      <c r="X58" s="54" t="s">
        <v>84</v>
      </c>
      <c r="Y58" s="9">
        <f t="shared" si="2"/>
        <v>3.6</v>
      </c>
      <c r="Z58" s="54" t="s">
        <v>88</v>
      </c>
      <c r="AA58" s="9">
        <f t="shared" si="3"/>
        <v>0</v>
      </c>
      <c r="AB58" s="54" t="s">
        <v>93</v>
      </c>
      <c r="AC58" s="9">
        <f t="shared" si="4"/>
        <v>3.6</v>
      </c>
      <c r="AD58" s="54" t="s">
        <v>125</v>
      </c>
      <c r="AE58" s="9">
        <f t="shared" si="5"/>
        <v>3.6</v>
      </c>
      <c r="AF58" s="54" t="s">
        <v>100</v>
      </c>
      <c r="AG58" s="9">
        <f t="shared" si="6"/>
        <v>0</v>
      </c>
      <c r="AH58" s="9"/>
      <c r="AI58" s="9" t="s">
        <v>75</v>
      </c>
      <c r="AJ58" s="9">
        <f t="shared" si="7"/>
        <v>0</v>
      </c>
      <c r="AK58" s="55" t="s">
        <v>81</v>
      </c>
      <c r="AL58" s="9">
        <f t="shared" si="8"/>
        <v>3.6</v>
      </c>
      <c r="AM58" s="9" t="s">
        <v>90</v>
      </c>
      <c r="AN58" s="9">
        <f t="shared" si="9"/>
        <v>0</v>
      </c>
      <c r="AO58" s="54" t="s">
        <v>91</v>
      </c>
      <c r="AP58" s="9">
        <f t="shared" si="10"/>
        <v>3.6</v>
      </c>
      <c r="AQ58" s="54" t="s">
        <v>96</v>
      </c>
      <c r="AR58" s="9">
        <f t="shared" si="11"/>
        <v>3.6</v>
      </c>
      <c r="AS58" s="54" t="s">
        <v>102</v>
      </c>
      <c r="AT58" s="9">
        <f t="shared" si="12"/>
        <v>0</v>
      </c>
      <c r="AU58" s="9"/>
      <c r="AV58" s="54" t="s">
        <v>75</v>
      </c>
      <c r="AW58" s="9">
        <f t="shared" si="13"/>
        <v>0</v>
      </c>
      <c r="AX58" s="54" t="s">
        <v>81</v>
      </c>
      <c r="AY58" s="9">
        <f t="shared" si="14"/>
        <v>5.4</v>
      </c>
      <c r="AZ58" s="54" t="s">
        <v>85</v>
      </c>
      <c r="BA58" s="9">
        <f t="shared" si="15"/>
        <v>0</v>
      </c>
      <c r="BB58" s="54" t="s">
        <v>91</v>
      </c>
      <c r="BC58" s="9">
        <f t="shared" si="16"/>
        <v>5.4</v>
      </c>
      <c r="BD58" s="54" t="s">
        <v>96</v>
      </c>
      <c r="BE58" s="9">
        <f t="shared" si="17"/>
        <v>5.4</v>
      </c>
      <c r="BF58" s="54" t="s">
        <v>121</v>
      </c>
      <c r="BG58" s="9">
        <f t="shared" si="18"/>
        <v>0</v>
      </c>
      <c r="BH58" s="9"/>
      <c r="BI58" s="54" t="s">
        <v>75</v>
      </c>
      <c r="BJ58" s="9">
        <f t="shared" si="19"/>
        <v>0</v>
      </c>
      <c r="BK58" s="55" t="s">
        <v>81</v>
      </c>
      <c r="BL58" s="9">
        <f t="shared" si="20"/>
        <v>5.4</v>
      </c>
      <c r="BM58" s="54" t="s">
        <v>85</v>
      </c>
      <c r="BN58" s="9">
        <f t="shared" si="21"/>
        <v>0</v>
      </c>
      <c r="BO58" s="54" t="s">
        <v>91</v>
      </c>
      <c r="BP58" s="9">
        <f t="shared" si="22"/>
        <v>5.4</v>
      </c>
      <c r="BQ58" s="54" t="s">
        <v>96</v>
      </c>
      <c r="BR58" s="9">
        <f t="shared" si="23"/>
        <v>5.4</v>
      </c>
      <c r="BS58" s="54" t="s">
        <v>121</v>
      </c>
      <c r="BT58" s="9">
        <f t="shared" si="24"/>
        <v>0</v>
      </c>
      <c r="BU58" s="9"/>
      <c r="BV58" s="54" t="s">
        <v>75</v>
      </c>
      <c r="BW58" s="9">
        <f t="shared" si="25"/>
        <v>0</v>
      </c>
      <c r="BX58" s="55" t="s">
        <v>138</v>
      </c>
      <c r="BY58" s="9">
        <f t="shared" si="26"/>
        <v>9</v>
      </c>
      <c r="BZ58" s="54" t="s">
        <v>88</v>
      </c>
      <c r="CA58" s="9">
        <f t="shared" si="27"/>
        <v>0</v>
      </c>
      <c r="CB58" s="54" t="s">
        <v>94</v>
      </c>
      <c r="CC58" s="9">
        <f t="shared" si="28"/>
        <v>9</v>
      </c>
      <c r="CD58" s="54" t="s">
        <v>98</v>
      </c>
      <c r="CE58" s="9">
        <f t="shared" si="29"/>
        <v>9</v>
      </c>
      <c r="CF58" s="54" t="s">
        <v>121</v>
      </c>
      <c r="CG58" s="9">
        <f t="shared" si="30"/>
        <v>0</v>
      </c>
      <c r="CH58" s="9"/>
      <c r="CI58" s="54" t="s">
        <v>75</v>
      </c>
      <c r="CJ58" s="9">
        <f t="shared" si="31"/>
        <v>0</v>
      </c>
      <c r="CK58" s="55" t="s">
        <v>138</v>
      </c>
      <c r="CL58" s="9">
        <f t="shared" si="32"/>
        <v>9</v>
      </c>
      <c r="CM58" s="54" t="s">
        <v>88</v>
      </c>
      <c r="CN58" s="9">
        <f t="shared" si="33"/>
        <v>0</v>
      </c>
      <c r="CO58" s="54" t="s">
        <v>94</v>
      </c>
      <c r="CP58" s="9">
        <f t="shared" si="34"/>
        <v>9</v>
      </c>
      <c r="CQ58" s="54" t="s">
        <v>98</v>
      </c>
      <c r="CR58" s="9">
        <f t="shared" si="35"/>
        <v>9</v>
      </c>
      <c r="CS58" s="54" t="s">
        <v>121</v>
      </c>
      <c r="CT58" s="9">
        <f t="shared" si="36"/>
        <v>0</v>
      </c>
    </row>
    <row r="59" spans="1:98" x14ac:dyDescent="0.15">
      <c r="A59" s="33" t="s">
        <v>282</v>
      </c>
      <c r="B59" s="34" t="s">
        <v>283</v>
      </c>
      <c r="C59" s="35" t="s">
        <v>170</v>
      </c>
      <c r="D59" s="35" t="s">
        <v>51</v>
      </c>
      <c r="E59" s="9">
        <v>0.9</v>
      </c>
      <c r="F59" s="36"/>
      <c r="G59" s="33">
        <v>106</v>
      </c>
      <c r="H59" s="9">
        <v>102</v>
      </c>
      <c r="I59" s="9">
        <v>85</v>
      </c>
      <c r="J59" s="9">
        <v>69</v>
      </c>
      <c r="K59" s="9">
        <v>42.5</v>
      </c>
      <c r="L59" s="9">
        <v>63</v>
      </c>
      <c r="M59" s="4">
        <f t="shared" si="0"/>
        <v>467.5</v>
      </c>
      <c r="N59" s="50" t="s">
        <v>171</v>
      </c>
      <c r="O59" s="9">
        <f>IF($D59="理科",IF(AND($M59&gt;='高考-分数线'!$C$2,$G59&gt;='高考-分数线'!$D$2),36,IF($G59&gt;='高考-分数线'!$D$2,18,0)),IF($D59="文科",IF(AND($M59&gt;='高考-分数线'!$C$3,$G59&gt;='高考-分数线'!$D$3),36,IF($G59&gt;='高考-分数线'!$D$3,18,0))))</f>
        <v>36</v>
      </c>
      <c r="P59" s="9">
        <f>IF($D59="理科",IF(AND($M59&gt;='高考-分数线'!$C$2,H59&gt;='高考-分数线'!$E$2),36,IF(H59&gt;='高考-分数线'!$E$2,18,0)),IF($D59="文科",IF(AND($M59&gt;='高考-分数线'!$C$3,H59&gt;='高考-分数线'!$E$3),36,IF(H59&gt;='高考-分数线'!$E$3,18,0))))</f>
        <v>36</v>
      </c>
      <c r="Q59" s="9">
        <f>IF($D59="理科",IF(AND($M59&gt;='高考-分数线'!$C$2,I59&gt;='高考-分数线'!$F$2),36,IF(I59&gt;='高考-分数线'!$F$2,18,0)),IF($D59="文科",IF(AND($M59&gt;='高考-分数线'!$C$3,I59&gt;='高考-分数线'!$F$3),36,IF(I59&gt;='高考-分数线'!$F$3,18,0))))</f>
        <v>0</v>
      </c>
      <c r="R59" s="9">
        <f>IF($D59="理科",IF(AND($M59&gt;='高考-分数线'!$C$2,J59&gt;='高考-分数线'!$G$2),36,IF(J59&gt;='高考-分数线'!$G$2,18,0)),IF($D59="文科",IF(AND($M59&gt;='高考-分数线'!$C$3,J59&gt;='高考-分数线'!$G$3),36,IF(J59&gt;='高考-分数线'!$G$3,18,0))))</f>
        <v>36</v>
      </c>
      <c r="S59" s="9">
        <f>IF($D59="理科",IF(AND($M59&gt;='高考-分数线'!$C$2,K59&gt;='高考-分数线'!$H$2),36,IF(K59&gt;='高考-分数线'!$H$2,18,0)),IF($D59="文科",IF(AND($M59&gt;='高考-分数线'!$C$3,K59&gt;='高考-分数线'!$H$3),36,IF(K59&gt;='高考-分数线'!$H$3,18,0))))</f>
        <v>0</v>
      </c>
      <c r="T59" s="9">
        <f>IF($D59="理科",IF(AND($M59&gt;='高考-分数线'!$C$2,L59&gt;='高考-分数线'!$I$2),36,IF(L59&gt;='高考-分数线'!$I$2,18,0)),IF($D59="文科",IF(AND($M59&gt;='高考-分数线'!$C$3,L59&gt;='高考-分数线'!$I$3),36,IF(L59&gt;='高考-分数线'!$I$3,18,0))))</f>
        <v>0</v>
      </c>
      <c r="U59" s="33"/>
      <c r="V59" s="54" t="s">
        <v>73</v>
      </c>
      <c r="W59" s="9">
        <f t="shared" si="1"/>
        <v>3.6</v>
      </c>
      <c r="X59" s="54" t="s">
        <v>84</v>
      </c>
      <c r="Y59" s="9">
        <f t="shared" si="2"/>
        <v>3.6</v>
      </c>
      <c r="Z59" s="54" t="s">
        <v>88</v>
      </c>
      <c r="AA59" s="9">
        <f t="shared" si="3"/>
        <v>0</v>
      </c>
      <c r="AB59" s="54" t="s">
        <v>93</v>
      </c>
      <c r="AC59" s="9">
        <f t="shared" si="4"/>
        <v>3.6</v>
      </c>
      <c r="AD59" s="54" t="s">
        <v>96</v>
      </c>
      <c r="AE59" s="9">
        <f t="shared" si="5"/>
        <v>0</v>
      </c>
      <c r="AF59" s="54" t="s">
        <v>102</v>
      </c>
      <c r="AG59" s="9">
        <f t="shared" si="6"/>
        <v>0</v>
      </c>
      <c r="AH59" s="9"/>
      <c r="AI59" s="9" t="s">
        <v>73</v>
      </c>
      <c r="AJ59" s="9">
        <f t="shared" si="7"/>
        <v>3.6</v>
      </c>
      <c r="AK59" s="55" t="s">
        <v>83</v>
      </c>
      <c r="AL59" s="9">
        <f t="shared" si="8"/>
        <v>3.6</v>
      </c>
      <c r="AM59" s="9" t="s">
        <v>88</v>
      </c>
      <c r="AN59" s="9">
        <f t="shared" si="9"/>
        <v>0</v>
      </c>
      <c r="AO59" s="54" t="s">
        <v>94</v>
      </c>
      <c r="AP59" s="9">
        <f t="shared" si="10"/>
        <v>3.6</v>
      </c>
      <c r="AQ59" s="54" t="s">
        <v>96</v>
      </c>
      <c r="AR59" s="9">
        <f t="shared" si="11"/>
        <v>0</v>
      </c>
      <c r="AS59" s="54" t="s">
        <v>122</v>
      </c>
      <c r="AT59" s="9">
        <f t="shared" si="12"/>
        <v>0</v>
      </c>
      <c r="AU59" s="9"/>
      <c r="AV59" s="54" t="s">
        <v>73</v>
      </c>
      <c r="AW59" s="9">
        <f t="shared" si="13"/>
        <v>5.4</v>
      </c>
      <c r="AX59" s="54" t="s">
        <v>129</v>
      </c>
      <c r="AY59" s="9">
        <f t="shared" si="14"/>
        <v>5.4</v>
      </c>
      <c r="AZ59" s="54" t="s">
        <v>85</v>
      </c>
      <c r="BA59" s="9">
        <f t="shared" si="15"/>
        <v>0</v>
      </c>
      <c r="BB59" s="54" t="s">
        <v>94</v>
      </c>
      <c r="BC59" s="9">
        <f t="shared" si="16"/>
        <v>5.4</v>
      </c>
      <c r="BD59" s="54" t="s">
        <v>98</v>
      </c>
      <c r="BE59" s="9">
        <f t="shared" si="17"/>
        <v>0</v>
      </c>
      <c r="BF59" s="54" t="s">
        <v>122</v>
      </c>
      <c r="BG59" s="9">
        <f t="shared" si="18"/>
        <v>0</v>
      </c>
      <c r="BH59" s="9"/>
      <c r="BI59" s="54" t="s">
        <v>73</v>
      </c>
      <c r="BJ59" s="9">
        <f t="shared" si="19"/>
        <v>5.4</v>
      </c>
      <c r="BK59" s="55" t="s">
        <v>83</v>
      </c>
      <c r="BL59" s="9">
        <f t="shared" si="20"/>
        <v>5.4</v>
      </c>
      <c r="BM59" s="54" t="s">
        <v>85</v>
      </c>
      <c r="BN59" s="9">
        <f t="shared" si="21"/>
        <v>0</v>
      </c>
      <c r="BO59" s="54" t="s">
        <v>94</v>
      </c>
      <c r="BP59" s="9">
        <f t="shared" si="22"/>
        <v>5.4</v>
      </c>
      <c r="BQ59" s="54" t="s">
        <v>98</v>
      </c>
      <c r="BR59" s="9">
        <f t="shared" si="23"/>
        <v>0</v>
      </c>
      <c r="BS59" s="54" t="s">
        <v>122</v>
      </c>
      <c r="BT59" s="9">
        <f t="shared" si="24"/>
        <v>0</v>
      </c>
      <c r="BU59" s="9"/>
      <c r="BV59" s="54" t="s">
        <v>136</v>
      </c>
      <c r="BW59" s="9">
        <f t="shared" si="25"/>
        <v>9</v>
      </c>
      <c r="BX59" s="55" t="s">
        <v>84</v>
      </c>
      <c r="BY59" s="9">
        <f t="shared" si="26"/>
        <v>9</v>
      </c>
      <c r="BZ59" s="54" t="s">
        <v>88</v>
      </c>
      <c r="CA59" s="9">
        <f t="shared" si="27"/>
        <v>0</v>
      </c>
      <c r="CB59" s="54" t="s">
        <v>93</v>
      </c>
      <c r="CC59" s="9">
        <f t="shared" si="28"/>
        <v>9</v>
      </c>
      <c r="CD59" s="54" t="s">
        <v>96</v>
      </c>
      <c r="CE59" s="9">
        <f t="shared" si="29"/>
        <v>0</v>
      </c>
      <c r="CF59" s="54" t="s">
        <v>102</v>
      </c>
      <c r="CG59" s="9">
        <f t="shared" si="30"/>
        <v>0</v>
      </c>
      <c r="CH59" s="9"/>
      <c r="CI59" s="54" t="s">
        <v>136</v>
      </c>
      <c r="CJ59" s="9">
        <f t="shared" si="31"/>
        <v>9</v>
      </c>
      <c r="CK59" s="55" t="s">
        <v>84</v>
      </c>
      <c r="CL59" s="9">
        <f t="shared" si="32"/>
        <v>9</v>
      </c>
      <c r="CM59" s="54" t="s">
        <v>88</v>
      </c>
      <c r="CN59" s="9">
        <f t="shared" si="33"/>
        <v>0</v>
      </c>
      <c r="CO59" s="54" t="s">
        <v>93</v>
      </c>
      <c r="CP59" s="9">
        <f t="shared" si="34"/>
        <v>9</v>
      </c>
      <c r="CQ59" s="54" t="s">
        <v>96</v>
      </c>
      <c r="CR59" s="9">
        <f t="shared" si="35"/>
        <v>0</v>
      </c>
      <c r="CS59" s="54" t="s">
        <v>102</v>
      </c>
      <c r="CT59" s="9">
        <f t="shared" si="36"/>
        <v>0</v>
      </c>
    </row>
    <row r="60" spans="1:98" x14ac:dyDescent="0.15">
      <c r="A60" s="33" t="s">
        <v>284</v>
      </c>
      <c r="B60" s="34" t="s">
        <v>285</v>
      </c>
      <c r="C60" s="35" t="s">
        <v>170</v>
      </c>
      <c r="D60" s="35" t="s">
        <v>51</v>
      </c>
      <c r="E60" s="9"/>
      <c r="F60" s="36"/>
      <c r="G60" s="33">
        <v>117</v>
      </c>
      <c r="H60" s="9">
        <v>78</v>
      </c>
      <c r="I60" s="9">
        <v>93</v>
      </c>
      <c r="J60" s="9">
        <v>60</v>
      </c>
      <c r="K60" s="9">
        <v>51</v>
      </c>
      <c r="L60" s="9">
        <v>68</v>
      </c>
      <c r="M60" s="4">
        <f t="shared" si="0"/>
        <v>467</v>
      </c>
      <c r="N60" s="50" t="s">
        <v>171</v>
      </c>
      <c r="O60" s="9">
        <f>IF($D60="理科",IF(AND($M60&gt;='高考-分数线'!$C$2,$G60&gt;='高考-分数线'!$D$2),36,IF($G60&gt;='高考-分数线'!$D$2,18,0)),IF($D60="文科",IF(AND($M60&gt;='高考-分数线'!$C$3,$G60&gt;='高考-分数线'!$D$3),36,IF($G60&gt;='高考-分数线'!$D$3,18,0))))</f>
        <v>36</v>
      </c>
      <c r="P60" s="9">
        <f>IF($D60="理科",IF(AND($M60&gt;='高考-分数线'!$C$2,H60&gt;='高考-分数线'!$E$2),36,IF(H60&gt;='高考-分数线'!$E$2,18,0)),IF($D60="文科",IF(AND($M60&gt;='高考-分数线'!$C$3,H60&gt;='高考-分数线'!$E$3),36,IF(H60&gt;='高考-分数线'!$E$3,18,0))))</f>
        <v>0</v>
      </c>
      <c r="Q60" s="9">
        <f>IF($D60="理科",IF(AND($M60&gt;='高考-分数线'!$C$2,I60&gt;='高考-分数线'!$F$2),36,IF(I60&gt;='高考-分数线'!$F$2,18,0)),IF($D60="文科",IF(AND($M60&gt;='高考-分数线'!$C$3,I60&gt;='高考-分数线'!$F$3),36,IF(I60&gt;='高考-分数线'!$F$3,18,0))))</f>
        <v>0</v>
      </c>
      <c r="R60" s="9">
        <f>IF($D60="理科",IF(AND($M60&gt;='高考-分数线'!$C$2,J60&gt;='高考-分数线'!$G$2),36,IF(J60&gt;='高考-分数线'!$G$2,18,0)),IF($D60="文科",IF(AND($M60&gt;='高考-分数线'!$C$3,J60&gt;='高考-分数线'!$G$3),36,IF(J60&gt;='高考-分数线'!$G$3,18,0))))</f>
        <v>36</v>
      </c>
      <c r="S60" s="9">
        <f>IF($D60="理科",IF(AND($M60&gt;='高考-分数线'!$C$2,K60&gt;='高考-分数线'!$H$2),36,IF(K60&gt;='高考-分数线'!$H$2,18,0)),IF($D60="文科",IF(AND($M60&gt;='高考-分数线'!$C$3,K60&gt;='高考-分数线'!$H$3),36,IF(K60&gt;='高考-分数线'!$H$3,18,0))))</f>
        <v>0</v>
      </c>
      <c r="T60" s="9">
        <f>IF($D60="理科",IF(AND($M60&gt;='高考-分数线'!$C$2,L60&gt;='高考-分数线'!$I$2),36,IF(L60&gt;='高考-分数线'!$I$2,18,0)),IF($D60="文科",IF(AND($M60&gt;='高考-分数线'!$C$3,L60&gt;='高考-分数线'!$I$3),36,IF(L60&gt;='高考-分数线'!$I$3,18,0))))</f>
        <v>36</v>
      </c>
      <c r="U60" s="33"/>
      <c r="V60" s="54" t="s">
        <v>76</v>
      </c>
      <c r="W60" s="9">
        <f t="shared" si="1"/>
        <v>3.6</v>
      </c>
      <c r="X60" s="54" t="s">
        <v>83</v>
      </c>
      <c r="Y60" s="9">
        <f t="shared" si="2"/>
        <v>0</v>
      </c>
      <c r="Z60" s="54" t="s">
        <v>85</v>
      </c>
      <c r="AA60" s="9">
        <f t="shared" si="3"/>
        <v>0</v>
      </c>
      <c r="AB60" s="54" t="s">
        <v>91</v>
      </c>
      <c r="AC60" s="9">
        <f t="shared" si="4"/>
        <v>3.6</v>
      </c>
      <c r="AD60" s="54" t="s">
        <v>125</v>
      </c>
      <c r="AE60" s="9">
        <f t="shared" si="5"/>
        <v>0</v>
      </c>
      <c r="AF60" s="54" t="s">
        <v>125</v>
      </c>
      <c r="AG60" s="9">
        <f t="shared" si="6"/>
        <v>3.6</v>
      </c>
      <c r="AH60" s="9"/>
      <c r="AI60" s="9" t="s">
        <v>76</v>
      </c>
      <c r="AJ60" s="9">
        <f t="shared" si="7"/>
        <v>3.6</v>
      </c>
      <c r="AK60" s="55" t="s">
        <v>81</v>
      </c>
      <c r="AL60" s="9">
        <f t="shared" si="8"/>
        <v>0</v>
      </c>
      <c r="AM60" s="9" t="s">
        <v>89</v>
      </c>
      <c r="AN60" s="9">
        <f t="shared" si="9"/>
        <v>0</v>
      </c>
      <c r="AO60" s="54" t="s">
        <v>93</v>
      </c>
      <c r="AP60" s="9">
        <f t="shared" si="10"/>
        <v>3.6</v>
      </c>
      <c r="AQ60" s="54" t="s">
        <v>99</v>
      </c>
      <c r="AR60" s="9">
        <f t="shared" si="11"/>
        <v>0</v>
      </c>
      <c r="AS60" s="54" t="s">
        <v>122</v>
      </c>
      <c r="AT60" s="9">
        <f t="shared" si="12"/>
        <v>3.6</v>
      </c>
      <c r="AU60" s="9"/>
      <c r="AV60" s="54" t="s">
        <v>76</v>
      </c>
      <c r="AW60" s="9">
        <f t="shared" si="13"/>
        <v>5.4</v>
      </c>
      <c r="AX60" s="54" t="s">
        <v>81</v>
      </c>
      <c r="AY60" s="9">
        <f t="shared" si="14"/>
        <v>0</v>
      </c>
      <c r="AZ60" s="54" t="s">
        <v>89</v>
      </c>
      <c r="BA60" s="9">
        <f t="shared" si="15"/>
        <v>0</v>
      </c>
      <c r="BB60" s="54" t="s">
        <v>94</v>
      </c>
      <c r="BC60" s="9">
        <f t="shared" si="16"/>
        <v>5.4</v>
      </c>
      <c r="BD60" s="54" t="s">
        <v>99</v>
      </c>
      <c r="BE60" s="9">
        <f t="shared" si="17"/>
        <v>0</v>
      </c>
      <c r="BF60" s="54" t="s">
        <v>122</v>
      </c>
      <c r="BG60" s="9">
        <f t="shared" si="18"/>
        <v>5.4</v>
      </c>
      <c r="BH60" s="9"/>
      <c r="BI60" s="54" t="s">
        <v>76</v>
      </c>
      <c r="BJ60" s="9">
        <f t="shared" si="19"/>
        <v>5.4</v>
      </c>
      <c r="BK60" s="55" t="s">
        <v>81</v>
      </c>
      <c r="BL60" s="9">
        <f t="shared" si="20"/>
        <v>0</v>
      </c>
      <c r="BM60" s="54" t="s">
        <v>89</v>
      </c>
      <c r="BN60" s="9">
        <f t="shared" si="21"/>
        <v>0</v>
      </c>
      <c r="BO60" s="54" t="s">
        <v>94</v>
      </c>
      <c r="BP60" s="9">
        <f t="shared" si="22"/>
        <v>5.4</v>
      </c>
      <c r="BQ60" s="54" t="s">
        <v>99</v>
      </c>
      <c r="BR60" s="9">
        <f t="shared" si="23"/>
        <v>0</v>
      </c>
      <c r="BS60" s="54" t="s">
        <v>122</v>
      </c>
      <c r="BT60" s="9">
        <f t="shared" si="24"/>
        <v>5.4</v>
      </c>
      <c r="BU60" s="9"/>
      <c r="BV60" s="54" t="s">
        <v>75</v>
      </c>
      <c r="BW60" s="9">
        <f t="shared" si="25"/>
        <v>9</v>
      </c>
      <c r="BX60" s="55" t="s">
        <v>81</v>
      </c>
      <c r="BY60" s="9">
        <f t="shared" si="26"/>
        <v>0</v>
      </c>
      <c r="BZ60" s="54" t="s">
        <v>89</v>
      </c>
      <c r="CA60" s="9">
        <f t="shared" si="27"/>
        <v>0</v>
      </c>
      <c r="CB60" s="54" t="s">
        <v>95</v>
      </c>
      <c r="CC60" s="9">
        <f t="shared" si="28"/>
        <v>9</v>
      </c>
      <c r="CD60" s="54" t="s">
        <v>99</v>
      </c>
      <c r="CE60" s="9">
        <f t="shared" si="29"/>
        <v>0</v>
      </c>
      <c r="CF60" s="54" t="s">
        <v>102</v>
      </c>
      <c r="CG60" s="9">
        <f t="shared" si="30"/>
        <v>9</v>
      </c>
      <c r="CH60" s="9"/>
      <c r="CI60" s="54" t="s">
        <v>75</v>
      </c>
      <c r="CJ60" s="9">
        <f t="shared" si="31"/>
        <v>9</v>
      </c>
      <c r="CK60" s="55" t="s">
        <v>81</v>
      </c>
      <c r="CL60" s="9">
        <f t="shared" si="32"/>
        <v>0</v>
      </c>
      <c r="CM60" s="54" t="s">
        <v>89</v>
      </c>
      <c r="CN60" s="9">
        <f t="shared" si="33"/>
        <v>0</v>
      </c>
      <c r="CO60" s="54" t="s">
        <v>95</v>
      </c>
      <c r="CP60" s="9">
        <f t="shared" si="34"/>
        <v>9</v>
      </c>
      <c r="CQ60" s="54" t="s">
        <v>99</v>
      </c>
      <c r="CR60" s="9">
        <f t="shared" si="35"/>
        <v>0</v>
      </c>
      <c r="CS60" s="54" t="s">
        <v>102</v>
      </c>
      <c r="CT60" s="9">
        <f t="shared" si="36"/>
        <v>9</v>
      </c>
    </row>
    <row r="61" spans="1:98" x14ac:dyDescent="0.15">
      <c r="A61" s="33" t="s">
        <v>286</v>
      </c>
      <c r="B61" s="34" t="s">
        <v>287</v>
      </c>
      <c r="C61" s="35" t="s">
        <v>170</v>
      </c>
      <c r="D61" s="35" t="s">
        <v>51</v>
      </c>
      <c r="E61" s="9">
        <v>0.9</v>
      </c>
      <c r="F61" s="36"/>
      <c r="G61" s="33">
        <v>91</v>
      </c>
      <c r="H61" s="9">
        <v>87</v>
      </c>
      <c r="I61" s="9">
        <v>117</v>
      </c>
      <c r="J61" s="9">
        <v>46.5</v>
      </c>
      <c r="K61" s="9">
        <v>56</v>
      </c>
      <c r="L61" s="9">
        <v>69</v>
      </c>
      <c r="M61" s="4">
        <f t="shared" si="0"/>
        <v>466.5</v>
      </c>
      <c r="N61" s="50" t="s">
        <v>171</v>
      </c>
      <c r="O61" s="9">
        <f>IF($D61="理科",IF(AND($M61&gt;='高考-分数线'!$C$2,$G61&gt;='高考-分数线'!$D$2),36,IF($G61&gt;='高考-分数线'!$D$2,18,0)),IF($D61="文科",IF(AND($M61&gt;='高考-分数线'!$C$3,$G61&gt;='高考-分数线'!$D$3),36,IF($G61&gt;='高考-分数线'!$D$3,18,0))))</f>
        <v>0</v>
      </c>
      <c r="P61" s="9">
        <f>IF($D61="理科",IF(AND($M61&gt;='高考-分数线'!$C$2,H61&gt;='高考-分数线'!$E$2),36,IF(H61&gt;='高考-分数线'!$E$2,18,0)),IF($D61="文科",IF(AND($M61&gt;='高考-分数线'!$C$3,H61&gt;='高考-分数线'!$E$3),36,IF(H61&gt;='高考-分数线'!$E$3,18,0))))</f>
        <v>0</v>
      </c>
      <c r="Q61" s="9">
        <f>IF($D61="理科",IF(AND($M61&gt;='高考-分数线'!$C$2,I61&gt;='高考-分数线'!$F$2),36,IF(I61&gt;='高考-分数线'!$F$2,18,0)),IF($D61="文科",IF(AND($M61&gt;='高考-分数线'!$C$3,I61&gt;='高考-分数线'!$F$3),36,IF(I61&gt;='高考-分数线'!$F$3,18,0))))</f>
        <v>36</v>
      </c>
      <c r="R61" s="9">
        <f>IF($D61="理科",IF(AND($M61&gt;='高考-分数线'!$C$2,J61&gt;='高考-分数线'!$G$2),36,IF(J61&gt;='高考-分数线'!$G$2,18,0)),IF($D61="文科",IF(AND($M61&gt;='高考-分数线'!$C$3,J61&gt;='高考-分数线'!$G$3),36,IF(J61&gt;='高考-分数线'!$G$3,18,0))))</f>
        <v>0</v>
      </c>
      <c r="S61" s="9">
        <f>IF($D61="理科",IF(AND($M61&gt;='高考-分数线'!$C$2,K61&gt;='高考-分数线'!$H$2),36,IF(K61&gt;='高考-分数线'!$H$2,18,0)),IF($D61="文科",IF(AND($M61&gt;='高考-分数线'!$C$3,K61&gt;='高考-分数线'!$H$3),36,IF(K61&gt;='高考-分数线'!$H$3,18,0))))</f>
        <v>36</v>
      </c>
      <c r="T61" s="9">
        <f>IF($D61="理科",IF(AND($M61&gt;='高考-分数线'!$C$2,L61&gt;='高考-分数线'!$I$2),36,IF(L61&gt;='高考-分数线'!$I$2,18,0)),IF($D61="文科",IF(AND($M61&gt;='高考-分数线'!$C$3,L61&gt;='高考-分数线'!$I$3),36,IF(L61&gt;='高考-分数线'!$I$3,18,0))))</f>
        <v>36</v>
      </c>
      <c r="U61" s="33"/>
      <c r="V61" s="54" t="s">
        <v>73</v>
      </c>
      <c r="W61" s="9">
        <f t="shared" si="1"/>
        <v>0</v>
      </c>
      <c r="X61" s="54" t="s">
        <v>84</v>
      </c>
      <c r="Y61" s="9">
        <f t="shared" si="2"/>
        <v>0</v>
      </c>
      <c r="Z61" s="54" t="s">
        <v>88</v>
      </c>
      <c r="AA61" s="9">
        <f t="shared" si="3"/>
        <v>3.6</v>
      </c>
      <c r="AB61" s="54" t="s">
        <v>93</v>
      </c>
      <c r="AC61" s="9">
        <f t="shared" si="4"/>
        <v>0</v>
      </c>
      <c r="AD61" s="54" t="s">
        <v>96</v>
      </c>
      <c r="AE61" s="9">
        <f t="shared" si="5"/>
        <v>3.6</v>
      </c>
      <c r="AF61" s="54" t="s">
        <v>102</v>
      </c>
      <c r="AG61" s="9">
        <f t="shared" si="6"/>
        <v>3.6</v>
      </c>
      <c r="AH61" s="9"/>
      <c r="AI61" s="9" t="s">
        <v>73</v>
      </c>
      <c r="AJ61" s="9">
        <f t="shared" si="7"/>
        <v>0</v>
      </c>
      <c r="AK61" s="55" t="s">
        <v>83</v>
      </c>
      <c r="AL61" s="9">
        <f t="shared" si="8"/>
        <v>0</v>
      </c>
      <c r="AM61" s="9" t="s">
        <v>85</v>
      </c>
      <c r="AN61" s="9">
        <f t="shared" si="9"/>
        <v>3.6</v>
      </c>
      <c r="AO61" s="54" t="s">
        <v>94</v>
      </c>
      <c r="AP61" s="9">
        <f t="shared" si="10"/>
        <v>0</v>
      </c>
      <c r="AQ61" s="54" t="s">
        <v>96</v>
      </c>
      <c r="AR61" s="9">
        <f t="shared" si="11"/>
        <v>3.6</v>
      </c>
      <c r="AS61" s="54" t="s">
        <v>122</v>
      </c>
      <c r="AT61" s="9">
        <f t="shared" si="12"/>
        <v>3.6</v>
      </c>
      <c r="AU61" s="9"/>
      <c r="AV61" s="54" t="s">
        <v>73</v>
      </c>
      <c r="AW61" s="9">
        <f t="shared" si="13"/>
        <v>0</v>
      </c>
      <c r="AX61" s="54" t="s">
        <v>84</v>
      </c>
      <c r="AY61" s="9">
        <f t="shared" si="14"/>
        <v>0</v>
      </c>
      <c r="AZ61" s="54" t="s">
        <v>88</v>
      </c>
      <c r="BA61" s="9">
        <f t="shared" si="15"/>
        <v>5.4</v>
      </c>
      <c r="BB61" s="54" t="s">
        <v>94</v>
      </c>
      <c r="BC61" s="9">
        <f t="shared" si="16"/>
        <v>0</v>
      </c>
      <c r="BD61" s="54" t="s">
        <v>98</v>
      </c>
      <c r="BE61" s="9">
        <f t="shared" si="17"/>
        <v>5.4</v>
      </c>
      <c r="BF61" s="54" t="s">
        <v>122</v>
      </c>
      <c r="BG61" s="9">
        <f t="shared" si="18"/>
        <v>5.4</v>
      </c>
      <c r="BH61" s="9"/>
      <c r="BI61" s="54" t="s">
        <v>73</v>
      </c>
      <c r="BJ61" s="9">
        <f t="shared" si="19"/>
        <v>0</v>
      </c>
      <c r="BK61" s="55" t="s">
        <v>84</v>
      </c>
      <c r="BL61" s="9">
        <f t="shared" si="20"/>
        <v>0</v>
      </c>
      <c r="BM61" s="54" t="s">
        <v>135</v>
      </c>
      <c r="BN61" s="9">
        <f t="shared" si="21"/>
        <v>5.4</v>
      </c>
      <c r="BO61" s="54" t="s">
        <v>94</v>
      </c>
      <c r="BP61" s="9">
        <f t="shared" si="22"/>
        <v>0</v>
      </c>
      <c r="BQ61" s="54" t="s">
        <v>98</v>
      </c>
      <c r="BR61" s="9">
        <f t="shared" si="23"/>
        <v>5.4</v>
      </c>
      <c r="BS61" s="54" t="s">
        <v>122</v>
      </c>
      <c r="BT61" s="9">
        <f t="shared" si="24"/>
        <v>5.4</v>
      </c>
      <c r="BU61" s="9"/>
      <c r="BV61" s="54" t="s">
        <v>136</v>
      </c>
      <c r="BW61" s="9">
        <f t="shared" si="25"/>
        <v>0</v>
      </c>
      <c r="BX61" s="55" t="s">
        <v>84</v>
      </c>
      <c r="BY61" s="9">
        <f t="shared" si="26"/>
        <v>0</v>
      </c>
      <c r="BZ61" s="54" t="s">
        <v>88</v>
      </c>
      <c r="CA61" s="9">
        <f t="shared" si="27"/>
        <v>9</v>
      </c>
      <c r="CB61" s="54" t="s">
        <v>91</v>
      </c>
      <c r="CC61" s="9">
        <f t="shared" si="28"/>
        <v>0</v>
      </c>
      <c r="CD61" s="54" t="s">
        <v>96</v>
      </c>
      <c r="CE61" s="9">
        <f t="shared" si="29"/>
        <v>9</v>
      </c>
      <c r="CF61" s="54" t="s">
        <v>122</v>
      </c>
      <c r="CG61" s="9">
        <f t="shared" si="30"/>
        <v>9</v>
      </c>
      <c r="CH61" s="9"/>
      <c r="CI61" s="54" t="s">
        <v>136</v>
      </c>
      <c r="CJ61" s="9">
        <f t="shared" si="31"/>
        <v>0</v>
      </c>
      <c r="CK61" s="55" t="s">
        <v>84</v>
      </c>
      <c r="CL61" s="9">
        <f t="shared" si="32"/>
        <v>0</v>
      </c>
      <c r="CM61" s="54" t="s">
        <v>88</v>
      </c>
      <c r="CN61" s="9">
        <f t="shared" si="33"/>
        <v>9</v>
      </c>
      <c r="CO61" s="54" t="s">
        <v>91</v>
      </c>
      <c r="CP61" s="9">
        <f t="shared" si="34"/>
        <v>0</v>
      </c>
      <c r="CQ61" s="54" t="s">
        <v>96</v>
      </c>
      <c r="CR61" s="9">
        <f t="shared" si="35"/>
        <v>9</v>
      </c>
      <c r="CS61" s="54" t="s">
        <v>122</v>
      </c>
      <c r="CT61" s="9">
        <f t="shared" si="36"/>
        <v>9</v>
      </c>
    </row>
    <row r="62" spans="1:98" x14ac:dyDescent="0.15">
      <c r="A62" s="33" t="s">
        <v>288</v>
      </c>
      <c r="B62" s="34" t="s">
        <v>289</v>
      </c>
      <c r="C62" s="35" t="s">
        <v>170</v>
      </c>
      <c r="D62" s="35" t="s">
        <v>51</v>
      </c>
      <c r="E62" s="9">
        <v>0.5</v>
      </c>
      <c r="F62" s="36"/>
      <c r="G62" s="33">
        <v>106</v>
      </c>
      <c r="H62" s="9">
        <v>89</v>
      </c>
      <c r="I62" s="9">
        <v>107</v>
      </c>
      <c r="J62" s="9">
        <v>64.5</v>
      </c>
      <c r="K62" s="9">
        <v>40.5</v>
      </c>
      <c r="L62" s="9">
        <v>59</v>
      </c>
      <c r="M62" s="4">
        <f t="shared" si="0"/>
        <v>466</v>
      </c>
      <c r="N62" s="50" t="s">
        <v>171</v>
      </c>
      <c r="O62" s="9">
        <f>IF($D62="理科",IF(AND($M62&gt;='高考-分数线'!$C$2,$G62&gt;='高考-分数线'!$D$2),36,IF($G62&gt;='高考-分数线'!$D$2,18,0)),IF($D62="文科",IF(AND($M62&gt;='高考-分数线'!$C$3,$G62&gt;='高考-分数线'!$D$3),36,IF($G62&gt;='高考-分数线'!$D$3,18,0))))</f>
        <v>36</v>
      </c>
      <c r="P62" s="9">
        <f>IF($D62="理科",IF(AND($M62&gt;='高考-分数线'!$C$2,H62&gt;='高考-分数线'!$E$2),36,IF(H62&gt;='高考-分数线'!$E$2,18,0)),IF($D62="文科",IF(AND($M62&gt;='高考-分数线'!$C$3,H62&gt;='高考-分数线'!$E$3),36,IF(H62&gt;='高考-分数线'!$E$3,18,0))))</f>
        <v>36</v>
      </c>
      <c r="Q62" s="9">
        <f>IF($D62="理科",IF(AND($M62&gt;='高考-分数线'!$C$2,I62&gt;='高考-分数线'!$F$2),36,IF(I62&gt;='高考-分数线'!$F$2,18,0)),IF($D62="文科",IF(AND($M62&gt;='高考-分数线'!$C$3,I62&gt;='高考-分数线'!$F$3),36,IF(I62&gt;='高考-分数线'!$F$3,18,0))))</f>
        <v>36</v>
      </c>
      <c r="R62" s="9">
        <f>IF($D62="理科",IF(AND($M62&gt;='高考-分数线'!$C$2,J62&gt;='高考-分数线'!$G$2),36,IF(J62&gt;='高考-分数线'!$G$2,18,0)),IF($D62="文科",IF(AND($M62&gt;='高考-分数线'!$C$3,J62&gt;='高考-分数线'!$G$3),36,IF(J62&gt;='高考-分数线'!$G$3,18,0))))</f>
        <v>36</v>
      </c>
      <c r="S62" s="9">
        <f>IF($D62="理科",IF(AND($M62&gt;='高考-分数线'!$C$2,K62&gt;='高考-分数线'!$H$2),36,IF(K62&gt;='高考-分数线'!$H$2,18,0)),IF($D62="文科",IF(AND($M62&gt;='高考-分数线'!$C$3,K62&gt;='高考-分数线'!$H$3),36,IF(K62&gt;='高考-分数线'!$H$3,18,0))))</f>
        <v>0</v>
      </c>
      <c r="T62" s="9">
        <f>IF($D62="理科",IF(AND($M62&gt;='高考-分数线'!$C$2,L62&gt;='高考-分数线'!$I$2),36,IF(L62&gt;='高考-分数线'!$I$2,18,0)),IF($D62="文科",IF(AND($M62&gt;='高考-分数线'!$C$3,L62&gt;='高考-分数线'!$I$3),36,IF(L62&gt;='高考-分数线'!$I$3,18,0))))</f>
        <v>0</v>
      </c>
      <c r="U62" s="33"/>
      <c r="V62" s="54" t="s">
        <v>76</v>
      </c>
      <c r="W62" s="9">
        <f t="shared" si="1"/>
        <v>3.6</v>
      </c>
      <c r="X62" s="54" t="s">
        <v>83</v>
      </c>
      <c r="Y62" s="9">
        <f t="shared" si="2"/>
        <v>3.6</v>
      </c>
      <c r="Z62" s="54" t="s">
        <v>85</v>
      </c>
      <c r="AA62" s="9">
        <f t="shared" si="3"/>
        <v>3.6</v>
      </c>
      <c r="AB62" s="54" t="s">
        <v>91</v>
      </c>
      <c r="AC62" s="9">
        <f t="shared" si="4"/>
        <v>3.6</v>
      </c>
      <c r="AD62" s="54" t="s">
        <v>125</v>
      </c>
      <c r="AE62" s="9">
        <f t="shared" si="5"/>
        <v>0</v>
      </c>
      <c r="AF62" s="54" t="s">
        <v>125</v>
      </c>
      <c r="AG62" s="9">
        <f t="shared" si="6"/>
        <v>0</v>
      </c>
      <c r="AH62" s="9"/>
      <c r="AI62" s="9" t="s">
        <v>74</v>
      </c>
      <c r="AJ62" s="9">
        <f t="shared" si="7"/>
        <v>3.6</v>
      </c>
      <c r="AK62" s="55" t="s">
        <v>81</v>
      </c>
      <c r="AL62" s="9">
        <f t="shared" si="8"/>
        <v>3.6</v>
      </c>
      <c r="AM62" s="9" t="s">
        <v>88</v>
      </c>
      <c r="AN62" s="9">
        <f t="shared" si="9"/>
        <v>3.6</v>
      </c>
      <c r="AO62" s="54" t="s">
        <v>91</v>
      </c>
      <c r="AP62" s="9">
        <f t="shared" si="10"/>
        <v>3.6</v>
      </c>
      <c r="AQ62" s="54" t="s">
        <v>96</v>
      </c>
      <c r="AR62" s="9">
        <f t="shared" si="11"/>
        <v>0</v>
      </c>
      <c r="AS62" s="54" t="s">
        <v>102</v>
      </c>
      <c r="AT62" s="9">
        <f t="shared" si="12"/>
        <v>0</v>
      </c>
      <c r="AU62" s="9"/>
      <c r="AV62" s="54" t="s">
        <v>74</v>
      </c>
      <c r="AW62" s="9">
        <f t="shared" si="13"/>
        <v>5.4</v>
      </c>
      <c r="AX62" s="54" t="s">
        <v>81</v>
      </c>
      <c r="AY62" s="9">
        <f t="shared" si="14"/>
        <v>5.4</v>
      </c>
      <c r="AZ62" s="54" t="s">
        <v>85</v>
      </c>
      <c r="BA62" s="9">
        <f t="shared" si="15"/>
        <v>5.4</v>
      </c>
      <c r="BB62" s="54" t="s">
        <v>95</v>
      </c>
      <c r="BC62" s="9">
        <f t="shared" si="16"/>
        <v>5.4</v>
      </c>
      <c r="BD62" s="54" t="s">
        <v>99</v>
      </c>
      <c r="BE62" s="9">
        <f t="shared" si="17"/>
        <v>0</v>
      </c>
      <c r="BF62" s="54" t="s">
        <v>102</v>
      </c>
      <c r="BG62" s="9">
        <f t="shared" si="18"/>
        <v>0</v>
      </c>
      <c r="BH62" s="9"/>
      <c r="BI62" s="54" t="s">
        <v>74</v>
      </c>
      <c r="BJ62" s="9">
        <f t="shared" si="19"/>
        <v>5.4</v>
      </c>
      <c r="BK62" s="55" t="s">
        <v>81</v>
      </c>
      <c r="BL62" s="9">
        <f t="shared" si="20"/>
        <v>5.4</v>
      </c>
      <c r="BM62" s="54" t="s">
        <v>85</v>
      </c>
      <c r="BN62" s="9">
        <f t="shared" si="21"/>
        <v>5.4</v>
      </c>
      <c r="BO62" s="54" t="s">
        <v>95</v>
      </c>
      <c r="BP62" s="9">
        <f t="shared" si="22"/>
        <v>5.4</v>
      </c>
      <c r="BQ62" s="54" t="s">
        <v>99</v>
      </c>
      <c r="BR62" s="9">
        <f t="shared" si="23"/>
        <v>0</v>
      </c>
      <c r="BS62" s="54" t="s">
        <v>102</v>
      </c>
      <c r="BT62" s="9">
        <f t="shared" si="24"/>
        <v>0</v>
      </c>
      <c r="BU62" s="9"/>
      <c r="BV62" s="54" t="s">
        <v>75</v>
      </c>
      <c r="BW62" s="9">
        <f t="shared" si="25"/>
        <v>9</v>
      </c>
      <c r="BX62" s="55" t="s">
        <v>81</v>
      </c>
      <c r="BY62" s="9">
        <f t="shared" si="26"/>
        <v>9</v>
      </c>
      <c r="BZ62" s="54" t="s">
        <v>89</v>
      </c>
      <c r="CA62" s="9">
        <f t="shared" si="27"/>
        <v>9</v>
      </c>
      <c r="CB62" s="54" t="s">
        <v>95</v>
      </c>
      <c r="CC62" s="9">
        <f t="shared" si="28"/>
        <v>9</v>
      </c>
      <c r="CD62" s="54" t="s">
        <v>99</v>
      </c>
      <c r="CE62" s="9">
        <f t="shared" si="29"/>
        <v>0</v>
      </c>
      <c r="CF62" s="54" t="s">
        <v>102</v>
      </c>
      <c r="CG62" s="9">
        <f t="shared" si="30"/>
        <v>0</v>
      </c>
      <c r="CH62" s="9"/>
      <c r="CI62" s="54" t="s">
        <v>75</v>
      </c>
      <c r="CJ62" s="9">
        <f t="shared" si="31"/>
        <v>9</v>
      </c>
      <c r="CK62" s="55" t="s">
        <v>81</v>
      </c>
      <c r="CL62" s="9">
        <f t="shared" si="32"/>
        <v>9</v>
      </c>
      <c r="CM62" s="54" t="s">
        <v>89</v>
      </c>
      <c r="CN62" s="9">
        <f t="shared" si="33"/>
        <v>9</v>
      </c>
      <c r="CO62" s="54" t="s">
        <v>95</v>
      </c>
      <c r="CP62" s="9">
        <f t="shared" si="34"/>
        <v>9</v>
      </c>
      <c r="CQ62" s="54" t="s">
        <v>99</v>
      </c>
      <c r="CR62" s="9">
        <f t="shared" si="35"/>
        <v>0</v>
      </c>
      <c r="CS62" s="54" t="s">
        <v>102</v>
      </c>
      <c r="CT62" s="9">
        <f t="shared" si="36"/>
        <v>0</v>
      </c>
    </row>
    <row r="63" spans="1:98" x14ac:dyDescent="0.15">
      <c r="A63" s="33" t="s">
        <v>290</v>
      </c>
      <c r="B63" s="34" t="s">
        <v>291</v>
      </c>
      <c r="C63" s="35" t="s">
        <v>170</v>
      </c>
      <c r="D63" s="35" t="s">
        <v>51</v>
      </c>
      <c r="E63" s="9">
        <v>1</v>
      </c>
      <c r="F63" s="36"/>
      <c r="G63" s="33">
        <v>98</v>
      </c>
      <c r="H63" s="9">
        <v>89</v>
      </c>
      <c r="I63" s="9">
        <v>118</v>
      </c>
      <c r="J63" s="9">
        <v>63</v>
      </c>
      <c r="K63" s="9">
        <v>52.5</v>
      </c>
      <c r="L63" s="9">
        <v>44.5</v>
      </c>
      <c r="M63" s="4">
        <f t="shared" si="0"/>
        <v>465</v>
      </c>
      <c r="N63" s="50" t="s">
        <v>171</v>
      </c>
      <c r="O63" s="9">
        <f>IF($D63="理科",IF(AND($M63&gt;='高考-分数线'!$C$2,$G63&gt;='高考-分数线'!$D$2),36,IF($G63&gt;='高考-分数线'!$D$2,18,0)),IF($D63="文科",IF(AND($M63&gt;='高考-分数线'!$C$3,$G63&gt;='高考-分数线'!$D$3),36,IF($G63&gt;='高考-分数线'!$D$3,18,0))))</f>
        <v>0</v>
      </c>
      <c r="P63" s="9">
        <f>IF($D63="理科",IF(AND($M63&gt;='高考-分数线'!$C$2,H63&gt;='高考-分数线'!$E$2),36,IF(H63&gt;='高考-分数线'!$E$2,18,0)),IF($D63="文科",IF(AND($M63&gt;='高考-分数线'!$C$3,H63&gt;='高考-分数线'!$E$3),36,IF(H63&gt;='高考-分数线'!$E$3,18,0))))</f>
        <v>36</v>
      </c>
      <c r="Q63" s="9">
        <f>IF($D63="理科",IF(AND($M63&gt;='高考-分数线'!$C$2,I63&gt;='高考-分数线'!$F$2),36,IF(I63&gt;='高考-分数线'!$F$2,18,0)),IF($D63="文科",IF(AND($M63&gt;='高考-分数线'!$C$3,I63&gt;='高考-分数线'!$F$3),36,IF(I63&gt;='高考-分数线'!$F$3,18,0))))</f>
        <v>36</v>
      </c>
      <c r="R63" s="9">
        <f>IF($D63="理科",IF(AND($M63&gt;='高考-分数线'!$C$2,J63&gt;='高考-分数线'!$G$2),36,IF(J63&gt;='高考-分数线'!$G$2,18,0)),IF($D63="文科",IF(AND($M63&gt;='高考-分数线'!$C$3,J63&gt;='高考-分数线'!$G$3),36,IF(J63&gt;='高考-分数线'!$G$3,18,0))))</f>
        <v>36</v>
      </c>
      <c r="S63" s="9">
        <f>IF($D63="理科",IF(AND($M63&gt;='高考-分数线'!$C$2,K63&gt;='高考-分数线'!$H$2),36,IF(K63&gt;='高考-分数线'!$H$2,18,0)),IF($D63="文科",IF(AND($M63&gt;='高考-分数线'!$C$3,K63&gt;='高考-分数线'!$H$3),36,IF(K63&gt;='高考-分数线'!$H$3,18,0))))</f>
        <v>0</v>
      </c>
      <c r="T63" s="9">
        <f>IF($D63="理科",IF(AND($M63&gt;='高考-分数线'!$C$2,L63&gt;='高考-分数线'!$I$2),36,IF(L63&gt;='高考-分数线'!$I$2,18,0)),IF($D63="文科",IF(AND($M63&gt;='高考-分数线'!$C$3,L63&gt;='高考-分数线'!$I$3),36,IF(L63&gt;='高考-分数线'!$I$3,18,0))))</f>
        <v>0</v>
      </c>
      <c r="U63" s="33"/>
      <c r="V63" s="54" t="s">
        <v>73</v>
      </c>
      <c r="W63" s="9">
        <f t="shared" si="1"/>
        <v>0</v>
      </c>
      <c r="X63" s="54" t="s">
        <v>84</v>
      </c>
      <c r="Y63" s="9">
        <f t="shared" si="2"/>
        <v>3.6</v>
      </c>
      <c r="Z63" s="54" t="s">
        <v>88</v>
      </c>
      <c r="AA63" s="9">
        <f t="shared" si="3"/>
        <v>3.6</v>
      </c>
      <c r="AB63" s="54" t="s">
        <v>93</v>
      </c>
      <c r="AC63" s="9">
        <f t="shared" si="4"/>
        <v>3.6</v>
      </c>
      <c r="AD63" s="54" t="s">
        <v>96</v>
      </c>
      <c r="AE63" s="9">
        <f t="shared" si="5"/>
        <v>0</v>
      </c>
      <c r="AF63" s="54" t="s">
        <v>102</v>
      </c>
      <c r="AG63" s="9">
        <f t="shared" si="6"/>
        <v>0</v>
      </c>
      <c r="AH63" s="9"/>
      <c r="AI63" s="9" t="s">
        <v>73</v>
      </c>
      <c r="AJ63" s="9">
        <f t="shared" si="7"/>
        <v>0</v>
      </c>
      <c r="AK63" s="55" t="s">
        <v>83</v>
      </c>
      <c r="AL63" s="9">
        <f t="shared" si="8"/>
        <v>3.6</v>
      </c>
      <c r="AM63" s="9" t="s">
        <v>85</v>
      </c>
      <c r="AN63" s="9">
        <f t="shared" si="9"/>
        <v>3.6</v>
      </c>
      <c r="AO63" s="54" t="s">
        <v>91</v>
      </c>
      <c r="AP63" s="9">
        <f t="shared" si="10"/>
        <v>3.6</v>
      </c>
      <c r="AQ63" s="54" t="s">
        <v>96</v>
      </c>
      <c r="AR63" s="9">
        <f t="shared" si="11"/>
        <v>0</v>
      </c>
      <c r="AS63" s="54" t="s">
        <v>121</v>
      </c>
      <c r="AT63" s="9">
        <f t="shared" si="12"/>
        <v>0</v>
      </c>
      <c r="AU63" s="9"/>
      <c r="AV63" s="54" t="s">
        <v>73</v>
      </c>
      <c r="AW63" s="9">
        <f t="shared" si="13"/>
        <v>0</v>
      </c>
      <c r="AX63" s="54" t="s">
        <v>84</v>
      </c>
      <c r="AY63" s="9">
        <f t="shared" si="14"/>
        <v>5.4</v>
      </c>
      <c r="AZ63" s="54" t="s">
        <v>88</v>
      </c>
      <c r="BA63" s="9">
        <f t="shared" si="15"/>
        <v>5.4</v>
      </c>
      <c r="BB63" s="54" t="s">
        <v>91</v>
      </c>
      <c r="BC63" s="9">
        <f t="shared" si="16"/>
        <v>5.4</v>
      </c>
      <c r="BD63" s="54" t="s">
        <v>98</v>
      </c>
      <c r="BE63" s="9">
        <f t="shared" si="17"/>
        <v>0</v>
      </c>
      <c r="BF63" s="54" t="s">
        <v>121</v>
      </c>
      <c r="BG63" s="9">
        <f t="shared" si="18"/>
        <v>0</v>
      </c>
      <c r="BH63" s="9"/>
      <c r="BI63" s="54" t="s">
        <v>73</v>
      </c>
      <c r="BJ63" s="9">
        <f t="shared" si="19"/>
        <v>0</v>
      </c>
      <c r="BK63" s="55" t="s">
        <v>84</v>
      </c>
      <c r="BL63" s="9">
        <f t="shared" si="20"/>
        <v>5.4</v>
      </c>
      <c r="BM63" s="54" t="s">
        <v>135</v>
      </c>
      <c r="BN63" s="9">
        <f t="shared" si="21"/>
        <v>5.4</v>
      </c>
      <c r="BO63" s="54" t="s">
        <v>91</v>
      </c>
      <c r="BP63" s="9">
        <f t="shared" si="22"/>
        <v>5.4</v>
      </c>
      <c r="BQ63" s="54" t="s">
        <v>98</v>
      </c>
      <c r="BR63" s="9">
        <f t="shared" si="23"/>
        <v>0</v>
      </c>
      <c r="BS63" s="54" t="s">
        <v>121</v>
      </c>
      <c r="BT63" s="9">
        <f t="shared" si="24"/>
        <v>0</v>
      </c>
      <c r="BU63" s="9"/>
      <c r="BV63" s="54" t="s">
        <v>136</v>
      </c>
      <c r="BW63" s="9">
        <f t="shared" si="25"/>
        <v>0</v>
      </c>
      <c r="BX63" s="55" t="s">
        <v>84</v>
      </c>
      <c r="BY63" s="9">
        <f t="shared" si="26"/>
        <v>9</v>
      </c>
      <c r="BZ63" s="54" t="s">
        <v>88</v>
      </c>
      <c r="CA63" s="9">
        <f t="shared" si="27"/>
        <v>9</v>
      </c>
      <c r="CB63" s="54" t="s">
        <v>93</v>
      </c>
      <c r="CC63" s="9">
        <f t="shared" si="28"/>
        <v>9</v>
      </c>
      <c r="CD63" s="54" t="s">
        <v>96</v>
      </c>
      <c r="CE63" s="9">
        <f t="shared" si="29"/>
        <v>0</v>
      </c>
      <c r="CF63" s="54" t="s">
        <v>102</v>
      </c>
      <c r="CG63" s="9">
        <f t="shared" si="30"/>
        <v>0</v>
      </c>
      <c r="CH63" s="9"/>
      <c r="CI63" s="54" t="s">
        <v>136</v>
      </c>
      <c r="CJ63" s="9">
        <f t="shared" si="31"/>
        <v>0</v>
      </c>
      <c r="CK63" s="55" t="s">
        <v>84</v>
      </c>
      <c r="CL63" s="9">
        <f t="shared" si="32"/>
        <v>9</v>
      </c>
      <c r="CM63" s="54" t="s">
        <v>88</v>
      </c>
      <c r="CN63" s="9">
        <f t="shared" si="33"/>
        <v>9</v>
      </c>
      <c r="CO63" s="54" t="s">
        <v>93</v>
      </c>
      <c r="CP63" s="9">
        <f t="shared" si="34"/>
        <v>9</v>
      </c>
      <c r="CQ63" s="54" t="s">
        <v>96</v>
      </c>
      <c r="CR63" s="9">
        <f t="shared" si="35"/>
        <v>0</v>
      </c>
      <c r="CS63" s="54" t="s">
        <v>102</v>
      </c>
      <c r="CT63" s="9">
        <f t="shared" si="36"/>
        <v>0</v>
      </c>
    </row>
    <row r="64" spans="1:98" x14ac:dyDescent="0.15">
      <c r="A64" s="33" t="s">
        <v>292</v>
      </c>
      <c r="B64" s="34" t="s">
        <v>293</v>
      </c>
      <c r="C64" s="35" t="s">
        <v>170</v>
      </c>
      <c r="D64" s="35" t="s">
        <v>51</v>
      </c>
      <c r="E64" s="9">
        <v>0.6</v>
      </c>
      <c r="F64" s="36"/>
      <c r="G64" s="33">
        <v>92</v>
      </c>
      <c r="H64" s="9">
        <v>107</v>
      </c>
      <c r="I64" s="9">
        <v>96</v>
      </c>
      <c r="J64" s="9">
        <v>60.5</v>
      </c>
      <c r="K64" s="9">
        <v>60</v>
      </c>
      <c r="L64" s="9">
        <v>46.5</v>
      </c>
      <c r="M64" s="4">
        <f t="shared" si="0"/>
        <v>462</v>
      </c>
      <c r="N64" s="50" t="s">
        <v>171</v>
      </c>
      <c r="O64" s="9">
        <f>IF($D64="理科",IF(AND($M64&gt;='高考-分数线'!$C$2,$G64&gt;='高考-分数线'!$D$2),36,IF($G64&gt;='高考-分数线'!$D$2,18,0)),IF($D64="文科",IF(AND($M64&gt;='高考-分数线'!$C$3,$G64&gt;='高考-分数线'!$D$3),36,IF($G64&gt;='高考-分数线'!$D$3,18,0))))</f>
        <v>0</v>
      </c>
      <c r="P64" s="9">
        <f>IF($D64="理科",IF(AND($M64&gt;='高考-分数线'!$C$2,H64&gt;='高考-分数线'!$E$2),36,IF(H64&gt;='高考-分数线'!$E$2,18,0)),IF($D64="文科",IF(AND($M64&gt;='高考-分数线'!$C$3,H64&gt;='高考-分数线'!$E$3),36,IF(H64&gt;='高考-分数线'!$E$3,18,0))))</f>
        <v>36</v>
      </c>
      <c r="Q64" s="9">
        <f>IF($D64="理科",IF(AND($M64&gt;='高考-分数线'!$C$2,I64&gt;='高考-分数线'!$F$2),36,IF(I64&gt;='高考-分数线'!$F$2,18,0)),IF($D64="文科",IF(AND($M64&gt;='高考-分数线'!$C$3,I64&gt;='高考-分数线'!$F$3),36,IF(I64&gt;='高考-分数线'!$F$3,18,0))))</f>
        <v>0</v>
      </c>
      <c r="R64" s="9">
        <f>IF($D64="理科",IF(AND($M64&gt;='高考-分数线'!$C$2,J64&gt;='高考-分数线'!$G$2),36,IF(J64&gt;='高考-分数线'!$G$2,18,0)),IF($D64="文科",IF(AND($M64&gt;='高考-分数线'!$C$3,J64&gt;='高考-分数线'!$G$3),36,IF(J64&gt;='高考-分数线'!$G$3,18,0))))</f>
        <v>36</v>
      </c>
      <c r="S64" s="9">
        <f>IF($D64="理科",IF(AND($M64&gt;='高考-分数线'!$C$2,K64&gt;='高考-分数线'!$H$2),36,IF(K64&gt;='高考-分数线'!$H$2,18,0)),IF($D64="文科",IF(AND($M64&gt;='高考-分数线'!$C$3,K64&gt;='高考-分数线'!$H$3),36,IF(K64&gt;='高考-分数线'!$H$3,18,0))))</f>
        <v>36</v>
      </c>
      <c r="T64" s="9">
        <f>IF($D64="理科",IF(AND($M64&gt;='高考-分数线'!$C$2,L64&gt;='高考-分数线'!$I$2),36,IF(L64&gt;='高考-分数线'!$I$2,18,0)),IF($D64="文科",IF(AND($M64&gt;='高考-分数线'!$C$3,L64&gt;='高考-分数线'!$I$3),36,IF(L64&gt;='高考-分数线'!$I$3,18,0))))</f>
        <v>0</v>
      </c>
      <c r="U64" s="33"/>
      <c r="V64" s="54" t="s">
        <v>76</v>
      </c>
      <c r="W64" s="9">
        <f t="shared" si="1"/>
        <v>0</v>
      </c>
      <c r="X64" s="54" t="s">
        <v>83</v>
      </c>
      <c r="Y64" s="9">
        <f t="shared" si="2"/>
        <v>3.6</v>
      </c>
      <c r="Z64" s="54" t="s">
        <v>85</v>
      </c>
      <c r="AA64" s="9">
        <f t="shared" si="3"/>
        <v>0</v>
      </c>
      <c r="AB64" s="54" t="s">
        <v>91</v>
      </c>
      <c r="AC64" s="9">
        <f t="shared" si="4"/>
        <v>3.6</v>
      </c>
      <c r="AD64" s="54" t="s">
        <v>125</v>
      </c>
      <c r="AE64" s="9">
        <f t="shared" si="5"/>
        <v>3.6</v>
      </c>
      <c r="AF64" s="54" t="s">
        <v>125</v>
      </c>
      <c r="AG64" s="9">
        <f t="shared" si="6"/>
        <v>0</v>
      </c>
      <c r="AH64" s="9"/>
      <c r="AI64" s="9" t="s">
        <v>75</v>
      </c>
      <c r="AJ64" s="9">
        <f t="shared" si="7"/>
        <v>0</v>
      </c>
      <c r="AK64" s="55" t="s">
        <v>83</v>
      </c>
      <c r="AL64" s="9">
        <f t="shared" si="8"/>
        <v>3.6</v>
      </c>
      <c r="AM64" s="9" t="s">
        <v>88</v>
      </c>
      <c r="AN64" s="9">
        <f t="shared" si="9"/>
        <v>0</v>
      </c>
      <c r="AO64" s="54" t="s">
        <v>93</v>
      </c>
      <c r="AP64" s="9">
        <f t="shared" si="10"/>
        <v>3.6</v>
      </c>
      <c r="AQ64" s="54" t="s">
        <v>98</v>
      </c>
      <c r="AR64" s="9">
        <f t="shared" si="11"/>
        <v>3.6</v>
      </c>
      <c r="AS64" s="54" t="s">
        <v>102</v>
      </c>
      <c r="AT64" s="9">
        <f t="shared" si="12"/>
        <v>0</v>
      </c>
      <c r="AU64" s="9"/>
      <c r="AV64" s="54" t="s">
        <v>77</v>
      </c>
      <c r="AW64" s="9">
        <f t="shared" si="13"/>
        <v>0</v>
      </c>
      <c r="AX64" s="54" t="s">
        <v>84</v>
      </c>
      <c r="AY64" s="9">
        <f t="shared" si="14"/>
        <v>5.4</v>
      </c>
      <c r="AZ64" s="54" t="s">
        <v>88</v>
      </c>
      <c r="BA64" s="9">
        <f t="shared" si="15"/>
        <v>0</v>
      </c>
      <c r="BB64" s="54" t="s">
        <v>93</v>
      </c>
      <c r="BC64" s="9">
        <f t="shared" si="16"/>
        <v>5.4</v>
      </c>
      <c r="BD64" s="54" t="s">
        <v>96</v>
      </c>
      <c r="BE64" s="9">
        <f t="shared" si="17"/>
        <v>5.4</v>
      </c>
      <c r="BF64" s="54" t="s">
        <v>102</v>
      </c>
      <c r="BG64" s="9">
        <f t="shared" si="18"/>
        <v>0</v>
      </c>
      <c r="BH64" s="9"/>
      <c r="BI64" s="54" t="s">
        <v>77</v>
      </c>
      <c r="BJ64" s="9">
        <f t="shared" si="19"/>
        <v>0</v>
      </c>
      <c r="BK64" s="55" t="s">
        <v>84</v>
      </c>
      <c r="BL64" s="9">
        <f t="shared" si="20"/>
        <v>5.4</v>
      </c>
      <c r="BM64" s="54" t="s">
        <v>87</v>
      </c>
      <c r="BN64" s="9">
        <f t="shared" si="21"/>
        <v>0</v>
      </c>
      <c r="BO64" s="54" t="s">
        <v>93</v>
      </c>
      <c r="BP64" s="9">
        <f t="shared" si="22"/>
        <v>5.4</v>
      </c>
      <c r="BQ64" s="54" t="s">
        <v>96</v>
      </c>
      <c r="BR64" s="9">
        <f t="shared" si="23"/>
        <v>5.4</v>
      </c>
      <c r="BS64" s="54" t="s">
        <v>102</v>
      </c>
      <c r="BT64" s="9">
        <f t="shared" si="24"/>
        <v>0</v>
      </c>
      <c r="BU64" s="9"/>
      <c r="BV64" s="54" t="s">
        <v>73</v>
      </c>
      <c r="BW64" s="9">
        <f t="shared" si="25"/>
        <v>0</v>
      </c>
      <c r="BX64" s="55" t="s">
        <v>83</v>
      </c>
      <c r="BY64" s="9">
        <f t="shared" si="26"/>
        <v>9</v>
      </c>
      <c r="BZ64" s="54" t="s">
        <v>85</v>
      </c>
      <c r="CA64" s="9">
        <f t="shared" si="27"/>
        <v>0</v>
      </c>
      <c r="CB64" s="54" t="s">
        <v>94</v>
      </c>
      <c r="CC64" s="9">
        <f t="shared" si="28"/>
        <v>9</v>
      </c>
      <c r="CD64" s="54" t="s">
        <v>98</v>
      </c>
      <c r="CE64" s="9">
        <f t="shared" si="29"/>
        <v>9</v>
      </c>
      <c r="CF64" s="54" t="s">
        <v>121</v>
      </c>
      <c r="CG64" s="9">
        <f t="shared" si="30"/>
        <v>0</v>
      </c>
      <c r="CH64" s="9"/>
      <c r="CI64" s="54" t="s">
        <v>73</v>
      </c>
      <c r="CJ64" s="9">
        <f t="shared" si="31"/>
        <v>0</v>
      </c>
      <c r="CK64" s="55" t="s">
        <v>83</v>
      </c>
      <c r="CL64" s="9">
        <f t="shared" si="32"/>
        <v>9</v>
      </c>
      <c r="CM64" s="54" t="s">
        <v>85</v>
      </c>
      <c r="CN64" s="9">
        <f t="shared" si="33"/>
        <v>0</v>
      </c>
      <c r="CO64" s="54" t="s">
        <v>94</v>
      </c>
      <c r="CP64" s="9">
        <f t="shared" si="34"/>
        <v>9</v>
      </c>
      <c r="CQ64" s="54" t="s">
        <v>98</v>
      </c>
      <c r="CR64" s="9">
        <f t="shared" si="35"/>
        <v>9</v>
      </c>
      <c r="CS64" s="54" t="s">
        <v>121</v>
      </c>
      <c r="CT64" s="9">
        <f t="shared" si="36"/>
        <v>0</v>
      </c>
    </row>
    <row r="65" spans="1:98" x14ac:dyDescent="0.15">
      <c r="A65" s="33" t="s">
        <v>294</v>
      </c>
      <c r="B65" s="34" t="s">
        <v>295</v>
      </c>
      <c r="C65" s="35" t="s">
        <v>170</v>
      </c>
      <c r="D65" s="35" t="s">
        <v>51</v>
      </c>
      <c r="E65" s="9">
        <v>1</v>
      </c>
      <c r="F65" s="36"/>
      <c r="G65" s="33">
        <v>90</v>
      </c>
      <c r="H65" s="9">
        <v>103</v>
      </c>
      <c r="I65" s="9">
        <v>103</v>
      </c>
      <c r="J65" s="9">
        <v>57</v>
      </c>
      <c r="K65" s="9">
        <v>56</v>
      </c>
      <c r="L65" s="9">
        <v>52.5</v>
      </c>
      <c r="M65" s="4">
        <f t="shared" si="0"/>
        <v>461.5</v>
      </c>
      <c r="N65" s="50" t="s">
        <v>171</v>
      </c>
      <c r="O65" s="9">
        <f>IF($D65="理科",IF(AND($M65&gt;='高考-分数线'!$C$2,$G65&gt;='高考-分数线'!$D$2),36,IF($G65&gt;='高考-分数线'!$D$2,18,0)),IF($D65="文科",IF(AND($M65&gt;='高考-分数线'!$C$3,$G65&gt;='高考-分数线'!$D$3),36,IF($G65&gt;='高考-分数线'!$D$3,18,0))))</f>
        <v>0</v>
      </c>
      <c r="P65" s="9">
        <f>IF($D65="理科",IF(AND($M65&gt;='高考-分数线'!$C$2,H65&gt;='高考-分数线'!$E$2),36,IF(H65&gt;='高考-分数线'!$E$2,18,0)),IF($D65="文科",IF(AND($M65&gt;='高考-分数线'!$C$3,H65&gt;='高考-分数线'!$E$3),36,IF(H65&gt;='高考-分数线'!$E$3,18,0))))</f>
        <v>36</v>
      </c>
      <c r="Q65" s="9">
        <f>IF($D65="理科",IF(AND($M65&gt;='高考-分数线'!$C$2,I65&gt;='高考-分数线'!$F$2),36,IF(I65&gt;='高考-分数线'!$F$2,18,0)),IF($D65="文科",IF(AND($M65&gt;='高考-分数线'!$C$3,I65&gt;='高考-分数线'!$F$3),36,IF(I65&gt;='高考-分数线'!$F$3,18,0))))</f>
        <v>0</v>
      </c>
      <c r="R65" s="9">
        <f>IF($D65="理科",IF(AND($M65&gt;='高考-分数线'!$C$2,J65&gt;='高考-分数线'!$G$2),36,IF(J65&gt;='高考-分数线'!$G$2,18,0)),IF($D65="文科",IF(AND($M65&gt;='高考-分数线'!$C$3,J65&gt;='高考-分数线'!$G$3),36,IF(J65&gt;='高考-分数线'!$G$3,18,0))))</f>
        <v>36</v>
      </c>
      <c r="S65" s="9">
        <f>IF($D65="理科",IF(AND($M65&gt;='高考-分数线'!$C$2,K65&gt;='高考-分数线'!$H$2),36,IF(K65&gt;='高考-分数线'!$H$2,18,0)),IF($D65="文科",IF(AND($M65&gt;='高考-分数线'!$C$3,K65&gt;='高考-分数线'!$H$3),36,IF(K65&gt;='高考-分数线'!$H$3,18,0))))</f>
        <v>36</v>
      </c>
      <c r="T65" s="9">
        <f>IF($D65="理科",IF(AND($M65&gt;='高考-分数线'!$C$2,L65&gt;='高考-分数线'!$I$2),36,IF(L65&gt;='高考-分数线'!$I$2,18,0)),IF($D65="文科",IF(AND($M65&gt;='高考-分数线'!$C$3,L65&gt;='高考-分数线'!$I$3),36,IF(L65&gt;='高考-分数线'!$I$3,18,0))))</f>
        <v>0</v>
      </c>
      <c r="U65" s="33"/>
      <c r="V65" s="54" t="s">
        <v>73</v>
      </c>
      <c r="W65" s="9">
        <f t="shared" si="1"/>
        <v>0</v>
      </c>
      <c r="X65" s="54" t="s">
        <v>84</v>
      </c>
      <c r="Y65" s="9">
        <f t="shared" si="2"/>
        <v>3.6</v>
      </c>
      <c r="Z65" s="54" t="s">
        <v>88</v>
      </c>
      <c r="AA65" s="9">
        <f t="shared" si="3"/>
        <v>0</v>
      </c>
      <c r="AB65" s="54" t="s">
        <v>93</v>
      </c>
      <c r="AC65" s="9">
        <f t="shared" si="4"/>
        <v>3.6</v>
      </c>
      <c r="AD65" s="54" t="s">
        <v>96</v>
      </c>
      <c r="AE65" s="9">
        <f t="shared" si="5"/>
        <v>3.6</v>
      </c>
      <c r="AF65" s="54" t="s">
        <v>102</v>
      </c>
      <c r="AG65" s="9">
        <f t="shared" si="6"/>
        <v>0</v>
      </c>
      <c r="AH65" s="9"/>
      <c r="AI65" s="9" t="s">
        <v>73</v>
      </c>
      <c r="AJ65" s="9">
        <f t="shared" si="7"/>
        <v>0</v>
      </c>
      <c r="AK65" s="55" t="s">
        <v>84</v>
      </c>
      <c r="AL65" s="9">
        <f t="shared" si="8"/>
        <v>3.6</v>
      </c>
      <c r="AM65" s="9" t="s">
        <v>89</v>
      </c>
      <c r="AN65" s="9">
        <f t="shared" si="9"/>
        <v>0</v>
      </c>
      <c r="AO65" s="54" t="s">
        <v>94</v>
      </c>
      <c r="AP65" s="9">
        <f t="shared" si="10"/>
        <v>3.6</v>
      </c>
      <c r="AQ65" s="54" t="s">
        <v>96</v>
      </c>
      <c r="AR65" s="9">
        <f t="shared" si="11"/>
        <v>3.6</v>
      </c>
      <c r="AS65" s="54" t="s">
        <v>122</v>
      </c>
      <c r="AT65" s="9">
        <f t="shared" si="12"/>
        <v>0</v>
      </c>
      <c r="AU65" s="9"/>
      <c r="AV65" s="54" t="s">
        <v>76</v>
      </c>
      <c r="AW65" s="9">
        <f t="shared" si="13"/>
        <v>0</v>
      </c>
      <c r="AX65" s="54" t="s">
        <v>129</v>
      </c>
      <c r="AY65" s="9">
        <f t="shared" si="14"/>
        <v>5.4</v>
      </c>
      <c r="AZ65" s="54" t="s">
        <v>89</v>
      </c>
      <c r="BA65" s="9">
        <f t="shared" si="15"/>
        <v>0</v>
      </c>
      <c r="BB65" s="54" t="s">
        <v>94</v>
      </c>
      <c r="BC65" s="9">
        <f t="shared" si="16"/>
        <v>5.4</v>
      </c>
      <c r="BD65" s="54" t="s">
        <v>98</v>
      </c>
      <c r="BE65" s="9">
        <f t="shared" si="17"/>
        <v>5.4</v>
      </c>
      <c r="BF65" s="54" t="s">
        <v>122</v>
      </c>
      <c r="BG65" s="9">
        <f t="shared" si="18"/>
        <v>0</v>
      </c>
      <c r="BH65" s="9"/>
      <c r="BI65" s="54" t="s">
        <v>76</v>
      </c>
      <c r="BJ65" s="9">
        <f t="shared" si="19"/>
        <v>0</v>
      </c>
      <c r="BK65" s="55" t="s">
        <v>83</v>
      </c>
      <c r="BL65" s="9">
        <f t="shared" si="20"/>
        <v>5.4</v>
      </c>
      <c r="BM65" s="54" t="s">
        <v>89</v>
      </c>
      <c r="BN65" s="9">
        <f t="shared" si="21"/>
        <v>0</v>
      </c>
      <c r="BO65" s="54" t="s">
        <v>94</v>
      </c>
      <c r="BP65" s="9">
        <f t="shared" si="22"/>
        <v>5.4</v>
      </c>
      <c r="BQ65" s="54" t="s">
        <v>98</v>
      </c>
      <c r="BR65" s="9">
        <f t="shared" si="23"/>
        <v>5.4</v>
      </c>
      <c r="BS65" s="54" t="s">
        <v>122</v>
      </c>
      <c r="BT65" s="9">
        <f t="shared" si="24"/>
        <v>0</v>
      </c>
      <c r="BU65" s="9"/>
      <c r="BV65" s="54" t="s">
        <v>136</v>
      </c>
      <c r="BW65" s="9">
        <f t="shared" si="25"/>
        <v>0</v>
      </c>
      <c r="BX65" s="55" t="s">
        <v>84</v>
      </c>
      <c r="BY65" s="9">
        <f t="shared" si="26"/>
        <v>9</v>
      </c>
      <c r="BZ65" s="54" t="s">
        <v>88</v>
      </c>
      <c r="CA65" s="9">
        <f t="shared" si="27"/>
        <v>0</v>
      </c>
      <c r="CB65" s="54" t="s">
        <v>93</v>
      </c>
      <c r="CC65" s="9">
        <f t="shared" si="28"/>
        <v>9</v>
      </c>
      <c r="CD65" s="54" t="s">
        <v>96</v>
      </c>
      <c r="CE65" s="9">
        <f t="shared" si="29"/>
        <v>9</v>
      </c>
      <c r="CF65" s="54" t="s">
        <v>102</v>
      </c>
      <c r="CG65" s="9">
        <f t="shared" si="30"/>
        <v>0</v>
      </c>
      <c r="CH65" s="9"/>
      <c r="CI65" s="54" t="s">
        <v>136</v>
      </c>
      <c r="CJ65" s="9">
        <f t="shared" si="31"/>
        <v>0</v>
      </c>
      <c r="CK65" s="55" t="s">
        <v>84</v>
      </c>
      <c r="CL65" s="9">
        <f t="shared" si="32"/>
        <v>9</v>
      </c>
      <c r="CM65" s="54" t="s">
        <v>88</v>
      </c>
      <c r="CN65" s="9">
        <f t="shared" si="33"/>
        <v>0</v>
      </c>
      <c r="CO65" s="54" t="s">
        <v>93</v>
      </c>
      <c r="CP65" s="9">
        <f t="shared" si="34"/>
        <v>9</v>
      </c>
      <c r="CQ65" s="54" t="s">
        <v>96</v>
      </c>
      <c r="CR65" s="9">
        <f t="shared" si="35"/>
        <v>9</v>
      </c>
      <c r="CS65" s="54" t="s">
        <v>102</v>
      </c>
      <c r="CT65" s="9">
        <f t="shared" si="36"/>
        <v>0</v>
      </c>
    </row>
    <row r="66" spans="1:98" x14ac:dyDescent="0.15">
      <c r="A66" s="33" t="s">
        <v>296</v>
      </c>
      <c r="B66" s="34" t="s">
        <v>297</v>
      </c>
      <c r="C66" s="35" t="s">
        <v>170</v>
      </c>
      <c r="D66" s="35" t="s">
        <v>51</v>
      </c>
      <c r="E66" s="9">
        <v>0.7</v>
      </c>
      <c r="F66" s="36"/>
      <c r="G66" s="33">
        <v>108</v>
      </c>
      <c r="H66" s="9">
        <v>102</v>
      </c>
      <c r="I66" s="9">
        <v>119</v>
      </c>
      <c r="J66" s="9">
        <v>34</v>
      </c>
      <c r="K66" s="9">
        <v>43.5</v>
      </c>
      <c r="L66" s="9">
        <v>49.5</v>
      </c>
      <c r="M66" s="4">
        <f t="shared" si="0"/>
        <v>456</v>
      </c>
      <c r="N66" s="33"/>
      <c r="O66" s="9">
        <f>IF($D66="理科",IF(AND($M66&gt;='高考-分数线'!$C$2,$G66&gt;='高考-分数线'!$D$2),36,IF($G66&gt;='高考-分数线'!$D$2,18,0)),IF($D66="文科",IF(AND($M66&gt;='高考-分数线'!$C$3,$G66&gt;='高考-分数线'!$D$3),36,IF($G66&gt;='高考-分数线'!$D$3,18,0))))</f>
        <v>18</v>
      </c>
      <c r="P66" s="9">
        <f>IF($D66="理科",IF(AND($M66&gt;='高考-分数线'!$C$2,H66&gt;='高考-分数线'!$E$2),36,IF(H66&gt;='高考-分数线'!$E$2,18,0)),IF($D66="文科",IF(AND($M66&gt;='高考-分数线'!$C$3,H66&gt;='高考-分数线'!$E$3),36,IF(H66&gt;='高考-分数线'!$E$3,18,0))))</f>
        <v>18</v>
      </c>
      <c r="Q66" s="9">
        <f>IF($D66="理科",IF(AND($M66&gt;='高考-分数线'!$C$2,I66&gt;='高考-分数线'!$F$2),36,IF(I66&gt;='高考-分数线'!$F$2,18,0)),IF($D66="文科",IF(AND($M66&gt;='高考-分数线'!$C$3,I66&gt;='高考-分数线'!$F$3),36,IF(I66&gt;='高考-分数线'!$F$3,18,0))))</f>
        <v>18</v>
      </c>
      <c r="R66" s="9">
        <f>IF($D66="理科",IF(AND($M66&gt;='高考-分数线'!$C$2,J66&gt;='高考-分数线'!$G$2),36,IF(J66&gt;='高考-分数线'!$G$2,18,0)),IF($D66="文科",IF(AND($M66&gt;='高考-分数线'!$C$3,J66&gt;='高考-分数线'!$G$3),36,IF(J66&gt;='高考-分数线'!$G$3,18,0))))</f>
        <v>0</v>
      </c>
      <c r="S66" s="9">
        <f>IF($D66="理科",IF(AND($M66&gt;='高考-分数线'!$C$2,K66&gt;='高考-分数线'!$H$2),36,IF(K66&gt;='高考-分数线'!$H$2,18,0)),IF($D66="文科",IF(AND($M66&gt;='高考-分数线'!$C$3,K66&gt;='高考-分数线'!$H$3),36,IF(K66&gt;='高考-分数线'!$H$3,18,0))))</f>
        <v>0</v>
      </c>
      <c r="T66" s="9">
        <f>IF($D66="理科",IF(AND($M66&gt;='高考-分数线'!$C$2,L66&gt;='高考-分数线'!$I$2),36,IF(L66&gt;='高考-分数线'!$I$2,18,0)),IF($D66="文科",IF(AND($M66&gt;='高考-分数线'!$C$3,L66&gt;='高考-分数线'!$I$3),36,IF(L66&gt;='高考-分数线'!$I$3,18,0))))</f>
        <v>0</v>
      </c>
      <c r="U66" s="33"/>
      <c r="V66" s="54" t="s">
        <v>73</v>
      </c>
      <c r="W66" s="9">
        <f t="shared" si="1"/>
        <v>1.8</v>
      </c>
      <c r="X66" s="54" t="s">
        <v>84</v>
      </c>
      <c r="Y66" s="9">
        <f t="shared" si="2"/>
        <v>1.8</v>
      </c>
      <c r="Z66" s="54" t="s">
        <v>88</v>
      </c>
      <c r="AA66" s="9">
        <f t="shared" si="3"/>
        <v>1.8</v>
      </c>
      <c r="AB66" s="54" t="s">
        <v>93</v>
      </c>
      <c r="AC66" s="9">
        <f t="shared" si="4"/>
        <v>0</v>
      </c>
      <c r="AD66" s="54" t="s">
        <v>96</v>
      </c>
      <c r="AE66" s="9">
        <f t="shared" si="5"/>
        <v>0</v>
      </c>
      <c r="AF66" s="54" t="s">
        <v>102</v>
      </c>
      <c r="AG66" s="9">
        <f t="shared" si="6"/>
        <v>0</v>
      </c>
      <c r="AH66" s="9"/>
      <c r="AI66" s="9" t="s">
        <v>73</v>
      </c>
      <c r="AJ66" s="9">
        <f t="shared" si="7"/>
        <v>1.8</v>
      </c>
      <c r="AK66" s="55" t="s">
        <v>84</v>
      </c>
      <c r="AL66" s="9">
        <f t="shared" si="8"/>
        <v>1.8</v>
      </c>
      <c r="AM66" s="9" t="s">
        <v>88</v>
      </c>
      <c r="AN66" s="9">
        <f t="shared" si="9"/>
        <v>1.8</v>
      </c>
      <c r="AO66" s="54" t="s">
        <v>93</v>
      </c>
      <c r="AP66" s="9">
        <f t="shared" si="10"/>
        <v>0</v>
      </c>
      <c r="AQ66" s="54" t="s">
        <v>96</v>
      </c>
      <c r="AR66" s="9">
        <f t="shared" si="11"/>
        <v>0</v>
      </c>
      <c r="AS66" s="54" t="s">
        <v>122</v>
      </c>
      <c r="AT66" s="9">
        <f t="shared" si="12"/>
        <v>0</v>
      </c>
      <c r="AU66" s="9"/>
      <c r="AV66" s="54" t="s">
        <v>73</v>
      </c>
      <c r="AW66" s="9">
        <f t="shared" si="13"/>
        <v>2.7</v>
      </c>
      <c r="AX66" s="54" t="s">
        <v>84</v>
      </c>
      <c r="AY66" s="9">
        <f t="shared" si="14"/>
        <v>2.7</v>
      </c>
      <c r="AZ66" s="54" t="s">
        <v>88</v>
      </c>
      <c r="BA66" s="9">
        <f t="shared" si="15"/>
        <v>2.7</v>
      </c>
      <c r="BB66" s="54" t="s">
        <v>94</v>
      </c>
      <c r="BC66" s="9">
        <f t="shared" si="16"/>
        <v>0</v>
      </c>
      <c r="BD66" s="54" t="s">
        <v>96</v>
      </c>
      <c r="BE66" s="9">
        <f t="shared" si="17"/>
        <v>0</v>
      </c>
      <c r="BF66" s="54" t="s">
        <v>122</v>
      </c>
      <c r="BG66" s="9">
        <f t="shared" si="18"/>
        <v>0</v>
      </c>
      <c r="BH66" s="9"/>
      <c r="BI66" s="54" t="s">
        <v>73</v>
      </c>
      <c r="BJ66" s="9">
        <f t="shared" si="19"/>
        <v>2.7</v>
      </c>
      <c r="BK66" s="55" t="s">
        <v>84</v>
      </c>
      <c r="BL66" s="9">
        <f t="shared" si="20"/>
        <v>2.7</v>
      </c>
      <c r="BM66" s="54" t="s">
        <v>135</v>
      </c>
      <c r="BN66" s="9">
        <f t="shared" si="21"/>
        <v>2.7</v>
      </c>
      <c r="BO66" s="54" t="s">
        <v>94</v>
      </c>
      <c r="BP66" s="9">
        <f t="shared" si="22"/>
        <v>0</v>
      </c>
      <c r="BQ66" s="54" t="s">
        <v>96</v>
      </c>
      <c r="BR66" s="9">
        <f t="shared" si="23"/>
        <v>0</v>
      </c>
      <c r="BS66" s="54" t="s">
        <v>122</v>
      </c>
      <c r="BT66" s="9">
        <f t="shared" si="24"/>
        <v>0</v>
      </c>
      <c r="BU66" s="9"/>
      <c r="BV66" s="54" t="s">
        <v>136</v>
      </c>
      <c r="BW66" s="9">
        <f t="shared" si="25"/>
        <v>4.5</v>
      </c>
      <c r="BX66" s="55" t="s">
        <v>84</v>
      </c>
      <c r="BY66" s="9">
        <f t="shared" si="26"/>
        <v>4.5</v>
      </c>
      <c r="BZ66" s="54" t="s">
        <v>88</v>
      </c>
      <c r="CA66" s="9">
        <f t="shared" si="27"/>
        <v>4.5</v>
      </c>
      <c r="CB66" s="54" t="s">
        <v>93</v>
      </c>
      <c r="CC66" s="9">
        <f t="shared" si="28"/>
        <v>0</v>
      </c>
      <c r="CD66" s="54" t="s">
        <v>96</v>
      </c>
      <c r="CE66" s="9">
        <f t="shared" si="29"/>
        <v>0</v>
      </c>
      <c r="CF66" s="54" t="s">
        <v>102</v>
      </c>
      <c r="CG66" s="9">
        <f t="shared" si="30"/>
        <v>0</v>
      </c>
      <c r="CH66" s="9"/>
      <c r="CI66" s="54" t="s">
        <v>136</v>
      </c>
      <c r="CJ66" s="9">
        <f t="shared" si="31"/>
        <v>4.5</v>
      </c>
      <c r="CK66" s="55" t="s">
        <v>84</v>
      </c>
      <c r="CL66" s="9">
        <f t="shared" si="32"/>
        <v>4.5</v>
      </c>
      <c r="CM66" s="54" t="s">
        <v>88</v>
      </c>
      <c r="CN66" s="9">
        <f t="shared" si="33"/>
        <v>4.5</v>
      </c>
      <c r="CO66" s="54" t="s">
        <v>93</v>
      </c>
      <c r="CP66" s="9">
        <f t="shared" si="34"/>
        <v>0</v>
      </c>
      <c r="CQ66" s="54" t="s">
        <v>96</v>
      </c>
      <c r="CR66" s="9">
        <f t="shared" si="35"/>
        <v>0</v>
      </c>
      <c r="CS66" s="54" t="s">
        <v>102</v>
      </c>
      <c r="CT66" s="9">
        <f t="shared" si="36"/>
        <v>0</v>
      </c>
    </row>
    <row r="67" spans="1:98" x14ac:dyDescent="0.15">
      <c r="A67" s="33" t="s">
        <v>298</v>
      </c>
      <c r="B67" s="34" t="s">
        <v>299</v>
      </c>
      <c r="C67" s="35" t="s">
        <v>170</v>
      </c>
      <c r="D67" s="35" t="s">
        <v>51</v>
      </c>
      <c r="E67" s="9">
        <v>1</v>
      </c>
      <c r="F67" s="36"/>
      <c r="G67" s="33">
        <v>94</v>
      </c>
      <c r="H67" s="9">
        <v>95</v>
      </c>
      <c r="I67" s="9">
        <v>113</v>
      </c>
      <c r="J67" s="9">
        <v>51</v>
      </c>
      <c r="K67" s="9">
        <v>35</v>
      </c>
      <c r="L67" s="9">
        <v>67.5</v>
      </c>
      <c r="M67" s="4">
        <f t="shared" si="0"/>
        <v>455.5</v>
      </c>
      <c r="N67" s="33"/>
      <c r="O67" s="9">
        <f>IF($D67="理科",IF(AND($M67&gt;='高考-分数线'!$C$2,$G67&gt;='高考-分数线'!$D$2),36,IF($G67&gt;='高考-分数线'!$D$2,18,0)),IF($D67="文科",IF(AND($M67&gt;='高考-分数线'!$C$3,$G67&gt;='高考-分数线'!$D$3),36,IF($G67&gt;='高考-分数线'!$D$3,18,0))))</f>
        <v>0</v>
      </c>
      <c r="P67" s="9">
        <f>IF($D67="理科",IF(AND($M67&gt;='高考-分数线'!$C$2,H67&gt;='高考-分数线'!$E$2),36,IF(H67&gt;='高考-分数线'!$E$2,18,0)),IF($D67="文科",IF(AND($M67&gt;='高考-分数线'!$C$3,H67&gt;='高考-分数线'!$E$3),36,IF(H67&gt;='高考-分数线'!$E$3,18,0))))</f>
        <v>18</v>
      </c>
      <c r="Q67" s="9">
        <f>IF($D67="理科",IF(AND($M67&gt;='高考-分数线'!$C$2,I67&gt;='高考-分数线'!$F$2),36,IF(I67&gt;='高考-分数线'!$F$2,18,0)),IF($D67="文科",IF(AND($M67&gt;='高考-分数线'!$C$3,I67&gt;='高考-分数线'!$F$3),36,IF(I67&gt;='高考-分数线'!$F$3,18,0))))</f>
        <v>18</v>
      </c>
      <c r="R67" s="9">
        <f>IF($D67="理科",IF(AND($M67&gt;='高考-分数线'!$C$2,J67&gt;='高考-分数线'!$G$2),36,IF(J67&gt;='高考-分数线'!$G$2,18,0)),IF($D67="文科",IF(AND($M67&gt;='高考-分数线'!$C$3,J67&gt;='高考-分数线'!$G$3),36,IF(J67&gt;='高考-分数线'!$G$3,18,0))))</f>
        <v>0</v>
      </c>
      <c r="S67" s="9">
        <f>IF($D67="理科",IF(AND($M67&gt;='高考-分数线'!$C$2,K67&gt;='高考-分数线'!$H$2),36,IF(K67&gt;='高考-分数线'!$H$2,18,0)),IF($D67="文科",IF(AND($M67&gt;='高考-分数线'!$C$3,K67&gt;='高考-分数线'!$H$3),36,IF(K67&gt;='高考-分数线'!$H$3,18,0))))</f>
        <v>0</v>
      </c>
      <c r="T67" s="9">
        <f>IF($D67="理科",IF(AND($M67&gt;='高考-分数线'!$C$2,L67&gt;='高考-分数线'!$I$2),36,IF(L67&gt;='高考-分数线'!$I$2,18,0)),IF($D67="文科",IF(AND($M67&gt;='高考-分数线'!$C$3,L67&gt;='高考-分数线'!$I$3),36,IF(L67&gt;='高考-分数线'!$I$3,18,0))))</f>
        <v>18</v>
      </c>
      <c r="U67" s="33"/>
      <c r="V67" s="54" t="s">
        <v>73</v>
      </c>
      <c r="W67" s="9">
        <f t="shared" si="1"/>
        <v>0</v>
      </c>
      <c r="X67" s="54" t="s">
        <v>84</v>
      </c>
      <c r="Y67" s="9">
        <f t="shared" si="2"/>
        <v>1.8</v>
      </c>
      <c r="Z67" s="54" t="s">
        <v>88</v>
      </c>
      <c r="AA67" s="9">
        <f t="shared" si="3"/>
        <v>1.8</v>
      </c>
      <c r="AB67" s="54" t="s">
        <v>93</v>
      </c>
      <c r="AC67" s="9">
        <f t="shared" si="4"/>
        <v>0</v>
      </c>
      <c r="AD67" s="54" t="s">
        <v>96</v>
      </c>
      <c r="AE67" s="9">
        <f t="shared" si="5"/>
        <v>0</v>
      </c>
      <c r="AF67" s="54" t="s">
        <v>102</v>
      </c>
      <c r="AG67" s="9">
        <f t="shared" si="6"/>
        <v>1.8</v>
      </c>
      <c r="AH67" s="9"/>
      <c r="AI67" s="9" t="s">
        <v>73</v>
      </c>
      <c r="AJ67" s="9">
        <f t="shared" si="7"/>
        <v>0</v>
      </c>
      <c r="AK67" s="55" t="s">
        <v>83</v>
      </c>
      <c r="AL67" s="9">
        <f t="shared" si="8"/>
        <v>1.8</v>
      </c>
      <c r="AM67" s="9" t="s">
        <v>85</v>
      </c>
      <c r="AN67" s="9">
        <f t="shared" si="9"/>
        <v>1.8</v>
      </c>
      <c r="AO67" s="54" t="s">
        <v>94</v>
      </c>
      <c r="AP67" s="9">
        <f t="shared" si="10"/>
        <v>0</v>
      </c>
      <c r="AQ67" s="54" t="s">
        <v>96</v>
      </c>
      <c r="AR67" s="9">
        <f t="shared" si="11"/>
        <v>0</v>
      </c>
      <c r="AS67" s="54" t="s">
        <v>121</v>
      </c>
      <c r="AT67" s="9">
        <f t="shared" si="12"/>
        <v>1.8</v>
      </c>
      <c r="AU67" s="9"/>
      <c r="AV67" s="54" t="s">
        <v>73</v>
      </c>
      <c r="AW67" s="9">
        <f t="shared" si="13"/>
        <v>0</v>
      </c>
      <c r="AX67" s="54" t="s">
        <v>84</v>
      </c>
      <c r="AY67" s="9">
        <f t="shared" si="14"/>
        <v>2.7</v>
      </c>
      <c r="AZ67" s="54" t="s">
        <v>88</v>
      </c>
      <c r="BA67" s="9">
        <f t="shared" si="15"/>
        <v>2.7</v>
      </c>
      <c r="BB67" s="54" t="s">
        <v>93</v>
      </c>
      <c r="BC67" s="9">
        <f t="shared" si="16"/>
        <v>0</v>
      </c>
      <c r="BD67" s="54" t="s">
        <v>96</v>
      </c>
      <c r="BE67" s="9">
        <f t="shared" si="17"/>
        <v>0</v>
      </c>
      <c r="BF67" s="54" t="s">
        <v>102</v>
      </c>
      <c r="BG67" s="9">
        <f t="shared" si="18"/>
        <v>2.7</v>
      </c>
      <c r="BH67" s="9"/>
      <c r="BI67" s="54" t="s">
        <v>73</v>
      </c>
      <c r="BJ67" s="9">
        <f t="shared" si="19"/>
        <v>0</v>
      </c>
      <c r="BK67" s="55" t="s">
        <v>84</v>
      </c>
      <c r="BL67" s="9">
        <f t="shared" si="20"/>
        <v>2.7</v>
      </c>
      <c r="BM67" s="54" t="s">
        <v>135</v>
      </c>
      <c r="BN67" s="9">
        <f t="shared" si="21"/>
        <v>2.7</v>
      </c>
      <c r="BO67" s="54" t="s">
        <v>93</v>
      </c>
      <c r="BP67" s="9">
        <f t="shared" si="22"/>
        <v>0</v>
      </c>
      <c r="BQ67" s="54" t="s">
        <v>96</v>
      </c>
      <c r="BR67" s="9">
        <f t="shared" si="23"/>
        <v>0</v>
      </c>
      <c r="BS67" s="54" t="s">
        <v>102</v>
      </c>
      <c r="BT67" s="9">
        <f t="shared" si="24"/>
        <v>2.7</v>
      </c>
      <c r="BU67" s="9"/>
      <c r="BV67" s="54" t="s">
        <v>136</v>
      </c>
      <c r="BW67" s="9">
        <f t="shared" si="25"/>
        <v>0</v>
      </c>
      <c r="BX67" s="55" t="s">
        <v>84</v>
      </c>
      <c r="BY67" s="9">
        <f t="shared" si="26"/>
        <v>4.5</v>
      </c>
      <c r="BZ67" s="54" t="s">
        <v>88</v>
      </c>
      <c r="CA67" s="9">
        <f t="shared" si="27"/>
        <v>4.5</v>
      </c>
      <c r="CB67" s="54" t="s">
        <v>93</v>
      </c>
      <c r="CC67" s="9">
        <f t="shared" si="28"/>
        <v>0</v>
      </c>
      <c r="CD67" s="54" t="s">
        <v>96</v>
      </c>
      <c r="CE67" s="9">
        <f t="shared" si="29"/>
        <v>0</v>
      </c>
      <c r="CF67" s="54" t="s">
        <v>102</v>
      </c>
      <c r="CG67" s="9">
        <f t="shared" si="30"/>
        <v>4.5</v>
      </c>
      <c r="CH67" s="9"/>
      <c r="CI67" s="54" t="s">
        <v>136</v>
      </c>
      <c r="CJ67" s="9">
        <f t="shared" si="31"/>
        <v>0</v>
      </c>
      <c r="CK67" s="55" t="s">
        <v>84</v>
      </c>
      <c r="CL67" s="9">
        <f t="shared" si="32"/>
        <v>4.5</v>
      </c>
      <c r="CM67" s="54" t="s">
        <v>88</v>
      </c>
      <c r="CN67" s="9">
        <f t="shared" si="33"/>
        <v>4.5</v>
      </c>
      <c r="CO67" s="54" t="s">
        <v>93</v>
      </c>
      <c r="CP67" s="9">
        <f t="shared" si="34"/>
        <v>0</v>
      </c>
      <c r="CQ67" s="54" t="s">
        <v>96</v>
      </c>
      <c r="CR67" s="9">
        <f t="shared" si="35"/>
        <v>0</v>
      </c>
      <c r="CS67" s="54" t="s">
        <v>102</v>
      </c>
      <c r="CT67" s="9">
        <f t="shared" si="36"/>
        <v>4.5</v>
      </c>
    </row>
    <row r="68" spans="1:98" x14ac:dyDescent="0.15">
      <c r="A68" s="33" t="s">
        <v>300</v>
      </c>
      <c r="B68" s="34" t="s">
        <v>301</v>
      </c>
      <c r="C68" s="35" t="s">
        <v>170</v>
      </c>
      <c r="D68" s="35" t="s">
        <v>51</v>
      </c>
      <c r="E68" s="9"/>
      <c r="F68" s="36"/>
      <c r="G68" s="33">
        <v>93</v>
      </c>
      <c r="H68" s="9">
        <v>105</v>
      </c>
      <c r="I68" s="9">
        <v>86</v>
      </c>
      <c r="J68" s="9">
        <v>60.5</v>
      </c>
      <c r="K68" s="9">
        <v>61.5</v>
      </c>
      <c r="L68" s="9">
        <v>47</v>
      </c>
      <c r="M68" s="4">
        <f t="shared" ref="M68:M131" si="37">SUM(G68:L68)</f>
        <v>453</v>
      </c>
      <c r="N68" s="33"/>
      <c r="O68" s="9">
        <f>IF($D68="理科",IF(AND($M68&gt;='高考-分数线'!$C$2,$G68&gt;='高考-分数线'!$D$2),36,IF($G68&gt;='高考-分数线'!$D$2,18,0)),IF($D68="文科",IF(AND($M68&gt;='高考-分数线'!$C$3,$G68&gt;='高考-分数线'!$D$3),36,IF($G68&gt;='高考-分数线'!$D$3,18,0))))</f>
        <v>0</v>
      </c>
      <c r="P68" s="9">
        <f>IF($D68="理科",IF(AND($M68&gt;='高考-分数线'!$C$2,H68&gt;='高考-分数线'!$E$2),36,IF(H68&gt;='高考-分数线'!$E$2,18,0)),IF($D68="文科",IF(AND($M68&gt;='高考-分数线'!$C$3,H68&gt;='高考-分数线'!$E$3),36,IF(H68&gt;='高考-分数线'!$E$3,18,0))))</f>
        <v>18</v>
      </c>
      <c r="Q68" s="9">
        <f>IF($D68="理科",IF(AND($M68&gt;='高考-分数线'!$C$2,I68&gt;='高考-分数线'!$F$2),36,IF(I68&gt;='高考-分数线'!$F$2,18,0)),IF($D68="文科",IF(AND($M68&gt;='高考-分数线'!$C$3,I68&gt;='高考-分数线'!$F$3),36,IF(I68&gt;='高考-分数线'!$F$3,18,0))))</f>
        <v>0</v>
      </c>
      <c r="R68" s="9">
        <f>IF($D68="理科",IF(AND($M68&gt;='高考-分数线'!$C$2,J68&gt;='高考-分数线'!$G$2),36,IF(J68&gt;='高考-分数线'!$G$2,18,0)),IF($D68="文科",IF(AND($M68&gt;='高考-分数线'!$C$3,J68&gt;='高考-分数线'!$G$3),36,IF(J68&gt;='高考-分数线'!$G$3,18,0))))</f>
        <v>18</v>
      </c>
      <c r="S68" s="9">
        <f>IF($D68="理科",IF(AND($M68&gt;='高考-分数线'!$C$2,K68&gt;='高考-分数线'!$H$2),36,IF(K68&gt;='高考-分数线'!$H$2,18,0)),IF($D68="文科",IF(AND($M68&gt;='高考-分数线'!$C$3,K68&gt;='高考-分数线'!$H$3),36,IF(K68&gt;='高考-分数线'!$H$3,18,0))))</f>
        <v>18</v>
      </c>
      <c r="T68" s="9">
        <f>IF($D68="理科",IF(AND($M68&gt;='高考-分数线'!$C$2,L68&gt;='高考-分数线'!$I$2),36,IF(L68&gt;='高考-分数线'!$I$2,18,0)),IF($D68="文科",IF(AND($M68&gt;='高考-分数线'!$C$3,L68&gt;='高考-分数线'!$I$3),36,IF(L68&gt;='高考-分数线'!$I$3,18,0))))</f>
        <v>0</v>
      </c>
      <c r="U68" s="33"/>
      <c r="V68" s="54" t="s">
        <v>76</v>
      </c>
      <c r="W68" s="9">
        <f t="shared" si="1"/>
        <v>0</v>
      </c>
      <c r="X68" s="54" t="s">
        <v>83</v>
      </c>
      <c r="Y68" s="9">
        <f t="shared" si="2"/>
        <v>1.8</v>
      </c>
      <c r="Z68" s="54" t="s">
        <v>85</v>
      </c>
      <c r="AA68" s="9">
        <f t="shared" si="3"/>
        <v>0</v>
      </c>
      <c r="AB68" s="54" t="s">
        <v>91</v>
      </c>
      <c r="AC68" s="9">
        <f t="shared" si="4"/>
        <v>1.8</v>
      </c>
      <c r="AD68" s="54" t="s">
        <v>125</v>
      </c>
      <c r="AE68" s="9">
        <f t="shared" si="5"/>
        <v>1.8</v>
      </c>
      <c r="AF68" s="54" t="s">
        <v>125</v>
      </c>
      <c r="AG68" s="9">
        <f t="shared" si="6"/>
        <v>0</v>
      </c>
      <c r="AH68" s="9"/>
      <c r="AI68" s="9" t="s">
        <v>75</v>
      </c>
      <c r="AJ68" s="9">
        <f t="shared" si="7"/>
        <v>0</v>
      </c>
      <c r="AK68" s="55" t="s">
        <v>83</v>
      </c>
      <c r="AL68" s="9">
        <f t="shared" si="8"/>
        <v>1.8</v>
      </c>
      <c r="AM68" s="9" t="s">
        <v>88</v>
      </c>
      <c r="AN68" s="9">
        <f t="shared" si="9"/>
        <v>0</v>
      </c>
      <c r="AO68" s="54" t="s">
        <v>91</v>
      </c>
      <c r="AP68" s="9">
        <f t="shared" si="10"/>
        <v>1.8</v>
      </c>
      <c r="AQ68" s="54" t="s">
        <v>99</v>
      </c>
      <c r="AR68" s="9">
        <f t="shared" si="11"/>
        <v>1.8</v>
      </c>
      <c r="AS68" s="54" t="s">
        <v>122</v>
      </c>
      <c r="AT68" s="9">
        <f t="shared" si="12"/>
        <v>0</v>
      </c>
      <c r="AU68" s="9"/>
      <c r="AV68" s="54" t="s">
        <v>77</v>
      </c>
      <c r="AW68" s="9">
        <f t="shared" si="13"/>
        <v>0</v>
      </c>
      <c r="AX68" s="54" t="s">
        <v>84</v>
      </c>
      <c r="AY68" s="9">
        <f t="shared" si="14"/>
        <v>2.7</v>
      </c>
      <c r="AZ68" s="54" t="s">
        <v>88</v>
      </c>
      <c r="BA68" s="9">
        <f t="shared" si="15"/>
        <v>0</v>
      </c>
      <c r="BB68" s="54" t="s">
        <v>91</v>
      </c>
      <c r="BC68" s="9">
        <f t="shared" si="16"/>
        <v>2.7</v>
      </c>
      <c r="BD68" s="54" t="s">
        <v>99</v>
      </c>
      <c r="BE68" s="9">
        <f t="shared" si="17"/>
        <v>2.7</v>
      </c>
      <c r="BF68" s="54" t="s">
        <v>122</v>
      </c>
      <c r="BG68" s="9">
        <f t="shared" si="18"/>
        <v>0</v>
      </c>
      <c r="BH68" s="9"/>
      <c r="BI68" s="54" t="s">
        <v>77</v>
      </c>
      <c r="BJ68" s="9">
        <f t="shared" si="19"/>
        <v>0</v>
      </c>
      <c r="BK68" s="55" t="s">
        <v>84</v>
      </c>
      <c r="BL68" s="9">
        <f t="shared" si="20"/>
        <v>2.7</v>
      </c>
      <c r="BM68" s="54" t="s">
        <v>87</v>
      </c>
      <c r="BN68" s="9">
        <f t="shared" si="21"/>
        <v>0</v>
      </c>
      <c r="BO68" s="54" t="s">
        <v>91</v>
      </c>
      <c r="BP68" s="9">
        <f t="shared" si="22"/>
        <v>2.7</v>
      </c>
      <c r="BQ68" s="54" t="s">
        <v>99</v>
      </c>
      <c r="BR68" s="9">
        <f t="shared" si="23"/>
        <v>2.7</v>
      </c>
      <c r="BS68" s="54" t="s">
        <v>122</v>
      </c>
      <c r="BT68" s="9">
        <f t="shared" si="24"/>
        <v>0</v>
      </c>
      <c r="BU68" s="9"/>
      <c r="BV68" s="54" t="s">
        <v>73</v>
      </c>
      <c r="BW68" s="9">
        <f t="shared" si="25"/>
        <v>0</v>
      </c>
      <c r="BX68" s="55" t="s">
        <v>83</v>
      </c>
      <c r="BY68" s="9">
        <f t="shared" si="26"/>
        <v>4.5</v>
      </c>
      <c r="BZ68" s="54" t="s">
        <v>85</v>
      </c>
      <c r="CA68" s="9">
        <f t="shared" si="27"/>
        <v>0</v>
      </c>
      <c r="CB68" s="54" t="s">
        <v>94</v>
      </c>
      <c r="CC68" s="9">
        <f t="shared" si="28"/>
        <v>4.5</v>
      </c>
      <c r="CD68" s="54" t="s">
        <v>96</v>
      </c>
      <c r="CE68" s="9">
        <f t="shared" si="29"/>
        <v>4.5</v>
      </c>
      <c r="CF68" s="54" t="s">
        <v>122</v>
      </c>
      <c r="CG68" s="9">
        <f t="shared" si="30"/>
        <v>0</v>
      </c>
      <c r="CH68" s="9"/>
      <c r="CI68" s="54" t="s">
        <v>73</v>
      </c>
      <c r="CJ68" s="9">
        <f t="shared" si="31"/>
        <v>0</v>
      </c>
      <c r="CK68" s="55" t="s">
        <v>83</v>
      </c>
      <c r="CL68" s="9">
        <f t="shared" si="32"/>
        <v>4.5</v>
      </c>
      <c r="CM68" s="54" t="s">
        <v>85</v>
      </c>
      <c r="CN68" s="9">
        <f t="shared" si="33"/>
        <v>0</v>
      </c>
      <c r="CO68" s="54" t="s">
        <v>94</v>
      </c>
      <c r="CP68" s="9">
        <f t="shared" si="34"/>
        <v>4.5</v>
      </c>
      <c r="CQ68" s="54" t="s">
        <v>96</v>
      </c>
      <c r="CR68" s="9">
        <f t="shared" si="35"/>
        <v>4.5</v>
      </c>
      <c r="CS68" s="54" t="s">
        <v>122</v>
      </c>
      <c r="CT68" s="9">
        <f t="shared" si="36"/>
        <v>0</v>
      </c>
    </row>
    <row r="69" spans="1:98" x14ac:dyDescent="0.15">
      <c r="A69" s="33" t="s">
        <v>302</v>
      </c>
      <c r="B69" s="34" t="s">
        <v>303</v>
      </c>
      <c r="C69" s="35" t="s">
        <v>170</v>
      </c>
      <c r="D69" s="35" t="s">
        <v>51</v>
      </c>
      <c r="E69" s="9">
        <v>1</v>
      </c>
      <c r="F69" s="36"/>
      <c r="G69" s="33">
        <v>94</v>
      </c>
      <c r="H69" s="9">
        <v>88</v>
      </c>
      <c r="I69" s="9">
        <v>115</v>
      </c>
      <c r="J69" s="9">
        <v>57</v>
      </c>
      <c r="K69" s="9">
        <v>38</v>
      </c>
      <c r="L69" s="9">
        <v>59.5</v>
      </c>
      <c r="M69" s="4">
        <f t="shared" si="37"/>
        <v>451.5</v>
      </c>
      <c r="N69" s="33"/>
      <c r="O69" s="9">
        <f>IF($D69="理科",IF(AND($M69&gt;='高考-分数线'!$C$2,$G69&gt;='高考-分数线'!$D$2),36,IF($G69&gt;='高考-分数线'!$D$2,18,0)),IF($D69="文科",IF(AND($M69&gt;='高考-分数线'!$C$3,$G69&gt;='高考-分数线'!$D$3),36,IF($G69&gt;='高考-分数线'!$D$3,18,0))))</f>
        <v>0</v>
      </c>
      <c r="P69" s="9">
        <f>IF($D69="理科",IF(AND($M69&gt;='高考-分数线'!$C$2,H69&gt;='高考-分数线'!$E$2),36,IF(H69&gt;='高考-分数线'!$E$2,18,0)),IF($D69="文科",IF(AND($M69&gt;='高考-分数线'!$C$3,H69&gt;='高考-分数线'!$E$3),36,IF(H69&gt;='高考-分数线'!$E$3,18,0))))</f>
        <v>0</v>
      </c>
      <c r="Q69" s="9">
        <f>IF($D69="理科",IF(AND($M69&gt;='高考-分数线'!$C$2,I69&gt;='高考-分数线'!$F$2),36,IF(I69&gt;='高考-分数线'!$F$2,18,0)),IF($D69="文科",IF(AND($M69&gt;='高考-分数线'!$C$3,I69&gt;='高考-分数线'!$F$3),36,IF(I69&gt;='高考-分数线'!$F$3,18,0))))</f>
        <v>18</v>
      </c>
      <c r="R69" s="9">
        <f>IF($D69="理科",IF(AND($M69&gt;='高考-分数线'!$C$2,J69&gt;='高考-分数线'!$G$2),36,IF(J69&gt;='高考-分数线'!$G$2,18,0)),IF($D69="文科",IF(AND($M69&gt;='高考-分数线'!$C$3,J69&gt;='高考-分数线'!$G$3),36,IF(J69&gt;='高考-分数线'!$G$3,18,0))))</f>
        <v>18</v>
      </c>
      <c r="S69" s="9">
        <f>IF($D69="理科",IF(AND($M69&gt;='高考-分数线'!$C$2,K69&gt;='高考-分数线'!$H$2),36,IF(K69&gt;='高考-分数线'!$H$2,18,0)),IF($D69="文科",IF(AND($M69&gt;='高考-分数线'!$C$3,K69&gt;='高考-分数线'!$H$3),36,IF(K69&gt;='高考-分数线'!$H$3,18,0))))</f>
        <v>0</v>
      </c>
      <c r="T69" s="9">
        <f>IF($D69="理科",IF(AND($M69&gt;='高考-分数线'!$C$2,L69&gt;='高考-分数线'!$I$2),36,IF(L69&gt;='高考-分数线'!$I$2,18,0)),IF($D69="文科",IF(AND($M69&gt;='高考-分数线'!$C$3,L69&gt;='高考-分数线'!$I$3),36,IF(L69&gt;='高考-分数线'!$I$3,18,0))))</f>
        <v>0</v>
      </c>
      <c r="U69" s="33"/>
      <c r="V69" s="54" t="s">
        <v>73</v>
      </c>
      <c r="W69" s="9">
        <f t="shared" ref="W69:W132" si="38">$O69*0.5*2/10</f>
        <v>0</v>
      </c>
      <c r="X69" s="54" t="s">
        <v>84</v>
      </c>
      <c r="Y69" s="9">
        <f t="shared" ref="Y69:Y132" si="39">$P69*0.5*2/10</f>
        <v>0</v>
      </c>
      <c r="Z69" s="54" t="s">
        <v>88</v>
      </c>
      <c r="AA69" s="9">
        <f t="shared" ref="AA69:AA132" si="40">$Q69*0.5*2/10</f>
        <v>1.8</v>
      </c>
      <c r="AB69" s="54" t="s">
        <v>93</v>
      </c>
      <c r="AC69" s="9">
        <f t="shared" ref="AC69:AC132" si="41">$R69*0.5*2/10</f>
        <v>1.8</v>
      </c>
      <c r="AD69" s="54" t="s">
        <v>96</v>
      </c>
      <c r="AE69" s="9">
        <f t="shared" ref="AE69:AE132" si="42">$S69*0.5*2/10</f>
        <v>0</v>
      </c>
      <c r="AF69" s="54" t="s">
        <v>102</v>
      </c>
      <c r="AG69" s="9">
        <f t="shared" ref="AG69:AG132" si="43">$T69*0.5*2/10</f>
        <v>0</v>
      </c>
      <c r="AH69" s="9"/>
      <c r="AI69" s="9" t="s">
        <v>73</v>
      </c>
      <c r="AJ69" s="9">
        <f t="shared" ref="AJ69:AJ132" si="44">$O69*0.5*2/10</f>
        <v>0</v>
      </c>
      <c r="AK69" s="55" t="s">
        <v>84</v>
      </c>
      <c r="AL69" s="9">
        <f t="shared" ref="AL69:AL132" si="45">$P69*0.5*2/10</f>
        <v>0</v>
      </c>
      <c r="AM69" s="9" t="s">
        <v>88</v>
      </c>
      <c r="AN69" s="9">
        <f t="shared" ref="AN69:AN132" si="46">$Q69*0.5*2/10</f>
        <v>1.8</v>
      </c>
      <c r="AO69" s="54" t="s">
        <v>94</v>
      </c>
      <c r="AP69" s="9">
        <f t="shared" ref="AP69:AP132" si="47">$R69*0.5*2/10</f>
        <v>1.8</v>
      </c>
      <c r="AQ69" s="54" t="s">
        <v>96</v>
      </c>
      <c r="AR69" s="9">
        <f t="shared" ref="AR69:AR132" si="48">$S69*0.5*2/10</f>
        <v>0</v>
      </c>
      <c r="AS69" s="54" t="s">
        <v>122</v>
      </c>
      <c r="AT69" s="9">
        <f t="shared" ref="AT69:AT132" si="49">$T69*0.5*2/10</f>
        <v>0</v>
      </c>
      <c r="AU69" s="9"/>
      <c r="AV69" s="54" t="s">
        <v>73</v>
      </c>
      <c r="AW69" s="9">
        <f t="shared" ref="AW69:AW132" si="50">$O69*0.5*3/10</f>
        <v>0</v>
      </c>
      <c r="AX69" s="54" t="s">
        <v>84</v>
      </c>
      <c r="AY69" s="9">
        <f t="shared" ref="AY69:AY132" si="51">$P69*0.5*3/10</f>
        <v>0</v>
      </c>
      <c r="AZ69" s="54" t="s">
        <v>88</v>
      </c>
      <c r="BA69" s="9">
        <f t="shared" ref="BA69:BA132" si="52">$Q69*0.5*3/10</f>
        <v>2.7</v>
      </c>
      <c r="BB69" s="54" t="s">
        <v>94</v>
      </c>
      <c r="BC69" s="9">
        <f t="shared" ref="BC69:BC132" si="53">$R69*0.5*3/10</f>
        <v>2.7</v>
      </c>
      <c r="BD69" s="54" t="s">
        <v>98</v>
      </c>
      <c r="BE69" s="9">
        <f t="shared" ref="BE69:BE132" si="54">$S69*0.5*3/10</f>
        <v>0</v>
      </c>
      <c r="BF69" s="54" t="s">
        <v>122</v>
      </c>
      <c r="BG69" s="9">
        <f t="shared" ref="BG69:BG132" si="55">$T69*0.5*3/10</f>
        <v>0</v>
      </c>
      <c r="BH69" s="9"/>
      <c r="BI69" s="54" t="s">
        <v>73</v>
      </c>
      <c r="BJ69" s="9">
        <f t="shared" ref="BJ69:BJ132" si="56">$O69*0.5*3/10</f>
        <v>0</v>
      </c>
      <c r="BK69" s="55" t="s">
        <v>84</v>
      </c>
      <c r="BL69" s="9">
        <f t="shared" ref="BL69:BL132" si="57">$P69*0.5*3/10</f>
        <v>0</v>
      </c>
      <c r="BM69" s="54" t="s">
        <v>135</v>
      </c>
      <c r="BN69" s="9">
        <f t="shared" ref="BN69:BN132" si="58">$Q69*0.5*3/10</f>
        <v>2.7</v>
      </c>
      <c r="BO69" s="54" t="s">
        <v>94</v>
      </c>
      <c r="BP69" s="9">
        <f t="shared" ref="BP69:BP132" si="59">$R69*0.5*3/10</f>
        <v>2.7</v>
      </c>
      <c r="BQ69" s="54" t="s">
        <v>98</v>
      </c>
      <c r="BR69" s="9">
        <f t="shared" ref="BR69:BR132" si="60">$S69*0.5*3/10</f>
        <v>0</v>
      </c>
      <c r="BS69" s="54" t="s">
        <v>122</v>
      </c>
      <c r="BT69" s="9">
        <f t="shared" ref="BT69:BT132" si="61">$T69*0.5*3/10</f>
        <v>0</v>
      </c>
      <c r="BU69" s="9"/>
      <c r="BV69" s="54" t="s">
        <v>136</v>
      </c>
      <c r="BW69" s="9">
        <f t="shared" ref="BW69:BW132" si="62">$O69*0.5*5/10</f>
        <v>0</v>
      </c>
      <c r="BX69" s="55" t="s">
        <v>84</v>
      </c>
      <c r="BY69" s="9">
        <f t="shared" ref="BY69:BY132" si="63">$P69*0.5*5/10</f>
        <v>0</v>
      </c>
      <c r="BZ69" s="54" t="s">
        <v>88</v>
      </c>
      <c r="CA69" s="9">
        <f t="shared" ref="CA69:CA132" si="64">$Q69*0.5*5/10</f>
        <v>4.5</v>
      </c>
      <c r="CB69" s="54" t="s">
        <v>91</v>
      </c>
      <c r="CC69" s="9">
        <f t="shared" ref="CC69:CC132" si="65">$R69*0.5*5/10</f>
        <v>4.5</v>
      </c>
      <c r="CD69" s="54" t="s">
        <v>96</v>
      </c>
      <c r="CE69" s="9">
        <f t="shared" ref="CE69:CE132" si="66">$S69*0.5*5/10</f>
        <v>0</v>
      </c>
      <c r="CF69" s="54" t="s">
        <v>122</v>
      </c>
      <c r="CG69" s="9">
        <f t="shared" ref="CG69:CG132" si="67">$T69*0.5*5/10</f>
        <v>0</v>
      </c>
      <c r="CH69" s="9"/>
      <c r="CI69" s="54" t="s">
        <v>136</v>
      </c>
      <c r="CJ69" s="9">
        <f t="shared" ref="CJ69:CJ132" si="68">$O69*0.5*5/10</f>
        <v>0</v>
      </c>
      <c r="CK69" s="55" t="s">
        <v>84</v>
      </c>
      <c r="CL69" s="9">
        <f t="shared" ref="CL69:CL132" si="69">$P69*0.5*5/10</f>
        <v>0</v>
      </c>
      <c r="CM69" s="54" t="s">
        <v>88</v>
      </c>
      <c r="CN69" s="9">
        <f t="shared" ref="CN69:CN132" si="70">$Q69*0.5*5/10</f>
        <v>4.5</v>
      </c>
      <c r="CO69" s="54" t="s">
        <v>91</v>
      </c>
      <c r="CP69" s="9">
        <f t="shared" ref="CP69:CP132" si="71">$R69*0.5*5/10</f>
        <v>4.5</v>
      </c>
      <c r="CQ69" s="54" t="s">
        <v>96</v>
      </c>
      <c r="CR69" s="9">
        <f t="shared" ref="CR69:CR132" si="72">$S69*0.5*5/10</f>
        <v>0</v>
      </c>
      <c r="CS69" s="54" t="s">
        <v>122</v>
      </c>
      <c r="CT69" s="9">
        <f t="shared" ref="CT69:CT132" si="73">$T69*0.5*5/10</f>
        <v>0</v>
      </c>
    </row>
    <row r="70" spans="1:98" x14ac:dyDescent="0.15">
      <c r="A70" s="33" t="s">
        <v>304</v>
      </c>
      <c r="B70" s="34" t="s">
        <v>305</v>
      </c>
      <c r="C70" s="35" t="s">
        <v>170</v>
      </c>
      <c r="D70" s="35" t="s">
        <v>51</v>
      </c>
      <c r="E70" s="9"/>
      <c r="F70" s="36"/>
      <c r="G70" s="33">
        <v>92</v>
      </c>
      <c r="H70" s="9">
        <v>80</v>
      </c>
      <c r="I70" s="9">
        <v>103</v>
      </c>
      <c r="J70" s="9">
        <v>48.5</v>
      </c>
      <c r="K70" s="9">
        <v>62</v>
      </c>
      <c r="L70" s="9">
        <v>63</v>
      </c>
      <c r="M70" s="4">
        <f t="shared" si="37"/>
        <v>448.5</v>
      </c>
      <c r="N70" s="33"/>
      <c r="O70" s="9">
        <f>IF($D70="理科",IF(AND($M70&gt;='高考-分数线'!$C$2,$G70&gt;='高考-分数线'!$D$2),36,IF($G70&gt;='高考-分数线'!$D$2,18,0)),IF($D70="文科",IF(AND($M70&gt;='高考-分数线'!$C$3,$G70&gt;='高考-分数线'!$D$3),36,IF($G70&gt;='高考-分数线'!$D$3,18,0))))</f>
        <v>0</v>
      </c>
      <c r="P70" s="9">
        <f>IF($D70="理科",IF(AND($M70&gt;='高考-分数线'!$C$2,H70&gt;='高考-分数线'!$E$2),36,IF(H70&gt;='高考-分数线'!$E$2,18,0)),IF($D70="文科",IF(AND($M70&gt;='高考-分数线'!$C$3,H70&gt;='高考-分数线'!$E$3),36,IF(H70&gt;='高考-分数线'!$E$3,18,0))))</f>
        <v>0</v>
      </c>
      <c r="Q70" s="9">
        <f>IF($D70="理科",IF(AND($M70&gt;='高考-分数线'!$C$2,I70&gt;='高考-分数线'!$F$2),36,IF(I70&gt;='高考-分数线'!$F$2,18,0)),IF($D70="文科",IF(AND($M70&gt;='高考-分数线'!$C$3,I70&gt;='高考-分数线'!$F$3),36,IF(I70&gt;='高考-分数线'!$F$3,18,0))))</f>
        <v>0</v>
      </c>
      <c r="R70" s="9">
        <f>IF($D70="理科",IF(AND($M70&gt;='高考-分数线'!$C$2,J70&gt;='高考-分数线'!$G$2),36,IF(J70&gt;='高考-分数线'!$G$2,18,0)),IF($D70="文科",IF(AND($M70&gt;='高考-分数线'!$C$3,J70&gt;='高考-分数线'!$G$3),36,IF(J70&gt;='高考-分数线'!$G$3,18,0))))</f>
        <v>0</v>
      </c>
      <c r="S70" s="9">
        <f>IF($D70="理科",IF(AND($M70&gt;='高考-分数线'!$C$2,K70&gt;='高考-分数线'!$H$2),36,IF(K70&gt;='高考-分数线'!$H$2,18,0)),IF($D70="文科",IF(AND($M70&gt;='高考-分数线'!$C$3,K70&gt;='高考-分数线'!$H$3),36,IF(K70&gt;='高考-分数线'!$H$3,18,0))))</f>
        <v>18</v>
      </c>
      <c r="T70" s="9">
        <f>IF($D70="理科",IF(AND($M70&gt;='高考-分数线'!$C$2,L70&gt;='高考-分数线'!$I$2),36,IF(L70&gt;='高考-分数线'!$I$2,18,0)),IF($D70="文科",IF(AND($M70&gt;='高考-分数线'!$C$3,L70&gt;='高考-分数线'!$I$3),36,IF(L70&gt;='高考-分数线'!$I$3,18,0))))</f>
        <v>0</v>
      </c>
      <c r="U70" s="33"/>
      <c r="V70" s="54" t="s">
        <v>77</v>
      </c>
      <c r="W70" s="9">
        <f t="shared" si="38"/>
        <v>0</v>
      </c>
      <c r="X70" s="54" t="s">
        <v>82</v>
      </c>
      <c r="Y70" s="9">
        <f t="shared" si="39"/>
        <v>0</v>
      </c>
      <c r="Z70" s="54" t="s">
        <v>90</v>
      </c>
      <c r="AA70" s="9">
        <f t="shared" si="40"/>
        <v>0</v>
      </c>
      <c r="AB70" s="54" t="s">
        <v>94</v>
      </c>
      <c r="AC70" s="9">
        <f t="shared" si="41"/>
        <v>0</v>
      </c>
      <c r="AD70" s="54" t="s">
        <v>96</v>
      </c>
      <c r="AE70" s="9">
        <f t="shared" si="42"/>
        <v>1.8</v>
      </c>
      <c r="AF70" s="54" t="s">
        <v>102</v>
      </c>
      <c r="AG70" s="9">
        <f t="shared" si="43"/>
        <v>0</v>
      </c>
      <c r="AH70" s="9"/>
      <c r="AI70" s="9" t="s">
        <v>78</v>
      </c>
      <c r="AJ70" s="9">
        <f t="shared" si="44"/>
        <v>0</v>
      </c>
      <c r="AK70" s="55" t="s">
        <v>79</v>
      </c>
      <c r="AL70" s="9">
        <f t="shared" si="45"/>
        <v>0</v>
      </c>
      <c r="AM70" s="9" t="s">
        <v>89</v>
      </c>
      <c r="AN70" s="9">
        <f t="shared" si="46"/>
        <v>0</v>
      </c>
      <c r="AO70" s="54" t="s">
        <v>95</v>
      </c>
      <c r="AP70" s="9">
        <f t="shared" si="47"/>
        <v>0</v>
      </c>
      <c r="AQ70" s="54" t="s">
        <v>99</v>
      </c>
      <c r="AR70" s="9">
        <f t="shared" si="48"/>
        <v>1.8</v>
      </c>
      <c r="AS70" s="54" t="s">
        <v>122</v>
      </c>
      <c r="AT70" s="9">
        <f t="shared" si="49"/>
        <v>0</v>
      </c>
      <c r="AU70" s="9"/>
      <c r="AV70" s="54" t="s">
        <v>78</v>
      </c>
      <c r="AW70" s="9">
        <f t="shared" si="50"/>
        <v>0</v>
      </c>
      <c r="AX70" s="54" t="s">
        <v>79</v>
      </c>
      <c r="AY70" s="9">
        <f t="shared" si="51"/>
        <v>0</v>
      </c>
      <c r="AZ70" s="54" t="s">
        <v>89</v>
      </c>
      <c r="BA70" s="9">
        <f t="shared" si="52"/>
        <v>0</v>
      </c>
      <c r="BB70" s="54" t="s">
        <v>93</v>
      </c>
      <c r="BC70" s="9">
        <f t="shared" si="53"/>
        <v>0</v>
      </c>
      <c r="BD70" s="54" t="s">
        <v>99</v>
      </c>
      <c r="BE70" s="9">
        <f t="shared" si="54"/>
        <v>2.7</v>
      </c>
      <c r="BF70" s="54" t="s">
        <v>122</v>
      </c>
      <c r="BG70" s="9">
        <f t="shared" si="55"/>
        <v>0</v>
      </c>
      <c r="BH70" s="9"/>
      <c r="BI70" s="54" t="s">
        <v>78</v>
      </c>
      <c r="BJ70" s="9">
        <f t="shared" si="56"/>
        <v>0</v>
      </c>
      <c r="BK70" s="55" t="s">
        <v>79</v>
      </c>
      <c r="BL70" s="9">
        <f t="shared" si="57"/>
        <v>0</v>
      </c>
      <c r="BM70" s="54" t="s">
        <v>89</v>
      </c>
      <c r="BN70" s="9">
        <f t="shared" si="58"/>
        <v>0</v>
      </c>
      <c r="BO70" s="54" t="s">
        <v>93</v>
      </c>
      <c r="BP70" s="9">
        <f t="shared" si="59"/>
        <v>0</v>
      </c>
      <c r="BQ70" s="54" t="s">
        <v>99</v>
      </c>
      <c r="BR70" s="9">
        <f t="shared" si="60"/>
        <v>2.7</v>
      </c>
      <c r="BS70" s="54" t="s">
        <v>122</v>
      </c>
      <c r="BT70" s="9">
        <f t="shared" si="61"/>
        <v>0</v>
      </c>
      <c r="BU70" s="9"/>
      <c r="BV70" s="54" t="s">
        <v>75</v>
      </c>
      <c r="BW70" s="9">
        <f t="shared" si="62"/>
        <v>0</v>
      </c>
      <c r="BX70" s="55" t="s">
        <v>138</v>
      </c>
      <c r="BY70" s="9">
        <f t="shared" si="63"/>
        <v>0</v>
      </c>
      <c r="BZ70" s="54" t="s">
        <v>88</v>
      </c>
      <c r="CA70" s="9">
        <f t="shared" si="64"/>
        <v>0</v>
      </c>
      <c r="CB70" s="54" t="s">
        <v>95</v>
      </c>
      <c r="CC70" s="9">
        <f t="shared" si="65"/>
        <v>0</v>
      </c>
      <c r="CD70" s="54" t="s">
        <v>99</v>
      </c>
      <c r="CE70" s="9">
        <f t="shared" si="66"/>
        <v>4.5</v>
      </c>
      <c r="CF70" s="54" t="s">
        <v>102</v>
      </c>
      <c r="CG70" s="9">
        <f t="shared" si="67"/>
        <v>0</v>
      </c>
      <c r="CH70" s="9"/>
      <c r="CI70" s="54" t="s">
        <v>75</v>
      </c>
      <c r="CJ70" s="9">
        <f t="shared" si="68"/>
        <v>0</v>
      </c>
      <c r="CK70" s="55" t="s">
        <v>138</v>
      </c>
      <c r="CL70" s="9">
        <f t="shared" si="69"/>
        <v>0</v>
      </c>
      <c r="CM70" s="54" t="s">
        <v>88</v>
      </c>
      <c r="CN70" s="9">
        <f t="shared" si="70"/>
        <v>0</v>
      </c>
      <c r="CO70" s="54" t="s">
        <v>95</v>
      </c>
      <c r="CP70" s="9">
        <f t="shared" si="71"/>
        <v>0</v>
      </c>
      <c r="CQ70" s="54" t="s">
        <v>99</v>
      </c>
      <c r="CR70" s="9">
        <f t="shared" si="72"/>
        <v>4.5</v>
      </c>
      <c r="CS70" s="54" t="s">
        <v>102</v>
      </c>
      <c r="CT70" s="9">
        <f t="shared" si="73"/>
        <v>0</v>
      </c>
    </row>
    <row r="71" spans="1:98" x14ac:dyDescent="0.15">
      <c r="A71" s="33" t="s">
        <v>306</v>
      </c>
      <c r="B71" s="34" t="s">
        <v>307</v>
      </c>
      <c r="C71" s="35" t="s">
        <v>170</v>
      </c>
      <c r="D71" s="35" t="s">
        <v>51</v>
      </c>
      <c r="E71" s="9">
        <v>0.9</v>
      </c>
      <c r="F71" s="36"/>
      <c r="G71" s="33">
        <v>101</v>
      </c>
      <c r="H71" s="9">
        <v>69</v>
      </c>
      <c r="I71" s="9">
        <v>114</v>
      </c>
      <c r="J71" s="9">
        <v>53</v>
      </c>
      <c r="K71" s="9">
        <v>45</v>
      </c>
      <c r="L71" s="9">
        <v>64.5</v>
      </c>
      <c r="M71" s="4">
        <f t="shared" si="37"/>
        <v>446.5</v>
      </c>
      <c r="N71" s="33"/>
      <c r="O71" s="9">
        <f>IF($D71="理科",IF(AND($M71&gt;='高考-分数线'!$C$2,$G71&gt;='高考-分数线'!$D$2),36,IF($G71&gt;='高考-分数线'!$D$2,18,0)),IF($D71="文科",IF(AND($M71&gt;='高考-分数线'!$C$3,$G71&gt;='高考-分数线'!$D$3),36,IF($G71&gt;='高考-分数线'!$D$3,18,0))))</f>
        <v>18</v>
      </c>
      <c r="P71" s="9">
        <f>IF($D71="理科",IF(AND($M71&gt;='高考-分数线'!$C$2,H71&gt;='高考-分数线'!$E$2),36,IF(H71&gt;='高考-分数线'!$E$2,18,0)),IF($D71="文科",IF(AND($M71&gt;='高考-分数线'!$C$3,H71&gt;='高考-分数线'!$E$3),36,IF(H71&gt;='高考-分数线'!$E$3,18,0))))</f>
        <v>0</v>
      </c>
      <c r="Q71" s="9">
        <f>IF($D71="理科",IF(AND($M71&gt;='高考-分数线'!$C$2,I71&gt;='高考-分数线'!$F$2),36,IF(I71&gt;='高考-分数线'!$F$2,18,0)),IF($D71="文科",IF(AND($M71&gt;='高考-分数线'!$C$3,I71&gt;='高考-分数线'!$F$3),36,IF(I71&gt;='高考-分数线'!$F$3,18,0))))</f>
        <v>18</v>
      </c>
      <c r="R71" s="9">
        <f>IF($D71="理科",IF(AND($M71&gt;='高考-分数线'!$C$2,J71&gt;='高考-分数线'!$G$2),36,IF(J71&gt;='高考-分数线'!$G$2,18,0)),IF($D71="文科",IF(AND($M71&gt;='高考-分数线'!$C$3,J71&gt;='高考-分数线'!$G$3),36,IF(J71&gt;='高考-分数线'!$G$3,18,0))))</f>
        <v>18</v>
      </c>
      <c r="S71" s="9">
        <f>IF($D71="理科",IF(AND($M71&gt;='高考-分数线'!$C$2,K71&gt;='高考-分数线'!$H$2),36,IF(K71&gt;='高考-分数线'!$H$2,18,0)),IF($D71="文科",IF(AND($M71&gt;='高考-分数线'!$C$3,K71&gt;='高考-分数线'!$H$3),36,IF(K71&gt;='高考-分数线'!$H$3,18,0))))</f>
        <v>0</v>
      </c>
      <c r="T71" s="9">
        <f>IF($D71="理科",IF(AND($M71&gt;='高考-分数线'!$C$2,L71&gt;='高考-分数线'!$I$2),36,IF(L71&gt;='高考-分数线'!$I$2,18,0)),IF($D71="文科",IF(AND($M71&gt;='高考-分数线'!$C$3,L71&gt;='高考-分数线'!$I$3),36,IF(L71&gt;='高考-分数线'!$I$3,18,0))))</f>
        <v>0</v>
      </c>
      <c r="U71" s="33"/>
      <c r="V71" s="54" t="s">
        <v>73</v>
      </c>
      <c r="W71" s="9">
        <f t="shared" si="38"/>
        <v>1.8</v>
      </c>
      <c r="X71" s="54" t="s">
        <v>84</v>
      </c>
      <c r="Y71" s="9">
        <f t="shared" si="39"/>
        <v>0</v>
      </c>
      <c r="Z71" s="54" t="s">
        <v>88</v>
      </c>
      <c r="AA71" s="9">
        <f t="shared" si="40"/>
        <v>1.8</v>
      </c>
      <c r="AB71" s="54" t="s">
        <v>93</v>
      </c>
      <c r="AC71" s="9">
        <f t="shared" si="41"/>
        <v>1.8</v>
      </c>
      <c r="AD71" s="54" t="s">
        <v>96</v>
      </c>
      <c r="AE71" s="9">
        <f t="shared" si="42"/>
        <v>0</v>
      </c>
      <c r="AF71" s="54" t="s">
        <v>102</v>
      </c>
      <c r="AG71" s="9">
        <f t="shared" si="43"/>
        <v>0</v>
      </c>
      <c r="AH71" s="9"/>
      <c r="AI71" s="9" t="s">
        <v>73</v>
      </c>
      <c r="AJ71" s="9">
        <f t="shared" si="44"/>
        <v>1.8</v>
      </c>
      <c r="AK71" s="55" t="s">
        <v>83</v>
      </c>
      <c r="AL71" s="9">
        <f t="shared" si="45"/>
        <v>0</v>
      </c>
      <c r="AM71" s="9" t="s">
        <v>85</v>
      </c>
      <c r="AN71" s="9">
        <f t="shared" si="46"/>
        <v>1.8</v>
      </c>
      <c r="AO71" s="54" t="s">
        <v>93</v>
      </c>
      <c r="AP71" s="9">
        <f t="shared" si="47"/>
        <v>1.8</v>
      </c>
      <c r="AQ71" s="54" t="s">
        <v>98</v>
      </c>
      <c r="AR71" s="9">
        <f t="shared" si="48"/>
        <v>0</v>
      </c>
      <c r="AS71" s="54" t="s">
        <v>102</v>
      </c>
      <c r="AT71" s="9">
        <f t="shared" si="49"/>
        <v>0</v>
      </c>
      <c r="AU71" s="9"/>
      <c r="AV71" s="54" t="s">
        <v>73</v>
      </c>
      <c r="AW71" s="9">
        <f t="shared" si="50"/>
        <v>2.7</v>
      </c>
      <c r="AX71" s="54" t="s">
        <v>84</v>
      </c>
      <c r="AY71" s="9">
        <f t="shared" si="51"/>
        <v>0</v>
      </c>
      <c r="AZ71" s="54" t="s">
        <v>88</v>
      </c>
      <c r="BA71" s="9">
        <f t="shared" si="52"/>
        <v>2.7</v>
      </c>
      <c r="BB71" s="54" t="s">
        <v>93</v>
      </c>
      <c r="BC71" s="9">
        <f t="shared" si="53"/>
        <v>2.7</v>
      </c>
      <c r="BD71" s="54" t="s">
        <v>96</v>
      </c>
      <c r="BE71" s="9">
        <f t="shared" si="54"/>
        <v>0</v>
      </c>
      <c r="BF71" s="54" t="s">
        <v>102</v>
      </c>
      <c r="BG71" s="9">
        <f t="shared" si="55"/>
        <v>0</v>
      </c>
      <c r="BH71" s="9"/>
      <c r="BI71" s="54" t="s">
        <v>73</v>
      </c>
      <c r="BJ71" s="9">
        <f t="shared" si="56"/>
        <v>2.7</v>
      </c>
      <c r="BK71" s="55" t="s">
        <v>84</v>
      </c>
      <c r="BL71" s="9">
        <f t="shared" si="57"/>
        <v>0</v>
      </c>
      <c r="BM71" s="54" t="s">
        <v>135</v>
      </c>
      <c r="BN71" s="9">
        <f t="shared" si="58"/>
        <v>2.7</v>
      </c>
      <c r="BO71" s="54" t="s">
        <v>93</v>
      </c>
      <c r="BP71" s="9">
        <f t="shared" si="59"/>
        <v>2.7</v>
      </c>
      <c r="BQ71" s="54" t="s">
        <v>96</v>
      </c>
      <c r="BR71" s="9">
        <f t="shared" si="60"/>
        <v>0</v>
      </c>
      <c r="BS71" s="54" t="s">
        <v>102</v>
      </c>
      <c r="BT71" s="9">
        <f t="shared" si="61"/>
        <v>0</v>
      </c>
      <c r="BU71" s="9"/>
      <c r="BV71" s="54" t="s">
        <v>136</v>
      </c>
      <c r="BW71" s="9">
        <f t="shared" si="62"/>
        <v>4.5</v>
      </c>
      <c r="BX71" s="55" t="s">
        <v>84</v>
      </c>
      <c r="BY71" s="9">
        <f t="shared" si="63"/>
        <v>0</v>
      </c>
      <c r="BZ71" s="54" t="s">
        <v>88</v>
      </c>
      <c r="CA71" s="9">
        <f t="shared" si="64"/>
        <v>4.5</v>
      </c>
      <c r="CB71" s="54" t="s">
        <v>93</v>
      </c>
      <c r="CC71" s="9">
        <f t="shared" si="65"/>
        <v>4.5</v>
      </c>
      <c r="CD71" s="54" t="s">
        <v>96</v>
      </c>
      <c r="CE71" s="9">
        <f t="shared" si="66"/>
        <v>0</v>
      </c>
      <c r="CF71" s="54" t="s">
        <v>102</v>
      </c>
      <c r="CG71" s="9">
        <f t="shared" si="67"/>
        <v>0</v>
      </c>
      <c r="CH71" s="9"/>
      <c r="CI71" s="54" t="s">
        <v>136</v>
      </c>
      <c r="CJ71" s="9">
        <f t="shared" si="68"/>
        <v>4.5</v>
      </c>
      <c r="CK71" s="55" t="s">
        <v>84</v>
      </c>
      <c r="CL71" s="9">
        <f t="shared" si="69"/>
        <v>0</v>
      </c>
      <c r="CM71" s="54" t="s">
        <v>88</v>
      </c>
      <c r="CN71" s="9">
        <f t="shared" si="70"/>
        <v>4.5</v>
      </c>
      <c r="CO71" s="54" t="s">
        <v>93</v>
      </c>
      <c r="CP71" s="9">
        <f t="shared" si="71"/>
        <v>4.5</v>
      </c>
      <c r="CQ71" s="54" t="s">
        <v>96</v>
      </c>
      <c r="CR71" s="9">
        <f t="shared" si="72"/>
        <v>0</v>
      </c>
      <c r="CS71" s="54" t="s">
        <v>102</v>
      </c>
      <c r="CT71" s="9">
        <f t="shared" si="73"/>
        <v>0</v>
      </c>
    </row>
    <row r="72" spans="1:98" x14ac:dyDescent="0.15">
      <c r="A72" s="33" t="s">
        <v>308</v>
      </c>
      <c r="B72" s="34" t="s">
        <v>309</v>
      </c>
      <c r="C72" s="35" t="s">
        <v>170</v>
      </c>
      <c r="D72" s="35" t="s">
        <v>51</v>
      </c>
      <c r="E72" s="9"/>
      <c r="F72" s="36"/>
      <c r="G72" s="33">
        <v>94</v>
      </c>
      <c r="H72" s="9">
        <v>102</v>
      </c>
      <c r="I72" s="9">
        <v>56</v>
      </c>
      <c r="J72" s="9">
        <v>71</v>
      </c>
      <c r="K72" s="9">
        <v>55</v>
      </c>
      <c r="L72" s="9">
        <v>67.5</v>
      </c>
      <c r="M72" s="4">
        <f t="shared" si="37"/>
        <v>445.5</v>
      </c>
      <c r="N72" s="33"/>
      <c r="O72" s="9">
        <f>IF($D72="理科",IF(AND($M72&gt;='高考-分数线'!$C$2,$G72&gt;='高考-分数线'!$D$2),36,IF($G72&gt;='高考-分数线'!$D$2,18,0)),IF($D72="文科",IF(AND($M72&gt;='高考-分数线'!$C$3,$G72&gt;='高考-分数线'!$D$3),36,IF($G72&gt;='高考-分数线'!$D$3,18,0))))</f>
        <v>0</v>
      </c>
      <c r="P72" s="9">
        <f>IF($D72="理科",IF(AND($M72&gt;='高考-分数线'!$C$2,H72&gt;='高考-分数线'!$E$2),36,IF(H72&gt;='高考-分数线'!$E$2,18,0)),IF($D72="文科",IF(AND($M72&gt;='高考-分数线'!$C$3,H72&gt;='高考-分数线'!$E$3),36,IF(H72&gt;='高考-分数线'!$E$3,18,0))))</f>
        <v>18</v>
      </c>
      <c r="Q72" s="9">
        <f>IF($D72="理科",IF(AND($M72&gt;='高考-分数线'!$C$2,I72&gt;='高考-分数线'!$F$2),36,IF(I72&gt;='高考-分数线'!$F$2,18,0)),IF($D72="文科",IF(AND($M72&gt;='高考-分数线'!$C$3,I72&gt;='高考-分数线'!$F$3),36,IF(I72&gt;='高考-分数线'!$F$3,18,0))))</f>
        <v>0</v>
      </c>
      <c r="R72" s="9">
        <f>IF($D72="理科",IF(AND($M72&gt;='高考-分数线'!$C$2,J72&gt;='高考-分数线'!$G$2),36,IF(J72&gt;='高考-分数线'!$G$2,18,0)),IF($D72="文科",IF(AND($M72&gt;='高考-分数线'!$C$3,J72&gt;='高考-分数线'!$G$3),36,IF(J72&gt;='高考-分数线'!$G$3,18,0))))</f>
        <v>18</v>
      </c>
      <c r="S72" s="9">
        <f>IF($D72="理科",IF(AND($M72&gt;='高考-分数线'!$C$2,K72&gt;='高考-分数线'!$H$2),36,IF(K72&gt;='高考-分数线'!$H$2,18,0)),IF($D72="文科",IF(AND($M72&gt;='高考-分数线'!$C$3,K72&gt;='高考-分数线'!$H$3),36,IF(K72&gt;='高考-分数线'!$H$3,18,0))))</f>
        <v>18</v>
      </c>
      <c r="T72" s="9">
        <f>IF($D72="理科",IF(AND($M72&gt;='高考-分数线'!$C$2,L72&gt;='高考-分数线'!$I$2),36,IF(L72&gt;='高考-分数线'!$I$2,18,0)),IF($D72="文科",IF(AND($M72&gt;='高考-分数线'!$C$3,L72&gt;='高考-分数线'!$I$3),36,IF(L72&gt;='高考-分数线'!$I$3,18,0))))</f>
        <v>18</v>
      </c>
      <c r="U72" s="33"/>
      <c r="V72" s="54" t="s">
        <v>74</v>
      </c>
      <c r="W72" s="9">
        <f t="shared" si="38"/>
        <v>0</v>
      </c>
      <c r="X72" s="54" t="s">
        <v>84</v>
      </c>
      <c r="Y72" s="9">
        <f t="shared" si="39"/>
        <v>1.8</v>
      </c>
      <c r="Z72" s="54" t="s">
        <v>88</v>
      </c>
      <c r="AA72" s="9">
        <f t="shared" si="40"/>
        <v>0</v>
      </c>
      <c r="AB72" s="54" t="s">
        <v>93</v>
      </c>
      <c r="AC72" s="9">
        <f t="shared" si="41"/>
        <v>1.8</v>
      </c>
      <c r="AD72" s="54" t="s">
        <v>125</v>
      </c>
      <c r="AE72" s="9">
        <f t="shared" si="42"/>
        <v>1.8</v>
      </c>
      <c r="AF72" s="54" t="s">
        <v>100</v>
      </c>
      <c r="AG72" s="9">
        <f t="shared" si="43"/>
        <v>1.8</v>
      </c>
      <c r="AH72" s="9"/>
      <c r="AI72" s="9" t="s">
        <v>78</v>
      </c>
      <c r="AJ72" s="9">
        <f t="shared" si="44"/>
        <v>0</v>
      </c>
      <c r="AK72" s="55" t="s">
        <v>83</v>
      </c>
      <c r="AL72" s="9">
        <f t="shared" si="45"/>
        <v>1.8</v>
      </c>
      <c r="AM72" s="9" t="s">
        <v>88</v>
      </c>
      <c r="AN72" s="9">
        <f t="shared" si="46"/>
        <v>0</v>
      </c>
      <c r="AO72" s="54" t="s">
        <v>91</v>
      </c>
      <c r="AP72" s="9">
        <f t="shared" si="47"/>
        <v>1.8</v>
      </c>
      <c r="AQ72" s="54" t="s">
        <v>99</v>
      </c>
      <c r="AR72" s="9">
        <f t="shared" si="48"/>
        <v>1.8</v>
      </c>
      <c r="AS72" s="54" t="s">
        <v>102</v>
      </c>
      <c r="AT72" s="9">
        <f t="shared" si="49"/>
        <v>1.8</v>
      </c>
      <c r="AU72" s="9"/>
      <c r="AV72" s="54" t="s">
        <v>78</v>
      </c>
      <c r="AW72" s="9">
        <f t="shared" si="50"/>
        <v>0</v>
      </c>
      <c r="AX72" s="54" t="s">
        <v>129</v>
      </c>
      <c r="AY72" s="9">
        <f t="shared" si="51"/>
        <v>2.7</v>
      </c>
      <c r="AZ72" s="54" t="s">
        <v>88</v>
      </c>
      <c r="BA72" s="9">
        <f t="shared" si="52"/>
        <v>0</v>
      </c>
      <c r="BB72" s="54" t="s">
        <v>91</v>
      </c>
      <c r="BC72" s="9">
        <f t="shared" si="53"/>
        <v>2.7</v>
      </c>
      <c r="BD72" s="54" t="s">
        <v>99</v>
      </c>
      <c r="BE72" s="9">
        <f t="shared" si="54"/>
        <v>2.7</v>
      </c>
      <c r="BF72" s="54" t="s">
        <v>121</v>
      </c>
      <c r="BG72" s="9">
        <f t="shared" si="55"/>
        <v>2.7</v>
      </c>
      <c r="BH72" s="9"/>
      <c r="BI72" s="54" t="s">
        <v>78</v>
      </c>
      <c r="BJ72" s="9">
        <f t="shared" si="56"/>
        <v>0</v>
      </c>
      <c r="BK72" s="55" t="s">
        <v>83</v>
      </c>
      <c r="BL72" s="9">
        <f t="shared" si="57"/>
        <v>2.7</v>
      </c>
      <c r="BM72" s="54" t="s">
        <v>87</v>
      </c>
      <c r="BN72" s="9">
        <f t="shared" si="58"/>
        <v>0</v>
      </c>
      <c r="BO72" s="54" t="s">
        <v>91</v>
      </c>
      <c r="BP72" s="9">
        <f t="shared" si="59"/>
        <v>2.7</v>
      </c>
      <c r="BQ72" s="54" t="s">
        <v>99</v>
      </c>
      <c r="BR72" s="9">
        <f t="shared" si="60"/>
        <v>2.7</v>
      </c>
      <c r="BS72" s="54" t="s">
        <v>121</v>
      </c>
      <c r="BT72" s="9">
        <f t="shared" si="61"/>
        <v>2.7</v>
      </c>
      <c r="BU72" s="9"/>
      <c r="BV72" s="54" t="s">
        <v>136</v>
      </c>
      <c r="BW72" s="9">
        <f t="shared" si="62"/>
        <v>0</v>
      </c>
      <c r="BX72" s="55" t="s">
        <v>84</v>
      </c>
      <c r="BY72" s="9">
        <f t="shared" si="63"/>
        <v>4.5</v>
      </c>
      <c r="BZ72" s="54" t="s">
        <v>88</v>
      </c>
      <c r="CA72" s="9">
        <f t="shared" si="64"/>
        <v>0</v>
      </c>
      <c r="CB72" s="54" t="s">
        <v>93</v>
      </c>
      <c r="CC72" s="9">
        <f t="shared" si="65"/>
        <v>4.5</v>
      </c>
      <c r="CD72" s="54" t="s">
        <v>96</v>
      </c>
      <c r="CE72" s="9">
        <f t="shared" si="66"/>
        <v>4.5</v>
      </c>
      <c r="CF72" s="54" t="s">
        <v>102</v>
      </c>
      <c r="CG72" s="9">
        <f t="shared" si="67"/>
        <v>4.5</v>
      </c>
      <c r="CH72" s="9"/>
      <c r="CI72" s="54" t="s">
        <v>136</v>
      </c>
      <c r="CJ72" s="9">
        <f t="shared" si="68"/>
        <v>0</v>
      </c>
      <c r="CK72" s="55" t="s">
        <v>84</v>
      </c>
      <c r="CL72" s="9">
        <f t="shared" si="69"/>
        <v>4.5</v>
      </c>
      <c r="CM72" s="54" t="s">
        <v>88</v>
      </c>
      <c r="CN72" s="9">
        <f t="shared" si="70"/>
        <v>0</v>
      </c>
      <c r="CO72" s="54" t="s">
        <v>93</v>
      </c>
      <c r="CP72" s="9">
        <f t="shared" si="71"/>
        <v>4.5</v>
      </c>
      <c r="CQ72" s="54" t="s">
        <v>96</v>
      </c>
      <c r="CR72" s="9">
        <f t="shared" si="72"/>
        <v>4.5</v>
      </c>
      <c r="CS72" s="54" t="s">
        <v>102</v>
      </c>
      <c r="CT72" s="9">
        <f t="shared" si="73"/>
        <v>4.5</v>
      </c>
    </row>
    <row r="73" spans="1:98" x14ac:dyDescent="0.15">
      <c r="A73" s="33" t="s">
        <v>310</v>
      </c>
      <c r="B73" s="34" t="s">
        <v>311</v>
      </c>
      <c r="C73" s="35" t="s">
        <v>170</v>
      </c>
      <c r="D73" s="35" t="s">
        <v>51</v>
      </c>
      <c r="E73" s="9">
        <v>1</v>
      </c>
      <c r="F73" s="36"/>
      <c r="G73" s="33">
        <v>94</v>
      </c>
      <c r="H73" s="9">
        <v>83</v>
      </c>
      <c r="I73" s="9">
        <v>124</v>
      </c>
      <c r="J73" s="9">
        <v>59.5</v>
      </c>
      <c r="K73" s="9">
        <v>38</v>
      </c>
      <c r="L73" s="9">
        <v>46</v>
      </c>
      <c r="M73" s="4">
        <f t="shared" si="37"/>
        <v>444.5</v>
      </c>
      <c r="N73" s="33"/>
      <c r="O73" s="9">
        <f>IF($D73="理科",IF(AND($M73&gt;='高考-分数线'!$C$2,$G73&gt;='高考-分数线'!$D$2),36,IF($G73&gt;='高考-分数线'!$D$2,18,0)),IF($D73="文科",IF(AND($M73&gt;='高考-分数线'!$C$3,$G73&gt;='高考-分数线'!$D$3),36,IF($G73&gt;='高考-分数线'!$D$3,18,0))))</f>
        <v>0</v>
      </c>
      <c r="P73" s="9">
        <f>IF($D73="理科",IF(AND($M73&gt;='高考-分数线'!$C$2,H73&gt;='高考-分数线'!$E$2),36,IF(H73&gt;='高考-分数线'!$E$2,18,0)),IF($D73="文科",IF(AND($M73&gt;='高考-分数线'!$C$3,H73&gt;='高考-分数线'!$E$3),36,IF(H73&gt;='高考-分数线'!$E$3,18,0))))</f>
        <v>0</v>
      </c>
      <c r="Q73" s="9">
        <f>IF($D73="理科",IF(AND($M73&gt;='高考-分数线'!$C$2,I73&gt;='高考-分数线'!$F$2),36,IF(I73&gt;='高考-分数线'!$F$2,18,0)),IF($D73="文科",IF(AND($M73&gt;='高考-分数线'!$C$3,I73&gt;='高考-分数线'!$F$3),36,IF(I73&gt;='高考-分数线'!$F$3,18,0))))</f>
        <v>18</v>
      </c>
      <c r="R73" s="9">
        <f>IF($D73="理科",IF(AND($M73&gt;='高考-分数线'!$C$2,J73&gt;='高考-分数线'!$G$2),36,IF(J73&gt;='高考-分数线'!$G$2,18,0)),IF($D73="文科",IF(AND($M73&gt;='高考-分数线'!$C$3,J73&gt;='高考-分数线'!$G$3),36,IF(J73&gt;='高考-分数线'!$G$3,18,0))))</f>
        <v>18</v>
      </c>
      <c r="S73" s="9">
        <f>IF($D73="理科",IF(AND($M73&gt;='高考-分数线'!$C$2,K73&gt;='高考-分数线'!$H$2),36,IF(K73&gt;='高考-分数线'!$H$2,18,0)),IF($D73="文科",IF(AND($M73&gt;='高考-分数线'!$C$3,K73&gt;='高考-分数线'!$H$3),36,IF(K73&gt;='高考-分数线'!$H$3,18,0))))</f>
        <v>0</v>
      </c>
      <c r="T73" s="9">
        <f>IF($D73="理科",IF(AND($M73&gt;='高考-分数线'!$C$2,L73&gt;='高考-分数线'!$I$2),36,IF(L73&gt;='高考-分数线'!$I$2,18,0)),IF($D73="文科",IF(AND($M73&gt;='高考-分数线'!$C$3,L73&gt;='高考-分数线'!$I$3),36,IF(L73&gt;='高考-分数线'!$I$3,18,0))))</f>
        <v>0</v>
      </c>
      <c r="U73" s="33"/>
      <c r="V73" s="54" t="s">
        <v>76</v>
      </c>
      <c r="W73" s="9">
        <f t="shared" si="38"/>
        <v>0</v>
      </c>
      <c r="X73" s="54" t="s">
        <v>83</v>
      </c>
      <c r="Y73" s="9">
        <f t="shared" si="39"/>
        <v>0</v>
      </c>
      <c r="Z73" s="54" t="s">
        <v>85</v>
      </c>
      <c r="AA73" s="9">
        <f t="shared" si="40"/>
        <v>1.8</v>
      </c>
      <c r="AB73" s="54" t="s">
        <v>94</v>
      </c>
      <c r="AC73" s="9">
        <f t="shared" si="41"/>
        <v>1.8</v>
      </c>
      <c r="AD73" s="54" t="s">
        <v>98</v>
      </c>
      <c r="AE73" s="9">
        <f t="shared" si="42"/>
        <v>0</v>
      </c>
      <c r="AF73" s="54" t="s">
        <v>121</v>
      </c>
      <c r="AG73" s="9">
        <f t="shared" si="43"/>
        <v>0</v>
      </c>
      <c r="AH73" s="9"/>
      <c r="AI73" s="9" t="s">
        <v>78</v>
      </c>
      <c r="AJ73" s="9">
        <f t="shared" si="44"/>
        <v>0</v>
      </c>
      <c r="AK73" s="55" t="s">
        <v>81</v>
      </c>
      <c r="AL73" s="9">
        <f t="shared" si="45"/>
        <v>0</v>
      </c>
      <c r="AM73" s="9" t="s">
        <v>88</v>
      </c>
      <c r="AN73" s="9">
        <f t="shared" si="46"/>
        <v>1.8</v>
      </c>
      <c r="AO73" s="54" t="s">
        <v>94</v>
      </c>
      <c r="AP73" s="9">
        <f t="shared" si="47"/>
        <v>1.8</v>
      </c>
      <c r="AQ73" s="54" t="s">
        <v>96</v>
      </c>
      <c r="AR73" s="9">
        <f t="shared" si="48"/>
        <v>0</v>
      </c>
      <c r="AS73" s="54" t="s">
        <v>102</v>
      </c>
      <c r="AT73" s="9">
        <f t="shared" si="49"/>
        <v>0</v>
      </c>
      <c r="AU73" s="9"/>
      <c r="AV73" s="54" t="s">
        <v>78</v>
      </c>
      <c r="AW73" s="9">
        <f t="shared" si="50"/>
        <v>0</v>
      </c>
      <c r="AX73" s="54" t="s">
        <v>81</v>
      </c>
      <c r="AY73" s="9">
        <f t="shared" si="51"/>
        <v>0</v>
      </c>
      <c r="AZ73" s="54" t="s">
        <v>89</v>
      </c>
      <c r="BA73" s="9">
        <f t="shared" si="52"/>
        <v>2.7</v>
      </c>
      <c r="BB73" s="54" t="s">
        <v>91</v>
      </c>
      <c r="BC73" s="9">
        <f t="shared" si="53"/>
        <v>2.7</v>
      </c>
      <c r="BD73" s="54" t="s">
        <v>96</v>
      </c>
      <c r="BE73" s="9">
        <f t="shared" si="54"/>
        <v>0</v>
      </c>
      <c r="BF73" s="54" t="s">
        <v>102</v>
      </c>
      <c r="BG73" s="9">
        <f t="shared" si="55"/>
        <v>0</v>
      </c>
      <c r="BH73" s="9"/>
      <c r="BI73" s="54" t="s">
        <v>78</v>
      </c>
      <c r="BJ73" s="9">
        <f t="shared" si="56"/>
        <v>0</v>
      </c>
      <c r="BK73" s="55" t="s">
        <v>81</v>
      </c>
      <c r="BL73" s="9">
        <f t="shared" si="57"/>
        <v>0</v>
      </c>
      <c r="BM73" s="54" t="s">
        <v>89</v>
      </c>
      <c r="BN73" s="9">
        <f t="shared" si="58"/>
        <v>2.7</v>
      </c>
      <c r="BO73" s="54" t="s">
        <v>91</v>
      </c>
      <c r="BP73" s="9">
        <f t="shared" si="59"/>
        <v>2.7</v>
      </c>
      <c r="BQ73" s="54" t="s">
        <v>96</v>
      </c>
      <c r="BR73" s="9">
        <f t="shared" si="60"/>
        <v>0</v>
      </c>
      <c r="BS73" s="54" t="s">
        <v>102</v>
      </c>
      <c r="BT73" s="9">
        <f t="shared" si="61"/>
        <v>0</v>
      </c>
      <c r="BU73" s="9"/>
      <c r="BV73" s="54" t="s">
        <v>75</v>
      </c>
      <c r="BW73" s="9">
        <f t="shared" si="62"/>
        <v>0</v>
      </c>
      <c r="BX73" s="55" t="s">
        <v>81</v>
      </c>
      <c r="BY73" s="9">
        <f t="shared" si="63"/>
        <v>0</v>
      </c>
      <c r="BZ73" s="54" t="s">
        <v>89</v>
      </c>
      <c r="CA73" s="9">
        <f t="shared" si="64"/>
        <v>4.5</v>
      </c>
      <c r="CB73" s="54" t="s">
        <v>91</v>
      </c>
      <c r="CC73" s="9">
        <f t="shared" si="65"/>
        <v>4.5</v>
      </c>
      <c r="CD73" s="54" t="s">
        <v>96</v>
      </c>
      <c r="CE73" s="9">
        <f t="shared" si="66"/>
        <v>0</v>
      </c>
      <c r="CF73" s="54" t="s">
        <v>122</v>
      </c>
      <c r="CG73" s="9">
        <f t="shared" si="67"/>
        <v>0</v>
      </c>
      <c r="CH73" s="9"/>
      <c r="CI73" s="54" t="s">
        <v>75</v>
      </c>
      <c r="CJ73" s="9">
        <f t="shared" si="68"/>
        <v>0</v>
      </c>
      <c r="CK73" s="55" t="s">
        <v>81</v>
      </c>
      <c r="CL73" s="9">
        <f t="shared" si="69"/>
        <v>0</v>
      </c>
      <c r="CM73" s="54" t="s">
        <v>89</v>
      </c>
      <c r="CN73" s="9">
        <f t="shared" si="70"/>
        <v>4.5</v>
      </c>
      <c r="CO73" s="54" t="s">
        <v>91</v>
      </c>
      <c r="CP73" s="9">
        <f t="shared" si="71"/>
        <v>4.5</v>
      </c>
      <c r="CQ73" s="54" t="s">
        <v>96</v>
      </c>
      <c r="CR73" s="9">
        <f t="shared" si="72"/>
        <v>0</v>
      </c>
      <c r="CS73" s="54" t="s">
        <v>122</v>
      </c>
      <c r="CT73" s="9">
        <f t="shared" si="73"/>
        <v>0</v>
      </c>
    </row>
    <row r="74" spans="1:98" x14ac:dyDescent="0.15">
      <c r="A74" s="33" t="s">
        <v>312</v>
      </c>
      <c r="B74" s="34" t="s">
        <v>313</v>
      </c>
      <c r="C74" s="35" t="s">
        <v>170</v>
      </c>
      <c r="D74" s="35" t="s">
        <v>51</v>
      </c>
      <c r="E74" s="9"/>
      <c r="F74" s="36"/>
      <c r="G74" s="33">
        <v>95</v>
      </c>
      <c r="H74" s="9">
        <v>83</v>
      </c>
      <c r="I74" s="9">
        <v>101</v>
      </c>
      <c r="J74" s="9">
        <v>41.5</v>
      </c>
      <c r="K74" s="9">
        <v>55</v>
      </c>
      <c r="L74" s="9">
        <v>66</v>
      </c>
      <c r="M74" s="4">
        <f t="shared" si="37"/>
        <v>441.5</v>
      </c>
      <c r="N74" s="33"/>
      <c r="O74" s="9">
        <f>IF($D74="理科",IF(AND($M74&gt;='高考-分数线'!$C$2,$G74&gt;='高考-分数线'!$D$2),36,IF($G74&gt;='高考-分数线'!$D$2,18,0)),IF($D74="文科",IF(AND($M74&gt;='高考-分数线'!$C$3,$G74&gt;='高考-分数线'!$D$3),36,IF($G74&gt;='高考-分数线'!$D$3,18,0))))</f>
        <v>0</v>
      </c>
      <c r="P74" s="9">
        <f>IF($D74="理科",IF(AND($M74&gt;='高考-分数线'!$C$2,H74&gt;='高考-分数线'!$E$2),36,IF(H74&gt;='高考-分数线'!$E$2,18,0)),IF($D74="文科",IF(AND($M74&gt;='高考-分数线'!$C$3,H74&gt;='高考-分数线'!$E$3),36,IF(H74&gt;='高考-分数线'!$E$3,18,0))))</f>
        <v>0</v>
      </c>
      <c r="Q74" s="9">
        <f>IF($D74="理科",IF(AND($M74&gt;='高考-分数线'!$C$2,I74&gt;='高考-分数线'!$F$2),36,IF(I74&gt;='高考-分数线'!$F$2,18,0)),IF($D74="文科",IF(AND($M74&gt;='高考-分数线'!$C$3,I74&gt;='高考-分数线'!$F$3),36,IF(I74&gt;='高考-分数线'!$F$3,18,0))))</f>
        <v>0</v>
      </c>
      <c r="R74" s="9">
        <f>IF($D74="理科",IF(AND($M74&gt;='高考-分数线'!$C$2,J74&gt;='高考-分数线'!$G$2),36,IF(J74&gt;='高考-分数线'!$G$2,18,0)),IF($D74="文科",IF(AND($M74&gt;='高考-分数线'!$C$3,J74&gt;='高考-分数线'!$G$3),36,IF(J74&gt;='高考-分数线'!$G$3,18,0))))</f>
        <v>0</v>
      </c>
      <c r="S74" s="9">
        <f>IF($D74="理科",IF(AND($M74&gt;='高考-分数线'!$C$2,K74&gt;='高考-分数线'!$H$2),36,IF(K74&gt;='高考-分数线'!$H$2,18,0)),IF($D74="文科",IF(AND($M74&gt;='高考-分数线'!$C$3,K74&gt;='高考-分数线'!$H$3),36,IF(K74&gt;='高考-分数线'!$H$3,18,0))))</f>
        <v>18</v>
      </c>
      <c r="T74" s="9">
        <f>IF($D74="理科",IF(AND($M74&gt;='高考-分数线'!$C$2,L74&gt;='高考-分数线'!$I$2),36,IF(L74&gt;='高考-分数线'!$I$2,18,0)),IF($D74="文科",IF(AND($M74&gt;='高考-分数线'!$C$3,L74&gt;='高考-分数线'!$I$3),36,IF(L74&gt;='高考-分数线'!$I$3,18,0))))</f>
        <v>18</v>
      </c>
      <c r="U74" s="33"/>
      <c r="V74" s="54" t="s">
        <v>73</v>
      </c>
      <c r="W74" s="9">
        <f t="shared" si="38"/>
        <v>0</v>
      </c>
      <c r="X74" s="54" t="s">
        <v>80</v>
      </c>
      <c r="Y74" s="9">
        <f t="shared" si="39"/>
        <v>0</v>
      </c>
      <c r="Z74" s="54" t="s">
        <v>89</v>
      </c>
      <c r="AA74" s="9">
        <f t="shared" si="40"/>
        <v>0</v>
      </c>
      <c r="AB74" s="54" t="s">
        <v>95</v>
      </c>
      <c r="AC74" s="9">
        <f t="shared" si="41"/>
        <v>0</v>
      </c>
      <c r="AD74" s="54" t="s">
        <v>98</v>
      </c>
      <c r="AE74" s="9">
        <f t="shared" si="42"/>
        <v>1.8</v>
      </c>
      <c r="AF74" s="54" t="s">
        <v>121</v>
      </c>
      <c r="AG74" s="9">
        <f t="shared" si="43"/>
        <v>1.8</v>
      </c>
      <c r="AH74" s="9"/>
      <c r="AI74" s="9" t="s">
        <v>77</v>
      </c>
      <c r="AJ74" s="9">
        <f t="shared" si="44"/>
        <v>0</v>
      </c>
      <c r="AK74" s="55" t="s">
        <v>81</v>
      </c>
      <c r="AL74" s="9">
        <f t="shared" si="45"/>
        <v>0</v>
      </c>
      <c r="AM74" s="9" t="s">
        <v>86</v>
      </c>
      <c r="AN74" s="9">
        <f t="shared" si="46"/>
        <v>0</v>
      </c>
      <c r="AO74" s="54" t="s">
        <v>93</v>
      </c>
      <c r="AP74" s="9">
        <f t="shared" si="47"/>
        <v>0</v>
      </c>
      <c r="AQ74" s="54" t="s">
        <v>99</v>
      </c>
      <c r="AR74" s="9">
        <f t="shared" si="48"/>
        <v>1.8</v>
      </c>
      <c r="AS74" s="54" t="s">
        <v>102</v>
      </c>
      <c r="AT74" s="9">
        <f t="shared" si="49"/>
        <v>1.8</v>
      </c>
      <c r="AU74" s="9"/>
      <c r="AV74" s="54" t="s">
        <v>75</v>
      </c>
      <c r="AW74" s="9">
        <f t="shared" si="50"/>
        <v>0</v>
      </c>
      <c r="AX74" s="54" t="s">
        <v>81</v>
      </c>
      <c r="AY74" s="9">
        <f t="shared" si="51"/>
        <v>0</v>
      </c>
      <c r="AZ74" s="54" t="s">
        <v>85</v>
      </c>
      <c r="BA74" s="9">
        <f t="shared" si="52"/>
        <v>0</v>
      </c>
      <c r="BB74" s="54" t="s">
        <v>95</v>
      </c>
      <c r="BC74" s="9">
        <f t="shared" si="53"/>
        <v>0</v>
      </c>
      <c r="BD74" s="54" t="s">
        <v>99</v>
      </c>
      <c r="BE74" s="9">
        <f t="shared" si="54"/>
        <v>2.7</v>
      </c>
      <c r="BF74" s="54" t="s">
        <v>102</v>
      </c>
      <c r="BG74" s="9">
        <f t="shared" si="55"/>
        <v>2.7</v>
      </c>
      <c r="BH74" s="9"/>
      <c r="BI74" s="54" t="s">
        <v>75</v>
      </c>
      <c r="BJ74" s="9">
        <f t="shared" si="56"/>
        <v>0</v>
      </c>
      <c r="BK74" s="55" t="s">
        <v>81</v>
      </c>
      <c r="BL74" s="9">
        <f t="shared" si="57"/>
        <v>0</v>
      </c>
      <c r="BM74" s="54" t="s">
        <v>85</v>
      </c>
      <c r="BN74" s="9">
        <f t="shared" si="58"/>
        <v>0</v>
      </c>
      <c r="BO74" s="54" t="s">
        <v>95</v>
      </c>
      <c r="BP74" s="9">
        <f t="shared" si="59"/>
        <v>0</v>
      </c>
      <c r="BQ74" s="54" t="s">
        <v>99</v>
      </c>
      <c r="BR74" s="9">
        <f t="shared" si="60"/>
        <v>2.7</v>
      </c>
      <c r="BS74" s="54" t="s">
        <v>102</v>
      </c>
      <c r="BT74" s="9">
        <f t="shared" si="61"/>
        <v>2.7</v>
      </c>
      <c r="BU74" s="9"/>
      <c r="BV74" s="54" t="s">
        <v>136</v>
      </c>
      <c r="BW74" s="9">
        <f t="shared" si="62"/>
        <v>0</v>
      </c>
      <c r="BX74" s="55" t="s">
        <v>84</v>
      </c>
      <c r="BY74" s="9">
        <f t="shared" si="63"/>
        <v>0</v>
      </c>
      <c r="BZ74" s="54" t="s">
        <v>88</v>
      </c>
      <c r="CA74" s="9">
        <f t="shared" si="64"/>
        <v>0</v>
      </c>
      <c r="CB74" s="54" t="s">
        <v>91</v>
      </c>
      <c r="CC74" s="9">
        <f t="shared" si="65"/>
        <v>0</v>
      </c>
      <c r="CD74" s="54" t="s">
        <v>96</v>
      </c>
      <c r="CE74" s="9">
        <f t="shared" si="66"/>
        <v>4.5</v>
      </c>
      <c r="CF74" s="54" t="s">
        <v>122</v>
      </c>
      <c r="CG74" s="9">
        <f t="shared" si="67"/>
        <v>4.5</v>
      </c>
      <c r="CH74" s="9"/>
      <c r="CI74" s="54" t="s">
        <v>136</v>
      </c>
      <c r="CJ74" s="9">
        <f t="shared" si="68"/>
        <v>0</v>
      </c>
      <c r="CK74" s="55" t="s">
        <v>84</v>
      </c>
      <c r="CL74" s="9">
        <f t="shared" si="69"/>
        <v>0</v>
      </c>
      <c r="CM74" s="54" t="s">
        <v>88</v>
      </c>
      <c r="CN74" s="9">
        <f t="shared" si="70"/>
        <v>0</v>
      </c>
      <c r="CO74" s="54" t="s">
        <v>91</v>
      </c>
      <c r="CP74" s="9">
        <f t="shared" si="71"/>
        <v>0</v>
      </c>
      <c r="CQ74" s="54" t="s">
        <v>96</v>
      </c>
      <c r="CR74" s="9">
        <f t="shared" si="72"/>
        <v>4.5</v>
      </c>
      <c r="CS74" s="54" t="s">
        <v>122</v>
      </c>
      <c r="CT74" s="9">
        <f t="shared" si="73"/>
        <v>4.5</v>
      </c>
    </row>
    <row r="75" spans="1:98" x14ac:dyDescent="0.15">
      <c r="A75" s="33" t="s">
        <v>314</v>
      </c>
      <c r="B75" s="34" t="s">
        <v>315</v>
      </c>
      <c r="C75" s="35" t="s">
        <v>170</v>
      </c>
      <c r="D75" s="35" t="s">
        <v>51</v>
      </c>
      <c r="E75" s="9"/>
      <c r="F75" s="36"/>
      <c r="G75" s="33">
        <v>104</v>
      </c>
      <c r="H75" s="9">
        <v>74</v>
      </c>
      <c r="I75" s="9">
        <v>116</v>
      </c>
      <c r="J75" s="9">
        <v>41.5</v>
      </c>
      <c r="K75" s="9">
        <v>53</v>
      </c>
      <c r="L75" s="9">
        <v>53</v>
      </c>
      <c r="M75" s="4">
        <f t="shared" si="37"/>
        <v>441.5</v>
      </c>
      <c r="N75" s="33"/>
      <c r="O75" s="9">
        <f>IF($D75="理科",IF(AND($M75&gt;='高考-分数线'!$C$2,$G75&gt;='高考-分数线'!$D$2),36,IF($G75&gt;='高考-分数线'!$D$2,18,0)),IF($D75="文科",IF(AND($M75&gt;='高考-分数线'!$C$3,$G75&gt;='高考-分数线'!$D$3),36,IF($G75&gt;='高考-分数线'!$D$3,18,0))))</f>
        <v>18</v>
      </c>
      <c r="P75" s="9">
        <f>IF($D75="理科",IF(AND($M75&gt;='高考-分数线'!$C$2,H75&gt;='高考-分数线'!$E$2),36,IF(H75&gt;='高考-分数线'!$E$2,18,0)),IF($D75="文科",IF(AND($M75&gt;='高考-分数线'!$C$3,H75&gt;='高考-分数线'!$E$3),36,IF(H75&gt;='高考-分数线'!$E$3,18,0))))</f>
        <v>0</v>
      </c>
      <c r="Q75" s="9">
        <f>IF($D75="理科",IF(AND($M75&gt;='高考-分数线'!$C$2,I75&gt;='高考-分数线'!$F$2),36,IF(I75&gt;='高考-分数线'!$F$2,18,0)),IF($D75="文科",IF(AND($M75&gt;='高考-分数线'!$C$3,I75&gt;='高考-分数线'!$F$3),36,IF(I75&gt;='高考-分数线'!$F$3,18,0))))</f>
        <v>18</v>
      </c>
      <c r="R75" s="9">
        <f>IF($D75="理科",IF(AND($M75&gt;='高考-分数线'!$C$2,J75&gt;='高考-分数线'!$G$2),36,IF(J75&gt;='高考-分数线'!$G$2,18,0)),IF($D75="文科",IF(AND($M75&gt;='高考-分数线'!$C$3,J75&gt;='高考-分数线'!$G$3),36,IF(J75&gt;='高考-分数线'!$G$3,18,0))))</f>
        <v>0</v>
      </c>
      <c r="S75" s="9">
        <f>IF($D75="理科",IF(AND($M75&gt;='高考-分数线'!$C$2,K75&gt;='高考-分数线'!$H$2),36,IF(K75&gt;='高考-分数线'!$H$2,18,0)),IF($D75="文科",IF(AND($M75&gt;='高考-分数线'!$C$3,K75&gt;='高考-分数线'!$H$3),36,IF(K75&gt;='高考-分数线'!$H$3,18,0))))</f>
        <v>0</v>
      </c>
      <c r="T75" s="9">
        <f>IF($D75="理科",IF(AND($M75&gt;='高考-分数线'!$C$2,L75&gt;='高考-分数线'!$I$2),36,IF(L75&gt;='高考-分数线'!$I$2,18,0)),IF($D75="文科",IF(AND($M75&gt;='高考-分数线'!$C$3,L75&gt;='高考-分数线'!$I$3),36,IF(L75&gt;='高考-分数线'!$I$3,18,0))))</f>
        <v>0</v>
      </c>
      <c r="U75" s="33"/>
      <c r="V75" s="54" t="s">
        <v>75</v>
      </c>
      <c r="W75" s="9">
        <f t="shared" si="38"/>
        <v>1.8</v>
      </c>
      <c r="X75" s="54" t="s">
        <v>80</v>
      </c>
      <c r="Y75" s="9">
        <f t="shared" si="39"/>
        <v>0</v>
      </c>
      <c r="Z75" s="54" t="s">
        <v>89</v>
      </c>
      <c r="AA75" s="9">
        <f t="shared" si="40"/>
        <v>1.8</v>
      </c>
      <c r="AB75" s="54" t="s">
        <v>93</v>
      </c>
      <c r="AC75" s="9">
        <f t="shared" si="41"/>
        <v>0</v>
      </c>
      <c r="AD75" s="54" t="s">
        <v>96</v>
      </c>
      <c r="AE75" s="9">
        <f t="shared" si="42"/>
        <v>0</v>
      </c>
      <c r="AF75" s="54" t="s">
        <v>102</v>
      </c>
      <c r="AG75" s="9">
        <f t="shared" si="43"/>
        <v>0</v>
      </c>
      <c r="AH75" s="9"/>
      <c r="AI75" s="9" t="s">
        <v>78</v>
      </c>
      <c r="AJ75" s="9">
        <f t="shared" si="44"/>
        <v>1.8</v>
      </c>
      <c r="AK75" s="55" t="s">
        <v>82</v>
      </c>
      <c r="AL75" s="9">
        <f t="shared" si="45"/>
        <v>0</v>
      </c>
      <c r="AM75" s="9" t="s">
        <v>85</v>
      </c>
      <c r="AN75" s="9">
        <f t="shared" si="46"/>
        <v>1.8</v>
      </c>
      <c r="AO75" s="54" t="s">
        <v>95</v>
      </c>
      <c r="AP75" s="9">
        <f t="shared" si="47"/>
        <v>0</v>
      </c>
      <c r="AQ75" s="54" t="s">
        <v>96</v>
      </c>
      <c r="AR75" s="9">
        <f t="shared" si="48"/>
        <v>0</v>
      </c>
      <c r="AS75" s="54" t="s">
        <v>102</v>
      </c>
      <c r="AT75" s="9">
        <f t="shared" si="49"/>
        <v>0</v>
      </c>
      <c r="AU75" s="9"/>
      <c r="AV75" s="54" t="s">
        <v>78</v>
      </c>
      <c r="AW75" s="9">
        <f t="shared" si="50"/>
        <v>2.7</v>
      </c>
      <c r="AX75" s="54" t="s">
        <v>79</v>
      </c>
      <c r="AY75" s="9">
        <f t="shared" si="51"/>
        <v>0</v>
      </c>
      <c r="AZ75" s="54" t="s">
        <v>89</v>
      </c>
      <c r="BA75" s="9">
        <f t="shared" si="52"/>
        <v>2.7</v>
      </c>
      <c r="BB75" s="54" t="s">
        <v>94</v>
      </c>
      <c r="BC75" s="9">
        <f t="shared" si="53"/>
        <v>0</v>
      </c>
      <c r="BD75" s="54" t="s">
        <v>99</v>
      </c>
      <c r="BE75" s="9">
        <f t="shared" si="54"/>
        <v>0</v>
      </c>
      <c r="BF75" s="54" t="s">
        <v>102</v>
      </c>
      <c r="BG75" s="9">
        <f t="shared" si="55"/>
        <v>0</v>
      </c>
      <c r="BH75" s="9"/>
      <c r="BI75" s="54" t="s">
        <v>78</v>
      </c>
      <c r="BJ75" s="9">
        <f t="shared" si="56"/>
        <v>2.7</v>
      </c>
      <c r="BK75" s="55" t="s">
        <v>79</v>
      </c>
      <c r="BL75" s="9">
        <f t="shared" si="57"/>
        <v>0</v>
      </c>
      <c r="BM75" s="54" t="s">
        <v>89</v>
      </c>
      <c r="BN75" s="9">
        <f t="shared" si="58"/>
        <v>2.7</v>
      </c>
      <c r="BO75" s="54" t="s">
        <v>94</v>
      </c>
      <c r="BP75" s="9">
        <f t="shared" si="59"/>
        <v>0</v>
      </c>
      <c r="BQ75" s="54" t="s">
        <v>99</v>
      </c>
      <c r="BR75" s="9">
        <f t="shared" si="60"/>
        <v>0</v>
      </c>
      <c r="BS75" s="54" t="s">
        <v>102</v>
      </c>
      <c r="BT75" s="9">
        <f t="shared" si="61"/>
        <v>0</v>
      </c>
      <c r="BU75" s="9"/>
      <c r="BV75" s="54" t="s">
        <v>75</v>
      </c>
      <c r="BW75" s="9">
        <f t="shared" si="62"/>
        <v>4.5</v>
      </c>
      <c r="BX75" s="55" t="s">
        <v>81</v>
      </c>
      <c r="BY75" s="9">
        <f t="shared" si="63"/>
        <v>0</v>
      </c>
      <c r="BZ75" s="54" t="s">
        <v>89</v>
      </c>
      <c r="CA75" s="9">
        <f t="shared" si="64"/>
        <v>4.5</v>
      </c>
      <c r="CB75" s="54" t="s">
        <v>91</v>
      </c>
      <c r="CC75" s="9">
        <f t="shared" si="65"/>
        <v>0</v>
      </c>
      <c r="CD75" s="54" t="s">
        <v>96</v>
      </c>
      <c r="CE75" s="9">
        <f t="shared" si="66"/>
        <v>0</v>
      </c>
      <c r="CF75" s="54" t="s">
        <v>122</v>
      </c>
      <c r="CG75" s="9">
        <f t="shared" si="67"/>
        <v>0</v>
      </c>
      <c r="CH75" s="9"/>
      <c r="CI75" s="54" t="s">
        <v>75</v>
      </c>
      <c r="CJ75" s="9">
        <f t="shared" si="68"/>
        <v>4.5</v>
      </c>
      <c r="CK75" s="55" t="s">
        <v>81</v>
      </c>
      <c r="CL75" s="9">
        <f t="shared" si="69"/>
        <v>0</v>
      </c>
      <c r="CM75" s="54" t="s">
        <v>89</v>
      </c>
      <c r="CN75" s="9">
        <f t="shared" si="70"/>
        <v>4.5</v>
      </c>
      <c r="CO75" s="54" t="s">
        <v>91</v>
      </c>
      <c r="CP75" s="9">
        <f t="shared" si="71"/>
        <v>0</v>
      </c>
      <c r="CQ75" s="54" t="s">
        <v>96</v>
      </c>
      <c r="CR75" s="9">
        <f t="shared" si="72"/>
        <v>0</v>
      </c>
      <c r="CS75" s="54" t="s">
        <v>122</v>
      </c>
      <c r="CT75" s="9">
        <f t="shared" si="73"/>
        <v>0</v>
      </c>
    </row>
    <row r="76" spans="1:98" x14ac:dyDescent="0.15">
      <c r="A76" s="33" t="s">
        <v>316</v>
      </c>
      <c r="B76" s="34" t="s">
        <v>317</v>
      </c>
      <c r="C76" s="35" t="s">
        <v>170</v>
      </c>
      <c r="D76" s="35" t="s">
        <v>51</v>
      </c>
      <c r="E76" s="9">
        <v>0.7</v>
      </c>
      <c r="F76" s="36"/>
      <c r="G76" s="33">
        <v>98</v>
      </c>
      <c r="H76" s="9">
        <v>101</v>
      </c>
      <c r="I76" s="9">
        <v>85</v>
      </c>
      <c r="J76" s="9">
        <v>47.5</v>
      </c>
      <c r="K76" s="9">
        <v>48.5</v>
      </c>
      <c r="L76" s="9">
        <v>61</v>
      </c>
      <c r="M76" s="4">
        <f t="shared" si="37"/>
        <v>441</v>
      </c>
      <c r="N76" s="33"/>
      <c r="O76" s="9">
        <f>IF($D76="理科",IF(AND($M76&gt;='高考-分数线'!$C$2,$G76&gt;='高考-分数线'!$D$2),36,IF($G76&gt;='高考-分数线'!$D$2,18,0)),IF($D76="文科",IF(AND($M76&gt;='高考-分数线'!$C$3,$G76&gt;='高考-分数线'!$D$3),36,IF($G76&gt;='高考-分数线'!$D$3,18,0))))</f>
        <v>0</v>
      </c>
      <c r="P76" s="9">
        <f>IF($D76="理科",IF(AND($M76&gt;='高考-分数线'!$C$2,H76&gt;='高考-分数线'!$E$2),36,IF(H76&gt;='高考-分数线'!$E$2,18,0)),IF($D76="文科",IF(AND($M76&gt;='高考-分数线'!$C$3,H76&gt;='高考-分数线'!$E$3),36,IF(H76&gt;='高考-分数线'!$E$3,18,0))))</f>
        <v>18</v>
      </c>
      <c r="Q76" s="9">
        <f>IF($D76="理科",IF(AND($M76&gt;='高考-分数线'!$C$2,I76&gt;='高考-分数线'!$F$2),36,IF(I76&gt;='高考-分数线'!$F$2,18,0)),IF($D76="文科",IF(AND($M76&gt;='高考-分数线'!$C$3,I76&gt;='高考-分数线'!$F$3),36,IF(I76&gt;='高考-分数线'!$F$3,18,0))))</f>
        <v>0</v>
      </c>
      <c r="R76" s="9">
        <f>IF($D76="理科",IF(AND($M76&gt;='高考-分数线'!$C$2,J76&gt;='高考-分数线'!$G$2),36,IF(J76&gt;='高考-分数线'!$G$2,18,0)),IF($D76="文科",IF(AND($M76&gt;='高考-分数线'!$C$3,J76&gt;='高考-分数线'!$G$3),36,IF(J76&gt;='高考-分数线'!$G$3,18,0))))</f>
        <v>0</v>
      </c>
      <c r="S76" s="9">
        <f>IF($D76="理科",IF(AND($M76&gt;='高考-分数线'!$C$2,K76&gt;='高考-分数线'!$H$2),36,IF(K76&gt;='高考-分数线'!$H$2,18,0)),IF($D76="文科",IF(AND($M76&gt;='高考-分数线'!$C$3,K76&gt;='高考-分数线'!$H$3),36,IF(K76&gt;='高考-分数线'!$H$3,18,0))))</f>
        <v>0</v>
      </c>
      <c r="T76" s="9">
        <f>IF($D76="理科",IF(AND($M76&gt;='高考-分数线'!$C$2,L76&gt;='高考-分数线'!$I$2),36,IF(L76&gt;='高考-分数线'!$I$2,18,0)),IF($D76="文科",IF(AND($M76&gt;='高考-分数线'!$C$3,L76&gt;='高考-分数线'!$I$3),36,IF(L76&gt;='高考-分数线'!$I$3,18,0))))</f>
        <v>0</v>
      </c>
      <c r="U76" s="33"/>
      <c r="V76" s="54" t="s">
        <v>76</v>
      </c>
      <c r="W76" s="9">
        <f t="shared" si="38"/>
        <v>0</v>
      </c>
      <c r="X76" s="54" t="s">
        <v>83</v>
      </c>
      <c r="Y76" s="9">
        <f t="shared" si="39"/>
        <v>1.8</v>
      </c>
      <c r="Z76" s="54" t="s">
        <v>85</v>
      </c>
      <c r="AA76" s="9">
        <f t="shared" si="40"/>
        <v>0</v>
      </c>
      <c r="AB76" s="54" t="s">
        <v>91</v>
      </c>
      <c r="AC76" s="9">
        <f t="shared" si="41"/>
        <v>0</v>
      </c>
      <c r="AD76" s="54" t="s">
        <v>125</v>
      </c>
      <c r="AE76" s="9">
        <f t="shared" si="42"/>
        <v>0</v>
      </c>
      <c r="AF76" s="54" t="s">
        <v>125</v>
      </c>
      <c r="AG76" s="9">
        <f t="shared" si="43"/>
        <v>0</v>
      </c>
      <c r="AH76" s="9"/>
      <c r="AI76" s="9" t="s">
        <v>75</v>
      </c>
      <c r="AJ76" s="9">
        <f t="shared" si="44"/>
        <v>0</v>
      </c>
      <c r="AK76" s="55" t="s">
        <v>81</v>
      </c>
      <c r="AL76" s="9">
        <f t="shared" si="45"/>
        <v>1.8</v>
      </c>
      <c r="AM76" s="9" t="s">
        <v>90</v>
      </c>
      <c r="AN76" s="9">
        <f t="shared" si="46"/>
        <v>0</v>
      </c>
      <c r="AO76" s="54" t="s">
        <v>95</v>
      </c>
      <c r="AP76" s="9">
        <f t="shared" si="47"/>
        <v>0</v>
      </c>
      <c r="AQ76" s="54" t="s">
        <v>99</v>
      </c>
      <c r="AR76" s="9">
        <f t="shared" si="48"/>
        <v>0</v>
      </c>
      <c r="AS76" s="54" t="s">
        <v>102</v>
      </c>
      <c r="AT76" s="9">
        <f t="shared" si="49"/>
        <v>0</v>
      </c>
      <c r="AU76" s="9"/>
      <c r="AV76" s="54" t="s">
        <v>74</v>
      </c>
      <c r="AW76" s="9">
        <f t="shared" si="50"/>
        <v>0</v>
      </c>
      <c r="AX76" s="54" t="s">
        <v>81</v>
      </c>
      <c r="AY76" s="9">
        <f t="shared" si="51"/>
        <v>2.7</v>
      </c>
      <c r="AZ76" s="54" t="s">
        <v>88</v>
      </c>
      <c r="BA76" s="9">
        <f t="shared" si="52"/>
        <v>0</v>
      </c>
      <c r="BB76" s="54" t="s">
        <v>93</v>
      </c>
      <c r="BC76" s="9">
        <f t="shared" si="53"/>
        <v>0</v>
      </c>
      <c r="BD76" s="54" t="s">
        <v>99</v>
      </c>
      <c r="BE76" s="9">
        <f t="shared" si="54"/>
        <v>0</v>
      </c>
      <c r="BF76" s="54" t="s">
        <v>121</v>
      </c>
      <c r="BG76" s="9">
        <f t="shared" si="55"/>
        <v>0</v>
      </c>
      <c r="BH76" s="9"/>
      <c r="BI76" s="54" t="s">
        <v>74</v>
      </c>
      <c r="BJ76" s="9">
        <f t="shared" si="56"/>
        <v>0</v>
      </c>
      <c r="BK76" s="55" t="s">
        <v>81</v>
      </c>
      <c r="BL76" s="9">
        <f t="shared" si="57"/>
        <v>2.7</v>
      </c>
      <c r="BM76" s="54" t="s">
        <v>87</v>
      </c>
      <c r="BN76" s="9">
        <f t="shared" si="58"/>
        <v>0</v>
      </c>
      <c r="BO76" s="54" t="s">
        <v>93</v>
      </c>
      <c r="BP76" s="9">
        <f t="shared" si="59"/>
        <v>0</v>
      </c>
      <c r="BQ76" s="54" t="s">
        <v>99</v>
      </c>
      <c r="BR76" s="9">
        <f t="shared" si="60"/>
        <v>0</v>
      </c>
      <c r="BS76" s="54" t="s">
        <v>121</v>
      </c>
      <c r="BT76" s="9">
        <f t="shared" si="61"/>
        <v>0</v>
      </c>
      <c r="BU76" s="9"/>
      <c r="BV76" s="54" t="s">
        <v>75</v>
      </c>
      <c r="BW76" s="9">
        <f t="shared" si="62"/>
        <v>0</v>
      </c>
      <c r="BX76" s="55" t="s">
        <v>138</v>
      </c>
      <c r="BY76" s="9">
        <f t="shared" si="63"/>
        <v>4.5</v>
      </c>
      <c r="BZ76" s="54" t="s">
        <v>88</v>
      </c>
      <c r="CA76" s="9">
        <f t="shared" si="64"/>
        <v>0</v>
      </c>
      <c r="CB76" s="54" t="s">
        <v>93</v>
      </c>
      <c r="CC76" s="9">
        <f t="shared" si="65"/>
        <v>0</v>
      </c>
      <c r="CD76" s="54" t="s">
        <v>96</v>
      </c>
      <c r="CE76" s="9">
        <f t="shared" si="66"/>
        <v>0</v>
      </c>
      <c r="CF76" s="54" t="s">
        <v>102</v>
      </c>
      <c r="CG76" s="9">
        <f t="shared" si="67"/>
        <v>0</v>
      </c>
      <c r="CH76" s="9"/>
      <c r="CI76" s="54" t="s">
        <v>75</v>
      </c>
      <c r="CJ76" s="9">
        <f t="shared" si="68"/>
        <v>0</v>
      </c>
      <c r="CK76" s="55" t="s">
        <v>138</v>
      </c>
      <c r="CL76" s="9">
        <f t="shared" si="69"/>
        <v>4.5</v>
      </c>
      <c r="CM76" s="54" t="s">
        <v>88</v>
      </c>
      <c r="CN76" s="9">
        <f t="shared" si="70"/>
        <v>0</v>
      </c>
      <c r="CO76" s="54" t="s">
        <v>93</v>
      </c>
      <c r="CP76" s="9">
        <f t="shared" si="71"/>
        <v>0</v>
      </c>
      <c r="CQ76" s="54" t="s">
        <v>96</v>
      </c>
      <c r="CR76" s="9">
        <f t="shared" si="72"/>
        <v>0</v>
      </c>
      <c r="CS76" s="54" t="s">
        <v>102</v>
      </c>
      <c r="CT76" s="9">
        <f t="shared" si="73"/>
        <v>0</v>
      </c>
    </row>
    <row r="77" spans="1:98" x14ac:dyDescent="0.15">
      <c r="A77" s="33" t="s">
        <v>318</v>
      </c>
      <c r="B77" s="34" t="s">
        <v>319</v>
      </c>
      <c r="C77" s="35" t="s">
        <v>170</v>
      </c>
      <c r="D77" s="35" t="s">
        <v>51</v>
      </c>
      <c r="E77" s="9">
        <v>1</v>
      </c>
      <c r="F77" s="36"/>
      <c r="G77" s="33">
        <v>108</v>
      </c>
      <c r="H77" s="9">
        <v>86</v>
      </c>
      <c r="I77" s="9">
        <v>94</v>
      </c>
      <c r="J77" s="9">
        <v>50.5</v>
      </c>
      <c r="K77" s="9">
        <v>44.5</v>
      </c>
      <c r="L77" s="9">
        <v>57.5</v>
      </c>
      <c r="M77" s="4">
        <f t="shared" si="37"/>
        <v>440.5</v>
      </c>
      <c r="N77" s="33"/>
      <c r="O77" s="9">
        <f>IF($D77="理科",IF(AND($M77&gt;='高考-分数线'!$C$2,$G77&gt;='高考-分数线'!$D$2),36,IF($G77&gt;='高考-分数线'!$D$2,18,0)),IF($D77="文科",IF(AND($M77&gt;='高考-分数线'!$C$3,$G77&gt;='高考-分数线'!$D$3),36,IF($G77&gt;='高考-分数线'!$D$3,18,0))))</f>
        <v>18</v>
      </c>
      <c r="P77" s="9">
        <f>IF($D77="理科",IF(AND($M77&gt;='高考-分数线'!$C$2,H77&gt;='高考-分数线'!$E$2),36,IF(H77&gt;='高考-分数线'!$E$2,18,0)),IF($D77="文科",IF(AND($M77&gt;='高考-分数线'!$C$3,H77&gt;='高考-分数线'!$E$3),36,IF(H77&gt;='高考-分数线'!$E$3,18,0))))</f>
        <v>0</v>
      </c>
      <c r="Q77" s="9">
        <f>IF($D77="理科",IF(AND($M77&gt;='高考-分数线'!$C$2,I77&gt;='高考-分数线'!$F$2),36,IF(I77&gt;='高考-分数线'!$F$2,18,0)),IF($D77="文科",IF(AND($M77&gt;='高考-分数线'!$C$3,I77&gt;='高考-分数线'!$F$3),36,IF(I77&gt;='高考-分数线'!$F$3,18,0))))</f>
        <v>0</v>
      </c>
      <c r="R77" s="9">
        <f>IF($D77="理科",IF(AND($M77&gt;='高考-分数线'!$C$2,J77&gt;='高考-分数线'!$G$2),36,IF(J77&gt;='高考-分数线'!$G$2,18,0)),IF($D77="文科",IF(AND($M77&gt;='高考-分数线'!$C$3,J77&gt;='高考-分数线'!$G$3),36,IF(J77&gt;='高考-分数线'!$G$3,18,0))))</f>
        <v>0</v>
      </c>
      <c r="S77" s="9">
        <f>IF($D77="理科",IF(AND($M77&gt;='高考-分数线'!$C$2,K77&gt;='高考-分数线'!$H$2),36,IF(K77&gt;='高考-分数线'!$H$2,18,0)),IF($D77="文科",IF(AND($M77&gt;='高考-分数线'!$C$3,K77&gt;='高考-分数线'!$H$3),36,IF(K77&gt;='高考-分数线'!$H$3,18,0))))</f>
        <v>0</v>
      </c>
      <c r="T77" s="9">
        <f>IF($D77="理科",IF(AND($M77&gt;='高考-分数线'!$C$2,L77&gt;='高考-分数线'!$I$2),36,IF(L77&gt;='高考-分数线'!$I$2,18,0)),IF($D77="文科",IF(AND($M77&gt;='高考-分数线'!$C$3,L77&gt;='高考-分数线'!$I$3),36,IF(L77&gt;='高考-分数线'!$I$3,18,0))))</f>
        <v>0</v>
      </c>
      <c r="U77" s="33"/>
      <c r="V77" s="54" t="s">
        <v>76</v>
      </c>
      <c r="W77" s="9">
        <f t="shared" si="38"/>
        <v>1.8</v>
      </c>
      <c r="X77" s="54" t="s">
        <v>83</v>
      </c>
      <c r="Y77" s="9">
        <f t="shared" si="39"/>
        <v>0</v>
      </c>
      <c r="Z77" s="54" t="s">
        <v>85</v>
      </c>
      <c r="AA77" s="9">
        <f t="shared" si="40"/>
        <v>0</v>
      </c>
      <c r="AB77" s="54" t="s">
        <v>94</v>
      </c>
      <c r="AC77" s="9">
        <f t="shared" si="41"/>
        <v>0</v>
      </c>
      <c r="AD77" s="54" t="s">
        <v>98</v>
      </c>
      <c r="AE77" s="9">
        <f t="shared" si="42"/>
        <v>0</v>
      </c>
      <c r="AF77" s="54" t="s">
        <v>121</v>
      </c>
      <c r="AG77" s="9">
        <f t="shared" si="43"/>
        <v>0</v>
      </c>
      <c r="AH77" s="9"/>
      <c r="AI77" s="9" t="s">
        <v>76</v>
      </c>
      <c r="AJ77" s="9">
        <f t="shared" si="44"/>
        <v>1.8</v>
      </c>
      <c r="AK77" s="55" t="s">
        <v>83</v>
      </c>
      <c r="AL77" s="9">
        <f t="shared" si="45"/>
        <v>0</v>
      </c>
      <c r="AM77" s="9" t="s">
        <v>85</v>
      </c>
      <c r="AN77" s="9">
        <f t="shared" si="46"/>
        <v>0</v>
      </c>
      <c r="AO77" s="54" t="s">
        <v>94</v>
      </c>
      <c r="AP77" s="9">
        <f t="shared" si="47"/>
        <v>0</v>
      </c>
      <c r="AQ77" s="54" t="s">
        <v>96</v>
      </c>
      <c r="AR77" s="9">
        <f t="shared" si="48"/>
        <v>0</v>
      </c>
      <c r="AS77" s="54" t="s">
        <v>122</v>
      </c>
      <c r="AT77" s="9">
        <f t="shared" si="49"/>
        <v>0</v>
      </c>
      <c r="AU77" s="9"/>
      <c r="AV77" s="54" t="s">
        <v>73</v>
      </c>
      <c r="AW77" s="9">
        <f t="shared" si="50"/>
        <v>2.7</v>
      </c>
      <c r="AX77" s="54" t="s">
        <v>84</v>
      </c>
      <c r="AY77" s="9">
        <f t="shared" si="51"/>
        <v>0</v>
      </c>
      <c r="AZ77" s="54" t="s">
        <v>88</v>
      </c>
      <c r="BA77" s="9">
        <f t="shared" si="52"/>
        <v>0</v>
      </c>
      <c r="BB77" s="54" t="s">
        <v>94</v>
      </c>
      <c r="BC77" s="9">
        <f t="shared" si="53"/>
        <v>0</v>
      </c>
      <c r="BD77" s="54" t="s">
        <v>98</v>
      </c>
      <c r="BE77" s="9">
        <f t="shared" si="54"/>
        <v>0</v>
      </c>
      <c r="BF77" s="54" t="s">
        <v>122</v>
      </c>
      <c r="BG77" s="9">
        <f t="shared" si="55"/>
        <v>0</v>
      </c>
      <c r="BH77" s="9"/>
      <c r="BI77" s="54" t="s">
        <v>73</v>
      </c>
      <c r="BJ77" s="9">
        <f t="shared" si="56"/>
        <v>2.7</v>
      </c>
      <c r="BK77" s="55" t="s">
        <v>84</v>
      </c>
      <c r="BL77" s="9">
        <f t="shared" si="57"/>
        <v>0</v>
      </c>
      <c r="BM77" s="54" t="s">
        <v>135</v>
      </c>
      <c r="BN77" s="9">
        <f t="shared" si="58"/>
        <v>0</v>
      </c>
      <c r="BO77" s="54" t="s">
        <v>94</v>
      </c>
      <c r="BP77" s="9">
        <f t="shared" si="59"/>
        <v>0</v>
      </c>
      <c r="BQ77" s="54" t="s">
        <v>98</v>
      </c>
      <c r="BR77" s="9">
        <f t="shared" si="60"/>
        <v>0</v>
      </c>
      <c r="BS77" s="54" t="s">
        <v>122</v>
      </c>
      <c r="BT77" s="9">
        <f t="shared" si="61"/>
        <v>0</v>
      </c>
      <c r="BU77" s="9"/>
      <c r="BV77" s="54" t="s">
        <v>73</v>
      </c>
      <c r="BW77" s="9">
        <f t="shared" si="62"/>
        <v>4.5</v>
      </c>
      <c r="BX77" s="55" t="s">
        <v>83</v>
      </c>
      <c r="BY77" s="9">
        <f t="shared" si="63"/>
        <v>0</v>
      </c>
      <c r="BZ77" s="54" t="s">
        <v>85</v>
      </c>
      <c r="CA77" s="9">
        <f t="shared" si="64"/>
        <v>0</v>
      </c>
      <c r="CB77" s="54" t="s">
        <v>94</v>
      </c>
      <c r="CC77" s="9">
        <f t="shared" si="65"/>
        <v>0</v>
      </c>
      <c r="CD77" s="54" t="s">
        <v>98</v>
      </c>
      <c r="CE77" s="9">
        <f t="shared" si="66"/>
        <v>0</v>
      </c>
      <c r="CF77" s="54" t="s">
        <v>121</v>
      </c>
      <c r="CG77" s="9">
        <f t="shared" si="67"/>
        <v>0</v>
      </c>
      <c r="CH77" s="9"/>
      <c r="CI77" s="54" t="s">
        <v>73</v>
      </c>
      <c r="CJ77" s="9">
        <f t="shared" si="68"/>
        <v>4.5</v>
      </c>
      <c r="CK77" s="55" t="s">
        <v>83</v>
      </c>
      <c r="CL77" s="9">
        <f t="shared" si="69"/>
        <v>0</v>
      </c>
      <c r="CM77" s="54" t="s">
        <v>85</v>
      </c>
      <c r="CN77" s="9">
        <f t="shared" si="70"/>
        <v>0</v>
      </c>
      <c r="CO77" s="54" t="s">
        <v>94</v>
      </c>
      <c r="CP77" s="9">
        <f t="shared" si="71"/>
        <v>0</v>
      </c>
      <c r="CQ77" s="54" t="s">
        <v>98</v>
      </c>
      <c r="CR77" s="9">
        <f t="shared" si="72"/>
        <v>0</v>
      </c>
      <c r="CS77" s="54" t="s">
        <v>121</v>
      </c>
      <c r="CT77" s="9">
        <f t="shared" si="73"/>
        <v>0</v>
      </c>
    </row>
    <row r="78" spans="1:98" x14ac:dyDescent="0.15">
      <c r="A78" s="33" t="s">
        <v>320</v>
      </c>
      <c r="B78" s="34" t="s">
        <v>321</v>
      </c>
      <c r="C78" s="35" t="s">
        <v>170</v>
      </c>
      <c r="D78" s="35" t="s">
        <v>51</v>
      </c>
      <c r="E78" s="9">
        <v>0.5</v>
      </c>
      <c r="F78" s="36"/>
      <c r="G78" s="33">
        <v>109</v>
      </c>
      <c r="H78" s="9">
        <v>85</v>
      </c>
      <c r="I78" s="9">
        <v>66</v>
      </c>
      <c r="J78" s="9">
        <v>54.5</v>
      </c>
      <c r="K78" s="9">
        <v>59</v>
      </c>
      <c r="L78" s="9">
        <v>66</v>
      </c>
      <c r="M78" s="4">
        <f t="shared" si="37"/>
        <v>439.5</v>
      </c>
      <c r="N78" s="33"/>
      <c r="O78" s="9">
        <f>IF($D78="理科",IF(AND($M78&gt;='高考-分数线'!$C$2,$G78&gt;='高考-分数线'!$D$2),36,IF($G78&gt;='高考-分数线'!$D$2,18,0)),IF($D78="文科",IF(AND($M78&gt;='高考-分数线'!$C$3,$G78&gt;='高考-分数线'!$D$3),36,IF($G78&gt;='高考-分数线'!$D$3,18,0))))</f>
        <v>18</v>
      </c>
      <c r="P78" s="9">
        <f>IF($D78="理科",IF(AND($M78&gt;='高考-分数线'!$C$2,H78&gt;='高考-分数线'!$E$2),36,IF(H78&gt;='高考-分数线'!$E$2,18,0)),IF($D78="文科",IF(AND($M78&gt;='高考-分数线'!$C$3,H78&gt;='高考-分数线'!$E$3),36,IF(H78&gt;='高考-分数线'!$E$3,18,0))))</f>
        <v>0</v>
      </c>
      <c r="Q78" s="9">
        <f>IF($D78="理科",IF(AND($M78&gt;='高考-分数线'!$C$2,I78&gt;='高考-分数线'!$F$2),36,IF(I78&gt;='高考-分数线'!$F$2,18,0)),IF($D78="文科",IF(AND($M78&gt;='高考-分数线'!$C$3,I78&gt;='高考-分数线'!$F$3),36,IF(I78&gt;='高考-分数线'!$F$3,18,0))))</f>
        <v>0</v>
      </c>
      <c r="R78" s="9">
        <f>IF($D78="理科",IF(AND($M78&gt;='高考-分数线'!$C$2,J78&gt;='高考-分数线'!$G$2),36,IF(J78&gt;='高考-分数线'!$G$2,18,0)),IF($D78="文科",IF(AND($M78&gt;='高考-分数线'!$C$3,J78&gt;='高考-分数线'!$G$3),36,IF(J78&gt;='高考-分数线'!$G$3,18,0))))</f>
        <v>18</v>
      </c>
      <c r="S78" s="9">
        <f>IF($D78="理科",IF(AND($M78&gt;='高考-分数线'!$C$2,K78&gt;='高考-分数线'!$H$2),36,IF(K78&gt;='高考-分数线'!$H$2,18,0)),IF($D78="文科",IF(AND($M78&gt;='高考-分数线'!$C$3,K78&gt;='高考-分数线'!$H$3),36,IF(K78&gt;='高考-分数线'!$H$3,18,0))))</f>
        <v>18</v>
      </c>
      <c r="T78" s="9">
        <f>IF($D78="理科",IF(AND($M78&gt;='高考-分数线'!$C$2,L78&gt;='高考-分数线'!$I$2),36,IF(L78&gt;='高考-分数线'!$I$2,18,0)),IF($D78="文科",IF(AND($M78&gt;='高考-分数线'!$C$3,L78&gt;='高考-分数线'!$I$3),36,IF(L78&gt;='高考-分数线'!$I$3,18,0))))</f>
        <v>18</v>
      </c>
      <c r="U78" s="33"/>
      <c r="V78" s="54" t="s">
        <v>74</v>
      </c>
      <c r="W78" s="9">
        <f t="shared" si="38"/>
        <v>1.8</v>
      </c>
      <c r="X78" s="54" t="s">
        <v>84</v>
      </c>
      <c r="Y78" s="9">
        <f t="shared" si="39"/>
        <v>0</v>
      </c>
      <c r="Z78" s="54" t="s">
        <v>88</v>
      </c>
      <c r="AA78" s="9">
        <f t="shared" si="40"/>
        <v>0</v>
      </c>
      <c r="AB78" s="54" t="s">
        <v>93</v>
      </c>
      <c r="AC78" s="9">
        <f t="shared" si="41"/>
        <v>1.8</v>
      </c>
      <c r="AD78" s="54" t="s">
        <v>125</v>
      </c>
      <c r="AE78" s="9">
        <f t="shared" si="42"/>
        <v>1.8</v>
      </c>
      <c r="AF78" s="54" t="s">
        <v>100</v>
      </c>
      <c r="AG78" s="9">
        <f t="shared" si="43"/>
        <v>1.8</v>
      </c>
      <c r="AH78" s="9"/>
      <c r="AI78" s="9" t="s">
        <v>73</v>
      </c>
      <c r="AJ78" s="9">
        <f t="shared" si="44"/>
        <v>1.8</v>
      </c>
      <c r="AK78" s="55" t="s">
        <v>84</v>
      </c>
      <c r="AL78" s="9">
        <f t="shared" si="45"/>
        <v>0</v>
      </c>
      <c r="AM78" s="9" t="s">
        <v>90</v>
      </c>
      <c r="AN78" s="9">
        <f t="shared" si="46"/>
        <v>0</v>
      </c>
      <c r="AO78" s="54" t="s">
        <v>94</v>
      </c>
      <c r="AP78" s="9">
        <f t="shared" si="47"/>
        <v>1.8</v>
      </c>
      <c r="AQ78" s="54" t="s">
        <v>96</v>
      </c>
      <c r="AR78" s="9">
        <f t="shared" si="48"/>
        <v>1.8</v>
      </c>
      <c r="AS78" s="54" t="s">
        <v>102</v>
      </c>
      <c r="AT78" s="9">
        <f t="shared" si="49"/>
        <v>1.8</v>
      </c>
      <c r="AU78" s="9"/>
      <c r="AV78" s="54" t="s">
        <v>73</v>
      </c>
      <c r="AW78" s="9">
        <f t="shared" si="50"/>
        <v>2.7</v>
      </c>
      <c r="AX78" s="54" t="s">
        <v>84</v>
      </c>
      <c r="AY78" s="9">
        <f t="shared" si="51"/>
        <v>0</v>
      </c>
      <c r="AZ78" s="54" t="s">
        <v>90</v>
      </c>
      <c r="BA78" s="9">
        <f t="shared" si="52"/>
        <v>0</v>
      </c>
      <c r="BB78" s="54" t="s">
        <v>93</v>
      </c>
      <c r="BC78" s="9">
        <f t="shared" si="53"/>
        <v>2.7</v>
      </c>
      <c r="BD78" s="54" t="s">
        <v>96</v>
      </c>
      <c r="BE78" s="9">
        <f t="shared" si="54"/>
        <v>2.7</v>
      </c>
      <c r="BF78" s="54" t="s">
        <v>102</v>
      </c>
      <c r="BG78" s="9">
        <f t="shared" si="55"/>
        <v>2.7</v>
      </c>
      <c r="BH78" s="9"/>
      <c r="BI78" s="54" t="s">
        <v>73</v>
      </c>
      <c r="BJ78" s="9">
        <f t="shared" si="56"/>
        <v>2.7</v>
      </c>
      <c r="BK78" s="55" t="s">
        <v>84</v>
      </c>
      <c r="BL78" s="9">
        <f t="shared" si="57"/>
        <v>0</v>
      </c>
      <c r="BM78" s="54" t="s">
        <v>90</v>
      </c>
      <c r="BN78" s="9">
        <f t="shared" si="58"/>
        <v>0</v>
      </c>
      <c r="BO78" s="54" t="s">
        <v>93</v>
      </c>
      <c r="BP78" s="9">
        <f t="shared" si="59"/>
        <v>2.7</v>
      </c>
      <c r="BQ78" s="54" t="s">
        <v>96</v>
      </c>
      <c r="BR78" s="9">
        <f t="shared" si="60"/>
        <v>2.7</v>
      </c>
      <c r="BS78" s="54" t="s">
        <v>102</v>
      </c>
      <c r="BT78" s="9">
        <f t="shared" si="61"/>
        <v>2.7</v>
      </c>
      <c r="BU78" s="9"/>
      <c r="BV78" s="54" t="s">
        <v>74</v>
      </c>
      <c r="BW78" s="9">
        <f t="shared" si="62"/>
        <v>4.5</v>
      </c>
      <c r="BX78" s="55" t="s">
        <v>137</v>
      </c>
      <c r="BY78" s="9">
        <f t="shared" si="63"/>
        <v>0</v>
      </c>
      <c r="BZ78" s="54" t="s">
        <v>85</v>
      </c>
      <c r="CA78" s="9">
        <f t="shared" si="64"/>
        <v>0</v>
      </c>
      <c r="CB78" s="54" t="s">
        <v>94</v>
      </c>
      <c r="CC78" s="9">
        <f t="shared" si="65"/>
        <v>4.5</v>
      </c>
      <c r="CD78" s="54" t="s">
        <v>96</v>
      </c>
      <c r="CE78" s="9">
        <f t="shared" si="66"/>
        <v>4.5</v>
      </c>
      <c r="CF78" s="54" t="s">
        <v>122</v>
      </c>
      <c r="CG78" s="9">
        <f t="shared" si="67"/>
        <v>4.5</v>
      </c>
      <c r="CH78" s="9"/>
      <c r="CI78" s="54" t="s">
        <v>74</v>
      </c>
      <c r="CJ78" s="9">
        <f t="shared" si="68"/>
        <v>4.5</v>
      </c>
      <c r="CK78" s="55" t="s">
        <v>137</v>
      </c>
      <c r="CL78" s="9">
        <f t="shared" si="69"/>
        <v>0</v>
      </c>
      <c r="CM78" s="54" t="s">
        <v>85</v>
      </c>
      <c r="CN78" s="9">
        <f t="shared" si="70"/>
        <v>0</v>
      </c>
      <c r="CO78" s="54" t="s">
        <v>94</v>
      </c>
      <c r="CP78" s="9">
        <f t="shared" si="71"/>
        <v>4.5</v>
      </c>
      <c r="CQ78" s="54" t="s">
        <v>96</v>
      </c>
      <c r="CR78" s="9">
        <f t="shared" si="72"/>
        <v>4.5</v>
      </c>
      <c r="CS78" s="54" t="s">
        <v>122</v>
      </c>
      <c r="CT78" s="9">
        <f t="shared" si="73"/>
        <v>4.5</v>
      </c>
    </row>
    <row r="79" spans="1:98" x14ac:dyDescent="0.15">
      <c r="A79" s="33" t="s">
        <v>322</v>
      </c>
      <c r="B79" s="34" t="s">
        <v>323</v>
      </c>
      <c r="C79" s="35" t="s">
        <v>170</v>
      </c>
      <c r="D79" s="35" t="s">
        <v>51</v>
      </c>
      <c r="E79" s="9">
        <v>1</v>
      </c>
      <c r="F79" s="36"/>
      <c r="G79" s="33">
        <v>94</v>
      </c>
      <c r="H79" s="9">
        <v>82</v>
      </c>
      <c r="I79" s="9">
        <v>91</v>
      </c>
      <c r="J79" s="9">
        <v>66</v>
      </c>
      <c r="K79" s="9">
        <v>38</v>
      </c>
      <c r="L79" s="9">
        <v>68</v>
      </c>
      <c r="M79" s="4">
        <f t="shared" si="37"/>
        <v>439</v>
      </c>
      <c r="N79" s="33"/>
      <c r="O79" s="9">
        <f>IF($D79="理科",IF(AND($M79&gt;='高考-分数线'!$C$2,$G79&gt;='高考-分数线'!$D$2),36,IF($G79&gt;='高考-分数线'!$D$2,18,0)),IF($D79="文科",IF(AND($M79&gt;='高考-分数线'!$C$3,$G79&gt;='高考-分数线'!$D$3),36,IF($G79&gt;='高考-分数线'!$D$3,18,0))))</f>
        <v>0</v>
      </c>
      <c r="P79" s="9">
        <f>IF($D79="理科",IF(AND($M79&gt;='高考-分数线'!$C$2,H79&gt;='高考-分数线'!$E$2),36,IF(H79&gt;='高考-分数线'!$E$2,18,0)),IF($D79="文科",IF(AND($M79&gt;='高考-分数线'!$C$3,H79&gt;='高考-分数线'!$E$3),36,IF(H79&gt;='高考-分数线'!$E$3,18,0))))</f>
        <v>0</v>
      </c>
      <c r="Q79" s="9">
        <f>IF($D79="理科",IF(AND($M79&gt;='高考-分数线'!$C$2,I79&gt;='高考-分数线'!$F$2),36,IF(I79&gt;='高考-分数线'!$F$2,18,0)),IF($D79="文科",IF(AND($M79&gt;='高考-分数线'!$C$3,I79&gt;='高考-分数线'!$F$3),36,IF(I79&gt;='高考-分数线'!$F$3,18,0))))</f>
        <v>0</v>
      </c>
      <c r="R79" s="9">
        <f>IF($D79="理科",IF(AND($M79&gt;='高考-分数线'!$C$2,J79&gt;='高考-分数线'!$G$2),36,IF(J79&gt;='高考-分数线'!$G$2,18,0)),IF($D79="文科",IF(AND($M79&gt;='高考-分数线'!$C$3,J79&gt;='高考-分数线'!$G$3),36,IF(J79&gt;='高考-分数线'!$G$3,18,0))))</f>
        <v>18</v>
      </c>
      <c r="S79" s="9">
        <f>IF($D79="理科",IF(AND($M79&gt;='高考-分数线'!$C$2,K79&gt;='高考-分数线'!$H$2),36,IF(K79&gt;='高考-分数线'!$H$2,18,0)),IF($D79="文科",IF(AND($M79&gt;='高考-分数线'!$C$3,K79&gt;='高考-分数线'!$H$3),36,IF(K79&gt;='高考-分数线'!$H$3,18,0))))</f>
        <v>0</v>
      </c>
      <c r="T79" s="9">
        <f>IF($D79="理科",IF(AND($M79&gt;='高考-分数线'!$C$2,L79&gt;='高考-分数线'!$I$2),36,IF(L79&gt;='高考-分数线'!$I$2,18,0)),IF($D79="文科",IF(AND($M79&gt;='高考-分数线'!$C$3,L79&gt;='高考-分数线'!$I$3),36,IF(L79&gt;='高考-分数线'!$I$3,18,0))))</f>
        <v>18</v>
      </c>
      <c r="U79" s="33"/>
      <c r="V79" s="54" t="s">
        <v>73</v>
      </c>
      <c r="W79" s="9">
        <f t="shared" si="38"/>
        <v>0</v>
      </c>
      <c r="X79" s="54" t="s">
        <v>84</v>
      </c>
      <c r="Y79" s="9">
        <f t="shared" si="39"/>
        <v>0</v>
      </c>
      <c r="Z79" s="54" t="s">
        <v>88</v>
      </c>
      <c r="AA79" s="9">
        <f t="shared" si="40"/>
        <v>0</v>
      </c>
      <c r="AB79" s="54" t="s">
        <v>93</v>
      </c>
      <c r="AC79" s="9">
        <f t="shared" si="41"/>
        <v>1.8</v>
      </c>
      <c r="AD79" s="54" t="s">
        <v>96</v>
      </c>
      <c r="AE79" s="9">
        <f t="shared" si="42"/>
        <v>0</v>
      </c>
      <c r="AF79" s="54" t="s">
        <v>102</v>
      </c>
      <c r="AG79" s="9">
        <f t="shared" si="43"/>
        <v>1.8</v>
      </c>
      <c r="AH79" s="9"/>
      <c r="AI79" s="9" t="s">
        <v>73</v>
      </c>
      <c r="AJ79" s="9">
        <f t="shared" si="44"/>
        <v>0</v>
      </c>
      <c r="AK79" s="55" t="s">
        <v>84</v>
      </c>
      <c r="AL79" s="9">
        <f t="shared" si="45"/>
        <v>0</v>
      </c>
      <c r="AM79" s="9" t="s">
        <v>88</v>
      </c>
      <c r="AN79" s="9">
        <f t="shared" si="46"/>
        <v>0</v>
      </c>
      <c r="AO79" s="54" t="s">
        <v>94</v>
      </c>
      <c r="AP79" s="9">
        <f t="shared" si="47"/>
        <v>1.8</v>
      </c>
      <c r="AQ79" s="54" t="s">
        <v>96</v>
      </c>
      <c r="AR79" s="9">
        <f t="shared" si="48"/>
        <v>0</v>
      </c>
      <c r="AS79" s="54" t="s">
        <v>121</v>
      </c>
      <c r="AT79" s="9">
        <f t="shared" si="49"/>
        <v>1.8</v>
      </c>
      <c r="AU79" s="9"/>
      <c r="AV79" s="54" t="s">
        <v>73</v>
      </c>
      <c r="AW79" s="9">
        <f t="shared" si="50"/>
        <v>0</v>
      </c>
      <c r="AX79" s="54" t="s">
        <v>84</v>
      </c>
      <c r="AY79" s="9">
        <f t="shared" si="51"/>
        <v>0</v>
      </c>
      <c r="AZ79" s="54" t="s">
        <v>88</v>
      </c>
      <c r="BA79" s="9">
        <f t="shared" si="52"/>
        <v>0</v>
      </c>
      <c r="BB79" s="54" t="s">
        <v>93</v>
      </c>
      <c r="BC79" s="9">
        <f t="shared" si="53"/>
        <v>2.7</v>
      </c>
      <c r="BD79" s="54" t="s">
        <v>96</v>
      </c>
      <c r="BE79" s="9">
        <f t="shared" si="54"/>
        <v>0</v>
      </c>
      <c r="BF79" s="54" t="s">
        <v>102</v>
      </c>
      <c r="BG79" s="9">
        <f t="shared" si="55"/>
        <v>2.7</v>
      </c>
      <c r="BH79" s="9"/>
      <c r="BI79" s="54" t="s">
        <v>73</v>
      </c>
      <c r="BJ79" s="9">
        <f t="shared" si="56"/>
        <v>0</v>
      </c>
      <c r="BK79" s="55" t="s">
        <v>84</v>
      </c>
      <c r="BL79" s="9">
        <f t="shared" si="57"/>
        <v>0</v>
      </c>
      <c r="BM79" s="54" t="s">
        <v>135</v>
      </c>
      <c r="BN79" s="9">
        <f t="shared" si="58"/>
        <v>0</v>
      </c>
      <c r="BO79" s="54" t="s">
        <v>93</v>
      </c>
      <c r="BP79" s="9">
        <f t="shared" si="59"/>
        <v>2.7</v>
      </c>
      <c r="BQ79" s="54" t="s">
        <v>96</v>
      </c>
      <c r="BR79" s="9">
        <f t="shared" si="60"/>
        <v>0</v>
      </c>
      <c r="BS79" s="54" t="s">
        <v>102</v>
      </c>
      <c r="BT79" s="9">
        <f t="shared" si="61"/>
        <v>2.7</v>
      </c>
      <c r="BU79" s="9"/>
      <c r="BV79" s="54" t="s">
        <v>75</v>
      </c>
      <c r="BW79" s="9">
        <f t="shared" si="62"/>
        <v>0</v>
      </c>
      <c r="BX79" s="55" t="s">
        <v>81</v>
      </c>
      <c r="BY79" s="9">
        <f t="shared" si="63"/>
        <v>0</v>
      </c>
      <c r="BZ79" s="54" t="s">
        <v>89</v>
      </c>
      <c r="CA79" s="9">
        <f t="shared" si="64"/>
        <v>0</v>
      </c>
      <c r="CB79" s="54" t="s">
        <v>91</v>
      </c>
      <c r="CC79" s="9">
        <f t="shared" si="65"/>
        <v>4.5</v>
      </c>
      <c r="CD79" s="54" t="s">
        <v>96</v>
      </c>
      <c r="CE79" s="9">
        <f t="shared" si="66"/>
        <v>0</v>
      </c>
      <c r="CF79" s="54" t="s">
        <v>122</v>
      </c>
      <c r="CG79" s="9">
        <f t="shared" si="67"/>
        <v>4.5</v>
      </c>
      <c r="CH79" s="9"/>
      <c r="CI79" s="54" t="s">
        <v>75</v>
      </c>
      <c r="CJ79" s="9">
        <f t="shared" si="68"/>
        <v>0</v>
      </c>
      <c r="CK79" s="55" t="s">
        <v>81</v>
      </c>
      <c r="CL79" s="9">
        <f t="shared" si="69"/>
        <v>0</v>
      </c>
      <c r="CM79" s="54" t="s">
        <v>89</v>
      </c>
      <c r="CN79" s="9">
        <f t="shared" si="70"/>
        <v>0</v>
      </c>
      <c r="CO79" s="54" t="s">
        <v>91</v>
      </c>
      <c r="CP79" s="9">
        <f t="shared" si="71"/>
        <v>4.5</v>
      </c>
      <c r="CQ79" s="54" t="s">
        <v>96</v>
      </c>
      <c r="CR79" s="9">
        <f t="shared" si="72"/>
        <v>0</v>
      </c>
      <c r="CS79" s="54" t="s">
        <v>122</v>
      </c>
      <c r="CT79" s="9">
        <f t="shared" si="73"/>
        <v>4.5</v>
      </c>
    </row>
    <row r="80" spans="1:98" x14ac:dyDescent="0.15">
      <c r="A80" s="33" t="s">
        <v>324</v>
      </c>
      <c r="B80" s="34" t="s">
        <v>325</v>
      </c>
      <c r="C80" s="35" t="s">
        <v>170</v>
      </c>
      <c r="D80" s="35" t="s">
        <v>51</v>
      </c>
      <c r="E80" s="9">
        <v>1</v>
      </c>
      <c r="F80" s="36"/>
      <c r="G80" s="33">
        <v>106</v>
      </c>
      <c r="H80" s="9">
        <v>75</v>
      </c>
      <c r="I80" s="9">
        <v>106</v>
      </c>
      <c r="J80" s="9">
        <v>48</v>
      </c>
      <c r="K80" s="9">
        <v>39</v>
      </c>
      <c r="L80" s="9">
        <v>62</v>
      </c>
      <c r="M80" s="4">
        <f t="shared" si="37"/>
        <v>436</v>
      </c>
      <c r="N80" s="33"/>
      <c r="O80" s="9">
        <f>IF($D80="理科",IF(AND($M80&gt;='高考-分数线'!$C$2,$G80&gt;='高考-分数线'!$D$2),36,IF($G80&gt;='高考-分数线'!$D$2,18,0)),IF($D80="文科",IF(AND($M80&gt;='高考-分数线'!$C$3,$G80&gt;='高考-分数线'!$D$3),36,IF($G80&gt;='高考-分数线'!$D$3,18,0))))</f>
        <v>18</v>
      </c>
      <c r="P80" s="9">
        <f>IF($D80="理科",IF(AND($M80&gt;='高考-分数线'!$C$2,H80&gt;='高考-分数线'!$E$2),36,IF(H80&gt;='高考-分数线'!$E$2,18,0)),IF($D80="文科",IF(AND($M80&gt;='高考-分数线'!$C$3,H80&gt;='高考-分数线'!$E$3),36,IF(H80&gt;='高考-分数线'!$E$3,18,0))))</f>
        <v>0</v>
      </c>
      <c r="Q80" s="9">
        <f>IF($D80="理科",IF(AND($M80&gt;='高考-分数线'!$C$2,I80&gt;='高考-分数线'!$F$2),36,IF(I80&gt;='高考-分数线'!$F$2,18,0)),IF($D80="文科",IF(AND($M80&gt;='高考-分数线'!$C$3,I80&gt;='高考-分数线'!$F$3),36,IF(I80&gt;='高考-分数线'!$F$3,18,0))))</f>
        <v>18</v>
      </c>
      <c r="R80" s="9">
        <f>IF($D80="理科",IF(AND($M80&gt;='高考-分数线'!$C$2,J80&gt;='高考-分数线'!$G$2),36,IF(J80&gt;='高考-分数线'!$G$2,18,0)),IF($D80="文科",IF(AND($M80&gt;='高考-分数线'!$C$3,J80&gt;='高考-分数线'!$G$3),36,IF(J80&gt;='高考-分数线'!$G$3,18,0))))</f>
        <v>0</v>
      </c>
      <c r="S80" s="9">
        <f>IF($D80="理科",IF(AND($M80&gt;='高考-分数线'!$C$2,K80&gt;='高考-分数线'!$H$2),36,IF(K80&gt;='高考-分数线'!$H$2,18,0)),IF($D80="文科",IF(AND($M80&gt;='高考-分数线'!$C$3,K80&gt;='高考-分数线'!$H$3),36,IF(K80&gt;='高考-分数线'!$H$3,18,0))))</f>
        <v>0</v>
      </c>
      <c r="T80" s="9">
        <f>IF($D80="理科",IF(AND($M80&gt;='高考-分数线'!$C$2,L80&gt;='高考-分数线'!$I$2),36,IF(L80&gt;='高考-分数线'!$I$2,18,0)),IF($D80="文科",IF(AND($M80&gt;='高考-分数线'!$C$3,L80&gt;='高考-分数线'!$I$3),36,IF(L80&gt;='高考-分数线'!$I$3,18,0))))</f>
        <v>0</v>
      </c>
      <c r="U80" s="33"/>
      <c r="V80" s="54" t="s">
        <v>73</v>
      </c>
      <c r="W80" s="9">
        <f t="shared" si="38"/>
        <v>1.8</v>
      </c>
      <c r="X80" s="54" t="s">
        <v>84</v>
      </c>
      <c r="Y80" s="9">
        <f t="shared" si="39"/>
        <v>0</v>
      </c>
      <c r="Z80" s="54" t="s">
        <v>88</v>
      </c>
      <c r="AA80" s="9">
        <f t="shared" si="40"/>
        <v>1.8</v>
      </c>
      <c r="AB80" s="54" t="s">
        <v>93</v>
      </c>
      <c r="AC80" s="9">
        <f t="shared" si="41"/>
        <v>0</v>
      </c>
      <c r="AD80" s="54" t="s">
        <v>96</v>
      </c>
      <c r="AE80" s="9">
        <f t="shared" si="42"/>
        <v>0</v>
      </c>
      <c r="AF80" s="54" t="s">
        <v>102</v>
      </c>
      <c r="AG80" s="9">
        <f t="shared" si="43"/>
        <v>0</v>
      </c>
      <c r="AH80" s="9"/>
      <c r="AI80" s="9" t="s">
        <v>73</v>
      </c>
      <c r="AJ80" s="9">
        <f t="shared" si="44"/>
        <v>1.8</v>
      </c>
      <c r="AK80" s="55" t="s">
        <v>84</v>
      </c>
      <c r="AL80" s="9">
        <f t="shared" si="45"/>
        <v>0</v>
      </c>
      <c r="AM80" s="9" t="s">
        <v>89</v>
      </c>
      <c r="AN80" s="9">
        <f t="shared" si="46"/>
        <v>1.8</v>
      </c>
      <c r="AO80" s="54" t="s">
        <v>91</v>
      </c>
      <c r="AP80" s="9">
        <f t="shared" si="47"/>
        <v>0</v>
      </c>
      <c r="AQ80" s="54" t="s">
        <v>96</v>
      </c>
      <c r="AR80" s="9">
        <f t="shared" si="48"/>
        <v>0</v>
      </c>
      <c r="AS80" s="54" t="s">
        <v>121</v>
      </c>
      <c r="AT80" s="9">
        <f t="shared" si="49"/>
        <v>0</v>
      </c>
      <c r="AU80" s="9"/>
      <c r="AV80" s="54" t="s">
        <v>76</v>
      </c>
      <c r="AW80" s="9">
        <f t="shared" si="50"/>
        <v>2.7</v>
      </c>
      <c r="AX80" s="54" t="s">
        <v>129</v>
      </c>
      <c r="AY80" s="9">
        <f t="shared" si="51"/>
        <v>0</v>
      </c>
      <c r="AZ80" s="54" t="s">
        <v>89</v>
      </c>
      <c r="BA80" s="9">
        <f t="shared" si="52"/>
        <v>2.7</v>
      </c>
      <c r="BB80" s="54" t="s">
        <v>91</v>
      </c>
      <c r="BC80" s="9">
        <f t="shared" si="53"/>
        <v>0</v>
      </c>
      <c r="BD80" s="54" t="s">
        <v>98</v>
      </c>
      <c r="BE80" s="9">
        <f t="shared" si="54"/>
        <v>0</v>
      </c>
      <c r="BF80" s="54" t="s">
        <v>121</v>
      </c>
      <c r="BG80" s="9">
        <f t="shared" si="55"/>
        <v>0</v>
      </c>
      <c r="BH80" s="9"/>
      <c r="BI80" s="54" t="s">
        <v>76</v>
      </c>
      <c r="BJ80" s="9">
        <f t="shared" si="56"/>
        <v>2.7</v>
      </c>
      <c r="BK80" s="55" t="s">
        <v>83</v>
      </c>
      <c r="BL80" s="9">
        <f t="shared" si="57"/>
        <v>0</v>
      </c>
      <c r="BM80" s="54" t="s">
        <v>89</v>
      </c>
      <c r="BN80" s="9">
        <f t="shared" si="58"/>
        <v>2.7</v>
      </c>
      <c r="BO80" s="54" t="s">
        <v>91</v>
      </c>
      <c r="BP80" s="9">
        <f t="shared" si="59"/>
        <v>0</v>
      </c>
      <c r="BQ80" s="54" t="s">
        <v>98</v>
      </c>
      <c r="BR80" s="9">
        <f t="shared" si="60"/>
        <v>0</v>
      </c>
      <c r="BS80" s="54" t="s">
        <v>121</v>
      </c>
      <c r="BT80" s="9">
        <f t="shared" si="61"/>
        <v>0</v>
      </c>
      <c r="BU80" s="9"/>
      <c r="BV80" s="54" t="s">
        <v>136</v>
      </c>
      <c r="BW80" s="9">
        <f t="shared" si="62"/>
        <v>4.5</v>
      </c>
      <c r="BX80" s="55" t="s">
        <v>84</v>
      </c>
      <c r="BY80" s="9">
        <f t="shared" si="63"/>
        <v>0</v>
      </c>
      <c r="BZ80" s="54" t="s">
        <v>88</v>
      </c>
      <c r="CA80" s="9">
        <f t="shared" si="64"/>
        <v>4.5</v>
      </c>
      <c r="CB80" s="54" t="s">
        <v>91</v>
      </c>
      <c r="CC80" s="9">
        <f t="shared" si="65"/>
        <v>0</v>
      </c>
      <c r="CD80" s="54" t="s">
        <v>96</v>
      </c>
      <c r="CE80" s="9">
        <f t="shared" si="66"/>
        <v>0</v>
      </c>
      <c r="CF80" s="54" t="s">
        <v>122</v>
      </c>
      <c r="CG80" s="9">
        <f t="shared" si="67"/>
        <v>0</v>
      </c>
      <c r="CH80" s="9"/>
      <c r="CI80" s="54" t="s">
        <v>136</v>
      </c>
      <c r="CJ80" s="9">
        <f t="shared" si="68"/>
        <v>4.5</v>
      </c>
      <c r="CK80" s="55" t="s">
        <v>84</v>
      </c>
      <c r="CL80" s="9">
        <f t="shared" si="69"/>
        <v>0</v>
      </c>
      <c r="CM80" s="54" t="s">
        <v>88</v>
      </c>
      <c r="CN80" s="9">
        <f t="shared" si="70"/>
        <v>4.5</v>
      </c>
      <c r="CO80" s="54" t="s">
        <v>91</v>
      </c>
      <c r="CP80" s="9">
        <f t="shared" si="71"/>
        <v>0</v>
      </c>
      <c r="CQ80" s="54" t="s">
        <v>96</v>
      </c>
      <c r="CR80" s="9">
        <f t="shared" si="72"/>
        <v>0</v>
      </c>
      <c r="CS80" s="54" t="s">
        <v>122</v>
      </c>
      <c r="CT80" s="9">
        <f t="shared" si="73"/>
        <v>0</v>
      </c>
    </row>
    <row r="81" spans="1:98" x14ac:dyDescent="0.15">
      <c r="A81" s="33" t="s">
        <v>326</v>
      </c>
      <c r="B81" s="34" t="s">
        <v>327</v>
      </c>
      <c r="C81" s="35" t="s">
        <v>170</v>
      </c>
      <c r="D81" s="35" t="s">
        <v>51</v>
      </c>
      <c r="E81" s="9"/>
      <c r="F81" s="36"/>
      <c r="G81" s="33">
        <v>109</v>
      </c>
      <c r="H81" s="9">
        <v>87</v>
      </c>
      <c r="I81" s="9">
        <v>78</v>
      </c>
      <c r="J81" s="9">
        <v>42</v>
      </c>
      <c r="K81" s="9">
        <v>45</v>
      </c>
      <c r="L81" s="9">
        <v>74.5</v>
      </c>
      <c r="M81" s="4">
        <f t="shared" si="37"/>
        <v>435.5</v>
      </c>
      <c r="N81" s="33"/>
      <c r="O81" s="9">
        <f>IF($D81="理科",IF(AND($M81&gt;='高考-分数线'!$C$2,$G81&gt;='高考-分数线'!$D$2),36,IF($G81&gt;='高考-分数线'!$D$2,18,0)),IF($D81="文科",IF(AND($M81&gt;='高考-分数线'!$C$3,$G81&gt;='高考-分数线'!$D$3),36,IF($G81&gt;='高考-分数线'!$D$3,18,0))))</f>
        <v>18</v>
      </c>
      <c r="P81" s="9">
        <f>IF($D81="理科",IF(AND($M81&gt;='高考-分数线'!$C$2,H81&gt;='高考-分数线'!$E$2),36,IF(H81&gt;='高考-分数线'!$E$2,18,0)),IF($D81="文科",IF(AND($M81&gt;='高考-分数线'!$C$3,H81&gt;='高考-分数线'!$E$3),36,IF(H81&gt;='高考-分数线'!$E$3,18,0))))</f>
        <v>0</v>
      </c>
      <c r="Q81" s="9">
        <f>IF($D81="理科",IF(AND($M81&gt;='高考-分数线'!$C$2,I81&gt;='高考-分数线'!$F$2),36,IF(I81&gt;='高考-分数线'!$F$2,18,0)),IF($D81="文科",IF(AND($M81&gt;='高考-分数线'!$C$3,I81&gt;='高考-分数线'!$F$3),36,IF(I81&gt;='高考-分数线'!$F$3,18,0))))</f>
        <v>0</v>
      </c>
      <c r="R81" s="9">
        <f>IF($D81="理科",IF(AND($M81&gt;='高考-分数线'!$C$2,J81&gt;='高考-分数线'!$G$2),36,IF(J81&gt;='高考-分数线'!$G$2,18,0)),IF($D81="文科",IF(AND($M81&gt;='高考-分数线'!$C$3,J81&gt;='高考-分数线'!$G$3),36,IF(J81&gt;='高考-分数线'!$G$3,18,0))))</f>
        <v>0</v>
      </c>
      <c r="S81" s="9">
        <f>IF($D81="理科",IF(AND($M81&gt;='高考-分数线'!$C$2,K81&gt;='高考-分数线'!$H$2),36,IF(K81&gt;='高考-分数线'!$H$2,18,0)),IF($D81="文科",IF(AND($M81&gt;='高考-分数线'!$C$3,K81&gt;='高考-分数线'!$H$3),36,IF(K81&gt;='高考-分数线'!$H$3,18,0))))</f>
        <v>0</v>
      </c>
      <c r="T81" s="9">
        <f>IF($D81="理科",IF(AND($M81&gt;='高考-分数线'!$C$2,L81&gt;='高考-分数线'!$I$2),36,IF(L81&gt;='高考-分数线'!$I$2,18,0)),IF($D81="文科",IF(AND($M81&gt;='高考-分数线'!$C$3,L81&gt;='高考-分数线'!$I$3),36,IF(L81&gt;='高考-分数线'!$I$3,18,0))))</f>
        <v>18</v>
      </c>
      <c r="U81" s="33"/>
      <c r="V81" s="54" t="s">
        <v>76</v>
      </c>
      <c r="W81" s="9">
        <f t="shared" si="38"/>
        <v>1.8</v>
      </c>
      <c r="X81" s="54" t="s">
        <v>83</v>
      </c>
      <c r="Y81" s="9">
        <f t="shared" si="39"/>
        <v>0</v>
      </c>
      <c r="Z81" s="54" t="s">
        <v>85</v>
      </c>
      <c r="AA81" s="9">
        <f t="shared" si="40"/>
        <v>0</v>
      </c>
      <c r="AB81" s="54" t="s">
        <v>91</v>
      </c>
      <c r="AC81" s="9">
        <f t="shared" si="41"/>
        <v>0</v>
      </c>
      <c r="AD81" s="54" t="s">
        <v>125</v>
      </c>
      <c r="AE81" s="9">
        <f t="shared" si="42"/>
        <v>0</v>
      </c>
      <c r="AF81" s="54" t="s">
        <v>125</v>
      </c>
      <c r="AG81" s="9">
        <f t="shared" si="43"/>
        <v>1.8</v>
      </c>
      <c r="AH81" s="9"/>
      <c r="AI81" s="9" t="s">
        <v>75</v>
      </c>
      <c r="AJ81" s="9">
        <f t="shared" si="44"/>
        <v>1.8</v>
      </c>
      <c r="AK81" s="55" t="s">
        <v>81</v>
      </c>
      <c r="AL81" s="9">
        <f t="shared" si="45"/>
        <v>0</v>
      </c>
      <c r="AM81" s="9" t="s">
        <v>90</v>
      </c>
      <c r="AN81" s="9">
        <f t="shared" si="46"/>
        <v>0</v>
      </c>
      <c r="AO81" s="54" t="s">
        <v>91</v>
      </c>
      <c r="AP81" s="9">
        <f t="shared" si="47"/>
        <v>0</v>
      </c>
      <c r="AQ81" s="54" t="s">
        <v>96</v>
      </c>
      <c r="AR81" s="9">
        <f t="shared" si="48"/>
        <v>0</v>
      </c>
      <c r="AS81" s="54" t="s">
        <v>122</v>
      </c>
      <c r="AT81" s="9">
        <f t="shared" si="49"/>
        <v>1.8</v>
      </c>
      <c r="AU81" s="9"/>
      <c r="AV81" s="54" t="s">
        <v>74</v>
      </c>
      <c r="AW81" s="9">
        <f t="shared" si="50"/>
        <v>2.7</v>
      </c>
      <c r="AX81" s="54" t="s">
        <v>81</v>
      </c>
      <c r="AY81" s="9">
        <f t="shared" si="51"/>
        <v>0</v>
      </c>
      <c r="AZ81" s="54" t="s">
        <v>88</v>
      </c>
      <c r="BA81" s="9">
        <f t="shared" si="52"/>
        <v>0</v>
      </c>
      <c r="BB81" s="54" t="s">
        <v>91</v>
      </c>
      <c r="BC81" s="9">
        <f t="shared" si="53"/>
        <v>0</v>
      </c>
      <c r="BD81" s="54" t="s">
        <v>96</v>
      </c>
      <c r="BE81" s="9">
        <f t="shared" si="54"/>
        <v>0</v>
      </c>
      <c r="BF81" s="54" t="s">
        <v>121</v>
      </c>
      <c r="BG81" s="9">
        <f t="shared" si="55"/>
        <v>2.7</v>
      </c>
      <c r="BH81" s="9"/>
      <c r="BI81" s="54" t="s">
        <v>74</v>
      </c>
      <c r="BJ81" s="9">
        <f t="shared" si="56"/>
        <v>2.7</v>
      </c>
      <c r="BK81" s="55" t="s">
        <v>81</v>
      </c>
      <c r="BL81" s="9">
        <f t="shared" si="57"/>
        <v>0</v>
      </c>
      <c r="BM81" s="54" t="s">
        <v>87</v>
      </c>
      <c r="BN81" s="9">
        <f t="shared" si="58"/>
        <v>0</v>
      </c>
      <c r="BO81" s="54" t="s">
        <v>91</v>
      </c>
      <c r="BP81" s="9">
        <f t="shared" si="59"/>
        <v>0</v>
      </c>
      <c r="BQ81" s="54" t="s">
        <v>96</v>
      </c>
      <c r="BR81" s="9">
        <f t="shared" si="60"/>
        <v>0</v>
      </c>
      <c r="BS81" s="54" t="s">
        <v>121</v>
      </c>
      <c r="BT81" s="9">
        <f t="shared" si="61"/>
        <v>2.7</v>
      </c>
      <c r="BU81" s="9"/>
      <c r="BV81" s="54" t="s">
        <v>77</v>
      </c>
      <c r="BW81" s="9">
        <f t="shared" si="62"/>
        <v>4.5</v>
      </c>
      <c r="BX81" s="55" t="s">
        <v>83</v>
      </c>
      <c r="BY81" s="9">
        <f t="shared" si="63"/>
        <v>0</v>
      </c>
      <c r="BZ81" s="54" t="s">
        <v>90</v>
      </c>
      <c r="CA81" s="9">
        <f t="shared" si="64"/>
        <v>0</v>
      </c>
      <c r="CB81" s="54" t="s">
        <v>91</v>
      </c>
      <c r="CC81" s="9">
        <f t="shared" si="65"/>
        <v>0</v>
      </c>
      <c r="CD81" s="54" t="s">
        <v>96</v>
      </c>
      <c r="CE81" s="9">
        <f t="shared" si="66"/>
        <v>0</v>
      </c>
      <c r="CF81" s="54" t="s">
        <v>122</v>
      </c>
      <c r="CG81" s="9">
        <f t="shared" si="67"/>
        <v>4.5</v>
      </c>
      <c r="CH81" s="9"/>
      <c r="CI81" s="54" t="s">
        <v>77</v>
      </c>
      <c r="CJ81" s="9">
        <f t="shared" si="68"/>
        <v>4.5</v>
      </c>
      <c r="CK81" s="55" t="s">
        <v>83</v>
      </c>
      <c r="CL81" s="9">
        <f t="shared" si="69"/>
        <v>0</v>
      </c>
      <c r="CM81" s="54" t="s">
        <v>90</v>
      </c>
      <c r="CN81" s="9">
        <f t="shared" si="70"/>
        <v>0</v>
      </c>
      <c r="CO81" s="54" t="s">
        <v>91</v>
      </c>
      <c r="CP81" s="9">
        <f t="shared" si="71"/>
        <v>0</v>
      </c>
      <c r="CQ81" s="54" t="s">
        <v>96</v>
      </c>
      <c r="CR81" s="9">
        <f t="shared" si="72"/>
        <v>0</v>
      </c>
      <c r="CS81" s="54" t="s">
        <v>122</v>
      </c>
      <c r="CT81" s="9">
        <f t="shared" si="73"/>
        <v>4.5</v>
      </c>
    </row>
    <row r="82" spans="1:98" x14ac:dyDescent="0.15">
      <c r="A82" s="33" t="s">
        <v>328</v>
      </c>
      <c r="B82" s="34" t="s">
        <v>329</v>
      </c>
      <c r="C82" s="35" t="s">
        <v>170</v>
      </c>
      <c r="D82" s="35" t="s">
        <v>51</v>
      </c>
      <c r="E82" s="9"/>
      <c r="F82" s="36"/>
      <c r="G82" s="33">
        <v>98</v>
      </c>
      <c r="H82" s="9">
        <v>104</v>
      </c>
      <c r="I82" s="9">
        <v>43</v>
      </c>
      <c r="J82" s="9">
        <v>84.5</v>
      </c>
      <c r="K82" s="9">
        <v>57</v>
      </c>
      <c r="L82" s="9">
        <v>46.5</v>
      </c>
      <c r="M82" s="4">
        <f t="shared" si="37"/>
        <v>433</v>
      </c>
      <c r="N82" s="33"/>
      <c r="O82" s="9">
        <f>IF($D82="理科",IF(AND($M82&gt;='高考-分数线'!$C$2,$G82&gt;='高考-分数线'!$D$2),36,IF($G82&gt;='高考-分数线'!$D$2,18,0)),IF($D82="文科",IF(AND($M82&gt;='高考-分数线'!$C$3,$G82&gt;='高考-分数线'!$D$3),36,IF($G82&gt;='高考-分数线'!$D$3,18,0))))</f>
        <v>0</v>
      </c>
      <c r="P82" s="9">
        <f>IF($D82="理科",IF(AND($M82&gt;='高考-分数线'!$C$2,H82&gt;='高考-分数线'!$E$2),36,IF(H82&gt;='高考-分数线'!$E$2,18,0)),IF($D82="文科",IF(AND($M82&gt;='高考-分数线'!$C$3,H82&gt;='高考-分数线'!$E$3),36,IF(H82&gt;='高考-分数线'!$E$3,18,0))))</f>
        <v>18</v>
      </c>
      <c r="Q82" s="9">
        <f>IF($D82="理科",IF(AND($M82&gt;='高考-分数线'!$C$2,I82&gt;='高考-分数线'!$F$2),36,IF(I82&gt;='高考-分数线'!$F$2,18,0)),IF($D82="文科",IF(AND($M82&gt;='高考-分数线'!$C$3,I82&gt;='高考-分数线'!$F$3),36,IF(I82&gt;='高考-分数线'!$F$3,18,0))))</f>
        <v>0</v>
      </c>
      <c r="R82" s="9">
        <f>IF($D82="理科",IF(AND($M82&gt;='高考-分数线'!$C$2,J82&gt;='高考-分数线'!$G$2),36,IF(J82&gt;='高考-分数线'!$G$2,18,0)),IF($D82="文科",IF(AND($M82&gt;='高考-分数线'!$C$3,J82&gt;='高考-分数线'!$G$3),36,IF(J82&gt;='高考-分数线'!$G$3,18,0))))</f>
        <v>18</v>
      </c>
      <c r="S82" s="9">
        <f>IF($D82="理科",IF(AND($M82&gt;='高考-分数线'!$C$2,K82&gt;='高考-分数线'!$H$2),36,IF(K82&gt;='高考-分数线'!$H$2,18,0)),IF($D82="文科",IF(AND($M82&gt;='高考-分数线'!$C$3,K82&gt;='高考-分数线'!$H$3),36,IF(K82&gt;='高考-分数线'!$H$3,18,0))))</f>
        <v>18</v>
      </c>
      <c r="T82" s="9">
        <f>IF($D82="理科",IF(AND($M82&gt;='高考-分数线'!$C$2,L82&gt;='高考-分数线'!$I$2),36,IF(L82&gt;='高考-分数线'!$I$2,18,0)),IF($D82="文科",IF(AND($M82&gt;='高考-分数线'!$C$3,L82&gt;='高考-分数线'!$I$3),36,IF(L82&gt;='高考-分数线'!$I$3,18,0))))</f>
        <v>0</v>
      </c>
      <c r="U82" s="33"/>
      <c r="V82" s="54" t="s">
        <v>75</v>
      </c>
      <c r="W82" s="9">
        <f t="shared" si="38"/>
        <v>0</v>
      </c>
      <c r="X82" s="54" t="s">
        <v>81</v>
      </c>
      <c r="Y82" s="9">
        <f t="shared" si="39"/>
        <v>1.8</v>
      </c>
      <c r="Z82" s="54" t="s">
        <v>87</v>
      </c>
      <c r="AA82" s="9">
        <f t="shared" si="40"/>
        <v>0</v>
      </c>
      <c r="AB82" s="54" t="s">
        <v>95</v>
      </c>
      <c r="AC82" s="9">
        <f t="shared" si="41"/>
        <v>1.8</v>
      </c>
      <c r="AD82" s="54" t="s">
        <v>96</v>
      </c>
      <c r="AE82" s="9">
        <f t="shared" si="42"/>
        <v>1.8</v>
      </c>
      <c r="AF82" s="54" t="s">
        <v>121</v>
      </c>
      <c r="AG82" s="9">
        <f t="shared" si="43"/>
        <v>0</v>
      </c>
      <c r="AH82" s="9"/>
      <c r="AI82" s="9" t="s">
        <v>75</v>
      </c>
      <c r="AJ82" s="9">
        <f t="shared" si="44"/>
        <v>0</v>
      </c>
      <c r="AK82" s="55" t="s">
        <v>81</v>
      </c>
      <c r="AL82" s="9">
        <f t="shared" si="45"/>
        <v>1.8</v>
      </c>
      <c r="AM82" s="9" t="s">
        <v>90</v>
      </c>
      <c r="AN82" s="9">
        <f t="shared" si="46"/>
        <v>0</v>
      </c>
      <c r="AO82" s="54" t="s">
        <v>93</v>
      </c>
      <c r="AP82" s="9">
        <f t="shared" si="47"/>
        <v>1.8</v>
      </c>
      <c r="AQ82" s="54" t="s">
        <v>98</v>
      </c>
      <c r="AR82" s="9">
        <f t="shared" si="48"/>
        <v>1.8</v>
      </c>
      <c r="AS82" s="54" t="s">
        <v>102</v>
      </c>
      <c r="AT82" s="9">
        <f t="shared" si="49"/>
        <v>0</v>
      </c>
      <c r="AU82" s="9"/>
      <c r="AV82" s="54" t="s">
        <v>75</v>
      </c>
      <c r="AW82" s="9">
        <f t="shared" si="50"/>
        <v>0</v>
      </c>
      <c r="AX82" s="54" t="s">
        <v>81</v>
      </c>
      <c r="AY82" s="9">
        <f t="shared" si="51"/>
        <v>2.7</v>
      </c>
      <c r="AZ82" s="54" t="s">
        <v>85</v>
      </c>
      <c r="BA82" s="9">
        <f t="shared" si="52"/>
        <v>0</v>
      </c>
      <c r="BB82" s="54" t="s">
        <v>93</v>
      </c>
      <c r="BC82" s="9">
        <f t="shared" si="53"/>
        <v>2.7</v>
      </c>
      <c r="BD82" s="54" t="s">
        <v>96</v>
      </c>
      <c r="BE82" s="9">
        <f t="shared" si="54"/>
        <v>2.7</v>
      </c>
      <c r="BF82" s="54" t="s">
        <v>102</v>
      </c>
      <c r="BG82" s="9">
        <f t="shared" si="55"/>
        <v>0</v>
      </c>
      <c r="BH82" s="9"/>
      <c r="BI82" s="54" t="s">
        <v>75</v>
      </c>
      <c r="BJ82" s="9">
        <f t="shared" si="56"/>
        <v>0</v>
      </c>
      <c r="BK82" s="55" t="s">
        <v>81</v>
      </c>
      <c r="BL82" s="9">
        <f t="shared" si="57"/>
        <v>2.7</v>
      </c>
      <c r="BM82" s="54" t="s">
        <v>85</v>
      </c>
      <c r="BN82" s="9">
        <f t="shared" si="58"/>
        <v>0</v>
      </c>
      <c r="BO82" s="54" t="s">
        <v>93</v>
      </c>
      <c r="BP82" s="9">
        <f t="shared" si="59"/>
        <v>2.7</v>
      </c>
      <c r="BQ82" s="54" t="s">
        <v>96</v>
      </c>
      <c r="BR82" s="9">
        <f t="shared" si="60"/>
        <v>2.7</v>
      </c>
      <c r="BS82" s="54" t="s">
        <v>102</v>
      </c>
      <c r="BT82" s="9">
        <f t="shared" si="61"/>
        <v>0</v>
      </c>
      <c r="BU82" s="9"/>
      <c r="BV82" s="54" t="s">
        <v>74</v>
      </c>
      <c r="BW82" s="9">
        <f t="shared" si="62"/>
        <v>0</v>
      </c>
      <c r="BX82" s="55" t="s">
        <v>137</v>
      </c>
      <c r="BY82" s="9">
        <f t="shared" si="63"/>
        <v>4.5</v>
      </c>
      <c r="BZ82" s="54" t="s">
        <v>85</v>
      </c>
      <c r="CA82" s="9">
        <f t="shared" si="64"/>
        <v>0</v>
      </c>
      <c r="CB82" s="54" t="s">
        <v>94</v>
      </c>
      <c r="CC82" s="9">
        <f t="shared" si="65"/>
        <v>4.5</v>
      </c>
      <c r="CD82" s="54" t="s">
        <v>98</v>
      </c>
      <c r="CE82" s="9">
        <f t="shared" si="66"/>
        <v>4.5</v>
      </c>
      <c r="CF82" s="54" t="s">
        <v>121</v>
      </c>
      <c r="CG82" s="9">
        <f t="shared" si="67"/>
        <v>0</v>
      </c>
      <c r="CH82" s="9"/>
      <c r="CI82" s="54" t="s">
        <v>74</v>
      </c>
      <c r="CJ82" s="9">
        <f t="shared" si="68"/>
        <v>0</v>
      </c>
      <c r="CK82" s="55" t="s">
        <v>137</v>
      </c>
      <c r="CL82" s="9">
        <f t="shared" si="69"/>
        <v>4.5</v>
      </c>
      <c r="CM82" s="54" t="s">
        <v>85</v>
      </c>
      <c r="CN82" s="9">
        <f t="shared" si="70"/>
        <v>0</v>
      </c>
      <c r="CO82" s="54" t="s">
        <v>94</v>
      </c>
      <c r="CP82" s="9">
        <f t="shared" si="71"/>
        <v>4.5</v>
      </c>
      <c r="CQ82" s="54" t="s">
        <v>98</v>
      </c>
      <c r="CR82" s="9">
        <f t="shared" si="72"/>
        <v>4.5</v>
      </c>
      <c r="CS82" s="54" t="s">
        <v>121</v>
      </c>
      <c r="CT82" s="9">
        <f t="shared" si="73"/>
        <v>0</v>
      </c>
    </row>
    <row r="83" spans="1:98" x14ac:dyDescent="0.15">
      <c r="A83" s="33" t="s">
        <v>330</v>
      </c>
      <c r="B83" s="34" t="s">
        <v>331</v>
      </c>
      <c r="C83" s="35" t="s">
        <v>170</v>
      </c>
      <c r="D83" s="35" t="s">
        <v>51</v>
      </c>
      <c r="E83" s="9">
        <v>0.6</v>
      </c>
      <c r="F83" s="36"/>
      <c r="G83" s="33">
        <v>107</v>
      </c>
      <c r="H83" s="9">
        <v>78</v>
      </c>
      <c r="I83" s="9">
        <v>114</v>
      </c>
      <c r="J83" s="9">
        <v>35</v>
      </c>
      <c r="K83" s="9">
        <v>35</v>
      </c>
      <c r="L83" s="9">
        <v>61.5</v>
      </c>
      <c r="M83" s="4">
        <f t="shared" si="37"/>
        <v>430.5</v>
      </c>
      <c r="N83" s="33"/>
      <c r="O83" s="9">
        <f>IF($D83="理科",IF(AND($M83&gt;='高考-分数线'!$C$2,$G83&gt;='高考-分数线'!$D$2),36,IF($G83&gt;='高考-分数线'!$D$2,18,0)),IF($D83="文科",IF(AND($M83&gt;='高考-分数线'!$C$3,$G83&gt;='高考-分数线'!$D$3),36,IF($G83&gt;='高考-分数线'!$D$3,18,0))))</f>
        <v>18</v>
      </c>
      <c r="P83" s="9">
        <f>IF($D83="理科",IF(AND($M83&gt;='高考-分数线'!$C$2,H83&gt;='高考-分数线'!$E$2),36,IF(H83&gt;='高考-分数线'!$E$2,18,0)),IF($D83="文科",IF(AND($M83&gt;='高考-分数线'!$C$3,H83&gt;='高考-分数线'!$E$3),36,IF(H83&gt;='高考-分数线'!$E$3,18,0))))</f>
        <v>0</v>
      </c>
      <c r="Q83" s="9">
        <f>IF($D83="理科",IF(AND($M83&gt;='高考-分数线'!$C$2,I83&gt;='高考-分数线'!$F$2),36,IF(I83&gt;='高考-分数线'!$F$2,18,0)),IF($D83="文科",IF(AND($M83&gt;='高考-分数线'!$C$3,I83&gt;='高考-分数线'!$F$3),36,IF(I83&gt;='高考-分数线'!$F$3,18,0))))</f>
        <v>18</v>
      </c>
      <c r="R83" s="9">
        <f>IF($D83="理科",IF(AND($M83&gt;='高考-分数线'!$C$2,J83&gt;='高考-分数线'!$G$2),36,IF(J83&gt;='高考-分数线'!$G$2,18,0)),IF($D83="文科",IF(AND($M83&gt;='高考-分数线'!$C$3,J83&gt;='高考-分数线'!$G$3),36,IF(J83&gt;='高考-分数线'!$G$3,18,0))))</f>
        <v>0</v>
      </c>
      <c r="S83" s="9">
        <f>IF($D83="理科",IF(AND($M83&gt;='高考-分数线'!$C$2,K83&gt;='高考-分数线'!$H$2),36,IF(K83&gt;='高考-分数线'!$H$2,18,0)),IF($D83="文科",IF(AND($M83&gt;='高考-分数线'!$C$3,K83&gt;='高考-分数线'!$H$3),36,IF(K83&gt;='高考-分数线'!$H$3,18,0))))</f>
        <v>0</v>
      </c>
      <c r="T83" s="9">
        <f>IF($D83="理科",IF(AND($M83&gt;='高考-分数线'!$C$2,L83&gt;='高考-分数线'!$I$2),36,IF(L83&gt;='高考-分数线'!$I$2,18,0)),IF($D83="文科",IF(AND($M83&gt;='高考-分数线'!$C$3,L83&gt;='高考-分数线'!$I$3),36,IF(L83&gt;='高考-分数线'!$I$3,18,0))))</f>
        <v>0</v>
      </c>
      <c r="U83" s="33"/>
      <c r="V83" s="54" t="s">
        <v>74</v>
      </c>
      <c r="W83" s="9">
        <f t="shared" si="38"/>
        <v>1.8</v>
      </c>
      <c r="X83" s="54" t="s">
        <v>84</v>
      </c>
      <c r="Y83" s="9">
        <f t="shared" si="39"/>
        <v>0</v>
      </c>
      <c r="Z83" s="54" t="s">
        <v>88</v>
      </c>
      <c r="AA83" s="9">
        <f t="shared" si="40"/>
        <v>1.8</v>
      </c>
      <c r="AB83" s="54" t="s">
        <v>93</v>
      </c>
      <c r="AC83" s="9">
        <f t="shared" si="41"/>
        <v>0</v>
      </c>
      <c r="AD83" s="54" t="s">
        <v>125</v>
      </c>
      <c r="AE83" s="9">
        <f t="shared" si="42"/>
        <v>0</v>
      </c>
      <c r="AF83" s="54" t="s">
        <v>100</v>
      </c>
      <c r="AG83" s="9">
        <f t="shared" si="43"/>
        <v>0</v>
      </c>
      <c r="AH83" s="9"/>
      <c r="AI83" s="9" t="s">
        <v>75</v>
      </c>
      <c r="AJ83" s="9">
        <f t="shared" si="44"/>
        <v>1.8</v>
      </c>
      <c r="AK83" s="55" t="s">
        <v>81</v>
      </c>
      <c r="AL83" s="9">
        <f t="shared" si="45"/>
        <v>0</v>
      </c>
      <c r="AM83" s="9" t="s">
        <v>88</v>
      </c>
      <c r="AN83" s="9">
        <f t="shared" si="46"/>
        <v>1.8</v>
      </c>
      <c r="AO83" s="54" t="s">
        <v>95</v>
      </c>
      <c r="AP83" s="9">
        <f t="shared" si="47"/>
        <v>0</v>
      </c>
      <c r="AQ83" s="54" t="s">
        <v>98</v>
      </c>
      <c r="AR83" s="9">
        <f t="shared" si="48"/>
        <v>0</v>
      </c>
      <c r="AS83" s="54" t="s">
        <v>121</v>
      </c>
      <c r="AT83" s="9">
        <f t="shared" si="49"/>
        <v>0</v>
      </c>
      <c r="AU83" s="9"/>
      <c r="AV83" s="54" t="s">
        <v>74</v>
      </c>
      <c r="AW83" s="9">
        <f t="shared" si="50"/>
        <v>2.7</v>
      </c>
      <c r="AX83" s="54" t="s">
        <v>81</v>
      </c>
      <c r="AY83" s="9">
        <f t="shared" si="51"/>
        <v>0</v>
      </c>
      <c r="AZ83" s="54" t="s">
        <v>85</v>
      </c>
      <c r="BA83" s="9">
        <f t="shared" si="52"/>
        <v>2.7</v>
      </c>
      <c r="BB83" s="54" t="s">
        <v>94</v>
      </c>
      <c r="BC83" s="9">
        <f t="shared" si="53"/>
        <v>0</v>
      </c>
      <c r="BD83" s="54" t="s">
        <v>96</v>
      </c>
      <c r="BE83" s="9">
        <f t="shared" si="54"/>
        <v>0</v>
      </c>
      <c r="BF83" s="54" t="s">
        <v>121</v>
      </c>
      <c r="BG83" s="9">
        <f t="shared" si="55"/>
        <v>0</v>
      </c>
      <c r="BH83" s="9"/>
      <c r="BI83" s="54" t="s">
        <v>76</v>
      </c>
      <c r="BJ83" s="9">
        <f t="shared" si="56"/>
        <v>2.7</v>
      </c>
      <c r="BK83" s="55" t="s">
        <v>81</v>
      </c>
      <c r="BL83" s="9">
        <f t="shared" si="57"/>
        <v>0</v>
      </c>
      <c r="BM83" s="54" t="s">
        <v>85</v>
      </c>
      <c r="BN83" s="9">
        <f t="shared" si="58"/>
        <v>2.7</v>
      </c>
      <c r="BO83" s="54" t="s">
        <v>93</v>
      </c>
      <c r="BP83" s="9">
        <f t="shared" si="59"/>
        <v>0</v>
      </c>
      <c r="BQ83" s="54" t="s">
        <v>96</v>
      </c>
      <c r="BR83" s="9">
        <f t="shared" si="60"/>
        <v>0</v>
      </c>
      <c r="BS83" s="54" t="s">
        <v>102</v>
      </c>
      <c r="BT83" s="9">
        <f t="shared" si="61"/>
        <v>0</v>
      </c>
      <c r="BU83" s="9"/>
      <c r="BV83" s="54" t="s">
        <v>73</v>
      </c>
      <c r="BW83" s="9">
        <f t="shared" si="62"/>
        <v>4.5</v>
      </c>
      <c r="BX83" s="55" t="s">
        <v>83</v>
      </c>
      <c r="BY83" s="9">
        <f t="shared" si="63"/>
        <v>0</v>
      </c>
      <c r="BZ83" s="54" t="s">
        <v>85</v>
      </c>
      <c r="CA83" s="9">
        <f t="shared" si="64"/>
        <v>4.5</v>
      </c>
      <c r="CB83" s="54" t="s">
        <v>94</v>
      </c>
      <c r="CC83" s="9">
        <f t="shared" si="65"/>
        <v>0</v>
      </c>
      <c r="CD83" s="54" t="s">
        <v>98</v>
      </c>
      <c r="CE83" s="9">
        <f t="shared" si="66"/>
        <v>0</v>
      </c>
      <c r="CF83" s="54" t="s">
        <v>121</v>
      </c>
      <c r="CG83" s="9">
        <f t="shared" si="67"/>
        <v>0</v>
      </c>
      <c r="CH83" s="9"/>
      <c r="CI83" s="54" t="s">
        <v>73</v>
      </c>
      <c r="CJ83" s="9">
        <f t="shared" si="68"/>
        <v>4.5</v>
      </c>
      <c r="CK83" s="55" t="s">
        <v>83</v>
      </c>
      <c r="CL83" s="9">
        <f t="shared" si="69"/>
        <v>0</v>
      </c>
      <c r="CM83" s="54" t="s">
        <v>85</v>
      </c>
      <c r="CN83" s="9">
        <f t="shared" si="70"/>
        <v>4.5</v>
      </c>
      <c r="CO83" s="54" t="s">
        <v>94</v>
      </c>
      <c r="CP83" s="9">
        <f t="shared" si="71"/>
        <v>0</v>
      </c>
      <c r="CQ83" s="54" t="s">
        <v>98</v>
      </c>
      <c r="CR83" s="9">
        <f t="shared" si="72"/>
        <v>0</v>
      </c>
      <c r="CS83" s="54" t="s">
        <v>121</v>
      </c>
      <c r="CT83" s="9">
        <f t="shared" si="73"/>
        <v>0</v>
      </c>
    </row>
    <row r="84" spans="1:98" x14ac:dyDescent="0.15">
      <c r="A84" s="33" t="s">
        <v>332</v>
      </c>
      <c r="B84" s="34" t="s">
        <v>333</v>
      </c>
      <c r="C84" s="35" t="s">
        <v>170</v>
      </c>
      <c r="D84" s="35" t="s">
        <v>51</v>
      </c>
      <c r="E84" s="9"/>
      <c r="F84" s="36"/>
      <c r="G84" s="33">
        <v>88</v>
      </c>
      <c r="H84" s="9">
        <v>60</v>
      </c>
      <c r="I84" s="9">
        <v>104</v>
      </c>
      <c r="J84" s="9">
        <v>54</v>
      </c>
      <c r="K84" s="9">
        <v>56.5</v>
      </c>
      <c r="L84" s="9">
        <v>68</v>
      </c>
      <c r="M84" s="4">
        <f t="shared" si="37"/>
        <v>430.5</v>
      </c>
      <c r="N84" s="33"/>
      <c r="O84" s="9">
        <f>IF($D84="理科",IF(AND($M84&gt;='高考-分数线'!$C$2,$G84&gt;='高考-分数线'!$D$2),36,IF($G84&gt;='高考-分数线'!$D$2,18,0)),IF($D84="文科",IF(AND($M84&gt;='高考-分数线'!$C$3,$G84&gt;='高考-分数线'!$D$3),36,IF($G84&gt;='高考-分数线'!$D$3,18,0))))</f>
        <v>0</v>
      </c>
      <c r="P84" s="9">
        <f>IF($D84="理科",IF(AND($M84&gt;='高考-分数线'!$C$2,H84&gt;='高考-分数线'!$E$2),36,IF(H84&gt;='高考-分数线'!$E$2,18,0)),IF($D84="文科",IF(AND($M84&gt;='高考-分数线'!$C$3,H84&gt;='高考-分数线'!$E$3),36,IF(H84&gt;='高考-分数线'!$E$3,18,0))))</f>
        <v>0</v>
      </c>
      <c r="Q84" s="9">
        <f>IF($D84="理科",IF(AND($M84&gt;='高考-分数线'!$C$2,I84&gt;='高考-分数线'!$F$2),36,IF(I84&gt;='高考-分数线'!$F$2,18,0)),IF($D84="文科",IF(AND($M84&gt;='高考-分数线'!$C$3,I84&gt;='高考-分数线'!$F$3),36,IF(I84&gt;='高考-分数线'!$F$3,18,0))))</f>
        <v>18</v>
      </c>
      <c r="R84" s="9">
        <f>IF($D84="理科",IF(AND($M84&gt;='高考-分数线'!$C$2,J84&gt;='高考-分数线'!$G$2),36,IF(J84&gt;='高考-分数线'!$G$2,18,0)),IF($D84="文科",IF(AND($M84&gt;='高考-分数线'!$C$3,J84&gt;='高考-分数线'!$G$3),36,IF(J84&gt;='高考-分数线'!$G$3,18,0))))</f>
        <v>18</v>
      </c>
      <c r="S84" s="9">
        <f>IF($D84="理科",IF(AND($M84&gt;='高考-分数线'!$C$2,K84&gt;='高考-分数线'!$H$2),36,IF(K84&gt;='高考-分数线'!$H$2,18,0)),IF($D84="文科",IF(AND($M84&gt;='高考-分数线'!$C$3,K84&gt;='高考-分数线'!$H$3),36,IF(K84&gt;='高考-分数线'!$H$3,18,0))))</f>
        <v>18</v>
      </c>
      <c r="T84" s="9">
        <f>IF($D84="理科",IF(AND($M84&gt;='高考-分数线'!$C$2,L84&gt;='高考-分数线'!$I$2),36,IF(L84&gt;='高考-分数线'!$I$2,18,0)),IF($D84="文科",IF(AND($M84&gt;='高考-分数线'!$C$3,L84&gt;='高考-分数线'!$I$3),36,IF(L84&gt;='高考-分数线'!$I$3,18,0))))</f>
        <v>18</v>
      </c>
      <c r="U84" s="33"/>
      <c r="V84" s="54" t="s">
        <v>77</v>
      </c>
      <c r="W84" s="9">
        <f t="shared" si="38"/>
        <v>0</v>
      </c>
      <c r="X84" s="54" t="s">
        <v>82</v>
      </c>
      <c r="Y84" s="9">
        <f t="shared" si="39"/>
        <v>0</v>
      </c>
      <c r="Z84" s="54" t="s">
        <v>90</v>
      </c>
      <c r="AA84" s="9">
        <f t="shared" si="40"/>
        <v>1.8</v>
      </c>
      <c r="AB84" s="54" t="s">
        <v>94</v>
      </c>
      <c r="AC84" s="9">
        <f t="shared" si="41"/>
        <v>1.8</v>
      </c>
      <c r="AD84" s="54" t="s">
        <v>96</v>
      </c>
      <c r="AE84" s="9">
        <f t="shared" si="42"/>
        <v>1.8</v>
      </c>
      <c r="AF84" s="54" t="s">
        <v>102</v>
      </c>
      <c r="AG84" s="9">
        <f t="shared" si="43"/>
        <v>1.8</v>
      </c>
      <c r="AH84" s="9"/>
      <c r="AI84" s="9" t="s">
        <v>75</v>
      </c>
      <c r="AJ84" s="9">
        <f t="shared" si="44"/>
        <v>0</v>
      </c>
      <c r="AK84" s="55" t="s">
        <v>82</v>
      </c>
      <c r="AL84" s="9">
        <f t="shared" si="45"/>
        <v>0</v>
      </c>
      <c r="AM84" s="9" t="s">
        <v>88</v>
      </c>
      <c r="AN84" s="9">
        <f t="shared" si="46"/>
        <v>1.8</v>
      </c>
      <c r="AO84" s="54" t="s">
        <v>95</v>
      </c>
      <c r="AP84" s="9">
        <f t="shared" si="47"/>
        <v>1.8</v>
      </c>
      <c r="AQ84" s="54" t="s">
        <v>99</v>
      </c>
      <c r="AR84" s="9">
        <f t="shared" si="48"/>
        <v>1.8</v>
      </c>
      <c r="AS84" s="54" t="s">
        <v>102</v>
      </c>
      <c r="AT84" s="9">
        <f t="shared" si="49"/>
        <v>1.8</v>
      </c>
      <c r="AU84" s="9"/>
      <c r="AV84" s="54" t="s">
        <v>74</v>
      </c>
      <c r="AW84" s="9">
        <f t="shared" si="50"/>
        <v>0</v>
      </c>
      <c r="AX84" s="54" t="s">
        <v>80</v>
      </c>
      <c r="AY84" s="9">
        <f t="shared" si="51"/>
        <v>0</v>
      </c>
      <c r="AZ84" s="54" t="s">
        <v>90</v>
      </c>
      <c r="BA84" s="9">
        <f t="shared" si="52"/>
        <v>2.7</v>
      </c>
      <c r="BB84" s="54" t="s">
        <v>94</v>
      </c>
      <c r="BC84" s="9">
        <f t="shared" si="53"/>
        <v>2.7</v>
      </c>
      <c r="BD84" s="54" t="s">
        <v>99</v>
      </c>
      <c r="BE84" s="9">
        <f t="shared" si="54"/>
        <v>2.7</v>
      </c>
      <c r="BF84" s="54" t="s">
        <v>121</v>
      </c>
      <c r="BG84" s="9">
        <f t="shared" si="55"/>
        <v>2.7</v>
      </c>
      <c r="BH84" s="9"/>
      <c r="BI84" s="54" t="s">
        <v>74</v>
      </c>
      <c r="BJ84" s="9">
        <f t="shared" si="56"/>
        <v>0</v>
      </c>
      <c r="BK84" s="55" t="s">
        <v>80</v>
      </c>
      <c r="BL84" s="9">
        <f t="shared" si="57"/>
        <v>0</v>
      </c>
      <c r="BM84" s="54" t="s">
        <v>90</v>
      </c>
      <c r="BN84" s="9">
        <f t="shared" si="58"/>
        <v>2.7</v>
      </c>
      <c r="BO84" s="54" t="s">
        <v>94</v>
      </c>
      <c r="BP84" s="9">
        <f t="shared" si="59"/>
        <v>2.7</v>
      </c>
      <c r="BQ84" s="54" t="s">
        <v>99</v>
      </c>
      <c r="BR84" s="9">
        <f t="shared" si="60"/>
        <v>2.7</v>
      </c>
      <c r="BS84" s="54" t="s">
        <v>121</v>
      </c>
      <c r="BT84" s="9">
        <f t="shared" si="61"/>
        <v>2.7</v>
      </c>
      <c r="BU84" s="9"/>
      <c r="BV84" s="54" t="s">
        <v>75</v>
      </c>
      <c r="BW84" s="9">
        <f t="shared" si="62"/>
        <v>0</v>
      </c>
      <c r="BX84" s="55" t="s">
        <v>81</v>
      </c>
      <c r="BY84" s="9">
        <f t="shared" si="63"/>
        <v>0</v>
      </c>
      <c r="BZ84" s="54" t="s">
        <v>89</v>
      </c>
      <c r="CA84" s="9">
        <f t="shared" si="64"/>
        <v>4.5</v>
      </c>
      <c r="CB84" s="54" t="s">
        <v>93</v>
      </c>
      <c r="CC84" s="9">
        <f t="shared" si="65"/>
        <v>4.5</v>
      </c>
      <c r="CD84" s="54" t="s">
        <v>96</v>
      </c>
      <c r="CE84" s="9">
        <f t="shared" si="66"/>
        <v>4.5</v>
      </c>
      <c r="CF84" s="54" t="s">
        <v>102</v>
      </c>
      <c r="CG84" s="9">
        <f t="shared" si="67"/>
        <v>4.5</v>
      </c>
      <c r="CH84" s="9"/>
      <c r="CI84" s="54" t="s">
        <v>75</v>
      </c>
      <c r="CJ84" s="9">
        <f t="shared" si="68"/>
        <v>0</v>
      </c>
      <c r="CK84" s="55" t="s">
        <v>81</v>
      </c>
      <c r="CL84" s="9">
        <f t="shared" si="69"/>
        <v>0</v>
      </c>
      <c r="CM84" s="54" t="s">
        <v>89</v>
      </c>
      <c r="CN84" s="9">
        <f t="shared" si="70"/>
        <v>4.5</v>
      </c>
      <c r="CO84" s="54" t="s">
        <v>93</v>
      </c>
      <c r="CP84" s="9">
        <f t="shared" si="71"/>
        <v>4.5</v>
      </c>
      <c r="CQ84" s="54" t="s">
        <v>96</v>
      </c>
      <c r="CR84" s="9">
        <f t="shared" si="72"/>
        <v>4.5</v>
      </c>
      <c r="CS84" s="54" t="s">
        <v>102</v>
      </c>
      <c r="CT84" s="9">
        <f t="shared" si="73"/>
        <v>4.5</v>
      </c>
    </row>
    <row r="85" spans="1:98" x14ac:dyDescent="0.15">
      <c r="A85" s="33" t="s">
        <v>334</v>
      </c>
      <c r="B85" s="34" t="s">
        <v>335</v>
      </c>
      <c r="C85" s="35" t="s">
        <v>170</v>
      </c>
      <c r="D85" s="35" t="s">
        <v>51</v>
      </c>
      <c r="E85" s="9"/>
      <c r="F85" s="36"/>
      <c r="G85" s="33">
        <v>102</v>
      </c>
      <c r="H85" s="9">
        <v>99</v>
      </c>
      <c r="I85" s="9">
        <v>101</v>
      </c>
      <c r="J85" s="9">
        <v>57</v>
      </c>
      <c r="K85" s="9">
        <v>5.5</v>
      </c>
      <c r="L85" s="9">
        <v>66</v>
      </c>
      <c r="M85" s="4">
        <f t="shared" si="37"/>
        <v>430.5</v>
      </c>
      <c r="N85" s="33"/>
      <c r="O85" s="9">
        <f>IF($D85="理科",IF(AND($M85&gt;='高考-分数线'!$C$2,$G85&gt;='高考-分数线'!$D$2),36,IF($G85&gt;='高考-分数线'!$D$2,18,0)),IF($D85="文科",IF(AND($M85&gt;='高考-分数线'!$C$3,$G85&gt;='高考-分数线'!$D$3),36,IF($G85&gt;='高考-分数线'!$D$3,18,0))))</f>
        <v>18</v>
      </c>
      <c r="P85" s="9">
        <f>IF($D85="理科",IF(AND($M85&gt;='高考-分数线'!$C$2,H85&gt;='高考-分数线'!$E$2),36,IF(H85&gt;='高考-分数线'!$E$2,18,0)),IF($D85="文科",IF(AND($M85&gt;='高考-分数线'!$C$3,H85&gt;='高考-分数线'!$E$3),36,IF(H85&gt;='高考-分数线'!$E$3,18,0))))</f>
        <v>18</v>
      </c>
      <c r="Q85" s="9">
        <f>IF($D85="理科",IF(AND($M85&gt;='高考-分数线'!$C$2,I85&gt;='高考-分数线'!$F$2),36,IF(I85&gt;='高考-分数线'!$F$2,18,0)),IF($D85="文科",IF(AND($M85&gt;='高考-分数线'!$C$3,I85&gt;='高考-分数线'!$F$3),36,IF(I85&gt;='高考-分数线'!$F$3,18,0))))</f>
        <v>0</v>
      </c>
      <c r="R85" s="9">
        <f>IF($D85="理科",IF(AND($M85&gt;='高考-分数线'!$C$2,J85&gt;='高考-分数线'!$G$2),36,IF(J85&gt;='高考-分数线'!$G$2,18,0)),IF($D85="文科",IF(AND($M85&gt;='高考-分数线'!$C$3,J85&gt;='高考-分数线'!$G$3),36,IF(J85&gt;='高考-分数线'!$G$3,18,0))))</f>
        <v>18</v>
      </c>
      <c r="S85" s="9">
        <f>IF($D85="理科",IF(AND($M85&gt;='高考-分数线'!$C$2,K85&gt;='高考-分数线'!$H$2),36,IF(K85&gt;='高考-分数线'!$H$2,18,0)),IF($D85="文科",IF(AND($M85&gt;='高考-分数线'!$C$3,K85&gt;='高考-分数线'!$H$3),36,IF(K85&gt;='高考-分数线'!$H$3,18,0))))</f>
        <v>0</v>
      </c>
      <c r="T85" s="9">
        <f>IF($D85="理科",IF(AND($M85&gt;='高考-分数线'!$C$2,L85&gt;='高考-分数线'!$I$2),36,IF(L85&gt;='高考-分数线'!$I$2,18,0)),IF($D85="文科",IF(AND($M85&gt;='高考-分数线'!$C$3,L85&gt;='高考-分数线'!$I$3),36,IF(L85&gt;='高考-分数线'!$I$3,18,0))))</f>
        <v>18</v>
      </c>
      <c r="U85" s="33"/>
      <c r="V85" s="54" t="s">
        <v>75</v>
      </c>
      <c r="W85" s="9">
        <f t="shared" si="38"/>
        <v>1.8</v>
      </c>
      <c r="X85" s="54" t="s">
        <v>81</v>
      </c>
      <c r="Y85" s="9">
        <f t="shared" si="39"/>
        <v>1.8</v>
      </c>
      <c r="Z85" s="54" t="s">
        <v>87</v>
      </c>
      <c r="AA85" s="9">
        <f t="shared" si="40"/>
        <v>0</v>
      </c>
      <c r="AB85" s="54" t="s">
        <v>95</v>
      </c>
      <c r="AC85" s="9">
        <f t="shared" si="41"/>
        <v>1.8</v>
      </c>
      <c r="AD85" s="54" t="s">
        <v>96</v>
      </c>
      <c r="AE85" s="9">
        <f t="shared" si="42"/>
        <v>0</v>
      </c>
      <c r="AF85" s="54" t="s">
        <v>121</v>
      </c>
      <c r="AG85" s="9">
        <f t="shared" si="43"/>
        <v>1.8</v>
      </c>
      <c r="AH85" s="9"/>
      <c r="AI85" s="9" t="s">
        <v>73</v>
      </c>
      <c r="AJ85" s="9">
        <f t="shared" si="44"/>
        <v>1.8</v>
      </c>
      <c r="AK85" s="55" t="s">
        <v>84</v>
      </c>
      <c r="AL85" s="9">
        <f t="shared" si="45"/>
        <v>1.8</v>
      </c>
      <c r="AM85" s="9" t="s">
        <v>90</v>
      </c>
      <c r="AN85" s="9">
        <f t="shared" si="46"/>
        <v>0</v>
      </c>
      <c r="AO85" s="54" t="s">
        <v>93</v>
      </c>
      <c r="AP85" s="9">
        <f t="shared" si="47"/>
        <v>1.8</v>
      </c>
      <c r="AQ85" s="54" t="s">
        <v>99</v>
      </c>
      <c r="AR85" s="9">
        <f t="shared" si="48"/>
        <v>0</v>
      </c>
      <c r="AS85" s="54" t="s">
        <v>122</v>
      </c>
      <c r="AT85" s="9">
        <f t="shared" si="49"/>
        <v>1.8</v>
      </c>
      <c r="AU85" s="9"/>
      <c r="AV85" s="54" t="s">
        <v>76</v>
      </c>
      <c r="AW85" s="9">
        <f t="shared" si="50"/>
        <v>2.7</v>
      </c>
      <c r="AX85" s="54" t="s">
        <v>129</v>
      </c>
      <c r="AY85" s="9">
        <f t="shared" si="51"/>
        <v>2.7</v>
      </c>
      <c r="AZ85" s="54" t="s">
        <v>88</v>
      </c>
      <c r="BA85" s="9">
        <f t="shared" si="52"/>
        <v>0</v>
      </c>
      <c r="BB85" s="54" t="s">
        <v>94</v>
      </c>
      <c r="BC85" s="9">
        <f t="shared" si="53"/>
        <v>2.7</v>
      </c>
      <c r="BD85" s="54" t="s">
        <v>99</v>
      </c>
      <c r="BE85" s="9">
        <f t="shared" si="54"/>
        <v>0</v>
      </c>
      <c r="BF85" s="54" t="s">
        <v>122</v>
      </c>
      <c r="BG85" s="9">
        <f t="shared" si="55"/>
        <v>2.7</v>
      </c>
      <c r="BH85" s="9"/>
      <c r="BI85" s="54" t="s">
        <v>76</v>
      </c>
      <c r="BJ85" s="9">
        <f t="shared" si="56"/>
        <v>2.7</v>
      </c>
      <c r="BK85" s="55" t="s">
        <v>83</v>
      </c>
      <c r="BL85" s="9">
        <f t="shared" si="57"/>
        <v>2.7</v>
      </c>
      <c r="BM85" s="54" t="s">
        <v>87</v>
      </c>
      <c r="BN85" s="9">
        <f t="shared" si="58"/>
        <v>0</v>
      </c>
      <c r="BO85" s="54" t="s">
        <v>93</v>
      </c>
      <c r="BP85" s="9">
        <f t="shared" si="59"/>
        <v>2.7</v>
      </c>
      <c r="BQ85" s="54" t="s">
        <v>99</v>
      </c>
      <c r="BR85" s="9">
        <f t="shared" si="60"/>
        <v>0</v>
      </c>
      <c r="BS85" s="54" t="s">
        <v>102</v>
      </c>
      <c r="BT85" s="9">
        <f t="shared" si="61"/>
        <v>2.7</v>
      </c>
      <c r="BU85" s="9"/>
      <c r="BV85" s="54" t="s">
        <v>73</v>
      </c>
      <c r="BW85" s="9">
        <f t="shared" si="62"/>
        <v>4.5</v>
      </c>
      <c r="BX85" s="55" t="s">
        <v>83</v>
      </c>
      <c r="BY85" s="9">
        <f t="shared" si="63"/>
        <v>4.5</v>
      </c>
      <c r="BZ85" s="54" t="s">
        <v>85</v>
      </c>
      <c r="CA85" s="9">
        <f t="shared" si="64"/>
        <v>0</v>
      </c>
      <c r="CB85" s="54" t="s">
        <v>91</v>
      </c>
      <c r="CC85" s="9">
        <f t="shared" si="65"/>
        <v>4.5</v>
      </c>
      <c r="CD85" s="54" t="s">
        <v>96</v>
      </c>
      <c r="CE85" s="9">
        <f t="shared" si="66"/>
        <v>0</v>
      </c>
      <c r="CF85" s="54" t="s">
        <v>122</v>
      </c>
      <c r="CG85" s="9">
        <f t="shared" si="67"/>
        <v>4.5</v>
      </c>
      <c r="CH85" s="9"/>
      <c r="CI85" s="54" t="s">
        <v>73</v>
      </c>
      <c r="CJ85" s="9">
        <f t="shared" si="68"/>
        <v>4.5</v>
      </c>
      <c r="CK85" s="55" t="s">
        <v>83</v>
      </c>
      <c r="CL85" s="9">
        <f t="shared" si="69"/>
        <v>4.5</v>
      </c>
      <c r="CM85" s="54" t="s">
        <v>85</v>
      </c>
      <c r="CN85" s="9">
        <f t="shared" si="70"/>
        <v>0</v>
      </c>
      <c r="CO85" s="54" t="s">
        <v>91</v>
      </c>
      <c r="CP85" s="9">
        <f t="shared" si="71"/>
        <v>4.5</v>
      </c>
      <c r="CQ85" s="54" t="s">
        <v>96</v>
      </c>
      <c r="CR85" s="9">
        <f t="shared" si="72"/>
        <v>0</v>
      </c>
      <c r="CS85" s="54" t="s">
        <v>122</v>
      </c>
      <c r="CT85" s="9">
        <f t="shared" si="73"/>
        <v>4.5</v>
      </c>
    </row>
    <row r="86" spans="1:98" x14ac:dyDescent="0.15">
      <c r="A86" s="33" t="s">
        <v>336</v>
      </c>
      <c r="B86" s="34" t="s">
        <v>337</v>
      </c>
      <c r="C86" s="35" t="s">
        <v>170</v>
      </c>
      <c r="D86" s="35" t="s">
        <v>51</v>
      </c>
      <c r="E86" s="9"/>
      <c r="F86" s="36"/>
      <c r="G86" s="33">
        <v>97</v>
      </c>
      <c r="H86" s="9">
        <v>94</v>
      </c>
      <c r="I86" s="9">
        <v>97</v>
      </c>
      <c r="J86" s="9">
        <v>50.5</v>
      </c>
      <c r="K86" s="9">
        <v>49</v>
      </c>
      <c r="L86" s="9">
        <v>42.5</v>
      </c>
      <c r="M86" s="4">
        <f t="shared" si="37"/>
        <v>430</v>
      </c>
      <c r="N86" s="33"/>
      <c r="O86" s="9">
        <f>IF($D86="理科",IF(AND($M86&gt;='高考-分数线'!$C$2,$G86&gt;='高考-分数线'!$D$2),36,IF($G86&gt;='高考-分数线'!$D$2,18,0)),IF($D86="文科",IF(AND($M86&gt;='高考-分数线'!$C$3,$G86&gt;='高考-分数线'!$D$3),36,IF($G86&gt;='高考-分数线'!$D$3,18,0))))</f>
        <v>0</v>
      </c>
      <c r="P86" s="9">
        <f>IF($D86="理科",IF(AND($M86&gt;='高考-分数线'!$C$2,H86&gt;='高考-分数线'!$E$2),36,IF(H86&gt;='高考-分数线'!$E$2,18,0)),IF($D86="文科",IF(AND($M86&gt;='高考-分数线'!$C$3,H86&gt;='高考-分数线'!$E$3),36,IF(H86&gt;='高考-分数线'!$E$3,18,0))))</f>
        <v>18</v>
      </c>
      <c r="Q86" s="9">
        <f>IF($D86="理科",IF(AND($M86&gt;='高考-分数线'!$C$2,I86&gt;='高考-分数线'!$F$2),36,IF(I86&gt;='高考-分数线'!$F$2,18,0)),IF($D86="文科",IF(AND($M86&gt;='高考-分数线'!$C$3,I86&gt;='高考-分数线'!$F$3),36,IF(I86&gt;='高考-分数线'!$F$3,18,0))))</f>
        <v>0</v>
      </c>
      <c r="R86" s="9">
        <f>IF($D86="理科",IF(AND($M86&gt;='高考-分数线'!$C$2,J86&gt;='高考-分数线'!$G$2),36,IF(J86&gt;='高考-分数线'!$G$2,18,0)),IF($D86="文科",IF(AND($M86&gt;='高考-分数线'!$C$3,J86&gt;='高考-分数线'!$G$3),36,IF(J86&gt;='高考-分数线'!$G$3,18,0))))</f>
        <v>0</v>
      </c>
      <c r="S86" s="9">
        <f>IF($D86="理科",IF(AND($M86&gt;='高考-分数线'!$C$2,K86&gt;='高考-分数线'!$H$2),36,IF(K86&gt;='高考-分数线'!$H$2,18,0)),IF($D86="文科",IF(AND($M86&gt;='高考-分数线'!$C$3,K86&gt;='高考-分数线'!$H$3),36,IF(K86&gt;='高考-分数线'!$H$3,18,0))))</f>
        <v>0</v>
      </c>
      <c r="T86" s="9">
        <f>IF($D86="理科",IF(AND($M86&gt;='高考-分数线'!$C$2,L86&gt;='高考-分数线'!$I$2),36,IF(L86&gt;='高考-分数线'!$I$2,18,0)),IF($D86="文科",IF(AND($M86&gt;='高考-分数线'!$C$3,L86&gt;='高考-分数线'!$I$3),36,IF(L86&gt;='高考-分数线'!$I$3,18,0))))</f>
        <v>0</v>
      </c>
      <c r="U86" s="33"/>
      <c r="V86" s="54" t="s">
        <v>74</v>
      </c>
      <c r="W86" s="9">
        <f t="shared" si="38"/>
        <v>0</v>
      </c>
      <c r="X86" s="54" t="s">
        <v>79</v>
      </c>
      <c r="Y86" s="9">
        <f t="shared" si="39"/>
        <v>1.8</v>
      </c>
      <c r="Z86" s="54" t="s">
        <v>86</v>
      </c>
      <c r="AA86" s="9">
        <f t="shared" si="40"/>
        <v>0</v>
      </c>
      <c r="AB86" s="54" t="s">
        <v>91</v>
      </c>
      <c r="AC86" s="9">
        <f t="shared" si="41"/>
        <v>0</v>
      </c>
      <c r="AD86" s="54" t="s">
        <v>96</v>
      </c>
      <c r="AE86" s="9">
        <f t="shared" si="42"/>
        <v>0</v>
      </c>
      <c r="AF86" s="54" t="s">
        <v>102</v>
      </c>
      <c r="AG86" s="9">
        <f t="shared" si="43"/>
        <v>0</v>
      </c>
      <c r="AH86" s="9"/>
      <c r="AI86" s="9" t="s">
        <v>74</v>
      </c>
      <c r="AJ86" s="9">
        <f t="shared" si="44"/>
        <v>0</v>
      </c>
      <c r="AK86" s="55" t="s">
        <v>79</v>
      </c>
      <c r="AL86" s="9">
        <f t="shared" si="45"/>
        <v>1.8</v>
      </c>
      <c r="AM86" s="9" t="s">
        <v>89</v>
      </c>
      <c r="AN86" s="9">
        <f t="shared" si="46"/>
        <v>0</v>
      </c>
      <c r="AO86" s="54" t="s">
        <v>94</v>
      </c>
      <c r="AP86" s="9">
        <f t="shared" si="47"/>
        <v>0</v>
      </c>
      <c r="AQ86" s="54" t="s">
        <v>96</v>
      </c>
      <c r="AR86" s="9">
        <f t="shared" si="48"/>
        <v>0</v>
      </c>
      <c r="AS86" s="54" t="s">
        <v>102</v>
      </c>
      <c r="AT86" s="9">
        <f t="shared" si="49"/>
        <v>0</v>
      </c>
      <c r="AU86" s="9"/>
      <c r="AV86" s="54" t="s">
        <v>77</v>
      </c>
      <c r="AW86" s="9">
        <f t="shared" si="50"/>
        <v>0</v>
      </c>
      <c r="AX86" s="54" t="s">
        <v>132</v>
      </c>
      <c r="AY86" s="9">
        <f t="shared" si="51"/>
        <v>2.7</v>
      </c>
      <c r="AZ86" s="54" t="s">
        <v>89</v>
      </c>
      <c r="BA86" s="9">
        <f t="shared" si="52"/>
        <v>0</v>
      </c>
      <c r="BB86" s="54" t="s">
        <v>95</v>
      </c>
      <c r="BC86" s="9">
        <f t="shared" si="53"/>
        <v>0</v>
      </c>
      <c r="BD86" s="54" t="s">
        <v>99</v>
      </c>
      <c r="BE86" s="9">
        <f t="shared" si="54"/>
        <v>0</v>
      </c>
      <c r="BF86" s="54" t="s">
        <v>102</v>
      </c>
      <c r="BG86" s="9">
        <f t="shared" si="55"/>
        <v>0</v>
      </c>
      <c r="BH86" s="9"/>
      <c r="BI86" s="54" t="s">
        <v>77</v>
      </c>
      <c r="BJ86" s="9">
        <f t="shared" si="56"/>
        <v>0</v>
      </c>
      <c r="BK86" s="55" t="s">
        <v>83</v>
      </c>
      <c r="BL86" s="9">
        <f t="shared" si="57"/>
        <v>2.7</v>
      </c>
      <c r="BM86" s="54" t="s">
        <v>89</v>
      </c>
      <c r="BN86" s="9">
        <f t="shared" si="58"/>
        <v>0</v>
      </c>
      <c r="BO86" s="54" t="s">
        <v>95</v>
      </c>
      <c r="BP86" s="9">
        <f t="shared" si="59"/>
        <v>0</v>
      </c>
      <c r="BQ86" s="54" t="s">
        <v>99</v>
      </c>
      <c r="BR86" s="9">
        <f t="shared" si="60"/>
        <v>0</v>
      </c>
      <c r="BS86" s="54" t="s">
        <v>102</v>
      </c>
      <c r="BT86" s="9">
        <f t="shared" si="61"/>
        <v>0</v>
      </c>
      <c r="BU86" s="9"/>
      <c r="BV86" s="54" t="s">
        <v>73</v>
      </c>
      <c r="BW86" s="9">
        <f t="shared" si="62"/>
        <v>0</v>
      </c>
      <c r="BX86" s="55" t="s">
        <v>83</v>
      </c>
      <c r="BY86" s="9">
        <f t="shared" si="63"/>
        <v>4.5</v>
      </c>
      <c r="BZ86" s="54" t="s">
        <v>85</v>
      </c>
      <c r="CA86" s="9">
        <f t="shared" si="64"/>
        <v>0</v>
      </c>
      <c r="CB86" s="54" t="s">
        <v>91</v>
      </c>
      <c r="CC86" s="9">
        <f t="shared" si="65"/>
        <v>0</v>
      </c>
      <c r="CD86" s="54" t="s">
        <v>96</v>
      </c>
      <c r="CE86" s="9">
        <f t="shared" si="66"/>
        <v>0</v>
      </c>
      <c r="CF86" s="54" t="s">
        <v>122</v>
      </c>
      <c r="CG86" s="9">
        <f t="shared" si="67"/>
        <v>0</v>
      </c>
      <c r="CH86" s="9"/>
      <c r="CI86" s="54" t="s">
        <v>73</v>
      </c>
      <c r="CJ86" s="9">
        <f t="shared" si="68"/>
        <v>0</v>
      </c>
      <c r="CK86" s="55" t="s">
        <v>83</v>
      </c>
      <c r="CL86" s="9">
        <f t="shared" si="69"/>
        <v>4.5</v>
      </c>
      <c r="CM86" s="54" t="s">
        <v>85</v>
      </c>
      <c r="CN86" s="9">
        <f t="shared" si="70"/>
        <v>0</v>
      </c>
      <c r="CO86" s="54" t="s">
        <v>91</v>
      </c>
      <c r="CP86" s="9">
        <f t="shared" si="71"/>
        <v>0</v>
      </c>
      <c r="CQ86" s="54" t="s">
        <v>96</v>
      </c>
      <c r="CR86" s="9">
        <f t="shared" si="72"/>
        <v>0</v>
      </c>
      <c r="CS86" s="54" t="s">
        <v>122</v>
      </c>
      <c r="CT86" s="9">
        <f t="shared" si="73"/>
        <v>0</v>
      </c>
    </row>
    <row r="87" spans="1:98" x14ac:dyDescent="0.15">
      <c r="A87" s="33" t="s">
        <v>338</v>
      </c>
      <c r="B87" s="34" t="s">
        <v>339</v>
      </c>
      <c r="C87" s="35" t="s">
        <v>170</v>
      </c>
      <c r="D87" s="35" t="s">
        <v>51</v>
      </c>
      <c r="E87" s="9"/>
      <c r="F87" s="36"/>
      <c r="G87" s="33">
        <v>95</v>
      </c>
      <c r="H87" s="9">
        <v>66</v>
      </c>
      <c r="I87" s="9">
        <v>74</v>
      </c>
      <c r="J87" s="9">
        <v>64</v>
      </c>
      <c r="K87" s="9">
        <v>60</v>
      </c>
      <c r="L87" s="9">
        <v>69.5</v>
      </c>
      <c r="M87" s="4">
        <f t="shared" si="37"/>
        <v>428.5</v>
      </c>
      <c r="N87" s="33"/>
      <c r="O87" s="9">
        <f>IF($D87="理科",IF(AND($M87&gt;='高考-分数线'!$C$2,$G87&gt;='高考-分数线'!$D$2),36,IF($G87&gt;='高考-分数线'!$D$2,18,0)),IF($D87="文科",IF(AND($M87&gt;='高考-分数线'!$C$3,$G87&gt;='高考-分数线'!$D$3),36,IF($G87&gt;='高考-分数线'!$D$3,18,0))))</f>
        <v>0</v>
      </c>
      <c r="P87" s="9">
        <f>IF($D87="理科",IF(AND($M87&gt;='高考-分数线'!$C$2,H87&gt;='高考-分数线'!$E$2),36,IF(H87&gt;='高考-分数线'!$E$2,18,0)),IF($D87="文科",IF(AND($M87&gt;='高考-分数线'!$C$3,H87&gt;='高考-分数线'!$E$3),36,IF(H87&gt;='高考-分数线'!$E$3,18,0))))</f>
        <v>0</v>
      </c>
      <c r="Q87" s="9">
        <f>IF($D87="理科",IF(AND($M87&gt;='高考-分数线'!$C$2,I87&gt;='高考-分数线'!$F$2),36,IF(I87&gt;='高考-分数线'!$F$2,18,0)),IF($D87="文科",IF(AND($M87&gt;='高考-分数线'!$C$3,I87&gt;='高考-分数线'!$F$3),36,IF(I87&gt;='高考-分数线'!$F$3,18,0))))</f>
        <v>0</v>
      </c>
      <c r="R87" s="9">
        <f>IF($D87="理科",IF(AND($M87&gt;='高考-分数线'!$C$2,J87&gt;='高考-分数线'!$G$2),36,IF(J87&gt;='高考-分数线'!$G$2,18,0)),IF($D87="文科",IF(AND($M87&gt;='高考-分数线'!$C$3,J87&gt;='高考-分数线'!$G$3),36,IF(J87&gt;='高考-分数线'!$G$3,18,0))))</f>
        <v>18</v>
      </c>
      <c r="S87" s="9">
        <f>IF($D87="理科",IF(AND($M87&gt;='高考-分数线'!$C$2,K87&gt;='高考-分数线'!$H$2),36,IF(K87&gt;='高考-分数线'!$H$2,18,0)),IF($D87="文科",IF(AND($M87&gt;='高考-分数线'!$C$3,K87&gt;='高考-分数线'!$H$3),36,IF(K87&gt;='高考-分数线'!$H$3,18,0))))</f>
        <v>18</v>
      </c>
      <c r="T87" s="9">
        <f>IF($D87="理科",IF(AND($M87&gt;='高考-分数线'!$C$2,L87&gt;='高考-分数线'!$I$2),36,IF(L87&gt;='高考-分数线'!$I$2,18,0)),IF($D87="文科",IF(AND($M87&gt;='高考-分数线'!$C$3,L87&gt;='高考-分数线'!$I$3),36,IF(L87&gt;='高考-分数线'!$I$3,18,0))))</f>
        <v>18</v>
      </c>
      <c r="U87" s="33"/>
      <c r="V87" s="54" t="s">
        <v>78</v>
      </c>
      <c r="W87" s="9">
        <f t="shared" si="38"/>
        <v>0</v>
      </c>
      <c r="X87" s="54" t="s">
        <v>79</v>
      </c>
      <c r="Y87" s="9">
        <f t="shared" si="39"/>
        <v>0</v>
      </c>
      <c r="Z87" s="54" t="s">
        <v>86</v>
      </c>
      <c r="AA87" s="9">
        <f t="shared" si="40"/>
        <v>0</v>
      </c>
      <c r="AB87" s="54" t="s">
        <v>94</v>
      </c>
      <c r="AC87" s="9">
        <f t="shared" si="41"/>
        <v>1.8</v>
      </c>
      <c r="AD87" s="54" t="s">
        <v>99</v>
      </c>
      <c r="AE87" s="9">
        <f t="shared" si="42"/>
        <v>1.8</v>
      </c>
      <c r="AF87" s="54" t="s">
        <v>102</v>
      </c>
      <c r="AG87" s="9">
        <f t="shared" si="43"/>
        <v>1.8</v>
      </c>
      <c r="AH87" s="9"/>
      <c r="AI87" s="9" t="s">
        <v>78</v>
      </c>
      <c r="AJ87" s="9">
        <f t="shared" si="44"/>
        <v>0</v>
      </c>
      <c r="AK87" s="55" t="s">
        <v>79</v>
      </c>
      <c r="AL87" s="9">
        <f t="shared" si="45"/>
        <v>0</v>
      </c>
      <c r="AM87" s="9" t="s">
        <v>90</v>
      </c>
      <c r="AN87" s="9">
        <f t="shared" si="46"/>
        <v>0</v>
      </c>
      <c r="AO87" s="54" t="s">
        <v>94</v>
      </c>
      <c r="AP87" s="9">
        <f t="shared" si="47"/>
        <v>1.8</v>
      </c>
      <c r="AQ87" s="54" t="s">
        <v>96</v>
      </c>
      <c r="AR87" s="9">
        <f t="shared" si="48"/>
        <v>1.8</v>
      </c>
      <c r="AS87" s="54" t="s">
        <v>102</v>
      </c>
      <c r="AT87" s="9">
        <f t="shared" si="49"/>
        <v>1.8</v>
      </c>
      <c r="AU87" s="9"/>
      <c r="AV87" s="54" t="s">
        <v>78</v>
      </c>
      <c r="AW87" s="9">
        <f t="shared" si="50"/>
        <v>0</v>
      </c>
      <c r="AX87" s="54" t="s">
        <v>80</v>
      </c>
      <c r="AY87" s="9">
        <f t="shared" si="51"/>
        <v>0</v>
      </c>
      <c r="AZ87" s="54" t="s">
        <v>90</v>
      </c>
      <c r="BA87" s="9">
        <f t="shared" si="52"/>
        <v>0</v>
      </c>
      <c r="BB87" s="54" t="s">
        <v>95</v>
      </c>
      <c r="BC87" s="9">
        <f t="shared" si="53"/>
        <v>2.7</v>
      </c>
      <c r="BD87" s="54" t="s">
        <v>96</v>
      </c>
      <c r="BE87" s="9">
        <f t="shared" si="54"/>
        <v>2.7</v>
      </c>
      <c r="BF87" s="54" t="s">
        <v>102</v>
      </c>
      <c r="BG87" s="9">
        <f t="shared" si="55"/>
        <v>2.7</v>
      </c>
      <c r="BH87" s="9"/>
      <c r="BI87" s="54" t="s">
        <v>78</v>
      </c>
      <c r="BJ87" s="9">
        <f t="shared" si="56"/>
        <v>0</v>
      </c>
      <c r="BK87" s="55" t="s">
        <v>80</v>
      </c>
      <c r="BL87" s="9">
        <f t="shared" si="57"/>
        <v>0</v>
      </c>
      <c r="BM87" s="54" t="s">
        <v>90</v>
      </c>
      <c r="BN87" s="9">
        <f t="shared" si="58"/>
        <v>0</v>
      </c>
      <c r="BO87" s="54" t="s">
        <v>95</v>
      </c>
      <c r="BP87" s="9">
        <f t="shared" si="59"/>
        <v>2.7</v>
      </c>
      <c r="BQ87" s="54" t="s">
        <v>96</v>
      </c>
      <c r="BR87" s="9">
        <f t="shared" si="60"/>
        <v>2.7</v>
      </c>
      <c r="BS87" s="54" t="s">
        <v>102</v>
      </c>
      <c r="BT87" s="9">
        <f t="shared" si="61"/>
        <v>2.7</v>
      </c>
      <c r="BU87" s="9"/>
      <c r="BV87" s="54" t="s">
        <v>75</v>
      </c>
      <c r="BW87" s="9">
        <f t="shared" si="62"/>
        <v>0</v>
      </c>
      <c r="BX87" s="55" t="s">
        <v>138</v>
      </c>
      <c r="BY87" s="9">
        <f t="shared" si="63"/>
        <v>0</v>
      </c>
      <c r="BZ87" s="54" t="s">
        <v>88</v>
      </c>
      <c r="CA87" s="9">
        <f t="shared" si="64"/>
        <v>0</v>
      </c>
      <c r="CB87" s="54" t="s">
        <v>93</v>
      </c>
      <c r="CC87" s="9">
        <f t="shared" si="65"/>
        <v>4.5</v>
      </c>
      <c r="CD87" s="54" t="s">
        <v>96</v>
      </c>
      <c r="CE87" s="9">
        <f t="shared" si="66"/>
        <v>4.5</v>
      </c>
      <c r="CF87" s="54" t="s">
        <v>102</v>
      </c>
      <c r="CG87" s="9">
        <f t="shared" si="67"/>
        <v>4.5</v>
      </c>
      <c r="CH87" s="9"/>
      <c r="CI87" s="54" t="s">
        <v>75</v>
      </c>
      <c r="CJ87" s="9">
        <f t="shared" si="68"/>
        <v>0</v>
      </c>
      <c r="CK87" s="55" t="s">
        <v>138</v>
      </c>
      <c r="CL87" s="9">
        <f t="shared" si="69"/>
        <v>0</v>
      </c>
      <c r="CM87" s="54" t="s">
        <v>88</v>
      </c>
      <c r="CN87" s="9">
        <f t="shared" si="70"/>
        <v>0</v>
      </c>
      <c r="CO87" s="54" t="s">
        <v>93</v>
      </c>
      <c r="CP87" s="9">
        <f t="shared" si="71"/>
        <v>4.5</v>
      </c>
      <c r="CQ87" s="54" t="s">
        <v>96</v>
      </c>
      <c r="CR87" s="9">
        <f t="shared" si="72"/>
        <v>4.5</v>
      </c>
      <c r="CS87" s="54" t="s">
        <v>102</v>
      </c>
      <c r="CT87" s="9">
        <f t="shared" si="73"/>
        <v>4.5</v>
      </c>
    </row>
    <row r="88" spans="1:98" x14ac:dyDescent="0.15">
      <c r="A88" s="33" t="s">
        <v>340</v>
      </c>
      <c r="B88" s="34" t="s">
        <v>341</v>
      </c>
      <c r="C88" s="35" t="s">
        <v>170</v>
      </c>
      <c r="D88" s="35" t="s">
        <v>51</v>
      </c>
      <c r="E88" s="9">
        <v>0.6</v>
      </c>
      <c r="F88" s="36"/>
      <c r="G88" s="33">
        <v>110</v>
      </c>
      <c r="H88" s="9">
        <v>76</v>
      </c>
      <c r="I88" s="9">
        <v>93</v>
      </c>
      <c r="J88" s="9">
        <v>24.5</v>
      </c>
      <c r="K88" s="9">
        <v>58</v>
      </c>
      <c r="L88" s="9">
        <v>66</v>
      </c>
      <c r="M88" s="4">
        <f t="shared" si="37"/>
        <v>427.5</v>
      </c>
      <c r="N88" s="33"/>
      <c r="O88" s="9">
        <f>IF($D88="理科",IF(AND($M88&gt;='高考-分数线'!$C$2,$G88&gt;='高考-分数线'!$D$2),36,IF($G88&gt;='高考-分数线'!$D$2,18,0)),IF($D88="文科",IF(AND($M88&gt;='高考-分数线'!$C$3,$G88&gt;='高考-分数线'!$D$3),36,IF($G88&gt;='高考-分数线'!$D$3,18,0))))</f>
        <v>18</v>
      </c>
      <c r="P88" s="9">
        <f>IF($D88="理科",IF(AND($M88&gt;='高考-分数线'!$C$2,H88&gt;='高考-分数线'!$E$2),36,IF(H88&gt;='高考-分数线'!$E$2,18,0)),IF($D88="文科",IF(AND($M88&gt;='高考-分数线'!$C$3,H88&gt;='高考-分数线'!$E$3),36,IF(H88&gt;='高考-分数线'!$E$3,18,0))))</f>
        <v>0</v>
      </c>
      <c r="Q88" s="9">
        <f>IF($D88="理科",IF(AND($M88&gt;='高考-分数线'!$C$2,I88&gt;='高考-分数线'!$F$2),36,IF(I88&gt;='高考-分数线'!$F$2,18,0)),IF($D88="文科",IF(AND($M88&gt;='高考-分数线'!$C$3,I88&gt;='高考-分数线'!$F$3),36,IF(I88&gt;='高考-分数线'!$F$3,18,0))))</f>
        <v>0</v>
      </c>
      <c r="R88" s="9">
        <f>IF($D88="理科",IF(AND($M88&gt;='高考-分数线'!$C$2,J88&gt;='高考-分数线'!$G$2),36,IF(J88&gt;='高考-分数线'!$G$2,18,0)),IF($D88="文科",IF(AND($M88&gt;='高考-分数线'!$C$3,J88&gt;='高考-分数线'!$G$3),36,IF(J88&gt;='高考-分数线'!$G$3,18,0))))</f>
        <v>0</v>
      </c>
      <c r="S88" s="9">
        <f>IF($D88="理科",IF(AND($M88&gt;='高考-分数线'!$C$2,K88&gt;='高考-分数线'!$H$2),36,IF(K88&gt;='高考-分数线'!$H$2,18,0)),IF($D88="文科",IF(AND($M88&gt;='高考-分数线'!$C$3,K88&gt;='高考-分数线'!$H$3),36,IF(K88&gt;='高考-分数线'!$H$3,18,0))))</f>
        <v>18</v>
      </c>
      <c r="T88" s="9">
        <f>IF($D88="理科",IF(AND($M88&gt;='高考-分数线'!$C$2,L88&gt;='高考-分数线'!$I$2),36,IF(L88&gt;='高考-分数线'!$I$2,18,0)),IF($D88="文科",IF(AND($M88&gt;='高考-分数线'!$C$3,L88&gt;='高考-分数线'!$I$3),36,IF(L88&gt;='高考-分数线'!$I$3,18,0))))</f>
        <v>18</v>
      </c>
      <c r="U88" s="33"/>
      <c r="V88" s="54" t="s">
        <v>76</v>
      </c>
      <c r="W88" s="9">
        <f t="shared" si="38"/>
        <v>1.8</v>
      </c>
      <c r="X88" s="54" t="s">
        <v>83</v>
      </c>
      <c r="Y88" s="9">
        <f t="shared" si="39"/>
        <v>0</v>
      </c>
      <c r="Z88" s="54" t="s">
        <v>85</v>
      </c>
      <c r="AA88" s="9">
        <f t="shared" si="40"/>
        <v>0</v>
      </c>
      <c r="AB88" s="54" t="s">
        <v>91</v>
      </c>
      <c r="AC88" s="9">
        <f t="shared" si="41"/>
        <v>0</v>
      </c>
      <c r="AD88" s="54" t="s">
        <v>125</v>
      </c>
      <c r="AE88" s="9">
        <f t="shared" si="42"/>
        <v>1.8</v>
      </c>
      <c r="AF88" s="54" t="s">
        <v>125</v>
      </c>
      <c r="AG88" s="9">
        <f t="shared" si="43"/>
        <v>1.8</v>
      </c>
      <c r="AH88" s="9"/>
      <c r="AI88" s="9" t="s">
        <v>76</v>
      </c>
      <c r="AJ88" s="9">
        <f t="shared" si="44"/>
        <v>1.8</v>
      </c>
      <c r="AK88" s="55" t="s">
        <v>81</v>
      </c>
      <c r="AL88" s="9">
        <f t="shared" si="45"/>
        <v>0</v>
      </c>
      <c r="AM88" s="9" t="s">
        <v>88</v>
      </c>
      <c r="AN88" s="9">
        <f t="shared" si="46"/>
        <v>0</v>
      </c>
      <c r="AO88" s="54" t="s">
        <v>91</v>
      </c>
      <c r="AP88" s="9">
        <f t="shared" si="47"/>
        <v>0</v>
      </c>
      <c r="AQ88" s="54" t="s">
        <v>99</v>
      </c>
      <c r="AR88" s="9">
        <f t="shared" si="48"/>
        <v>1.8</v>
      </c>
      <c r="AS88" s="54" t="s">
        <v>122</v>
      </c>
      <c r="AT88" s="9">
        <f t="shared" si="49"/>
        <v>1.8</v>
      </c>
      <c r="AU88" s="9"/>
      <c r="AV88" s="54" t="s">
        <v>76</v>
      </c>
      <c r="AW88" s="9">
        <f t="shared" si="50"/>
        <v>2.7</v>
      </c>
      <c r="AX88" s="54" t="s">
        <v>81</v>
      </c>
      <c r="AY88" s="9">
        <f t="shared" si="51"/>
        <v>0</v>
      </c>
      <c r="AZ88" s="54" t="s">
        <v>85</v>
      </c>
      <c r="BA88" s="9">
        <f t="shared" si="52"/>
        <v>0</v>
      </c>
      <c r="BB88" s="54" t="s">
        <v>93</v>
      </c>
      <c r="BC88" s="9">
        <f t="shared" si="53"/>
        <v>0</v>
      </c>
      <c r="BD88" s="54" t="s">
        <v>99</v>
      </c>
      <c r="BE88" s="9">
        <f t="shared" si="54"/>
        <v>2.7</v>
      </c>
      <c r="BF88" s="54" t="s">
        <v>122</v>
      </c>
      <c r="BG88" s="9">
        <f t="shared" si="55"/>
        <v>2.7</v>
      </c>
      <c r="BH88" s="9"/>
      <c r="BI88" s="54" t="s">
        <v>76</v>
      </c>
      <c r="BJ88" s="9">
        <f t="shared" si="56"/>
        <v>2.7</v>
      </c>
      <c r="BK88" s="55" t="s">
        <v>81</v>
      </c>
      <c r="BL88" s="9">
        <f t="shared" si="57"/>
        <v>0</v>
      </c>
      <c r="BM88" s="54" t="s">
        <v>85</v>
      </c>
      <c r="BN88" s="9">
        <f t="shared" si="58"/>
        <v>0</v>
      </c>
      <c r="BO88" s="54" t="s">
        <v>93</v>
      </c>
      <c r="BP88" s="9">
        <f t="shared" si="59"/>
        <v>0</v>
      </c>
      <c r="BQ88" s="54" t="s">
        <v>99</v>
      </c>
      <c r="BR88" s="9">
        <f t="shared" si="60"/>
        <v>2.7</v>
      </c>
      <c r="BS88" s="54" t="s">
        <v>122</v>
      </c>
      <c r="BT88" s="9">
        <f t="shared" si="61"/>
        <v>2.7</v>
      </c>
      <c r="BU88" s="9"/>
      <c r="BV88" s="54" t="s">
        <v>75</v>
      </c>
      <c r="BW88" s="9">
        <f t="shared" si="62"/>
        <v>4.5</v>
      </c>
      <c r="BX88" s="55" t="s">
        <v>81</v>
      </c>
      <c r="BY88" s="9">
        <f t="shared" si="63"/>
        <v>0</v>
      </c>
      <c r="BZ88" s="54" t="s">
        <v>89</v>
      </c>
      <c r="CA88" s="9">
        <f t="shared" si="64"/>
        <v>0</v>
      </c>
      <c r="CB88" s="54" t="s">
        <v>93</v>
      </c>
      <c r="CC88" s="9">
        <f t="shared" si="65"/>
        <v>0</v>
      </c>
      <c r="CD88" s="54" t="s">
        <v>99</v>
      </c>
      <c r="CE88" s="9">
        <f t="shared" si="66"/>
        <v>4.5</v>
      </c>
      <c r="CF88" s="54" t="s">
        <v>102</v>
      </c>
      <c r="CG88" s="9">
        <f t="shared" si="67"/>
        <v>4.5</v>
      </c>
      <c r="CH88" s="9"/>
      <c r="CI88" s="54" t="s">
        <v>75</v>
      </c>
      <c r="CJ88" s="9">
        <f t="shared" si="68"/>
        <v>4.5</v>
      </c>
      <c r="CK88" s="55" t="s">
        <v>81</v>
      </c>
      <c r="CL88" s="9">
        <f t="shared" si="69"/>
        <v>0</v>
      </c>
      <c r="CM88" s="54" t="s">
        <v>89</v>
      </c>
      <c r="CN88" s="9">
        <f t="shared" si="70"/>
        <v>0</v>
      </c>
      <c r="CO88" s="54" t="s">
        <v>93</v>
      </c>
      <c r="CP88" s="9">
        <f t="shared" si="71"/>
        <v>0</v>
      </c>
      <c r="CQ88" s="54" t="s">
        <v>99</v>
      </c>
      <c r="CR88" s="9">
        <f t="shared" si="72"/>
        <v>4.5</v>
      </c>
      <c r="CS88" s="54" t="s">
        <v>102</v>
      </c>
      <c r="CT88" s="9">
        <f t="shared" si="73"/>
        <v>4.5</v>
      </c>
    </row>
    <row r="89" spans="1:98" x14ac:dyDescent="0.15">
      <c r="A89" s="33" t="s">
        <v>342</v>
      </c>
      <c r="B89" s="34" t="s">
        <v>343</v>
      </c>
      <c r="C89" s="35" t="s">
        <v>170</v>
      </c>
      <c r="D89" s="35" t="s">
        <v>51</v>
      </c>
      <c r="E89" s="9"/>
      <c r="F89" s="36"/>
      <c r="G89" s="33">
        <v>85</v>
      </c>
      <c r="H89" s="9">
        <v>106</v>
      </c>
      <c r="I89" s="9">
        <v>77</v>
      </c>
      <c r="J89" s="9">
        <v>70.5</v>
      </c>
      <c r="K89" s="9">
        <v>49</v>
      </c>
      <c r="L89" s="9">
        <v>37</v>
      </c>
      <c r="M89" s="4">
        <f t="shared" si="37"/>
        <v>424.5</v>
      </c>
      <c r="N89" s="33"/>
      <c r="O89" s="9">
        <f>IF($D89="理科",IF(AND($M89&gt;='高考-分数线'!$C$2,$G89&gt;='高考-分数线'!$D$2),36,IF($G89&gt;='高考-分数线'!$D$2,18,0)),IF($D89="文科",IF(AND($M89&gt;='高考-分数线'!$C$3,$G89&gt;='高考-分数线'!$D$3),36,IF($G89&gt;='高考-分数线'!$D$3,18,0))))</f>
        <v>0</v>
      </c>
      <c r="P89" s="9">
        <f>IF($D89="理科",IF(AND($M89&gt;='高考-分数线'!$C$2,H89&gt;='高考-分数线'!$E$2),36,IF(H89&gt;='高考-分数线'!$E$2,18,0)),IF($D89="文科",IF(AND($M89&gt;='高考-分数线'!$C$3,H89&gt;='高考-分数线'!$E$3),36,IF(H89&gt;='高考-分数线'!$E$3,18,0))))</f>
        <v>18</v>
      </c>
      <c r="Q89" s="9">
        <f>IF($D89="理科",IF(AND($M89&gt;='高考-分数线'!$C$2,I89&gt;='高考-分数线'!$F$2),36,IF(I89&gt;='高考-分数线'!$F$2,18,0)),IF($D89="文科",IF(AND($M89&gt;='高考-分数线'!$C$3,I89&gt;='高考-分数线'!$F$3),36,IF(I89&gt;='高考-分数线'!$F$3,18,0))))</f>
        <v>0</v>
      </c>
      <c r="R89" s="9">
        <f>IF($D89="理科",IF(AND($M89&gt;='高考-分数线'!$C$2,J89&gt;='高考-分数线'!$G$2),36,IF(J89&gt;='高考-分数线'!$G$2,18,0)),IF($D89="文科",IF(AND($M89&gt;='高考-分数线'!$C$3,J89&gt;='高考-分数线'!$G$3),36,IF(J89&gt;='高考-分数线'!$G$3,18,0))))</f>
        <v>18</v>
      </c>
      <c r="S89" s="9">
        <f>IF($D89="理科",IF(AND($M89&gt;='高考-分数线'!$C$2,K89&gt;='高考-分数线'!$H$2),36,IF(K89&gt;='高考-分数线'!$H$2,18,0)),IF($D89="文科",IF(AND($M89&gt;='高考-分数线'!$C$3,K89&gt;='高考-分数线'!$H$3),36,IF(K89&gt;='高考-分数线'!$H$3,18,0))))</f>
        <v>0</v>
      </c>
      <c r="T89" s="9">
        <f>IF($D89="理科",IF(AND($M89&gt;='高考-分数线'!$C$2,L89&gt;='高考-分数线'!$I$2),36,IF(L89&gt;='高考-分数线'!$I$2,18,0)),IF($D89="文科",IF(AND($M89&gt;='高考-分数线'!$C$3,L89&gt;='高考-分数线'!$I$3),36,IF(L89&gt;='高考-分数线'!$I$3,18,0))))</f>
        <v>0</v>
      </c>
      <c r="U89" s="33"/>
      <c r="V89" s="54" t="s">
        <v>74</v>
      </c>
      <c r="W89" s="9">
        <f t="shared" si="38"/>
        <v>0</v>
      </c>
      <c r="X89" s="54" t="s">
        <v>79</v>
      </c>
      <c r="Y89" s="9">
        <f t="shared" si="39"/>
        <v>1.8</v>
      </c>
      <c r="Z89" s="54" t="s">
        <v>86</v>
      </c>
      <c r="AA89" s="9">
        <f t="shared" si="40"/>
        <v>0</v>
      </c>
      <c r="AB89" s="54" t="s">
        <v>91</v>
      </c>
      <c r="AC89" s="9">
        <f t="shared" si="41"/>
        <v>1.8</v>
      </c>
      <c r="AD89" s="54" t="s">
        <v>96</v>
      </c>
      <c r="AE89" s="9">
        <f t="shared" si="42"/>
        <v>0</v>
      </c>
      <c r="AF89" s="54" t="s">
        <v>102</v>
      </c>
      <c r="AG89" s="9">
        <f t="shared" si="43"/>
        <v>0</v>
      </c>
      <c r="AH89" s="9"/>
      <c r="AI89" s="9" t="s">
        <v>74</v>
      </c>
      <c r="AJ89" s="9">
        <f t="shared" si="44"/>
        <v>0</v>
      </c>
      <c r="AK89" s="55" t="s">
        <v>84</v>
      </c>
      <c r="AL89" s="9">
        <f t="shared" si="45"/>
        <v>1.8</v>
      </c>
      <c r="AM89" s="9" t="s">
        <v>89</v>
      </c>
      <c r="AN89" s="9">
        <f t="shared" si="46"/>
        <v>0</v>
      </c>
      <c r="AO89" s="54" t="s">
        <v>94</v>
      </c>
      <c r="AP89" s="9">
        <f t="shared" si="47"/>
        <v>1.8</v>
      </c>
      <c r="AQ89" s="54" t="s">
        <v>96</v>
      </c>
      <c r="AR89" s="9">
        <f t="shared" si="48"/>
        <v>0</v>
      </c>
      <c r="AS89" s="54" t="s">
        <v>102</v>
      </c>
      <c r="AT89" s="9">
        <f t="shared" si="49"/>
        <v>0</v>
      </c>
      <c r="AU89" s="9"/>
      <c r="AV89" s="54" t="s">
        <v>73</v>
      </c>
      <c r="AW89" s="9">
        <f t="shared" si="50"/>
        <v>0</v>
      </c>
      <c r="AX89" s="54" t="s">
        <v>84</v>
      </c>
      <c r="AY89" s="9">
        <f t="shared" si="51"/>
        <v>2.7</v>
      </c>
      <c r="AZ89" s="54" t="s">
        <v>88</v>
      </c>
      <c r="BA89" s="9">
        <f t="shared" si="52"/>
        <v>0</v>
      </c>
      <c r="BB89" s="54" t="s">
        <v>94</v>
      </c>
      <c r="BC89" s="9">
        <f t="shared" si="53"/>
        <v>2.7</v>
      </c>
      <c r="BD89" s="54" t="s">
        <v>98</v>
      </c>
      <c r="BE89" s="9">
        <f t="shared" si="54"/>
        <v>0</v>
      </c>
      <c r="BF89" s="54" t="s">
        <v>121</v>
      </c>
      <c r="BG89" s="9">
        <f t="shared" si="55"/>
        <v>0</v>
      </c>
      <c r="BH89" s="9"/>
      <c r="BI89" s="54" t="s">
        <v>73</v>
      </c>
      <c r="BJ89" s="9">
        <f t="shared" si="56"/>
        <v>0</v>
      </c>
      <c r="BK89" s="55" t="s">
        <v>84</v>
      </c>
      <c r="BL89" s="9">
        <f t="shared" si="57"/>
        <v>2.7</v>
      </c>
      <c r="BM89" s="54" t="s">
        <v>135</v>
      </c>
      <c r="BN89" s="9">
        <f t="shared" si="58"/>
        <v>0</v>
      </c>
      <c r="BO89" s="54" t="s">
        <v>94</v>
      </c>
      <c r="BP89" s="9">
        <f t="shared" si="59"/>
        <v>2.7</v>
      </c>
      <c r="BQ89" s="54" t="s">
        <v>98</v>
      </c>
      <c r="BR89" s="9">
        <f t="shared" si="60"/>
        <v>0</v>
      </c>
      <c r="BS89" s="54" t="s">
        <v>121</v>
      </c>
      <c r="BT89" s="9">
        <f t="shared" si="61"/>
        <v>0</v>
      </c>
      <c r="BU89" s="9"/>
      <c r="BV89" s="54" t="s">
        <v>75</v>
      </c>
      <c r="BW89" s="9">
        <f t="shared" si="62"/>
        <v>0</v>
      </c>
      <c r="BX89" s="55" t="s">
        <v>81</v>
      </c>
      <c r="BY89" s="9">
        <f t="shared" si="63"/>
        <v>4.5</v>
      </c>
      <c r="BZ89" s="54" t="s">
        <v>89</v>
      </c>
      <c r="CA89" s="9">
        <f t="shared" si="64"/>
        <v>0</v>
      </c>
      <c r="CB89" s="54" t="s">
        <v>94</v>
      </c>
      <c r="CC89" s="9">
        <f t="shared" si="65"/>
        <v>4.5</v>
      </c>
      <c r="CD89" s="54" t="s">
        <v>96</v>
      </c>
      <c r="CE89" s="9">
        <f t="shared" si="66"/>
        <v>0</v>
      </c>
      <c r="CF89" s="54" t="s">
        <v>122</v>
      </c>
      <c r="CG89" s="9">
        <f t="shared" si="67"/>
        <v>0</v>
      </c>
      <c r="CH89" s="9"/>
      <c r="CI89" s="54" t="s">
        <v>75</v>
      </c>
      <c r="CJ89" s="9">
        <f t="shared" si="68"/>
        <v>0</v>
      </c>
      <c r="CK89" s="55" t="s">
        <v>81</v>
      </c>
      <c r="CL89" s="9">
        <f t="shared" si="69"/>
        <v>4.5</v>
      </c>
      <c r="CM89" s="54" t="s">
        <v>89</v>
      </c>
      <c r="CN89" s="9">
        <f t="shared" si="70"/>
        <v>0</v>
      </c>
      <c r="CO89" s="54" t="s">
        <v>94</v>
      </c>
      <c r="CP89" s="9">
        <f t="shared" si="71"/>
        <v>4.5</v>
      </c>
      <c r="CQ89" s="54" t="s">
        <v>96</v>
      </c>
      <c r="CR89" s="9">
        <f t="shared" si="72"/>
        <v>0</v>
      </c>
      <c r="CS89" s="54" t="s">
        <v>122</v>
      </c>
      <c r="CT89" s="9">
        <f t="shared" si="73"/>
        <v>0</v>
      </c>
    </row>
    <row r="90" spans="1:98" x14ac:dyDescent="0.15">
      <c r="A90" s="33" t="s">
        <v>344</v>
      </c>
      <c r="B90" s="34" t="s">
        <v>345</v>
      </c>
      <c r="C90" s="35" t="s">
        <v>346</v>
      </c>
      <c r="D90" s="35" t="s">
        <v>51</v>
      </c>
      <c r="E90" s="9"/>
      <c r="F90" s="36"/>
      <c r="G90" s="33">
        <v>96</v>
      </c>
      <c r="H90" s="9">
        <v>89</v>
      </c>
      <c r="I90" s="9">
        <v>111</v>
      </c>
      <c r="J90" s="9">
        <v>43</v>
      </c>
      <c r="K90" s="9">
        <v>42</v>
      </c>
      <c r="L90" s="9">
        <v>43</v>
      </c>
      <c r="M90" s="4">
        <f t="shared" si="37"/>
        <v>424</v>
      </c>
      <c r="N90" s="33"/>
      <c r="O90" s="9">
        <f>IF($D90="理科",IF(AND($M90&gt;='高考-分数线'!$C$2,$G90&gt;='高考-分数线'!$D$2),36,IF($G90&gt;='高考-分数线'!$D$2,18,0)),IF($D90="文科",IF(AND($M90&gt;='高考-分数线'!$C$3,$G90&gt;='高考-分数线'!$D$3),36,IF($G90&gt;='高考-分数线'!$D$3,18,0))))</f>
        <v>0</v>
      </c>
      <c r="P90" s="9">
        <f>IF($D90="理科",IF(AND($M90&gt;='高考-分数线'!$C$2,H90&gt;='高考-分数线'!$E$2),36,IF(H90&gt;='高考-分数线'!$E$2,18,0)),IF($D90="文科",IF(AND($M90&gt;='高考-分数线'!$C$3,H90&gt;='高考-分数线'!$E$3),36,IF(H90&gt;='高考-分数线'!$E$3,18,0))))</f>
        <v>18</v>
      </c>
      <c r="Q90" s="9">
        <f>IF($D90="理科",IF(AND($M90&gt;='高考-分数线'!$C$2,I90&gt;='高考-分数线'!$F$2),36,IF(I90&gt;='高考-分数线'!$F$2,18,0)),IF($D90="文科",IF(AND($M90&gt;='高考-分数线'!$C$3,I90&gt;='高考-分数线'!$F$3),36,IF(I90&gt;='高考-分数线'!$F$3,18,0))))</f>
        <v>18</v>
      </c>
      <c r="R90" s="9">
        <f>IF($D90="理科",IF(AND($M90&gt;='高考-分数线'!$C$2,J90&gt;='高考-分数线'!$G$2),36,IF(J90&gt;='高考-分数线'!$G$2,18,0)),IF($D90="文科",IF(AND($M90&gt;='高考-分数线'!$C$3,J90&gt;='高考-分数线'!$G$3),36,IF(J90&gt;='高考-分数线'!$G$3,18,0))))</f>
        <v>0</v>
      </c>
      <c r="S90" s="9">
        <f>IF($D90="理科",IF(AND($M90&gt;='高考-分数线'!$C$2,K90&gt;='高考-分数线'!$H$2),36,IF(K90&gt;='高考-分数线'!$H$2,18,0)),IF($D90="文科",IF(AND($M90&gt;='高考-分数线'!$C$3,K90&gt;='高考-分数线'!$H$3),36,IF(K90&gt;='高考-分数线'!$H$3,18,0))))</f>
        <v>0</v>
      </c>
      <c r="T90" s="9">
        <f>IF($D90="理科",IF(AND($M90&gt;='高考-分数线'!$C$2,L90&gt;='高考-分数线'!$I$2),36,IF(L90&gt;='高考-分数线'!$I$2,18,0)),IF($D90="文科",IF(AND($M90&gt;='高考-分数线'!$C$3,L90&gt;='高考-分数线'!$I$3),36,IF(L90&gt;='高考-分数线'!$I$3,18,0))))</f>
        <v>0</v>
      </c>
      <c r="U90" s="33"/>
      <c r="V90" s="54" t="s">
        <v>73</v>
      </c>
      <c r="W90" s="9">
        <f t="shared" si="38"/>
        <v>0</v>
      </c>
      <c r="X90" s="54" t="s">
        <v>84</v>
      </c>
      <c r="Y90" s="9">
        <f t="shared" si="39"/>
        <v>1.8</v>
      </c>
      <c r="Z90" s="54" t="s">
        <v>88</v>
      </c>
      <c r="AA90" s="9">
        <f t="shared" si="40"/>
        <v>1.8</v>
      </c>
      <c r="AB90" s="54" t="s">
        <v>93</v>
      </c>
      <c r="AC90" s="9">
        <f t="shared" si="41"/>
        <v>0</v>
      </c>
      <c r="AD90" s="54" t="s">
        <v>96</v>
      </c>
      <c r="AE90" s="9">
        <f t="shared" si="42"/>
        <v>0</v>
      </c>
      <c r="AF90" s="54" t="s">
        <v>102</v>
      </c>
      <c r="AG90" s="9">
        <f t="shared" si="43"/>
        <v>0</v>
      </c>
      <c r="AH90" s="9"/>
      <c r="AI90" s="9" t="s">
        <v>73</v>
      </c>
      <c r="AJ90" s="9">
        <f t="shared" si="44"/>
        <v>0</v>
      </c>
      <c r="AK90" s="55" t="s">
        <v>84</v>
      </c>
      <c r="AL90" s="9">
        <f t="shared" si="45"/>
        <v>1.8</v>
      </c>
      <c r="AM90" s="9" t="s">
        <v>88</v>
      </c>
      <c r="AN90" s="9">
        <f t="shared" si="46"/>
        <v>1.8</v>
      </c>
      <c r="AO90" s="54" t="s">
        <v>93</v>
      </c>
      <c r="AP90" s="9">
        <f t="shared" si="47"/>
        <v>0</v>
      </c>
      <c r="AQ90" s="54" t="s">
        <v>98</v>
      </c>
      <c r="AR90" s="9">
        <f t="shared" si="48"/>
        <v>0</v>
      </c>
      <c r="AS90" s="54" t="s">
        <v>102</v>
      </c>
      <c r="AT90" s="9">
        <f t="shared" si="49"/>
        <v>0</v>
      </c>
      <c r="AU90" s="9"/>
      <c r="AV90" s="54" t="s">
        <v>73</v>
      </c>
      <c r="AW90" s="9">
        <f t="shared" si="50"/>
        <v>0</v>
      </c>
      <c r="AX90" s="54" t="s">
        <v>84</v>
      </c>
      <c r="AY90" s="9">
        <f t="shared" si="51"/>
        <v>2.7</v>
      </c>
      <c r="AZ90" s="54" t="s">
        <v>88</v>
      </c>
      <c r="BA90" s="9">
        <f t="shared" si="52"/>
        <v>2.7</v>
      </c>
      <c r="BB90" s="54" t="s">
        <v>93</v>
      </c>
      <c r="BC90" s="9">
        <f t="shared" si="53"/>
        <v>0</v>
      </c>
      <c r="BD90" s="54" t="s">
        <v>96</v>
      </c>
      <c r="BE90" s="9">
        <f t="shared" si="54"/>
        <v>0</v>
      </c>
      <c r="BF90" s="54" t="s">
        <v>102</v>
      </c>
      <c r="BG90" s="9">
        <f t="shared" si="55"/>
        <v>0</v>
      </c>
      <c r="BH90" s="9"/>
      <c r="BI90" s="54" t="s">
        <v>73</v>
      </c>
      <c r="BJ90" s="9">
        <f t="shared" si="56"/>
        <v>0</v>
      </c>
      <c r="BK90" s="55" t="s">
        <v>84</v>
      </c>
      <c r="BL90" s="9">
        <f t="shared" si="57"/>
        <v>2.7</v>
      </c>
      <c r="BM90" s="54" t="s">
        <v>135</v>
      </c>
      <c r="BN90" s="9">
        <f t="shared" si="58"/>
        <v>2.7</v>
      </c>
      <c r="BO90" s="54" t="s">
        <v>93</v>
      </c>
      <c r="BP90" s="9">
        <f t="shared" si="59"/>
        <v>0</v>
      </c>
      <c r="BQ90" s="54" t="s">
        <v>96</v>
      </c>
      <c r="BR90" s="9">
        <f t="shared" si="60"/>
        <v>0</v>
      </c>
      <c r="BS90" s="54" t="s">
        <v>102</v>
      </c>
      <c r="BT90" s="9">
        <f t="shared" si="61"/>
        <v>0</v>
      </c>
      <c r="BU90" s="9"/>
      <c r="BV90" s="54" t="s">
        <v>136</v>
      </c>
      <c r="BW90" s="9">
        <f t="shared" si="62"/>
        <v>0</v>
      </c>
      <c r="BX90" s="55" t="s">
        <v>84</v>
      </c>
      <c r="BY90" s="9">
        <f t="shared" si="63"/>
        <v>4.5</v>
      </c>
      <c r="BZ90" s="54" t="s">
        <v>88</v>
      </c>
      <c r="CA90" s="9">
        <f t="shared" si="64"/>
        <v>4.5</v>
      </c>
      <c r="CB90" s="54" t="s">
        <v>93</v>
      </c>
      <c r="CC90" s="9">
        <f t="shared" si="65"/>
        <v>0</v>
      </c>
      <c r="CD90" s="54" t="s">
        <v>96</v>
      </c>
      <c r="CE90" s="9">
        <f t="shared" si="66"/>
        <v>0</v>
      </c>
      <c r="CF90" s="54" t="s">
        <v>102</v>
      </c>
      <c r="CG90" s="9">
        <f t="shared" si="67"/>
        <v>0</v>
      </c>
      <c r="CH90" s="9"/>
      <c r="CI90" s="54" t="s">
        <v>136</v>
      </c>
      <c r="CJ90" s="9">
        <f t="shared" si="68"/>
        <v>0</v>
      </c>
      <c r="CK90" s="55" t="s">
        <v>84</v>
      </c>
      <c r="CL90" s="9">
        <f t="shared" si="69"/>
        <v>4.5</v>
      </c>
      <c r="CM90" s="54" t="s">
        <v>88</v>
      </c>
      <c r="CN90" s="9">
        <f t="shared" si="70"/>
        <v>4.5</v>
      </c>
      <c r="CO90" s="54" t="s">
        <v>93</v>
      </c>
      <c r="CP90" s="9">
        <f t="shared" si="71"/>
        <v>0</v>
      </c>
      <c r="CQ90" s="54" t="s">
        <v>96</v>
      </c>
      <c r="CR90" s="9">
        <f t="shared" si="72"/>
        <v>0</v>
      </c>
      <c r="CS90" s="54" t="s">
        <v>102</v>
      </c>
      <c r="CT90" s="9">
        <f t="shared" si="73"/>
        <v>0</v>
      </c>
    </row>
    <row r="91" spans="1:98" s="18" customFormat="1" x14ac:dyDescent="0.15">
      <c r="A91" s="37" t="s">
        <v>347</v>
      </c>
      <c r="B91" s="40" t="s">
        <v>348</v>
      </c>
      <c r="C91" s="58" t="s">
        <v>170</v>
      </c>
      <c r="D91" s="58" t="s">
        <v>51</v>
      </c>
      <c r="E91" s="16">
        <v>1</v>
      </c>
      <c r="F91" s="59"/>
      <c r="G91" s="37">
        <v>107</v>
      </c>
      <c r="H91" s="16">
        <v>73</v>
      </c>
      <c r="I91" s="16">
        <v>80</v>
      </c>
      <c r="J91" s="16">
        <v>72.5</v>
      </c>
      <c r="K91" s="16">
        <v>37.5</v>
      </c>
      <c r="L91" s="16">
        <v>53</v>
      </c>
      <c r="M91" s="59">
        <f t="shared" si="37"/>
        <v>423</v>
      </c>
      <c r="N91" s="37"/>
      <c r="O91" s="16">
        <f>IF($D91="理科",IF(AND($M91&gt;='高考-分数线'!$C$2,$G91&gt;='高考-分数线'!$D$2),36,IF($G91&gt;='高考-分数线'!$D$2,18,0)),IF($D91="文科",IF(AND($M91&gt;='高考-分数线'!$C$3,$G91&gt;='高考-分数线'!$D$3),36,IF($G91&gt;='高考-分数线'!$D$3,18,0))))</f>
        <v>18</v>
      </c>
      <c r="P91" s="16">
        <f>IF($D91="理科",IF(AND($M91&gt;='高考-分数线'!$C$2,H91&gt;='高考-分数线'!$E$2),36,IF(H91&gt;='高考-分数线'!$E$2,18,0)),IF($D91="文科",IF(AND($M91&gt;='高考-分数线'!$C$3,H91&gt;='高考-分数线'!$E$3),36,IF(H91&gt;='高考-分数线'!$E$3,18,0))))</f>
        <v>0</v>
      </c>
      <c r="Q91" s="16">
        <f>IF($D91="理科",IF(AND($M91&gt;='高考-分数线'!$C$2,I91&gt;='高考-分数线'!$F$2),36,IF(I91&gt;='高考-分数线'!$F$2,18,0)),IF($D91="文科",IF(AND($M91&gt;='高考-分数线'!$C$3,I91&gt;='高考-分数线'!$F$3),36,IF(I91&gt;='高考-分数线'!$F$3,18,0))))</f>
        <v>0</v>
      </c>
      <c r="R91" s="16">
        <f>IF($D91="理科",IF(AND($M91&gt;='高考-分数线'!$C$2,J91&gt;='高考-分数线'!$G$2),36,IF(J91&gt;='高考-分数线'!$G$2,18,0)),IF($D91="文科",IF(AND($M91&gt;='高考-分数线'!$C$3,J91&gt;='高考-分数线'!$G$3),36,IF(J91&gt;='高考-分数线'!$G$3,18,0))))</f>
        <v>18</v>
      </c>
      <c r="S91" s="16">
        <f>IF($D91="理科",IF(AND($M91&gt;='高考-分数线'!$C$2,K91&gt;='高考-分数线'!$H$2),36,IF(K91&gt;='高考-分数线'!$H$2,18,0)),IF($D91="文科",IF(AND($M91&gt;='高考-分数线'!$C$3,K91&gt;='高考-分数线'!$H$3),36,IF(K91&gt;='高考-分数线'!$H$3,18,0))))</f>
        <v>0</v>
      </c>
      <c r="T91" s="16">
        <f>IF($D91="理科",IF(AND($M91&gt;='高考-分数线'!$C$2,L91&gt;='高考-分数线'!$I$2),36,IF(L91&gt;='高考-分数线'!$I$2,18,0)),IF($D91="文科",IF(AND($M91&gt;='高考-分数线'!$C$3,L91&gt;='高考-分数线'!$I$3),36,IF(L91&gt;='高考-分数线'!$I$3,18,0))))</f>
        <v>0</v>
      </c>
      <c r="U91" s="37"/>
      <c r="V91" s="60" t="s">
        <v>76</v>
      </c>
      <c r="W91" s="16">
        <f t="shared" si="38"/>
        <v>1.8</v>
      </c>
      <c r="X91" s="60" t="s">
        <v>83</v>
      </c>
      <c r="Y91" s="16">
        <f t="shared" si="39"/>
        <v>0</v>
      </c>
      <c r="Z91" s="60" t="s">
        <v>85</v>
      </c>
      <c r="AA91" s="16">
        <f t="shared" si="40"/>
        <v>0</v>
      </c>
      <c r="AB91" s="60" t="s">
        <v>94</v>
      </c>
      <c r="AC91" s="16">
        <f t="shared" si="41"/>
        <v>1.8</v>
      </c>
      <c r="AD91" s="60" t="s">
        <v>98</v>
      </c>
      <c r="AE91" s="16">
        <f t="shared" si="42"/>
        <v>0</v>
      </c>
      <c r="AF91" s="60" t="s">
        <v>121</v>
      </c>
      <c r="AG91" s="16">
        <f t="shared" si="43"/>
        <v>0</v>
      </c>
      <c r="AH91" s="16"/>
      <c r="AI91" s="16" t="s">
        <v>76</v>
      </c>
      <c r="AJ91" s="16">
        <f t="shared" si="44"/>
        <v>1.8</v>
      </c>
      <c r="AK91" s="61" t="s">
        <v>79</v>
      </c>
      <c r="AL91" s="16">
        <f t="shared" si="45"/>
        <v>0</v>
      </c>
      <c r="AM91" s="16" t="s">
        <v>89</v>
      </c>
      <c r="AN91" s="16">
        <f t="shared" si="46"/>
        <v>0</v>
      </c>
      <c r="AO91" s="60" t="s">
        <v>94</v>
      </c>
      <c r="AP91" s="16">
        <f t="shared" si="47"/>
        <v>1.8</v>
      </c>
      <c r="AQ91" s="60" t="s">
        <v>96</v>
      </c>
      <c r="AR91" s="16">
        <f t="shared" si="48"/>
        <v>0</v>
      </c>
      <c r="AS91" s="60" t="s">
        <v>122</v>
      </c>
      <c r="AT91" s="16">
        <f t="shared" si="49"/>
        <v>0</v>
      </c>
      <c r="AU91" s="16"/>
      <c r="AV91" s="60"/>
      <c r="AW91" s="16"/>
      <c r="AX91" s="60"/>
      <c r="AY91" s="16"/>
      <c r="AZ91" s="60"/>
      <c r="BA91" s="16"/>
      <c r="BB91" s="60"/>
      <c r="BC91" s="16"/>
      <c r="BD91" s="60"/>
      <c r="BE91" s="16"/>
      <c r="BF91" s="60"/>
      <c r="BG91" s="16"/>
      <c r="BH91" s="16"/>
      <c r="BI91" s="60" t="s">
        <v>75</v>
      </c>
      <c r="BJ91" s="16">
        <f>$O91*3/10</f>
        <v>5.4</v>
      </c>
      <c r="BK91" s="61" t="s">
        <v>81</v>
      </c>
      <c r="BL91" s="16">
        <f>$P91*3/10</f>
        <v>0</v>
      </c>
      <c r="BM91" s="60" t="s">
        <v>89</v>
      </c>
      <c r="BN91" s="16">
        <f>$Q91*3/10</f>
        <v>0</v>
      </c>
      <c r="BO91" s="54" t="s">
        <v>91</v>
      </c>
      <c r="BP91" s="16">
        <f>$R91*3/10</f>
        <v>5.4</v>
      </c>
      <c r="BQ91" s="54" t="s">
        <v>99</v>
      </c>
      <c r="BR91" s="16">
        <f>$S91*3/10</f>
        <v>0</v>
      </c>
      <c r="BS91" s="54" t="s">
        <v>122</v>
      </c>
      <c r="BT91" s="16">
        <f>$T91*3/10</f>
        <v>0</v>
      </c>
      <c r="BU91" s="16"/>
      <c r="BV91" s="60" t="s">
        <v>75</v>
      </c>
      <c r="BW91" s="16">
        <f t="shared" si="62"/>
        <v>4.5</v>
      </c>
      <c r="BX91" s="61" t="s">
        <v>81</v>
      </c>
      <c r="BY91" s="16">
        <f t="shared" si="63"/>
        <v>0</v>
      </c>
      <c r="BZ91" s="60" t="s">
        <v>89</v>
      </c>
      <c r="CA91" s="16">
        <f t="shared" si="64"/>
        <v>0</v>
      </c>
      <c r="CB91" s="60" t="s">
        <v>93</v>
      </c>
      <c r="CC91" s="16">
        <f t="shared" si="65"/>
        <v>4.5</v>
      </c>
      <c r="CD91" s="60" t="s">
        <v>99</v>
      </c>
      <c r="CE91" s="16">
        <f t="shared" si="66"/>
        <v>0</v>
      </c>
      <c r="CF91" s="60" t="s">
        <v>102</v>
      </c>
      <c r="CG91" s="16">
        <f t="shared" si="67"/>
        <v>0</v>
      </c>
      <c r="CH91" s="16"/>
      <c r="CI91" s="60" t="s">
        <v>75</v>
      </c>
      <c r="CJ91" s="16">
        <f t="shared" si="68"/>
        <v>4.5</v>
      </c>
      <c r="CK91" s="61" t="s">
        <v>81</v>
      </c>
      <c r="CL91" s="16">
        <f t="shared" si="69"/>
        <v>0</v>
      </c>
      <c r="CM91" s="60" t="s">
        <v>89</v>
      </c>
      <c r="CN91" s="16">
        <f t="shared" si="70"/>
        <v>0</v>
      </c>
      <c r="CO91" s="60" t="s">
        <v>93</v>
      </c>
      <c r="CP91" s="16">
        <f t="shared" si="71"/>
        <v>4.5</v>
      </c>
      <c r="CQ91" s="60" t="s">
        <v>99</v>
      </c>
      <c r="CR91" s="16">
        <f t="shared" si="72"/>
        <v>0</v>
      </c>
      <c r="CS91" s="60" t="s">
        <v>102</v>
      </c>
      <c r="CT91" s="16">
        <f t="shared" si="73"/>
        <v>0</v>
      </c>
    </row>
    <row r="92" spans="1:98" x14ac:dyDescent="0.15">
      <c r="A92" s="33" t="s">
        <v>349</v>
      </c>
      <c r="B92" s="34" t="s">
        <v>350</v>
      </c>
      <c r="C92" s="35" t="s">
        <v>170</v>
      </c>
      <c r="D92" s="35" t="s">
        <v>51</v>
      </c>
      <c r="E92" s="9"/>
      <c r="F92" s="36"/>
      <c r="G92" s="33">
        <v>76</v>
      </c>
      <c r="H92" s="9">
        <v>91</v>
      </c>
      <c r="I92" s="9">
        <v>63</v>
      </c>
      <c r="J92" s="9">
        <v>85</v>
      </c>
      <c r="K92" s="9">
        <v>36</v>
      </c>
      <c r="L92" s="9">
        <v>70.5</v>
      </c>
      <c r="M92" s="4">
        <f t="shared" si="37"/>
        <v>421.5</v>
      </c>
      <c r="N92" s="33"/>
      <c r="O92" s="9">
        <f>IF($D92="理科",IF(AND($M92&gt;='高考-分数线'!$C$2,$G92&gt;='高考-分数线'!$D$2),36,IF($G92&gt;='高考-分数线'!$D$2,18,0)),IF($D92="文科",IF(AND($M92&gt;='高考-分数线'!$C$3,$G92&gt;='高考-分数线'!$D$3),36,IF($G92&gt;='高考-分数线'!$D$3,18,0))))</f>
        <v>0</v>
      </c>
      <c r="P92" s="9">
        <f>IF($D92="理科",IF(AND($M92&gt;='高考-分数线'!$C$2,H92&gt;='高考-分数线'!$E$2),36,IF(H92&gt;='高考-分数线'!$E$2,18,0)),IF($D92="文科",IF(AND($M92&gt;='高考-分数线'!$C$3,H92&gt;='高考-分数线'!$E$3),36,IF(H92&gt;='高考-分数线'!$E$3,18,0))))</f>
        <v>18</v>
      </c>
      <c r="Q92" s="9">
        <f>IF($D92="理科",IF(AND($M92&gt;='高考-分数线'!$C$2,I92&gt;='高考-分数线'!$F$2),36,IF(I92&gt;='高考-分数线'!$F$2,18,0)),IF($D92="文科",IF(AND($M92&gt;='高考-分数线'!$C$3,I92&gt;='高考-分数线'!$F$3),36,IF(I92&gt;='高考-分数线'!$F$3,18,0))))</f>
        <v>0</v>
      </c>
      <c r="R92" s="9">
        <f>IF($D92="理科",IF(AND($M92&gt;='高考-分数线'!$C$2,J92&gt;='高考-分数线'!$G$2),36,IF(J92&gt;='高考-分数线'!$G$2,18,0)),IF($D92="文科",IF(AND($M92&gt;='高考-分数线'!$C$3,J92&gt;='高考-分数线'!$G$3),36,IF(J92&gt;='高考-分数线'!$G$3,18,0))))</f>
        <v>18</v>
      </c>
      <c r="S92" s="9">
        <f>IF($D92="理科",IF(AND($M92&gt;='高考-分数线'!$C$2,K92&gt;='高考-分数线'!$H$2),36,IF(K92&gt;='高考-分数线'!$H$2,18,0)),IF($D92="文科",IF(AND($M92&gt;='高考-分数线'!$C$3,K92&gt;='高考-分数线'!$H$3),36,IF(K92&gt;='高考-分数线'!$H$3,18,0))))</f>
        <v>0</v>
      </c>
      <c r="T92" s="9">
        <f>IF($D92="理科",IF(AND($M92&gt;='高考-分数线'!$C$2,L92&gt;='高考-分数线'!$I$2),36,IF(L92&gt;='高考-分数线'!$I$2,18,0)),IF($D92="文科",IF(AND($M92&gt;='高考-分数线'!$C$3,L92&gt;='高考-分数线'!$I$3),36,IF(L92&gt;='高考-分数线'!$I$3,18,0))))</f>
        <v>18</v>
      </c>
      <c r="U92" s="33"/>
      <c r="V92" s="54" t="s">
        <v>78</v>
      </c>
      <c r="W92" s="9">
        <f t="shared" si="38"/>
        <v>0</v>
      </c>
      <c r="X92" s="54" t="s">
        <v>79</v>
      </c>
      <c r="Y92" s="9">
        <f t="shared" si="39"/>
        <v>1.8</v>
      </c>
      <c r="Z92" s="54" t="s">
        <v>86</v>
      </c>
      <c r="AA92" s="9">
        <f t="shared" si="40"/>
        <v>0</v>
      </c>
      <c r="AB92" s="54" t="s">
        <v>94</v>
      </c>
      <c r="AC92" s="9">
        <f t="shared" si="41"/>
        <v>1.8</v>
      </c>
      <c r="AD92" s="54" t="s">
        <v>99</v>
      </c>
      <c r="AE92" s="9">
        <f t="shared" si="42"/>
        <v>0</v>
      </c>
      <c r="AF92" s="54" t="s">
        <v>102</v>
      </c>
      <c r="AG92" s="9">
        <f t="shared" si="43"/>
        <v>1.8</v>
      </c>
      <c r="AH92" s="9"/>
      <c r="AI92" s="9" t="s">
        <v>74</v>
      </c>
      <c r="AJ92" s="9">
        <f t="shared" si="44"/>
        <v>0</v>
      </c>
      <c r="AK92" s="55" t="s">
        <v>82</v>
      </c>
      <c r="AL92" s="9">
        <f t="shared" si="45"/>
        <v>1.8</v>
      </c>
      <c r="AM92" s="9" t="s">
        <v>88</v>
      </c>
      <c r="AN92" s="9">
        <f t="shared" si="46"/>
        <v>0</v>
      </c>
      <c r="AO92" s="54" t="s">
        <v>91</v>
      </c>
      <c r="AP92" s="9">
        <f t="shared" si="47"/>
        <v>1.8</v>
      </c>
      <c r="AQ92" s="54" t="s">
        <v>96</v>
      </c>
      <c r="AR92" s="9">
        <f t="shared" si="48"/>
        <v>0</v>
      </c>
      <c r="AS92" s="54" t="s">
        <v>102</v>
      </c>
      <c r="AT92" s="9">
        <f t="shared" si="49"/>
        <v>1.8</v>
      </c>
      <c r="AU92" s="9"/>
      <c r="AV92" s="54" t="s">
        <v>75</v>
      </c>
      <c r="AW92" s="9">
        <f t="shared" si="50"/>
        <v>0</v>
      </c>
      <c r="AX92" s="54" t="s">
        <v>132</v>
      </c>
      <c r="AY92" s="9">
        <f t="shared" si="51"/>
        <v>2.7</v>
      </c>
      <c r="AZ92" s="54" t="s">
        <v>90</v>
      </c>
      <c r="BA92" s="9">
        <f t="shared" si="52"/>
        <v>0</v>
      </c>
      <c r="BB92" s="54" t="s">
        <v>91</v>
      </c>
      <c r="BC92" s="9">
        <f t="shared" si="53"/>
        <v>2.7</v>
      </c>
      <c r="BD92" s="54" t="s">
        <v>99</v>
      </c>
      <c r="BE92" s="9">
        <f t="shared" si="54"/>
        <v>0</v>
      </c>
      <c r="BF92" s="54" t="s">
        <v>102</v>
      </c>
      <c r="BG92" s="9">
        <f t="shared" si="55"/>
        <v>2.7</v>
      </c>
      <c r="BH92" s="9"/>
      <c r="BI92" s="54" t="s">
        <v>75</v>
      </c>
      <c r="BJ92" s="9">
        <f t="shared" si="56"/>
        <v>0</v>
      </c>
      <c r="BK92" s="55" t="s">
        <v>83</v>
      </c>
      <c r="BL92" s="9">
        <f t="shared" si="57"/>
        <v>2.7</v>
      </c>
      <c r="BM92" s="54" t="s">
        <v>90</v>
      </c>
      <c r="BN92" s="9">
        <f t="shared" si="58"/>
        <v>0</v>
      </c>
      <c r="BO92" s="54" t="s">
        <v>91</v>
      </c>
      <c r="BP92" s="9">
        <f t="shared" si="59"/>
        <v>2.7</v>
      </c>
      <c r="BQ92" s="54" t="s">
        <v>99</v>
      </c>
      <c r="BR92" s="9">
        <f t="shared" si="60"/>
        <v>0</v>
      </c>
      <c r="BS92" s="54" t="s">
        <v>102</v>
      </c>
      <c r="BT92" s="9">
        <f t="shared" si="61"/>
        <v>2.7</v>
      </c>
      <c r="BU92" s="9"/>
      <c r="BV92" s="54" t="s">
        <v>74</v>
      </c>
      <c r="BW92" s="9">
        <f t="shared" si="62"/>
        <v>0</v>
      </c>
      <c r="BX92" s="55" t="s">
        <v>137</v>
      </c>
      <c r="BY92" s="9">
        <f t="shared" si="63"/>
        <v>4.5</v>
      </c>
      <c r="BZ92" s="54" t="s">
        <v>85</v>
      </c>
      <c r="CA92" s="9">
        <f t="shared" si="64"/>
        <v>0</v>
      </c>
      <c r="CB92" s="54" t="s">
        <v>94</v>
      </c>
      <c r="CC92" s="9">
        <f t="shared" si="65"/>
        <v>4.5</v>
      </c>
      <c r="CD92" s="54" t="s">
        <v>98</v>
      </c>
      <c r="CE92" s="9">
        <f t="shared" si="66"/>
        <v>0</v>
      </c>
      <c r="CF92" s="54" t="s">
        <v>121</v>
      </c>
      <c r="CG92" s="9">
        <f t="shared" si="67"/>
        <v>4.5</v>
      </c>
      <c r="CH92" s="9"/>
      <c r="CI92" s="54" t="s">
        <v>74</v>
      </c>
      <c r="CJ92" s="9">
        <f t="shared" si="68"/>
        <v>0</v>
      </c>
      <c r="CK92" s="55" t="s">
        <v>137</v>
      </c>
      <c r="CL92" s="9">
        <f t="shared" si="69"/>
        <v>4.5</v>
      </c>
      <c r="CM92" s="54" t="s">
        <v>85</v>
      </c>
      <c r="CN92" s="9">
        <f t="shared" si="70"/>
        <v>0</v>
      </c>
      <c r="CO92" s="54" t="s">
        <v>94</v>
      </c>
      <c r="CP92" s="9">
        <f t="shared" si="71"/>
        <v>4.5</v>
      </c>
      <c r="CQ92" s="54" t="s">
        <v>98</v>
      </c>
      <c r="CR92" s="9">
        <f t="shared" si="72"/>
        <v>0</v>
      </c>
      <c r="CS92" s="54" t="s">
        <v>121</v>
      </c>
      <c r="CT92" s="9">
        <f t="shared" si="73"/>
        <v>4.5</v>
      </c>
    </row>
    <row r="93" spans="1:98" x14ac:dyDescent="0.15">
      <c r="A93" s="33" t="s">
        <v>351</v>
      </c>
      <c r="B93" s="34" t="s">
        <v>352</v>
      </c>
      <c r="C93" s="35" t="s">
        <v>170</v>
      </c>
      <c r="D93" s="35" t="s">
        <v>51</v>
      </c>
      <c r="E93" s="9">
        <v>1</v>
      </c>
      <c r="F93" s="36"/>
      <c r="G93" s="33">
        <v>98</v>
      </c>
      <c r="H93" s="9">
        <v>76</v>
      </c>
      <c r="I93" s="9">
        <v>100</v>
      </c>
      <c r="J93" s="9">
        <v>32.5</v>
      </c>
      <c r="K93" s="9">
        <v>58</v>
      </c>
      <c r="L93" s="9">
        <v>56.5</v>
      </c>
      <c r="M93" s="4">
        <f t="shared" si="37"/>
        <v>421</v>
      </c>
      <c r="N93" s="33"/>
      <c r="O93" s="9">
        <f>IF($D93="理科",IF(AND($M93&gt;='高考-分数线'!$C$2,$G93&gt;='高考-分数线'!$D$2),36,IF($G93&gt;='高考-分数线'!$D$2,18,0)),IF($D93="文科",IF(AND($M93&gt;='高考-分数线'!$C$3,$G93&gt;='高考-分数线'!$D$3),36,IF($G93&gt;='高考-分数线'!$D$3,18,0))))</f>
        <v>0</v>
      </c>
      <c r="P93" s="9">
        <f>IF($D93="理科",IF(AND($M93&gt;='高考-分数线'!$C$2,H93&gt;='高考-分数线'!$E$2),36,IF(H93&gt;='高考-分数线'!$E$2,18,0)),IF($D93="文科",IF(AND($M93&gt;='高考-分数线'!$C$3,H93&gt;='高考-分数线'!$E$3),36,IF(H93&gt;='高考-分数线'!$E$3,18,0))))</f>
        <v>0</v>
      </c>
      <c r="Q93" s="9">
        <f>IF($D93="理科",IF(AND($M93&gt;='高考-分数线'!$C$2,I93&gt;='高考-分数线'!$F$2),36,IF(I93&gt;='高考-分数线'!$F$2,18,0)),IF($D93="文科",IF(AND($M93&gt;='高考-分数线'!$C$3,I93&gt;='高考-分数线'!$F$3),36,IF(I93&gt;='高考-分数线'!$F$3,18,0))))</f>
        <v>0</v>
      </c>
      <c r="R93" s="9">
        <f>IF($D93="理科",IF(AND($M93&gt;='高考-分数线'!$C$2,J93&gt;='高考-分数线'!$G$2),36,IF(J93&gt;='高考-分数线'!$G$2,18,0)),IF($D93="文科",IF(AND($M93&gt;='高考-分数线'!$C$3,J93&gt;='高考-分数线'!$G$3),36,IF(J93&gt;='高考-分数线'!$G$3,18,0))))</f>
        <v>0</v>
      </c>
      <c r="S93" s="9">
        <f>IF($D93="理科",IF(AND($M93&gt;='高考-分数线'!$C$2,K93&gt;='高考-分数线'!$H$2),36,IF(K93&gt;='高考-分数线'!$H$2,18,0)),IF($D93="文科",IF(AND($M93&gt;='高考-分数线'!$C$3,K93&gt;='高考-分数线'!$H$3),36,IF(K93&gt;='高考-分数线'!$H$3,18,0))))</f>
        <v>18</v>
      </c>
      <c r="T93" s="9">
        <f>IF($D93="理科",IF(AND($M93&gt;='高考-分数线'!$C$2,L93&gt;='高考-分数线'!$I$2),36,IF(L93&gt;='高考-分数线'!$I$2,18,0)),IF($D93="文科",IF(AND($M93&gt;='高考-分数线'!$C$3,L93&gt;='高考-分数线'!$I$3),36,IF(L93&gt;='高考-分数线'!$I$3,18,0))))</f>
        <v>0</v>
      </c>
      <c r="U93" s="33"/>
      <c r="V93" s="54" t="s">
        <v>73</v>
      </c>
      <c r="W93" s="9">
        <f t="shared" si="38"/>
        <v>0</v>
      </c>
      <c r="X93" s="54" t="s">
        <v>84</v>
      </c>
      <c r="Y93" s="9">
        <f t="shared" si="39"/>
        <v>0</v>
      </c>
      <c r="Z93" s="54" t="s">
        <v>88</v>
      </c>
      <c r="AA93" s="9">
        <f t="shared" si="40"/>
        <v>0</v>
      </c>
      <c r="AB93" s="54" t="s">
        <v>93</v>
      </c>
      <c r="AC93" s="9">
        <f t="shared" si="41"/>
        <v>0</v>
      </c>
      <c r="AD93" s="54" t="s">
        <v>96</v>
      </c>
      <c r="AE93" s="9">
        <f t="shared" si="42"/>
        <v>1.8</v>
      </c>
      <c r="AF93" s="54" t="s">
        <v>102</v>
      </c>
      <c r="AG93" s="9">
        <f t="shared" si="43"/>
        <v>0</v>
      </c>
      <c r="AH93" s="9"/>
      <c r="AI93" s="9" t="s">
        <v>78</v>
      </c>
      <c r="AJ93" s="9">
        <f t="shared" si="44"/>
        <v>0</v>
      </c>
      <c r="AK93" s="55" t="s">
        <v>83</v>
      </c>
      <c r="AL93" s="9">
        <f t="shared" si="45"/>
        <v>0</v>
      </c>
      <c r="AM93" s="9" t="s">
        <v>85</v>
      </c>
      <c r="AN93" s="9">
        <f t="shared" si="46"/>
        <v>0</v>
      </c>
      <c r="AO93" s="54" t="s">
        <v>94</v>
      </c>
      <c r="AP93" s="9">
        <f t="shared" si="47"/>
        <v>0</v>
      </c>
      <c r="AQ93" s="54" t="s">
        <v>96</v>
      </c>
      <c r="AR93" s="9">
        <f t="shared" si="48"/>
        <v>1.8</v>
      </c>
      <c r="AS93" s="54" t="s">
        <v>121</v>
      </c>
      <c r="AT93" s="9">
        <f t="shared" si="49"/>
        <v>0</v>
      </c>
      <c r="AU93" s="9"/>
      <c r="AV93" s="54" t="s">
        <v>78</v>
      </c>
      <c r="AW93" s="9">
        <f t="shared" si="50"/>
        <v>0</v>
      </c>
      <c r="AX93" s="54" t="s">
        <v>129</v>
      </c>
      <c r="AY93" s="9">
        <f t="shared" si="51"/>
        <v>0</v>
      </c>
      <c r="AZ93" s="54" t="s">
        <v>85</v>
      </c>
      <c r="BA93" s="9">
        <f t="shared" si="52"/>
        <v>0</v>
      </c>
      <c r="BB93" s="54" t="s">
        <v>93</v>
      </c>
      <c r="BC93" s="9">
        <f t="shared" si="53"/>
        <v>0</v>
      </c>
      <c r="BD93" s="54" t="s">
        <v>96</v>
      </c>
      <c r="BE93" s="9">
        <f t="shared" si="54"/>
        <v>2.7</v>
      </c>
      <c r="BF93" s="54" t="s">
        <v>102</v>
      </c>
      <c r="BG93" s="9">
        <f t="shared" si="55"/>
        <v>0</v>
      </c>
      <c r="BH93" s="9"/>
      <c r="BI93" s="54" t="s">
        <v>78</v>
      </c>
      <c r="BJ93" s="9">
        <f t="shared" si="56"/>
        <v>0</v>
      </c>
      <c r="BK93" s="55" t="s">
        <v>83</v>
      </c>
      <c r="BL93" s="9">
        <f t="shared" si="57"/>
        <v>0</v>
      </c>
      <c r="BM93" s="54" t="s">
        <v>85</v>
      </c>
      <c r="BN93" s="9">
        <f t="shared" si="58"/>
        <v>0</v>
      </c>
      <c r="BO93" s="54" t="s">
        <v>93</v>
      </c>
      <c r="BP93" s="9">
        <f t="shared" si="59"/>
        <v>0</v>
      </c>
      <c r="BQ93" s="54" t="s">
        <v>96</v>
      </c>
      <c r="BR93" s="9">
        <f t="shared" si="60"/>
        <v>2.7</v>
      </c>
      <c r="BS93" s="54" t="s">
        <v>102</v>
      </c>
      <c r="BT93" s="9">
        <f t="shared" si="61"/>
        <v>0</v>
      </c>
      <c r="BU93" s="9"/>
      <c r="BV93" s="54" t="s">
        <v>136</v>
      </c>
      <c r="BW93" s="9">
        <f t="shared" si="62"/>
        <v>0</v>
      </c>
      <c r="BX93" s="55" t="s">
        <v>84</v>
      </c>
      <c r="BY93" s="9">
        <f t="shared" si="63"/>
        <v>0</v>
      </c>
      <c r="BZ93" s="54" t="s">
        <v>88</v>
      </c>
      <c r="CA93" s="9">
        <f t="shared" si="64"/>
        <v>0</v>
      </c>
      <c r="CB93" s="54" t="s">
        <v>91</v>
      </c>
      <c r="CC93" s="9">
        <f t="shared" si="65"/>
        <v>0</v>
      </c>
      <c r="CD93" s="54" t="s">
        <v>96</v>
      </c>
      <c r="CE93" s="9">
        <f t="shared" si="66"/>
        <v>4.5</v>
      </c>
      <c r="CF93" s="54" t="s">
        <v>122</v>
      </c>
      <c r="CG93" s="9">
        <f t="shared" si="67"/>
        <v>0</v>
      </c>
      <c r="CH93" s="9"/>
      <c r="CI93" s="54" t="s">
        <v>136</v>
      </c>
      <c r="CJ93" s="9">
        <f t="shared" si="68"/>
        <v>0</v>
      </c>
      <c r="CK93" s="55" t="s">
        <v>84</v>
      </c>
      <c r="CL93" s="9">
        <f t="shared" si="69"/>
        <v>0</v>
      </c>
      <c r="CM93" s="54" t="s">
        <v>88</v>
      </c>
      <c r="CN93" s="9">
        <f t="shared" si="70"/>
        <v>0</v>
      </c>
      <c r="CO93" s="54" t="s">
        <v>91</v>
      </c>
      <c r="CP93" s="9">
        <f t="shared" si="71"/>
        <v>0</v>
      </c>
      <c r="CQ93" s="54" t="s">
        <v>96</v>
      </c>
      <c r="CR93" s="9">
        <f t="shared" si="72"/>
        <v>4.5</v>
      </c>
      <c r="CS93" s="54" t="s">
        <v>122</v>
      </c>
      <c r="CT93" s="9">
        <f t="shared" si="73"/>
        <v>0</v>
      </c>
    </row>
    <row r="94" spans="1:98" x14ac:dyDescent="0.15">
      <c r="A94" s="33" t="s">
        <v>353</v>
      </c>
      <c r="B94" s="34" t="s">
        <v>354</v>
      </c>
      <c r="C94" s="35" t="s">
        <v>170</v>
      </c>
      <c r="D94" s="35" t="s">
        <v>51</v>
      </c>
      <c r="E94" s="9"/>
      <c r="F94" s="36"/>
      <c r="G94" s="33">
        <v>103</v>
      </c>
      <c r="H94" s="9">
        <v>53</v>
      </c>
      <c r="I94" s="9">
        <v>105</v>
      </c>
      <c r="J94" s="9">
        <v>59</v>
      </c>
      <c r="K94" s="9">
        <v>27</v>
      </c>
      <c r="L94" s="9">
        <v>74</v>
      </c>
      <c r="M94" s="4">
        <f t="shared" si="37"/>
        <v>421</v>
      </c>
      <c r="N94" s="33"/>
      <c r="O94" s="9">
        <f>IF($D94="理科",IF(AND($M94&gt;='高考-分数线'!$C$2,$G94&gt;='高考-分数线'!$D$2),36,IF($G94&gt;='高考-分数线'!$D$2,18,0)),IF($D94="文科",IF(AND($M94&gt;='高考-分数线'!$C$3,$G94&gt;='高考-分数线'!$D$3),36,IF($G94&gt;='高考-分数线'!$D$3,18,0))))</f>
        <v>18</v>
      </c>
      <c r="P94" s="9">
        <f>IF($D94="理科",IF(AND($M94&gt;='高考-分数线'!$C$2,H94&gt;='高考-分数线'!$E$2),36,IF(H94&gt;='高考-分数线'!$E$2,18,0)),IF($D94="文科",IF(AND($M94&gt;='高考-分数线'!$C$3,H94&gt;='高考-分数线'!$E$3),36,IF(H94&gt;='高考-分数线'!$E$3,18,0))))</f>
        <v>0</v>
      </c>
      <c r="Q94" s="9">
        <f>IF($D94="理科",IF(AND($M94&gt;='高考-分数线'!$C$2,I94&gt;='高考-分数线'!$F$2),36,IF(I94&gt;='高考-分数线'!$F$2,18,0)),IF($D94="文科",IF(AND($M94&gt;='高考-分数线'!$C$3,I94&gt;='高考-分数线'!$F$3),36,IF(I94&gt;='高考-分数线'!$F$3,18,0))))</f>
        <v>18</v>
      </c>
      <c r="R94" s="9">
        <f>IF($D94="理科",IF(AND($M94&gt;='高考-分数线'!$C$2,J94&gt;='高考-分数线'!$G$2),36,IF(J94&gt;='高考-分数线'!$G$2,18,0)),IF($D94="文科",IF(AND($M94&gt;='高考-分数线'!$C$3,J94&gt;='高考-分数线'!$G$3),36,IF(J94&gt;='高考-分数线'!$G$3,18,0))))</f>
        <v>18</v>
      </c>
      <c r="S94" s="9">
        <f>IF($D94="理科",IF(AND($M94&gt;='高考-分数线'!$C$2,K94&gt;='高考-分数线'!$H$2),36,IF(K94&gt;='高考-分数线'!$H$2,18,0)),IF($D94="文科",IF(AND($M94&gt;='高考-分数线'!$C$3,K94&gt;='高考-分数线'!$H$3),36,IF(K94&gt;='高考-分数线'!$H$3,18,0))))</f>
        <v>0</v>
      </c>
      <c r="T94" s="9">
        <f>IF($D94="理科",IF(AND($M94&gt;='高考-分数线'!$C$2,L94&gt;='高考-分数线'!$I$2),36,IF(L94&gt;='高考-分数线'!$I$2,18,0)),IF($D94="文科",IF(AND($M94&gt;='高考-分数线'!$C$3,L94&gt;='高考-分数线'!$I$3),36,IF(L94&gt;='高考-分数线'!$I$3,18,0))))</f>
        <v>18</v>
      </c>
      <c r="U94" s="33"/>
      <c r="V94" s="54" t="s">
        <v>76</v>
      </c>
      <c r="W94" s="9">
        <f t="shared" si="38"/>
        <v>1.8</v>
      </c>
      <c r="X94" s="54" t="s">
        <v>83</v>
      </c>
      <c r="Y94" s="9">
        <f t="shared" si="39"/>
        <v>0</v>
      </c>
      <c r="Z94" s="54" t="s">
        <v>85</v>
      </c>
      <c r="AA94" s="9">
        <f t="shared" si="40"/>
        <v>1.8</v>
      </c>
      <c r="AB94" s="54" t="s">
        <v>91</v>
      </c>
      <c r="AC94" s="9">
        <f t="shared" si="41"/>
        <v>1.8</v>
      </c>
      <c r="AD94" s="54" t="s">
        <v>125</v>
      </c>
      <c r="AE94" s="9">
        <f t="shared" si="42"/>
        <v>0</v>
      </c>
      <c r="AF94" s="54" t="s">
        <v>125</v>
      </c>
      <c r="AG94" s="9">
        <f t="shared" si="43"/>
        <v>1.8</v>
      </c>
      <c r="AH94" s="9"/>
      <c r="AI94" s="9" t="s">
        <v>77</v>
      </c>
      <c r="AJ94" s="9">
        <f t="shared" si="44"/>
        <v>1.8</v>
      </c>
      <c r="AK94" s="55" t="s">
        <v>83</v>
      </c>
      <c r="AL94" s="9">
        <f t="shared" si="45"/>
        <v>0</v>
      </c>
      <c r="AM94" s="9" t="s">
        <v>89</v>
      </c>
      <c r="AN94" s="9">
        <f t="shared" si="46"/>
        <v>1.8</v>
      </c>
      <c r="AO94" s="54" t="s">
        <v>91</v>
      </c>
      <c r="AP94" s="9">
        <f t="shared" si="47"/>
        <v>1.8</v>
      </c>
      <c r="AQ94" s="54" t="s">
        <v>99</v>
      </c>
      <c r="AR94" s="9">
        <f t="shared" si="48"/>
        <v>0</v>
      </c>
      <c r="AS94" s="54" t="s">
        <v>122</v>
      </c>
      <c r="AT94" s="9">
        <f t="shared" si="49"/>
        <v>1.8</v>
      </c>
      <c r="AU94" s="9"/>
      <c r="AV94" s="54" t="s">
        <v>77</v>
      </c>
      <c r="AW94" s="9">
        <f t="shared" si="50"/>
        <v>2.7</v>
      </c>
      <c r="AX94" s="54" t="s">
        <v>132</v>
      </c>
      <c r="AY94" s="9">
        <f t="shared" si="51"/>
        <v>0</v>
      </c>
      <c r="AZ94" s="54" t="s">
        <v>89</v>
      </c>
      <c r="BA94" s="9">
        <f t="shared" si="52"/>
        <v>2.7</v>
      </c>
      <c r="BB94" s="54" t="s">
        <v>91</v>
      </c>
      <c r="BC94" s="9">
        <f t="shared" si="53"/>
        <v>2.7</v>
      </c>
      <c r="BD94" s="54" t="s">
        <v>96</v>
      </c>
      <c r="BE94" s="9">
        <f t="shared" si="54"/>
        <v>0</v>
      </c>
      <c r="BF94" s="54" t="s">
        <v>122</v>
      </c>
      <c r="BG94" s="9">
        <f t="shared" si="55"/>
        <v>2.7</v>
      </c>
      <c r="BH94" s="9"/>
      <c r="BI94" s="54" t="s">
        <v>77</v>
      </c>
      <c r="BJ94" s="9">
        <f t="shared" si="56"/>
        <v>2.7</v>
      </c>
      <c r="BK94" s="55" t="s">
        <v>83</v>
      </c>
      <c r="BL94" s="9">
        <f t="shared" si="57"/>
        <v>0</v>
      </c>
      <c r="BM94" s="54" t="s">
        <v>89</v>
      </c>
      <c r="BN94" s="9">
        <f t="shared" si="58"/>
        <v>2.7</v>
      </c>
      <c r="BO94" s="54" t="s">
        <v>91</v>
      </c>
      <c r="BP94" s="9">
        <f t="shared" si="59"/>
        <v>2.7</v>
      </c>
      <c r="BQ94" s="54" t="s">
        <v>96</v>
      </c>
      <c r="BR94" s="9">
        <f t="shared" si="60"/>
        <v>0</v>
      </c>
      <c r="BS94" s="54" t="s">
        <v>122</v>
      </c>
      <c r="BT94" s="9">
        <f t="shared" si="61"/>
        <v>2.7</v>
      </c>
      <c r="BU94" s="9"/>
      <c r="BV94" s="54" t="s">
        <v>75</v>
      </c>
      <c r="BW94" s="9">
        <f t="shared" si="62"/>
        <v>4.5</v>
      </c>
      <c r="BX94" s="55" t="s">
        <v>81</v>
      </c>
      <c r="BY94" s="9">
        <f t="shared" si="63"/>
        <v>0</v>
      </c>
      <c r="BZ94" s="54" t="s">
        <v>89</v>
      </c>
      <c r="CA94" s="9">
        <f t="shared" si="64"/>
        <v>4.5</v>
      </c>
      <c r="CB94" s="54" t="s">
        <v>91</v>
      </c>
      <c r="CC94" s="9">
        <f t="shared" si="65"/>
        <v>4.5</v>
      </c>
      <c r="CD94" s="54" t="s">
        <v>96</v>
      </c>
      <c r="CE94" s="9">
        <f t="shared" si="66"/>
        <v>0</v>
      </c>
      <c r="CF94" s="54" t="s">
        <v>122</v>
      </c>
      <c r="CG94" s="9">
        <f t="shared" si="67"/>
        <v>4.5</v>
      </c>
      <c r="CH94" s="9"/>
      <c r="CI94" s="54" t="s">
        <v>75</v>
      </c>
      <c r="CJ94" s="9">
        <f t="shared" si="68"/>
        <v>4.5</v>
      </c>
      <c r="CK94" s="55" t="s">
        <v>81</v>
      </c>
      <c r="CL94" s="9">
        <f t="shared" si="69"/>
        <v>0</v>
      </c>
      <c r="CM94" s="54" t="s">
        <v>89</v>
      </c>
      <c r="CN94" s="9">
        <f t="shared" si="70"/>
        <v>4.5</v>
      </c>
      <c r="CO94" s="54" t="s">
        <v>91</v>
      </c>
      <c r="CP94" s="9">
        <f t="shared" si="71"/>
        <v>4.5</v>
      </c>
      <c r="CQ94" s="54" t="s">
        <v>96</v>
      </c>
      <c r="CR94" s="9">
        <f t="shared" si="72"/>
        <v>0</v>
      </c>
      <c r="CS94" s="54" t="s">
        <v>122</v>
      </c>
      <c r="CT94" s="9">
        <f t="shared" si="73"/>
        <v>4.5</v>
      </c>
    </row>
    <row r="95" spans="1:98" x14ac:dyDescent="0.15">
      <c r="A95" s="33" t="s">
        <v>355</v>
      </c>
      <c r="B95" s="34" t="s">
        <v>356</v>
      </c>
      <c r="C95" s="35" t="s">
        <v>170</v>
      </c>
      <c r="D95" s="35" t="s">
        <v>51</v>
      </c>
      <c r="E95" s="9">
        <v>1</v>
      </c>
      <c r="F95" s="36"/>
      <c r="G95" s="33">
        <v>100</v>
      </c>
      <c r="H95" s="9">
        <v>70</v>
      </c>
      <c r="I95" s="9">
        <v>112</v>
      </c>
      <c r="J95" s="9">
        <v>45</v>
      </c>
      <c r="K95" s="9">
        <v>48</v>
      </c>
      <c r="L95" s="9">
        <v>43</v>
      </c>
      <c r="M95" s="4">
        <f t="shared" si="37"/>
        <v>418</v>
      </c>
      <c r="N95" s="33"/>
      <c r="O95" s="9">
        <f>IF($D95="理科",IF(AND($M95&gt;='高考-分数线'!$C$2,$G95&gt;='高考-分数线'!$D$2),36,IF($G95&gt;='高考-分数线'!$D$2,18,0)),IF($D95="文科",IF(AND($M95&gt;='高考-分数线'!$C$3,$G95&gt;='高考-分数线'!$D$3),36,IF($G95&gt;='高考-分数线'!$D$3,18,0))))</f>
        <v>0</v>
      </c>
      <c r="P95" s="9">
        <f>IF($D95="理科",IF(AND($M95&gt;='高考-分数线'!$C$2,H95&gt;='高考-分数线'!$E$2),36,IF(H95&gt;='高考-分数线'!$E$2,18,0)),IF($D95="文科",IF(AND($M95&gt;='高考-分数线'!$C$3,H95&gt;='高考-分数线'!$E$3),36,IF(H95&gt;='高考-分数线'!$E$3,18,0))))</f>
        <v>0</v>
      </c>
      <c r="Q95" s="9">
        <f>IF($D95="理科",IF(AND($M95&gt;='高考-分数线'!$C$2,I95&gt;='高考-分数线'!$F$2),36,IF(I95&gt;='高考-分数线'!$F$2,18,0)),IF($D95="文科",IF(AND($M95&gt;='高考-分数线'!$C$3,I95&gt;='高考-分数线'!$F$3),36,IF(I95&gt;='高考-分数线'!$F$3,18,0))))</f>
        <v>18</v>
      </c>
      <c r="R95" s="9">
        <f>IF($D95="理科",IF(AND($M95&gt;='高考-分数线'!$C$2,J95&gt;='高考-分数线'!$G$2),36,IF(J95&gt;='高考-分数线'!$G$2,18,0)),IF($D95="文科",IF(AND($M95&gt;='高考-分数线'!$C$3,J95&gt;='高考-分数线'!$G$3),36,IF(J95&gt;='高考-分数线'!$G$3,18,0))))</f>
        <v>0</v>
      </c>
      <c r="S95" s="9">
        <f>IF($D95="理科",IF(AND($M95&gt;='高考-分数线'!$C$2,K95&gt;='高考-分数线'!$H$2),36,IF(K95&gt;='高考-分数线'!$H$2,18,0)),IF($D95="文科",IF(AND($M95&gt;='高考-分数线'!$C$3,K95&gt;='高考-分数线'!$H$3),36,IF(K95&gt;='高考-分数线'!$H$3,18,0))))</f>
        <v>0</v>
      </c>
      <c r="T95" s="9">
        <f>IF($D95="理科",IF(AND($M95&gt;='高考-分数线'!$C$2,L95&gt;='高考-分数线'!$I$2),36,IF(L95&gt;='高考-分数线'!$I$2,18,0)),IF($D95="文科",IF(AND($M95&gt;='高考-分数线'!$C$3,L95&gt;='高考-分数线'!$I$3),36,IF(L95&gt;='高考-分数线'!$I$3,18,0))))</f>
        <v>0</v>
      </c>
      <c r="U95" s="33"/>
      <c r="V95" s="54" t="s">
        <v>76</v>
      </c>
      <c r="W95" s="9">
        <f t="shared" si="38"/>
        <v>0</v>
      </c>
      <c r="X95" s="54" t="s">
        <v>83</v>
      </c>
      <c r="Y95" s="9">
        <f t="shared" si="39"/>
        <v>0</v>
      </c>
      <c r="Z95" s="54" t="s">
        <v>85</v>
      </c>
      <c r="AA95" s="9">
        <f t="shared" si="40"/>
        <v>1.8</v>
      </c>
      <c r="AB95" s="54" t="s">
        <v>94</v>
      </c>
      <c r="AC95" s="9">
        <f t="shared" si="41"/>
        <v>0</v>
      </c>
      <c r="AD95" s="54" t="s">
        <v>98</v>
      </c>
      <c r="AE95" s="9">
        <f t="shared" si="42"/>
        <v>0</v>
      </c>
      <c r="AF95" s="54" t="s">
        <v>121</v>
      </c>
      <c r="AG95" s="9">
        <f t="shared" si="43"/>
        <v>0</v>
      </c>
      <c r="AH95" s="9"/>
      <c r="AI95" s="9" t="s">
        <v>78</v>
      </c>
      <c r="AJ95" s="9">
        <f t="shared" si="44"/>
        <v>0</v>
      </c>
      <c r="AK95" s="55" t="s">
        <v>81</v>
      </c>
      <c r="AL95" s="9">
        <f t="shared" si="45"/>
        <v>0</v>
      </c>
      <c r="AM95" s="9" t="s">
        <v>88</v>
      </c>
      <c r="AN95" s="9">
        <f t="shared" si="46"/>
        <v>1.8</v>
      </c>
      <c r="AO95" s="54" t="s">
        <v>93</v>
      </c>
      <c r="AP95" s="9">
        <f t="shared" si="47"/>
        <v>0</v>
      </c>
      <c r="AQ95" s="54" t="s">
        <v>98</v>
      </c>
      <c r="AR95" s="9">
        <f t="shared" si="48"/>
        <v>0</v>
      </c>
      <c r="AS95" s="54" t="s">
        <v>121</v>
      </c>
      <c r="AT95" s="9">
        <f t="shared" si="49"/>
        <v>0</v>
      </c>
      <c r="AU95" s="9"/>
      <c r="AV95" s="54" t="s">
        <v>78</v>
      </c>
      <c r="AW95" s="9">
        <f t="shared" si="50"/>
        <v>0</v>
      </c>
      <c r="AX95" s="54" t="s">
        <v>81</v>
      </c>
      <c r="AY95" s="9">
        <f t="shared" si="51"/>
        <v>0</v>
      </c>
      <c r="AZ95" s="54" t="s">
        <v>85</v>
      </c>
      <c r="BA95" s="9">
        <f t="shared" si="52"/>
        <v>2.7</v>
      </c>
      <c r="BB95" s="54" t="s">
        <v>94</v>
      </c>
      <c r="BC95" s="9">
        <f t="shared" si="53"/>
        <v>0</v>
      </c>
      <c r="BD95" s="54" t="s">
        <v>98</v>
      </c>
      <c r="BE95" s="9">
        <f t="shared" si="54"/>
        <v>0</v>
      </c>
      <c r="BF95" s="54" t="s">
        <v>121</v>
      </c>
      <c r="BG95" s="9">
        <f t="shared" si="55"/>
        <v>0</v>
      </c>
      <c r="BH95" s="9"/>
      <c r="BI95" s="54" t="s">
        <v>78</v>
      </c>
      <c r="BJ95" s="9">
        <f t="shared" si="56"/>
        <v>0</v>
      </c>
      <c r="BK95" s="55" t="s">
        <v>81</v>
      </c>
      <c r="BL95" s="9">
        <f t="shared" si="57"/>
        <v>0</v>
      </c>
      <c r="BM95" s="54" t="s">
        <v>85</v>
      </c>
      <c r="BN95" s="9">
        <f t="shared" si="58"/>
        <v>2.7</v>
      </c>
      <c r="BO95" s="54" t="s">
        <v>94</v>
      </c>
      <c r="BP95" s="9">
        <f t="shared" si="59"/>
        <v>0</v>
      </c>
      <c r="BQ95" s="54" t="s">
        <v>98</v>
      </c>
      <c r="BR95" s="9">
        <f t="shared" si="60"/>
        <v>0</v>
      </c>
      <c r="BS95" s="54" t="s">
        <v>121</v>
      </c>
      <c r="BT95" s="9">
        <f t="shared" si="61"/>
        <v>0</v>
      </c>
      <c r="BU95" s="9"/>
      <c r="BV95" s="54" t="s">
        <v>75</v>
      </c>
      <c r="BW95" s="9">
        <f t="shared" si="62"/>
        <v>0</v>
      </c>
      <c r="BX95" s="55" t="s">
        <v>81</v>
      </c>
      <c r="BY95" s="9">
        <f t="shared" si="63"/>
        <v>0</v>
      </c>
      <c r="BZ95" s="54" t="s">
        <v>89</v>
      </c>
      <c r="CA95" s="9">
        <f t="shared" si="64"/>
        <v>4.5</v>
      </c>
      <c r="CB95" s="54" t="s">
        <v>93</v>
      </c>
      <c r="CC95" s="9">
        <f t="shared" si="65"/>
        <v>0</v>
      </c>
      <c r="CD95" s="54" t="s">
        <v>99</v>
      </c>
      <c r="CE95" s="9">
        <f t="shared" si="66"/>
        <v>0</v>
      </c>
      <c r="CF95" s="54" t="s">
        <v>102</v>
      </c>
      <c r="CG95" s="9">
        <f t="shared" si="67"/>
        <v>0</v>
      </c>
      <c r="CH95" s="9"/>
      <c r="CI95" s="54" t="s">
        <v>75</v>
      </c>
      <c r="CJ95" s="9">
        <f t="shared" si="68"/>
        <v>0</v>
      </c>
      <c r="CK95" s="55" t="s">
        <v>81</v>
      </c>
      <c r="CL95" s="9">
        <f t="shared" si="69"/>
        <v>0</v>
      </c>
      <c r="CM95" s="54" t="s">
        <v>89</v>
      </c>
      <c r="CN95" s="9">
        <f t="shared" si="70"/>
        <v>4.5</v>
      </c>
      <c r="CO95" s="54" t="s">
        <v>93</v>
      </c>
      <c r="CP95" s="9">
        <f t="shared" si="71"/>
        <v>0</v>
      </c>
      <c r="CQ95" s="54" t="s">
        <v>99</v>
      </c>
      <c r="CR95" s="9">
        <f t="shared" si="72"/>
        <v>0</v>
      </c>
      <c r="CS95" s="54" t="s">
        <v>102</v>
      </c>
      <c r="CT95" s="9">
        <f t="shared" si="73"/>
        <v>0</v>
      </c>
    </row>
    <row r="96" spans="1:98" x14ac:dyDescent="0.15">
      <c r="A96" s="33" t="s">
        <v>357</v>
      </c>
      <c r="B96" s="34" t="s">
        <v>358</v>
      </c>
      <c r="C96" s="35" t="s">
        <v>170</v>
      </c>
      <c r="D96" s="35" t="s">
        <v>51</v>
      </c>
      <c r="E96" s="9"/>
      <c r="F96" s="36"/>
      <c r="G96" s="33">
        <v>83</v>
      </c>
      <c r="H96" s="9">
        <v>78</v>
      </c>
      <c r="I96" s="9">
        <v>97</v>
      </c>
      <c r="J96" s="9">
        <v>41.5</v>
      </c>
      <c r="K96" s="9">
        <v>60.5</v>
      </c>
      <c r="L96" s="9">
        <v>58</v>
      </c>
      <c r="M96" s="4">
        <f t="shared" si="37"/>
        <v>418</v>
      </c>
      <c r="N96" s="33"/>
      <c r="O96" s="9">
        <f>IF($D96="理科",IF(AND($M96&gt;='高考-分数线'!$C$2,$G96&gt;='高考-分数线'!$D$2),36,IF($G96&gt;='高考-分数线'!$D$2,18,0)),IF($D96="文科",IF(AND($M96&gt;='高考-分数线'!$C$3,$G96&gt;='高考-分数线'!$D$3),36,IF($G96&gt;='高考-分数线'!$D$3,18,0))))</f>
        <v>0</v>
      </c>
      <c r="P96" s="9">
        <f>IF($D96="理科",IF(AND($M96&gt;='高考-分数线'!$C$2,H96&gt;='高考-分数线'!$E$2),36,IF(H96&gt;='高考-分数线'!$E$2,18,0)),IF($D96="文科",IF(AND($M96&gt;='高考-分数线'!$C$3,H96&gt;='高考-分数线'!$E$3),36,IF(H96&gt;='高考-分数线'!$E$3,18,0))))</f>
        <v>0</v>
      </c>
      <c r="Q96" s="9">
        <f>IF($D96="理科",IF(AND($M96&gt;='高考-分数线'!$C$2,I96&gt;='高考-分数线'!$F$2),36,IF(I96&gt;='高考-分数线'!$F$2,18,0)),IF($D96="文科",IF(AND($M96&gt;='高考-分数线'!$C$3,I96&gt;='高考-分数线'!$F$3),36,IF(I96&gt;='高考-分数线'!$F$3,18,0))))</f>
        <v>0</v>
      </c>
      <c r="R96" s="9">
        <f>IF($D96="理科",IF(AND($M96&gt;='高考-分数线'!$C$2,J96&gt;='高考-分数线'!$G$2),36,IF(J96&gt;='高考-分数线'!$G$2,18,0)),IF($D96="文科",IF(AND($M96&gt;='高考-分数线'!$C$3,J96&gt;='高考-分数线'!$G$3),36,IF(J96&gt;='高考-分数线'!$G$3,18,0))))</f>
        <v>0</v>
      </c>
      <c r="S96" s="9">
        <f>IF($D96="理科",IF(AND($M96&gt;='高考-分数线'!$C$2,K96&gt;='高考-分数线'!$H$2),36,IF(K96&gt;='高考-分数线'!$H$2,18,0)),IF($D96="文科",IF(AND($M96&gt;='高考-分数线'!$C$3,K96&gt;='高考-分数线'!$H$3),36,IF(K96&gt;='高考-分数线'!$H$3,18,0))))</f>
        <v>18</v>
      </c>
      <c r="T96" s="9">
        <f>IF($D96="理科",IF(AND($M96&gt;='高考-分数线'!$C$2,L96&gt;='高考-分数线'!$I$2),36,IF(L96&gt;='高考-分数线'!$I$2,18,0)),IF($D96="文科",IF(AND($M96&gt;='高考-分数线'!$C$3,L96&gt;='高考-分数线'!$I$3),36,IF(L96&gt;='高考-分数线'!$I$3,18,0))))</f>
        <v>0</v>
      </c>
      <c r="U96" s="33"/>
      <c r="V96" s="54" t="s">
        <v>75</v>
      </c>
      <c r="W96" s="9">
        <f t="shared" si="38"/>
        <v>0</v>
      </c>
      <c r="X96" s="54" t="s">
        <v>81</v>
      </c>
      <c r="Y96" s="9">
        <f t="shared" si="39"/>
        <v>0</v>
      </c>
      <c r="Z96" s="54" t="s">
        <v>87</v>
      </c>
      <c r="AA96" s="9">
        <f t="shared" si="40"/>
        <v>0</v>
      </c>
      <c r="AB96" s="54" t="s">
        <v>95</v>
      </c>
      <c r="AC96" s="9">
        <f t="shared" si="41"/>
        <v>0</v>
      </c>
      <c r="AD96" s="54" t="s">
        <v>96</v>
      </c>
      <c r="AE96" s="9">
        <f t="shared" si="42"/>
        <v>1.8</v>
      </c>
      <c r="AF96" s="54" t="s">
        <v>121</v>
      </c>
      <c r="AG96" s="9">
        <f t="shared" si="43"/>
        <v>0</v>
      </c>
      <c r="AH96" s="9"/>
      <c r="AI96" s="9" t="s">
        <v>75</v>
      </c>
      <c r="AJ96" s="9">
        <f t="shared" si="44"/>
        <v>0</v>
      </c>
      <c r="AK96" s="55" t="s">
        <v>79</v>
      </c>
      <c r="AL96" s="9">
        <f t="shared" si="45"/>
        <v>0</v>
      </c>
      <c r="AM96" s="9" t="s">
        <v>89</v>
      </c>
      <c r="AN96" s="9">
        <f t="shared" si="46"/>
        <v>0</v>
      </c>
      <c r="AO96" s="54" t="s">
        <v>91</v>
      </c>
      <c r="AP96" s="9">
        <f t="shared" si="47"/>
        <v>0</v>
      </c>
      <c r="AQ96" s="54" t="s">
        <v>96</v>
      </c>
      <c r="AR96" s="9">
        <f t="shared" si="48"/>
        <v>1.8</v>
      </c>
      <c r="AS96" s="54" t="s">
        <v>122</v>
      </c>
      <c r="AT96" s="9">
        <f t="shared" si="49"/>
        <v>0</v>
      </c>
      <c r="AU96" s="9"/>
      <c r="AV96" s="54" t="s">
        <v>77</v>
      </c>
      <c r="AW96" s="9">
        <f t="shared" si="50"/>
        <v>0</v>
      </c>
      <c r="AX96" s="54" t="s">
        <v>132</v>
      </c>
      <c r="AY96" s="9">
        <f t="shared" si="51"/>
        <v>0</v>
      </c>
      <c r="AZ96" s="54" t="s">
        <v>89</v>
      </c>
      <c r="BA96" s="9">
        <f t="shared" si="52"/>
        <v>0</v>
      </c>
      <c r="BB96" s="54" t="s">
        <v>91</v>
      </c>
      <c r="BC96" s="9">
        <f t="shared" si="53"/>
        <v>0</v>
      </c>
      <c r="BD96" s="54" t="s">
        <v>98</v>
      </c>
      <c r="BE96" s="9">
        <f t="shared" si="54"/>
        <v>2.7</v>
      </c>
      <c r="BF96" s="54" t="s">
        <v>102</v>
      </c>
      <c r="BG96" s="9">
        <f t="shared" si="55"/>
        <v>0</v>
      </c>
      <c r="BH96" s="9"/>
      <c r="BI96" s="54" t="s">
        <v>77</v>
      </c>
      <c r="BJ96" s="9">
        <f t="shared" si="56"/>
        <v>0</v>
      </c>
      <c r="BK96" s="55" t="s">
        <v>83</v>
      </c>
      <c r="BL96" s="9">
        <f t="shared" si="57"/>
        <v>0</v>
      </c>
      <c r="BM96" s="54" t="s">
        <v>89</v>
      </c>
      <c r="BN96" s="9">
        <f t="shared" si="58"/>
        <v>0</v>
      </c>
      <c r="BO96" s="54" t="s">
        <v>91</v>
      </c>
      <c r="BP96" s="9">
        <f t="shared" si="59"/>
        <v>0</v>
      </c>
      <c r="BQ96" s="54" t="s">
        <v>98</v>
      </c>
      <c r="BR96" s="9">
        <f t="shared" si="60"/>
        <v>2.7</v>
      </c>
      <c r="BS96" s="54" t="s">
        <v>102</v>
      </c>
      <c r="BT96" s="9">
        <f t="shared" si="61"/>
        <v>0</v>
      </c>
      <c r="BU96" s="9"/>
      <c r="BV96" s="54" t="s">
        <v>75</v>
      </c>
      <c r="BW96" s="9">
        <f t="shared" si="62"/>
        <v>0</v>
      </c>
      <c r="BX96" s="55" t="s">
        <v>138</v>
      </c>
      <c r="BY96" s="9">
        <f t="shared" si="63"/>
        <v>0</v>
      </c>
      <c r="BZ96" s="54" t="s">
        <v>88</v>
      </c>
      <c r="CA96" s="9">
        <f t="shared" si="64"/>
        <v>0</v>
      </c>
      <c r="CB96" s="54" t="s">
        <v>93</v>
      </c>
      <c r="CC96" s="9">
        <f t="shared" si="65"/>
        <v>0</v>
      </c>
      <c r="CD96" s="54" t="s">
        <v>96</v>
      </c>
      <c r="CE96" s="9">
        <f t="shared" si="66"/>
        <v>4.5</v>
      </c>
      <c r="CF96" s="54" t="s">
        <v>102</v>
      </c>
      <c r="CG96" s="9">
        <f t="shared" si="67"/>
        <v>0</v>
      </c>
      <c r="CH96" s="9"/>
      <c r="CI96" s="54" t="s">
        <v>75</v>
      </c>
      <c r="CJ96" s="9">
        <f t="shared" si="68"/>
        <v>0</v>
      </c>
      <c r="CK96" s="55" t="s">
        <v>138</v>
      </c>
      <c r="CL96" s="9">
        <f t="shared" si="69"/>
        <v>0</v>
      </c>
      <c r="CM96" s="54" t="s">
        <v>88</v>
      </c>
      <c r="CN96" s="9">
        <f t="shared" si="70"/>
        <v>0</v>
      </c>
      <c r="CO96" s="54" t="s">
        <v>93</v>
      </c>
      <c r="CP96" s="9">
        <f t="shared" si="71"/>
        <v>0</v>
      </c>
      <c r="CQ96" s="54" t="s">
        <v>96</v>
      </c>
      <c r="CR96" s="9">
        <f t="shared" si="72"/>
        <v>4.5</v>
      </c>
      <c r="CS96" s="54" t="s">
        <v>102</v>
      </c>
      <c r="CT96" s="9">
        <f t="shared" si="73"/>
        <v>0</v>
      </c>
    </row>
    <row r="97" spans="1:98" x14ac:dyDescent="0.15">
      <c r="A97" s="33" t="s">
        <v>359</v>
      </c>
      <c r="B97" s="34" t="s">
        <v>360</v>
      </c>
      <c r="C97" s="35" t="s">
        <v>170</v>
      </c>
      <c r="D97" s="35" t="s">
        <v>51</v>
      </c>
      <c r="E97" s="9">
        <v>0.6</v>
      </c>
      <c r="F97" s="36"/>
      <c r="G97" s="33">
        <v>87</v>
      </c>
      <c r="H97" s="9">
        <v>103</v>
      </c>
      <c r="I97" s="9">
        <v>50</v>
      </c>
      <c r="J97" s="9">
        <v>76</v>
      </c>
      <c r="K97" s="9">
        <v>40</v>
      </c>
      <c r="L97" s="9">
        <v>60</v>
      </c>
      <c r="M97" s="4">
        <f t="shared" si="37"/>
        <v>416</v>
      </c>
      <c r="N97" s="33"/>
      <c r="O97" s="9">
        <f>IF($D97="理科",IF(AND($M97&gt;='高考-分数线'!$C$2,$G97&gt;='高考-分数线'!$D$2),36,IF($G97&gt;='高考-分数线'!$D$2,18,0)),IF($D97="文科",IF(AND($M97&gt;='高考-分数线'!$C$3,$G97&gt;='高考-分数线'!$D$3),36,IF($G97&gt;='高考-分数线'!$D$3,18,0))))</f>
        <v>0</v>
      </c>
      <c r="P97" s="9">
        <f>IF($D97="理科",IF(AND($M97&gt;='高考-分数线'!$C$2,H97&gt;='高考-分数线'!$E$2),36,IF(H97&gt;='高考-分数线'!$E$2,18,0)),IF($D97="文科",IF(AND($M97&gt;='高考-分数线'!$C$3,H97&gt;='高考-分数线'!$E$3),36,IF(H97&gt;='高考-分数线'!$E$3,18,0))))</f>
        <v>18</v>
      </c>
      <c r="Q97" s="9">
        <f>IF($D97="理科",IF(AND($M97&gt;='高考-分数线'!$C$2,I97&gt;='高考-分数线'!$F$2),36,IF(I97&gt;='高考-分数线'!$F$2,18,0)),IF($D97="文科",IF(AND($M97&gt;='高考-分数线'!$C$3,I97&gt;='高考-分数线'!$F$3),36,IF(I97&gt;='高考-分数线'!$F$3,18,0))))</f>
        <v>0</v>
      </c>
      <c r="R97" s="9">
        <f>IF($D97="理科",IF(AND($M97&gt;='高考-分数线'!$C$2,J97&gt;='高考-分数线'!$G$2),36,IF(J97&gt;='高考-分数线'!$G$2,18,0)),IF($D97="文科",IF(AND($M97&gt;='高考-分数线'!$C$3,J97&gt;='高考-分数线'!$G$3),36,IF(J97&gt;='高考-分数线'!$G$3,18,0))))</f>
        <v>18</v>
      </c>
      <c r="S97" s="9">
        <f>IF($D97="理科",IF(AND($M97&gt;='高考-分数线'!$C$2,K97&gt;='高考-分数线'!$H$2),36,IF(K97&gt;='高考-分数线'!$H$2,18,0)),IF($D97="文科",IF(AND($M97&gt;='高考-分数线'!$C$3,K97&gt;='高考-分数线'!$H$3),36,IF(K97&gt;='高考-分数线'!$H$3,18,0))))</f>
        <v>0</v>
      </c>
      <c r="T97" s="9">
        <f>IF($D97="理科",IF(AND($M97&gt;='高考-分数线'!$C$2,L97&gt;='高考-分数线'!$I$2),36,IF(L97&gt;='高考-分数线'!$I$2,18,0)),IF($D97="文科",IF(AND($M97&gt;='高考-分数线'!$C$3,L97&gt;='高考-分数线'!$I$3),36,IF(L97&gt;='高考-分数线'!$I$3,18,0))))</f>
        <v>0</v>
      </c>
      <c r="U97" s="33"/>
      <c r="V97" s="54" t="s">
        <v>76</v>
      </c>
      <c r="W97" s="9">
        <f t="shared" si="38"/>
        <v>0</v>
      </c>
      <c r="X97" s="54" t="s">
        <v>83</v>
      </c>
      <c r="Y97" s="9">
        <f t="shared" si="39"/>
        <v>1.8</v>
      </c>
      <c r="Z97" s="54" t="s">
        <v>85</v>
      </c>
      <c r="AA97" s="9">
        <f t="shared" si="40"/>
        <v>0</v>
      </c>
      <c r="AB97" s="54" t="s">
        <v>91</v>
      </c>
      <c r="AC97" s="9">
        <f t="shared" si="41"/>
        <v>1.8</v>
      </c>
      <c r="AD97" s="54" t="s">
        <v>125</v>
      </c>
      <c r="AE97" s="9">
        <f t="shared" si="42"/>
        <v>0</v>
      </c>
      <c r="AF97" s="54" t="s">
        <v>125</v>
      </c>
      <c r="AG97" s="9">
        <f t="shared" si="43"/>
        <v>0</v>
      </c>
      <c r="AH97" s="9"/>
      <c r="AI97" s="9" t="s">
        <v>78</v>
      </c>
      <c r="AJ97" s="9">
        <f t="shared" si="44"/>
        <v>0</v>
      </c>
      <c r="AK97" s="55" t="s">
        <v>83</v>
      </c>
      <c r="AL97" s="9">
        <f t="shared" si="45"/>
        <v>1.8</v>
      </c>
      <c r="AM97" s="9" t="s">
        <v>88</v>
      </c>
      <c r="AN97" s="9">
        <f t="shared" si="46"/>
        <v>0</v>
      </c>
      <c r="AO97" s="54" t="s">
        <v>93</v>
      </c>
      <c r="AP97" s="9">
        <f t="shared" si="47"/>
        <v>1.8</v>
      </c>
      <c r="AQ97" s="54" t="s">
        <v>96</v>
      </c>
      <c r="AR97" s="9">
        <f t="shared" si="48"/>
        <v>0</v>
      </c>
      <c r="AS97" s="54" t="s">
        <v>122</v>
      </c>
      <c r="AT97" s="9">
        <f t="shared" si="49"/>
        <v>0</v>
      </c>
      <c r="AU97" s="9"/>
      <c r="AV97" s="54" t="s">
        <v>78</v>
      </c>
      <c r="AW97" s="9">
        <f t="shared" si="50"/>
        <v>0</v>
      </c>
      <c r="AX97" s="54" t="s">
        <v>129</v>
      </c>
      <c r="AY97" s="9">
        <f t="shared" si="51"/>
        <v>2.7</v>
      </c>
      <c r="AZ97" s="54" t="s">
        <v>88</v>
      </c>
      <c r="BA97" s="9">
        <f t="shared" si="52"/>
        <v>0</v>
      </c>
      <c r="BB97" s="54" t="s">
        <v>94</v>
      </c>
      <c r="BC97" s="9">
        <f t="shared" si="53"/>
        <v>2.7</v>
      </c>
      <c r="BD97" s="54" t="s">
        <v>96</v>
      </c>
      <c r="BE97" s="9">
        <f t="shared" si="54"/>
        <v>0</v>
      </c>
      <c r="BF97" s="54" t="s">
        <v>122</v>
      </c>
      <c r="BG97" s="9">
        <f t="shared" si="55"/>
        <v>0</v>
      </c>
      <c r="BH97" s="9"/>
      <c r="BI97" s="54" t="s">
        <v>78</v>
      </c>
      <c r="BJ97" s="9">
        <f t="shared" si="56"/>
        <v>0</v>
      </c>
      <c r="BK97" s="55" t="s">
        <v>83</v>
      </c>
      <c r="BL97" s="9">
        <f t="shared" si="57"/>
        <v>2.7</v>
      </c>
      <c r="BM97" s="54" t="s">
        <v>87</v>
      </c>
      <c r="BN97" s="9">
        <f t="shared" si="58"/>
        <v>0</v>
      </c>
      <c r="BO97" s="54" t="s">
        <v>94</v>
      </c>
      <c r="BP97" s="9">
        <f t="shared" si="59"/>
        <v>2.7</v>
      </c>
      <c r="BQ97" s="54" t="s">
        <v>96</v>
      </c>
      <c r="BR97" s="9">
        <f t="shared" si="60"/>
        <v>0</v>
      </c>
      <c r="BS97" s="54" t="s">
        <v>122</v>
      </c>
      <c r="BT97" s="9">
        <f t="shared" si="61"/>
        <v>0</v>
      </c>
      <c r="BU97" s="9"/>
      <c r="BV97" s="54" t="s">
        <v>75</v>
      </c>
      <c r="BW97" s="9">
        <f t="shared" si="62"/>
        <v>0</v>
      </c>
      <c r="BX97" s="55" t="s">
        <v>81</v>
      </c>
      <c r="BY97" s="9">
        <f t="shared" si="63"/>
        <v>4.5</v>
      </c>
      <c r="BZ97" s="54" t="s">
        <v>89</v>
      </c>
      <c r="CA97" s="9">
        <f t="shared" si="64"/>
        <v>0</v>
      </c>
      <c r="CB97" s="54" t="s">
        <v>91</v>
      </c>
      <c r="CC97" s="9">
        <f t="shared" si="65"/>
        <v>4.5</v>
      </c>
      <c r="CD97" s="54" t="s">
        <v>96</v>
      </c>
      <c r="CE97" s="9">
        <f t="shared" si="66"/>
        <v>0</v>
      </c>
      <c r="CF97" s="54" t="s">
        <v>122</v>
      </c>
      <c r="CG97" s="9">
        <f t="shared" si="67"/>
        <v>0</v>
      </c>
      <c r="CH97" s="9"/>
      <c r="CI97" s="54" t="s">
        <v>75</v>
      </c>
      <c r="CJ97" s="9">
        <f t="shared" si="68"/>
        <v>0</v>
      </c>
      <c r="CK97" s="55" t="s">
        <v>81</v>
      </c>
      <c r="CL97" s="9">
        <f t="shared" si="69"/>
        <v>4.5</v>
      </c>
      <c r="CM97" s="54" t="s">
        <v>89</v>
      </c>
      <c r="CN97" s="9">
        <f t="shared" si="70"/>
        <v>0</v>
      </c>
      <c r="CO97" s="54" t="s">
        <v>91</v>
      </c>
      <c r="CP97" s="9">
        <f t="shared" si="71"/>
        <v>4.5</v>
      </c>
      <c r="CQ97" s="54" t="s">
        <v>96</v>
      </c>
      <c r="CR97" s="9">
        <f t="shared" si="72"/>
        <v>0</v>
      </c>
      <c r="CS97" s="54" t="s">
        <v>122</v>
      </c>
      <c r="CT97" s="9">
        <f t="shared" si="73"/>
        <v>0</v>
      </c>
    </row>
    <row r="98" spans="1:98" x14ac:dyDescent="0.15">
      <c r="A98" s="33" t="s">
        <v>361</v>
      </c>
      <c r="B98" s="34" t="s">
        <v>362</v>
      </c>
      <c r="C98" s="35" t="s">
        <v>170</v>
      </c>
      <c r="D98" s="35" t="s">
        <v>51</v>
      </c>
      <c r="E98" s="9"/>
      <c r="F98" s="36"/>
      <c r="G98" s="33">
        <v>98</v>
      </c>
      <c r="H98" s="9">
        <v>92</v>
      </c>
      <c r="I98" s="9">
        <v>91</v>
      </c>
      <c r="J98" s="9">
        <v>43</v>
      </c>
      <c r="K98" s="9">
        <v>48.5</v>
      </c>
      <c r="L98" s="9">
        <v>43.5</v>
      </c>
      <c r="M98" s="4">
        <f t="shared" si="37"/>
        <v>416</v>
      </c>
      <c r="N98" s="33"/>
      <c r="O98" s="9">
        <f>IF($D98="理科",IF(AND($M98&gt;='高考-分数线'!$C$2,$G98&gt;='高考-分数线'!$D$2),36,IF($G98&gt;='高考-分数线'!$D$2,18,0)),IF($D98="文科",IF(AND($M98&gt;='高考-分数线'!$C$3,$G98&gt;='高考-分数线'!$D$3),36,IF($G98&gt;='高考-分数线'!$D$3,18,0))))</f>
        <v>0</v>
      </c>
      <c r="P98" s="9">
        <f>IF($D98="理科",IF(AND($M98&gt;='高考-分数线'!$C$2,H98&gt;='高考-分数线'!$E$2),36,IF(H98&gt;='高考-分数线'!$E$2,18,0)),IF($D98="文科",IF(AND($M98&gt;='高考-分数线'!$C$3,H98&gt;='高考-分数线'!$E$3),36,IF(H98&gt;='高考-分数线'!$E$3,18,0))))</f>
        <v>18</v>
      </c>
      <c r="Q98" s="9">
        <f>IF($D98="理科",IF(AND($M98&gt;='高考-分数线'!$C$2,I98&gt;='高考-分数线'!$F$2),36,IF(I98&gt;='高考-分数线'!$F$2,18,0)),IF($D98="文科",IF(AND($M98&gt;='高考-分数线'!$C$3,I98&gt;='高考-分数线'!$F$3),36,IF(I98&gt;='高考-分数线'!$F$3,18,0))))</f>
        <v>0</v>
      </c>
      <c r="R98" s="9">
        <f>IF($D98="理科",IF(AND($M98&gt;='高考-分数线'!$C$2,J98&gt;='高考-分数线'!$G$2),36,IF(J98&gt;='高考-分数线'!$G$2,18,0)),IF($D98="文科",IF(AND($M98&gt;='高考-分数线'!$C$3,J98&gt;='高考-分数线'!$G$3),36,IF(J98&gt;='高考-分数线'!$G$3,18,0))))</f>
        <v>0</v>
      </c>
      <c r="S98" s="9">
        <f>IF($D98="理科",IF(AND($M98&gt;='高考-分数线'!$C$2,K98&gt;='高考-分数线'!$H$2),36,IF(K98&gt;='高考-分数线'!$H$2,18,0)),IF($D98="文科",IF(AND($M98&gt;='高考-分数线'!$C$3,K98&gt;='高考-分数线'!$H$3),36,IF(K98&gt;='高考-分数线'!$H$3,18,0))))</f>
        <v>0</v>
      </c>
      <c r="T98" s="9">
        <f>IF($D98="理科",IF(AND($M98&gt;='高考-分数线'!$C$2,L98&gt;='高考-分数线'!$I$2),36,IF(L98&gt;='高考-分数线'!$I$2,18,0)),IF($D98="文科",IF(AND($M98&gt;='高考-分数线'!$C$3,L98&gt;='高考-分数线'!$I$3),36,IF(L98&gt;='高考-分数线'!$I$3,18,0))))</f>
        <v>0</v>
      </c>
      <c r="U98" s="33"/>
      <c r="V98" s="54" t="s">
        <v>74</v>
      </c>
      <c r="W98" s="9">
        <f t="shared" si="38"/>
        <v>0</v>
      </c>
      <c r="X98" s="54" t="s">
        <v>84</v>
      </c>
      <c r="Y98" s="9">
        <f t="shared" si="39"/>
        <v>1.8</v>
      </c>
      <c r="Z98" s="54" t="s">
        <v>88</v>
      </c>
      <c r="AA98" s="9">
        <f t="shared" si="40"/>
        <v>0</v>
      </c>
      <c r="AB98" s="54" t="s">
        <v>93</v>
      </c>
      <c r="AC98" s="9">
        <f t="shared" si="41"/>
        <v>0</v>
      </c>
      <c r="AD98" s="54" t="s">
        <v>125</v>
      </c>
      <c r="AE98" s="9">
        <f t="shared" si="42"/>
        <v>0</v>
      </c>
      <c r="AF98" s="54" t="s">
        <v>100</v>
      </c>
      <c r="AG98" s="9">
        <f t="shared" si="43"/>
        <v>0</v>
      </c>
      <c r="AH98" s="9"/>
      <c r="AI98" s="9" t="s">
        <v>76</v>
      </c>
      <c r="AJ98" s="9">
        <f t="shared" si="44"/>
        <v>0</v>
      </c>
      <c r="AK98" s="55" t="s">
        <v>84</v>
      </c>
      <c r="AL98" s="9">
        <f t="shared" si="45"/>
        <v>1.8</v>
      </c>
      <c r="AM98" s="9" t="s">
        <v>89</v>
      </c>
      <c r="AN98" s="9">
        <f t="shared" si="46"/>
        <v>0</v>
      </c>
      <c r="AO98" s="54" t="s">
        <v>91</v>
      </c>
      <c r="AP98" s="9">
        <f t="shared" si="47"/>
        <v>0</v>
      </c>
      <c r="AQ98" s="54" t="s">
        <v>96</v>
      </c>
      <c r="AR98" s="9">
        <f t="shared" si="48"/>
        <v>0</v>
      </c>
      <c r="AS98" s="54" t="s">
        <v>102</v>
      </c>
      <c r="AT98" s="9">
        <f t="shared" si="49"/>
        <v>0</v>
      </c>
      <c r="AU98" s="9"/>
      <c r="AV98" s="54" t="s">
        <v>76</v>
      </c>
      <c r="AW98" s="9">
        <f t="shared" si="50"/>
        <v>0</v>
      </c>
      <c r="AX98" s="54" t="s">
        <v>129</v>
      </c>
      <c r="AY98" s="9">
        <f t="shared" si="51"/>
        <v>2.7</v>
      </c>
      <c r="AZ98" s="54" t="s">
        <v>89</v>
      </c>
      <c r="BA98" s="9">
        <f t="shared" si="52"/>
        <v>0</v>
      </c>
      <c r="BB98" s="54" t="s">
        <v>91</v>
      </c>
      <c r="BC98" s="9">
        <f t="shared" si="53"/>
        <v>0</v>
      </c>
      <c r="BD98" s="54" t="s">
        <v>96</v>
      </c>
      <c r="BE98" s="9">
        <f t="shared" si="54"/>
        <v>0</v>
      </c>
      <c r="BF98" s="54" t="s">
        <v>121</v>
      </c>
      <c r="BG98" s="9">
        <f t="shared" si="55"/>
        <v>0</v>
      </c>
      <c r="BH98" s="9"/>
      <c r="BI98" s="54" t="s">
        <v>76</v>
      </c>
      <c r="BJ98" s="9">
        <f t="shared" si="56"/>
        <v>0</v>
      </c>
      <c r="BK98" s="55" t="s">
        <v>83</v>
      </c>
      <c r="BL98" s="9">
        <f t="shared" si="57"/>
        <v>2.7</v>
      </c>
      <c r="BM98" s="54" t="s">
        <v>89</v>
      </c>
      <c r="BN98" s="9">
        <f t="shared" si="58"/>
        <v>0</v>
      </c>
      <c r="BO98" s="54" t="s">
        <v>91</v>
      </c>
      <c r="BP98" s="9">
        <f t="shared" si="59"/>
        <v>0</v>
      </c>
      <c r="BQ98" s="54" t="s">
        <v>96</v>
      </c>
      <c r="BR98" s="9">
        <f t="shared" si="60"/>
        <v>0</v>
      </c>
      <c r="BS98" s="54" t="s">
        <v>121</v>
      </c>
      <c r="BT98" s="9">
        <f t="shared" si="61"/>
        <v>0</v>
      </c>
      <c r="BU98" s="9"/>
      <c r="BV98" s="54" t="s">
        <v>73</v>
      </c>
      <c r="BW98" s="9">
        <f t="shared" si="62"/>
        <v>0</v>
      </c>
      <c r="BX98" s="55" t="s">
        <v>83</v>
      </c>
      <c r="BY98" s="9">
        <f t="shared" si="63"/>
        <v>4.5</v>
      </c>
      <c r="BZ98" s="54" t="s">
        <v>85</v>
      </c>
      <c r="CA98" s="9">
        <f t="shared" si="64"/>
        <v>0</v>
      </c>
      <c r="CB98" s="54" t="s">
        <v>91</v>
      </c>
      <c r="CC98" s="9">
        <f t="shared" si="65"/>
        <v>0</v>
      </c>
      <c r="CD98" s="54" t="s">
        <v>96</v>
      </c>
      <c r="CE98" s="9">
        <f t="shared" si="66"/>
        <v>0</v>
      </c>
      <c r="CF98" s="54" t="s">
        <v>122</v>
      </c>
      <c r="CG98" s="9">
        <f t="shared" si="67"/>
        <v>0</v>
      </c>
      <c r="CH98" s="9"/>
      <c r="CI98" s="54" t="s">
        <v>73</v>
      </c>
      <c r="CJ98" s="9">
        <f t="shared" si="68"/>
        <v>0</v>
      </c>
      <c r="CK98" s="55" t="s">
        <v>83</v>
      </c>
      <c r="CL98" s="9">
        <f t="shared" si="69"/>
        <v>4.5</v>
      </c>
      <c r="CM98" s="54" t="s">
        <v>85</v>
      </c>
      <c r="CN98" s="9">
        <f t="shared" si="70"/>
        <v>0</v>
      </c>
      <c r="CO98" s="54" t="s">
        <v>91</v>
      </c>
      <c r="CP98" s="9">
        <f t="shared" si="71"/>
        <v>0</v>
      </c>
      <c r="CQ98" s="54" t="s">
        <v>96</v>
      </c>
      <c r="CR98" s="9">
        <f t="shared" si="72"/>
        <v>0</v>
      </c>
      <c r="CS98" s="54" t="s">
        <v>122</v>
      </c>
      <c r="CT98" s="9">
        <f t="shared" si="73"/>
        <v>0</v>
      </c>
    </row>
    <row r="99" spans="1:98" x14ac:dyDescent="0.15">
      <c r="A99" s="33" t="s">
        <v>336</v>
      </c>
      <c r="B99" s="34" t="s">
        <v>363</v>
      </c>
      <c r="C99" s="35" t="s">
        <v>170</v>
      </c>
      <c r="D99" s="35" t="s">
        <v>51</v>
      </c>
      <c r="E99" s="9"/>
      <c r="F99" s="36"/>
      <c r="G99" s="33">
        <v>96</v>
      </c>
      <c r="H99" s="9">
        <v>99</v>
      </c>
      <c r="I99" s="9">
        <v>79</v>
      </c>
      <c r="J99" s="9">
        <v>46.5</v>
      </c>
      <c r="K99" s="9">
        <v>55</v>
      </c>
      <c r="L99" s="9">
        <v>38</v>
      </c>
      <c r="M99" s="4">
        <f t="shared" si="37"/>
        <v>413.5</v>
      </c>
      <c r="N99" s="33"/>
      <c r="O99" s="9">
        <f>IF($D99="理科",IF(AND($M99&gt;='高考-分数线'!$C$2,$G99&gt;='高考-分数线'!$D$2),36,IF($G99&gt;='高考-分数线'!$D$2,18,0)),IF($D99="文科",IF(AND($M99&gt;='高考-分数线'!$C$3,$G99&gt;='高考-分数线'!$D$3),36,IF($G99&gt;='高考-分数线'!$D$3,18,0))))</f>
        <v>0</v>
      </c>
      <c r="P99" s="9">
        <f>IF($D99="理科",IF(AND($M99&gt;='高考-分数线'!$C$2,H99&gt;='高考-分数线'!$E$2),36,IF(H99&gt;='高考-分数线'!$E$2,18,0)),IF($D99="文科",IF(AND($M99&gt;='高考-分数线'!$C$3,H99&gt;='高考-分数线'!$E$3),36,IF(H99&gt;='高考-分数线'!$E$3,18,0))))</f>
        <v>18</v>
      </c>
      <c r="Q99" s="9">
        <f>IF($D99="理科",IF(AND($M99&gt;='高考-分数线'!$C$2,I99&gt;='高考-分数线'!$F$2),36,IF(I99&gt;='高考-分数线'!$F$2,18,0)),IF($D99="文科",IF(AND($M99&gt;='高考-分数线'!$C$3,I99&gt;='高考-分数线'!$F$3),36,IF(I99&gt;='高考-分数线'!$F$3,18,0))))</f>
        <v>0</v>
      </c>
      <c r="R99" s="9">
        <f>IF($D99="理科",IF(AND($M99&gt;='高考-分数线'!$C$2,J99&gt;='高考-分数线'!$G$2),36,IF(J99&gt;='高考-分数线'!$G$2,18,0)),IF($D99="文科",IF(AND($M99&gt;='高考-分数线'!$C$3,J99&gt;='高考-分数线'!$G$3),36,IF(J99&gt;='高考-分数线'!$G$3,18,0))))</f>
        <v>0</v>
      </c>
      <c r="S99" s="9">
        <f>IF($D99="理科",IF(AND($M99&gt;='高考-分数线'!$C$2,K99&gt;='高考-分数线'!$H$2),36,IF(K99&gt;='高考-分数线'!$H$2,18,0)),IF($D99="文科",IF(AND($M99&gt;='高考-分数线'!$C$3,K99&gt;='高考-分数线'!$H$3),36,IF(K99&gt;='高考-分数线'!$H$3,18,0))))</f>
        <v>18</v>
      </c>
      <c r="T99" s="9">
        <f>IF($D99="理科",IF(AND($M99&gt;='高考-分数线'!$C$2,L99&gt;='高考-分数线'!$I$2),36,IF(L99&gt;='高考-分数线'!$I$2,18,0)),IF($D99="文科",IF(AND($M99&gt;='高考-分数线'!$C$3,L99&gt;='高考-分数线'!$I$3),36,IF(L99&gt;='高考-分数线'!$I$3,18,0))))</f>
        <v>0</v>
      </c>
      <c r="U99" s="33"/>
      <c r="V99" s="54" t="s">
        <v>77</v>
      </c>
      <c r="W99" s="9">
        <f t="shared" si="38"/>
        <v>0</v>
      </c>
      <c r="X99" s="54" t="s">
        <v>82</v>
      </c>
      <c r="Y99" s="9">
        <f t="shared" si="39"/>
        <v>1.8</v>
      </c>
      <c r="Z99" s="54" t="s">
        <v>90</v>
      </c>
      <c r="AA99" s="9">
        <f t="shared" si="40"/>
        <v>0</v>
      </c>
      <c r="AB99" s="54" t="s">
        <v>94</v>
      </c>
      <c r="AC99" s="9">
        <f t="shared" si="41"/>
        <v>0</v>
      </c>
      <c r="AD99" s="54" t="s">
        <v>96</v>
      </c>
      <c r="AE99" s="9">
        <f t="shared" si="42"/>
        <v>1.8</v>
      </c>
      <c r="AF99" s="54" t="s">
        <v>102</v>
      </c>
      <c r="AG99" s="9">
        <f t="shared" si="43"/>
        <v>0</v>
      </c>
      <c r="AH99" s="9"/>
      <c r="AI99" s="9" t="s">
        <v>75</v>
      </c>
      <c r="AJ99" s="9">
        <f t="shared" si="44"/>
        <v>0</v>
      </c>
      <c r="AK99" s="55" t="s">
        <v>79</v>
      </c>
      <c r="AL99" s="9">
        <f t="shared" si="45"/>
        <v>1.8</v>
      </c>
      <c r="AM99" s="9" t="s">
        <v>89</v>
      </c>
      <c r="AN99" s="9">
        <f t="shared" si="46"/>
        <v>0</v>
      </c>
      <c r="AO99" s="54" t="s">
        <v>93</v>
      </c>
      <c r="AP99" s="9">
        <f t="shared" si="47"/>
        <v>0</v>
      </c>
      <c r="AQ99" s="54" t="s">
        <v>98</v>
      </c>
      <c r="AR99" s="9">
        <f t="shared" si="48"/>
        <v>1.8</v>
      </c>
      <c r="AS99" s="54" t="s">
        <v>102</v>
      </c>
      <c r="AT99" s="9">
        <f t="shared" si="49"/>
        <v>0</v>
      </c>
      <c r="AU99" s="9"/>
      <c r="AV99" s="54" t="s">
        <v>77</v>
      </c>
      <c r="AW99" s="9">
        <f t="shared" si="50"/>
        <v>0</v>
      </c>
      <c r="AX99" s="54" t="s">
        <v>84</v>
      </c>
      <c r="AY99" s="9">
        <f t="shared" si="51"/>
        <v>2.7</v>
      </c>
      <c r="AZ99" s="54" t="s">
        <v>89</v>
      </c>
      <c r="BA99" s="9">
        <f t="shared" si="52"/>
        <v>0</v>
      </c>
      <c r="BB99" s="54" t="s">
        <v>93</v>
      </c>
      <c r="BC99" s="9">
        <f t="shared" si="53"/>
        <v>0</v>
      </c>
      <c r="BD99" s="54" t="s">
        <v>96</v>
      </c>
      <c r="BE99" s="9">
        <f t="shared" si="54"/>
        <v>2.7</v>
      </c>
      <c r="BF99" s="54" t="s">
        <v>102</v>
      </c>
      <c r="BG99" s="9">
        <f t="shared" si="55"/>
        <v>0</v>
      </c>
      <c r="BH99" s="9"/>
      <c r="BI99" s="54" t="s">
        <v>77</v>
      </c>
      <c r="BJ99" s="9">
        <f t="shared" si="56"/>
        <v>0</v>
      </c>
      <c r="BK99" s="55" t="s">
        <v>84</v>
      </c>
      <c r="BL99" s="9">
        <f t="shared" si="57"/>
        <v>2.7</v>
      </c>
      <c r="BM99" s="54" t="s">
        <v>89</v>
      </c>
      <c r="BN99" s="9">
        <f t="shared" si="58"/>
        <v>0</v>
      </c>
      <c r="BO99" s="54" t="s">
        <v>93</v>
      </c>
      <c r="BP99" s="9">
        <f t="shared" si="59"/>
        <v>0</v>
      </c>
      <c r="BQ99" s="54" t="s">
        <v>96</v>
      </c>
      <c r="BR99" s="9">
        <f t="shared" si="60"/>
        <v>2.7</v>
      </c>
      <c r="BS99" s="54" t="s">
        <v>102</v>
      </c>
      <c r="BT99" s="9">
        <f t="shared" si="61"/>
        <v>0</v>
      </c>
      <c r="BU99" s="9"/>
      <c r="BV99" s="54" t="s">
        <v>75</v>
      </c>
      <c r="BW99" s="9">
        <f t="shared" si="62"/>
        <v>0</v>
      </c>
      <c r="BX99" s="55" t="s">
        <v>138</v>
      </c>
      <c r="BY99" s="9">
        <f t="shared" si="63"/>
        <v>4.5</v>
      </c>
      <c r="BZ99" s="54" t="s">
        <v>88</v>
      </c>
      <c r="CA99" s="9">
        <f t="shared" si="64"/>
        <v>0</v>
      </c>
      <c r="CB99" s="54" t="s">
        <v>93</v>
      </c>
      <c r="CC99" s="9">
        <f t="shared" si="65"/>
        <v>0</v>
      </c>
      <c r="CD99" s="54" t="s">
        <v>96</v>
      </c>
      <c r="CE99" s="9">
        <f t="shared" si="66"/>
        <v>4.5</v>
      </c>
      <c r="CF99" s="54" t="s">
        <v>102</v>
      </c>
      <c r="CG99" s="9">
        <f t="shared" si="67"/>
        <v>0</v>
      </c>
      <c r="CH99" s="9"/>
      <c r="CI99" s="54" t="s">
        <v>75</v>
      </c>
      <c r="CJ99" s="9">
        <f t="shared" si="68"/>
        <v>0</v>
      </c>
      <c r="CK99" s="55" t="s">
        <v>138</v>
      </c>
      <c r="CL99" s="9">
        <f t="shared" si="69"/>
        <v>4.5</v>
      </c>
      <c r="CM99" s="54" t="s">
        <v>88</v>
      </c>
      <c r="CN99" s="9">
        <f t="shared" si="70"/>
        <v>0</v>
      </c>
      <c r="CO99" s="54" t="s">
        <v>93</v>
      </c>
      <c r="CP99" s="9">
        <f t="shared" si="71"/>
        <v>0</v>
      </c>
      <c r="CQ99" s="54" t="s">
        <v>96</v>
      </c>
      <c r="CR99" s="9">
        <f t="shared" si="72"/>
        <v>4.5</v>
      </c>
      <c r="CS99" s="54" t="s">
        <v>102</v>
      </c>
      <c r="CT99" s="9">
        <f t="shared" si="73"/>
        <v>0</v>
      </c>
    </row>
    <row r="100" spans="1:98" x14ac:dyDescent="0.15">
      <c r="A100" s="33" t="s">
        <v>364</v>
      </c>
      <c r="B100" s="34" t="s">
        <v>365</v>
      </c>
      <c r="C100" s="35" t="s">
        <v>170</v>
      </c>
      <c r="D100" s="35" t="s">
        <v>51</v>
      </c>
      <c r="E100" s="9"/>
      <c r="F100" s="36"/>
      <c r="G100" s="33">
        <v>89</v>
      </c>
      <c r="H100" s="9">
        <v>102</v>
      </c>
      <c r="I100" s="9">
        <v>71</v>
      </c>
      <c r="J100" s="9">
        <v>57</v>
      </c>
      <c r="K100" s="9">
        <v>38.5</v>
      </c>
      <c r="L100" s="9">
        <v>54</v>
      </c>
      <c r="M100" s="4">
        <f t="shared" si="37"/>
        <v>411.5</v>
      </c>
      <c r="N100" s="33"/>
      <c r="O100" s="9">
        <f>IF($D100="理科",IF(AND($M100&gt;='高考-分数线'!$C$2,$G100&gt;='高考-分数线'!$D$2),36,IF($G100&gt;='高考-分数线'!$D$2,18,0)),IF($D100="文科",IF(AND($M100&gt;='高考-分数线'!$C$3,$G100&gt;='高考-分数线'!$D$3),36,IF($G100&gt;='高考-分数线'!$D$3,18,0))))</f>
        <v>0</v>
      </c>
      <c r="P100" s="9">
        <f>IF($D100="理科",IF(AND($M100&gt;='高考-分数线'!$C$2,H100&gt;='高考-分数线'!$E$2),36,IF(H100&gt;='高考-分数线'!$E$2,18,0)),IF($D100="文科",IF(AND($M100&gt;='高考-分数线'!$C$3,H100&gt;='高考-分数线'!$E$3),36,IF(H100&gt;='高考-分数线'!$E$3,18,0))))</f>
        <v>18</v>
      </c>
      <c r="Q100" s="9">
        <f>IF($D100="理科",IF(AND($M100&gt;='高考-分数线'!$C$2,I100&gt;='高考-分数线'!$F$2),36,IF(I100&gt;='高考-分数线'!$F$2,18,0)),IF($D100="文科",IF(AND($M100&gt;='高考-分数线'!$C$3,I100&gt;='高考-分数线'!$F$3),36,IF(I100&gt;='高考-分数线'!$F$3,18,0))))</f>
        <v>0</v>
      </c>
      <c r="R100" s="9">
        <f>IF($D100="理科",IF(AND($M100&gt;='高考-分数线'!$C$2,J100&gt;='高考-分数线'!$G$2),36,IF(J100&gt;='高考-分数线'!$G$2,18,0)),IF($D100="文科",IF(AND($M100&gt;='高考-分数线'!$C$3,J100&gt;='高考-分数线'!$G$3),36,IF(J100&gt;='高考-分数线'!$G$3,18,0))))</f>
        <v>18</v>
      </c>
      <c r="S100" s="9">
        <f>IF($D100="理科",IF(AND($M100&gt;='高考-分数线'!$C$2,K100&gt;='高考-分数线'!$H$2),36,IF(K100&gt;='高考-分数线'!$H$2,18,0)),IF($D100="文科",IF(AND($M100&gt;='高考-分数线'!$C$3,K100&gt;='高考-分数线'!$H$3),36,IF(K100&gt;='高考-分数线'!$H$3,18,0))))</f>
        <v>0</v>
      </c>
      <c r="T100" s="9">
        <f>IF($D100="理科",IF(AND($M100&gt;='高考-分数线'!$C$2,L100&gt;='高考-分数线'!$I$2),36,IF(L100&gt;='高考-分数线'!$I$2,18,0)),IF($D100="文科",IF(AND($M100&gt;='高考-分数线'!$C$3,L100&gt;='高考-分数线'!$I$3),36,IF(L100&gt;='高考-分数线'!$I$3,18,0))))</f>
        <v>0</v>
      </c>
      <c r="U100" s="33"/>
      <c r="V100" s="54" t="s">
        <v>77</v>
      </c>
      <c r="W100" s="9">
        <f t="shared" si="38"/>
        <v>0</v>
      </c>
      <c r="X100" s="54" t="s">
        <v>81</v>
      </c>
      <c r="Y100" s="9">
        <f t="shared" si="39"/>
        <v>1.8</v>
      </c>
      <c r="Z100" s="54" t="s">
        <v>90</v>
      </c>
      <c r="AA100" s="9">
        <f t="shared" si="40"/>
        <v>0</v>
      </c>
      <c r="AB100" s="54" t="s">
        <v>93</v>
      </c>
      <c r="AC100" s="9">
        <f t="shared" si="41"/>
        <v>1.8</v>
      </c>
      <c r="AD100" s="54" t="s">
        <v>125</v>
      </c>
      <c r="AE100" s="9">
        <f t="shared" si="42"/>
        <v>0</v>
      </c>
      <c r="AF100" s="54" t="s">
        <v>102</v>
      </c>
      <c r="AG100" s="9">
        <f t="shared" si="43"/>
        <v>0</v>
      </c>
      <c r="AH100" s="9"/>
      <c r="AI100" s="9" t="s">
        <v>75</v>
      </c>
      <c r="AJ100" s="9">
        <f t="shared" si="44"/>
        <v>0</v>
      </c>
      <c r="AK100" s="55" t="s">
        <v>81</v>
      </c>
      <c r="AL100" s="9">
        <f t="shared" si="45"/>
        <v>1.8</v>
      </c>
      <c r="AM100" s="9" t="s">
        <v>90</v>
      </c>
      <c r="AN100" s="9">
        <f t="shared" si="46"/>
        <v>0</v>
      </c>
      <c r="AO100" s="54" t="s">
        <v>94</v>
      </c>
      <c r="AP100" s="9">
        <f t="shared" si="47"/>
        <v>1.8</v>
      </c>
      <c r="AQ100" s="54" t="s">
        <v>99</v>
      </c>
      <c r="AR100" s="9">
        <f t="shared" si="48"/>
        <v>0</v>
      </c>
      <c r="AS100" s="54" t="s">
        <v>102</v>
      </c>
      <c r="AT100" s="9">
        <f t="shared" si="49"/>
        <v>0</v>
      </c>
      <c r="AU100" s="9"/>
      <c r="AV100" s="54" t="s">
        <v>75</v>
      </c>
      <c r="AW100" s="9">
        <f t="shared" si="50"/>
        <v>0</v>
      </c>
      <c r="AX100" s="54" t="s">
        <v>81</v>
      </c>
      <c r="AY100" s="9">
        <f t="shared" si="51"/>
        <v>2.7</v>
      </c>
      <c r="AZ100" s="54" t="s">
        <v>85</v>
      </c>
      <c r="BA100" s="9">
        <f t="shared" si="52"/>
        <v>0</v>
      </c>
      <c r="BB100" s="54" t="s">
        <v>94</v>
      </c>
      <c r="BC100" s="9">
        <f t="shared" si="53"/>
        <v>2.7</v>
      </c>
      <c r="BD100" s="54" t="s">
        <v>96</v>
      </c>
      <c r="BE100" s="9">
        <f t="shared" si="54"/>
        <v>0</v>
      </c>
      <c r="BF100" s="54" t="s">
        <v>122</v>
      </c>
      <c r="BG100" s="9">
        <f t="shared" si="55"/>
        <v>0</v>
      </c>
      <c r="BH100" s="9"/>
      <c r="BI100" s="54" t="s">
        <v>75</v>
      </c>
      <c r="BJ100" s="9">
        <f t="shared" si="56"/>
        <v>0</v>
      </c>
      <c r="BK100" s="55" t="s">
        <v>81</v>
      </c>
      <c r="BL100" s="9">
        <f t="shared" si="57"/>
        <v>2.7</v>
      </c>
      <c r="BM100" s="54" t="s">
        <v>85</v>
      </c>
      <c r="BN100" s="9">
        <f t="shared" si="58"/>
        <v>0</v>
      </c>
      <c r="BO100" s="54" t="s">
        <v>94</v>
      </c>
      <c r="BP100" s="9">
        <f t="shared" si="59"/>
        <v>2.7</v>
      </c>
      <c r="BQ100" s="54" t="s">
        <v>96</v>
      </c>
      <c r="BR100" s="9">
        <f t="shared" si="60"/>
        <v>0</v>
      </c>
      <c r="BS100" s="54" t="s">
        <v>122</v>
      </c>
      <c r="BT100" s="9">
        <f t="shared" si="61"/>
        <v>0</v>
      </c>
      <c r="BU100" s="9"/>
      <c r="BV100" s="54" t="s">
        <v>74</v>
      </c>
      <c r="BW100" s="9">
        <f t="shared" si="62"/>
        <v>0</v>
      </c>
      <c r="BX100" s="55" t="s">
        <v>137</v>
      </c>
      <c r="BY100" s="9">
        <f t="shared" si="63"/>
        <v>4.5</v>
      </c>
      <c r="BZ100" s="54" t="s">
        <v>85</v>
      </c>
      <c r="CA100" s="9">
        <f t="shared" si="64"/>
        <v>0</v>
      </c>
      <c r="CB100" s="54" t="s">
        <v>91</v>
      </c>
      <c r="CC100" s="9">
        <f t="shared" si="65"/>
        <v>4.5</v>
      </c>
      <c r="CD100" s="54" t="s">
        <v>96</v>
      </c>
      <c r="CE100" s="9">
        <f t="shared" si="66"/>
        <v>0</v>
      </c>
      <c r="CF100" s="54" t="s">
        <v>122</v>
      </c>
      <c r="CG100" s="9">
        <f t="shared" si="67"/>
        <v>0</v>
      </c>
      <c r="CH100" s="9"/>
      <c r="CI100" s="54" t="s">
        <v>74</v>
      </c>
      <c r="CJ100" s="9">
        <f t="shared" si="68"/>
        <v>0</v>
      </c>
      <c r="CK100" s="55" t="s">
        <v>137</v>
      </c>
      <c r="CL100" s="9">
        <f t="shared" si="69"/>
        <v>4.5</v>
      </c>
      <c r="CM100" s="54" t="s">
        <v>85</v>
      </c>
      <c r="CN100" s="9">
        <f t="shared" si="70"/>
        <v>0</v>
      </c>
      <c r="CO100" s="54" t="s">
        <v>91</v>
      </c>
      <c r="CP100" s="9">
        <f t="shared" si="71"/>
        <v>4.5</v>
      </c>
      <c r="CQ100" s="54" t="s">
        <v>96</v>
      </c>
      <c r="CR100" s="9">
        <f t="shared" si="72"/>
        <v>0</v>
      </c>
      <c r="CS100" s="54" t="s">
        <v>122</v>
      </c>
      <c r="CT100" s="9">
        <f t="shared" si="73"/>
        <v>0</v>
      </c>
    </row>
    <row r="101" spans="1:98" x14ac:dyDescent="0.15">
      <c r="A101" s="33" t="s">
        <v>366</v>
      </c>
      <c r="B101" s="34" t="s">
        <v>367</v>
      </c>
      <c r="C101" s="35" t="s">
        <v>170</v>
      </c>
      <c r="D101" s="35" t="s">
        <v>51</v>
      </c>
      <c r="E101" s="9"/>
      <c r="F101" s="36"/>
      <c r="G101" s="33">
        <v>107</v>
      </c>
      <c r="H101" s="9">
        <v>75</v>
      </c>
      <c r="I101" s="9">
        <v>105</v>
      </c>
      <c r="J101" s="9">
        <v>37</v>
      </c>
      <c r="K101" s="9">
        <v>42</v>
      </c>
      <c r="L101" s="9">
        <v>45</v>
      </c>
      <c r="M101" s="4">
        <f t="shared" si="37"/>
        <v>411</v>
      </c>
      <c r="N101" s="33"/>
      <c r="O101" s="9">
        <f>IF($D101="理科",IF(AND($M101&gt;='高考-分数线'!$C$2,$G101&gt;='高考-分数线'!$D$2),36,IF($G101&gt;='高考-分数线'!$D$2,18,0)),IF($D101="文科",IF(AND($M101&gt;='高考-分数线'!$C$3,$G101&gt;='高考-分数线'!$D$3),36,IF($G101&gt;='高考-分数线'!$D$3,18,0))))</f>
        <v>18</v>
      </c>
      <c r="P101" s="9">
        <f>IF($D101="理科",IF(AND($M101&gt;='高考-分数线'!$C$2,H101&gt;='高考-分数线'!$E$2),36,IF(H101&gt;='高考-分数线'!$E$2,18,0)),IF($D101="文科",IF(AND($M101&gt;='高考-分数线'!$C$3,H101&gt;='高考-分数线'!$E$3),36,IF(H101&gt;='高考-分数线'!$E$3,18,0))))</f>
        <v>0</v>
      </c>
      <c r="Q101" s="9">
        <f>IF($D101="理科",IF(AND($M101&gt;='高考-分数线'!$C$2,I101&gt;='高考-分数线'!$F$2),36,IF(I101&gt;='高考-分数线'!$F$2,18,0)),IF($D101="文科",IF(AND($M101&gt;='高考-分数线'!$C$3,I101&gt;='高考-分数线'!$F$3),36,IF(I101&gt;='高考-分数线'!$F$3,18,0))))</f>
        <v>18</v>
      </c>
      <c r="R101" s="9">
        <f>IF($D101="理科",IF(AND($M101&gt;='高考-分数线'!$C$2,J101&gt;='高考-分数线'!$G$2),36,IF(J101&gt;='高考-分数线'!$G$2,18,0)),IF($D101="文科",IF(AND($M101&gt;='高考-分数线'!$C$3,J101&gt;='高考-分数线'!$G$3),36,IF(J101&gt;='高考-分数线'!$G$3,18,0))))</f>
        <v>0</v>
      </c>
      <c r="S101" s="9">
        <f>IF($D101="理科",IF(AND($M101&gt;='高考-分数线'!$C$2,K101&gt;='高考-分数线'!$H$2),36,IF(K101&gt;='高考-分数线'!$H$2,18,0)),IF($D101="文科",IF(AND($M101&gt;='高考-分数线'!$C$3,K101&gt;='高考-分数线'!$H$3),36,IF(K101&gt;='高考-分数线'!$H$3,18,0))))</f>
        <v>0</v>
      </c>
      <c r="T101" s="9">
        <f>IF($D101="理科",IF(AND($M101&gt;='高考-分数线'!$C$2,L101&gt;='高考-分数线'!$I$2),36,IF(L101&gt;='高考-分数线'!$I$2,18,0)),IF($D101="文科",IF(AND($M101&gt;='高考-分数线'!$C$3,L101&gt;='高考-分数线'!$I$3),36,IF(L101&gt;='高考-分数线'!$I$3,18,0))))</f>
        <v>0</v>
      </c>
      <c r="U101" s="33"/>
      <c r="V101" s="54" t="s">
        <v>76</v>
      </c>
      <c r="W101" s="9">
        <f t="shared" si="38"/>
        <v>1.8</v>
      </c>
      <c r="X101" s="54" t="s">
        <v>83</v>
      </c>
      <c r="Y101" s="9">
        <f t="shared" si="39"/>
        <v>0</v>
      </c>
      <c r="Z101" s="54" t="s">
        <v>85</v>
      </c>
      <c r="AA101" s="9">
        <f t="shared" si="40"/>
        <v>1.8</v>
      </c>
      <c r="AB101" s="54" t="s">
        <v>91</v>
      </c>
      <c r="AC101" s="9">
        <f t="shared" si="41"/>
        <v>0</v>
      </c>
      <c r="AD101" s="54" t="s">
        <v>125</v>
      </c>
      <c r="AE101" s="9">
        <f t="shared" si="42"/>
        <v>0</v>
      </c>
      <c r="AF101" s="54" t="s">
        <v>125</v>
      </c>
      <c r="AG101" s="9">
        <f t="shared" si="43"/>
        <v>0</v>
      </c>
      <c r="AH101" s="9"/>
      <c r="AI101" s="9" t="s">
        <v>78</v>
      </c>
      <c r="AJ101" s="9">
        <f t="shared" si="44"/>
        <v>1.8</v>
      </c>
      <c r="AK101" s="55" t="s">
        <v>81</v>
      </c>
      <c r="AL101" s="9">
        <f t="shared" si="45"/>
        <v>0</v>
      </c>
      <c r="AM101" s="9" t="s">
        <v>89</v>
      </c>
      <c r="AN101" s="9">
        <f t="shared" si="46"/>
        <v>1.8</v>
      </c>
      <c r="AO101" s="54" t="s">
        <v>91</v>
      </c>
      <c r="AP101" s="9">
        <f t="shared" si="47"/>
        <v>0</v>
      </c>
      <c r="AQ101" s="54" t="s">
        <v>96</v>
      </c>
      <c r="AR101" s="9">
        <f t="shared" si="48"/>
        <v>0</v>
      </c>
      <c r="AS101" s="54" t="s">
        <v>102</v>
      </c>
      <c r="AT101" s="9">
        <f t="shared" si="49"/>
        <v>0</v>
      </c>
      <c r="AU101" s="9"/>
      <c r="AV101" s="54" t="s">
        <v>78</v>
      </c>
      <c r="AW101" s="9">
        <f t="shared" si="50"/>
        <v>2.7</v>
      </c>
      <c r="AX101" s="54" t="s">
        <v>81</v>
      </c>
      <c r="AY101" s="9">
        <f t="shared" si="51"/>
        <v>0</v>
      </c>
      <c r="AZ101" s="54" t="s">
        <v>89</v>
      </c>
      <c r="BA101" s="9">
        <f t="shared" si="52"/>
        <v>2.7</v>
      </c>
      <c r="BB101" s="54" t="s">
        <v>91</v>
      </c>
      <c r="BC101" s="9">
        <f t="shared" si="53"/>
        <v>0</v>
      </c>
      <c r="BD101" s="54" t="s">
        <v>99</v>
      </c>
      <c r="BE101" s="9">
        <f t="shared" si="54"/>
        <v>0</v>
      </c>
      <c r="BF101" s="54" t="s">
        <v>102</v>
      </c>
      <c r="BG101" s="9">
        <f t="shared" si="55"/>
        <v>0</v>
      </c>
      <c r="BH101" s="9"/>
      <c r="BI101" s="54" t="s">
        <v>78</v>
      </c>
      <c r="BJ101" s="9">
        <f t="shared" si="56"/>
        <v>2.7</v>
      </c>
      <c r="BK101" s="55" t="s">
        <v>81</v>
      </c>
      <c r="BL101" s="9">
        <f t="shared" si="57"/>
        <v>0</v>
      </c>
      <c r="BM101" s="54" t="s">
        <v>89</v>
      </c>
      <c r="BN101" s="9">
        <f t="shared" si="58"/>
        <v>2.7</v>
      </c>
      <c r="BO101" s="54" t="s">
        <v>91</v>
      </c>
      <c r="BP101" s="9">
        <f t="shared" si="59"/>
        <v>0</v>
      </c>
      <c r="BQ101" s="54" t="s">
        <v>99</v>
      </c>
      <c r="BR101" s="9">
        <f t="shared" si="60"/>
        <v>0</v>
      </c>
      <c r="BS101" s="54" t="s">
        <v>102</v>
      </c>
      <c r="BT101" s="9">
        <f t="shared" si="61"/>
        <v>0</v>
      </c>
      <c r="BU101" s="9"/>
      <c r="BV101" s="54" t="s">
        <v>75</v>
      </c>
      <c r="BW101" s="9">
        <f t="shared" si="62"/>
        <v>4.5</v>
      </c>
      <c r="BX101" s="55" t="s">
        <v>81</v>
      </c>
      <c r="BY101" s="9">
        <f t="shared" si="63"/>
        <v>0</v>
      </c>
      <c r="BZ101" s="54" t="s">
        <v>89</v>
      </c>
      <c r="CA101" s="9">
        <f t="shared" si="64"/>
        <v>4.5</v>
      </c>
      <c r="CB101" s="54" t="s">
        <v>91</v>
      </c>
      <c r="CC101" s="9">
        <f t="shared" si="65"/>
        <v>0</v>
      </c>
      <c r="CD101" s="54" t="s">
        <v>96</v>
      </c>
      <c r="CE101" s="9">
        <f t="shared" si="66"/>
        <v>0</v>
      </c>
      <c r="CF101" s="54" t="s">
        <v>122</v>
      </c>
      <c r="CG101" s="9">
        <f t="shared" si="67"/>
        <v>0</v>
      </c>
      <c r="CH101" s="9"/>
      <c r="CI101" s="54" t="s">
        <v>75</v>
      </c>
      <c r="CJ101" s="9">
        <f t="shared" si="68"/>
        <v>4.5</v>
      </c>
      <c r="CK101" s="55" t="s">
        <v>81</v>
      </c>
      <c r="CL101" s="9">
        <f t="shared" si="69"/>
        <v>0</v>
      </c>
      <c r="CM101" s="54" t="s">
        <v>89</v>
      </c>
      <c r="CN101" s="9">
        <f t="shared" si="70"/>
        <v>4.5</v>
      </c>
      <c r="CO101" s="54" t="s">
        <v>91</v>
      </c>
      <c r="CP101" s="9">
        <f t="shared" si="71"/>
        <v>0</v>
      </c>
      <c r="CQ101" s="54" t="s">
        <v>96</v>
      </c>
      <c r="CR101" s="9">
        <f t="shared" si="72"/>
        <v>0</v>
      </c>
      <c r="CS101" s="54" t="s">
        <v>122</v>
      </c>
      <c r="CT101" s="9">
        <f t="shared" si="73"/>
        <v>0</v>
      </c>
    </row>
    <row r="102" spans="1:98" x14ac:dyDescent="0.15">
      <c r="A102" s="33" t="s">
        <v>368</v>
      </c>
      <c r="B102" s="34" t="s">
        <v>369</v>
      </c>
      <c r="C102" s="35" t="s">
        <v>170</v>
      </c>
      <c r="D102" s="35" t="s">
        <v>51</v>
      </c>
      <c r="E102" s="9"/>
      <c r="F102" s="36"/>
      <c r="G102" s="33">
        <v>110</v>
      </c>
      <c r="H102" s="9">
        <v>60</v>
      </c>
      <c r="I102" s="9">
        <v>109</v>
      </c>
      <c r="J102" s="9">
        <v>23</v>
      </c>
      <c r="K102" s="9">
        <v>44</v>
      </c>
      <c r="L102" s="9">
        <v>64.5</v>
      </c>
      <c r="M102" s="4">
        <f t="shared" si="37"/>
        <v>410.5</v>
      </c>
      <c r="N102" s="33"/>
      <c r="O102" s="9">
        <f>IF($D102="理科",IF(AND($M102&gt;='高考-分数线'!$C$2,$G102&gt;='高考-分数线'!$D$2),36,IF($G102&gt;='高考-分数线'!$D$2,18,0)),IF($D102="文科",IF(AND($M102&gt;='高考-分数线'!$C$3,$G102&gt;='高考-分数线'!$D$3),36,IF($G102&gt;='高考-分数线'!$D$3,18,0))))</f>
        <v>18</v>
      </c>
      <c r="P102" s="9">
        <f>IF($D102="理科",IF(AND($M102&gt;='高考-分数线'!$C$2,H102&gt;='高考-分数线'!$E$2),36,IF(H102&gt;='高考-分数线'!$E$2,18,0)),IF($D102="文科",IF(AND($M102&gt;='高考-分数线'!$C$3,H102&gt;='高考-分数线'!$E$3),36,IF(H102&gt;='高考-分数线'!$E$3,18,0))))</f>
        <v>0</v>
      </c>
      <c r="Q102" s="9">
        <f>IF($D102="理科",IF(AND($M102&gt;='高考-分数线'!$C$2,I102&gt;='高考-分数线'!$F$2),36,IF(I102&gt;='高考-分数线'!$F$2,18,0)),IF($D102="文科",IF(AND($M102&gt;='高考-分数线'!$C$3,I102&gt;='高考-分数线'!$F$3),36,IF(I102&gt;='高考-分数线'!$F$3,18,0))))</f>
        <v>18</v>
      </c>
      <c r="R102" s="9">
        <f>IF($D102="理科",IF(AND($M102&gt;='高考-分数线'!$C$2,J102&gt;='高考-分数线'!$G$2),36,IF(J102&gt;='高考-分数线'!$G$2,18,0)),IF($D102="文科",IF(AND($M102&gt;='高考-分数线'!$C$3,J102&gt;='高考-分数线'!$G$3),36,IF(J102&gt;='高考-分数线'!$G$3,18,0))))</f>
        <v>0</v>
      </c>
      <c r="S102" s="9">
        <f>IF($D102="理科",IF(AND($M102&gt;='高考-分数线'!$C$2,K102&gt;='高考-分数线'!$H$2),36,IF(K102&gt;='高考-分数线'!$H$2,18,0)),IF($D102="文科",IF(AND($M102&gt;='高考-分数线'!$C$3,K102&gt;='高考-分数线'!$H$3),36,IF(K102&gt;='高考-分数线'!$H$3,18,0))))</f>
        <v>0</v>
      </c>
      <c r="T102" s="9">
        <f>IF($D102="理科",IF(AND($M102&gt;='高考-分数线'!$C$2,L102&gt;='高考-分数线'!$I$2),36,IF(L102&gt;='高考-分数线'!$I$2,18,0)),IF($D102="文科",IF(AND($M102&gt;='高考-分数线'!$C$3,L102&gt;='高考-分数线'!$I$3),36,IF(L102&gt;='高考-分数线'!$I$3,18,0))))</f>
        <v>0</v>
      </c>
      <c r="U102" s="33"/>
      <c r="V102" s="54" t="s">
        <v>76</v>
      </c>
      <c r="W102" s="9">
        <f t="shared" si="38"/>
        <v>1.8</v>
      </c>
      <c r="X102" s="54" t="s">
        <v>83</v>
      </c>
      <c r="Y102" s="9">
        <f t="shared" si="39"/>
        <v>0</v>
      </c>
      <c r="Z102" s="54" t="s">
        <v>85</v>
      </c>
      <c r="AA102" s="9">
        <f t="shared" si="40"/>
        <v>1.8</v>
      </c>
      <c r="AB102" s="54" t="s">
        <v>91</v>
      </c>
      <c r="AC102" s="9">
        <f t="shared" si="41"/>
        <v>0</v>
      </c>
      <c r="AD102" s="54" t="s">
        <v>125</v>
      </c>
      <c r="AE102" s="9">
        <f t="shared" si="42"/>
        <v>0</v>
      </c>
      <c r="AF102" s="54" t="s">
        <v>125</v>
      </c>
      <c r="AG102" s="9">
        <f t="shared" si="43"/>
        <v>0</v>
      </c>
      <c r="AH102" s="9"/>
      <c r="AI102" s="9" t="s">
        <v>78</v>
      </c>
      <c r="AJ102" s="9">
        <f t="shared" si="44"/>
        <v>1.8</v>
      </c>
      <c r="AK102" s="55" t="s">
        <v>82</v>
      </c>
      <c r="AL102" s="9">
        <f t="shared" si="45"/>
        <v>0</v>
      </c>
      <c r="AM102" s="9" t="s">
        <v>85</v>
      </c>
      <c r="AN102" s="9">
        <f t="shared" si="46"/>
        <v>1.8</v>
      </c>
      <c r="AO102" s="54" t="s">
        <v>93</v>
      </c>
      <c r="AP102" s="9">
        <f t="shared" si="47"/>
        <v>0</v>
      </c>
      <c r="AQ102" s="54" t="s">
        <v>99</v>
      </c>
      <c r="AR102" s="9">
        <f t="shared" si="48"/>
        <v>0</v>
      </c>
      <c r="AS102" s="54" t="s">
        <v>121</v>
      </c>
      <c r="AT102" s="9">
        <f t="shared" si="49"/>
        <v>0</v>
      </c>
      <c r="AU102" s="9"/>
      <c r="AV102" s="54" t="s">
        <v>78</v>
      </c>
      <c r="AW102" s="9">
        <f t="shared" si="50"/>
        <v>2.7</v>
      </c>
      <c r="AX102" s="54" t="s">
        <v>80</v>
      </c>
      <c r="AY102" s="9">
        <f t="shared" si="51"/>
        <v>0</v>
      </c>
      <c r="AZ102" s="54" t="s">
        <v>88</v>
      </c>
      <c r="BA102" s="9">
        <f t="shared" si="52"/>
        <v>2.7</v>
      </c>
      <c r="BB102" s="54" t="s">
        <v>95</v>
      </c>
      <c r="BC102" s="9">
        <f t="shared" si="53"/>
        <v>0</v>
      </c>
      <c r="BD102" s="54" t="s">
        <v>99</v>
      </c>
      <c r="BE102" s="9">
        <f t="shared" si="54"/>
        <v>0</v>
      </c>
      <c r="BF102" s="54" t="s">
        <v>102</v>
      </c>
      <c r="BG102" s="9">
        <f t="shared" si="55"/>
        <v>0</v>
      </c>
      <c r="BH102" s="9"/>
      <c r="BI102" s="54" t="s">
        <v>78</v>
      </c>
      <c r="BJ102" s="9">
        <f t="shared" si="56"/>
        <v>2.7</v>
      </c>
      <c r="BK102" s="55" t="s">
        <v>80</v>
      </c>
      <c r="BL102" s="9">
        <f t="shared" si="57"/>
        <v>0</v>
      </c>
      <c r="BM102" s="54" t="s">
        <v>135</v>
      </c>
      <c r="BN102" s="9">
        <f t="shared" si="58"/>
        <v>2.7</v>
      </c>
      <c r="BO102" s="54" t="s">
        <v>95</v>
      </c>
      <c r="BP102" s="9">
        <f t="shared" si="59"/>
        <v>0</v>
      </c>
      <c r="BQ102" s="54" t="s">
        <v>99</v>
      </c>
      <c r="BR102" s="9">
        <f t="shared" si="60"/>
        <v>0</v>
      </c>
      <c r="BS102" s="54" t="s">
        <v>102</v>
      </c>
      <c r="BT102" s="9">
        <f t="shared" si="61"/>
        <v>0</v>
      </c>
      <c r="BU102" s="9"/>
      <c r="BV102" s="54" t="s">
        <v>74</v>
      </c>
      <c r="BW102" s="9">
        <f t="shared" si="62"/>
        <v>4.5</v>
      </c>
      <c r="BX102" s="55" t="s">
        <v>137</v>
      </c>
      <c r="BY102" s="9">
        <f t="shared" si="63"/>
        <v>0</v>
      </c>
      <c r="BZ102" s="54" t="s">
        <v>85</v>
      </c>
      <c r="CA102" s="9">
        <f t="shared" si="64"/>
        <v>4.5</v>
      </c>
      <c r="CB102" s="54" t="s">
        <v>94</v>
      </c>
      <c r="CC102" s="9">
        <f t="shared" si="65"/>
        <v>0</v>
      </c>
      <c r="CD102" s="54" t="s">
        <v>96</v>
      </c>
      <c r="CE102" s="9">
        <f t="shared" si="66"/>
        <v>0</v>
      </c>
      <c r="CF102" s="54" t="s">
        <v>122</v>
      </c>
      <c r="CG102" s="9">
        <f t="shared" si="67"/>
        <v>0</v>
      </c>
      <c r="CH102" s="9"/>
      <c r="CI102" s="54" t="s">
        <v>74</v>
      </c>
      <c r="CJ102" s="9">
        <f t="shared" si="68"/>
        <v>4.5</v>
      </c>
      <c r="CK102" s="55" t="s">
        <v>137</v>
      </c>
      <c r="CL102" s="9">
        <f t="shared" si="69"/>
        <v>0</v>
      </c>
      <c r="CM102" s="54" t="s">
        <v>85</v>
      </c>
      <c r="CN102" s="9">
        <f t="shared" si="70"/>
        <v>4.5</v>
      </c>
      <c r="CO102" s="54" t="s">
        <v>94</v>
      </c>
      <c r="CP102" s="9">
        <f t="shared" si="71"/>
        <v>0</v>
      </c>
      <c r="CQ102" s="54" t="s">
        <v>96</v>
      </c>
      <c r="CR102" s="9">
        <f t="shared" si="72"/>
        <v>0</v>
      </c>
      <c r="CS102" s="54" t="s">
        <v>122</v>
      </c>
      <c r="CT102" s="9">
        <f t="shared" si="73"/>
        <v>0</v>
      </c>
    </row>
    <row r="103" spans="1:98" x14ac:dyDescent="0.15">
      <c r="A103" s="33" t="s">
        <v>370</v>
      </c>
      <c r="B103" s="34" t="s">
        <v>371</v>
      </c>
      <c r="C103" s="35" t="s">
        <v>170</v>
      </c>
      <c r="D103" s="35" t="s">
        <v>51</v>
      </c>
      <c r="E103" s="9"/>
      <c r="F103" s="36"/>
      <c r="G103" s="33">
        <v>90</v>
      </c>
      <c r="H103" s="9">
        <v>82</v>
      </c>
      <c r="I103" s="9">
        <v>119</v>
      </c>
      <c r="J103" s="9">
        <v>36.5</v>
      </c>
      <c r="K103" s="9">
        <v>37</v>
      </c>
      <c r="L103" s="9">
        <v>45</v>
      </c>
      <c r="M103" s="4">
        <f t="shared" si="37"/>
        <v>409.5</v>
      </c>
      <c r="N103" s="33"/>
      <c r="O103" s="9">
        <f>IF($D103="理科",IF(AND($M103&gt;='高考-分数线'!$C$2,$G103&gt;='高考-分数线'!$D$2),36,IF($G103&gt;='高考-分数线'!$D$2,18,0)),IF($D103="文科",IF(AND($M103&gt;='高考-分数线'!$C$3,$G103&gt;='高考-分数线'!$D$3),36,IF($G103&gt;='高考-分数线'!$D$3,18,0))))</f>
        <v>0</v>
      </c>
      <c r="P103" s="9">
        <f>IF($D103="理科",IF(AND($M103&gt;='高考-分数线'!$C$2,H103&gt;='高考-分数线'!$E$2),36,IF(H103&gt;='高考-分数线'!$E$2,18,0)),IF($D103="文科",IF(AND($M103&gt;='高考-分数线'!$C$3,H103&gt;='高考-分数线'!$E$3),36,IF(H103&gt;='高考-分数线'!$E$3,18,0))))</f>
        <v>0</v>
      </c>
      <c r="Q103" s="9">
        <f>IF($D103="理科",IF(AND($M103&gt;='高考-分数线'!$C$2,I103&gt;='高考-分数线'!$F$2),36,IF(I103&gt;='高考-分数线'!$F$2,18,0)),IF($D103="文科",IF(AND($M103&gt;='高考-分数线'!$C$3,I103&gt;='高考-分数线'!$F$3),36,IF(I103&gt;='高考-分数线'!$F$3,18,0))))</f>
        <v>18</v>
      </c>
      <c r="R103" s="9">
        <f>IF($D103="理科",IF(AND($M103&gt;='高考-分数线'!$C$2,J103&gt;='高考-分数线'!$G$2),36,IF(J103&gt;='高考-分数线'!$G$2,18,0)),IF($D103="文科",IF(AND($M103&gt;='高考-分数线'!$C$3,J103&gt;='高考-分数线'!$G$3),36,IF(J103&gt;='高考-分数线'!$G$3,18,0))))</f>
        <v>0</v>
      </c>
      <c r="S103" s="9">
        <f>IF($D103="理科",IF(AND($M103&gt;='高考-分数线'!$C$2,K103&gt;='高考-分数线'!$H$2),36,IF(K103&gt;='高考-分数线'!$H$2,18,0)),IF($D103="文科",IF(AND($M103&gt;='高考-分数线'!$C$3,K103&gt;='高考-分数线'!$H$3),36,IF(K103&gt;='高考-分数线'!$H$3,18,0))))</f>
        <v>0</v>
      </c>
      <c r="T103" s="9">
        <f>IF($D103="理科",IF(AND($M103&gt;='高考-分数线'!$C$2,L103&gt;='高考-分数线'!$I$2),36,IF(L103&gt;='高考-分数线'!$I$2,18,0)),IF($D103="文科",IF(AND($M103&gt;='高考-分数线'!$C$3,L103&gt;='高考-分数线'!$I$3),36,IF(L103&gt;='高考-分数线'!$I$3,18,0))))</f>
        <v>0</v>
      </c>
      <c r="U103" s="33"/>
      <c r="V103" s="54" t="s">
        <v>76</v>
      </c>
      <c r="W103" s="9">
        <f t="shared" si="38"/>
        <v>0</v>
      </c>
      <c r="X103" s="54" t="s">
        <v>83</v>
      </c>
      <c r="Y103" s="9">
        <f t="shared" si="39"/>
        <v>0</v>
      </c>
      <c r="Z103" s="54" t="s">
        <v>85</v>
      </c>
      <c r="AA103" s="9">
        <f t="shared" si="40"/>
        <v>1.8</v>
      </c>
      <c r="AB103" s="54" t="s">
        <v>91</v>
      </c>
      <c r="AC103" s="9">
        <f t="shared" si="41"/>
        <v>0</v>
      </c>
      <c r="AD103" s="54" t="s">
        <v>125</v>
      </c>
      <c r="AE103" s="9">
        <f t="shared" si="42"/>
        <v>0</v>
      </c>
      <c r="AF103" s="54" t="s">
        <v>125</v>
      </c>
      <c r="AG103" s="9">
        <f t="shared" si="43"/>
        <v>0</v>
      </c>
      <c r="AH103" s="9"/>
      <c r="AI103" s="9" t="s">
        <v>78</v>
      </c>
      <c r="AJ103" s="9">
        <f t="shared" si="44"/>
        <v>0</v>
      </c>
      <c r="AK103" s="55" t="s">
        <v>81</v>
      </c>
      <c r="AL103" s="9">
        <f t="shared" si="45"/>
        <v>0</v>
      </c>
      <c r="AM103" s="9" t="s">
        <v>88</v>
      </c>
      <c r="AN103" s="9">
        <f t="shared" si="46"/>
        <v>1.8</v>
      </c>
      <c r="AO103" s="54" t="s">
        <v>91</v>
      </c>
      <c r="AP103" s="9">
        <f t="shared" si="47"/>
        <v>0</v>
      </c>
      <c r="AQ103" s="54" t="s">
        <v>96</v>
      </c>
      <c r="AR103" s="9">
        <f t="shared" si="48"/>
        <v>0</v>
      </c>
      <c r="AS103" s="54" t="s">
        <v>102</v>
      </c>
      <c r="AT103" s="9">
        <f t="shared" si="49"/>
        <v>0</v>
      </c>
      <c r="AU103" s="9"/>
      <c r="AV103" s="54" t="s">
        <v>78</v>
      </c>
      <c r="AW103" s="9">
        <f t="shared" si="50"/>
        <v>0</v>
      </c>
      <c r="AX103" s="54" t="s">
        <v>81</v>
      </c>
      <c r="AY103" s="9">
        <f t="shared" si="51"/>
        <v>0</v>
      </c>
      <c r="AZ103" s="54" t="s">
        <v>85</v>
      </c>
      <c r="BA103" s="9">
        <f t="shared" si="52"/>
        <v>2.7</v>
      </c>
      <c r="BB103" s="54" t="s">
        <v>94</v>
      </c>
      <c r="BC103" s="9">
        <f t="shared" si="53"/>
        <v>0</v>
      </c>
      <c r="BD103" s="54" t="s">
        <v>96</v>
      </c>
      <c r="BE103" s="9">
        <f t="shared" si="54"/>
        <v>0</v>
      </c>
      <c r="BF103" s="54" t="s">
        <v>102</v>
      </c>
      <c r="BG103" s="9">
        <f t="shared" si="55"/>
        <v>0</v>
      </c>
      <c r="BH103" s="9"/>
      <c r="BI103" s="54" t="s">
        <v>78</v>
      </c>
      <c r="BJ103" s="9">
        <f t="shared" si="56"/>
        <v>0</v>
      </c>
      <c r="BK103" s="55" t="s">
        <v>81</v>
      </c>
      <c r="BL103" s="9">
        <f t="shared" si="57"/>
        <v>0</v>
      </c>
      <c r="BM103" s="54" t="s">
        <v>85</v>
      </c>
      <c r="BN103" s="9">
        <f t="shared" si="58"/>
        <v>2.7</v>
      </c>
      <c r="BO103" s="54" t="s">
        <v>94</v>
      </c>
      <c r="BP103" s="9">
        <f t="shared" si="59"/>
        <v>0</v>
      </c>
      <c r="BQ103" s="54" t="s">
        <v>96</v>
      </c>
      <c r="BR103" s="9">
        <f t="shared" si="60"/>
        <v>0</v>
      </c>
      <c r="BS103" s="54" t="s">
        <v>102</v>
      </c>
      <c r="BT103" s="9">
        <f t="shared" si="61"/>
        <v>0</v>
      </c>
      <c r="BU103" s="9"/>
      <c r="BV103" s="54" t="s">
        <v>73</v>
      </c>
      <c r="BW103" s="9">
        <f t="shared" si="62"/>
        <v>0</v>
      </c>
      <c r="BX103" s="55" t="s">
        <v>83</v>
      </c>
      <c r="BY103" s="9">
        <f t="shared" si="63"/>
        <v>0</v>
      </c>
      <c r="BZ103" s="54" t="s">
        <v>85</v>
      </c>
      <c r="CA103" s="9">
        <f t="shared" si="64"/>
        <v>4.5</v>
      </c>
      <c r="CB103" s="54" t="s">
        <v>94</v>
      </c>
      <c r="CC103" s="9">
        <f t="shared" si="65"/>
        <v>0</v>
      </c>
      <c r="CD103" s="54" t="s">
        <v>96</v>
      </c>
      <c r="CE103" s="9">
        <f t="shared" si="66"/>
        <v>0</v>
      </c>
      <c r="CF103" s="54" t="s">
        <v>122</v>
      </c>
      <c r="CG103" s="9">
        <f t="shared" si="67"/>
        <v>0</v>
      </c>
      <c r="CH103" s="9"/>
      <c r="CI103" s="54" t="s">
        <v>73</v>
      </c>
      <c r="CJ103" s="9">
        <f t="shared" si="68"/>
        <v>0</v>
      </c>
      <c r="CK103" s="55" t="s">
        <v>83</v>
      </c>
      <c r="CL103" s="9">
        <f t="shared" si="69"/>
        <v>0</v>
      </c>
      <c r="CM103" s="54" t="s">
        <v>85</v>
      </c>
      <c r="CN103" s="9">
        <f t="shared" si="70"/>
        <v>4.5</v>
      </c>
      <c r="CO103" s="54" t="s">
        <v>94</v>
      </c>
      <c r="CP103" s="9">
        <f t="shared" si="71"/>
        <v>0</v>
      </c>
      <c r="CQ103" s="54" t="s">
        <v>96</v>
      </c>
      <c r="CR103" s="9">
        <f t="shared" si="72"/>
        <v>0</v>
      </c>
      <c r="CS103" s="54" t="s">
        <v>122</v>
      </c>
      <c r="CT103" s="9">
        <f t="shared" si="73"/>
        <v>0</v>
      </c>
    </row>
    <row r="104" spans="1:98" x14ac:dyDescent="0.15">
      <c r="A104" s="33" t="s">
        <v>372</v>
      </c>
      <c r="B104" s="34" t="s">
        <v>373</v>
      </c>
      <c r="C104" s="35" t="s">
        <v>170</v>
      </c>
      <c r="D104" s="35" t="s">
        <v>51</v>
      </c>
      <c r="E104" s="9"/>
      <c r="F104" s="36"/>
      <c r="G104" s="33">
        <v>101</v>
      </c>
      <c r="H104" s="9">
        <v>61</v>
      </c>
      <c r="I104" s="9">
        <v>115</v>
      </c>
      <c r="J104" s="9">
        <v>40.5</v>
      </c>
      <c r="K104" s="9">
        <v>45</v>
      </c>
      <c r="L104" s="9">
        <v>47</v>
      </c>
      <c r="M104" s="4">
        <f t="shared" si="37"/>
        <v>409.5</v>
      </c>
      <c r="N104" s="33"/>
      <c r="O104" s="9">
        <f>IF($D104="理科",IF(AND($M104&gt;='高考-分数线'!$C$2,$G104&gt;='高考-分数线'!$D$2),36,IF($G104&gt;='高考-分数线'!$D$2,18,0)),IF($D104="文科",IF(AND($M104&gt;='高考-分数线'!$C$3,$G104&gt;='高考-分数线'!$D$3),36,IF($G104&gt;='高考-分数线'!$D$3,18,0))))</f>
        <v>18</v>
      </c>
      <c r="P104" s="9">
        <f>IF($D104="理科",IF(AND($M104&gt;='高考-分数线'!$C$2,H104&gt;='高考-分数线'!$E$2),36,IF(H104&gt;='高考-分数线'!$E$2,18,0)),IF($D104="文科",IF(AND($M104&gt;='高考-分数线'!$C$3,H104&gt;='高考-分数线'!$E$3),36,IF(H104&gt;='高考-分数线'!$E$3,18,0))))</f>
        <v>0</v>
      </c>
      <c r="Q104" s="9">
        <f>IF($D104="理科",IF(AND($M104&gt;='高考-分数线'!$C$2,I104&gt;='高考-分数线'!$F$2),36,IF(I104&gt;='高考-分数线'!$F$2,18,0)),IF($D104="文科",IF(AND($M104&gt;='高考-分数线'!$C$3,I104&gt;='高考-分数线'!$F$3),36,IF(I104&gt;='高考-分数线'!$F$3,18,0))))</f>
        <v>18</v>
      </c>
      <c r="R104" s="9">
        <f>IF($D104="理科",IF(AND($M104&gt;='高考-分数线'!$C$2,J104&gt;='高考-分数线'!$G$2),36,IF(J104&gt;='高考-分数线'!$G$2,18,0)),IF($D104="文科",IF(AND($M104&gt;='高考-分数线'!$C$3,J104&gt;='高考-分数线'!$G$3),36,IF(J104&gt;='高考-分数线'!$G$3,18,0))))</f>
        <v>0</v>
      </c>
      <c r="S104" s="9">
        <f>IF($D104="理科",IF(AND($M104&gt;='高考-分数线'!$C$2,K104&gt;='高考-分数线'!$H$2),36,IF(K104&gt;='高考-分数线'!$H$2,18,0)),IF($D104="文科",IF(AND($M104&gt;='高考-分数线'!$C$3,K104&gt;='高考-分数线'!$H$3),36,IF(K104&gt;='高考-分数线'!$H$3,18,0))))</f>
        <v>0</v>
      </c>
      <c r="T104" s="9">
        <f>IF($D104="理科",IF(AND($M104&gt;='高考-分数线'!$C$2,L104&gt;='高考-分数线'!$I$2),36,IF(L104&gt;='高考-分数线'!$I$2,18,0)),IF($D104="文科",IF(AND($M104&gt;='高考-分数线'!$C$3,L104&gt;='高考-分数线'!$I$3),36,IF(L104&gt;='高考-分数线'!$I$3,18,0))))</f>
        <v>0</v>
      </c>
      <c r="U104" s="33"/>
      <c r="V104" s="54" t="s">
        <v>75</v>
      </c>
      <c r="W104" s="9">
        <f t="shared" si="38"/>
        <v>1.8</v>
      </c>
      <c r="X104" s="54" t="s">
        <v>81</v>
      </c>
      <c r="Y104" s="9">
        <f t="shared" si="39"/>
        <v>0</v>
      </c>
      <c r="Z104" s="54" t="s">
        <v>87</v>
      </c>
      <c r="AA104" s="9">
        <f t="shared" si="40"/>
        <v>1.8</v>
      </c>
      <c r="AB104" s="54" t="s">
        <v>95</v>
      </c>
      <c r="AC104" s="9">
        <f t="shared" si="41"/>
        <v>0</v>
      </c>
      <c r="AD104" s="54" t="s">
        <v>96</v>
      </c>
      <c r="AE104" s="9">
        <f t="shared" si="42"/>
        <v>0</v>
      </c>
      <c r="AF104" s="54" t="s">
        <v>121</v>
      </c>
      <c r="AG104" s="9">
        <f t="shared" si="43"/>
        <v>0</v>
      </c>
      <c r="AH104" s="9"/>
      <c r="AI104" s="9" t="s">
        <v>73</v>
      </c>
      <c r="AJ104" s="9">
        <f t="shared" si="44"/>
        <v>1.8</v>
      </c>
      <c r="AK104" s="55" t="s">
        <v>81</v>
      </c>
      <c r="AL104" s="9">
        <f t="shared" si="45"/>
        <v>0</v>
      </c>
      <c r="AM104" s="9" t="s">
        <v>88</v>
      </c>
      <c r="AN104" s="9">
        <f t="shared" si="46"/>
        <v>1.8</v>
      </c>
      <c r="AO104" s="54" t="s">
        <v>93</v>
      </c>
      <c r="AP104" s="9">
        <f t="shared" si="47"/>
        <v>0</v>
      </c>
      <c r="AQ104" s="54" t="s">
        <v>96</v>
      </c>
      <c r="AR104" s="9">
        <f t="shared" si="48"/>
        <v>0</v>
      </c>
      <c r="AS104" s="54" t="s">
        <v>122</v>
      </c>
      <c r="AT104" s="9">
        <f t="shared" si="49"/>
        <v>0</v>
      </c>
      <c r="AU104" s="9"/>
      <c r="AV104" s="54" t="s">
        <v>76</v>
      </c>
      <c r="AW104" s="9">
        <f t="shared" si="50"/>
        <v>2.7</v>
      </c>
      <c r="AX104" s="54" t="s">
        <v>81</v>
      </c>
      <c r="AY104" s="9">
        <f t="shared" si="51"/>
        <v>0</v>
      </c>
      <c r="AZ104" s="54" t="s">
        <v>85</v>
      </c>
      <c r="BA104" s="9">
        <f t="shared" si="52"/>
        <v>2.7</v>
      </c>
      <c r="BB104" s="54" t="s">
        <v>94</v>
      </c>
      <c r="BC104" s="9">
        <f t="shared" si="53"/>
        <v>0</v>
      </c>
      <c r="BD104" s="54" t="s">
        <v>96</v>
      </c>
      <c r="BE104" s="9">
        <f t="shared" si="54"/>
        <v>0</v>
      </c>
      <c r="BF104" s="54" t="s">
        <v>122</v>
      </c>
      <c r="BG104" s="9">
        <f t="shared" si="55"/>
        <v>0</v>
      </c>
      <c r="BH104" s="9"/>
      <c r="BI104" s="54" t="s">
        <v>76</v>
      </c>
      <c r="BJ104" s="9">
        <f t="shared" si="56"/>
        <v>2.7</v>
      </c>
      <c r="BK104" s="55" t="s">
        <v>81</v>
      </c>
      <c r="BL104" s="9">
        <f t="shared" si="57"/>
        <v>0</v>
      </c>
      <c r="BM104" s="54" t="s">
        <v>85</v>
      </c>
      <c r="BN104" s="9">
        <f t="shared" si="58"/>
        <v>2.7</v>
      </c>
      <c r="BO104" s="54" t="s">
        <v>94</v>
      </c>
      <c r="BP104" s="9">
        <f t="shared" si="59"/>
        <v>0</v>
      </c>
      <c r="BQ104" s="54" t="s">
        <v>96</v>
      </c>
      <c r="BR104" s="9">
        <f t="shared" si="60"/>
        <v>0</v>
      </c>
      <c r="BS104" s="54" t="s">
        <v>122</v>
      </c>
      <c r="BT104" s="9">
        <f t="shared" si="61"/>
        <v>0</v>
      </c>
      <c r="BU104" s="9"/>
      <c r="BV104" s="54" t="s">
        <v>75</v>
      </c>
      <c r="BW104" s="9">
        <f t="shared" si="62"/>
        <v>4.5</v>
      </c>
      <c r="BX104" s="55" t="s">
        <v>81</v>
      </c>
      <c r="BY104" s="9">
        <f t="shared" si="63"/>
        <v>0</v>
      </c>
      <c r="BZ104" s="54" t="s">
        <v>89</v>
      </c>
      <c r="CA104" s="9">
        <f t="shared" si="64"/>
        <v>4.5</v>
      </c>
      <c r="CB104" s="54" t="s">
        <v>91</v>
      </c>
      <c r="CC104" s="9">
        <f t="shared" si="65"/>
        <v>0</v>
      </c>
      <c r="CD104" s="54" t="s">
        <v>96</v>
      </c>
      <c r="CE104" s="9">
        <f t="shared" si="66"/>
        <v>0</v>
      </c>
      <c r="CF104" s="54" t="s">
        <v>122</v>
      </c>
      <c r="CG104" s="9">
        <f t="shared" si="67"/>
        <v>0</v>
      </c>
      <c r="CH104" s="9"/>
      <c r="CI104" s="54" t="s">
        <v>75</v>
      </c>
      <c r="CJ104" s="9">
        <f t="shared" si="68"/>
        <v>4.5</v>
      </c>
      <c r="CK104" s="55" t="s">
        <v>81</v>
      </c>
      <c r="CL104" s="9">
        <f t="shared" si="69"/>
        <v>0</v>
      </c>
      <c r="CM104" s="54" t="s">
        <v>89</v>
      </c>
      <c r="CN104" s="9">
        <f t="shared" si="70"/>
        <v>4.5</v>
      </c>
      <c r="CO104" s="54" t="s">
        <v>91</v>
      </c>
      <c r="CP104" s="9">
        <f t="shared" si="71"/>
        <v>0</v>
      </c>
      <c r="CQ104" s="54" t="s">
        <v>96</v>
      </c>
      <c r="CR104" s="9">
        <f t="shared" si="72"/>
        <v>0</v>
      </c>
      <c r="CS104" s="54" t="s">
        <v>122</v>
      </c>
      <c r="CT104" s="9">
        <f t="shared" si="73"/>
        <v>0</v>
      </c>
    </row>
    <row r="105" spans="1:98" x14ac:dyDescent="0.15">
      <c r="A105" s="33" t="s">
        <v>374</v>
      </c>
      <c r="B105" s="34" t="s">
        <v>375</v>
      </c>
      <c r="C105" s="35" t="s">
        <v>170</v>
      </c>
      <c r="D105" s="35" t="s">
        <v>51</v>
      </c>
      <c r="E105" s="9"/>
      <c r="F105" s="36"/>
      <c r="G105" s="33">
        <v>104</v>
      </c>
      <c r="H105" s="9">
        <v>80</v>
      </c>
      <c r="I105" s="9">
        <v>77</v>
      </c>
      <c r="J105" s="9">
        <v>42.5</v>
      </c>
      <c r="K105" s="9">
        <v>37.5</v>
      </c>
      <c r="L105" s="9">
        <v>64</v>
      </c>
      <c r="M105" s="4">
        <f t="shared" si="37"/>
        <v>405</v>
      </c>
      <c r="N105" s="33"/>
      <c r="O105" s="9">
        <f>IF($D105="理科",IF(AND($M105&gt;='高考-分数线'!$C$2,$G105&gt;='高考-分数线'!$D$2),36,IF($G105&gt;='高考-分数线'!$D$2,18,0)),IF($D105="文科",IF(AND($M105&gt;='高考-分数线'!$C$3,$G105&gt;='高考-分数线'!$D$3),36,IF($G105&gt;='高考-分数线'!$D$3,18,0))))</f>
        <v>18</v>
      </c>
      <c r="P105" s="9">
        <f>IF($D105="理科",IF(AND($M105&gt;='高考-分数线'!$C$2,H105&gt;='高考-分数线'!$E$2),36,IF(H105&gt;='高考-分数线'!$E$2,18,0)),IF($D105="文科",IF(AND($M105&gt;='高考-分数线'!$C$3,H105&gt;='高考-分数线'!$E$3),36,IF(H105&gt;='高考-分数线'!$E$3,18,0))))</f>
        <v>0</v>
      </c>
      <c r="Q105" s="9">
        <f>IF($D105="理科",IF(AND($M105&gt;='高考-分数线'!$C$2,I105&gt;='高考-分数线'!$F$2),36,IF(I105&gt;='高考-分数线'!$F$2,18,0)),IF($D105="文科",IF(AND($M105&gt;='高考-分数线'!$C$3,I105&gt;='高考-分数线'!$F$3),36,IF(I105&gt;='高考-分数线'!$F$3,18,0))))</f>
        <v>0</v>
      </c>
      <c r="R105" s="9">
        <f>IF($D105="理科",IF(AND($M105&gt;='高考-分数线'!$C$2,J105&gt;='高考-分数线'!$G$2),36,IF(J105&gt;='高考-分数线'!$G$2,18,0)),IF($D105="文科",IF(AND($M105&gt;='高考-分数线'!$C$3,J105&gt;='高考-分数线'!$G$3),36,IF(J105&gt;='高考-分数线'!$G$3,18,0))))</f>
        <v>0</v>
      </c>
      <c r="S105" s="9">
        <f>IF($D105="理科",IF(AND($M105&gt;='高考-分数线'!$C$2,K105&gt;='高考-分数线'!$H$2),36,IF(K105&gt;='高考-分数线'!$H$2,18,0)),IF($D105="文科",IF(AND($M105&gt;='高考-分数线'!$C$3,K105&gt;='高考-分数线'!$H$3),36,IF(K105&gt;='高考-分数线'!$H$3,18,0))))</f>
        <v>0</v>
      </c>
      <c r="T105" s="9">
        <f>IF($D105="理科",IF(AND($M105&gt;='高考-分数线'!$C$2,L105&gt;='高考-分数线'!$I$2),36,IF(L105&gt;='高考-分数线'!$I$2,18,0)),IF($D105="文科",IF(AND($M105&gt;='高考-分数线'!$C$3,L105&gt;='高考-分数线'!$I$3),36,IF(L105&gt;='高考-分数线'!$I$3,18,0))))</f>
        <v>0</v>
      </c>
      <c r="U105" s="33"/>
      <c r="V105" s="54" t="s">
        <v>74</v>
      </c>
      <c r="W105" s="9">
        <f t="shared" si="38"/>
        <v>1.8</v>
      </c>
      <c r="X105" s="54" t="s">
        <v>79</v>
      </c>
      <c r="Y105" s="9">
        <f t="shared" si="39"/>
        <v>0</v>
      </c>
      <c r="Z105" s="54" t="s">
        <v>86</v>
      </c>
      <c r="AA105" s="9">
        <f t="shared" si="40"/>
        <v>0</v>
      </c>
      <c r="AB105" s="54" t="s">
        <v>91</v>
      </c>
      <c r="AC105" s="9">
        <f t="shared" si="41"/>
        <v>0</v>
      </c>
      <c r="AD105" s="54" t="s">
        <v>96</v>
      </c>
      <c r="AE105" s="9">
        <f t="shared" si="42"/>
        <v>0</v>
      </c>
      <c r="AF105" s="54" t="s">
        <v>102</v>
      </c>
      <c r="AG105" s="9">
        <f t="shared" si="43"/>
        <v>0</v>
      </c>
      <c r="AH105" s="9"/>
      <c r="AI105" s="9" t="s">
        <v>74</v>
      </c>
      <c r="AJ105" s="9">
        <f t="shared" si="44"/>
        <v>1.8</v>
      </c>
      <c r="AK105" s="55" t="s">
        <v>79</v>
      </c>
      <c r="AL105" s="9">
        <f t="shared" si="45"/>
        <v>0</v>
      </c>
      <c r="AM105" s="9" t="s">
        <v>89</v>
      </c>
      <c r="AN105" s="9">
        <f t="shared" si="46"/>
        <v>0</v>
      </c>
      <c r="AO105" s="54" t="s">
        <v>95</v>
      </c>
      <c r="AP105" s="9">
        <f t="shared" si="47"/>
        <v>0</v>
      </c>
      <c r="AQ105" s="54" t="s">
        <v>96</v>
      </c>
      <c r="AR105" s="9">
        <f t="shared" si="48"/>
        <v>0</v>
      </c>
      <c r="AS105" s="54" t="s">
        <v>102</v>
      </c>
      <c r="AT105" s="9">
        <f t="shared" si="49"/>
        <v>0</v>
      </c>
      <c r="AU105" s="9"/>
      <c r="AV105" s="54" t="s">
        <v>74</v>
      </c>
      <c r="AW105" s="9">
        <f t="shared" si="50"/>
        <v>2.7</v>
      </c>
      <c r="AX105" s="54" t="s">
        <v>79</v>
      </c>
      <c r="AY105" s="9">
        <f t="shared" si="51"/>
        <v>0</v>
      </c>
      <c r="AZ105" s="54" t="s">
        <v>89</v>
      </c>
      <c r="BA105" s="9">
        <f t="shared" si="52"/>
        <v>0</v>
      </c>
      <c r="BB105" s="54" t="s">
        <v>93</v>
      </c>
      <c r="BC105" s="9">
        <f t="shared" si="53"/>
        <v>0</v>
      </c>
      <c r="BD105" s="54" t="s">
        <v>96</v>
      </c>
      <c r="BE105" s="9">
        <f t="shared" si="54"/>
        <v>0</v>
      </c>
      <c r="BF105" s="54" t="s">
        <v>122</v>
      </c>
      <c r="BG105" s="9">
        <f t="shared" si="55"/>
        <v>0</v>
      </c>
      <c r="BH105" s="9"/>
      <c r="BI105" s="54" t="s">
        <v>74</v>
      </c>
      <c r="BJ105" s="9">
        <f t="shared" si="56"/>
        <v>2.7</v>
      </c>
      <c r="BK105" s="55" t="s">
        <v>79</v>
      </c>
      <c r="BL105" s="9">
        <f t="shared" si="57"/>
        <v>0</v>
      </c>
      <c r="BM105" s="54" t="s">
        <v>89</v>
      </c>
      <c r="BN105" s="9">
        <f t="shared" si="58"/>
        <v>0</v>
      </c>
      <c r="BO105" s="54" t="s">
        <v>93</v>
      </c>
      <c r="BP105" s="9">
        <f t="shared" si="59"/>
        <v>0</v>
      </c>
      <c r="BQ105" s="54" t="s">
        <v>96</v>
      </c>
      <c r="BR105" s="9">
        <f t="shared" si="60"/>
        <v>0</v>
      </c>
      <c r="BS105" s="54" t="s">
        <v>122</v>
      </c>
      <c r="BT105" s="9">
        <f t="shared" si="61"/>
        <v>0</v>
      </c>
      <c r="BU105" s="9"/>
      <c r="BV105" s="54" t="s">
        <v>77</v>
      </c>
      <c r="BW105" s="9">
        <f t="shared" si="62"/>
        <v>4.5</v>
      </c>
      <c r="BX105" s="55" t="s">
        <v>83</v>
      </c>
      <c r="BY105" s="9">
        <f t="shared" si="63"/>
        <v>0</v>
      </c>
      <c r="BZ105" s="54" t="s">
        <v>90</v>
      </c>
      <c r="CA105" s="9">
        <f t="shared" si="64"/>
        <v>0</v>
      </c>
      <c r="CB105" s="54" t="s">
        <v>95</v>
      </c>
      <c r="CC105" s="9">
        <f t="shared" si="65"/>
        <v>0</v>
      </c>
      <c r="CD105" s="54" t="s">
        <v>99</v>
      </c>
      <c r="CE105" s="9">
        <f t="shared" si="66"/>
        <v>0</v>
      </c>
      <c r="CF105" s="54" t="s">
        <v>102</v>
      </c>
      <c r="CG105" s="9">
        <f t="shared" si="67"/>
        <v>0</v>
      </c>
      <c r="CH105" s="9"/>
      <c r="CI105" s="54" t="s">
        <v>77</v>
      </c>
      <c r="CJ105" s="9">
        <f t="shared" si="68"/>
        <v>4.5</v>
      </c>
      <c r="CK105" s="55" t="s">
        <v>83</v>
      </c>
      <c r="CL105" s="9">
        <f t="shared" si="69"/>
        <v>0</v>
      </c>
      <c r="CM105" s="54" t="s">
        <v>90</v>
      </c>
      <c r="CN105" s="9">
        <f t="shared" si="70"/>
        <v>0</v>
      </c>
      <c r="CO105" s="54" t="s">
        <v>95</v>
      </c>
      <c r="CP105" s="9">
        <f t="shared" si="71"/>
        <v>0</v>
      </c>
      <c r="CQ105" s="54" t="s">
        <v>99</v>
      </c>
      <c r="CR105" s="9">
        <f t="shared" si="72"/>
        <v>0</v>
      </c>
      <c r="CS105" s="54" t="s">
        <v>102</v>
      </c>
      <c r="CT105" s="9">
        <f t="shared" si="73"/>
        <v>0</v>
      </c>
    </row>
    <row r="106" spans="1:98" x14ac:dyDescent="0.15">
      <c r="A106" s="33" t="s">
        <v>376</v>
      </c>
      <c r="B106" s="34" t="s">
        <v>377</v>
      </c>
      <c r="C106" s="35" t="s">
        <v>170</v>
      </c>
      <c r="D106" s="35" t="s">
        <v>51</v>
      </c>
      <c r="E106" s="9"/>
      <c r="F106" s="36"/>
      <c r="G106" s="33">
        <v>88</v>
      </c>
      <c r="H106" s="9">
        <v>95</v>
      </c>
      <c r="I106" s="9">
        <v>88</v>
      </c>
      <c r="J106" s="9">
        <v>35</v>
      </c>
      <c r="K106" s="9">
        <v>42</v>
      </c>
      <c r="L106" s="9">
        <v>57</v>
      </c>
      <c r="M106" s="4">
        <f t="shared" si="37"/>
        <v>405</v>
      </c>
      <c r="N106" s="33"/>
      <c r="O106" s="9">
        <f>IF($D106="理科",IF(AND($M106&gt;='高考-分数线'!$C$2,$G106&gt;='高考-分数线'!$D$2),36,IF($G106&gt;='高考-分数线'!$D$2,18,0)),IF($D106="文科",IF(AND($M106&gt;='高考-分数线'!$C$3,$G106&gt;='高考-分数线'!$D$3),36,IF($G106&gt;='高考-分数线'!$D$3,18,0))))</f>
        <v>0</v>
      </c>
      <c r="P106" s="9">
        <f>IF($D106="理科",IF(AND($M106&gt;='高考-分数线'!$C$2,H106&gt;='高考-分数线'!$E$2),36,IF(H106&gt;='高考-分数线'!$E$2,18,0)),IF($D106="文科",IF(AND($M106&gt;='高考-分数线'!$C$3,H106&gt;='高考-分数线'!$E$3),36,IF(H106&gt;='高考-分数线'!$E$3,18,0))))</f>
        <v>18</v>
      </c>
      <c r="Q106" s="9">
        <f>IF($D106="理科",IF(AND($M106&gt;='高考-分数线'!$C$2,I106&gt;='高考-分数线'!$F$2),36,IF(I106&gt;='高考-分数线'!$F$2,18,0)),IF($D106="文科",IF(AND($M106&gt;='高考-分数线'!$C$3,I106&gt;='高考-分数线'!$F$3),36,IF(I106&gt;='高考-分数线'!$F$3,18,0))))</f>
        <v>0</v>
      </c>
      <c r="R106" s="9">
        <f>IF($D106="理科",IF(AND($M106&gt;='高考-分数线'!$C$2,J106&gt;='高考-分数线'!$G$2),36,IF(J106&gt;='高考-分数线'!$G$2,18,0)),IF($D106="文科",IF(AND($M106&gt;='高考-分数线'!$C$3,J106&gt;='高考-分数线'!$G$3),36,IF(J106&gt;='高考-分数线'!$G$3,18,0))))</f>
        <v>0</v>
      </c>
      <c r="S106" s="9">
        <f>IF($D106="理科",IF(AND($M106&gt;='高考-分数线'!$C$2,K106&gt;='高考-分数线'!$H$2),36,IF(K106&gt;='高考-分数线'!$H$2,18,0)),IF($D106="文科",IF(AND($M106&gt;='高考-分数线'!$C$3,K106&gt;='高考-分数线'!$H$3),36,IF(K106&gt;='高考-分数线'!$H$3,18,0))))</f>
        <v>0</v>
      </c>
      <c r="T106" s="9">
        <f>IF($D106="理科",IF(AND($M106&gt;='高考-分数线'!$C$2,L106&gt;='高考-分数线'!$I$2),36,IF(L106&gt;='高考-分数线'!$I$2,18,0)),IF($D106="文科",IF(AND($M106&gt;='高考-分数线'!$C$3,L106&gt;='高考-分数线'!$I$3),36,IF(L106&gt;='高考-分数线'!$I$3,18,0))))</f>
        <v>0</v>
      </c>
      <c r="U106" s="33"/>
      <c r="V106" s="54" t="s">
        <v>78</v>
      </c>
      <c r="W106" s="9">
        <f t="shared" si="38"/>
        <v>0</v>
      </c>
      <c r="X106" s="54" t="s">
        <v>79</v>
      </c>
      <c r="Y106" s="9">
        <f t="shared" si="39"/>
        <v>1.8</v>
      </c>
      <c r="Z106" s="54" t="s">
        <v>86</v>
      </c>
      <c r="AA106" s="9">
        <f t="shared" si="40"/>
        <v>0</v>
      </c>
      <c r="AB106" s="54" t="s">
        <v>94</v>
      </c>
      <c r="AC106" s="9">
        <f t="shared" si="41"/>
        <v>0</v>
      </c>
      <c r="AD106" s="54" t="s">
        <v>99</v>
      </c>
      <c r="AE106" s="9">
        <f t="shared" si="42"/>
        <v>0</v>
      </c>
      <c r="AF106" s="54" t="s">
        <v>102</v>
      </c>
      <c r="AG106" s="9">
        <f t="shared" si="43"/>
        <v>0</v>
      </c>
      <c r="AH106" s="9"/>
      <c r="AI106" s="9" t="s">
        <v>77</v>
      </c>
      <c r="AJ106" s="9">
        <f t="shared" si="44"/>
        <v>0</v>
      </c>
      <c r="AK106" s="55" t="s">
        <v>83</v>
      </c>
      <c r="AL106" s="9">
        <f t="shared" si="45"/>
        <v>1.8</v>
      </c>
      <c r="AM106" s="9" t="s">
        <v>86</v>
      </c>
      <c r="AN106" s="9">
        <f t="shared" si="46"/>
        <v>0</v>
      </c>
      <c r="AO106" s="54" t="s">
        <v>94</v>
      </c>
      <c r="AP106" s="9">
        <f t="shared" si="47"/>
        <v>0</v>
      </c>
      <c r="AQ106" s="54" t="s">
        <v>99</v>
      </c>
      <c r="AR106" s="9">
        <f t="shared" si="48"/>
        <v>0</v>
      </c>
      <c r="AS106" s="54" t="s">
        <v>122</v>
      </c>
      <c r="AT106" s="9">
        <f t="shared" si="49"/>
        <v>0</v>
      </c>
      <c r="AU106" s="9"/>
      <c r="AV106" s="54" t="s">
        <v>75</v>
      </c>
      <c r="AW106" s="9">
        <f t="shared" si="50"/>
        <v>0</v>
      </c>
      <c r="AX106" s="54" t="s">
        <v>132</v>
      </c>
      <c r="AY106" s="9">
        <f t="shared" si="51"/>
        <v>2.7</v>
      </c>
      <c r="AZ106" s="54" t="s">
        <v>90</v>
      </c>
      <c r="BA106" s="9">
        <f t="shared" si="52"/>
        <v>0</v>
      </c>
      <c r="BB106" s="54" t="s">
        <v>94</v>
      </c>
      <c r="BC106" s="9">
        <f t="shared" si="53"/>
        <v>0</v>
      </c>
      <c r="BD106" s="54" t="s">
        <v>99</v>
      </c>
      <c r="BE106" s="9">
        <f t="shared" si="54"/>
        <v>0</v>
      </c>
      <c r="BF106" s="54" t="s">
        <v>102</v>
      </c>
      <c r="BG106" s="9">
        <f t="shared" si="55"/>
        <v>0</v>
      </c>
      <c r="BH106" s="9"/>
      <c r="BI106" s="54" t="s">
        <v>75</v>
      </c>
      <c r="BJ106" s="9">
        <f t="shared" si="56"/>
        <v>0</v>
      </c>
      <c r="BK106" s="55" t="s">
        <v>83</v>
      </c>
      <c r="BL106" s="9">
        <f t="shared" si="57"/>
        <v>2.7</v>
      </c>
      <c r="BM106" s="54" t="s">
        <v>90</v>
      </c>
      <c r="BN106" s="9">
        <f t="shared" si="58"/>
        <v>0</v>
      </c>
      <c r="BO106" s="54" t="s">
        <v>94</v>
      </c>
      <c r="BP106" s="9">
        <f t="shared" si="59"/>
        <v>0</v>
      </c>
      <c r="BQ106" s="54" t="s">
        <v>99</v>
      </c>
      <c r="BR106" s="9">
        <f t="shared" si="60"/>
        <v>0</v>
      </c>
      <c r="BS106" s="54" t="s">
        <v>102</v>
      </c>
      <c r="BT106" s="9">
        <f t="shared" si="61"/>
        <v>0</v>
      </c>
      <c r="BU106" s="9"/>
      <c r="BV106" s="54" t="s">
        <v>73</v>
      </c>
      <c r="BW106" s="9">
        <f t="shared" si="62"/>
        <v>0</v>
      </c>
      <c r="BX106" s="55" t="s">
        <v>83</v>
      </c>
      <c r="BY106" s="9">
        <f t="shared" si="63"/>
        <v>4.5</v>
      </c>
      <c r="BZ106" s="54" t="s">
        <v>85</v>
      </c>
      <c r="CA106" s="9">
        <f t="shared" si="64"/>
        <v>0</v>
      </c>
      <c r="CB106" s="54" t="s">
        <v>91</v>
      </c>
      <c r="CC106" s="9">
        <f t="shared" si="65"/>
        <v>0</v>
      </c>
      <c r="CD106" s="54" t="s">
        <v>96</v>
      </c>
      <c r="CE106" s="9">
        <f t="shared" si="66"/>
        <v>0</v>
      </c>
      <c r="CF106" s="54" t="s">
        <v>122</v>
      </c>
      <c r="CG106" s="9">
        <f t="shared" si="67"/>
        <v>0</v>
      </c>
      <c r="CH106" s="9"/>
      <c r="CI106" s="54" t="s">
        <v>73</v>
      </c>
      <c r="CJ106" s="9">
        <f t="shared" si="68"/>
        <v>0</v>
      </c>
      <c r="CK106" s="55" t="s">
        <v>83</v>
      </c>
      <c r="CL106" s="9">
        <f t="shared" si="69"/>
        <v>4.5</v>
      </c>
      <c r="CM106" s="54" t="s">
        <v>85</v>
      </c>
      <c r="CN106" s="9">
        <f t="shared" si="70"/>
        <v>0</v>
      </c>
      <c r="CO106" s="54" t="s">
        <v>91</v>
      </c>
      <c r="CP106" s="9">
        <f t="shared" si="71"/>
        <v>0</v>
      </c>
      <c r="CQ106" s="54" t="s">
        <v>96</v>
      </c>
      <c r="CR106" s="9">
        <f t="shared" si="72"/>
        <v>0</v>
      </c>
      <c r="CS106" s="54" t="s">
        <v>122</v>
      </c>
      <c r="CT106" s="9">
        <f t="shared" si="73"/>
        <v>0</v>
      </c>
    </row>
    <row r="107" spans="1:98" x14ac:dyDescent="0.15">
      <c r="A107" s="33" t="s">
        <v>378</v>
      </c>
      <c r="B107" s="34" t="s">
        <v>379</v>
      </c>
      <c r="C107" s="35" t="s">
        <v>170</v>
      </c>
      <c r="D107" s="35" t="s">
        <v>51</v>
      </c>
      <c r="E107" s="9">
        <v>0.8</v>
      </c>
      <c r="F107" s="36"/>
      <c r="G107" s="33">
        <v>108</v>
      </c>
      <c r="H107" s="9">
        <v>78</v>
      </c>
      <c r="I107" s="9">
        <v>95</v>
      </c>
      <c r="J107" s="9">
        <v>24</v>
      </c>
      <c r="K107" s="9">
        <v>49</v>
      </c>
      <c r="L107" s="9">
        <v>50</v>
      </c>
      <c r="M107" s="4">
        <f t="shared" si="37"/>
        <v>404</v>
      </c>
      <c r="N107" s="33"/>
      <c r="O107" s="9">
        <f>IF($D107="理科",IF(AND($M107&gt;='高考-分数线'!$C$2,$G107&gt;='高考-分数线'!$D$2),36,IF($G107&gt;='高考-分数线'!$D$2,18,0)),IF($D107="文科",IF(AND($M107&gt;='高考-分数线'!$C$3,$G107&gt;='高考-分数线'!$D$3),36,IF($G107&gt;='高考-分数线'!$D$3,18,0))))</f>
        <v>18</v>
      </c>
      <c r="P107" s="9">
        <f>IF($D107="理科",IF(AND($M107&gt;='高考-分数线'!$C$2,H107&gt;='高考-分数线'!$E$2),36,IF(H107&gt;='高考-分数线'!$E$2,18,0)),IF($D107="文科",IF(AND($M107&gt;='高考-分数线'!$C$3,H107&gt;='高考-分数线'!$E$3),36,IF(H107&gt;='高考-分数线'!$E$3,18,0))))</f>
        <v>0</v>
      </c>
      <c r="Q107" s="9">
        <f>IF($D107="理科",IF(AND($M107&gt;='高考-分数线'!$C$2,I107&gt;='高考-分数线'!$F$2),36,IF(I107&gt;='高考-分数线'!$F$2,18,0)),IF($D107="文科",IF(AND($M107&gt;='高考-分数线'!$C$3,I107&gt;='高考-分数线'!$F$3),36,IF(I107&gt;='高考-分数线'!$F$3,18,0))))</f>
        <v>0</v>
      </c>
      <c r="R107" s="9">
        <f>IF($D107="理科",IF(AND($M107&gt;='高考-分数线'!$C$2,J107&gt;='高考-分数线'!$G$2),36,IF(J107&gt;='高考-分数线'!$G$2,18,0)),IF($D107="文科",IF(AND($M107&gt;='高考-分数线'!$C$3,J107&gt;='高考-分数线'!$G$3),36,IF(J107&gt;='高考-分数线'!$G$3,18,0))))</f>
        <v>0</v>
      </c>
      <c r="S107" s="9">
        <f>IF($D107="理科",IF(AND($M107&gt;='高考-分数线'!$C$2,K107&gt;='高考-分数线'!$H$2),36,IF(K107&gt;='高考-分数线'!$H$2,18,0)),IF($D107="文科",IF(AND($M107&gt;='高考-分数线'!$C$3,K107&gt;='高考-分数线'!$H$3),36,IF(K107&gt;='高考-分数线'!$H$3,18,0))))</f>
        <v>0</v>
      </c>
      <c r="T107" s="9">
        <f>IF($D107="理科",IF(AND($M107&gt;='高考-分数线'!$C$2,L107&gt;='高考-分数线'!$I$2),36,IF(L107&gt;='高考-分数线'!$I$2,18,0)),IF($D107="文科",IF(AND($M107&gt;='高考-分数线'!$C$3,L107&gt;='高考-分数线'!$I$3),36,IF(L107&gt;='高考-分数线'!$I$3,18,0))))</f>
        <v>0</v>
      </c>
      <c r="U107" s="33"/>
      <c r="V107" s="54" t="s">
        <v>73</v>
      </c>
      <c r="W107" s="9">
        <f t="shared" si="38"/>
        <v>1.8</v>
      </c>
      <c r="X107" s="54" t="s">
        <v>84</v>
      </c>
      <c r="Y107" s="9">
        <f t="shared" si="39"/>
        <v>0</v>
      </c>
      <c r="Z107" s="54" t="s">
        <v>88</v>
      </c>
      <c r="AA107" s="9">
        <f t="shared" si="40"/>
        <v>0</v>
      </c>
      <c r="AB107" s="54" t="s">
        <v>93</v>
      </c>
      <c r="AC107" s="9">
        <f t="shared" si="41"/>
        <v>0</v>
      </c>
      <c r="AD107" s="54" t="s">
        <v>96</v>
      </c>
      <c r="AE107" s="9">
        <f t="shared" si="42"/>
        <v>0</v>
      </c>
      <c r="AF107" s="54" t="s">
        <v>102</v>
      </c>
      <c r="AG107" s="9">
        <f t="shared" si="43"/>
        <v>0</v>
      </c>
      <c r="AH107" s="9"/>
      <c r="AI107" s="9" t="s">
        <v>73</v>
      </c>
      <c r="AJ107" s="9">
        <f t="shared" si="44"/>
        <v>1.8</v>
      </c>
      <c r="AK107" s="55" t="s">
        <v>84</v>
      </c>
      <c r="AL107" s="9">
        <f t="shared" si="45"/>
        <v>0</v>
      </c>
      <c r="AM107" s="9" t="s">
        <v>89</v>
      </c>
      <c r="AN107" s="9">
        <f t="shared" si="46"/>
        <v>0</v>
      </c>
      <c r="AO107" s="54" t="s">
        <v>91</v>
      </c>
      <c r="AP107" s="9">
        <f t="shared" si="47"/>
        <v>0</v>
      </c>
      <c r="AQ107" s="54" t="s">
        <v>96</v>
      </c>
      <c r="AR107" s="9">
        <f t="shared" si="48"/>
        <v>0</v>
      </c>
      <c r="AS107" s="54" t="s">
        <v>102</v>
      </c>
      <c r="AT107" s="9">
        <f t="shared" si="49"/>
        <v>0</v>
      </c>
      <c r="AU107" s="9"/>
      <c r="AV107" s="54" t="s">
        <v>76</v>
      </c>
      <c r="AW107" s="9">
        <f t="shared" si="50"/>
        <v>2.7</v>
      </c>
      <c r="AX107" s="54" t="s">
        <v>129</v>
      </c>
      <c r="AY107" s="9">
        <f t="shared" si="51"/>
        <v>0</v>
      </c>
      <c r="AZ107" s="54" t="s">
        <v>89</v>
      </c>
      <c r="BA107" s="9">
        <f t="shared" si="52"/>
        <v>0</v>
      </c>
      <c r="BB107" s="54" t="s">
        <v>94</v>
      </c>
      <c r="BC107" s="9">
        <f t="shared" si="53"/>
        <v>0</v>
      </c>
      <c r="BD107" s="54" t="s">
        <v>98</v>
      </c>
      <c r="BE107" s="9">
        <f t="shared" si="54"/>
        <v>0</v>
      </c>
      <c r="BF107" s="54" t="s">
        <v>121</v>
      </c>
      <c r="BG107" s="9">
        <f t="shared" si="55"/>
        <v>0</v>
      </c>
      <c r="BH107" s="9"/>
      <c r="BI107" s="54" t="s">
        <v>76</v>
      </c>
      <c r="BJ107" s="9">
        <f t="shared" si="56"/>
        <v>2.7</v>
      </c>
      <c r="BK107" s="55" t="s">
        <v>83</v>
      </c>
      <c r="BL107" s="9">
        <f t="shared" si="57"/>
        <v>0</v>
      </c>
      <c r="BM107" s="54" t="s">
        <v>89</v>
      </c>
      <c r="BN107" s="9">
        <f t="shared" si="58"/>
        <v>0</v>
      </c>
      <c r="BO107" s="54" t="s">
        <v>94</v>
      </c>
      <c r="BP107" s="9">
        <f t="shared" si="59"/>
        <v>0</v>
      </c>
      <c r="BQ107" s="54" t="s">
        <v>98</v>
      </c>
      <c r="BR107" s="9">
        <f t="shared" si="60"/>
        <v>0</v>
      </c>
      <c r="BS107" s="54" t="s">
        <v>121</v>
      </c>
      <c r="BT107" s="9">
        <f t="shared" si="61"/>
        <v>0</v>
      </c>
      <c r="BU107" s="9"/>
      <c r="BV107" s="54" t="s">
        <v>75</v>
      </c>
      <c r="BW107" s="9">
        <f t="shared" si="62"/>
        <v>4.5</v>
      </c>
      <c r="BX107" s="55" t="s">
        <v>81</v>
      </c>
      <c r="BY107" s="9">
        <f t="shared" si="63"/>
        <v>0</v>
      </c>
      <c r="BZ107" s="54" t="s">
        <v>89</v>
      </c>
      <c r="CA107" s="9">
        <f t="shared" si="64"/>
        <v>0</v>
      </c>
      <c r="CB107" s="54" t="s">
        <v>95</v>
      </c>
      <c r="CC107" s="9">
        <f t="shared" si="65"/>
        <v>0</v>
      </c>
      <c r="CD107" s="54" t="s">
        <v>99</v>
      </c>
      <c r="CE107" s="9">
        <f t="shared" si="66"/>
        <v>0</v>
      </c>
      <c r="CF107" s="54" t="s">
        <v>102</v>
      </c>
      <c r="CG107" s="9">
        <f t="shared" si="67"/>
        <v>0</v>
      </c>
      <c r="CH107" s="9"/>
      <c r="CI107" s="54" t="s">
        <v>75</v>
      </c>
      <c r="CJ107" s="9">
        <f t="shared" si="68"/>
        <v>4.5</v>
      </c>
      <c r="CK107" s="55" t="s">
        <v>81</v>
      </c>
      <c r="CL107" s="9">
        <f t="shared" si="69"/>
        <v>0</v>
      </c>
      <c r="CM107" s="54" t="s">
        <v>89</v>
      </c>
      <c r="CN107" s="9">
        <f t="shared" si="70"/>
        <v>0</v>
      </c>
      <c r="CO107" s="54" t="s">
        <v>95</v>
      </c>
      <c r="CP107" s="9">
        <f t="shared" si="71"/>
        <v>0</v>
      </c>
      <c r="CQ107" s="54" t="s">
        <v>99</v>
      </c>
      <c r="CR107" s="9">
        <f t="shared" si="72"/>
        <v>0</v>
      </c>
      <c r="CS107" s="54" t="s">
        <v>102</v>
      </c>
      <c r="CT107" s="9">
        <f t="shared" si="73"/>
        <v>0</v>
      </c>
    </row>
    <row r="108" spans="1:98" x14ac:dyDescent="0.15">
      <c r="A108" s="33" t="s">
        <v>380</v>
      </c>
      <c r="B108" s="34" t="s">
        <v>381</v>
      </c>
      <c r="C108" s="35" t="s">
        <v>170</v>
      </c>
      <c r="D108" s="35" t="s">
        <v>51</v>
      </c>
      <c r="E108" s="9"/>
      <c r="F108" s="36"/>
      <c r="G108" s="33">
        <v>97</v>
      </c>
      <c r="H108" s="9">
        <v>84</v>
      </c>
      <c r="I108" s="9">
        <v>83</v>
      </c>
      <c r="J108" s="9">
        <v>38.5</v>
      </c>
      <c r="K108" s="9">
        <v>44</v>
      </c>
      <c r="L108" s="9">
        <v>57.5</v>
      </c>
      <c r="M108" s="4">
        <f t="shared" si="37"/>
        <v>404</v>
      </c>
      <c r="N108" s="33"/>
      <c r="O108" s="9">
        <f>IF($D108="理科",IF(AND($M108&gt;='高考-分数线'!$C$2,$G108&gt;='高考-分数线'!$D$2),36,IF($G108&gt;='高考-分数线'!$D$2,18,0)),IF($D108="文科",IF(AND($M108&gt;='高考-分数线'!$C$3,$G108&gt;='高考-分数线'!$D$3),36,IF($G108&gt;='高考-分数线'!$D$3,18,0))))</f>
        <v>0</v>
      </c>
      <c r="P108" s="9">
        <f>IF($D108="理科",IF(AND($M108&gt;='高考-分数线'!$C$2,H108&gt;='高考-分数线'!$E$2),36,IF(H108&gt;='高考-分数线'!$E$2,18,0)),IF($D108="文科",IF(AND($M108&gt;='高考-分数线'!$C$3,H108&gt;='高考-分数线'!$E$3),36,IF(H108&gt;='高考-分数线'!$E$3,18,0))))</f>
        <v>0</v>
      </c>
      <c r="Q108" s="9">
        <f>IF($D108="理科",IF(AND($M108&gt;='高考-分数线'!$C$2,I108&gt;='高考-分数线'!$F$2),36,IF(I108&gt;='高考-分数线'!$F$2,18,0)),IF($D108="文科",IF(AND($M108&gt;='高考-分数线'!$C$3,I108&gt;='高考-分数线'!$F$3),36,IF(I108&gt;='高考-分数线'!$F$3,18,0))))</f>
        <v>0</v>
      </c>
      <c r="R108" s="9">
        <f>IF($D108="理科",IF(AND($M108&gt;='高考-分数线'!$C$2,J108&gt;='高考-分数线'!$G$2),36,IF(J108&gt;='高考-分数线'!$G$2,18,0)),IF($D108="文科",IF(AND($M108&gt;='高考-分数线'!$C$3,J108&gt;='高考-分数线'!$G$3),36,IF(J108&gt;='高考-分数线'!$G$3,18,0))))</f>
        <v>0</v>
      </c>
      <c r="S108" s="9">
        <f>IF($D108="理科",IF(AND($M108&gt;='高考-分数线'!$C$2,K108&gt;='高考-分数线'!$H$2),36,IF(K108&gt;='高考-分数线'!$H$2,18,0)),IF($D108="文科",IF(AND($M108&gt;='高考-分数线'!$C$3,K108&gt;='高考-分数线'!$H$3),36,IF(K108&gt;='高考-分数线'!$H$3,18,0))))</f>
        <v>0</v>
      </c>
      <c r="T108" s="9">
        <f>IF($D108="理科",IF(AND($M108&gt;='高考-分数线'!$C$2,L108&gt;='高考-分数线'!$I$2),36,IF(L108&gt;='高考-分数线'!$I$2,18,0)),IF($D108="文科",IF(AND($M108&gt;='高考-分数线'!$C$3,L108&gt;='高考-分数线'!$I$3),36,IF(L108&gt;='高考-分数线'!$I$3,18,0))))</f>
        <v>0</v>
      </c>
      <c r="U108" s="33"/>
      <c r="V108" s="54" t="s">
        <v>75</v>
      </c>
      <c r="W108" s="9">
        <f t="shared" si="38"/>
        <v>0</v>
      </c>
      <c r="X108" s="54" t="s">
        <v>81</v>
      </c>
      <c r="Y108" s="9">
        <f t="shared" si="39"/>
        <v>0</v>
      </c>
      <c r="Z108" s="54" t="s">
        <v>87</v>
      </c>
      <c r="AA108" s="9">
        <f t="shared" si="40"/>
        <v>0</v>
      </c>
      <c r="AB108" s="54" t="s">
        <v>95</v>
      </c>
      <c r="AC108" s="9">
        <f t="shared" si="41"/>
        <v>0</v>
      </c>
      <c r="AD108" s="54" t="s">
        <v>96</v>
      </c>
      <c r="AE108" s="9">
        <f t="shared" si="42"/>
        <v>0</v>
      </c>
      <c r="AF108" s="54" t="s">
        <v>121</v>
      </c>
      <c r="AG108" s="9">
        <f t="shared" si="43"/>
        <v>0</v>
      </c>
      <c r="AH108" s="9"/>
      <c r="AI108" s="9" t="s">
        <v>74</v>
      </c>
      <c r="AJ108" s="9">
        <f t="shared" si="44"/>
        <v>0</v>
      </c>
      <c r="AK108" s="55" t="s">
        <v>81</v>
      </c>
      <c r="AL108" s="9">
        <f t="shared" si="45"/>
        <v>0</v>
      </c>
      <c r="AM108" s="9" t="s">
        <v>90</v>
      </c>
      <c r="AN108" s="9">
        <f t="shared" si="46"/>
        <v>0</v>
      </c>
      <c r="AO108" s="54" t="s">
        <v>94</v>
      </c>
      <c r="AP108" s="9">
        <f t="shared" si="47"/>
        <v>0</v>
      </c>
      <c r="AQ108" s="54" t="s">
        <v>96</v>
      </c>
      <c r="AR108" s="9">
        <f t="shared" si="48"/>
        <v>0</v>
      </c>
      <c r="AS108" s="54" t="s">
        <v>102</v>
      </c>
      <c r="AT108" s="9">
        <f t="shared" si="49"/>
        <v>0</v>
      </c>
      <c r="AU108" s="9"/>
      <c r="AV108" s="54" t="s">
        <v>75</v>
      </c>
      <c r="AW108" s="9">
        <f t="shared" si="50"/>
        <v>0</v>
      </c>
      <c r="AX108" s="54" t="s">
        <v>81</v>
      </c>
      <c r="AY108" s="9">
        <f t="shared" si="51"/>
        <v>0</v>
      </c>
      <c r="AZ108" s="54" t="s">
        <v>85</v>
      </c>
      <c r="BA108" s="9">
        <f t="shared" si="52"/>
        <v>0</v>
      </c>
      <c r="BB108" s="54" t="s">
        <v>95</v>
      </c>
      <c r="BC108" s="9">
        <f t="shared" si="53"/>
        <v>0</v>
      </c>
      <c r="BD108" s="54" t="s">
        <v>99</v>
      </c>
      <c r="BE108" s="9">
        <f t="shared" si="54"/>
        <v>0</v>
      </c>
      <c r="BF108" s="54" t="s">
        <v>102</v>
      </c>
      <c r="BG108" s="9">
        <f t="shared" si="55"/>
        <v>0</v>
      </c>
      <c r="BH108" s="9"/>
      <c r="BI108" s="54" t="s">
        <v>75</v>
      </c>
      <c r="BJ108" s="9">
        <f t="shared" si="56"/>
        <v>0</v>
      </c>
      <c r="BK108" s="55" t="s">
        <v>81</v>
      </c>
      <c r="BL108" s="9">
        <f t="shared" si="57"/>
        <v>0</v>
      </c>
      <c r="BM108" s="54" t="s">
        <v>85</v>
      </c>
      <c r="BN108" s="9">
        <f t="shared" si="58"/>
        <v>0</v>
      </c>
      <c r="BO108" s="54" t="s">
        <v>95</v>
      </c>
      <c r="BP108" s="9">
        <f t="shared" si="59"/>
        <v>0</v>
      </c>
      <c r="BQ108" s="54" t="s">
        <v>99</v>
      </c>
      <c r="BR108" s="9">
        <f t="shared" si="60"/>
        <v>0</v>
      </c>
      <c r="BS108" s="54" t="s">
        <v>102</v>
      </c>
      <c r="BT108" s="9">
        <f t="shared" si="61"/>
        <v>0</v>
      </c>
      <c r="BU108" s="9"/>
      <c r="BV108" s="54" t="s">
        <v>75</v>
      </c>
      <c r="BW108" s="9">
        <f t="shared" si="62"/>
        <v>0</v>
      </c>
      <c r="BX108" s="55" t="s">
        <v>81</v>
      </c>
      <c r="BY108" s="9">
        <f t="shared" si="63"/>
        <v>0</v>
      </c>
      <c r="BZ108" s="54" t="s">
        <v>89</v>
      </c>
      <c r="CA108" s="9">
        <f t="shared" si="64"/>
        <v>0</v>
      </c>
      <c r="CB108" s="54" t="s">
        <v>91</v>
      </c>
      <c r="CC108" s="9">
        <f t="shared" si="65"/>
        <v>0</v>
      </c>
      <c r="CD108" s="54" t="s">
        <v>96</v>
      </c>
      <c r="CE108" s="9">
        <f t="shared" si="66"/>
        <v>0</v>
      </c>
      <c r="CF108" s="54" t="s">
        <v>122</v>
      </c>
      <c r="CG108" s="9">
        <f t="shared" si="67"/>
        <v>0</v>
      </c>
      <c r="CH108" s="9"/>
      <c r="CI108" s="54" t="s">
        <v>75</v>
      </c>
      <c r="CJ108" s="9">
        <f t="shared" si="68"/>
        <v>0</v>
      </c>
      <c r="CK108" s="55" t="s">
        <v>81</v>
      </c>
      <c r="CL108" s="9">
        <f t="shared" si="69"/>
        <v>0</v>
      </c>
      <c r="CM108" s="54" t="s">
        <v>89</v>
      </c>
      <c r="CN108" s="9">
        <f t="shared" si="70"/>
        <v>0</v>
      </c>
      <c r="CO108" s="54" t="s">
        <v>91</v>
      </c>
      <c r="CP108" s="9">
        <f t="shared" si="71"/>
        <v>0</v>
      </c>
      <c r="CQ108" s="54" t="s">
        <v>96</v>
      </c>
      <c r="CR108" s="9">
        <f t="shared" si="72"/>
        <v>0</v>
      </c>
      <c r="CS108" s="54" t="s">
        <v>122</v>
      </c>
      <c r="CT108" s="9">
        <f t="shared" si="73"/>
        <v>0</v>
      </c>
    </row>
    <row r="109" spans="1:98" x14ac:dyDescent="0.15">
      <c r="A109" s="33" t="s">
        <v>382</v>
      </c>
      <c r="B109" s="34" t="s">
        <v>383</v>
      </c>
      <c r="C109" s="35" t="s">
        <v>170</v>
      </c>
      <c r="D109" s="35" t="s">
        <v>51</v>
      </c>
      <c r="E109" s="9"/>
      <c r="F109" s="36"/>
      <c r="G109" s="33">
        <v>89</v>
      </c>
      <c r="H109" s="9">
        <v>84</v>
      </c>
      <c r="I109" s="9">
        <v>106</v>
      </c>
      <c r="J109" s="9">
        <v>38</v>
      </c>
      <c r="K109" s="9">
        <v>39.5</v>
      </c>
      <c r="L109" s="9">
        <v>46</v>
      </c>
      <c r="M109" s="4">
        <f t="shared" si="37"/>
        <v>402.5</v>
      </c>
      <c r="N109" s="33"/>
      <c r="O109" s="9">
        <f>IF($D109="理科",IF(AND($M109&gt;='高考-分数线'!$C$2,$G109&gt;='高考-分数线'!$D$2),36,IF($G109&gt;='高考-分数线'!$D$2,18,0)),IF($D109="文科",IF(AND($M109&gt;='高考-分数线'!$C$3,$G109&gt;='高考-分数线'!$D$3),36,IF($G109&gt;='高考-分数线'!$D$3,18,0))))</f>
        <v>0</v>
      </c>
      <c r="P109" s="9">
        <f>IF($D109="理科",IF(AND($M109&gt;='高考-分数线'!$C$2,H109&gt;='高考-分数线'!$E$2),36,IF(H109&gt;='高考-分数线'!$E$2,18,0)),IF($D109="文科",IF(AND($M109&gt;='高考-分数线'!$C$3,H109&gt;='高考-分数线'!$E$3),36,IF(H109&gt;='高考-分数线'!$E$3,18,0))))</f>
        <v>0</v>
      </c>
      <c r="Q109" s="9">
        <f>IF($D109="理科",IF(AND($M109&gt;='高考-分数线'!$C$2,I109&gt;='高考-分数线'!$F$2),36,IF(I109&gt;='高考-分数线'!$F$2,18,0)),IF($D109="文科",IF(AND($M109&gt;='高考-分数线'!$C$3,I109&gt;='高考-分数线'!$F$3),36,IF(I109&gt;='高考-分数线'!$F$3,18,0))))</f>
        <v>18</v>
      </c>
      <c r="R109" s="9">
        <f>IF($D109="理科",IF(AND($M109&gt;='高考-分数线'!$C$2,J109&gt;='高考-分数线'!$G$2),36,IF(J109&gt;='高考-分数线'!$G$2,18,0)),IF($D109="文科",IF(AND($M109&gt;='高考-分数线'!$C$3,J109&gt;='高考-分数线'!$G$3),36,IF(J109&gt;='高考-分数线'!$G$3,18,0))))</f>
        <v>0</v>
      </c>
      <c r="S109" s="9">
        <f>IF($D109="理科",IF(AND($M109&gt;='高考-分数线'!$C$2,K109&gt;='高考-分数线'!$H$2),36,IF(K109&gt;='高考-分数线'!$H$2,18,0)),IF($D109="文科",IF(AND($M109&gt;='高考-分数线'!$C$3,K109&gt;='高考-分数线'!$H$3),36,IF(K109&gt;='高考-分数线'!$H$3,18,0))))</f>
        <v>0</v>
      </c>
      <c r="T109" s="9">
        <f>IF($D109="理科",IF(AND($M109&gt;='高考-分数线'!$C$2,L109&gt;='高考-分数线'!$I$2),36,IF(L109&gt;='高考-分数线'!$I$2,18,0)),IF($D109="文科",IF(AND($M109&gt;='高考-分数线'!$C$3,L109&gt;='高考-分数线'!$I$3),36,IF(L109&gt;='高考-分数线'!$I$3,18,0))))</f>
        <v>0</v>
      </c>
      <c r="U109" s="33"/>
      <c r="V109" s="54" t="s">
        <v>76</v>
      </c>
      <c r="W109" s="9">
        <f t="shared" si="38"/>
        <v>0</v>
      </c>
      <c r="X109" s="54" t="s">
        <v>83</v>
      </c>
      <c r="Y109" s="9">
        <f t="shared" si="39"/>
        <v>0</v>
      </c>
      <c r="Z109" s="54" t="s">
        <v>85</v>
      </c>
      <c r="AA109" s="9">
        <f t="shared" si="40"/>
        <v>1.8</v>
      </c>
      <c r="AB109" s="54" t="s">
        <v>91</v>
      </c>
      <c r="AC109" s="9">
        <f t="shared" si="41"/>
        <v>0</v>
      </c>
      <c r="AD109" s="54" t="s">
        <v>125</v>
      </c>
      <c r="AE109" s="9">
        <f t="shared" si="42"/>
        <v>0</v>
      </c>
      <c r="AF109" s="54" t="s">
        <v>125</v>
      </c>
      <c r="AG109" s="9">
        <f t="shared" si="43"/>
        <v>0</v>
      </c>
      <c r="AH109" s="9"/>
      <c r="AI109" s="9" t="s">
        <v>74</v>
      </c>
      <c r="AJ109" s="9">
        <f t="shared" si="44"/>
        <v>0</v>
      </c>
      <c r="AK109" s="55" t="s">
        <v>81</v>
      </c>
      <c r="AL109" s="9">
        <f t="shared" si="45"/>
        <v>0</v>
      </c>
      <c r="AM109" s="9" t="s">
        <v>88</v>
      </c>
      <c r="AN109" s="9">
        <f t="shared" si="46"/>
        <v>1.8</v>
      </c>
      <c r="AO109" s="54" t="s">
        <v>94</v>
      </c>
      <c r="AP109" s="9">
        <f t="shared" si="47"/>
        <v>0</v>
      </c>
      <c r="AQ109" s="54" t="s">
        <v>96</v>
      </c>
      <c r="AR109" s="9">
        <f t="shared" si="48"/>
        <v>0</v>
      </c>
      <c r="AS109" s="54" t="s">
        <v>102</v>
      </c>
      <c r="AT109" s="9">
        <f t="shared" si="49"/>
        <v>0</v>
      </c>
      <c r="AU109" s="9"/>
      <c r="AV109" s="54" t="s">
        <v>74</v>
      </c>
      <c r="AW109" s="9">
        <f t="shared" si="50"/>
        <v>0</v>
      </c>
      <c r="AX109" s="54" t="s">
        <v>81</v>
      </c>
      <c r="AY109" s="9">
        <f t="shared" si="51"/>
        <v>0</v>
      </c>
      <c r="AZ109" s="54" t="s">
        <v>85</v>
      </c>
      <c r="BA109" s="9">
        <f t="shared" si="52"/>
        <v>2.7</v>
      </c>
      <c r="BB109" s="54" t="s">
        <v>93</v>
      </c>
      <c r="BC109" s="9">
        <f t="shared" si="53"/>
        <v>0</v>
      </c>
      <c r="BD109" s="54" t="s">
        <v>96</v>
      </c>
      <c r="BE109" s="9">
        <f t="shared" si="54"/>
        <v>0</v>
      </c>
      <c r="BF109" s="54" t="s">
        <v>102</v>
      </c>
      <c r="BG109" s="9">
        <f t="shared" si="55"/>
        <v>0</v>
      </c>
      <c r="BH109" s="9"/>
      <c r="BI109" s="54" t="s">
        <v>74</v>
      </c>
      <c r="BJ109" s="9">
        <f t="shared" si="56"/>
        <v>0</v>
      </c>
      <c r="BK109" s="55" t="s">
        <v>81</v>
      </c>
      <c r="BL109" s="9">
        <f t="shared" si="57"/>
        <v>0</v>
      </c>
      <c r="BM109" s="54" t="s">
        <v>85</v>
      </c>
      <c r="BN109" s="9">
        <f t="shared" si="58"/>
        <v>2.7</v>
      </c>
      <c r="BO109" s="54" t="s">
        <v>93</v>
      </c>
      <c r="BP109" s="9">
        <f t="shared" si="59"/>
        <v>0</v>
      </c>
      <c r="BQ109" s="54" t="s">
        <v>96</v>
      </c>
      <c r="BR109" s="9">
        <f t="shared" si="60"/>
        <v>0</v>
      </c>
      <c r="BS109" s="54" t="s">
        <v>102</v>
      </c>
      <c r="BT109" s="9">
        <f t="shared" si="61"/>
        <v>0</v>
      </c>
      <c r="BU109" s="9"/>
      <c r="BV109" s="54" t="s">
        <v>75</v>
      </c>
      <c r="BW109" s="9">
        <f t="shared" si="62"/>
        <v>0</v>
      </c>
      <c r="BX109" s="55" t="s">
        <v>81</v>
      </c>
      <c r="BY109" s="9">
        <f t="shared" si="63"/>
        <v>0</v>
      </c>
      <c r="BZ109" s="54" t="s">
        <v>89</v>
      </c>
      <c r="CA109" s="9">
        <f t="shared" si="64"/>
        <v>4.5</v>
      </c>
      <c r="CB109" s="54" t="s">
        <v>95</v>
      </c>
      <c r="CC109" s="9">
        <f t="shared" si="65"/>
        <v>0</v>
      </c>
      <c r="CD109" s="54" t="s">
        <v>99</v>
      </c>
      <c r="CE109" s="9">
        <f t="shared" si="66"/>
        <v>0</v>
      </c>
      <c r="CF109" s="54" t="s">
        <v>102</v>
      </c>
      <c r="CG109" s="9">
        <f t="shared" si="67"/>
        <v>0</v>
      </c>
      <c r="CH109" s="9"/>
      <c r="CI109" s="54" t="s">
        <v>75</v>
      </c>
      <c r="CJ109" s="9">
        <f t="shared" si="68"/>
        <v>0</v>
      </c>
      <c r="CK109" s="55" t="s">
        <v>81</v>
      </c>
      <c r="CL109" s="9">
        <f t="shared" si="69"/>
        <v>0</v>
      </c>
      <c r="CM109" s="54" t="s">
        <v>89</v>
      </c>
      <c r="CN109" s="9">
        <f t="shared" si="70"/>
        <v>4.5</v>
      </c>
      <c r="CO109" s="54" t="s">
        <v>95</v>
      </c>
      <c r="CP109" s="9">
        <f t="shared" si="71"/>
        <v>0</v>
      </c>
      <c r="CQ109" s="54" t="s">
        <v>99</v>
      </c>
      <c r="CR109" s="9">
        <f t="shared" si="72"/>
        <v>0</v>
      </c>
      <c r="CS109" s="54" t="s">
        <v>102</v>
      </c>
      <c r="CT109" s="9">
        <f t="shared" si="73"/>
        <v>0</v>
      </c>
    </row>
    <row r="110" spans="1:98" x14ac:dyDescent="0.15">
      <c r="A110" s="33" t="s">
        <v>384</v>
      </c>
      <c r="B110" s="34" t="s">
        <v>385</v>
      </c>
      <c r="C110" s="35" t="s">
        <v>170</v>
      </c>
      <c r="D110" s="35" t="s">
        <v>51</v>
      </c>
      <c r="E110" s="9">
        <v>0.6</v>
      </c>
      <c r="F110" s="36"/>
      <c r="G110" s="33">
        <v>106</v>
      </c>
      <c r="H110" s="9">
        <v>88</v>
      </c>
      <c r="I110" s="9">
        <v>61</v>
      </c>
      <c r="J110" s="9">
        <v>55.5</v>
      </c>
      <c r="K110" s="9">
        <v>40</v>
      </c>
      <c r="L110" s="9">
        <v>50</v>
      </c>
      <c r="M110" s="4">
        <f t="shared" si="37"/>
        <v>400.5</v>
      </c>
      <c r="N110" s="33"/>
      <c r="O110" s="9">
        <f>IF($D110="理科",IF(AND($M110&gt;='高考-分数线'!$C$2,$G110&gt;='高考-分数线'!$D$2),36,IF($G110&gt;='高考-分数线'!$D$2,18,0)),IF($D110="文科",IF(AND($M110&gt;='高考-分数线'!$C$3,$G110&gt;='高考-分数线'!$D$3),36,IF($G110&gt;='高考-分数线'!$D$3,18,0))))</f>
        <v>18</v>
      </c>
      <c r="P110" s="9">
        <f>IF($D110="理科",IF(AND($M110&gt;='高考-分数线'!$C$2,H110&gt;='高考-分数线'!$E$2),36,IF(H110&gt;='高考-分数线'!$E$2,18,0)),IF($D110="文科",IF(AND($M110&gt;='高考-分数线'!$C$3,H110&gt;='高考-分数线'!$E$3),36,IF(H110&gt;='高考-分数线'!$E$3,18,0))))</f>
        <v>0</v>
      </c>
      <c r="Q110" s="9">
        <f>IF($D110="理科",IF(AND($M110&gt;='高考-分数线'!$C$2,I110&gt;='高考-分数线'!$F$2),36,IF(I110&gt;='高考-分数线'!$F$2,18,0)),IF($D110="文科",IF(AND($M110&gt;='高考-分数线'!$C$3,I110&gt;='高考-分数线'!$F$3),36,IF(I110&gt;='高考-分数线'!$F$3,18,0))))</f>
        <v>0</v>
      </c>
      <c r="R110" s="9">
        <f>IF($D110="理科",IF(AND($M110&gt;='高考-分数线'!$C$2,J110&gt;='高考-分数线'!$G$2),36,IF(J110&gt;='高考-分数线'!$G$2,18,0)),IF($D110="文科",IF(AND($M110&gt;='高考-分数线'!$C$3,J110&gt;='高考-分数线'!$G$3),36,IF(J110&gt;='高考-分数线'!$G$3,18,0))))</f>
        <v>18</v>
      </c>
      <c r="S110" s="9">
        <f>IF($D110="理科",IF(AND($M110&gt;='高考-分数线'!$C$2,K110&gt;='高考-分数线'!$H$2),36,IF(K110&gt;='高考-分数线'!$H$2,18,0)),IF($D110="文科",IF(AND($M110&gt;='高考-分数线'!$C$3,K110&gt;='高考-分数线'!$H$3),36,IF(K110&gt;='高考-分数线'!$H$3,18,0))))</f>
        <v>0</v>
      </c>
      <c r="T110" s="9">
        <f>IF($D110="理科",IF(AND($M110&gt;='高考-分数线'!$C$2,L110&gt;='高考-分数线'!$I$2),36,IF(L110&gt;='高考-分数线'!$I$2,18,0)),IF($D110="文科",IF(AND($M110&gt;='高考-分数线'!$C$3,L110&gt;='高考-分数线'!$I$3),36,IF(L110&gt;='高考-分数线'!$I$3,18,0))))</f>
        <v>0</v>
      </c>
      <c r="U110" s="33"/>
      <c r="V110" s="54" t="s">
        <v>76</v>
      </c>
      <c r="W110" s="9">
        <f t="shared" si="38"/>
        <v>1.8</v>
      </c>
      <c r="X110" s="54" t="s">
        <v>83</v>
      </c>
      <c r="Y110" s="9">
        <f t="shared" si="39"/>
        <v>0</v>
      </c>
      <c r="Z110" s="54" t="s">
        <v>85</v>
      </c>
      <c r="AA110" s="9">
        <f t="shared" si="40"/>
        <v>0</v>
      </c>
      <c r="AB110" s="54" t="s">
        <v>91</v>
      </c>
      <c r="AC110" s="9">
        <f t="shared" si="41"/>
        <v>1.8</v>
      </c>
      <c r="AD110" s="54" t="s">
        <v>125</v>
      </c>
      <c r="AE110" s="9">
        <f t="shared" si="42"/>
        <v>0</v>
      </c>
      <c r="AF110" s="54" t="s">
        <v>125</v>
      </c>
      <c r="AG110" s="9">
        <f t="shared" si="43"/>
        <v>0</v>
      </c>
      <c r="AH110" s="9"/>
      <c r="AI110" s="9" t="s">
        <v>75</v>
      </c>
      <c r="AJ110" s="9">
        <f t="shared" si="44"/>
        <v>1.8</v>
      </c>
      <c r="AK110" s="55" t="s">
        <v>81</v>
      </c>
      <c r="AL110" s="9">
        <f t="shared" si="45"/>
        <v>0</v>
      </c>
      <c r="AM110" s="9" t="s">
        <v>90</v>
      </c>
      <c r="AN110" s="9">
        <f t="shared" si="46"/>
        <v>0</v>
      </c>
      <c r="AO110" s="54" t="s">
        <v>91</v>
      </c>
      <c r="AP110" s="9">
        <f t="shared" si="47"/>
        <v>1.8</v>
      </c>
      <c r="AQ110" s="54" t="s">
        <v>96</v>
      </c>
      <c r="AR110" s="9">
        <f t="shared" si="48"/>
        <v>0</v>
      </c>
      <c r="AS110" s="54" t="s">
        <v>102</v>
      </c>
      <c r="AT110" s="9">
        <f t="shared" si="49"/>
        <v>0</v>
      </c>
      <c r="AU110" s="9"/>
      <c r="AV110" s="54" t="s">
        <v>74</v>
      </c>
      <c r="AW110" s="9">
        <f t="shared" si="50"/>
        <v>2.7</v>
      </c>
      <c r="AX110" s="54" t="s">
        <v>81</v>
      </c>
      <c r="AY110" s="9">
        <f t="shared" si="51"/>
        <v>0</v>
      </c>
      <c r="AZ110" s="54" t="s">
        <v>88</v>
      </c>
      <c r="BA110" s="9">
        <f t="shared" si="52"/>
        <v>0</v>
      </c>
      <c r="BB110" s="54" t="s">
        <v>93</v>
      </c>
      <c r="BC110" s="9">
        <f t="shared" si="53"/>
        <v>2.7</v>
      </c>
      <c r="BD110" s="54" t="s">
        <v>96</v>
      </c>
      <c r="BE110" s="9">
        <f t="shared" si="54"/>
        <v>0</v>
      </c>
      <c r="BF110" s="54" t="s">
        <v>102</v>
      </c>
      <c r="BG110" s="9">
        <f t="shared" si="55"/>
        <v>0</v>
      </c>
      <c r="BH110" s="9"/>
      <c r="BI110" s="54" t="s">
        <v>74</v>
      </c>
      <c r="BJ110" s="9">
        <f t="shared" si="56"/>
        <v>2.7</v>
      </c>
      <c r="BK110" s="55" t="s">
        <v>81</v>
      </c>
      <c r="BL110" s="9">
        <f t="shared" si="57"/>
        <v>0</v>
      </c>
      <c r="BM110" s="54" t="s">
        <v>87</v>
      </c>
      <c r="BN110" s="9">
        <f t="shared" si="58"/>
        <v>0</v>
      </c>
      <c r="BO110" s="54" t="s">
        <v>93</v>
      </c>
      <c r="BP110" s="9">
        <f t="shared" si="59"/>
        <v>2.7</v>
      </c>
      <c r="BQ110" s="54" t="s">
        <v>96</v>
      </c>
      <c r="BR110" s="9">
        <f t="shared" si="60"/>
        <v>0</v>
      </c>
      <c r="BS110" s="54" t="s">
        <v>102</v>
      </c>
      <c r="BT110" s="9">
        <f t="shared" si="61"/>
        <v>0</v>
      </c>
      <c r="BU110" s="9"/>
      <c r="BV110" s="54" t="s">
        <v>74</v>
      </c>
      <c r="BW110" s="9">
        <f t="shared" si="62"/>
        <v>4.5</v>
      </c>
      <c r="BX110" s="55" t="s">
        <v>137</v>
      </c>
      <c r="BY110" s="9">
        <f t="shared" si="63"/>
        <v>0</v>
      </c>
      <c r="BZ110" s="54" t="s">
        <v>85</v>
      </c>
      <c r="CA110" s="9">
        <f t="shared" si="64"/>
        <v>0</v>
      </c>
      <c r="CB110" s="54" t="s">
        <v>94</v>
      </c>
      <c r="CC110" s="9">
        <f t="shared" si="65"/>
        <v>4.5</v>
      </c>
      <c r="CD110" s="54" t="s">
        <v>96</v>
      </c>
      <c r="CE110" s="9">
        <f t="shared" si="66"/>
        <v>0</v>
      </c>
      <c r="CF110" s="54" t="s">
        <v>122</v>
      </c>
      <c r="CG110" s="9">
        <f t="shared" si="67"/>
        <v>0</v>
      </c>
      <c r="CH110" s="9"/>
      <c r="CI110" s="54" t="s">
        <v>74</v>
      </c>
      <c r="CJ110" s="9">
        <f t="shared" si="68"/>
        <v>4.5</v>
      </c>
      <c r="CK110" s="55" t="s">
        <v>137</v>
      </c>
      <c r="CL110" s="9">
        <f t="shared" si="69"/>
        <v>0</v>
      </c>
      <c r="CM110" s="54" t="s">
        <v>85</v>
      </c>
      <c r="CN110" s="9">
        <f t="shared" si="70"/>
        <v>0</v>
      </c>
      <c r="CO110" s="54" t="s">
        <v>94</v>
      </c>
      <c r="CP110" s="9">
        <f t="shared" si="71"/>
        <v>4.5</v>
      </c>
      <c r="CQ110" s="54" t="s">
        <v>96</v>
      </c>
      <c r="CR110" s="9">
        <f t="shared" si="72"/>
        <v>0</v>
      </c>
      <c r="CS110" s="54" t="s">
        <v>122</v>
      </c>
      <c r="CT110" s="9">
        <f t="shared" si="73"/>
        <v>0</v>
      </c>
    </row>
    <row r="111" spans="1:98" x14ac:dyDescent="0.15">
      <c r="A111" s="33" t="s">
        <v>386</v>
      </c>
      <c r="B111" s="34" t="s">
        <v>387</v>
      </c>
      <c r="C111" s="35" t="s">
        <v>170</v>
      </c>
      <c r="D111" s="35" t="s">
        <v>51</v>
      </c>
      <c r="E111" s="9">
        <v>0.5</v>
      </c>
      <c r="F111" s="36"/>
      <c r="G111" s="33">
        <v>95</v>
      </c>
      <c r="H111" s="9">
        <v>62</v>
      </c>
      <c r="I111" s="9">
        <v>111</v>
      </c>
      <c r="J111" s="9">
        <v>33.5</v>
      </c>
      <c r="K111" s="9">
        <v>38</v>
      </c>
      <c r="L111" s="9">
        <v>61</v>
      </c>
      <c r="M111" s="4">
        <f t="shared" si="37"/>
        <v>400.5</v>
      </c>
      <c r="N111" s="33"/>
      <c r="O111" s="9">
        <f>IF($D111="理科",IF(AND($M111&gt;='高考-分数线'!$C$2,$G111&gt;='高考-分数线'!$D$2),36,IF($G111&gt;='高考-分数线'!$D$2,18,0)),IF($D111="文科",IF(AND($M111&gt;='高考-分数线'!$C$3,$G111&gt;='高考-分数线'!$D$3),36,IF($G111&gt;='高考-分数线'!$D$3,18,0))))</f>
        <v>0</v>
      </c>
      <c r="P111" s="9">
        <f>IF($D111="理科",IF(AND($M111&gt;='高考-分数线'!$C$2,H111&gt;='高考-分数线'!$E$2),36,IF(H111&gt;='高考-分数线'!$E$2,18,0)),IF($D111="文科",IF(AND($M111&gt;='高考-分数线'!$C$3,H111&gt;='高考-分数线'!$E$3),36,IF(H111&gt;='高考-分数线'!$E$3,18,0))))</f>
        <v>0</v>
      </c>
      <c r="Q111" s="9">
        <f>IF($D111="理科",IF(AND($M111&gt;='高考-分数线'!$C$2,I111&gt;='高考-分数线'!$F$2),36,IF(I111&gt;='高考-分数线'!$F$2,18,0)),IF($D111="文科",IF(AND($M111&gt;='高考-分数线'!$C$3,I111&gt;='高考-分数线'!$F$3),36,IF(I111&gt;='高考-分数线'!$F$3,18,0))))</f>
        <v>18</v>
      </c>
      <c r="R111" s="9">
        <f>IF($D111="理科",IF(AND($M111&gt;='高考-分数线'!$C$2,J111&gt;='高考-分数线'!$G$2),36,IF(J111&gt;='高考-分数线'!$G$2,18,0)),IF($D111="文科",IF(AND($M111&gt;='高考-分数线'!$C$3,J111&gt;='高考-分数线'!$G$3),36,IF(J111&gt;='高考-分数线'!$G$3,18,0))))</f>
        <v>0</v>
      </c>
      <c r="S111" s="9">
        <f>IF($D111="理科",IF(AND($M111&gt;='高考-分数线'!$C$2,K111&gt;='高考-分数线'!$H$2),36,IF(K111&gt;='高考-分数线'!$H$2,18,0)),IF($D111="文科",IF(AND($M111&gt;='高考-分数线'!$C$3,K111&gt;='高考-分数线'!$H$3),36,IF(K111&gt;='高考-分数线'!$H$3,18,0))))</f>
        <v>0</v>
      </c>
      <c r="T111" s="9">
        <f>IF($D111="理科",IF(AND($M111&gt;='高考-分数线'!$C$2,L111&gt;='高考-分数线'!$I$2),36,IF(L111&gt;='高考-分数线'!$I$2,18,0)),IF($D111="文科",IF(AND($M111&gt;='高考-分数线'!$C$3,L111&gt;='高考-分数线'!$I$3),36,IF(L111&gt;='高考-分数线'!$I$3,18,0))))</f>
        <v>0</v>
      </c>
      <c r="U111" s="33"/>
      <c r="V111" s="54" t="s">
        <v>76</v>
      </c>
      <c r="W111" s="9">
        <f t="shared" si="38"/>
        <v>0</v>
      </c>
      <c r="X111" s="54" t="s">
        <v>83</v>
      </c>
      <c r="Y111" s="9">
        <f t="shared" si="39"/>
        <v>0</v>
      </c>
      <c r="Z111" s="54" t="s">
        <v>85</v>
      </c>
      <c r="AA111" s="9">
        <f t="shared" si="40"/>
        <v>1.8</v>
      </c>
      <c r="AB111" s="54" t="s">
        <v>91</v>
      </c>
      <c r="AC111" s="9">
        <f t="shared" si="41"/>
        <v>0</v>
      </c>
      <c r="AD111" s="54" t="s">
        <v>125</v>
      </c>
      <c r="AE111" s="9">
        <f t="shared" si="42"/>
        <v>0</v>
      </c>
      <c r="AF111" s="54" t="s">
        <v>125</v>
      </c>
      <c r="AG111" s="9">
        <f t="shared" si="43"/>
        <v>0</v>
      </c>
      <c r="AH111" s="9"/>
      <c r="AI111" s="9" t="s">
        <v>78</v>
      </c>
      <c r="AJ111" s="9">
        <f t="shared" si="44"/>
        <v>0</v>
      </c>
      <c r="AK111" s="55" t="s">
        <v>82</v>
      </c>
      <c r="AL111" s="9">
        <f t="shared" si="45"/>
        <v>0</v>
      </c>
      <c r="AM111" s="9" t="s">
        <v>85</v>
      </c>
      <c r="AN111" s="9">
        <f t="shared" si="46"/>
        <v>1.8</v>
      </c>
      <c r="AO111" s="54" t="s">
        <v>94</v>
      </c>
      <c r="AP111" s="9">
        <f t="shared" si="47"/>
        <v>0</v>
      </c>
      <c r="AQ111" s="54" t="s">
        <v>99</v>
      </c>
      <c r="AR111" s="9">
        <f t="shared" si="48"/>
        <v>0</v>
      </c>
      <c r="AS111" s="54" t="s">
        <v>122</v>
      </c>
      <c r="AT111" s="9">
        <f t="shared" si="49"/>
        <v>0</v>
      </c>
      <c r="AU111" s="9"/>
      <c r="AV111" s="54" t="s">
        <v>78</v>
      </c>
      <c r="AW111" s="9">
        <f t="shared" si="50"/>
        <v>0</v>
      </c>
      <c r="AX111" s="54" t="s">
        <v>79</v>
      </c>
      <c r="AY111" s="9">
        <f t="shared" si="51"/>
        <v>0</v>
      </c>
      <c r="AZ111" s="54" t="s">
        <v>85</v>
      </c>
      <c r="BA111" s="9">
        <f t="shared" si="52"/>
        <v>2.7</v>
      </c>
      <c r="BB111" s="54" t="s">
        <v>94</v>
      </c>
      <c r="BC111" s="9">
        <f t="shared" si="53"/>
        <v>0</v>
      </c>
      <c r="BD111" s="54" t="s">
        <v>99</v>
      </c>
      <c r="BE111" s="9">
        <f t="shared" si="54"/>
        <v>0</v>
      </c>
      <c r="BF111" s="54" t="s">
        <v>102</v>
      </c>
      <c r="BG111" s="9">
        <f t="shared" si="55"/>
        <v>0</v>
      </c>
      <c r="BH111" s="9"/>
      <c r="BI111" s="54" t="s">
        <v>78</v>
      </c>
      <c r="BJ111" s="9">
        <f t="shared" si="56"/>
        <v>0</v>
      </c>
      <c r="BK111" s="55" t="s">
        <v>79</v>
      </c>
      <c r="BL111" s="9">
        <f t="shared" si="57"/>
        <v>0</v>
      </c>
      <c r="BM111" s="54" t="s">
        <v>85</v>
      </c>
      <c r="BN111" s="9">
        <f t="shared" si="58"/>
        <v>2.7</v>
      </c>
      <c r="BO111" s="54" t="s">
        <v>94</v>
      </c>
      <c r="BP111" s="9">
        <f t="shared" si="59"/>
        <v>0</v>
      </c>
      <c r="BQ111" s="54" t="s">
        <v>99</v>
      </c>
      <c r="BR111" s="9">
        <f t="shared" si="60"/>
        <v>0</v>
      </c>
      <c r="BS111" s="54" t="s">
        <v>102</v>
      </c>
      <c r="BT111" s="9">
        <f t="shared" si="61"/>
        <v>0</v>
      </c>
      <c r="BU111" s="9"/>
      <c r="BV111" s="54" t="s">
        <v>75</v>
      </c>
      <c r="BW111" s="9">
        <f t="shared" si="62"/>
        <v>0</v>
      </c>
      <c r="BX111" s="55" t="s">
        <v>81</v>
      </c>
      <c r="BY111" s="9">
        <f t="shared" si="63"/>
        <v>0</v>
      </c>
      <c r="BZ111" s="54" t="s">
        <v>89</v>
      </c>
      <c r="CA111" s="9">
        <f t="shared" si="64"/>
        <v>4.5</v>
      </c>
      <c r="CB111" s="54" t="s">
        <v>94</v>
      </c>
      <c r="CC111" s="9">
        <f t="shared" si="65"/>
        <v>0</v>
      </c>
      <c r="CD111" s="54" t="s">
        <v>96</v>
      </c>
      <c r="CE111" s="9">
        <f t="shared" si="66"/>
        <v>0</v>
      </c>
      <c r="CF111" s="54" t="s">
        <v>122</v>
      </c>
      <c r="CG111" s="9">
        <f t="shared" si="67"/>
        <v>0</v>
      </c>
      <c r="CH111" s="9"/>
      <c r="CI111" s="54" t="s">
        <v>75</v>
      </c>
      <c r="CJ111" s="9">
        <f t="shared" si="68"/>
        <v>0</v>
      </c>
      <c r="CK111" s="55" t="s">
        <v>81</v>
      </c>
      <c r="CL111" s="9">
        <f t="shared" si="69"/>
        <v>0</v>
      </c>
      <c r="CM111" s="54" t="s">
        <v>89</v>
      </c>
      <c r="CN111" s="9">
        <f t="shared" si="70"/>
        <v>4.5</v>
      </c>
      <c r="CO111" s="54" t="s">
        <v>94</v>
      </c>
      <c r="CP111" s="9">
        <f t="shared" si="71"/>
        <v>0</v>
      </c>
      <c r="CQ111" s="54" t="s">
        <v>96</v>
      </c>
      <c r="CR111" s="9">
        <f t="shared" si="72"/>
        <v>0</v>
      </c>
      <c r="CS111" s="54" t="s">
        <v>122</v>
      </c>
      <c r="CT111" s="9">
        <f t="shared" si="73"/>
        <v>0</v>
      </c>
    </row>
    <row r="112" spans="1:98" x14ac:dyDescent="0.15">
      <c r="A112" s="33" t="s">
        <v>388</v>
      </c>
      <c r="B112" s="34" t="s">
        <v>389</v>
      </c>
      <c r="C112" s="35" t="s">
        <v>170</v>
      </c>
      <c r="D112" s="35" t="s">
        <v>51</v>
      </c>
      <c r="E112" s="9"/>
      <c r="F112" s="36"/>
      <c r="G112" s="33">
        <v>106</v>
      </c>
      <c r="H112" s="9">
        <v>80</v>
      </c>
      <c r="I112" s="9">
        <v>53</v>
      </c>
      <c r="J112" s="9">
        <v>51</v>
      </c>
      <c r="K112" s="9">
        <v>48</v>
      </c>
      <c r="L112" s="9">
        <v>62.5</v>
      </c>
      <c r="M112" s="4">
        <f t="shared" si="37"/>
        <v>400.5</v>
      </c>
      <c r="N112" s="33"/>
      <c r="O112" s="9">
        <f>IF($D112="理科",IF(AND($M112&gt;='高考-分数线'!$C$2,$G112&gt;='高考-分数线'!$D$2),36,IF($G112&gt;='高考-分数线'!$D$2,18,0)),IF($D112="文科",IF(AND($M112&gt;='高考-分数线'!$C$3,$G112&gt;='高考-分数线'!$D$3),36,IF($G112&gt;='高考-分数线'!$D$3,18,0))))</f>
        <v>18</v>
      </c>
      <c r="P112" s="9">
        <f>IF($D112="理科",IF(AND($M112&gt;='高考-分数线'!$C$2,H112&gt;='高考-分数线'!$E$2),36,IF(H112&gt;='高考-分数线'!$E$2,18,0)),IF($D112="文科",IF(AND($M112&gt;='高考-分数线'!$C$3,H112&gt;='高考-分数线'!$E$3),36,IF(H112&gt;='高考-分数线'!$E$3,18,0))))</f>
        <v>0</v>
      </c>
      <c r="Q112" s="9">
        <f>IF($D112="理科",IF(AND($M112&gt;='高考-分数线'!$C$2,I112&gt;='高考-分数线'!$F$2),36,IF(I112&gt;='高考-分数线'!$F$2,18,0)),IF($D112="文科",IF(AND($M112&gt;='高考-分数线'!$C$3,I112&gt;='高考-分数线'!$F$3),36,IF(I112&gt;='高考-分数线'!$F$3,18,0))))</f>
        <v>0</v>
      </c>
      <c r="R112" s="9">
        <f>IF($D112="理科",IF(AND($M112&gt;='高考-分数线'!$C$2,J112&gt;='高考-分数线'!$G$2),36,IF(J112&gt;='高考-分数线'!$G$2,18,0)),IF($D112="文科",IF(AND($M112&gt;='高考-分数线'!$C$3,J112&gt;='高考-分数线'!$G$3),36,IF(J112&gt;='高考-分数线'!$G$3,18,0))))</f>
        <v>0</v>
      </c>
      <c r="S112" s="9">
        <f>IF($D112="理科",IF(AND($M112&gt;='高考-分数线'!$C$2,K112&gt;='高考-分数线'!$H$2),36,IF(K112&gt;='高考-分数线'!$H$2,18,0)),IF($D112="文科",IF(AND($M112&gt;='高考-分数线'!$C$3,K112&gt;='高考-分数线'!$H$3),36,IF(K112&gt;='高考-分数线'!$H$3,18,0))))</f>
        <v>0</v>
      </c>
      <c r="T112" s="9">
        <f>IF($D112="理科",IF(AND($M112&gt;='高考-分数线'!$C$2,L112&gt;='高考-分数线'!$I$2),36,IF(L112&gt;='高考-分数线'!$I$2,18,0)),IF($D112="文科",IF(AND($M112&gt;='高考-分数线'!$C$3,L112&gt;='高考-分数线'!$I$3),36,IF(L112&gt;='高考-分数线'!$I$3,18,0))))</f>
        <v>0</v>
      </c>
      <c r="U112" s="33"/>
      <c r="V112" s="54" t="s">
        <v>76</v>
      </c>
      <c r="W112" s="9">
        <f t="shared" si="38"/>
        <v>1.8</v>
      </c>
      <c r="X112" s="54" t="s">
        <v>83</v>
      </c>
      <c r="Y112" s="9">
        <f t="shared" si="39"/>
        <v>0</v>
      </c>
      <c r="Z112" s="54" t="s">
        <v>85</v>
      </c>
      <c r="AA112" s="9">
        <f t="shared" si="40"/>
        <v>0</v>
      </c>
      <c r="AB112" s="54" t="s">
        <v>91</v>
      </c>
      <c r="AC112" s="9">
        <f t="shared" si="41"/>
        <v>0</v>
      </c>
      <c r="AD112" s="54" t="s">
        <v>125</v>
      </c>
      <c r="AE112" s="9">
        <f t="shared" si="42"/>
        <v>0</v>
      </c>
      <c r="AF112" s="54" t="s">
        <v>125</v>
      </c>
      <c r="AG112" s="9">
        <f t="shared" si="43"/>
        <v>0</v>
      </c>
      <c r="AH112" s="9"/>
      <c r="AI112" s="9" t="s">
        <v>78</v>
      </c>
      <c r="AJ112" s="9">
        <f t="shared" si="44"/>
        <v>1.8</v>
      </c>
      <c r="AK112" s="55" t="s">
        <v>81</v>
      </c>
      <c r="AL112" s="9">
        <f t="shared" si="45"/>
        <v>0</v>
      </c>
      <c r="AM112" s="9" t="s">
        <v>90</v>
      </c>
      <c r="AN112" s="9">
        <f t="shared" si="46"/>
        <v>0</v>
      </c>
      <c r="AO112" s="54" t="s">
        <v>94</v>
      </c>
      <c r="AP112" s="9">
        <f t="shared" si="47"/>
        <v>0</v>
      </c>
      <c r="AQ112" s="54" t="s">
        <v>96</v>
      </c>
      <c r="AR112" s="9">
        <f t="shared" si="48"/>
        <v>0</v>
      </c>
      <c r="AS112" s="54" t="s">
        <v>122</v>
      </c>
      <c r="AT112" s="9">
        <f t="shared" si="49"/>
        <v>0</v>
      </c>
      <c r="AU112" s="9"/>
      <c r="AV112" s="54" t="s">
        <v>78</v>
      </c>
      <c r="AW112" s="9">
        <f t="shared" si="50"/>
        <v>2.7</v>
      </c>
      <c r="AX112" s="54" t="s">
        <v>81</v>
      </c>
      <c r="AY112" s="9">
        <f t="shared" si="51"/>
        <v>0</v>
      </c>
      <c r="AZ112" s="54" t="s">
        <v>88</v>
      </c>
      <c r="BA112" s="9">
        <f t="shared" si="52"/>
        <v>0</v>
      </c>
      <c r="BB112" s="54" t="s">
        <v>94</v>
      </c>
      <c r="BC112" s="9">
        <f t="shared" si="53"/>
        <v>0</v>
      </c>
      <c r="BD112" s="54" t="s">
        <v>98</v>
      </c>
      <c r="BE112" s="9">
        <f t="shared" si="54"/>
        <v>0</v>
      </c>
      <c r="BF112" s="54" t="s">
        <v>122</v>
      </c>
      <c r="BG112" s="9">
        <f t="shared" si="55"/>
        <v>0</v>
      </c>
      <c r="BH112" s="9"/>
      <c r="BI112" s="54" t="s">
        <v>78</v>
      </c>
      <c r="BJ112" s="9">
        <f t="shared" si="56"/>
        <v>2.7</v>
      </c>
      <c r="BK112" s="55" t="s">
        <v>81</v>
      </c>
      <c r="BL112" s="9">
        <f t="shared" si="57"/>
        <v>0</v>
      </c>
      <c r="BM112" s="54" t="s">
        <v>87</v>
      </c>
      <c r="BN112" s="9">
        <f t="shared" si="58"/>
        <v>0</v>
      </c>
      <c r="BO112" s="54" t="s">
        <v>94</v>
      </c>
      <c r="BP112" s="9">
        <f t="shared" si="59"/>
        <v>0</v>
      </c>
      <c r="BQ112" s="54" t="s">
        <v>98</v>
      </c>
      <c r="BR112" s="9">
        <f t="shared" si="60"/>
        <v>0</v>
      </c>
      <c r="BS112" s="54" t="s">
        <v>122</v>
      </c>
      <c r="BT112" s="9">
        <f t="shared" si="61"/>
        <v>0</v>
      </c>
      <c r="BU112" s="9"/>
      <c r="BV112" s="54" t="s">
        <v>75</v>
      </c>
      <c r="BW112" s="9">
        <f t="shared" si="62"/>
        <v>4.5</v>
      </c>
      <c r="BX112" s="55" t="s">
        <v>138</v>
      </c>
      <c r="BY112" s="9">
        <f t="shared" si="63"/>
        <v>0</v>
      </c>
      <c r="BZ112" s="54" t="s">
        <v>88</v>
      </c>
      <c r="CA112" s="9">
        <f t="shared" si="64"/>
        <v>0</v>
      </c>
      <c r="CB112" s="54" t="s">
        <v>91</v>
      </c>
      <c r="CC112" s="9">
        <f t="shared" si="65"/>
        <v>0</v>
      </c>
      <c r="CD112" s="54" t="s">
        <v>96</v>
      </c>
      <c r="CE112" s="9">
        <f t="shared" si="66"/>
        <v>0</v>
      </c>
      <c r="CF112" s="54" t="s">
        <v>122</v>
      </c>
      <c r="CG112" s="9">
        <f t="shared" si="67"/>
        <v>0</v>
      </c>
      <c r="CH112" s="9"/>
      <c r="CI112" s="54" t="s">
        <v>75</v>
      </c>
      <c r="CJ112" s="9">
        <f t="shared" si="68"/>
        <v>4.5</v>
      </c>
      <c r="CK112" s="55" t="s">
        <v>138</v>
      </c>
      <c r="CL112" s="9">
        <f t="shared" si="69"/>
        <v>0</v>
      </c>
      <c r="CM112" s="54" t="s">
        <v>88</v>
      </c>
      <c r="CN112" s="9">
        <f t="shared" si="70"/>
        <v>0</v>
      </c>
      <c r="CO112" s="54" t="s">
        <v>91</v>
      </c>
      <c r="CP112" s="9">
        <f t="shared" si="71"/>
        <v>0</v>
      </c>
      <c r="CQ112" s="54" t="s">
        <v>96</v>
      </c>
      <c r="CR112" s="9">
        <f t="shared" si="72"/>
        <v>0</v>
      </c>
      <c r="CS112" s="54" t="s">
        <v>122</v>
      </c>
      <c r="CT112" s="9">
        <f t="shared" si="73"/>
        <v>0</v>
      </c>
    </row>
    <row r="113" spans="1:98" x14ac:dyDescent="0.15">
      <c r="A113" s="33" t="s">
        <v>390</v>
      </c>
      <c r="B113" s="34" t="s">
        <v>391</v>
      </c>
      <c r="C113" s="35" t="s">
        <v>170</v>
      </c>
      <c r="D113" s="35" t="s">
        <v>51</v>
      </c>
      <c r="E113" s="9">
        <v>0.7</v>
      </c>
      <c r="F113" s="36"/>
      <c r="G113" s="33">
        <v>90</v>
      </c>
      <c r="H113" s="9">
        <v>73</v>
      </c>
      <c r="I113" s="9">
        <v>89</v>
      </c>
      <c r="J113" s="9">
        <v>53.5</v>
      </c>
      <c r="K113" s="9">
        <v>32</v>
      </c>
      <c r="L113" s="9">
        <v>61</v>
      </c>
      <c r="M113" s="4">
        <f t="shared" si="37"/>
        <v>398.5</v>
      </c>
      <c r="N113" s="33"/>
      <c r="O113" s="9">
        <f>IF($D113="理科",IF(AND($M113&gt;='高考-分数线'!$C$2,$G113&gt;='高考-分数线'!$D$2),36,IF($G113&gt;='高考-分数线'!$D$2,18,0)),IF($D113="文科",IF(AND($M113&gt;='高考-分数线'!$C$3,$G113&gt;='高考-分数线'!$D$3),36,IF($G113&gt;='高考-分数线'!$D$3,18,0))))</f>
        <v>0</v>
      </c>
      <c r="P113" s="9">
        <f>IF($D113="理科",IF(AND($M113&gt;='高考-分数线'!$C$2,H113&gt;='高考-分数线'!$E$2),36,IF(H113&gt;='高考-分数线'!$E$2,18,0)),IF($D113="文科",IF(AND($M113&gt;='高考-分数线'!$C$3,H113&gt;='高考-分数线'!$E$3),36,IF(H113&gt;='高考-分数线'!$E$3,18,0))))</f>
        <v>0</v>
      </c>
      <c r="Q113" s="9">
        <f>IF($D113="理科",IF(AND($M113&gt;='高考-分数线'!$C$2,I113&gt;='高考-分数线'!$F$2),36,IF(I113&gt;='高考-分数线'!$F$2,18,0)),IF($D113="文科",IF(AND($M113&gt;='高考-分数线'!$C$3,I113&gt;='高考-分数线'!$F$3),36,IF(I113&gt;='高考-分数线'!$F$3,18,0))))</f>
        <v>0</v>
      </c>
      <c r="R113" s="9">
        <f>IF($D113="理科",IF(AND($M113&gt;='高考-分数线'!$C$2,J113&gt;='高考-分数线'!$G$2),36,IF(J113&gt;='高考-分数线'!$G$2,18,0)),IF($D113="文科",IF(AND($M113&gt;='高考-分数线'!$C$3,J113&gt;='高考-分数线'!$G$3),36,IF(J113&gt;='高考-分数线'!$G$3,18,0))))</f>
        <v>18</v>
      </c>
      <c r="S113" s="9">
        <f>IF($D113="理科",IF(AND($M113&gt;='高考-分数线'!$C$2,K113&gt;='高考-分数线'!$H$2),36,IF(K113&gt;='高考-分数线'!$H$2,18,0)),IF($D113="文科",IF(AND($M113&gt;='高考-分数线'!$C$3,K113&gt;='高考-分数线'!$H$3),36,IF(K113&gt;='高考-分数线'!$H$3,18,0))))</f>
        <v>0</v>
      </c>
      <c r="T113" s="9">
        <f>IF($D113="理科",IF(AND($M113&gt;='高考-分数线'!$C$2,L113&gt;='高考-分数线'!$I$2),36,IF(L113&gt;='高考-分数线'!$I$2,18,0)),IF($D113="文科",IF(AND($M113&gt;='高考-分数线'!$C$3,L113&gt;='高考-分数线'!$I$3),36,IF(L113&gt;='高考-分数线'!$I$3,18,0))))</f>
        <v>0</v>
      </c>
      <c r="U113" s="33"/>
      <c r="V113" s="54" t="s">
        <v>76</v>
      </c>
      <c r="W113" s="9">
        <f t="shared" si="38"/>
        <v>0</v>
      </c>
      <c r="X113" s="54" t="s">
        <v>83</v>
      </c>
      <c r="Y113" s="9">
        <f t="shared" si="39"/>
        <v>0</v>
      </c>
      <c r="Z113" s="54" t="s">
        <v>85</v>
      </c>
      <c r="AA113" s="9">
        <f t="shared" si="40"/>
        <v>0</v>
      </c>
      <c r="AB113" s="54" t="s">
        <v>91</v>
      </c>
      <c r="AC113" s="9">
        <f t="shared" si="41"/>
        <v>1.8</v>
      </c>
      <c r="AD113" s="54" t="s">
        <v>125</v>
      </c>
      <c r="AE113" s="9">
        <f t="shared" si="42"/>
        <v>0</v>
      </c>
      <c r="AF113" s="54" t="s">
        <v>125</v>
      </c>
      <c r="AG113" s="9">
        <f t="shared" si="43"/>
        <v>0</v>
      </c>
      <c r="AH113" s="9"/>
      <c r="AI113" s="9" t="s">
        <v>78</v>
      </c>
      <c r="AJ113" s="9">
        <f t="shared" si="44"/>
        <v>0</v>
      </c>
      <c r="AK113" s="55" t="s">
        <v>82</v>
      </c>
      <c r="AL113" s="9">
        <f t="shared" si="45"/>
        <v>0</v>
      </c>
      <c r="AM113" s="9" t="s">
        <v>88</v>
      </c>
      <c r="AN113" s="9">
        <f t="shared" si="46"/>
        <v>0</v>
      </c>
      <c r="AO113" s="54" t="s">
        <v>95</v>
      </c>
      <c r="AP113" s="9">
        <f t="shared" si="47"/>
        <v>1.8</v>
      </c>
      <c r="AQ113" s="54" t="s">
        <v>99</v>
      </c>
      <c r="AR113" s="9">
        <f t="shared" si="48"/>
        <v>0</v>
      </c>
      <c r="AS113" s="54" t="s">
        <v>122</v>
      </c>
      <c r="AT113" s="9">
        <f t="shared" si="49"/>
        <v>0</v>
      </c>
      <c r="AU113" s="9"/>
      <c r="AV113" s="54" t="s">
        <v>78</v>
      </c>
      <c r="AW113" s="9">
        <f t="shared" si="50"/>
        <v>0</v>
      </c>
      <c r="AX113" s="54" t="s">
        <v>80</v>
      </c>
      <c r="AY113" s="9">
        <f t="shared" si="51"/>
        <v>0</v>
      </c>
      <c r="AZ113" s="54" t="s">
        <v>90</v>
      </c>
      <c r="BA113" s="9">
        <f t="shared" si="52"/>
        <v>0</v>
      </c>
      <c r="BB113" s="54" t="s">
        <v>93</v>
      </c>
      <c r="BC113" s="9">
        <f t="shared" si="53"/>
        <v>2.7</v>
      </c>
      <c r="BD113" s="54" t="s">
        <v>99</v>
      </c>
      <c r="BE113" s="9">
        <f t="shared" si="54"/>
        <v>0</v>
      </c>
      <c r="BF113" s="54" t="s">
        <v>122</v>
      </c>
      <c r="BG113" s="9">
        <f t="shared" si="55"/>
        <v>0</v>
      </c>
      <c r="BH113" s="9"/>
      <c r="BI113" s="54" t="s">
        <v>78</v>
      </c>
      <c r="BJ113" s="9">
        <f t="shared" si="56"/>
        <v>0</v>
      </c>
      <c r="BK113" s="55" t="s">
        <v>80</v>
      </c>
      <c r="BL113" s="9">
        <f t="shared" si="57"/>
        <v>0</v>
      </c>
      <c r="BM113" s="54" t="s">
        <v>90</v>
      </c>
      <c r="BN113" s="9">
        <f t="shared" si="58"/>
        <v>0</v>
      </c>
      <c r="BO113" s="54" t="s">
        <v>93</v>
      </c>
      <c r="BP113" s="9">
        <f t="shared" si="59"/>
        <v>2.7</v>
      </c>
      <c r="BQ113" s="54" t="s">
        <v>99</v>
      </c>
      <c r="BR113" s="9">
        <f t="shared" si="60"/>
        <v>0</v>
      </c>
      <c r="BS113" s="54" t="s">
        <v>122</v>
      </c>
      <c r="BT113" s="9">
        <f t="shared" si="61"/>
        <v>0</v>
      </c>
      <c r="BU113" s="9"/>
      <c r="BV113" s="54" t="s">
        <v>75</v>
      </c>
      <c r="BW113" s="9">
        <f t="shared" si="62"/>
        <v>0</v>
      </c>
      <c r="BX113" s="55" t="s">
        <v>81</v>
      </c>
      <c r="BY113" s="9">
        <f t="shared" si="63"/>
        <v>0</v>
      </c>
      <c r="BZ113" s="54" t="s">
        <v>89</v>
      </c>
      <c r="CA113" s="9">
        <f t="shared" si="64"/>
        <v>0</v>
      </c>
      <c r="CB113" s="54" t="s">
        <v>91</v>
      </c>
      <c r="CC113" s="9">
        <f t="shared" si="65"/>
        <v>4.5</v>
      </c>
      <c r="CD113" s="54" t="s">
        <v>96</v>
      </c>
      <c r="CE113" s="9">
        <f t="shared" si="66"/>
        <v>0</v>
      </c>
      <c r="CF113" s="54" t="s">
        <v>122</v>
      </c>
      <c r="CG113" s="9">
        <f t="shared" si="67"/>
        <v>0</v>
      </c>
      <c r="CH113" s="9"/>
      <c r="CI113" s="54" t="s">
        <v>75</v>
      </c>
      <c r="CJ113" s="9">
        <f t="shared" si="68"/>
        <v>0</v>
      </c>
      <c r="CK113" s="55" t="s">
        <v>81</v>
      </c>
      <c r="CL113" s="9">
        <f t="shared" si="69"/>
        <v>0</v>
      </c>
      <c r="CM113" s="54" t="s">
        <v>89</v>
      </c>
      <c r="CN113" s="9">
        <f t="shared" si="70"/>
        <v>0</v>
      </c>
      <c r="CO113" s="54" t="s">
        <v>91</v>
      </c>
      <c r="CP113" s="9">
        <f t="shared" si="71"/>
        <v>4.5</v>
      </c>
      <c r="CQ113" s="54" t="s">
        <v>96</v>
      </c>
      <c r="CR113" s="9">
        <f t="shared" si="72"/>
        <v>0</v>
      </c>
      <c r="CS113" s="54" t="s">
        <v>122</v>
      </c>
      <c r="CT113" s="9">
        <f t="shared" si="73"/>
        <v>0</v>
      </c>
    </row>
    <row r="114" spans="1:98" x14ac:dyDescent="0.15">
      <c r="A114" s="33" t="s">
        <v>392</v>
      </c>
      <c r="B114" s="34" t="s">
        <v>393</v>
      </c>
      <c r="C114" s="35" t="s">
        <v>170</v>
      </c>
      <c r="D114" s="35" t="s">
        <v>51</v>
      </c>
      <c r="E114" s="9"/>
      <c r="F114" s="36"/>
      <c r="G114" s="33">
        <v>99</v>
      </c>
      <c r="H114" s="9">
        <v>77</v>
      </c>
      <c r="I114" s="9">
        <v>88</v>
      </c>
      <c r="J114" s="9">
        <v>25</v>
      </c>
      <c r="K114" s="9">
        <v>46</v>
      </c>
      <c r="L114" s="9">
        <v>61</v>
      </c>
      <c r="M114" s="4">
        <f t="shared" si="37"/>
        <v>396</v>
      </c>
      <c r="N114" s="33"/>
      <c r="O114" s="9">
        <f>IF($D114="理科",IF(AND($M114&gt;='高考-分数线'!$C$2,$G114&gt;='高考-分数线'!$D$2),36,IF($G114&gt;='高考-分数线'!$D$2,18,0)),IF($D114="文科",IF(AND($M114&gt;='高考-分数线'!$C$3,$G114&gt;='高考-分数线'!$D$3),36,IF($G114&gt;='高考-分数线'!$D$3,18,0))))</f>
        <v>0</v>
      </c>
      <c r="P114" s="9">
        <f>IF($D114="理科",IF(AND($M114&gt;='高考-分数线'!$C$2,H114&gt;='高考-分数线'!$E$2),36,IF(H114&gt;='高考-分数线'!$E$2,18,0)),IF($D114="文科",IF(AND($M114&gt;='高考-分数线'!$C$3,H114&gt;='高考-分数线'!$E$3),36,IF(H114&gt;='高考-分数线'!$E$3,18,0))))</f>
        <v>0</v>
      </c>
      <c r="Q114" s="9">
        <f>IF($D114="理科",IF(AND($M114&gt;='高考-分数线'!$C$2,I114&gt;='高考-分数线'!$F$2),36,IF(I114&gt;='高考-分数线'!$F$2,18,0)),IF($D114="文科",IF(AND($M114&gt;='高考-分数线'!$C$3,I114&gt;='高考-分数线'!$F$3),36,IF(I114&gt;='高考-分数线'!$F$3,18,0))))</f>
        <v>0</v>
      </c>
      <c r="R114" s="9">
        <f>IF($D114="理科",IF(AND($M114&gt;='高考-分数线'!$C$2,J114&gt;='高考-分数线'!$G$2),36,IF(J114&gt;='高考-分数线'!$G$2,18,0)),IF($D114="文科",IF(AND($M114&gt;='高考-分数线'!$C$3,J114&gt;='高考-分数线'!$G$3),36,IF(J114&gt;='高考-分数线'!$G$3,18,0))))</f>
        <v>0</v>
      </c>
      <c r="S114" s="9">
        <f>IF($D114="理科",IF(AND($M114&gt;='高考-分数线'!$C$2,K114&gt;='高考-分数线'!$H$2),36,IF(K114&gt;='高考-分数线'!$H$2,18,0)),IF($D114="文科",IF(AND($M114&gt;='高考-分数线'!$C$3,K114&gt;='高考-分数线'!$H$3),36,IF(K114&gt;='高考-分数线'!$H$3,18,0))))</f>
        <v>0</v>
      </c>
      <c r="T114" s="9">
        <f>IF($D114="理科",IF(AND($M114&gt;='高考-分数线'!$C$2,L114&gt;='高考-分数线'!$I$2),36,IF(L114&gt;='高考-分数线'!$I$2,18,0)),IF($D114="文科",IF(AND($M114&gt;='高考-分数线'!$C$3,L114&gt;='高考-分数线'!$I$3),36,IF(L114&gt;='高考-分数线'!$I$3,18,0))))</f>
        <v>0</v>
      </c>
      <c r="U114" s="33"/>
      <c r="V114" s="54" t="s">
        <v>75</v>
      </c>
      <c r="W114" s="9">
        <f t="shared" si="38"/>
        <v>0</v>
      </c>
      <c r="X114" s="54" t="s">
        <v>80</v>
      </c>
      <c r="Y114" s="9">
        <f t="shared" si="39"/>
        <v>0</v>
      </c>
      <c r="Z114" s="54" t="s">
        <v>89</v>
      </c>
      <c r="AA114" s="9">
        <f t="shared" si="40"/>
        <v>0</v>
      </c>
      <c r="AB114" s="54" t="s">
        <v>93</v>
      </c>
      <c r="AC114" s="9">
        <f t="shared" si="41"/>
        <v>0</v>
      </c>
      <c r="AD114" s="54" t="s">
        <v>96</v>
      </c>
      <c r="AE114" s="9">
        <f t="shared" si="42"/>
        <v>0</v>
      </c>
      <c r="AF114" s="54" t="s">
        <v>102</v>
      </c>
      <c r="AG114" s="9">
        <f t="shared" si="43"/>
        <v>0</v>
      </c>
      <c r="AH114" s="9"/>
      <c r="AI114" s="9" t="s">
        <v>74</v>
      </c>
      <c r="AJ114" s="9">
        <f t="shared" si="44"/>
        <v>0</v>
      </c>
      <c r="AK114" s="55" t="s">
        <v>79</v>
      </c>
      <c r="AL114" s="9">
        <f t="shared" si="45"/>
        <v>0</v>
      </c>
      <c r="AM114" s="9" t="s">
        <v>90</v>
      </c>
      <c r="AN114" s="9">
        <f t="shared" si="46"/>
        <v>0</v>
      </c>
      <c r="AO114" s="54" t="s">
        <v>94</v>
      </c>
      <c r="AP114" s="9">
        <f t="shared" si="47"/>
        <v>0</v>
      </c>
      <c r="AQ114" s="54" t="s">
        <v>96</v>
      </c>
      <c r="AR114" s="9">
        <f t="shared" si="48"/>
        <v>0</v>
      </c>
      <c r="AS114" s="54" t="s">
        <v>102</v>
      </c>
      <c r="AT114" s="9">
        <f t="shared" si="49"/>
        <v>0</v>
      </c>
      <c r="AU114" s="9"/>
      <c r="AV114" s="54" t="s">
        <v>75</v>
      </c>
      <c r="AW114" s="9">
        <f t="shared" si="50"/>
        <v>0</v>
      </c>
      <c r="AX114" s="54" t="s">
        <v>79</v>
      </c>
      <c r="AY114" s="9">
        <f t="shared" si="51"/>
        <v>0</v>
      </c>
      <c r="AZ114" s="54" t="s">
        <v>85</v>
      </c>
      <c r="BA114" s="9">
        <f t="shared" si="52"/>
        <v>0</v>
      </c>
      <c r="BB114" s="54" t="s">
        <v>95</v>
      </c>
      <c r="BC114" s="9">
        <f t="shared" si="53"/>
        <v>0</v>
      </c>
      <c r="BD114" s="54" t="s">
        <v>99</v>
      </c>
      <c r="BE114" s="9">
        <f t="shared" si="54"/>
        <v>0</v>
      </c>
      <c r="BF114" s="54" t="s">
        <v>102</v>
      </c>
      <c r="BG114" s="9">
        <f t="shared" si="55"/>
        <v>0</v>
      </c>
      <c r="BH114" s="9"/>
      <c r="BI114" s="54" t="s">
        <v>75</v>
      </c>
      <c r="BJ114" s="9">
        <f t="shared" si="56"/>
        <v>0</v>
      </c>
      <c r="BK114" s="55" t="s">
        <v>79</v>
      </c>
      <c r="BL114" s="9">
        <f t="shared" si="57"/>
        <v>0</v>
      </c>
      <c r="BM114" s="54" t="s">
        <v>85</v>
      </c>
      <c r="BN114" s="9">
        <f t="shared" si="58"/>
        <v>0</v>
      </c>
      <c r="BO114" s="54" t="s">
        <v>95</v>
      </c>
      <c r="BP114" s="9">
        <f t="shared" si="59"/>
        <v>0</v>
      </c>
      <c r="BQ114" s="54" t="s">
        <v>99</v>
      </c>
      <c r="BR114" s="9">
        <f t="shared" si="60"/>
        <v>0</v>
      </c>
      <c r="BS114" s="54" t="s">
        <v>102</v>
      </c>
      <c r="BT114" s="9">
        <f t="shared" si="61"/>
        <v>0</v>
      </c>
      <c r="BU114" s="9"/>
      <c r="BV114" s="54" t="s">
        <v>74</v>
      </c>
      <c r="BW114" s="9">
        <f t="shared" si="62"/>
        <v>0</v>
      </c>
      <c r="BX114" s="55" t="s">
        <v>137</v>
      </c>
      <c r="BY114" s="9">
        <f t="shared" si="63"/>
        <v>0</v>
      </c>
      <c r="BZ114" s="54" t="s">
        <v>85</v>
      </c>
      <c r="CA114" s="9">
        <f t="shared" si="64"/>
        <v>0</v>
      </c>
      <c r="CB114" s="54" t="s">
        <v>94</v>
      </c>
      <c r="CC114" s="9">
        <f t="shared" si="65"/>
        <v>0</v>
      </c>
      <c r="CD114" s="54" t="s">
        <v>96</v>
      </c>
      <c r="CE114" s="9">
        <f t="shared" si="66"/>
        <v>0</v>
      </c>
      <c r="CF114" s="54" t="s">
        <v>122</v>
      </c>
      <c r="CG114" s="9">
        <f t="shared" si="67"/>
        <v>0</v>
      </c>
      <c r="CH114" s="9"/>
      <c r="CI114" s="54" t="s">
        <v>74</v>
      </c>
      <c r="CJ114" s="9">
        <f t="shared" si="68"/>
        <v>0</v>
      </c>
      <c r="CK114" s="55" t="s">
        <v>137</v>
      </c>
      <c r="CL114" s="9">
        <f t="shared" si="69"/>
        <v>0</v>
      </c>
      <c r="CM114" s="54" t="s">
        <v>85</v>
      </c>
      <c r="CN114" s="9">
        <f t="shared" si="70"/>
        <v>0</v>
      </c>
      <c r="CO114" s="54" t="s">
        <v>94</v>
      </c>
      <c r="CP114" s="9">
        <f t="shared" si="71"/>
        <v>0</v>
      </c>
      <c r="CQ114" s="54" t="s">
        <v>96</v>
      </c>
      <c r="CR114" s="9">
        <f t="shared" si="72"/>
        <v>0</v>
      </c>
      <c r="CS114" s="54" t="s">
        <v>122</v>
      </c>
      <c r="CT114" s="9">
        <f t="shared" si="73"/>
        <v>0</v>
      </c>
    </row>
    <row r="115" spans="1:98" x14ac:dyDescent="0.15">
      <c r="A115" s="33" t="s">
        <v>394</v>
      </c>
      <c r="B115" s="34" t="s">
        <v>395</v>
      </c>
      <c r="C115" s="35" t="s">
        <v>170</v>
      </c>
      <c r="D115" s="35" t="s">
        <v>51</v>
      </c>
      <c r="E115" s="9"/>
      <c r="F115" s="36"/>
      <c r="G115" s="33">
        <v>105</v>
      </c>
      <c r="H115" s="9">
        <v>80</v>
      </c>
      <c r="I115" s="9">
        <v>88</v>
      </c>
      <c r="J115" s="9">
        <v>61.5</v>
      </c>
      <c r="K115" s="9">
        <v>23</v>
      </c>
      <c r="L115" s="9">
        <v>37</v>
      </c>
      <c r="M115" s="4">
        <f t="shared" si="37"/>
        <v>394.5</v>
      </c>
      <c r="N115" s="33"/>
      <c r="O115" s="9">
        <f>IF($D115="理科",IF(AND($M115&gt;='高考-分数线'!$C$2,$G115&gt;='高考-分数线'!$D$2),36,IF($G115&gt;='高考-分数线'!$D$2,18,0)),IF($D115="文科",IF(AND($M115&gt;='高考-分数线'!$C$3,$G115&gt;='高考-分数线'!$D$3),36,IF($G115&gt;='高考-分数线'!$D$3,18,0))))</f>
        <v>18</v>
      </c>
      <c r="P115" s="9">
        <f>IF($D115="理科",IF(AND($M115&gt;='高考-分数线'!$C$2,H115&gt;='高考-分数线'!$E$2),36,IF(H115&gt;='高考-分数线'!$E$2,18,0)),IF($D115="文科",IF(AND($M115&gt;='高考-分数线'!$C$3,H115&gt;='高考-分数线'!$E$3),36,IF(H115&gt;='高考-分数线'!$E$3,18,0))))</f>
        <v>0</v>
      </c>
      <c r="Q115" s="9">
        <f>IF($D115="理科",IF(AND($M115&gt;='高考-分数线'!$C$2,I115&gt;='高考-分数线'!$F$2),36,IF(I115&gt;='高考-分数线'!$F$2,18,0)),IF($D115="文科",IF(AND($M115&gt;='高考-分数线'!$C$3,I115&gt;='高考-分数线'!$F$3),36,IF(I115&gt;='高考-分数线'!$F$3,18,0))))</f>
        <v>0</v>
      </c>
      <c r="R115" s="9">
        <f>IF($D115="理科",IF(AND($M115&gt;='高考-分数线'!$C$2,J115&gt;='高考-分数线'!$G$2),36,IF(J115&gt;='高考-分数线'!$G$2,18,0)),IF($D115="文科",IF(AND($M115&gt;='高考-分数线'!$C$3,J115&gt;='高考-分数线'!$G$3),36,IF(J115&gt;='高考-分数线'!$G$3,18,0))))</f>
        <v>18</v>
      </c>
      <c r="S115" s="9">
        <f>IF($D115="理科",IF(AND($M115&gt;='高考-分数线'!$C$2,K115&gt;='高考-分数线'!$H$2),36,IF(K115&gt;='高考-分数线'!$H$2,18,0)),IF($D115="文科",IF(AND($M115&gt;='高考-分数线'!$C$3,K115&gt;='高考-分数线'!$H$3),36,IF(K115&gt;='高考-分数线'!$H$3,18,0))))</f>
        <v>0</v>
      </c>
      <c r="T115" s="9">
        <f>IF($D115="理科",IF(AND($M115&gt;='高考-分数线'!$C$2,L115&gt;='高考-分数线'!$I$2),36,IF(L115&gt;='高考-分数线'!$I$2,18,0)),IF($D115="文科",IF(AND($M115&gt;='高考-分数线'!$C$3,L115&gt;='高考-分数线'!$I$3),36,IF(L115&gt;='高考-分数线'!$I$3,18,0))))</f>
        <v>0</v>
      </c>
      <c r="U115" s="33"/>
      <c r="V115" s="54" t="s">
        <v>75</v>
      </c>
      <c r="W115" s="9">
        <f t="shared" si="38"/>
        <v>1.8</v>
      </c>
      <c r="X115" s="54" t="s">
        <v>80</v>
      </c>
      <c r="Y115" s="9">
        <f t="shared" si="39"/>
        <v>0</v>
      </c>
      <c r="Z115" s="54" t="s">
        <v>89</v>
      </c>
      <c r="AA115" s="9">
        <f t="shared" si="40"/>
        <v>0</v>
      </c>
      <c r="AB115" s="54" t="s">
        <v>93</v>
      </c>
      <c r="AC115" s="9">
        <f t="shared" si="41"/>
        <v>1.8</v>
      </c>
      <c r="AD115" s="54" t="s">
        <v>96</v>
      </c>
      <c r="AE115" s="9">
        <f t="shared" si="42"/>
        <v>0</v>
      </c>
      <c r="AF115" s="54" t="s">
        <v>102</v>
      </c>
      <c r="AG115" s="9">
        <f t="shared" si="43"/>
        <v>0</v>
      </c>
      <c r="AH115" s="9"/>
      <c r="AI115" s="9" t="s">
        <v>78</v>
      </c>
      <c r="AJ115" s="9">
        <f t="shared" si="44"/>
        <v>1.8</v>
      </c>
      <c r="AK115" s="55" t="s">
        <v>79</v>
      </c>
      <c r="AL115" s="9">
        <f t="shared" si="45"/>
        <v>0</v>
      </c>
      <c r="AM115" s="9" t="s">
        <v>89</v>
      </c>
      <c r="AN115" s="9">
        <f t="shared" si="46"/>
        <v>0</v>
      </c>
      <c r="AO115" s="54" t="s">
        <v>94</v>
      </c>
      <c r="AP115" s="9">
        <f t="shared" si="47"/>
        <v>1.8</v>
      </c>
      <c r="AQ115" s="54" t="s">
        <v>96</v>
      </c>
      <c r="AR115" s="9">
        <f t="shared" si="48"/>
        <v>0</v>
      </c>
      <c r="AS115" s="54" t="s">
        <v>102</v>
      </c>
      <c r="AT115" s="9">
        <f t="shared" si="49"/>
        <v>0</v>
      </c>
      <c r="AU115" s="9"/>
      <c r="AV115" s="54" t="s">
        <v>78</v>
      </c>
      <c r="AW115" s="9">
        <f t="shared" si="50"/>
        <v>2.7</v>
      </c>
      <c r="AX115" s="54" t="s">
        <v>79</v>
      </c>
      <c r="AY115" s="9">
        <f t="shared" si="51"/>
        <v>0</v>
      </c>
      <c r="AZ115" s="54" t="s">
        <v>89</v>
      </c>
      <c r="BA115" s="9">
        <f t="shared" si="52"/>
        <v>0</v>
      </c>
      <c r="BB115" s="54" t="s">
        <v>95</v>
      </c>
      <c r="BC115" s="9">
        <f t="shared" si="53"/>
        <v>2.7</v>
      </c>
      <c r="BD115" s="54" t="s">
        <v>99</v>
      </c>
      <c r="BE115" s="9">
        <f t="shared" si="54"/>
        <v>0</v>
      </c>
      <c r="BF115" s="54" t="s">
        <v>102</v>
      </c>
      <c r="BG115" s="9">
        <f t="shared" si="55"/>
        <v>0</v>
      </c>
      <c r="BH115" s="9"/>
      <c r="BI115" s="54" t="s">
        <v>78</v>
      </c>
      <c r="BJ115" s="9">
        <f t="shared" si="56"/>
        <v>2.7</v>
      </c>
      <c r="BK115" s="55" t="s">
        <v>79</v>
      </c>
      <c r="BL115" s="9">
        <f t="shared" si="57"/>
        <v>0</v>
      </c>
      <c r="BM115" s="54" t="s">
        <v>89</v>
      </c>
      <c r="BN115" s="9">
        <f t="shared" si="58"/>
        <v>0</v>
      </c>
      <c r="BO115" s="54" t="s">
        <v>95</v>
      </c>
      <c r="BP115" s="9">
        <f t="shared" si="59"/>
        <v>2.7</v>
      </c>
      <c r="BQ115" s="54" t="s">
        <v>99</v>
      </c>
      <c r="BR115" s="9">
        <f t="shared" si="60"/>
        <v>0</v>
      </c>
      <c r="BS115" s="54" t="s">
        <v>102</v>
      </c>
      <c r="BT115" s="9">
        <f t="shared" si="61"/>
        <v>0</v>
      </c>
      <c r="BU115" s="9"/>
      <c r="BV115" s="54" t="s">
        <v>75</v>
      </c>
      <c r="BW115" s="9">
        <f t="shared" si="62"/>
        <v>4.5</v>
      </c>
      <c r="BX115" s="55" t="s">
        <v>81</v>
      </c>
      <c r="BY115" s="9">
        <f t="shared" si="63"/>
        <v>0</v>
      </c>
      <c r="BZ115" s="54" t="s">
        <v>89</v>
      </c>
      <c r="CA115" s="9">
        <f t="shared" si="64"/>
        <v>0</v>
      </c>
      <c r="CB115" s="54" t="s">
        <v>93</v>
      </c>
      <c r="CC115" s="9">
        <f t="shared" si="65"/>
        <v>4.5</v>
      </c>
      <c r="CD115" s="54" t="s">
        <v>99</v>
      </c>
      <c r="CE115" s="9">
        <f t="shared" si="66"/>
        <v>0</v>
      </c>
      <c r="CF115" s="54" t="s">
        <v>102</v>
      </c>
      <c r="CG115" s="9">
        <f t="shared" si="67"/>
        <v>0</v>
      </c>
      <c r="CH115" s="9"/>
      <c r="CI115" s="54" t="s">
        <v>75</v>
      </c>
      <c r="CJ115" s="9">
        <f t="shared" si="68"/>
        <v>4.5</v>
      </c>
      <c r="CK115" s="55" t="s">
        <v>81</v>
      </c>
      <c r="CL115" s="9">
        <f t="shared" si="69"/>
        <v>0</v>
      </c>
      <c r="CM115" s="54" t="s">
        <v>89</v>
      </c>
      <c r="CN115" s="9">
        <f t="shared" si="70"/>
        <v>0</v>
      </c>
      <c r="CO115" s="54" t="s">
        <v>93</v>
      </c>
      <c r="CP115" s="9">
        <f t="shared" si="71"/>
        <v>4.5</v>
      </c>
      <c r="CQ115" s="54" t="s">
        <v>99</v>
      </c>
      <c r="CR115" s="9">
        <f t="shared" si="72"/>
        <v>0</v>
      </c>
      <c r="CS115" s="54" t="s">
        <v>102</v>
      </c>
      <c r="CT115" s="9">
        <f t="shared" si="73"/>
        <v>0</v>
      </c>
    </row>
    <row r="116" spans="1:98" x14ac:dyDescent="0.15">
      <c r="A116" s="33" t="s">
        <v>396</v>
      </c>
      <c r="B116" s="34" t="s">
        <v>397</v>
      </c>
      <c r="C116" s="35" t="s">
        <v>170</v>
      </c>
      <c r="D116" s="35" t="s">
        <v>51</v>
      </c>
      <c r="E116" s="9"/>
      <c r="F116" s="36"/>
      <c r="G116" s="33">
        <v>78</v>
      </c>
      <c r="H116" s="9">
        <v>86</v>
      </c>
      <c r="I116" s="9">
        <v>95</v>
      </c>
      <c r="J116" s="9">
        <v>53</v>
      </c>
      <c r="K116" s="9">
        <v>33</v>
      </c>
      <c r="L116" s="9">
        <v>47.5</v>
      </c>
      <c r="M116" s="4">
        <f t="shared" si="37"/>
        <v>392.5</v>
      </c>
      <c r="N116" s="33"/>
      <c r="O116" s="9">
        <f>IF($D116="理科",IF(AND($M116&gt;='高考-分数线'!$C$2,$G116&gt;='高考-分数线'!$D$2),36,IF($G116&gt;='高考-分数线'!$D$2,18,0)),IF($D116="文科",IF(AND($M116&gt;='高考-分数线'!$C$3,$G116&gt;='高考-分数线'!$D$3),36,IF($G116&gt;='高考-分数线'!$D$3,18,0))))</f>
        <v>0</v>
      </c>
      <c r="P116" s="9">
        <f>IF($D116="理科",IF(AND($M116&gt;='高考-分数线'!$C$2,H116&gt;='高考-分数线'!$E$2),36,IF(H116&gt;='高考-分数线'!$E$2,18,0)),IF($D116="文科",IF(AND($M116&gt;='高考-分数线'!$C$3,H116&gt;='高考-分数线'!$E$3),36,IF(H116&gt;='高考-分数线'!$E$3,18,0))))</f>
        <v>0</v>
      </c>
      <c r="Q116" s="9">
        <f>IF($D116="理科",IF(AND($M116&gt;='高考-分数线'!$C$2,I116&gt;='高考-分数线'!$F$2),36,IF(I116&gt;='高考-分数线'!$F$2,18,0)),IF($D116="文科",IF(AND($M116&gt;='高考-分数线'!$C$3,I116&gt;='高考-分数线'!$F$3),36,IF(I116&gt;='高考-分数线'!$F$3,18,0))))</f>
        <v>0</v>
      </c>
      <c r="R116" s="9">
        <f>IF($D116="理科",IF(AND($M116&gt;='高考-分数线'!$C$2,J116&gt;='高考-分数线'!$G$2),36,IF(J116&gt;='高考-分数线'!$G$2,18,0)),IF($D116="文科",IF(AND($M116&gt;='高考-分数线'!$C$3,J116&gt;='高考-分数线'!$G$3),36,IF(J116&gt;='高考-分数线'!$G$3,18,0))))</f>
        <v>18</v>
      </c>
      <c r="S116" s="9">
        <f>IF($D116="理科",IF(AND($M116&gt;='高考-分数线'!$C$2,K116&gt;='高考-分数线'!$H$2),36,IF(K116&gt;='高考-分数线'!$H$2,18,0)),IF($D116="文科",IF(AND($M116&gt;='高考-分数线'!$C$3,K116&gt;='高考-分数线'!$H$3),36,IF(K116&gt;='高考-分数线'!$H$3,18,0))))</f>
        <v>0</v>
      </c>
      <c r="T116" s="9">
        <f>IF($D116="理科",IF(AND($M116&gt;='高考-分数线'!$C$2,L116&gt;='高考-分数线'!$I$2),36,IF(L116&gt;='高考-分数线'!$I$2,18,0)),IF($D116="文科",IF(AND($M116&gt;='高考-分数线'!$C$3,L116&gt;='高考-分数线'!$I$3),36,IF(L116&gt;='高考-分数线'!$I$3,18,0))))</f>
        <v>0</v>
      </c>
      <c r="U116" s="33"/>
      <c r="V116" s="54" t="s">
        <v>76</v>
      </c>
      <c r="W116" s="9">
        <f t="shared" si="38"/>
        <v>0</v>
      </c>
      <c r="X116" s="54" t="s">
        <v>83</v>
      </c>
      <c r="Y116" s="9">
        <f t="shared" si="39"/>
        <v>0</v>
      </c>
      <c r="Z116" s="54" t="s">
        <v>85</v>
      </c>
      <c r="AA116" s="9">
        <f t="shared" si="40"/>
        <v>0</v>
      </c>
      <c r="AB116" s="54" t="s">
        <v>91</v>
      </c>
      <c r="AC116" s="9">
        <f t="shared" si="41"/>
        <v>1.8</v>
      </c>
      <c r="AD116" s="54" t="s">
        <v>125</v>
      </c>
      <c r="AE116" s="9">
        <f t="shared" si="42"/>
        <v>0</v>
      </c>
      <c r="AF116" s="54" t="s">
        <v>125</v>
      </c>
      <c r="AG116" s="9">
        <f t="shared" si="43"/>
        <v>0</v>
      </c>
      <c r="AH116" s="9"/>
      <c r="AI116" s="9" t="s">
        <v>75</v>
      </c>
      <c r="AJ116" s="9">
        <f t="shared" si="44"/>
        <v>0</v>
      </c>
      <c r="AK116" s="55" t="s">
        <v>84</v>
      </c>
      <c r="AL116" s="9">
        <f t="shared" si="45"/>
        <v>0</v>
      </c>
      <c r="AM116" s="9" t="s">
        <v>89</v>
      </c>
      <c r="AN116" s="9">
        <f t="shared" si="46"/>
        <v>0</v>
      </c>
      <c r="AO116" s="54" t="s">
        <v>94</v>
      </c>
      <c r="AP116" s="9">
        <f t="shared" si="47"/>
        <v>1.8</v>
      </c>
      <c r="AQ116" s="54" t="s">
        <v>99</v>
      </c>
      <c r="AR116" s="9">
        <f t="shared" si="48"/>
        <v>0</v>
      </c>
      <c r="AS116" s="54" t="s">
        <v>102</v>
      </c>
      <c r="AT116" s="9">
        <f t="shared" si="49"/>
        <v>0</v>
      </c>
      <c r="AU116" s="9"/>
      <c r="AV116" s="54" t="s">
        <v>77</v>
      </c>
      <c r="AW116" s="9">
        <f t="shared" si="50"/>
        <v>0</v>
      </c>
      <c r="AX116" s="54" t="s">
        <v>84</v>
      </c>
      <c r="AY116" s="9">
        <f t="shared" si="51"/>
        <v>0</v>
      </c>
      <c r="AZ116" s="54" t="s">
        <v>89</v>
      </c>
      <c r="BA116" s="9">
        <f t="shared" si="52"/>
        <v>0</v>
      </c>
      <c r="BB116" s="54" t="s">
        <v>94</v>
      </c>
      <c r="BC116" s="9">
        <f t="shared" si="53"/>
        <v>2.7</v>
      </c>
      <c r="BD116" s="54" t="s">
        <v>99</v>
      </c>
      <c r="BE116" s="9">
        <f t="shared" si="54"/>
        <v>0</v>
      </c>
      <c r="BF116" s="54" t="s">
        <v>102</v>
      </c>
      <c r="BG116" s="9">
        <f t="shared" si="55"/>
        <v>0</v>
      </c>
      <c r="BH116" s="9"/>
      <c r="BI116" s="54" t="s">
        <v>77</v>
      </c>
      <c r="BJ116" s="9">
        <f t="shared" si="56"/>
        <v>0</v>
      </c>
      <c r="BK116" s="55" t="s">
        <v>84</v>
      </c>
      <c r="BL116" s="9">
        <f t="shared" si="57"/>
        <v>0</v>
      </c>
      <c r="BM116" s="54" t="s">
        <v>89</v>
      </c>
      <c r="BN116" s="9">
        <f t="shared" si="58"/>
        <v>0</v>
      </c>
      <c r="BO116" s="54" t="s">
        <v>94</v>
      </c>
      <c r="BP116" s="9">
        <f t="shared" si="59"/>
        <v>2.7</v>
      </c>
      <c r="BQ116" s="54" t="s">
        <v>99</v>
      </c>
      <c r="BR116" s="9">
        <f t="shared" si="60"/>
        <v>0</v>
      </c>
      <c r="BS116" s="54" t="s">
        <v>102</v>
      </c>
      <c r="BT116" s="9">
        <f t="shared" si="61"/>
        <v>0</v>
      </c>
      <c r="BU116" s="9"/>
      <c r="BV116" s="54" t="s">
        <v>73</v>
      </c>
      <c r="BW116" s="9">
        <f t="shared" si="62"/>
        <v>0</v>
      </c>
      <c r="BX116" s="55" t="s">
        <v>83</v>
      </c>
      <c r="BY116" s="9">
        <f t="shared" si="63"/>
        <v>0</v>
      </c>
      <c r="BZ116" s="54" t="s">
        <v>85</v>
      </c>
      <c r="CA116" s="9">
        <f t="shared" si="64"/>
        <v>0</v>
      </c>
      <c r="CB116" s="54" t="s">
        <v>93</v>
      </c>
      <c r="CC116" s="9">
        <f t="shared" si="65"/>
        <v>4.5</v>
      </c>
      <c r="CD116" s="54" t="s">
        <v>99</v>
      </c>
      <c r="CE116" s="9">
        <f t="shared" si="66"/>
        <v>0</v>
      </c>
      <c r="CF116" s="54" t="s">
        <v>102</v>
      </c>
      <c r="CG116" s="9">
        <f t="shared" si="67"/>
        <v>0</v>
      </c>
      <c r="CH116" s="9"/>
      <c r="CI116" s="54" t="s">
        <v>73</v>
      </c>
      <c r="CJ116" s="9">
        <f t="shared" si="68"/>
        <v>0</v>
      </c>
      <c r="CK116" s="55" t="s">
        <v>83</v>
      </c>
      <c r="CL116" s="9">
        <f t="shared" si="69"/>
        <v>0</v>
      </c>
      <c r="CM116" s="54" t="s">
        <v>85</v>
      </c>
      <c r="CN116" s="9">
        <f t="shared" si="70"/>
        <v>0</v>
      </c>
      <c r="CO116" s="54" t="s">
        <v>93</v>
      </c>
      <c r="CP116" s="9">
        <f t="shared" si="71"/>
        <v>4.5</v>
      </c>
      <c r="CQ116" s="54" t="s">
        <v>99</v>
      </c>
      <c r="CR116" s="9">
        <f t="shared" si="72"/>
        <v>0</v>
      </c>
      <c r="CS116" s="54" t="s">
        <v>102</v>
      </c>
      <c r="CT116" s="9">
        <f t="shared" si="73"/>
        <v>0</v>
      </c>
    </row>
    <row r="117" spans="1:98" x14ac:dyDescent="0.15">
      <c r="A117" s="33" t="s">
        <v>398</v>
      </c>
      <c r="B117" s="34" t="s">
        <v>399</v>
      </c>
      <c r="C117" s="35" t="s">
        <v>170</v>
      </c>
      <c r="D117" s="35" t="s">
        <v>51</v>
      </c>
      <c r="E117" s="9"/>
      <c r="F117" s="36"/>
      <c r="G117" s="33">
        <v>97</v>
      </c>
      <c r="H117" s="9">
        <v>88</v>
      </c>
      <c r="I117" s="9">
        <v>69</v>
      </c>
      <c r="J117" s="9">
        <v>25.5</v>
      </c>
      <c r="K117" s="9">
        <v>43</v>
      </c>
      <c r="L117" s="9">
        <v>70</v>
      </c>
      <c r="M117" s="4">
        <f t="shared" si="37"/>
        <v>392.5</v>
      </c>
      <c r="N117" s="33"/>
      <c r="O117" s="9">
        <f>IF($D117="理科",IF(AND($M117&gt;='高考-分数线'!$C$2,$G117&gt;='高考-分数线'!$D$2),36,IF($G117&gt;='高考-分数线'!$D$2,18,0)),IF($D117="文科",IF(AND($M117&gt;='高考-分数线'!$C$3,$G117&gt;='高考-分数线'!$D$3),36,IF($G117&gt;='高考-分数线'!$D$3,18,0))))</f>
        <v>0</v>
      </c>
      <c r="P117" s="9">
        <f>IF($D117="理科",IF(AND($M117&gt;='高考-分数线'!$C$2,H117&gt;='高考-分数线'!$E$2),36,IF(H117&gt;='高考-分数线'!$E$2,18,0)),IF($D117="文科",IF(AND($M117&gt;='高考-分数线'!$C$3,H117&gt;='高考-分数线'!$E$3),36,IF(H117&gt;='高考-分数线'!$E$3,18,0))))</f>
        <v>0</v>
      </c>
      <c r="Q117" s="9">
        <f>IF($D117="理科",IF(AND($M117&gt;='高考-分数线'!$C$2,I117&gt;='高考-分数线'!$F$2),36,IF(I117&gt;='高考-分数线'!$F$2,18,0)),IF($D117="文科",IF(AND($M117&gt;='高考-分数线'!$C$3,I117&gt;='高考-分数线'!$F$3),36,IF(I117&gt;='高考-分数线'!$F$3,18,0))))</f>
        <v>0</v>
      </c>
      <c r="R117" s="9">
        <f>IF($D117="理科",IF(AND($M117&gt;='高考-分数线'!$C$2,J117&gt;='高考-分数线'!$G$2),36,IF(J117&gt;='高考-分数线'!$G$2,18,0)),IF($D117="文科",IF(AND($M117&gt;='高考-分数线'!$C$3,J117&gt;='高考-分数线'!$G$3),36,IF(J117&gt;='高考-分数线'!$G$3,18,0))))</f>
        <v>0</v>
      </c>
      <c r="S117" s="9">
        <f>IF($D117="理科",IF(AND($M117&gt;='高考-分数线'!$C$2,K117&gt;='高考-分数线'!$H$2),36,IF(K117&gt;='高考-分数线'!$H$2,18,0)),IF($D117="文科",IF(AND($M117&gt;='高考-分数线'!$C$3,K117&gt;='高考-分数线'!$H$3),36,IF(K117&gt;='高考-分数线'!$H$3,18,0))))</f>
        <v>0</v>
      </c>
      <c r="T117" s="9">
        <f>IF($D117="理科",IF(AND($M117&gt;='高考-分数线'!$C$2,L117&gt;='高考-分数线'!$I$2),36,IF(L117&gt;='高考-分数线'!$I$2,18,0)),IF($D117="文科",IF(AND($M117&gt;='高考-分数线'!$C$3,L117&gt;='高考-分数线'!$I$3),36,IF(L117&gt;='高考-分数线'!$I$3,18,0))))</f>
        <v>18</v>
      </c>
      <c r="U117" s="33"/>
      <c r="V117" s="54" t="s">
        <v>75</v>
      </c>
      <c r="W117" s="9">
        <f t="shared" si="38"/>
        <v>0</v>
      </c>
      <c r="X117" s="54" t="s">
        <v>81</v>
      </c>
      <c r="Y117" s="9">
        <f t="shared" si="39"/>
        <v>0</v>
      </c>
      <c r="Z117" s="54" t="s">
        <v>87</v>
      </c>
      <c r="AA117" s="9">
        <f t="shared" si="40"/>
        <v>0</v>
      </c>
      <c r="AB117" s="54" t="s">
        <v>95</v>
      </c>
      <c r="AC117" s="9">
        <f t="shared" si="41"/>
        <v>0</v>
      </c>
      <c r="AD117" s="54" t="s">
        <v>96</v>
      </c>
      <c r="AE117" s="9">
        <f t="shared" si="42"/>
        <v>0</v>
      </c>
      <c r="AF117" s="54" t="s">
        <v>121</v>
      </c>
      <c r="AG117" s="9">
        <f t="shared" si="43"/>
        <v>1.8</v>
      </c>
      <c r="AH117" s="9"/>
      <c r="AI117" s="9" t="s">
        <v>76</v>
      </c>
      <c r="AJ117" s="9">
        <f t="shared" si="44"/>
        <v>0</v>
      </c>
      <c r="AK117" s="55" t="s">
        <v>83</v>
      </c>
      <c r="AL117" s="9">
        <f t="shared" si="45"/>
        <v>0</v>
      </c>
      <c r="AM117" s="9" t="s">
        <v>88</v>
      </c>
      <c r="AN117" s="9">
        <f t="shared" si="46"/>
        <v>0</v>
      </c>
      <c r="AO117" s="54" t="s">
        <v>91</v>
      </c>
      <c r="AP117" s="9">
        <f t="shared" si="47"/>
        <v>0</v>
      </c>
      <c r="AQ117" s="54" t="s">
        <v>98</v>
      </c>
      <c r="AR117" s="9">
        <f t="shared" si="48"/>
        <v>0</v>
      </c>
      <c r="AS117" s="54" t="s">
        <v>121</v>
      </c>
      <c r="AT117" s="9">
        <f t="shared" si="49"/>
        <v>1.8</v>
      </c>
      <c r="AU117" s="9"/>
      <c r="AV117" s="54" t="s">
        <v>76</v>
      </c>
      <c r="AW117" s="9">
        <f t="shared" si="50"/>
        <v>0</v>
      </c>
      <c r="AX117" s="54" t="s">
        <v>129</v>
      </c>
      <c r="AY117" s="9">
        <f t="shared" si="51"/>
        <v>0</v>
      </c>
      <c r="AZ117" s="54" t="s">
        <v>88</v>
      </c>
      <c r="BA117" s="9">
        <f t="shared" si="52"/>
        <v>0</v>
      </c>
      <c r="BB117" s="54" t="s">
        <v>91</v>
      </c>
      <c r="BC117" s="9">
        <f t="shared" si="53"/>
        <v>0</v>
      </c>
      <c r="BD117" s="54" t="s">
        <v>98</v>
      </c>
      <c r="BE117" s="9">
        <f t="shared" si="54"/>
        <v>0</v>
      </c>
      <c r="BF117" s="54" t="s">
        <v>121</v>
      </c>
      <c r="BG117" s="9">
        <f t="shared" si="55"/>
        <v>2.7</v>
      </c>
      <c r="BH117" s="9"/>
      <c r="BI117" s="54" t="s">
        <v>76</v>
      </c>
      <c r="BJ117" s="9">
        <f t="shared" si="56"/>
        <v>0</v>
      </c>
      <c r="BK117" s="55" t="s">
        <v>83</v>
      </c>
      <c r="BL117" s="9">
        <f t="shared" si="57"/>
        <v>0</v>
      </c>
      <c r="BM117" s="54" t="s">
        <v>87</v>
      </c>
      <c r="BN117" s="9">
        <f t="shared" si="58"/>
        <v>0</v>
      </c>
      <c r="BO117" s="54" t="s">
        <v>91</v>
      </c>
      <c r="BP117" s="9">
        <f t="shared" si="59"/>
        <v>0</v>
      </c>
      <c r="BQ117" s="54" t="s">
        <v>98</v>
      </c>
      <c r="BR117" s="9">
        <f t="shared" si="60"/>
        <v>0</v>
      </c>
      <c r="BS117" s="54" t="s">
        <v>121</v>
      </c>
      <c r="BT117" s="9">
        <f t="shared" si="61"/>
        <v>2.7</v>
      </c>
      <c r="BU117" s="9"/>
      <c r="BV117" s="54" t="s">
        <v>75</v>
      </c>
      <c r="BW117" s="9">
        <f t="shared" si="62"/>
        <v>0</v>
      </c>
      <c r="BX117" s="55" t="s">
        <v>81</v>
      </c>
      <c r="BY117" s="9">
        <f t="shared" si="63"/>
        <v>0</v>
      </c>
      <c r="BZ117" s="54" t="s">
        <v>89</v>
      </c>
      <c r="CA117" s="9">
        <f t="shared" si="64"/>
        <v>0</v>
      </c>
      <c r="CB117" s="54" t="s">
        <v>91</v>
      </c>
      <c r="CC117" s="9">
        <f t="shared" si="65"/>
        <v>0</v>
      </c>
      <c r="CD117" s="54" t="s">
        <v>96</v>
      </c>
      <c r="CE117" s="9">
        <f t="shared" si="66"/>
        <v>0</v>
      </c>
      <c r="CF117" s="54" t="s">
        <v>122</v>
      </c>
      <c r="CG117" s="9">
        <f t="shared" si="67"/>
        <v>4.5</v>
      </c>
      <c r="CH117" s="9"/>
      <c r="CI117" s="54" t="s">
        <v>75</v>
      </c>
      <c r="CJ117" s="9">
        <f t="shared" si="68"/>
        <v>0</v>
      </c>
      <c r="CK117" s="55" t="s">
        <v>81</v>
      </c>
      <c r="CL117" s="9">
        <f t="shared" si="69"/>
        <v>0</v>
      </c>
      <c r="CM117" s="54" t="s">
        <v>89</v>
      </c>
      <c r="CN117" s="9">
        <f t="shared" si="70"/>
        <v>0</v>
      </c>
      <c r="CO117" s="54" t="s">
        <v>91</v>
      </c>
      <c r="CP117" s="9">
        <f t="shared" si="71"/>
        <v>0</v>
      </c>
      <c r="CQ117" s="54" t="s">
        <v>96</v>
      </c>
      <c r="CR117" s="9">
        <f t="shared" si="72"/>
        <v>0</v>
      </c>
      <c r="CS117" s="54" t="s">
        <v>122</v>
      </c>
      <c r="CT117" s="9">
        <f t="shared" si="73"/>
        <v>4.5</v>
      </c>
    </row>
    <row r="118" spans="1:98" x14ac:dyDescent="0.15">
      <c r="A118" s="33" t="s">
        <v>400</v>
      </c>
      <c r="B118" s="34" t="s">
        <v>401</v>
      </c>
      <c r="C118" s="35" t="s">
        <v>170</v>
      </c>
      <c r="D118" s="35" t="s">
        <v>51</v>
      </c>
      <c r="E118" s="9"/>
      <c r="F118" s="36"/>
      <c r="G118" s="33">
        <v>85</v>
      </c>
      <c r="H118" s="9">
        <v>93</v>
      </c>
      <c r="I118" s="9">
        <v>71</v>
      </c>
      <c r="J118" s="9">
        <v>52.5</v>
      </c>
      <c r="K118" s="9">
        <v>47</v>
      </c>
      <c r="L118" s="9">
        <v>44</v>
      </c>
      <c r="M118" s="4">
        <f t="shared" si="37"/>
        <v>392.5</v>
      </c>
      <c r="N118" s="33"/>
      <c r="O118" s="9">
        <f>IF($D118="理科",IF(AND($M118&gt;='高考-分数线'!$C$2,$G118&gt;='高考-分数线'!$D$2),36,IF($G118&gt;='高考-分数线'!$D$2,18,0)),IF($D118="文科",IF(AND($M118&gt;='高考-分数线'!$C$3,$G118&gt;='高考-分数线'!$D$3),36,IF($G118&gt;='高考-分数线'!$D$3,18,0))))</f>
        <v>0</v>
      </c>
      <c r="P118" s="9">
        <f>IF($D118="理科",IF(AND($M118&gt;='高考-分数线'!$C$2,H118&gt;='高考-分数线'!$E$2),36,IF(H118&gt;='高考-分数线'!$E$2,18,0)),IF($D118="文科",IF(AND($M118&gt;='高考-分数线'!$C$3,H118&gt;='高考-分数线'!$E$3),36,IF(H118&gt;='高考-分数线'!$E$3,18,0))))</f>
        <v>18</v>
      </c>
      <c r="Q118" s="9">
        <f>IF($D118="理科",IF(AND($M118&gt;='高考-分数线'!$C$2,I118&gt;='高考-分数线'!$F$2),36,IF(I118&gt;='高考-分数线'!$F$2,18,0)),IF($D118="文科",IF(AND($M118&gt;='高考-分数线'!$C$3,I118&gt;='高考-分数线'!$F$3),36,IF(I118&gt;='高考-分数线'!$F$3,18,0))))</f>
        <v>0</v>
      </c>
      <c r="R118" s="9">
        <f>IF($D118="理科",IF(AND($M118&gt;='高考-分数线'!$C$2,J118&gt;='高考-分数线'!$G$2),36,IF(J118&gt;='高考-分数线'!$G$2,18,0)),IF($D118="文科",IF(AND($M118&gt;='高考-分数线'!$C$3,J118&gt;='高考-分数线'!$G$3),36,IF(J118&gt;='高考-分数线'!$G$3,18,0))))</f>
        <v>18</v>
      </c>
      <c r="S118" s="9">
        <f>IF($D118="理科",IF(AND($M118&gt;='高考-分数线'!$C$2,K118&gt;='高考-分数线'!$H$2),36,IF(K118&gt;='高考-分数线'!$H$2,18,0)),IF($D118="文科",IF(AND($M118&gt;='高考-分数线'!$C$3,K118&gt;='高考-分数线'!$H$3),36,IF(K118&gt;='高考-分数线'!$H$3,18,0))))</f>
        <v>0</v>
      </c>
      <c r="T118" s="9">
        <f>IF($D118="理科",IF(AND($M118&gt;='高考-分数线'!$C$2,L118&gt;='高考-分数线'!$I$2),36,IF(L118&gt;='高考-分数线'!$I$2,18,0)),IF($D118="文科",IF(AND($M118&gt;='高考-分数线'!$C$3,L118&gt;='高考-分数线'!$I$3),36,IF(L118&gt;='高考-分数线'!$I$3,18,0))))</f>
        <v>0</v>
      </c>
      <c r="U118" s="33"/>
      <c r="V118" s="54" t="s">
        <v>73</v>
      </c>
      <c r="W118" s="9">
        <f t="shared" si="38"/>
        <v>0</v>
      </c>
      <c r="X118" s="54" t="s">
        <v>80</v>
      </c>
      <c r="Y118" s="9">
        <f t="shared" si="39"/>
        <v>1.8</v>
      </c>
      <c r="Z118" s="54" t="s">
        <v>89</v>
      </c>
      <c r="AA118" s="9">
        <f t="shared" si="40"/>
        <v>0</v>
      </c>
      <c r="AB118" s="54" t="s">
        <v>95</v>
      </c>
      <c r="AC118" s="9">
        <f t="shared" si="41"/>
        <v>1.8</v>
      </c>
      <c r="AD118" s="54" t="s">
        <v>98</v>
      </c>
      <c r="AE118" s="9">
        <f t="shared" si="42"/>
        <v>0</v>
      </c>
      <c r="AF118" s="54" t="s">
        <v>121</v>
      </c>
      <c r="AG118" s="9">
        <f t="shared" si="43"/>
        <v>0</v>
      </c>
      <c r="AH118" s="9"/>
      <c r="AI118" s="9" t="s">
        <v>74</v>
      </c>
      <c r="AJ118" s="9">
        <f t="shared" si="44"/>
        <v>0</v>
      </c>
      <c r="AK118" s="55" t="s">
        <v>79</v>
      </c>
      <c r="AL118" s="9">
        <f t="shared" si="45"/>
        <v>1.8</v>
      </c>
      <c r="AM118" s="9" t="s">
        <v>90</v>
      </c>
      <c r="AN118" s="9">
        <f t="shared" si="46"/>
        <v>0</v>
      </c>
      <c r="AO118" s="54" t="s">
        <v>94</v>
      </c>
      <c r="AP118" s="9">
        <f t="shared" si="47"/>
        <v>1.8</v>
      </c>
      <c r="AQ118" s="54" t="s">
        <v>96</v>
      </c>
      <c r="AR118" s="9">
        <f t="shared" si="48"/>
        <v>0</v>
      </c>
      <c r="AS118" s="54" t="s">
        <v>102</v>
      </c>
      <c r="AT118" s="9">
        <f t="shared" si="49"/>
        <v>0</v>
      </c>
      <c r="AU118" s="9"/>
      <c r="AV118" s="54" t="s">
        <v>75</v>
      </c>
      <c r="AW118" s="9">
        <f t="shared" si="50"/>
        <v>0</v>
      </c>
      <c r="AX118" s="54" t="s">
        <v>79</v>
      </c>
      <c r="AY118" s="9">
        <f t="shared" si="51"/>
        <v>2.7</v>
      </c>
      <c r="AZ118" s="54" t="s">
        <v>85</v>
      </c>
      <c r="BA118" s="9">
        <f t="shared" si="52"/>
        <v>0</v>
      </c>
      <c r="BB118" s="54" t="s">
        <v>94</v>
      </c>
      <c r="BC118" s="9">
        <f t="shared" si="53"/>
        <v>2.7</v>
      </c>
      <c r="BD118" s="54" t="s">
        <v>99</v>
      </c>
      <c r="BE118" s="9">
        <f t="shared" si="54"/>
        <v>0</v>
      </c>
      <c r="BF118" s="54" t="s">
        <v>102</v>
      </c>
      <c r="BG118" s="9">
        <f t="shared" si="55"/>
        <v>0</v>
      </c>
      <c r="BH118" s="9"/>
      <c r="BI118" s="54" t="s">
        <v>75</v>
      </c>
      <c r="BJ118" s="9">
        <f t="shared" si="56"/>
        <v>0</v>
      </c>
      <c r="BK118" s="55" t="s">
        <v>79</v>
      </c>
      <c r="BL118" s="9">
        <f t="shared" si="57"/>
        <v>2.7</v>
      </c>
      <c r="BM118" s="54" t="s">
        <v>85</v>
      </c>
      <c r="BN118" s="9">
        <f t="shared" si="58"/>
        <v>0</v>
      </c>
      <c r="BO118" s="54" t="s">
        <v>94</v>
      </c>
      <c r="BP118" s="9">
        <f t="shared" si="59"/>
        <v>2.7</v>
      </c>
      <c r="BQ118" s="54" t="s">
        <v>99</v>
      </c>
      <c r="BR118" s="9">
        <f t="shared" si="60"/>
        <v>0</v>
      </c>
      <c r="BS118" s="54" t="s">
        <v>102</v>
      </c>
      <c r="BT118" s="9">
        <f t="shared" si="61"/>
        <v>0</v>
      </c>
      <c r="BU118" s="9"/>
      <c r="BV118" s="54" t="s">
        <v>74</v>
      </c>
      <c r="BW118" s="9">
        <f t="shared" si="62"/>
        <v>0</v>
      </c>
      <c r="BX118" s="55" t="s">
        <v>137</v>
      </c>
      <c r="BY118" s="9">
        <f t="shared" si="63"/>
        <v>4.5</v>
      </c>
      <c r="BZ118" s="54" t="s">
        <v>85</v>
      </c>
      <c r="CA118" s="9">
        <f t="shared" si="64"/>
        <v>0</v>
      </c>
      <c r="CB118" s="54" t="s">
        <v>91</v>
      </c>
      <c r="CC118" s="9">
        <f t="shared" si="65"/>
        <v>4.5</v>
      </c>
      <c r="CD118" s="54" t="s">
        <v>96</v>
      </c>
      <c r="CE118" s="9">
        <f t="shared" si="66"/>
        <v>0</v>
      </c>
      <c r="CF118" s="54" t="s">
        <v>122</v>
      </c>
      <c r="CG118" s="9">
        <f t="shared" si="67"/>
        <v>0</v>
      </c>
      <c r="CH118" s="9"/>
      <c r="CI118" s="54" t="s">
        <v>74</v>
      </c>
      <c r="CJ118" s="9">
        <f t="shared" si="68"/>
        <v>0</v>
      </c>
      <c r="CK118" s="55" t="s">
        <v>137</v>
      </c>
      <c r="CL118" s="9">
        <f t="shared" si="69"/>
        <v>4.5</v>
      </c>
      <c r="CM118" s="54" t="s">
        <v>85</v>
      </c>
      <c r="CN118" s="9">
        <f t="shared" si="70"/>
        <v>0</v>
      </c>
      <c r="CO118" s="54" t="s">
        <v>91</v>
      </c>
      <c r="CP118" s="9">
        <f t="shared" si="71"/>
        <v>4.5</v>
      </c>
      <c r="CQ118" s="54" t="s">
        <v>96</v>
      </c>
      <c r="CR118" s="9">
        <f t="shared" si="72"/>
        <v>0</v>
      </c>
      <c r="CS118" s="54" t="s">
        <v>122</v>
      </c>
      <c r="CT118" s="9">
        <f t="shared" si="73"/>
        <v>0</v>
      </c>
    </row>
    <row r="119" spans="1:98" x14ac:dyDescent="0.15">
      <c r="A119" s="33" t="s">
        <v>402</v>
      </c>
      <c r="B119" s="34" t="s">
        <v>403</v>
      </c>
      <c r="C119" s="35" t="s">
        <v>170</v>
      </c>
      <c r="D119" s="35" t="s">
        <v>51</v>
      </c>
      <c r="E119" s="9"/>
      <c r="F119" s="36"/>
      <c r="G119" s="33">
        <v>100</v>
      </c>
      <c r="H119" s="9">
        <v>77</v>
      </c>
      <c r="I119" s="9">
        <v>95</v>
      </c>
      <c r="J119" s="9">
        <v>35</v>
      </c>
      <c r="K119" s="9">
        <v>38</v>
      </c>
      <c r="L119" s="9">
        <v>44.5</v>
      </c>
      <c r="M119" s="4">
        <f t="shared" si="37"/>
        <v>389.5</v>
      </c>
      <c r="N119" s="33"/>
      <c r="O119" s="9">
        <f>IF($D119="理科",IF(AND($M119&gt;='高考-分数线'!$C$2,$G119&gt;='高考-分数线'!$D$2),36,IF($G119&gt;='高考-分数线'!$D$2,18,0)),IF($D119="文科",IF(AND($M119&gt;='高考-分数线'!$C$3,$G119&gt;='高考-分数线'!$D$3),36,IF($G119&gt;='高考-分数线'!$D$3,18,0))))</f>
        <v>0</v>
      </c>
      <c r="P119" s="9">
        <f>IF($D119="理科",IF(AND($M119&gt;='高考-分数线'!$C$2,H119&gt;='高考-分数线'!$E$2),36,IF(H119&gt;='高考-分数线'!$E$2,18,0)),IF($D119="文科",IF(AND($M119&gt;='高考-分数线'!$C$3,H119&gt;='高考-分数线'!$E$3),36,IF(H119&gt;='高考-分数线'!$E$3,18,0))))</f>
        <v>0</v>
      </c>
      <c r="Q119" s="9">
        <f>IF($D119="理科",IF(AND($M119&gt;='高考-分数线'!$C$2,I119&gt;='高考-分数线'!$F$2),36,IF(I119&gt;='高考-分数线'!$F$2,18,0)),IF($D119="文科",IF(AND($M119&gt;='高考-分数线'!$C$3,I119&gt;='高考-分数线'!$F$3),36,IF(I119&gt;='高考-分数线'!$F$3,18,0))))</f>
        <v>0</v>
      </c>
      <c r="R119" s="9">
        <f>IF($D119="理科",IF(AND($M119&gt;='高考-分数线'!$C$2,J119&gt;='高考-分数线'!$G$2),36,IF(J119&gt;='高考-分数线'!$G$2,18,0)),IF($D119="文科",IF(AND($M119&gt;='高考-分数线'!$C$3,J119&gt;='高考-分数线'!$G$3),36,IF(J119&gt;='高考-分数线'!$G$3,18,0))))</f>
        <v>0</v>
      </c>
      <c r="S119" s="9">
        <f>IF($D119="理科",IF(AND($M119&gt;='高考-分数线'!$C$2,K119&gt;='高考-分数线'!$H$2),36,IF(K119&gt;='高考-分数线'!$H$2,18,0)),IF($D119="文科",IF(AND($M119&gt;='高考-分数线'!$C$3,K119&gt;='高考-分数线'!$H$3),36,IF(K119&gt;='高考-分数线'!$H$3,18,0))))</f>
        <v>0</v>
      </c>
      <c r="T119" s="9">
        <f>IF($D119="理科",IF(AND($M119&gt;='高考-分数线'!$C$2,L119&gt;='高考-分数线'!$I$2),36,IF(L119&gt;='高考-分数线'!$I$2,18,0)),IF($D119="文科",IF(AND($M119&gt;='高考-分数线'!$C$3,L119&gt;='高考-分数线'!$I$3),36,IF(L119&gt;='高考-分数线'!$I$3,18,0))))</f>
        <v>0</v>
      </c>
      <c r="U119" s="33"/>
      <c r="V119" s="54" t="s">
        <v>78</v>
      </c>
      <c r="W119" s="9">
        <f t="shared" si="38"/>
        <v>0</v>
      </c>
      <c r="X119" s="54" t="s">
        <v>79</v>
      </c>
      <c r="Y119" s="9">
        <f t="shared" si="39"/>
        <v>0</v>
      </c>
      <c r="Z119" s="54" t="s">
        <v>86</v>
      </c>
      <c r="AA119" s="9">
        <f t="shared" si="40"/>
        <v>0</v>
      </c>
      <c r="AB119" s="54" t="s">
        <v>94</v>
      </c>
      <c r="AC119" s="9">
        <f t="shared" si="41"/>
        <v>0</v>
      </c>
      <c r="AD119" s="54" t="s">
        <v>99</v>
      </c>
      <c r="AE119" s="9">
        <f t="shared" si="42"/>
        <v>0</v>
      </c>
      <c r="AF119" s="54" t="s">
        <v>102</v>
      </c>
      <c r="AG119" s="9">
        <f t="shared" si="43"/>
        <v>0</v>
      </c>
      <c r="AH119" s="9"/>
      <c r="AI119" s="9" t="s">
        <v>77</v>
      </c>
      <c r="AJ119" s="9">
        <f t="shared" si="44"/>
        <v>0</v>
      </c>
      <c r="AK119" s="55" t="s">
        <v>83</v>
      </c>
      <c r="AL119" s="9">
        <f t="shared" si="45"/>
        <v>0</v>
      </c>
      <c r="AM119" s="9" t="s">
        <v>89</v>
      </c>
      <c r="AN119" s="9">
        <f t="shared" si="46"/>
        <v>0</v>
      </c>
      <c r="AO119" s="54" t="s">
        <v>93</v>
      </c>
      <c r="AP119" s="9">
        <f t="shared" si="47"/>
        <v>0</v>
      </c>
      <c r="AQ119" s="54" t="s">
        <v>96</v>
      </c>
      <c r="AR119" s="9">
        <f t="shared" si="48"/>
        <v>0</v>
      </c>
      <c r="AS119" s="54" t="s">
        <v>102</v>
      </c>
      <c r="AT119" s="9">
        <f t="shared" si="49"/>
        <v>0</v>
      </c>
      <c r="AU119" s="9"/>
      <c r="AV119" s="54" t="s">
        <v>74</v>
      </c>
      <c r="AW119" s="9">
        <f t="shared" si="50"/>
        <v>0</v>
      </c>
      <c r="AX119" s="54" t="s">
        <v>79</v>
      </c>
      <c r="AY119" s="9">
        <f t="shared" si="51"/>
        <v>0</v>
      </c>
      <c r="AZ119" s="54" t="s">
        <v>89</v>
      </c>
      <c r="BA119" s="9">
        <f t="shared" si="52"/>
        <v>0</v>
      </c>
      <c r="BB119" s="54" t="s">
        <v>93</v>
      </c>
      <c r="BC119" s="9">
        <f t="shared" si="53"/>
        <v>0</v>
      </c>
      <c r="BD119" s="54" t="s">
        <v>96</v>
      </c>
      <c r="BE119" s="9">
        <f t="shared" si="54"/>
        <v>0</v>
      </c>
      <c r="BF119" s="54" t="s">
        <v>122</v>
      </c>
      <c r="BG119" s="9">
        <f t="shared" si="55"/>
        <v>0</v>
      </c>
      <c r="BH119" s="9"/>
      <c r="BI119" s="54" t="s">
        <v>74</v>
      </c>
      <c r="BJ119" s="9">
        <f t="shared" si="56"/>
        <v>0</v>
      </c>
      <c r="BK119" s="55" t="s">
        <v>79</v>
      </c>
      <c r="BL119" s="9">
        <f t="shared" si="57"/>
        <v>0</v>
      </c>
      <c r="BM119" s="54" t="s">
        <v>89</v>
      </c>
      <c r="BN119" s="9">
        <f t="shared" si="58"/>
        <v>0</v>
      </c>
      <c r="BO119" s="54" t="s">
        <v>93</v>
      </c>
      <c r="BP119" s="9">
        <f t="shared" si="59"/>
        <v>0</v>
      </c>
      <c r="BQ119" s="54" t="s">
        <v>96</v>
      </c>
      <c r="BR119" s="9">
        <f t="shared" si="60"/>
        <v>0</v>
      </c>
      <c r="BS119" s="54" t="s">
        <v>122</v>
      </c>
      <c r="BT119" s="9">
        <f t="shared" si="61"/>
        <v>0</v>
      </c>
      <c r="BU119" s="9"/>
      <c r="BV119" s="54" t="s">
        <v>75</v>
      </c>
      <c r="BW119" s="9">
        <f t="shared" si="62"/>
        <v>0</v>
      </c>
      <c r="BX119" s="55" t="s">
        <v>138</v>
      </c>
      <c r="BY119" s="9">
        <f t="shared" si="63"/>
        <v>0</v>
      </c>
      <c r="BZ119" s="54" t="s">
        <v>88</v>
      </c>
      <c r="CA119" s="9">
        <f t="shared" si="64"/>
        <v>0</v>
      </c>
      <c r="CB119" s="54" t="s">
        <v>91</v>
      </c>
      <c r="CC119" s="9">
        <f t="shared" si="65"/>
        <v>0</v>
      </c>
      <c r="CD119" s="54" t="s">
        <v>96</v>
      </c>
      <c r="CE119" s="9">
        <f t="shared" si="66"/>
        <v>0</v>
      </c>
      <c r="CF119" s="54" t="s">
        <v>122</v>
      </c>
      <c r="CG119" s="9">
        <f t="shared" si="67"/>
        <v>0</v>
      </c>
      <c r="CH119" s="9"/>
      <c r="CI119" s="54" t="s">
        <v>75</v>
      </c>
      <c r="CJ119" s="9">
        <f t="shared" si="68"/>
        <v>0</v>
      </c>
      <c r="CK119" s="55" t="s">
        <v>138</v>
      </c>
      <c r="CL119" s="9">
        <f t="shared" si="69"/>
        <v>0</v>
      </c>
      <c r="CM119" s="54" t="s">
        <v>88</v>
      </c>
      <c r="CN119" s="9">
        <f t="shared" si="70"/>
        <v>0</v>
      </c>
      <c r="CO119" s="54" t="s">
        <v>91</v>
      </c>
      <c r="CP119" s="9">
        <f t="shared" si="71"/>
        <v>0</v>
      </c>
      <c r="CQ119" s="54" t="s">
        <v>96</v>
      </c>
      <c r="CR119" s="9">
        <f t="shared" si="72"/>
        <v>0</v>
      </c>
      <c r="CS119" s="54" t="s">
        <v>122</v>
      </c>
      <c r="CT119" s="9">
        <f t="shared" si="73"/>
        <v>0</v>
      </c>
    </row>
    <row r="120" spans="1:98" x14ac:dyDescent="0.15">
      <c r="A120" s="33" t="s">
        <v>404</v>
      </c>
      <c r="B120" s="34" t="s">
        <v>405</v>
      </c>
      <c r="C120" s="35" t="s">
        <v>170</v>
      </c>
      <c r="D120" s="35" t="s">
        <v>51</v>
      </c>
      <c r="E120" s="9"/>
      <c r="F120" s="36"/>
      <c r="G120" s="33">
        <v>84</v>
      </c>
      <c r="H120" s="9">
        <v>82</v>
      </c>
      <c r="I120" s="9">
        <v>68</v>
      </c>
      <c r="J120" s="9">
        <v>61.5</v>
      </c>
      <c r="K120" s="9">
        <v>42</v>
      </c>
      <c r="L120" s="9">
        <v>52</v>
      </c>
      <c r="M120" s="4">
        <f t="shared" si="37"/>
        <v>389.5</v>
      </c>
      <c r="N120" s="33"/>
      <c r="O120" s="9">
        <f>IF($D120="理科",IF(AND($M120&gt;='高考-分数线'!$C$2,$G120&gt;='高考-分数线'!$D$2),36,IF($G120&gt;='高考-分数线'!$D$2,18,0)),IF($D120="文科",IF(AND($M120&gt;='高考-分数线'!$C$3,$G120&gt;='高考-分数线'!$D$3),36,IF($G120&gt;='高考-分数线'!$D$3,18,0))))</f>
        <v>0</v>
      </c>
      <c r="P120" s="9">
        <f>IF($D120="理科",IF(AND($M120&gt;='高考-分数线'!$C$2,H120&gt;='高考-分数线'!$E$2),36,IF(H120&gt;='高考-分数线'!$E$2,18,0)),IF($D120="文科",IF(AND($M120&gt;='高考-分数线'!$C$3,H120&gt;='高考-分数线'!$E$3),36,IF(H120&gt;='高考-分数线'!$E$3,18,0))))</f>
        <v>0</v>
      </c>
      <c r="Q120" s="9">
        <f>IF($D120="理科",IF(AND($M120&gt;='高考-分数线'!$C$2,I120&gt;='高考-分数线'!$F$2),36,IF(I120&gt;='高考-分数线'!$F$2,18,0)),IF($D120="文科",IF(AND($M120&gt;='高考-分数线'!$C$3,I120&gt;='高考-分数线'!$F$3),36,IF(I120&gt;='高考-分数线'!$F$3,18,0))))</f>
        <v>0</v>
      </c>
      <c r="R120" s="9">
        <f>IF($D120="理科",IF(AND($M120&gt;='高考-分数线'!$C$2,J120&gt;='高考-分数线'!$G$2),36,IF(J120&gt;='高考-分数线'!$G$2,18,0)),IF($D120="文科",IF(AND($M120&gt;='高考-分数线'!$C$3,J120&gt;='高考-分数线'!$G$3),36,IF(J120&gt;='高考-分数线'!$G$3,18,0))))</f>
        <v>18</v>
      </c>
      <c r="S120" s="9">
        <f>IF($D120="理科",IF(AND($M120&gt;='高考-分数线'!$C$2,K120&gt;='高考-分数线'!$H$2),36,IF(K120&gt;='高考-分数线'!$H$2,18,0)),IF($D120="文科",IF(AND($M120&gt;='高考-分数线'!$C$3,K120&gt;='高考-分数线'!$H$3),36,IF(K120&gt;='高考-分数线'!$H$3,18,0))))</f>
        <v>0</v>
      </c>
      <c r="T120" s="9">
        <f>IF($D120="理科",IF(AND($M120&gt;='高考-分数线'!$C$2,L120&gt;='高考-分数线'!$I$2),36,IF(L120&gt;='高考-分数线'!$I$2,18,0)),IF($D120="文科",IF(AND($M120&gt;='高考-分数线'!$C$3,L120&gt;='高考-分数线'!$I$3),36,IF(L120&gt;='高考-分数线'!$I$3,18,0))))</f>
        <v>0</v>
      </c>
      <c r="U120" s="33"/>
      <c r="V120" s="54" t="s">
        <v>78</v>
      </c>
      <c r="W120" s="9">
        <f t="shared" si="38"/>
        <v>0</v>
      </c>
      <c r="X120" s="54" t="s">
        <v>79</v>
      </c>
      <c r="Y120" s="9">
        <f t="shared" si="39"/>
        <v>0</v>
      </c>
      <c r="Z120" s="54" t="s">
        <v>86</v>
      </c>
      <c r="AA120" s="9">
        <f t="shared" si="40"/>
        <v>0</v>
      </c>
      <c r="AB120" s="54" t="s">
        <v>94</v>
      </c>
      <c r="AC120" s="9">
        <f t="shared" si="41"/>
        <v>1.8</v>
      </c>
      <c r="AD120" s="54" t="s">
        <v>99</v>
      </c>
      <c r="AE120" s="9">
        <f t="shared" si="42"/>
        <v>0</v>
      </c>
      <c r="AF120" s="54" t="s">
        <v>102</v>
      </c>
      <c r="AG120" s="9">
        <f t="shared" si="43"/>
        <v>0</v>
      </c>
      <c r="AH120" s="9"/>
      <c r="AI120" s="9" t="s">
        <v>75</v>
      </c>
      <c r="AJ120" s="9">
        <f t="shared" si="44"/>
        <v>0</v>
      </c>
      <c r="AK120" s="55" t="s">
        <v>81</v>
      </c>
      <c r="AL120" s="9">
        <f t="shared" si="45"/>
        <v>0</v>
      </c>
      <c r="AM120" s="9" t="s">
        <v>90</v>
      </c>
      <c r="AN120" s="9">
        <f t="shared" si="46"/>
        <v>0</v>
      </c>
      <c r="AO120" s="54" t="s">
        <v>95</v>
      </c>
      <c r="AP120" s="9">
        <f t="shared" si="47"/>
        <v>1.8</v>
      </c>
      <c r="AQ120" s="54" t="s">
        <v>96</v>
      </c>
      <c r="AR120" s="9">
        <f t="shared" si="48"/>
        <v>0</v>
      </c>
      <c r="AS120" s="54" t="s">
        <v>122</v>
      </c>
      <c r="AT120" s="9">
        <f t="shared" si="49"/>
        <v>0</v>
      </c>
      <c r="AU120" s="9"/>
      <c r="AV120" s="54" t="s">
        <v>75</v>
      </c>
      <c r="AW120" s="9">
        <f t="shared" si="50"/>
        <v>0</v>
      </c>
      <c r="AX120" s="54" t="s">
        <v>81</v>
      </c>
      <c r="AY120" s="9">
        <f t="shared" si="51"/>
        <v>0</v>
      </c>
      <c r="AZ120" s="54" t="s">
        <v>85</v>
      </c>
      <c r="BA120" s="9">
        <f t="shared" si="52"/>
        <v>0</v>
      </c>
      <c r="BB120" s="54" t="s">
        <v>93</v>
      </c>
      <c r="BC120" s="9">
        <f t="shared" si="53"/>
        <v>2.7</v>
      </c>
      <c r="BD120" s="54" t="s">
        <v>96</v>
      </c>
      <c r="BE120" s="9">
        <f t="shared" si="54"/>
        <v>0</v>
      </c>
      <c r="BF120" s="54" t="s">
        <v>122</v>
      </c>
      <c r="BG120" s="9">
        <f t="shared" si="55"/>
        <v>0</v>
      </c>
      <c r="BH120" s="9"/>
      <c r="BI120" s="54" t="s">
        <v>75</v>
      </c>
      <c r="BJ120" s="9">
        <f t="shared" si="56"/>
        <v>0</v>
      </c>
      <c r="BK120" s="55" t="s">
        <v>81</v>
      </c>
      <c r="BL120" s="9">
        <f t="shared" si="57"/>
        <v>0</v>
      </c>
      <c r="BM120" s="54" t="s">
        <v>85</v>
      </c>
      <c r="BN120" s="9">
        <f t="shared" si="58"/>
        <v>0</v>
      </c>
      <c r="BO120" s="54" t="s">
        <v>93</v>
      </c>
      <c r="BP120" s="9">
        <f t="shared" si="59"/>
        <v>2.7</v>
      </c>
      <c r="BQ120" s="54" t="s">
        <v>96</v>
      </c>
      <c r="BR120" s="9">
        <f t="shared" si="60"/>
        <v>0</v>
      </c>
      <c r="BS120" s="54" t="s">
        <v>122</v>
      </c>
      <c r="BT120" s="9">
        <f t="shared" si="61"/>
        <v>0</v>
      </c>
      <c r="BU120" s="9"/>
      <c r="BV120" s="54" t="s">
        <v>77</v>
      </c>
      <c r="BW120" s="9">
        <f t="shared" si="62"/>
        <v>0</v>
      </c>
      <c r="BX120" s="55" t="s">
        <v>83</v>
      </c>
      <c r="BY120" s="9">
        <f t="shared" si="63"/>
        <v>0</v>
      </c>
      <c r="BZ120" s="54" t="s">
        <v>90</v>
      </c>
      <c r="CA120" s="9">
        <f t="shared" si="64"/>
        <v>0</v>
      </c>
      <c r="CB120" s="54" t="s">
        <v>91</v>
      </c>
      <c r="CC120" s="9">
        <f t="shared" si="65"/>
        <v>4.5</v>
      </c>
      <c r="CD120" s="54" t="s">
        <v>96</v>
      </c>
      <c r="CE120" s="9">
        <f t="shared" si="66"/>
        <v>0</v>
      </c>
      <c r="CF120" s="54" t="s">
        <v>122</v>
      </c>
      <c r="CG120" s="9">
        <f t="shared" si="67"/>
        <v>0</v>
      </c>
      <c r="CH120" s="9"/>
      <c r="CI120" s="54" t="s">
        <v>77</v>
      </c>
      <c r="CJ120" s="9">
        <f t="shared" si="68"/>
        <v>0</v>
      </c>
      <c r="CK120" s="55" t="s">
        <v>83</v>
      </c>
      <c r="CL120" s="9">
        <f t="shared" si="69"/>
        <v>0</v>
      </c>
      <c r="CM120" s="54" t="s">
        <v>90</v>
      </c>
      <c r="CN120" s="9">
        <f t="shared" si="70"/>
        <v>0</v>
      </c>
      <c r="CO120" s="54" t="s">
        <v>91</v>
      </c>
      <c r="CP120" s="9">
        <f t="shared" si="71"/>
        <v>4.5</v>
      </c>
      <c r="CQ120" s="54" t="s">
        <v>96</v>
      </c>
      <c r="CR120" s="9">
        <f t="shared" si="72"/>
        <v>0</v>
      </c>
      <c r="CS120" s="54" t="s">
        <v>122</v>
      </c>
      <c r="CT120" s="9">
        <f t="shared" si="73"/>
        <v>0</v>
      </c>
    </row>
    <row r="121" spans="1:98" x14ac:dyDescent="0.15">
      <c r="A121" s="33" t="s">
        <v>406</v>
      </c>
      <c r="B121" s="34" t="s">
        <v>407</v>
      </c>
      <c r="C121" s="35" t="s">
        <v>170</v>
      </c>
      <c r="D121" s="35" t="s">
        <v>51</v>
      </c>
      <c r="E121" s="9"/>
      <c r="F121" s="36"/>
      <c r="G121" s="33">
        <v>96</v>
      </c>
      <c r="H121" s="9">
        <v>80</v>
      </c>
      <c r="I121" s="9">
        <v>95</v>
      </c>
      <c r="J121" s="9">
        <v>46</v>
      </c>
      <c r="K121" s="9">
        <v>37</v>
      </c>
      <c r="L121" s="9">
        <v>33</v>
      </c>
      <c r="M121" s="4">
        <f t="shared" si="37"/>
        <v>387</v>
      </c>
      <c r="N121" s="33"/>
      <c r="O121" s="9">
        <f>IF($D121="理科",IF(AND($M121&gt;='高考-分数线'!$C$2,$G121&gt;='高考-分数线'!$D$2),36,IF($G121&gt;='高考-分数线'!$D$2,18,0)),IF($D121="文科",IF(AND($M121&gt;='高考-分数线'!$C$3,$G121&gt;='高考-分数线'!$D$3),36,IF($G121&gt;='高考-分数线'!$D$3,18,0))))</f>
        <v>0</v>
      </c>
      <c r="P121" s="9">
        <f>IF($D121="理科",IF(AND($M121&gt;='高考-分数线'!$C$2,H121&gt;='高考-分数线'!$E$2),36,IF(H121&gt;='高考-分数线'!$E$2,18,0)),IF($D121="文科",IF(AND($M121&gt;='高考-分数线'!$C$3,H121&gt;='高考-分数线'!$E$3),36,IF(H121&gt;='高考-分数线'!$E$3,18,0))))</f>
        <v>0</v>
      </c>
      <c r="Q121" s="9">
        <f>IF($D121="理科",IF(AND($M121&gt;='高考-分数线'!$C$2,I121&gt;='高考-分数线'!$F$2),36,IF(I121&gt;='高考-分数线'!$F$2,18,0)),IF($D121="文科",IF(AND($M121&gt;='高考-分数线'!$C$3,I121&gt;='高考-分数线'!$F$3),36,IF(I121&gt;='高考-分数线'!$F$3,18,0))))</f>
        <v>0</v>
      </c>
      <c r="R121" s="9">
        <f>IF($D121="理科",IF(AND($M121&gt;='高考-分数线'!$C$2,J121&gt;='高考-分数线'!$G$2),36,IF(J121&gt;='高考-分数线'!$G$2,18,0)),IF($D121="文科",IF(AND($M121&gt;='高考-分数线'!$C$3,J121&gt;='高考-分数线'!$G$3),36,IF(J121&gt;='高考-分数线'!$G$3,18,0))))</f>
        <v>0</v>
      </c>
      <c r="S121" s="9">
        <f>IF($D121="理科",IF(AND($M121&gt;='高考-分数线'!$C$2,K121&gt;='高考-分数线'!$H$2),36,IF(K121&gt;='高考-分数线'!$H$2,18,0)),IF($D121="文科",IF(AND($M121&gt;='高考-分数线'!$C$3,K121&gt;='高考-分数线'!$H$3),36,IF(K121&gt;='高考-分数线'!$H$3,18,0))))</f>
        <v>0</v>
      </c>
      <c r="T121" s="9">
        <f>IF($D121="理科",IF(AND($M121&gt;='高考-分数线'!$C$2,L121&gt;='高考-分数线'!$I$2),36,IF(L121&gt;='高考-分数线'!$I$2,18,0)),IF($D121="文科",IF(AND($M121&gt;='高考-分数线'!$C$3,L121&gt;='高考-分数线'!$I$3),36,IF(L121&gt;='高考-分数线'!$I$3,18,0))))</f>
        <v>0</v>
      </c>
      <c r="U121" s="33"/>
      <c r="V121" s="54" t="s">
        <v>78</v>
      </c>
      <c r="W121" s="9">
        <f t="shared" si="38"/>
        <v>0</v>
      </c>
      <c r="X121" s="54" t="s">
        <v>79</v>
      </c>
      <c r="Y121" s="9">
        <f t="shared" si="39"/>
        <v>0</v>
      </c>
      <c r="Z121" s="54" t="s">
        <v>86</v>
      </c>
      <c r="AA121" s="9">
        <f t="shared" si="40"/>
        <v>0</v>
      </c>
      <c r="AB121" s="54" t="s">
        <v>94</v>
      </c>
      <c r="AC121" s="9">
        <f t="shared" si="41"/>
        <v>0</v>
      </c>
      <c r="AD121" s="54" t="s">
        <v>99</v>
      </c>
      <c r="AE121" s="9">
        <f t="shared" si="42"/>
        <v>0</v>
      </c>
      <c r="AF121" s="54" t="s">
        <v>102</v>
      </c>
      <c r="AG121" s="9">
        <f t="shared" si="43"/>
        <v>0</v>
      </c>
      <c r="AH121" s="9"/>
      <c r="AI121" s="9" t="s">
        <v>77</v>
      </c>
      <c r="AJ121" s="9">
        <f t="shared" si="44"/>
        <v>0</v>
      </c>
      <c r="AK121" s="55" t="s">
        <v>83</v>
      </c>
      <c r="AL121" s="9">
        <f t="shared" si="45"/>
        <v>0</v>
      </c>
      <c r="AM121" s="9" t="s">
        <v>89</v>
      </c>
      <c r="AN121" s="9">
        <f t="shared" si="46"/>
        <v>0</v>
      </c>
      <c r="AO121" s="54" t="s">
        <v>93</v>
      </c>
      <c r="AP121" s="9">
        <f t="shared" si="47"/>
        <v>0</v>
      </c>
      <c r="AQ121" s="54" t="s">
        <v>99</v>
      </c>
      <c r="AR121" s="9">
        <f t="shared" si="48"/>
        <v>0</v>
      </c>
      <c r="AS121" s="54" t="s">
        <v>102</v>
      </c>
      <c r="AT121" s="9">
        <f t="shared" si="49"/>
        <v>0</v>
      </c>
      <c r="AU121" s="9"/>
      <c r="AV121" s="54" t="s">
        <v>77</v>
      </c>
      <c r="AW121" s="9">
        <f t="shared" si="50"/>
        <v>0</v>
      </c>
      <c r="AX121" s="54" t="s">
        <v>132</v>
      </c>
      <c r="AY121" s="9">
        <f t="shared" si="51"/>
        <v>0</v>
      </c>
      <c r="AZ121" s="54" t="s">
        <v>89</v>
      </c>
      <c r="BA121" s="9">
        <f t="shared" si="52"/>
        <v>0</v>
      </c>
      <c r="BB121" s="54" t="s">
        <v>93</v>
      </c>
      <c r="BC121" s="9">
        <f t="shared" si="53"/>
        <v>0</v>
      </c>
      <c r="BD121" s="54" t="s">
        <v>99</v>
      </c>
      <c r="BE121" s="9">
        <f t="shared" si="54"/>
        <v>0</v>
      </c>
      <c r="BF121" s="54" t="s">
        <v>102</v>
      </c>
      <c r="BG121" s="9">
        <f t="shared" si="55"/>
        <v>0</v>
      </c>
      <c r="BH121" s="9"/>
      <c r="BI121" s="54" t="s">
        <v>77</v>
      </c>
      <c r="BJ121" s="9">
        <f t="shared" si="56"/>
        <v>0</v>
      </c>
      <c r="BK121" s="55" t="s">
        <v>83</v>
      </c>
      <c r="BL121" s="9">
        <f t="shared" si="57"/>
        <v>0</v>
      </c>
      <c r="BM121" s="54" t="s">
        <v>89</v>
      </c>
      <c r="BN121" s="9">
        <f t="shared" si="58"/>
        <v>0</v>
      </c>
      <c r="BO121" s="54" t="s">
        <v>93</v>
      </c>
      <c r="BP121" s="9">
        <f t="shared" si="59"/>
        <v>0</v>
      </c>
      <c r="BQ121" s="54" t="s">
        <v>99</v>
      </c>
      <c r="BR121" s="9">
        <f t="shared" si="60"/>
        <v>0</v>
      </c>
      <c r="BS121" s="54" t="s">
        <v>102</v>
      </c>
      <c r="BT121" s="9">
        <f t="shared" si="61"/>
        <v>0</v>
      </c>
      <c r="BU121" s="9"/>
      <c r="BV121" s="54" t="s">
        <v>75</v>
      </c>
      <c r="BW121" s="9">
        <f t="shared" si="62"/>
        <v>0</v>
      </c>
      <c r="BX121" s="55" t="s">
        <v>138</v>
      </c>
      <c r="BY121" s="9">
        <f t="shared" si="63"/>
        <v>0</v>
      </c>
      <c r="BZ121" s="54" t="s">
        <v>88</v>
      </c>
      <c r="CA121" s="9">
        <f t="shared" si="64"/>
        <v>0</v>
      </c>
      <c r="CB121" s="54" t="s">
        <v>93</v>
      </c>
      <c r="CC121" s="9">
        <f t="shared" si="65"/>
        <v>0</v>
      </c>
      <c r="CD121" s="54" t="s">
        <v>99</v>
      </c>
      <c r="CE121" s="9">
        <f t="shared" si="66"/>
        <v>0</v>
      </c>
      <c r="CF121" s="54" t="s">
        <v>102</v>
      </c>
      <c r="CG121" s="9">
        <f t="shared" si="67"/>
        <v>0</v>
      </c>
      <c r="CH121" s="9"/>
      <c r="CI121" s="54" t="s">
        <v>75</v>
      </c>
      <c r="CJ121" s="9">
        <f t="shared" si="68"/>
        <v>0</v>
      </c>
      <c r="CK121" s="55" t="s">
        <v>138</v>
      </c>
      <c r="CL121" s="9">
        <f t="shared" si="69"/>
        <v>0</v>
      </c>
      <c r="CM121" s="54" t="s">
        <v>88</v>
      </c>
      <c r="CN121" s="9">
        <f t="shared" si="70"/>
        <v>0</v>
      </c>
      <c r="CO121" s="54" t="s">
        <v>93</v>
      </c>
      <c r="CP121" s="9">
        <f t="shared" si="71"/>
        <v>0</v>
      </c>
      <c r="CQ121" s="54" t="s">
        <v>99</v>
      </c>
      <c r="CR121" s="9">
        <f t="shared" si="72"/>
        <v>0</v>
      </c>
      <c r="CS121" s="54" t="s">
        <v>102</v>
      </c>
      <c r="CT121" s="9">
        <f t="shared" si="73"/>
        <v>0</v>
      </c>
    </row>
    <row r="122" spans="1:98" x14ac:dyDescent="0.15">
      <c r="A122" s="33" t="s">
        <v>408</v>
      </c>
      <c r="B122" s="34" t="s">
        <v>409</v>
      </c>
      <c r="C122" s="35" t="s">
        <v>170</v>
      </c>
      <c r="D122" s="35" t="s">
        <v>51</v>
      </c>
      <c r="E122" s="9">
        <v>0.8</v>
      </c>
      <c r="F122" s="36"/>
      <c r="G122" s="33">
        <v>97</v>
      </c>
      <c r="H122" s="9">
        <v>80</v>
      </c>
      <c r="I122" s="9">
        <v>94</v>
      </c>
      <c r="J122" s="9">
        <v>32</v>
      </c>
      <c r="K122" s="9">
        <v>36</v>
      </c>
      <c r="L122" s="9">
        <v>47</v>
      </c>
      <c r="M122" s="4">
        <f t="shared" si="37"/>
        <v>386</v>
      </c>
      <c r="N122" s="33"/>
      <c r="O122" s="9">
        <f>IF($D122="理科",IF(AND($M122&gt;='高考-分数线'!$C$2,$G122&gt;='高考-分数线'!$D$2),36,IF($G122&gt;='高考-分数线'!$D$2,18,0)),IF($D122="文科",IF(AND($M122&gt;='高考-分数线'!$C$3,$G122&gt;='高考-分数线'!$D$3),36,IF($G122&gt;='高考-分数线'!$D$3,18,0))))</f>
        <v>0</v>
      </c>
      <c r="P122" s="9">
        <f>IF($D122="理科",IF(AND($M122&gt;='高考-分数线'!$C$2,H122&gt;='高考-分数线'!$E$2),36,IF(H122&gt;='高考-分数线'!$E$2,18,0)),IF($D122="文科",IF(AND($M122&gt;='高考-分数线'!$C$3,H122&gt;='高考-分数线'!$E$3),36,IF(H122&gt;='高考-分数线'!$E$3,18,0))))</f>
        <v>0</v>
      </c>
      <c r="Q122" s="9">
        <f>IF($D122="理科",IF(AND($M122&gt;='高考-分数线'!$C$2,I122&gt;='高考-分数线'!$F$2),36,IF(I122&gt;='高考-分数线'!$F$2,18,0)),IF($D122="文科",IF(AND($M122&gt;='高考-分数线'!$C$3,I122&gt;='高考-分数线'!$F$3),36,IF(I122&gt;='高考-分数线'!$F$3,18,0))))</f>
        <v>0</v>
      </c>
      <c r="R122" s="9">
        <f>IF($D122="理科",IF(AND($M122&gt;='高考-分数线'!$C$2,J122&gt;='高考-分数线'!$G$2),36,IF(J122&gt;='高考-分数线'!$G$2,18,0)),IF($D122="文科",IF(AND($M122&gt;='高考-分数线'!$C$3,J122&gt;='高考-分数线'!$G$3),36,IF(J122&gt;='高考-分数线'!$G$3,18,0))))</f>
        <v>0</v>
      </c>
      <c r="S122" s="9">
        <f>IF($D122="理科",IF(AND($M122&gt;='高考-分数线'!$C$2,K122&gt;='高考-分数线'!$H$2),36,IF(K122&gt;='高考-分数线'!$H$2,18,0)),IF($D122="文科",IF(AND($M122&gt;='高考-分数线'!$C$3,K122&gt;='高考-分数线'!$H$3),36,IF(K122&gt;='高考-分数线'!$H$3,18,0))))</f>
        <v>0</v>
      </c>
      <c r="T122" s="9">
        <f>IF($D122="理科",IF(AND($M122&gt;='高考-分数线'!$C$2,L122&gt;='高考-分数线'!$I$2),36,IF(L122&gt;='高考-分数线'!$I$2,18,0)),IF($D122="文科",IF(AND($M122&gt;='高考-分数线'!$C$3,L122&gt;='高考-分数线'!$I$3),36,IF(L122&gt;='高考-分数线'!$I$3,18,0))))</f>
        <v>0</v>
      </c>
      <c r="U122" s="33"/>
      <c r="V122" s="54" t="s">
        <v>73</v>
      </c>
      <c r="W122" s="9">
        <f t="shared" si="38"/>
        <v>0</v>
      </c>
      <c r="X122" s="54" t="s">
        <v>84</v>
      </c>
      <c r="Y122" s="9">
        <f t="shared" si="39"/>
        <v>0</v>
      </c>
      <c r="Z122" s="54" t="s">
        <v>88</v>
      </c>
      <c r="AA122" s="9">
        <f t="shared" si="40"/>
        <v>0</v>
      </c>
      <c r="AB122" s="54" t="s">
        <v>93</v>
      </c>
      <c r="AC122" s="9">
        <f t="shared" si="41"/>
        <v>0</v>
      </c>
      <c r="AD122" s="54" t="s">
        <v>96</v>
      </c>
      <c r="AE122" s="9">
        <f t="shared" si="42"/>
        <v>0</v>
      </c>
      <c r="AF122" s="54" t="s">
        <v>102</v>
      </c>
      <c r="AG122" s="9">
        <f t="shared" si="43"/>
        <v>0</v>
      </c>
      <c r="AH122" s="9"/>
      <c r="AI122" s="9" t="s">
        <v>73</v>
      </c>
      <c r="AJ122" s="9">
        <f t="shared" si="44"/>
        <v>0</v>
      </c>
      <c r="AK122" s="55" t="s">
        <v>84</v>
      </c>
      <c r="AL122" s="9">
        <f t="shared" si="45"/>
        <v>0</v>
      </c>
      <c r="AM122" s="9" t="s">
        <v>88</v>
      </c>
      <c r="AN122" s="9">
        <f t="shared" si="46"/>
        <v>0</v>
      </c>
      <c r="AO122" s="54" t="s">
        <v>91</v>
      </c>
      <c r="AP122" s="9">
        <f t="shared" si="47"/>
        <v>0</v>
      </c>
      <c r="AQ122" s="54" t="s">
        <v>96</v>
      </c>
      <c r="AR122" s="9">
        <f t="shared" si="48"/>
        <v>0</v>
      </c>
      <c r="AS122" s="54" t="s">
        <v>122</v>
      </c>
      <c r="AT122" s="9">
        <f t="shared" si="49"/>
        <v>0</v>
      </c>
      <c r="AU122" s="9"/>
      <c r="AV122" s="54" t="s">
        <v>73</v>
      </c>
      <c r="AW122" s="9">
        <f t="shared" si="50"/>
        <v>0</v>
      </c>
      <c r="AX122" s="54" t="s">
        <v>84</v>
      </c>
      <c r="AY122" s="9">
        <f t="shared" si="51"/>
        <v>0</v>
      </c>
      <c r="AZ122" s="54" t="s">
        <v>88</v>
      </c>
      <c r="BA122" s="9">
        <f t="shared" si="52"/>
        <v>0</v>
      </c>
      <c r="BB122" s="54" t="s">
        <v>91</v>
      </c>
      <c r="BC122" s="9">
        <f t="shared" si="53"/>
        <v>0</v>
      </c>
      <c r="BD122" s="54" t="s">
        <v>96</v>
      </c>
      <c r="BE122" s="9">
        <f t="shared" si="54"/>
        <v>0</v>
      </c>
      <c r="BF122" s="54" t="s">
        <v>122</v>
      </c>
      <c r="BG122" s="9">
        <f t="shared" si="55"/>
        <v>0</v>
      </c>
      <c r="BH122" s="9"/>
      <c r="BI122" s="54" t="s">
        <v>73</v>
      </c>
      <c r="BJ122" s="9">
        <f t="shared" si="56"/>
        <v>0</v>
      </c>
      <c r="BK122" s="55" t="s">
        <v>84</v>
      </c>
      <c r="BL122" s="9">
        <f t="shared" si="57"/>
        <v>0</v>
      </c>
      <c r="BM122" s="54" t="s">
        <v>135</v>
      </c>
      <c r="BN122" s="9">
        <f t="shared" si="58"/>
        <v>0</v>
      </c>
      <c r="BO122" s="54" t="s">
        <v>91</v>
      </c>
      <c r="BP122" s="9">
        <f t="shared" si="59"/>
        <v>0</v>
      </c>
      <c r="BQ122" s="54" t="s">
        <v>96</v>
      </c>
      <c r="BR122" s="9">
        <f t="shared" si="60"/>
        <v>0</v>
      </c>
      <c r="BS122" s="54" t="s">
        <v>122</v>
      </c>
      <c r="BT122" s="9">
        <f t="shared" si="61"/>
        <v>0</v>
      </c>
      <c r="BU122" s="9"/>
      <c r="BV122" s="54" t="s">
        <v>136</v>
      </c>
      <c r="BW122" s="9">
        <f t="shared" si="62"/>
        <v>0</v>
      </c>
      <c r="BX122" s="55" t="s">
        <v>84</v>
      </c>
      <c r="BY122" s="9">
        <f t="shared" si="63"/>
        <v>0</v>
      </c>
      <c r="BZ122" s="54" t="s">
        <v>88</v>
      </c>
      <c r="CA122" s="9">
        <f t="shared" si="64"/>
        <v>0</v>
      </c>
      <c r="CB122" s="54" t="s">
        <v>91</v>
      </c>
      <c r="CC122" s="9">
        <f t="shared" si="65"/>
        <v>0</v>
      </c>
      <c r="CD122" s="54" t="s">
        <v>96</v>
      </c>
      <c r="CE122" s="9">
        <f t="shared" si="66"/>
        <v>0</v>
      </c>
      <c r="CF122" s="54" t="s">
        <v>122</v>
      </c>
      <c r="CG122" s="9">
        <f t="shared" si="67"/>
        <v>0</v>
      </c>
      <c r="CH122" s="9"/>
      <c r="CI122" s="54" t="s">
        <v>136</v>
      </c>
      <c r="CJ122" s="9">
        <f t="shared" si="68"/>
        <v>0</v>
      </c>
      <c r="CK122" s="55" t="s">
        <v>84</v>
      </c>
      <c r="CL122" s="9">
        <f t="shared" si="69"/>
        <v>0</v>
      </c>
      <c r="CM122" s="54" t="s">
        <v>88</v>
      </c>
      <c r="CN122" s="9">
        <f t="shared" si="70"/>
        <v>0</v>
      </c>
      <c r="CO122" s="54" t="s">
        <v>91</v>
      </c>
      <c r="CP122" s="9">
        <f t="shared" si="71"/>
        <v>0</v>
      </c>
      <c r="CQ122" s="54" t="s">
        <v>96</v>
      </c>
      <c r="CR122" s="9">
        <f t="shared" si="72"/>
        <v>0</v>
      </c>
      <c r="CS122" s="54" t="s">
        <v>122</v>
      </c>
      <c r="CT122" s="9">
        <f t="shared" si="73"/>
        <v>0</v>
      </c>
    </row>
    <row r="123" spans="1:98" x14ac:dyDescent="0.15">
      <c r="A123" s="33" t="s">
        <v>410</v>
      </c>
      <c r="B123" s="34" t="s">
        <v>411</v>
      </c>
      <c r="C123" s="35" t="s">
        <v>170</v>
      </c>
      <c r="D123" s="35" t="s">
        <v>51</v>
      </c>
      <c r="E123" s="9"/>
      <c r="F123" s="36"/>
      <c r="G123" s="33">
        <v>94</v>
      </c>
      <c r="H123" s="9">
        <v>70</v>
      </c>
      <c r="I123" s="9">
        <v>80</v>
      </c>
      <c r="J123" s="9">
        <v>46</v>
      </c>
      <c r="K123" s="9">
        <v>49</v>
      </c>
      <c r="L123" s="9">
        <v>46</v>
      </c>
      <c r="M123" s="4">
        <f t="shared" si="37"/>
        <v>385</v>
      </c>
      <c r="N123" s="33"/>
      <c r="O123" s="9">
        <f>IF($D123="理科",IF(AND($M123&gt;='高考-分数线'!$C$2,$G123&gt;='高考-分数线'!$D$2),36,IF($G123&gt;='高考-分数线'!$D$2,18,0)),IF($D123="文科",IF(AND($M123&gt;='高考-分数线'!$C$3,$G123&gt;='高考-分数线'!$D$3),36,IF($G123&gt;='高考-分数线'!$D$3,18,0))))</f>
        <v>0</v>
      </c>
      <c r="P123" s="9">
        <f>IF($D123="理科",IF(AND($M123&gt;='高考-分数线'!$C$2,H123&gt;='高考-分数线'!$E$2),36,IF(H123&gt;='高考-分数线'!$E$2,18,0)),IF($D123="文科",IF(AND($M123&gt;='高考-分数线'!$C$3,H123&gt;='高考-分数线'!$E$3),36,IF(H123&gt;='高考-分数线'!$E$3,18,0))))</f>
        <v>0</v>
      </c>
      <c r="Q123" s="9">
        <f>IF($D123="理科",IF(AND($M123&gt;='高考-分数线'!$C$2,I123&gt;='高考-分数线'!$F$2),36,IF(I123&gt;='高考-分数线'!$F$2,18,0)),IF($D123="文科",IF(AND($M123&gt;='高考-分数线'!$C$3,I123&gt;='高考-分数线'!$F$3),36,IF(I123&gt;='高考-分数线'!$F$3,18,0))))</f>
        <v>0</v>
      </c>
      <c r="R123" s="9">
        <f>IF($D123="理科",IF(AND($M123&gt;='高考-分数线'!$C$2,J123&gt;='高考-分数线'!$G$2),36,IF(J123&gt;='高考-分数线'!$G$2,18,0)),IF($D123="文科",IF(AND($M123&gt;='高考-分数线'!$C$3,J123&gt;='高考-分数线'!$G$3),36,IF(J123&gt;='高考-分数线'!$G$3,18,0))))</f>
        <v>0</v>
      </c>
      <c r="S123" s="9">
        <f>IF($D123="理科",IF(AND($M123&gt;='高考-分数线'!$C$2,K123&gt;='高考-分数线'!$H$2),36,IF(K123&gt;='高考-分数线'!$H$2,18,0)),IF($D123="文科",IF(AND($M123&gt;='高考-分数线'!$C$3,K123&gt;='高考-分数线'!$H$3),36,IF(K123&gt;='高考-分数线'!$H$3,18,0))))</f>
        <v>0</v>
      </c>
      <c r="T123" s="9">
        <f>IF($D123="理科",IF(AND($M123&gt;='高考-分数线'!$C$2,L123&gt;='高考-分数线'!$I$2),36,IF(L123&gt;='高考-分数线'!$I$2,18,0)),IF($D123="文科",IF(AND($M123&gt;='高考-分数线'!$C$3,L123&gt;='高考-分数线'!$I$3),36,IF(L123&gt;='高考-分数线'!$I$3,18,0))))</f>
        <v>0</v>
      </c>
      <c r="U123" s="33"/>
      <c r="V123" s="54" t="s">
        <v>76</v>
      </c>
      <c r="W123" s="9">
        <f t="shared" si="38"/>
        <v>0</v>
      </c>
      <c r="X123" s="54" t="s">
        <v>83</v>
      </c>
      <c r="Y123" s="9">
        <f t="shared" si="39"/>
        <v>0</v>
      </c>
      <c r="Z123" s="54" t="s">
        <v>85</v>
      </c>
      <c r="AA123" s="9">
        <f t="shared" si="40"/>
        <v>0</v>
      </c>
      <c r="AB123" s="54" t="s">
        <v>91</v>
      </c>
      <c r="AC123" s="9">
        <f t="shared" si="41"/>
        <v>0</v>
      </c>
      <c r="AD123" s="54" t="s">
        <v>125</v>
      </c>
      <c r="AE123" s="9">
        <f t="shared" si="42"/>
        <v>0</v>
      </c>
      <c r="AF123" s="54" t="s">
        <v>125</v>
      </c>
      <c r="AG123" s="9">
        <f t="shared" si="43"/>
        <v>0</v>
      </c>
      <c r="AH123" s="9"/>
      <c r="AI123" s="9" t="s">
        <v>76</v>
      </c>
      <c r="AJ123" s="9">
        <f t="shared" si="44"/>
        <v>0</v>
      </c>
      <c r="AK123" s="55" t="s">
        <v>84</v>
      </c>
      <c r="AL123" s="9">
        <f t="shared" si="45"/>
        <v>0</v>
      </c>
      <c r="AM123" s="9" t="s">
        <v>89</v>
      </c>
      <c r="AN123" s="9">
        <f t="shared" si="46"/>
        <v>0</v>
      </c>
      <c r="AO123" s="54" t="s">
        <v>93</v>
      </c>
      <c r="AP123" s="9">
        <f t="shared" si="47"/>
        <v>0</v>
      </c>
      <c r="AQ123" s="54" t="s">
        <v>98</v>
      </c>
      <c r="AR123" s="9">
        <f t="shared" si="48"/>
        <v>0</v>
      </c>
      <c r="AS123" s="54" t="s">
        <v>102</v>
      </c>
      <c r="AT123" s="9">
        <f t="shared" si="49"/>
        <v>0</v>
      </c>
      <c r="AU123" s="9"/>
      <c r="AV123" s="54" t="s">
        <v>76</v>
      </c>
      <c r="AW123" s="9">
        <f t="shared" si="50"/>
        <v>0</v>
      </c>
      <c r="AX123" s="54" t="s">
        <v>129</v>
      </c>
      <c r="AY123" s="9">
        <f t="shared" si="51"/>
        <v>0</v>
      </c>
      <c r="AZ123" s="54" t="s">
        <v>89</v>
      </c>
      <c r="BA123" s="9">
        <f t="shared" si="52"/>
        <v>0</v>
      </c>
      <c r="BB123" s="54" t="s">
        <v>94</v>
      </c>
      <c r="BC123" s="9">
        <f t="shared" si="53"/>
        <v>0</v>
      </c>
      <c r="BD123" s="54" t="s">
        <v>98</v>
      </c>
      <c r="BE123" s="9">
        <f t="shared" si="54"/>
        <v>0</v>
      </c>
      <c r="BF123" s="54" t="s">
        <v>121</v>
      </c>
      <c r="BG123" s="9">
        <f t="shared" si="55"/>
        <v>0</v>
      </c>
      <c r="BH123" s="9"/>
      <c r="BI123" s="54" t="s">
        <v>76</v>
      </c>
      <c r="BJ123" s="9">
        <f t="shared" si="56"/>
        <v>0</v>
      </c>
      <c r="BK123" s="55" t="s">
        <v>83</v>
      </c>
      <c r="BL123" s="9">
        <f t="shared" si="57"/>
        <v>0</v>
      </c>
      <c r="BM123" s="54" t="s">
        <v>89</v>
      </c>
      <c r="BN123" s="9">
        <f t="shared" si="58"/>
        <v>0</v>
      </c>
      <c r="BO123" s="54" t="s">
        <v>94</v>
      </c>
      <c r="BP123" s="9">
        <f t="shared" si="59"/>
        <v>0</v>
      </c>
      <c r="BQ123" s="54" t="s">
        <v>98</v>
      </c>
      <c r="BR123" s="9">
        <f t="shared" si="60"/>
        <v>0</v>
      </c>
      <c r="BS123" s="54" t="s">
        <v>121</v>
      </c>
      <c r="BT123" s="9">
        <f t="shared" si="61"/>
        <v>0</v>
      </c>
      <c r="BU123" s="9"/>
      <c r="BV123" s="54" t="s">
        <v>75</v>
      </c>
      <c r="BW123" s="9">
        <f t="shared" si="62"/>
        <v>0</v>
      </c>
      <c r="BX123" s="55" t="s">
        <v>81</v>
      </c>
      <c r="BY123" s="9">
        <f t="shared" si="63"/>
        <v>0</v>
      </c>
      <c r="BZ123" s="54" t="s">
        <v>89</v>
      </c>
      <c r="CA123" s="9">
        <f t="shared" si="64"/>
        <v>0</v>
      </c>
      <c r="CB123" s="54" t="s">
        <v>94</v>
      </c>
      <c r="CC123" s="9">
        <f t="shared" si="65"/>
        <v>0</v>
      </c>
      <c r="CD123" s="54" t="s">
        <v>96</v>
      </c>
      <c r="CE123" s="9">
        <f t="shared" si="66"/>
        <v>0</v>
      </c>
      <c r="CF123" s="54" t="s">
        <v>122</v>
      </c>
      <c r="CG123" s="9">
        <f t="shared" si="67"/>
        <v>0</v>
      </c>
      <c r="CH123" s="9"/>
      <c r="CI123" s="54" t="s">
        <v>75</v>
      </c>
      <c r="CJ123" s="9">
        <f t="shared" si="68"/>
        <v>0</v>
      </c>
      <c r="CK123" s="55" t="s">
        <v>81</v>
      </c>
      <c r="CL123" s="9">
        <f t="shared" si="69"/>
        <v>0</v>
      </c>
      <c r="CM123" s="54" t="s">
        <v>89</v>
      </c>
      <c r="CN123" s="9">
        <f t="shared" si="70"/>
        <v>0</v>
      </c>
      <c r="CO123" s="54" t="s">
        <v>94</v>
      </c>
      <c r="CP123" s="9">
        <f t="shared" si="71"/>
        <v>0</v>
      </c>
      <c r="CQ123" s="54" t="s">
        <v>96</v>
      </c>
      <c r="CR123" s="9">
        <f t="shared" si="72"/>
        <v>0</v>
      </c>
      <c r="CS123" s="54" t="s">
        <v>122</v>
      </c>
      <c r="CT123" s="9">
        <f t="shared" si="73"/>
        <v>0</v>
      </c>
    </row>
    <row r="124" spans="1:98" x14ac:dyDescent="0.15">
      <c r="A124" s="33" t="s">
        <v>412</v>
      </c>
      <c r="B124" s="34" t="s">
        <v>413</v>
      </c>
      <c r="C124" s="35" t="s">
        <v>170</v>
      </c>
      <c r="D124" s="35" t="s">
        <v>51</v>
      </c>
      <c r="E124" s="9"/>
      <c r="F124" s="36"/>
      <c r="G124" s="33">
        <v>111</v>
      </c>
      <c r="H124" s="9">
        <v>62</v>
      </c>
      <c r="I124" s="9">
        <v>84</v>
      </c>
      <c r="J124" s="9">
        <v>39.5</v>
      </c>
      <c r="K124" s="9">
        <v>34</v>
      </c>
      <c r="L124" s="9">
        <v>54</v>
      </c>
      <c r="M124" s="4">
        <f t="shared" si="37"/>
        <v>384.5</v>
      </c>
      <c r="N124" s="33"/>
      <c r="O124" s="9">
        <f>IF($D124="理科",IF(AND($M124&gt;='高考-分数线'!$C$2,$G124&gt;='高考-分数线'!$D$2),36,IF($G124&gt;='高考-分数线'!$D$2,18,0)),IF($D124="文科",IF(AND($M124&gt;='高考-分数线'!$C$3,$G124&gt;='高考-分数线'!$D$3),36,IF($G124&gt;='高考-分数线'!$D$3,18,0))))</f>
        <v>18</v>
      </c>
      <c r="P124" s="9">
        <f>IF($D124="理科",IF(AND($M124&gt;='高考-分数线'!$C$2,H124&gt;='高考-分数线'!$E$2),36,IF(H124&gt;='高考-分数线'!$E$2,18,0)),IF($D124="文科",IF(AND($M124&gt;='高考-分数线'!$C$3,H124&gt;='高考-分数线'!$E$3),36,IF(H124&gt;='高考-分数线'!$E$3,18,0))))</f>
        <v>0</v>
      </c>
      <c r="Q124" s="9">
        <f>IF($D124="理科",IF(AND($M124&gt;='高考-分数线'!$C$2,I124&gt;='高考-分数线'!$F$2),36,IF(I124&gt;='高考-分数线'!$F$2,18,0)),IF($D124="文科",IF(AND($M124&gt;='高考-分数线'!$C$3,I124&gt;='高考-分数线'!$F$3),36,IF(I124&gt;='高考-分数线'!$F$3,18,0))))</f>
        <v>0</v>
      </c>
      <c r="R124" s="9">
        <f>IF($D124="理科",IF(AND($M124&gt;='高考-分数线'!$C$2,J124&gt;='高考-分数线'!$G$2),36,IF(J124&gt;='高考-分数线'!$G$2,18,0)),IF($D124="文科",IF(AND($M124&gt;='高考-分数线'!$C$3,J124&gt;='高考-分数线'!$G$3),36,IF(J124&gt;='高考-分数线'!$G$3,18,0))))</f>
        <v>0</v>
      </c>
      <c r="S124" s="9">
        <f>IF($D124="理科",IF(AND($M124&gt;='高考-分数线'!$C$2,K124&gt;='高考-分数线'!$H$2),36,IF(K124&gt;='高考-分数线'!$H$2,18,0)),IF($D124="文科",IF(AND($M124&gt;='高考-分数线'!$C$3,K124&gt;='高考-分数线'!$H$3),36,IF(K124&gt;='高考-分数线'!$H$3,18,0))))</f>
        <v>0</v>
      </c>
      <c r="T124" s="9">
        <f>IF($D124="理科",IF(AND($M124&gt;='高考-分数线'!$C$2,L124&gt;='高考-分数线'!$I$2),36,IF(L124&gt;='高考-分数线'!$I$2,18,0)),IF($D124="文科",IF(AND($M124&gt;='高考-分数线'!$C$3,L124&gt;='高考-分数线'!$I$3),36,IF(L124&gt;='高考-分数线'!$I$3,18,0))))</f>
        <v>0</v>
      </c>
      <c r="U124" s="33"/>
      <c r="V124" s="54" t="s">
        <v>73</v>
      </c>
      <c r="W124" s="9">
        <f t="shared" si="38"/>
        <v>1.8</v>
      </c>
      <c r="X124" s="54" t="s">
        <v>80</v>
      </c>
      <c r="Y124" s="9">
        <f t="shared" si="39"/>
        <v>0</v>
      </c>
      <c r="Z124" s="54" t="s">
        <v>89</v>
      </c>
      <c r="AA124" s="9">
        <f t="shared" si="40"/>
        <v>0</v>
      </c>
      <c r="AB124" s="54" t="s">
        <v>95</v>
      </c>
      <c r="AC124" s="9">
        <f t="shared" si="41"/>
        <v>0</v>
      </c>
      <c r="AD124" s="54" t="s">
        <v>98</v>
      </c>
      <c r="AE124" s="9">
        <f t="shared" si="42"/>
        <v>0</v>
      </c>
      <c r="AF124" s="54" t="s">
        <v>121</v>
      </c>
      <c r="AG124" s="9">
        <f t="shared" si="43"/>
        <v>0</v>
      </c>
      <c r="AH124" s="9"/>
      <c r="AI124" s="9" t="s">
        <v>76</v>
      </c>
      <c r="AJ124" s="9">
        <f t="shared" si="44"/>
        <v>1.8</v>
      </c>
      <c r="AK124" s="55" t="s">
        <v>83</v>
      </c>
      <c r="AL124" s="9">
        <f t="shared" si="45"/>
        <v>0</v>
      </c>
      <c r="AM124" s="9" t="s">
        <v>86</v>
      </c>
      <c r="AN124" s="9">
        <f t="shared" si="46"/>
        <v>0</v>
      </c>
      <c r="AO124" s="54" t="s">
        <v>93</v>
      </c>
      <c r="AP124" s="9">
        <f t="shared" si="47"/>
        <v>0</v>
      </c>
      <c r="AQ124" s="54" t="s">
        <v>99</v>
      </c>
      <c r="AR124" s="9">
        <f t="shared" si="48"/>
        <v>0</v>
      </c>
      <c r="AS124" s="54" t="s">
        <v>102</v>
      </c>
      <c r="AT124" s="9">
        <f t="shared" si="49"/>
        <v>0</v>
      </c>
      <c r="AU124" s="9"/>
      <c r="AV124" s="54" t="s">
        <v>73</v>
      </c>
      <c r="AW124" s="9">
        <f t="shared" si="50"/>
        <v>2.7</v>
      </c>
      <c r="AX124" s="54" t="s">
        <v>132</v>
      </c>
      <c r="AY124" s="9">
        <f t="shared" si="51"/>
        <v>0</v>
      </c>
      <c r="AZ124" s="54" t="s">
        <v>90</v>
      </c>
      <c r="BA124" s="9">
        <f t="shared" si="52"/>
        <v>0</v>
      </c>
      <c r="BB124" s="54" t="s">
        <v>94</v>
      </c>
      <c r="BC124" s="9">
        <f t="shared" si="53"/>
        <v>0</v>
      </c>
      <c r="BD124" s="54" t="s">
        <v>99</v>
      </c>
      <c r="BE124" s="9">
        <f t="shared" si="54"/>
        <v>0</v>
      </c>
      <c r="BF124" s="54" t="s">
        <v>102</v>
      </c>
      <c r="BG124" s="9">
        <f t="shared" si="55"/>
        <v>0</v>
      </c>
      <c r="BH124" s="9"/>
      <c r="BI124" s="54" t="s">
        <v>73</v>
      </c>
      <c r="BJ124" s="9">
        <f t="shared" si="56"/>
        <v>2.7</v>
      </c>
      <c r="BK124" s="55" t="s">
        <v>83</v>
      </c>
      <c r="BL124" s="9">
        <f t="shared" si="57"/>
        <v>0</v>
      </c>
      <c r="BM124" s="54" t="s">
        <v>90</v>
      </c>
      <c r="BN124" s="9">
        <f t="shared" si="58"/>
        <v>0</v>
      </c>
      <c r="BO124" s="54" t="s">
        <v>94</v>
      </c>
      <c r="BP124" s="9">
        <f t="shared" si="59"/>
        <v>0</v>
      </c>
      <c r="BQ124" s="54" t="s">
        <v>99</v>
      </c>
      <c r="BR124" s="9">
        <f t="shared" si="60"/>
        <v>0</v>
      </c>
      <c r="BS124" s="54" t="s">
        <v>102</v>
      </c>
      <c r="BT124" s="9">
        <f t="shared" si="61"/>
        <v>0</v>
      </c>
      <c r="BU124" s="9"/>
      <c r="BV124" s="54" t="s">
        <v>75</v>
      </c>
      <c r="BW124" s="9">
        <f t="shared" si="62"/>
        <v>4.5</v>
      </c>
      <c r="BX124" s="55" t="s">
        <v>138</v>
      </c>
      <c r="BY124" s="9">
        <f t="shared" si="63"/>
        <v>0</v>
      </c>
      <c r="BZ124" s="54" t="s">
        <v>88</v>
      </c>
      <c r="CA124" s="9">
        <f t="shared" si="64"/>
        <v>0</v>
      </c>
      <c r="CB124" s="54" t="s">
        <v>93</v>
      </c>
      <c r="CC124" s="9">
        <f t="shared" si="65"/>
        <v>0</v>
      </c>
      <c r="CD124" s="54" t="s">
        <v>99</v>
      </c>
      <c r="CE124" s="9">
        <f t="shared" si="66"/>
        <v>0</v>
      </c>
      <c r="CF124" s="54" t="s">
        <v>102</v>
      </c>
      <c r="CG124" s="9">
        <f t="shared" si="67"/>
        <v>0</v>
      </c>
      <c r="CH124" s="9"/>
      <c r="CI124" s="54" t="s">
        <v>75</v>
      </c>
      <c r="CJ124" s="9">
        <f t="shared" si="68"/>
        <v>4.5</v>
      </c>
      <c r="CK124" s="55" t="s">
        <v>138</v>
      </c>
      <c r="CL124" s="9">
        <f t="shared" si="69"/>
        <v>0</v>
      </c>
      <c r="CM124" s="54" t="s">
        <v>88</v>
      </c>
      <c r="CN124" s="9">
        <f t="shared" si="70"/>
        <v>0</v>
      </c>
      <c r="CO124" s="54" t="s">
        <v>93</v>
      </c>
      <c r="CP124" s="9">
        <f t="shared" si="71"/>
        <v>0</v>
      </c>
      <c r="CQ124" s="54" t="s">
        <v>99</v>
      </c>
      <c r="CR124" s="9">
        <f t="shared" si="72"/>
        <v>0</v>
      </c>
      <c r="CS124" s="54" t="s">
        <v>102</v>
      </c>
      <c r="CT124" s="9">
        <f t="shared" si="73"/>
        <v>0</v>
      </c>
    </row>
    <row r="125" spans="1:98" x14ac:dyDescent="0.15">
      <c r="A125" s="33" t="s">
        <v>414</v>
      </c>
      <c r="B125" s="34" t="s">
        <v>415</v>
      </c>
      <c r="C125" s="35" t="s">
        <v>170</v>
      </c>
      <c r="D125" s="35" t="s">
        <v>51</v>
      </c>
      <c r="E125" s="9"/>
      <c r="F125" s="36"/>
      <c r="G125" s="33">
        <v>101</v>
      </c>
      <c r="H125" s="9">
        <v>73</v>
      </c>
      <c r="I125" s="9">
        <v>64</v>
      </c>
      <c r="J125" s="9">
        <v>24</v>
      </c>
      <c r="K125" s="9">
        <v>47.5</v>
      </c>
      <c r="L125" s="9">
        <v>75</v>
      </c>
      <c r="M125" s="4">
        <f t="shared" si="37"/>
        <v>384.5</v>
      </c>
      <c r="N125" s="33"/>
      <c r="O125" s="9">
        <f>IF($D125="理科",IF(AND($M125&gt;='高考-分数线'!$C$2,$G125&gt;='高考-分数线'!$D$2),36,IF($G125&gt;='高考-分数线'!$D$2,18,0)),IF($D125="文科",IF(AND($M125&gt;='高考-分数线'!$C$3,$G125&gt;='高考-分数线'!$D$3),36,IF($G125&gt;='高考-分数线'!$D$3,18,0))))</f>
        <v>18</v>
      </c>
      <c r="P125" s="9">
        <f>IF($D125="理科",IF(AND($M125&gt;='高考-分数线'!$C$2,H125&gt;='高考-分数线'!$E$2),36,IF(H125&gt;='高考-分数线'!$E$2,18,0)),IF($D125="文科",IF(AND($M125&gt;='高考-分数线'!$C$3,H125&gt;='高考-分数线'!$E$3),36,IF(H125&gt;='高考-分数线'!$E$3,18,0))))</f>
        <v>0</v>
      </c>
      <c r="Q125" s="9">
        <f>IF($D125="理科",IF(AND($M125&gt;='高考-分数线'!$C$2,I125&gt;='高考-分数线'!$F$2),36,IF(I125&gt;='高考-分数线'!$F$2,18,0)),IF($D125="文科",IF(AND($M125&gt;='高考-分数线'!$C$3,I125&gt;='高考-分数线'!$F$3),36,IF(I125&gt;='高考-分数线'!$F$3,18,0))))</f>
        <v>0</v>
      </c>
      <c r="R125" s="9">
        <f>IF($D125="理科",IF(AND($M125&gt;='高考-分数线'!$C$2,J125&gt;='高考-分数线'!$G$2),36,IF(J125&gt;='高考-分数线'!$G$2,18,0)),IF($D125="文科",IF(AND($M125&gt;='高考-分数线'!$C$3,J125&gt;='高考-分数线'!$G$3),36,IF(J125&gt;='高考-分数线'!$G$3,18,0))))</f>
        <v>0</v>
      </c>
      <c r="S125" s="9">
        <f>IF($D125="理科",IF(AND($M125&gt;='高考-分数线'!$C$2,K125&gt;='高考-分数线'!$H$2),36,IF(K125&gt;='高考-分数线'!$H$2,18,0)),IF($D125="文科",IF(AND($M125&gt;='高考-分数线'!$C$3,K125&gt;='高考-分数线'!$H$3),36,IF(K125&gt;='高考-分数线'!$H$3,18,0))))</f>
        <v>0</v>
      </c>
      <c r="T125" s="9">
        <f>IF($D125="理科",IF(AND($M125&gt;='高考-分数线'!$C$2,L125&gt;='高考-分数线'!$I$2),36,IF(L125&gt;='高考-分数线'!$I$2,18,0)),IF($D125="文科",IF(AND($M125&gt;='高考-分数线'!$C$3,L125&gt;='高考-分数线'!$I$3),36,IF(L125&gt;='高考-分数线'!$I$3,18,0))))</f>
        <v>18</v>
      </c>
      <c r="U125" s="33"/>
      <c r="V125" s="54" t="s">
        <v>77</v>
      </c>
      <c r="W125" s="9">
        <f t="shared" si="38"/>
        <v>1.8</v>
      </c>
      <c r="X125" s="54" t="s">
        <v>82</v>
      </c>
      <c r="Y125" s="9">
        <f t="shared" si="39"/>
        <v>0</v>
      </c>
      <c r="Z125" s="54" t="s">
        <v>90</v>
      </c>
      <c r="AA125" s="9">
        <f t="shared" si="40"/>
        <v>0</v>
      </c>
      <c r="AB125" s="54" t="s">
        <v>94</v>
      </c>
      <c r="AC125" s="9">
        <f t="shared" si="41"/>
        <v>0</v>
      </c>
      <c r="AD125" s="54" t="s">
        <v>96</v>
      </c>
      <c r="AE125" s="9">
        <f t="shared" si="42"/>
        <v>0</v>
      </c>
      <c r="AF125" s="54" t="s">
        <v>102</v>
      </c>
      <c r="AG125" s="9">
        <f t="shared" si="43"/>
        <v>1.8</v>
      </c>
      <c r="AH125" s="9"/>
      <c r="AI125" s="9" t="s">
        <v>78</v>
      </c>
      <c r="AJ125" s="9">
        <f t="shared" si="44"/>
        <v>1.8</v>
      </c>
      <c r="AK125" s="55" t="s">
        <v>82</v>
      </c>
      <c r="AL125" s="9">
        <f t="shared" si="45"/>
        <v>0</v>
      </c>
      <c r="AM125" s="9" t="s">
        <v>88</v>
      </c>
      <c r="AN125" s="9">
        <f t="shared" si="46"/>
        <v>0</v>
      </c>
      <c r="AO125" s="54" t="s">
        <v>95</v>
      </c>
      <c r="AP125" s="9">
        <f t="shared" si="47"/>
        <v>0</v>
      </c>
      <c r="AQ125" s="54" t="s">
        <v>99</v>
      </c>
      <c r="AR125" s="9">
        <f t="shared" si="48"/>
        <v>0</v>
      </c>
      <c r="AS125" s="54" t="s">
        <v>122</v>
      </c>
      <c r="AT125" s="9">
        <f t="shared" si="49"/>
        <v>1.8</v>
      </c>
      <c r="AU125" s="9"/>
      <c r="AV125" s="54" t="s">
        <v>78</v>
      </c>
      <c r="AW125" s="9">
        <f t="shared" si="50"/>
        <v>2.7</v>
      </c>
      <c r="AX125" s="54" t="s">
        <v>80</v>
      </c>
      <c r="AY125" s="9">
        <f t="shared" si="51"/>
        <v>0</v>
      </c>
      <c r="AZ125" s="54" t="s">
        <v>90</v>
      </c>
      <c r="BA125" s="9">
        <f t="shared" si="52"/>
        <v>0</v>
      </c>
      <c r="BB125" s="54" t="s">
        <v>94</v>
      </c>
      <c r="BC125" s="9">
        <f t="shared" si="53"/>
        <v>0</v>
      </c>
      <c r="BD125" s="54" t="s">
        <v>99</v>
      </c>
      <c r="BE125" s="9">
        <f t="shared" si="54"/>
        <v>0</v>
      </c>
      <c r="BF125" s="54" t="s">
        <v>122</v>
      </c>
      <c r="BG125" s="9">
        <f t="shared" si="55"/>
        <v>2.7</v>
      </c>
      <c r="BH125" s="9"/>
      <c r="BI125" s="54" t="s">
        <v>78</v>
      </c>
      <c r="BJ125" s="9">
        <f t="shared" si="56"/>
        <v>2.7</v>
      </c>
      <c r="BK125" s="55" t="s">
        <v>80</v>
      </c>
      <c r="BL125" s="9">
        <f t="shared" si="57"/>
        <v>0</v>
      </c>
      <c r="BM125" s="54" t="s">
        <v>90</v>
      </c>
      <c r="BN125" s="9">
        <f t="shared" si="58"/>
        <v>0</v>
      </c>
      <c r="BO125" s="54" t="s">
        <v>94</v>
      </c>
      <c r="BP125" s="9">
        <f t="shared" si="59"/>
        <v>0</v>
      </c>
      <c r="BQ125" s="54" t="s">
        <v>99</v>
      </c>
      <c r="BR125" s="9">
        <f t="shared" si="60"/>
        <v>0</v>
      </c>
      <c r="BS125" s="54" t="s">
        <v>122</v>
      </c>
      <c r="BT125" s="9">
        <f t="shared" si="61"/>
        <v>2.7</v>
      </c>
      <c r="BU125" s="9"/>
      <c r="BV125" s="54" t="s">
        <v>77</v>
      </c>
      <c r="BW125" s="9">
        <f t="shared" si="62"/>
        <v>4.5</v>
      </c>
      <c r="BX125" s="55" t="s">
        <v>83</v>
      </c>
      <c r="BY125" s="9">
        <f t="shared" si="63"/>
        <v>0</v>
      </c>
      <c r="BZ125" s="54" t="s">
        <v>90</v>
      </c>
      <c r="CA125" s="9">
        <f t="shared" si="64"/>
        <v>0</v>
      </c>
      <c r="CB125" s="54" t="s">
        <v>95</v>
      </c>
      <c r="CC125" s="9">
        <f t="shared" si="65"/>
        <v>0</v>
      </c>
      <c r="CD125" s="54" t="s">
        <v>99</v>
      </c>
      <c r="CE125" s="9">
        <f t="shared" si="66"/>
        <v>0</v>
      </c>
      <c r="CF125" s="54" t="s">
        <v>102</v>
      </c>
      <c r="CG125" s="9">
        <f t="shared" si="67"/>
        <v>4.5</v>
      </c>
      <c r="CH125" s="9"/>
      <c r="CI125" s="54" t="s">
        <v>77</v>
      </c>
      <c r="CJ125" s="9">
        <f t="shared" si="68"/>
        <v>4.5</v>
      </c>
      <c r="CK125" s="55" t="s">
        <v>83</v>
      </c>
      <c r="CL125" s="9">
        <f t="shared" si="69"/>
        <v>0</v>
      </c>
      <c r="CM125" s="54" t="s">
        <v>90</v>
      </c>
      <c r="CN125" s="9">
        <f t="shared" si="70"/>
        <v>0</v>
      </c>
      <c r="CO125" s="54" t="s">
        <v>95</v>
      </c>
      <c r="CP125" s="9">
        <f t="shared" si="71"/>
        <v>0</v>
      </c>
      <c r="CQ125" s="54" t="s">
        <v>99</v>
      </c>
      <c r="CR125" s="9">
        <f t="shared" si="72"/>
        <v>0</v>
      </c>
      <c r="CS125" s="54" t="s">
        <v>102</v>
      </c>
      <c r="CT125" s="9">
        <f t="shared" si="73"/>
        <v>4.5</v>
      </c>
    </row>
    <row r="126" spans="1:98" x14ac:dyDescent="0.15">
      <c r="A126" s="33" t="s">
        <v>416</v>
      </c>
      <c r="B126" s="34" t="s">
        <v>417</v>
      </c>
      <c r="C126" s="35" t="s">
        <v>170</v>
      </c>
      <c r="D126" s="35" t="s">
        <v>51</v>
      </c>
      <c r="E126" s="9"/>
      <c r="F126" s="36"/>
      <c r="G126" s="33">
        <v>96</v>
      </c>
      <c r="H126" s="9">
        <v>78</v>
      </c>
      <c r="I126" s="9">
        <v>73</v>
      </c>
      <c r="J126" s="9">
        <v>42</v>
      </c>
      <c r="K126" s="9">
        <v>41</v>
      </c>
      <c r="L126" s="9">
        <v>53.5</v>
      </c>
      <c r="M126" s="4">
        <f t="shared" si="37"/>
        <v>383.5</v>
      </c>
      <c r="N126" s="33"/>
      <c r="O126" s="9">
        <f>IF($D126="理科",IF(AND($M126&gt;='高考-分数线'!$C$2,$G126&gt;='高考-分数线'!$D$2),36,IF($G126&gt;='高考-分数线'!$D$2,18,0)),IF($D126="文科",IF(AND($M126&gt;='高考-分数线'!$C$3,$G126&gt;='高考-分数线'!$D$3),36,IF($G126&gt;='高考-分数线'!$D$3,18,0))))</f>
        <v>0</v>
      </c>
      <c r="P126" s="9">
        <f>IF($D126="理科",IF(AND($M126&gt;='高考-分数线'!$C$2,H126&gt;='高考-分数线'!$E$2),36,IF(H126&gt;='高考-分数线'!$E$2,18,0)),IF($D126="文科",IF(AND($M126&gt;='高考-分数线'!$C$3,H126&gt;='高考-分数线'!$E$3),36,IF(H126&gt;='高考-分数线'!$E$3,18,0))))</f>
        <v>0</v>
      </c>
      <c r="Q126" s="9">
        <f>IF($D126="理科",IF(AND($M126&gt;='高考-分数线'!$C$2,I126&gt;='高考-分数线'!$F$2),36,IF(I126&gt;='高考-分数线'!$F$2,18,0)),IF($D126="文科",IF(AND($M126&gt;='高考-分数线'!$C$3,I126&gt;='高考-分数线'!$F$3),36,IF(I126&gt;='高考-分数线'!$F$3,18,0))))</f>
        <v>0</v>
      </c>
      <c r="R126" s="9">
        <f>IF($D126="理科",IF(AND($M126&gt;='高考-分数线'!$C$2,J126&gt;='高考-分数线'!$G$2),36,IF(J126&gt;='高考-分数线'!$G$2,18,0)),IF($D126="文科",IF(AND($M126&gt;='高考-分数线'!$C$3,J126&gt;='高考-分数线'!$G$3),36,IF(J126&gt;='高考-分数线'!$G$3,18,0))))</f>
        <v>0</v>
      </c>
      <c r="S126" s="9">
        <f>IF($D126="理科",IF(AND($M126&gt;='高考-分数线'!$C$2,K126&gt;='高考-分数线'!$H$2),36,IF(K126&gt;='高考-分数线'!$H$2,18,0)),IF($D126="文科",IF(AND($M126&gt;='高考-分数线'!$C$3,K126&gt;='高考-分数线'!$H$3),36,IF(K126&gt;='高考-分数线'!$H$3,18,0))))</f>
        <v>0</v>
      </c>
      <c r="T126" s="9">
        <f>IF($D126="理科",IF(AND($M126&gt;='高考-分数线'!$C$2,L126&gt;='高考-分数线'!$I$2),36,IF(L126&gt;='高考-分数线'!$I$2,18,0)),IF($D126="文科",IF(AND($M126&gt;='高考-分数线'!$C$3,L126&gt;='高考-分数线'!$I$3),36,IF(L126&gt;='高考-分数线'!$I$3,18,0))))</f>
        <v>0</v>
      </c>
      <c r="U126" s="33"/>
      <c r="V126" s="54" t="s">
        <v>75</v>
      </c>
      <c r="W126" s="9">
        <f t="shared" si="38"/>
        <v>0</v>
      </c>
      <c r="X126" s="54" t="s">
        <v>80</v>
      </c>
      <c r="Y126" s="9">
        <f t="shared" si="39"/>
        <v>0</v>
      </c>
      <c r="Z126" s="54" t="s">
        <v>89</v>
      </c>
      <c r="AA126" s="9">
        <f t="shared" si="40"/>
        <v>0</v>
      </c>
      <c r="AB126" s="54" t="s">
        <v>93</v>
      </c>
      <c r="AC126" s="9">
        <f t="shared" si="41"/>
        <v>0</v>
      </c>
      <c r="AD126" s="54" t="s">
        <v>96</v>
      </c>
      <c r="AE126" s="9">
        <f t="shared" si="42"/>
        <v>0</v>
      </c>
      <c r="AF126" s="54" t="s">
        <v>102</v>
      </c>
      <c r="AG126" s="9">
        <f t="shared" si="43"/>
        <v>0</v>
      </c>
      <c r="AH126" s="9"/>
      <c r="AI126" s="9" t="s">
        <v>78</v>
      </c>
      <c r="AJ126" s="9">
        <f t="shared" si="44"/>
        <v>0</v>
      </c>
      <c r="AK126" s="55" t="s">
        <v>81</v>
      </c>
      <c r="AL126" s="9">
        <f t="shared" si="45"/>
        <v>0</v>
      </c>
      <c r="AM126" s="9" t="s">
        <v>90</v>
      </c>
      <c r="AN126" s="9">
        <f t="shared" si="46"/>
        <v>0</v>
      </c>
      <c r="AO126" s="54" t="s">
        <v>93</v>
      </c>
      <c r="AP126" s="9">
        <f t="shared" si="47"/>
        <v>0</v>
      </c>
      <c r="AQ126" s="54" t="s">
        <v>96</v>
      </c>
      <c r="AR126" s="9">
        <f t="shared" si="48"/>
        <v>0</v>
      </c>
      <c r="AS126" s="54" t="s">
        <v>102</v>
      </c>
      <c r="AT126" s="9">
        <f t="shared" si="49"/>
        <v>0</v>
      </c>
      <c r="AU126" s="9"/>
      <c r="AV126" s="54" t="s">
        <v>78</v>
      </c>
      <c r="AW126" s="9">
        <f t="shared" si="50"/>
        <v>0</v>
      </c>
      <c r="AX126" s="54" t="s">
        <v>81</v>
      </c>
      <c r="AY126" s="9">
        <f t="shared" si="51"/>
        <v>0</v>
      </c>
      <c r="AZ126" s="54" t="s">
        <v>88</v>
      </c>
      <c r="BA126" s="9">
        <f t="shared" si="52"/>
        <v>0</v>
      </c>
      <c r="BB126" s="54" t="s">
        <v>94</v>
      </c>
      <c r="BC126" s="9">
        <f t="shared" si="53"/>
        <v>0</v>
      </c>
      <c r="BD126" s="54" t="s">
        <v>96</v>
      </c>
      <c r="BE126" s="9">
        <f t="shared" si="54"/>
        <v>0</v>
      </c>
      <c r="BF126" s="54" t="s">
        <v>121</v>
      </c>
      <c r="BG126" s="9">
        <f t="shared" si="55"/>
        <v>0</v>
      </c>
      <c r="BH126" s="9"/>
      <c r="BI126" s="54" t="s">
        <v>78</v>
      </c>
      <c r="BJ126" s="9">
        <f t="shared" si="56"/>
        <v>0</v>
      </c>
      <c r="BK126" s="55" t="s">
        <v>81</v>
      </c>
      <c r="BL126" s="9">
        <f t="shared" si="57"/>
        <v>0</v>
      </c>
      <c r="BM126" s="54" t="s">
        <v>87</v>
      </c>
      <c r="BN126" s="9">
        <f t="shared" si="58"/>
        <v>0</v>
      </c>
      <c r="BO126" s="54" t="s">
        <v>94</v>
      </c>
      <c r="BP126" s="9">
        <f t="shared" si="59"/>
        <v>0</v>
      </c>
      <c r="BQ126" s="54" t="s">
        <v>96</v>
      </c>
      <c r="BR126" s="9">
        <f t="shared" si="60"/>
        <v>0</v>
      </c>
      <c r="BS126" s="54" t="s">
        <v>121</v>
      </c>
      <c r="BT126" s="9">
        <f t="shared" si="61"/>
        <v>0</v>
      </c>
      <c r="BU126" s="9"/>
      <c r="BV126" s="54" t="s">
        <v>74</v>
      </c>
      <c r="BW126" s="9">
        <f t="shared" si="62"/>
        <v>0</v>
      </c>
      <c r="BX126" s="55" t="s">
        <v>137</v>
      </c>
      <c r="BY126" s="9">
        <f t="shared" si="63"/>
        <v>0</v>
      </c>
      <c r="BZ126" s="54" t="s">
        <v>85</v>
      </c>
      <c r="CA126" s="9">
        <f t="shared" si="64"/>
        <v>0</v>
      </c>
      <c r="CB126" s="54" t="s">
        <v>93</v>
      </c>
      <c r="CC126" s="9">
        <f t="shared" si="65"/>
        <v>0</v>
      </c>
      <c r="CD126" s="54" t="s">
        <v>96</v>
      </c>
      <c r="CE126" s="9">
        <f t="shared" si="66"/>
        <v>0</v>
      </c>
      <c r="CF126" s="54" t="s">
        <v>102</v>
      </c>
      <c r="CG126" s="9">
        <f t="shared" si="67"/>
        <v>0</v>
      </c>
      <c r="CH126" s="9"/>
      <c r="CI126" s="54" t="s">
        <v>74</v>
      </c>
      <c r="CJ126" s="9">
        <f t="shared" si="68"/>
        <v>0</v>
      </c>
      <c r="CK126" s="55" t="s">
        <v>137</v>
      </c>
      <c r="CL126" s="9">
        <f t="shared" si="69"/>
        <v>0</v>
      </c>
      <c r="CM126" s="54" t="s">
        <v>85</v>
      </c>
      <c r="CN126" s="9">
        <f t="shared" si="70"/>
        <v>0</v>
      </c>
      <c r="CO126" s="54" t="s">
        <v>93</v>
      </c>
      <c r="CP126" s="9">
        <f t="shared" si="71"/>
        <v>0</v>
      </c>
      <c r="CQ126" s="54" t="s">
        <v>96</v>
      </c>
      <c r="CR126" s="9">
        <f t="shared" si="72"/>
        <v>0</v>
      </c>
      <c r="CS126" s="54" t="s">
        <v>102</v>
      </c>
      <c r="CT126" s="9">
        <f t="shared" si="73"/>
        <v>0</v>
      </c>
    </row>
    <row r="127" spans="1:98" x14ac:dyDescent="0.15">
      <c r="A127" s="33" t="s">
        <v>418</v>
      </c>
      <c r="B127" s="34" t="s">
        <v>419</v>
      </c>
      <c r="C127" s="35" t="s">
        <v>170</v>
      </c>
      <c r="D127" s="35" t="s">
        <v>51</v>
      </c>
      <c r="E127" s="9"/>
      <c r="F127" s="36"/>
      <c r="G127" s="33">
        <v>86</v>
      </c>
      <c r="H127" s="9">
        <v>65</v>
      </c>
      <c r="I127" s="9">
        <v>113</v>
      </c>
      <c r="J127" s="9">
        <v>27</v>
      </c>
      <c r="K127" s="9">
        <v>35.5</v>
      </c>
      <c r="L127" s="9">
        <v>57</v>
      </c>
      <c r="M127" s="4">
        <f t="shared" si="37"/>
        <v>383.5</v>
      </c>
      <c r="N127" s="33"/>
      <c r="O127" s="9">
        <f>IF($D127="理科",IF(AND($M127&gt;='高考-分数线'!$C$2,$G127&gt;='高考-分数线'!$D$2),36,IF($G127&gt;='高考-分数线'!$D$2,18,0)),IF($D127="文科",IF(AND($M127&gt;='高考-分数线'!$C$3,$G127&gt;='高考-分数线'!$D$3),36,IF($G127&gt;='高考-分数线'!$D$3,18,0))))</f>
        <v>0</v>
      </c>
      <c r="P127" s="9">
        <f>IF($D127="理科",IF(AND($M127&gt;='高考-分数线'!$C$2,H127&gt;='高考-分数线'!$E$2),36,IF(H127&gt;='高考-分数线'!$E$2,18,0)),IF($D127="文科",IF(AND($M127&gt;='高考-分数线'!$C$3,H127&gt;='高考-分数线'!$E$3),36,IF(H127&gt;='高考-分数线'!$E$3,18,0))))</f>
        <v>0</v>
      </c>
      <c r="Q127" s="9">
        <f>IF($D127="理科",IF(AND($M127&gt;='高考-分数线'!$C$2,I127&gt;='高考-分数线'!$F$2),36,IF(I127&gt;='高考-分数线'!$F$2,18,0)),IF($D127="文科",IF(AND($M127&gt;='高考-分数线'!$C$3,I127&gt;='高考-分数线'!$F$3),36,IF(I127&gt;='高考-分数线'!$F$3,18,0))))</f>
        <v>18</v>
      </c>
      <c r="R127" s="9">
        <f>IF($D127="理科",IF(AND($M127&gt;='高考-分数线'!$C$2,J127&gt;='高考-分数线'!$G$2),36,IF(J127&gt;='高考-分数线'!$G$2,18,0)),IF($D127="文科",IF(AND($M127&gt;='高考-分数线'!$C$3,J127&gt;='高考-分数线'!$G$3),36,IF(J127&gt;='高考-分数线'!$G$3,18,0))))</f>
        <v>0</v>
      </c>
      <c r="S127" s="9">
        <f>IF($D127="理科",IF(AND($M127&gt;='高考-分数线'!$C$2,K127&gt;='高考-分数线'!$H$2),36,IF(K127&gt;='高考-分数线'!$H$2,18,0)),IF($D127="文科",IF(AND($M127&gt;='高考-分数线'!$C$3,K127&gt;='高考-分数线'!$H$3),36,IF(K127&gt;='高考-分数线'!$H$3,18,0))))</f>
        <v>0</v>
      </c>
      <c r="T127" s="9">
        <f>IF($D127="理科",IF(AND($M127&gt;='高考-分数线'!$C$2,L127&gt;='高考-分数线'!$I$2),36,IF(L127&gt;='高考-分数线'!$I$2,18,0)),IF($D127="文科",IF(AND($M127&gt;='高考-分数线'!$C$3,L127&gt;='高考-分数线'!$I$3),36,IF(L127&gt;='高考-分数线'!$I$3,18,0))))</f>
        <v>0</v>
      </c>
      <c r="U127" s="33"/>
      <c r="V127" s="54" t="s">
        <v>75</v>
      </c>
      <c r="W127" s="9">
        <f t="shared" si="38"/>
        <v>0</v>
      </c>
      <c r="X127" s="54" t="s">
        <v>81</v>
      </c>
      <c r="Y127" s="9">
        <f t="shared" si="39"/>
        <v>0</v>
      </c>
      <c r="Z127" s="54" t="s">
        <v>87</v>
      </c>
      <c r="AA127" s="9">
        <f t="shared" si="40"/>
        <v>1.8</v>
      </c>
      <c r="AB127" s="54" t="s">
        <v>95</v>
      </c>
      <c r="AC127" s="9">
        <f t="shared" si="41"/>
        <v>0</v>
      </c>
      <c r="AD127" s="54" t="s">
        <v>96</v>
      </c>
      <c r="AE127" s="9">
        <f t="shared" si="42"/>
        <v>0</v>
      </c>
      <c r="AF127" s="54" t="s">
        <v>121</v>
      </c>
      <c r="AG127" s="9">
        <f t="shared" si="43"/>
        <v>0</v>
      </c>
      <c r="AH127" s="9"/>
      <c r="AI127" s="9" t="s">
        <v>75</v>
      </c>
      <c r="AJ127" s="9">
        <f t="shared" si="44"/>
        <v>0</v>
      </c>
      <c r="AK127" s="55" t="s">
        <v>82</v>
      </c>
      <c r="AL127" s="9">
        <f t="shared" si="45"/>
        <v>0</v>
      </c>
      <c r="AM127" s="9" t="s">
        <v>85</v>
      </c>
      <c r="AN127" s="9">
        <f t="shared" si="46"/>
        <v>1.8</v>
      </c>
      <c r="AO127" s="54" t="s">
        <v>95</v>
      </c>
      <c r="AP127" s="9">
        <f t="shared" si="47"/>
        <v>0</v>
      </c>
      <c r="AQ127" s="54" t="s">
        <v>99</v>
      </c>
      <c r="AR127" s="9">
        <f t="shared" si="48"/>
        <v>0</v>
      </c>
      <c r="AS127" s="54" t="s">
        <v>122</v>
      </c>
      <c r="AT127" s="9">
        <f t="shared" si="49"/>
        <v>0</v>
      </c>
      <c r="AU127" s="9"/>
      <c r="AV127" s="54" t="s">
        <v>77</v>
      </c>
      <c r="AW127" s="9">
        <f t="shared" si="50"/>
        <v>0</v>
      </c>
      <c r="AX127" s="54" t="s">
        <v>132</v>
      </c>
      <c r="AY127" s="9">
        <f t="shared" si="51"/>
        <v>0</v>
      </c>
      <c r="AZ127" s="54" t="s">
        <v>89</v>
      </c>
      <c r="BA127" s="9">
        <f t="shared" si="52"/>
        <v>2.7</v>
      </c>
      <c r="BB127" s="54" t="s">
        <v>93</v>
      </c>
      <c r="BC127" s="9">
        <f t="shared" si="53"/>
        <v>0</v>
      </c>
      <c r="BD127" s="54" t="s">
        <v>99</v>
      </c>
      <c r="BE127" s="9">
        <f t="shared" si="54"/>
        <v>0</v>
      </c>
      <c r="BF127" s="54" t="s">
        <v>122</v>
      </c>
      <c r="BG127" s="9">
        <f t="shared" si="55"/>
        <v>0</v>
      </c>
      <c r="BH127" s="9"/>
      <c r="BI127" s="54" t="s">
        <v>77</v>
      </c>
      <c r="BJ127" s="9">
        <f t="shared" si="56"/>
        <v>0</v>
      </c>
      <c r="BK127" s="55" t="s">
        <v>83</v>
      </c>
      <c r="BL127" s="9">
        <f t="shared" si="57"/>
        <v>0</v>
      </c>
      <c r="BM127" s="54" t="s">
        <v>89</v>
      </c>
      <c r="BN127" s="9">
        <f t="shared" si="58"/>
        <v>2.7</v>
      </c>
      <c r="BO127" s="54" t="s">
        <v>93</v>
      </c>
      <c r="BP127" s="9">
        <f t="shared" si="59"/>
        <v>0</v>
      </c>
      <c r="BQ127" s="54" t="s">
        <v>99</v>
      </c>
      <c r="BR127" s="9">
        <f t="shared" si="60"/>
        <v>0</v>
      </c>
      <c r="BS127" s="54" t="s">
        <v>122</v>
      </c>
      <c r="BT127" s="9">
        <f t="shared" si="61"/>
        <v>0</v>
      </c>
      <c r="BU127" s="9"/>
      <c r="BV127" s="54" t="s">
        <v>75</v>
      </c>
      <c r="BW127" s="9">
        <f t="shared" si="62"/>
        <v>0</v>
      </c>
      <c r="BX127" s="55" t="s">
        <v>138</v>
      </c>
      <c r="BY127" s="9">
        <f t="shared" si="63"/>
        <v>0</v>
      </c>
      <c r="BZ127" s="54" t="s">
        <v>88</v>
      </c>
      <c r="CA127" s="9">
        <f t="shared" si="64"/>
        <v>4.5</v>
      </c>
      <c r="CB127" s="54" t="s">
        <v>93</v>
      </c>
      <c r="CC127" s="9">
        <f t="shared" si="65"/>
        <v>0</v>
      </c>
      <c r="CD127" s="54" t="s">
        <v>99</v>
      </c>
      <c r="CE127" s="9">
        <f t="shared" si="66"/>
        <v>0</v>
      </c>
      <c r="CF127" s="54" t="s">
        <v>102</v>
      </c>
      <c r="CG127" s="9">
        <f t="shared" si="67"/>
        <v>0</v>
      </c>
      <c r="CH127" s="9"/>
      <c r="CI127" s="54" t="s">
        <v>75</v>
      </c>
      <c r="CJ127" s="9">
        <f t="shared" si="68"/>
        <v>0</v>
      </c>
      <c r="CK127" s="55" t="s">
        <v>138</v>
      </c>
      <c r="CL127" s="9">
        <f t="shared" si="69"/>
        <v>0</v>
      </c>
      <c r="CM127" s="54" t="s">
        <v>88</v>
      </c>
      <c r="CN127" s="9">
        <f t="shared" si="70"/>
        <v>4.5</v>
      </c>
      <c r="CO127" s="54" t="s">
        <v>93</v>
      </c>
      <c r="CP127" s="9">
        <f t="shared" si="71"/>
        <v>0</v>
      </c>
      <c r="CQ127" s="54" t="s">
        <v>99</v>
      </c>
      <c r="CR127" s="9">
        <f t="shared" si="72"/>
        <v>0</v>
      </c>
      <c r="CS127" s="54" t="s">
        <v>102</v>
      </c>
      <c r="CT127" s="9">
        <f t="shared" si="73"/>
        <v>0</v>
      </c>
    </row>
    <row r="128" spans="1:98" x14ac:dyDescent="0.15">
      <c r="A128" s="33" t="s">
        <v>420</v>
      </c>
      <c r="B128" s="34" t="s">
        <v>421</v>
      </c>
      <c r="C128" s="35" t="s">
        <v>170</v>
      </c>
      <c r="D128" s="35" t="s">
        <v>51</v>
      </c>
      <c r="E128" s="9"/>
      <c r="F128" s="36"/>
      <c r="G128" s="33">
        <v>83</v>
      </c>
      <c r="H128" s="9">
        <v>58</v>
      </c>
      <c r="I128" s="9">
        <v>83</v>
      </c>
      <c r="J128" s="9">
        <v>44</v>
      </c>
      <c r="K128" s="9">
        <v>51.5</v>
      </c>
      <c r="L128" s="9">
        <v>63.5</v>
      </c>
      <c r="M128" s="4">
        <f t="shared" si="37"/>
        <v>383</v>
      </c>
      <c r="N128" s="33"/>
      <c r="O128" s="9">
        <f>IF($D128="理科",IF(AND($M128&gt;='高考-分数线'!$C$2,$G128&gt;='高考-分数线'!$D$2),36,IF($G128&gt;='高考-分数线'!$D$2,18,0)),IF($D128="文科",IF(AND($M128&gt;='高考-分数线'!$C$3,$G128&gt;='高考-分数线'!$D$3),36,IF($G128&gt;='高考-分数线'!$D$3,18,0))))</f>
        <v>0</v>
      </c>
      <c r="P128" s="9">
        <f>IF($D128="理科",IF(AND($M128&gt;='高考-分数线'!$C$2,H128&gt;='高考-分数线'!$E$2),36,IF(H128&gt;='高考-分数线'!$E$2,18,0)),IF($D128="文科",IF(AND($M128&gt;='高考-分数线'!$C$3,H128&gt;='高考-分数线'!$E$3),36,IF(H128&gt;='高考-分数线'!$E$3,18,0))))</f>
        <v>0</v>
      </c>
      <c r="Q128" s="9">
        <f>IF($D128="理科",IF(AND($M128&gt;='高考-分数线'!$C$2,I128&gt;='高考-分数线'!$F$2),36,IF(I128&gt;='高考-分数线'!$F$2,18,0)),IF($D128="文科",IF(AND($M128&gt;='高考-分数线'!$C$3,I128&gt;='高考-分数线'!$F$3),36,IF(I128&gt;='高考-分数线'!$F$3,18,0))))</f>
        <v>0</v>
      </c>
      <c r="R128" s="9">
        <f>IF($D128="理科",IF(AND($M128&gt;='高考-分数线'!$C$2,J128&gt;='高考-分数线'!$G$2),36,IF(J128&gt;='高考-分数线'!$G$2,18,0)),IF($D128="文科",IF(AND($M128&gt;='高考-分数线'!$C$3,J128&gt;='高考-分数线'!$G$3),36,IF(J128&gt;='高考-分数线'!$G$3,18,0))))</f>
        <v>0</v>
      </c>
      <c r="S128" s="9">
        <f>IF($D128="理科",IF(AND($M128&gt;='高考-分数线'!$C$2,K128&gt;='高考-分数线'!$H$2),36,IF(K128&gt;='高考-分数线'!$H$2,18,0)),IF($D128="文科",IF(AND($M128&gt;='高考-分数线'!$C$3,K128&gt;='高考-分数线'!$H$3),36,IF(K128&gt;='高考-分数线'!$H$3,18,0))))</f>
        <v>0</v>
      </c>
      <c r="T128" s="9">
        <f>IF($D128="理科",IF(AND($M128&gt;='高考-分数线'!$C$2,L128&gt;='高考-分数线'!$I$2),36,IF(L128&gt;='高考-分数线'!$I$2,18,0)),IF($D128="文科",IF(AND($M128&gt;='高考-分数线'!$C$3,L128&gt;='高考-分数线'!$I$3),36,IF(L128&gt;='高考-分数线'!$I$3,18,0))))</f>
        <v>0</v>
      </c>
      <c r="U128" s="33"/>
      <c r="V128" s="54" t="s">
        <v>73</v>
      </c>
      <c r="W128" s="9">
        <f t="shared" si="38"/>
        <v>0</v>
      </c>
      <c r="X128" s="54" t="s">
        <v>80</v>
      </c>
      <c r="Y128" s="9">
        <f t="shared" si="39"/>
        <v>0</v>
      </c>
      <c r="Z128" s="54" t="s">
        <v>89</v>
      </c>
      <c r="AA128" s="9">
        <f t="shared" si="40"/>
        <v>0</v>
      </c>
      <c r="AB128" s="54" t="s">
        <v>95</v>
      </c>
      <c r="AC128" s="9">
        <f t="shared" si="41"/>
        <v>0</v>
      </c>
      <c r="AD128" s="54" t="s">
        <v>98</v>
      </c>
      <c r="AE128" s="9">
        <f t="shared" si="42"/>
        <v>0</v>
      </c>
      <c r="AF128" s="54" t="s">
        <v>121</v>
      </c>
      <c r="AG128" s="9">
        <f t="shared" si="43"/>
        <v>0</v>
      </c>
      <c r="AH128" s="9"/>
      <c r="AI128" s="9" t="s">
        <v>75</v>
      </c>
      <c r="AJ128" s="9">
        <f t="shared" si="44"/>
        <v>0</v>
      </c>
      <c r="AK128" s="55" t="s">
        <v>82</v>
      </c>
      <c r="AL128" s="9">
        <f t="shared" si="45"/>
        <v>0</v>
      </c>
      <c r="AM128" s="9" t="s">
        <v>88</v>
      </c>
      <c r="AN128" s="9">
        <f t="shared" si="46"/>
        <v>0</v>
      </c>
      <c r="AO128" s="54" t="s">
        <v>91</v>
      </c>
      <c r="AP128" s="9">
        <f t="shared" si="47"/>
        <v>0</v>
      </c>
      <c r="AQ128" s="54" t="s">
        <v>99</v>
      </c>
      <c r="AR128" s="9">
        <f t="shared" si="48"/>
        <v>0</v>
      </c>
      <c r="AS128" s="54" t="s">
        <v>122</v>
      </c>
      <c r="AT128" s="9">
        <f t="shared" si="49"/>
        <v>0</v>
      </c>
      <c r="AU128" s="9"/>
      <c r="AV128" s="54" t="s">
        <v>75</v>
      </c>
      <c r="AW128" s="9">
        <f t="shared" si="50"/>
        <v>0</v>
      </c>
      <c r="AX128" s="54" t="s">
        <v>132</v>
      </c>
      <c r="AY128" s="9">
        <f t="shared" si="51"/>
        <v>0</v>
      </c>
      <c r="AZ128" s="54" t="s">
        <v>90</v>
      </c>
      <c r="BA128" s="9">
        <f t="shared" si="52"/>
        <v>0</v>
      </c>
      <c r="BB128" s="54" t="s">
        <v>91</v>
      </c>
      <c r="BC128" s="9">
        <f t="shared" si="53"/>
        <v>0</v>
      </c>
      <c r="BD128" s="54" t="s">
        <v>99</v>
      </c>
      <c r="BE128" s="9">
        <f t="shared" si="54"/>
        <v>0</v>
      </c>
      <c r="BF128" s="54" t="s">
        <v>122</v>
      </c>
      <c r="BG128" s="9">
        <f t="shared" si="55"/>
        <v>0</v>
      </c>
      <c r="BH128" s="9"/>
      <c r="BI128" s="54" t="s">
        <v>75</v>
      </c>
      <c r="BJ128" s="9">
        <f t="shared" si="56"/>
        <v>0</v>
      </c>
      <c r="BK128" s="55" t="s">
        <v>83</v>
      </c>
      <c r="BL128" s="9">
        <f t="shared" si="57"/>
        <v>0</v>
      </c>
      <c r="BM128" s="54" t="s">
        <v>90</v>
      </c>
      <c r="BN128" s="9">
        <f t="shared" si="58"/>
        <v>0</v>
      </c>
      <c r="BO128" s="54" t="s">
        <v>91</v>
      </c>
      <c r="BP128" s="9">
        <f t="shared" si="59"/>
        <v>0</v>
      </c>
      <c r="BQ128" s="54" t="s">
        <v>99</v>
      </c>
      <c r="BR128" s="9">
        <f t="shared" si="60"/>
        <v>0</v>
      </c>
      <c r="BS128" s="54" t="s">
        <v>122</v>
      </c>
      <c r="BT128" s="9">
        <f t="shared" si="61"/>
        <v>0</v>
      </c>
      <c r="BU128" s="9"/>
      <c r="BV128" s="54" t="s">
        <v>74</v>
      </c>
      <c r="BW128" s="9">
        <f t="shared" si="62"/>
        <v>0</v>
      </c>
      <c r="BX128" s="55" t="s">
        <v>137</v>
      </c>
      <c r="BY128" s="9">
        <f t="shared" si="63"/>
        <v>0</v>
      </c>
      <c r="BZ128" s="54" t="s">
        <v>85</v>
      </c>
      <c r="CA128" s="9">
        <f t="shared" si="64"/>
        <v>0</v>
      </c>
      <c r="CB128" s="54" t="s">
        <v>91</v>
      </c>
      <c r="CC128" s="9">
        <f t="shared" si="65"/>
        <v>0</v>
      </c>
      <c r="CD128" s="54" t="s">
        <v>96</v>
      </c>
      <c r="CE128" s="9">
        <f t="shared" si="66"/>
        <v>0</v>
      </c>
      <c r="CF128" s="54" t="s">
        <v>122</v>
      </c>
      <c r="CG128" s="9">
        <f t="shared" si="67"/>
        <v>0</v>
      </c>
      <c r="CH128" s="9"/>
      <c r="CI128" s="54" t="s">
        <v>74</v>
      </c>
      <c r="CJ128" s="9">
        <f t="shared" si="68"/>
        <v>0</v>
      </c>
      <c r="CK128" s="55" t="s">
        <v>137</v>
      </c>
      <c r="CL128" s="9">
        <f t="shared" si="69"/>
        <v>0</v>
      </c>
      <c r="CM128" s="54" t="s">
        <v>85</v>
      </c>
      <c r="CN128" s="9">
        <f t="shared" si="70"/>
        <v>0</v>
      </c>
      <c r="CO128" s="54" t="s">
        <v>91</v>
      </c>
      <c r="CP128" s="9">
        <f t="shared" si="71"/>
        <v>0</v>
      </c>
      <c r="CQ128" s="54" t="s">
        <v>96</v>
      </c>
      <c r="CR128" s="9">
        <f t="shared" si="72"/>
        <v>0</v>
      </c>
      <c r="CS128" s="54" t="s">
        <v>122</v>
      </c>
      <c r="CT128" s="9">
        <f t="shared" si="73"/>
        <v>0</v>
      </c>
    </row>
    <row r="129" spans="1:98" x14ac:dyDescent="0.15">
      <c r="A129" s="33" t="s">
        <v>422</v>
      </c>
      <c r="B129" s="34" t="s">
        <v>423</v>
      </c>
      <c r="C129" s="35" t="s">
        <v>170</v>
      </c>
      <c r="D129" s="35" t="s">
        <v>51</v>
      </c>
      <c r="E129" s="9"/>
      <c r="F129" s="36"/>
      <c r="G129" s="33">
        <v>92</v>
      </c>
      <c r="H129" s="9">
        <v>75</v>
      </c>
      <c r="I129" s="9">
        <v>56</v>
      </c>
      <c r="J129" s="9">
        <v>68</v>
      </c>
      <c r="K129" s="9">
        <v>31</v>
      </c>
      <c r="L129" s="9">
        <v>61</v>
      </c>
      <c r="M129" s="4">
        <f t="shared" si="37"/>
        <v>383</v>
      </c>
      <c r="N129" s="33"/>
      <c r="O129" s="9">
        <f>IF($D129="理科",IF(AND($M129&gt;='高考-分数线'!$C$2,$G129&gt;='高考-分数线'!$D$2),36,IF($G129&gt;='高考-分数线'!$D$2,18,0)),IF($D129="文科",IF(AND($M129&gt;='高考-分数线'!$C$3,$G129&gt;='高考-分数线'!$D$3),36,IF($G129&gt;='高考-分数线'!$D$3,18,0))))</f>
        <v>0</v>
      </c>
      <c r="P129" s="9">
        <f>IF($D129="理科",IF(AND($M129&gt;='高考-分数线'!$C$2,H129&gt;='高考-分数线'!$E$2),36,IF(H129&gt;='高考-分数线'!$E$2,18,0)),IF($D129="文科",IF(AND($M129&gt;='高考-分数线'!$C$3,H129&gt;='高考-分数线'!$E$3),36,IF(H129&gt;='高考-分数线'!$E$3,18,0))))</f>
        <v>0</v>
      </c>
      <c r="Q129" s="9">
        <f>IF($D129="理科",IF(AND($M129&gt;='高考-分数线'!$C$2,I129&gt;='高考-分数线'!$F$2),36,IF(I129&gt;='高考-分数线'!$F$2,18,0)),IF($D129="文科",IF(AND($M129&gt;='高考-分数线'!$C$3,I129&gt;='高考-分数线'!$F$3),36,IF(I129&gt;='高考-分数线'!$F$3,18,0))))</f>
        <v>0</v>
      </c>
      <c r="R129" s="9">
        <f>IF($D129="理科",IF(AND($M129&gt;='高考-分数线'!$C$2,J129&gt;='高考-分数线'!$G$2),36,IF(J129&gt;='高考-分数线'!$G$2,18,0)),IF($D129="文科",IF(AND($M129&gt;='高考-分数线'!$C$3,J129&gt;='高考-分数线'!$G$3),36,IF(J129&gt;='高考-分数线'!$G$3,18,0))))</f>
        <v>18</v>
      </c>
      <c r="S129" s="9">
        <f>IF($D129="理科",IF(AND($M129&gt;='高考-分数线'!$C$2,K129&gt;='高考-分数线'!$H$2),36,IF(K129&gt;='高考-分数线'!$H$2,18,0)),IF($D129="文科",IF(AND($M129&gt;='高考-分数线'!$C$3,K129&gt;='高考-分数线'!$H$3),36,IF(K129&gt;='高考-分数线'!$H$3,18,0))))</f>
        <v>0</v>
      </c>
      <c r="T129" s="9">
        <f>IF($D129="理科",IF(AND($M129&gt;='高考-分数线'!$C$2,L129&gt;='高考-分数线'!$I$2),36,IF(L129&gt;='高考-分数线'!$I$2,18,0)),IF($D129="文科",IF(AND($M129&gt;='高考-分数线'!$C$3,L129&gt;='高考-分数线'!$I$3),36,IF(L129&gt;='高考-分数线'!$I$3,18,0))))</f>
        <v>0</v>
      </c>
      <c r="U129" s="33"/>
      <c r="V129" s="54" t="s">
        <v>74</v>
      </c>
      <c r="W129" s="9">
        <f t="shared" si="38"/>
        <v>0</v>
      </c>
      <c r="X129" s="54" t="s">
        <v>79</v>
      </c>
      <c r="Y129" s="9">
        <f t="shared" si="39"/>
        <v>0</v>
      </c>
      <c r="Z129" s="54" t="s">
        <v>86</v>
      </c>
      <c r="AA129" s="9">
        <f t="shared" si="40"/>
        <v>0</v>
      </c>
      <c r="AB129" s="54" t="s">
        <v>91</v>
      </c>
      <c r="AC129" s="9">
        <f t="shared" si="41"/>
        <v>1.8</v>
      </c>
      <c r="AD129" s="54" t="s">
        <v>96</v>
      </c>
      <c r="AE129" s="9">
        <f t="shared" si="42"/>
        <v>0</v>
      </c>
      <c r="AF129" s="54" t="s">
        <v>102</v>
      </c>
      <c r="AG129" s="9">
        <f t="shared" si="43"/>
        <v>0</v>
      </c>
      <c r="AH129" s="9"/>
      <c r="AI129" s="9" t="s">
        <v>75</v>
      </c>
      <c r="AJ129" s="9">
        <f t="shared" si="44"/>
        <v>0</v>
      </c>
      <c r="AK129" s="55" t="s">
        <v>82</v>
      </c>
      <c r="AL129" s="9">
        <f t="shared" si="45"/>
        <v>0</v>
      </c>
      <c r="AM129" s="9" t="s">
        <v>88</v>
      </c>
      <c r="AN129" s="9">
        <f t="shared" si="46"/>
        <v>0</v>
      </c>
      <c r="AO129" s="54" t="s">
        <v>95</v>
      </c>
      <c r="AP129" s="9">
        <f t="shared" si="47"/>
        <v>1.8</v>
      </c>
      <c r="AQ129" s="54" t="s">
        <v>99</v>
      </c>
      <c r="AR129" s="9">
        <f t="shared" si="48"/>
        <v>0</v>
      </c>
      <c r="AS129" s="54" t="s">
        <v>122</v>
      </c>
      <c r="AT129" s="9">
        <f t="shared" si="49"/>
        <v>0</v>
      </c>
      <c r="AU129" s="9"/>
      <c r="AV129" s="54" t="s">
        <v>75</v>
      </c>
      <c r="AW129" s="9">
        <f t="shared" si="50"/>
        <v>0</v>
      </c>
      <c r="AX129" s="54" t="s">
        <v>132</v>
      </c>
      <c r="AY129" s="9">
        <f t="shared" si="51"/>
        <v>0</v>
      </c>
      <c r="AZ129" s="54" t="s">
        <v>90</v>
      </c>
      <c r="BA129" s="9">
        <f t="shared" si="52"/>
        <v>0</v>
      </c>
      <c r="BB129" s="54" t="s">
        <v>94</v>
      </c>
      <c r="BC129" s="9">
        <f t="shared" si="53"/>
        <v>2.7</v>
      </c>
      <c r="BD129" s="54" t="s">
        <v>99</v>
      </c>
      <c r="BE129" s="9">
        <f t="shared" si="54"/>
        <v>0</v>
      </c>
      <c r="BF129" s="54" t="s">
        <v>122</v>
      </c>
      <c r="BG129" s="9">
        <f t="shared" si="55"/>
        <v>0</v>
      </c>
      <c r="BH129" s="9"/>
      <c r="BI129" s="54" t="s">
        <v>75</v>
      </c>
      <c r="BJ129" s="9">
        <f t="shared" si="56"/>
        <v>0</v>
      </c>
      <c r="BK129" s="55" t="s">
        <v>83</v>
      </c>
      <c r="BL129" s="9">
        <f t="shared" si="57"/>
        <v>0</v>
      </c>
      <c r="BM129" s="54" t="s">
        <v>90</v>
      </c>
      <c r="BN129" s="9">
        <f t="shared" si="58"/>
        <v>0</v>
      </c>
      <c r="BO129" s="54" t="s">
        <v>94</v>
      </c>
      <c r="BP129" s="9">
        <f t="shared" si="59"/>
        <v>2.7</v>
      </c>
      <c r="BQ129" s="54" t="s">
        <v>99</v>
      </c>
      <c r="BR129" s="9">
        <f t="shared" si="60"/>
        <v>0</v>
      </c>
      <c r="BS129" s="54" t="s">
        <v>122</v>
      </c>
      <c r="BT129" s="9">
        <f t="shared" si="61"/>
        <v>0</v>
      </c>
      <c r="BU129" s="9"/>
      <c r="BV129" s="54" t="s">
        <v>75</v>
      </c>
      <c r="BW129" s="9">
        <f t="shared" si="62"/>
        <v>0</v>
      </c>
      <c r="BX129" s="55" t="s">
        <v>138</v>
      </c>
      <c r="BY129" s="9">
        <f t="shared" si="63"/>
        <v>0</v>
      </c>
      <c r="BZ129" s="54" t="s">
        <v>88</v>
      </c>
      <c r="CA129" s="9">
        <f t="shared" si="64"/>
        <v>0</v>
      </c>
      <c r="CB129" s="54" t="s">
        <v>93</v>
      </c>
      <c r="CC129" s="9">
        <f t="shared" si="65"/>
        <v>4.5</v>
      </c>
      <c r="CD129" s="54" t="s">
        <v>99</v>
      </c>
      <c r="CE129" s="9">
        <f t="shared" si="66"/>
        <v>0</v>
      </c>
      <c r="CF129" s="54" t="s">
        <v>102</v>
      </c>
      <c r="CG129" s="9">
        <f t="shared" si="67"/>
        <v>0</v>
      </c>
      <c r="CH129" s="9"/>
      <c r="CI129" s="54" t="s">
        <v>75</v>
      </c>
      <c r="CJ129" s="9">
        <f t="shared" si="68"/>
        <v>0</v>
      </c>
      <c r="CK129" s="55" t="s">
        <v>138</v>
      </c>
      <c r="CL129" s="9">
        <f t="shared" si="69"/>
        <v>0</v>
      </c>
      <c r="CM129" s="54" t="s">
        <v>88</v>
      </c>
      <c r="CN129" s="9">
        <f t="shared" si="70"/>
        <v>0</v>
      </c>
      <c r="CO129" s="54" t="s">
        <v>93</v>
      </c>
      <c r="CP129" s="9">
        <f t="shared" si="71"/>
        <v>4.5</v>
      </c>
      <c r="CQ129" s="54" t="s">
        <v>99</v>
      </c>
      <c r="CR129" s="9">
        <f t="shared" si="72"/>
        <v>0</v>
      </c>
      <c r="CS129" s="54" t="s">
        <v>102</v>
      </c>
      <c r="CT129" s="9">
        <f t="shared" si="73"/>
        <v>0</v>
      </c>
    </row>
    <row r="130" spans="1:98" x14ac:dyDescent="0.15">
      <c r="A130" s="33" t="s">
        <v>424</v>
      </c>
      <c r="B130" s="34" t="s">
        <v>425</v>
      </c>
      <c r="C130" s="35" t="s">
        <v>170</v>
      </c>
      <c r="D130" s="35" t="s">
        <v>51</v>
      </c>
      <c r="E130" s="9"/>
      <c r="F130" s="36"/>
      <c r="G130" s="33">
        <v>103</v>
      </c>
      <c r="H130" s="9">
        <v>56</v>
      </c>
      <c r="I130" s="9">
        <v>92</v>
      </c>
      <c r="J130" s="9">
        <v>31.5</v>
      </c>
      <c r="K130" s="9">
        <v>44.5</v>
      </c>
      <c r="L130" s="9">
        <v>54.5</v>
      </c>
      <c r="M130" s="4">
        <f t="shared" si="37"/>
        <v>381.5</v>
      </c>
      <c r="N130" s="33"/>
      <c r="O130" s="9">
        <f>IF($D130="理科",IF(AND($M130&gt;='高考-分数线'!$C$2,$G130&gt;='高考-分数线'!$D$2),36,IF($G130&gt;='高考-分数线'!$D$2,18,0)),IF($D130="文科",IF(AND($M130&gt;='高考-分数线'!$C$3,$G130&gt;='高考-分数线'!$D$3),36,IF($G130&gt;='高考-分数线'!$D$3,18,0))))</f>
        <v>18</v>
      </c>
      <c r="P130" s="9">
        <f>IF($D130="理科",IF(AND($M130&gt;='高考-分数线'!$C$2,H130&gt;='高考-分数线'!$E$2),36,IF(H130&gt;='高考-分数线'!$E$2,18,0)),IF($D130="文科",IF(AND($M130&gt;='高考-分数线'!$C$3,H130&gt;='高考-分数线'!$E$3),36,IF(H130&gt;='高考-分数线'!$E$3,18,0))))</f>
        <v>0</v>
      </c>
      <c r="Q130" s="9">
        <f>IF($D130="理科",IF(AND($M130&gt;='高考-分数线'!$C$2,I130&gt;='高考-分数线'!$F$2),36,IF(I130&gt;='高考-分数线'!$F$2,18,0)),IF($D130="文科",IF(AND($M130&gt;='高考-分数线'!$C$3,I130&gt;='高考-分数线'!$F$3),36,IF(I130&gt;='高考-分数线'!$F$3,18,0))))</f>
        <v>0</v>
      </c>
      <c r="R130" s="9">
        <f>IF($D130="理科",IF(AND($M130&gt;='高考-分数线'!$C$2,J130&gt;='高考-分数线'!$G$2),36,IF(J130&gt;='高考-分数线'!$G$2,18,0)),IF($D130="文科",IF(AND($M130&gt;='高考-分数线'!$C$3,J130&gt;='高考-分数线'!$G$3),36,IF(J130&gt;='高考-分数线'!$G$3,18,0))))</f>
        <v>0</v>
      </c>
      <c r="S130" s="9">
        <f>IF($D130="理科",IF(AND($M130&gt;='高考-分数线'!$C$2,K130&gt;='高考-分数线'!$H$2),36,IF(K130&gt;='高考-分数线'!$H$2,18,0)),IF($D130="文科",IF(AND($M130&gt;='高考-分数线'!$C$3,K130&gt;='高考-分数线'!$H$3),36,IF(K130&gt;='高考-分数线'!$H$3,18,0))))</f>
        <v>0</v>
      </c>
      <c r="T130" s="9">
        <f>IF($D130="理科",IF(AND($M130&gt;='高考-分数线'!$C$2,L130&gt;='高考-分数线'!$I$2),36,IF(L130&gt;='高考-分数线'!$I$2,18,0)),IF($D130="文科",IF(AND($M130&gt;='高考-分数线'!$C$3,L130&gt;='高考-分数线'!$I$3),36,IF(L130&gt;='高考-分数线'!$I$3,18,0))))</f>
        <v>0</v>
      </c>
      <c r="U130" s="33"/>
      <c r="V130" s="54" t="s">
        <v>75</v>
      </c>
      <c r="W130" s="9">
        <f t="shared" si="38"/>
        <v>1.8</v>
      </c>
      <c r="X130" s="54" t="s">
        <v>81</v>
      </c>
      <c r="Y130" s="9">
        <f t="shared" si="39"/>
        <v>0</v>
      </c>
      <c r="Z130" s="54" t="s">
        <v>87</v>
      </c>
      <c r="AA130" s="9">
        <f t="shared" si="40"/>
        <v>0</v>
      </c>
      <c r="AB130" s="54" t="s">
        <v>95</v>
      </c>
      <c r="AC130" s="9">
        <f t="shared" si="41"/>
        <v>0</v>
      </c>
      <c r="AD130" s="54" t="s">
        <v>96</v>
      </c>
      <c r="AE130" s="9">
        <f t="shared" si="42"/>
        <v>0</v>
      </c>
      <c r="AF130" s="54" t="s">
        <v>121</v>
      </c>
      <c r="AG130" s="9">
        <f t="shared" si="43"/>
        <v>0</v>
      </c>
      <c r="AH130" s="9"/>
      <c r="AI130" s="9" t="s">
        <v>75</v>
      </c>
      <c r="AJ130" s="9">
        <f t="shared" si="44"/>
        <v>1.8</v>
      </c>
      <c r="AK130" s="55" t="s">
        <v>82</v>
      </c>
      <c r="AL130" s="9">
        <f t="shared" si="45"/>
        <v>0</v>
      </c>
      <c r="AM130" s="9" t="s">
        <v>88</v>
      </c>
      <c r="AN130" s="9">
        <f t="shared" si="46"/>
        <v>0</v>
      </c>
      <c r="AO130" s="54" t="s">
        <v>95</v>
      </c>
      <c r="AP130" s="9">
        <f t="shared" si="47"/>
        <v>0</v>
      </c>
      <c r="AQ130" s="54" t="s">
        <v>99</v>
      </c>
      <c r="AR130" s="9">
        <f t="shared" si="48"/>
        <v>0</v>
      </c>
      <c r="AS130" s="54" t="s">
        <v>122</v>
      </c>
      <c r="AT130" s="9">
        <f t="shared" si="49"/>
        <v>0</v>
      </c>
      <c r="AU130" s="9"/>
      <c r="AV130" s="54" t="s">
        <v>74</v>
      </c>
      <c r="AW130" s="9">
        <f t="shared" si="50"/>
        <v>2.7</v>
      </c>
      <c r="AX130" s="54" t="s">
        <v>80</v>
      </c>
      <c r="AY130" s="9">
        <f t="shared" si="51"/>
        <v>0</v>
      </c>
      <c r="AZ130" s="54" t="s">
        <v>90</v>
      </c>
      <c r="BA130" s="9">
        <f t="shared" si="52"/>
        <v>0</v>
      </c>
      <c r="BB130" s="54" t="s">
        <v>94</v>
      </c>
      <c r="BC130" s="9">
        <f t="shared" si="53"/>
        <v>0</v>
      </c>
      <c r="BD130" s="54" t="s">
        <v>99</v>
      </c>
      <c r="BE130" s="9">
        <f t="shared" si="54"/>
        <v>0</v>
      </c>
      <c r="BF130" s="54" t="s">
        <v>122</v>
      </c>
      <c r="BG130" s="9">
        <f t="shared" si="55"/>
        <v>0</v>
      </c>
      <c r="BH130" s="9"/>
      <c r="BI130" s="54" t="s">
        <v>74</v>
      </c>
      <c r="BJ130" s="9">
        <f t="shared" si="56"/>
        <v>2.7</v>
      </c>
      <c r="BK130" s="55" t="s">
        <v>80</v>
      </c>
      <c r="BL130" s="9">
        <f t="shared" si="57"/>
        <v>0</v>
      </c>
      <c r="BM130" s="54" t="s">
        <v>90</v>
      </c>
      <c r="BN130" s="9">
        <f t="shared" si="58"/>
        <v>0</v>
      </c>
      <c r="BO130" s="54" t="s">
        <v>94</v>
      </c>
      <c r="BP130" s="9">
        <f t="shared" si="59"/>
        <v>0</v>
      </c>
      <c r="BQ130" s="54" t="s">
        <v>99</v>
      </c>
      <c r="BR130" s="9">
        <f t="shared" si="60"/>
        <v>0</v>
      </c>
      <c r="BS130" s="54" t="s">
        <v>122</v>
      </c>
      <c r="BT130" s="9">
        <f t="shared" si="61"/>
        <v>0</v>
      </c>
      <c r="BU130" s="9"/>
      <c r="BV130" s="54" t="s">
        <v>75</v>
      </c>
      <c r="BW130" s="9">
        <f t="shared" si="62"/>
        <v>4.5</v>
      </c>
      <c r="BX130" s="55" t="s">
        <v>138</v>
      </c>
      <c r="BY130" s="9">
        <f t="shared" si="63"/>
        <v>0</v>
      </c>
      <c r="BZ130" s="54" t="s">
        <v>88</v>
      </c>
      <c r="CA130" s="9">
        <f t="shared" si="64"/>
        <v>0</v>
      </c>
      <c r="CB130" s="54" t="s">
        <v>91</v>
      </c>
      <c r="CC130" s="9">
        <f t="shared" si="65"/>
        <v>0</v>
      </c>
      <c r="CD130" s="54" t="s">
        <v>96</v>
      </c>
      <c r="CE130" s="9">
        <f t="shared" si="66"/>
        <v>0</v>
      </c>
      <c r="CF130" s="54" t="s">
        <v>122</v>
      </c>
      <c r="CG130" s="9">
        <f t="shared" si="67"/>
        <v>0</v>
      </c>
      <c r="CH130" s="9"/>
      <c r="CI130" s="54" t="s">
        <v>75</v>
      </c>
      <c r="CJ130" s="9">
        <f t="shared" si="68"/>
        <v>4.5</v>
      </c>
      <c r="CK130" s="55" t="s">
        <v>138</v>
      </c>
      <c r="CL130" s="9">
        <f t="shared" si="69"/>
        <v>0</v>
      </c>
      <c r="CM130" s="54" t="s">
        <v>88</v>
      </c>
      <c r="CN130" s="9">
        <f t="shared" si="70"/>
        <v>0</v>
      </c>
      <c r="CO130" s="54" t="s">
        <v>91</v>
      </c>
      <c r="CP130" s="9">
        <f t="shared" si="71"/>
        <v>0</v>
      </c>
      <c r="CQ130" s="54" t="s">
        <v>96</v>
      </c>
      <c r="CR130" s="9">
        <f t="shared" si="72"/>
        <v>0</v>
      </c>
      <c r="CS130" s="54" t="s">
        <v>122</v>
      </c>
      <c r="CT130" s="9">
        <f t="shared" si="73"/>
        <v>0</v>
      </c>
    </row>
    <row r="131" spans="1:98" x14ac:dyDescent="0.15">
      <c r="A131" s="33" t="s">
        <v>426</v>
      </c>
      <c r="B131" s="34" t="s">
        <v>427</v>
      </c>
      <c r="C131" s="35" t="s">
        <v>170</v>
      </c>
      <c r="D131" s="35" t="s">
        <v>51</v>
      </c>
      <c r="E131" s="9"/>
      <c r="F131" s="36"/>
      <c r="G131" s="33">
        <v>94</v>
      </c>
      <c r="H131" s="9">
        <v>65</v>
      </c>
      <c r="I131" s="9">
        <v>87</v>
      </c>
      <c r="J131" s="9">
        <v>42.5</v>
      </c>
      <c r="K131" s="9">
        <v>35</v>
      </c>
      <c r="L131" s="9">
        <v>57.5</v>
      </c>
      <c r="M131" s="4">
        <f t="shared" si="37"/>
        <v>381</v>
      </c>
      <c r="N131" s="33"/>
      <c r="O131" s="9">
        <f>IF($D131="理科",IF(AND($M131&gt;='高考-分数线'!$C$2,$G131&gt;='高考-分数线'!$D$2),36,IF($G131&gt;='高考-分数线'!$D$2,18,0)),IF($D131="文科",IF(AND($M131&gt;='高考-分数线'!$C$3,$G131&gt;='高考-分数线'!$D$3),36,IF($G131&gt;='高考-分数线'!$D$3,18,0))))</f>
        <v>0</v>
      </c>
      <c r="P131" s="9">
        <f>IF($D131="理科",IF(AND($M131&gt;='高考-分数线'!$C$2,H131&gt;='高考-分数线'!$E$2),36,IF(H131&gt;='高考-分数线'!$E$2,18,0)),IF($D131="文科",IF(AND($M131&gt;='高考-分数线'!$C$3,H131&gt;='高考-分数线'!$E$3),36,IF(H131&gt;='高考-分数线'!$E$3,18,0))))</f>
        <v>0</v>
      </c>
      <c r="Q131" s="9">
        <f>IF($D131="理科",IF(AND($M131&gt;='高考-分数线'!$C$2,I131&gt;='高考-分数线'!$F$2),36,IF(I131&gt;='高考-分数线'!$F$2,18,0)),IF($D131="文科",IF(AND($M131&gt;='高考-分数线'!$C$3,I131&gt;='高考-分数线'!$F$3),36,IF(I131&gt;='高考-分数线'!$F$3,18,0))))</f>
        <v>0</v>
      </c>
      <c r="R131" s="9">
        <f>IF($D131="理科",IF(AND($M131&gt;='高考-分数线'!$C$2,J131&gt;='高考-分数线'!$G$2),36,IF(J131&gt;='高考-分数线'!$G$2,18,0)),IF($D131="文科",IF(AND($M131&gt;='高考-分数线'!$C$3,J131&gt;='高考-分数线'!$G$3),36,IF(J131&gt;='高考-分数线'!$G$3,18,0))))</f>
        <v>0</v>
      </c>
      <c r="S131" s="9">
        <f>IF($D131="理科",IF(AND($M131&gt;='高考-分数线'!$C$2,K131&gt;='高考-分数线'!$H$2),36,IF(K131&gt;='高考-分数线'!$H$2,18,0)),IF($D131="文科",IF(AND($M131&gt;='高考-分数线'!$C$3,K131&gt;='高考-分数线'!$H$3),36,IF(K131&gt;='高考-分数线'!$H$3,18,0))))</f>
        <v>0</v>
      </c>
      <c r="T131" s="9">
        <f>IF($D131="理科",IF(AND($M131&gt;='高考-分数线'!$C$2,L131&gt;='高考-分数线'!$I$2),36,IF(L131&gt;='高考-分数线'!$I$2,18,0)),IF($D131="文科",IF(AND($M131&gt;='高考-分数线'!$C$3,L131&gt;='高考-分数线'!$I$3),36,IF(L131&gt;='高考-分数线'!$I$3,18,0))))</f>
        <v>0</v>
      </c>
      <c r="U131" s="33"/>
      <c r="V131" s="54" t="s">
        <v>75</v>
      </c>
      <c r="W131" s="9">
        <f t="shared" si="38"/>
        <v>0</v>
      </c>
      <c r="X131" s="54" t="s">
        <v>80</v>
      </c>
      <c r="Y131" s="9">
        <f t="shared" si="39"/>
        <v>0</v>
      </c>
      <c r="Z131" s="54" t="s">
        <v>89</v>
      </c>
      <c r="AA131" s="9">
        <f t="shared" si="40"/>
        <v>0</v>
      </c>
      <c r="AB131" s="54" t="s">
        <v>93</v>
      </c>
      <c r="AC131" s="9">
        <f t="shared" si="41"/>
        <v>0</v>
      </c>
      <c r="AD131" s="54" t="s">
        <v>96</v>
      </c>
      <c r="AE131" s="9">
        <f t="shared" si="42"/>
        <v>0</v>
      </c>
      <c r="AF131" s="54" t="s">
        <v>102</v>
      </c>
      <c r="AG131" s="9">
        <f t="shared" si="43"/>
        <v>0</v>
      </c>
      <c r="AH131" s="9"/>
      <c r="AI131" s="9" t="s">
        <v>77</v>
      </c>
      <c r="AJ131" s="9">
        <f t="shared" si="44"/>
        <v>0</v>
      </c>
      <c r="AK131" s="55" t="s">
        <v>83</v>
      </c>
      <c r="AL131" s="9">
        <f t="shared" si="45"/>
        <v>0</v>
      </c>
      <c r="AM131" s="9" t="s">
        <v>89</v>
      </c>
      <c r="AN131" s="9">
        <f t="shared" si="46"/>
        <v>0</v>
      </c>
      <c r="AO131" s="54" t="s">
        <v>93</v>
      </c>
      <c r="AP131" s="9">
        <f t="shared" si="47"/>
        <v>0</v>
      </c>
      <c r="AQ131" s="54" t="s">
        <v>99</v>
      </c>
      <c r="AR131" s="9">
        <f t="shared" si="48"/>
        <v>0</v>
      </c>
      <c r="AS131" s="54" t="s">
        <v>121</v>
      </c>
      <c r="AT131" s="9">
        <f t="shared" si="49"/>
        <v>0</v>
      </c>
      <c r="AU131" s="9"/>
      <c r="AV131" s="54" t="s">
        <v>77</v>
      </c>
      <c r="AW131" s="9">
        <f t="shared" si="50"/>
        <v>0</v>
      </c>
      <c r="AX131" s="54" t="s">
        <v>132</v>
      </c>
      <c r="AY131" s="9">
        <f t="shared" si="51"/>
        <v>0</v>
      </c>
      <c r="AZ131" s="54" t="s">
        <v>89</v>
      </c>
      <c r="BA131" s="9">
        <f t="shared" si="52"/>
        <v>0</v>
      </c>
      <c r="BB131" s="54" t="s">
        <v>94</v>
      </c>
      <c r="BC131" s="9">
        <f t="shared" si="53"/>
        <v>0</v>
      </c>
      <c r="BD131" s="54" t="s">
        <v>99</v>
      </c>
      <c r="BE131" s="9">
        <f t="shared" si="54"/>
        <v>0</v>
      </c>
      <c r="BF131" s="54" t="s">
        <v>102</v>
      </c>
      <c r="BG131" s="9">
        <f t="shared" si="55"/>
        <v>0</v>
      </c>
      <c r="BH131" s="9"/>
      <c r="BI131" s="54" t="s">
        <v>77</v>
      </c>
      <c r="BJ131" s="9">
        <f t="shared" si="56"/>
        <v>0</v>
      </c>
      <c r="BK131" s="55" t="s">
        <v>83</v>
      </c>
      <c r="BL131" s="9">
        <f t="shared" si="57"/>
        <v>0</v>
      </c>
      <c r="BM131" s="54" t="s">
        <v>89</v>
      </c>
      <c r="BN131" s="9">
        <f t="shared" si="58"/>
        <v>0</v>
      </c>
      <c r="BO131" s="54" t="s">
        <v>94</v>
      </c>
      <c r="BP131" s="9">
        <f t="shared" si="59"/>
        <v>0</v>
      </c>
      <c r="BQ131" s="54" t="s">
        <v>99</v>
      </c>
      <c r="BR131" s="9">
        <f t="shared" si="60"/>
        <v>0</v>
      </c>
      <c r="BS131" s="54" t="s">
        <v>102</v>
      </c>
      <c r="BT131" s="9">
        <f t="shared" si="61"/>
        <v>0</v>
      </c>
      <c r="BU131" s="9"/>
      <c r="BV131" s="54" t="s">
        <v>74</v>
      </c>
      <c r="BW131" s="9">
        <f t="shared" si="62"/>
        <v>0</v>
      </c>
      <c r="BX131" s="55" t="s">
        <v>137</v>
      </c>
      <c r="BY131" s="9">
        <f t="shared" si="63"/>
        <v>0</v>
      </c>
      <c r="BZ131" s="54" t="s">
        <v>85</v>
      </c>
      <c r="CA131" s="9">
        <f t="shared" si="64"/>
        <v>0</v>
      </c>
      <c r="CB131" s="54" t="s">
        <v>94</v>
      </c>
      <c r="CC131" s="9">
        <f t="shared" si="65"/>
        <v>0</v>
      </c>
      <c r="CD131" s="54" t="s">
        <v>96</v>
      </c>
      <c r="CE131" s="9">
        <f t="shared" si="66"/>
        <v>0</v>
      </c>
      <c r="CF131" s="54" t="s">
        <v>122</v>
      </c>
      <c r="CG131" s="9">
        <f t="shared" si="67"/>
        <v>0</v>
      </c>
      <c r="CH131" s="9"/>
      <c r="CI131" s="54" t="s">
        <v>74</v>
      </c>
      <c r="CJ131" s="9">
        <f t="shared" si="68"/>
        <v>0</v>
      </c>
      <c r="CK131" s="55" t="s">
        <v>137</v>
      </c>
      <c r="CL131" s="9">
        <f t="shared" si="69"/>
        <v>0</v>
      </c>
      <c r="CM131" s="54" t="s">
        <v>85</v>
      </c>
      <c r="CN131" s="9">
        <f t="shared" si="70"/>
        <v>0</v>
      </c>
      <c r="CO131" s="54" t="s">
        <v>94</v>
      </c>
      <c r="CP131" s="9">
        <f t="shared" si="71"/>
        <v>0</v>
      </c>
      <c r="CQ131" s="54" t="s">
        <v>96</v>
      </c>
      <c r="CR131" s="9">
        <f t="shared" si="72"/>
        <v>0</v>
      </c>
      <c r="CS131" s="54" t="s">
        <v>122</v>
      </c>
      <c r="CT131" s="9">
        <f t="shared" si="73"/>
        <v>0</v>
      </c>
    </row>
    <row r="132" spans="1:98" x14ac:dyDescent="0.15">
      <c r="A132" s="33" t="s">
        <v>428</v>
      </c>
      <c r="B132" s="34" t="s">
        <v>429</v>
      </c>
      <c r="C132" s="35" t="s">
        <v>170</v>
      </c>
      <c r="D132" s="35" t="s">
        <v>51</v>
      </c>
      <c r="E132" s="9">
        <v>0.7</v>
      </c>
      <c r="F132" s="36"/>
      <c r="G132" s="33">
        <v>94</v>
      </c>
      <c r="H132" s="9">
        <v>70</v>
      </c>
      <c r="I132" s="9">
        <v>102</v>
      </c>
      <c r="J132" s="9">
        <v>41</v>
      </c>
      <c r="K132" s="9">
        <v>36</v>
      </c>
      <c r="L132" s="9">
        <v>34.5</v>
      </c>
      <c r="M132" s="4">
        <f t="shared" ref="M132:M195" si="74">SUM(G132:L132)</f>
        <v>377.5</v>
      </c>
      <c r="N132" s="33"/>
      <c r="O132" s="9">
        <f>IF($D132="理科",IF(AND($M132&gt;='高考-分数线'!$C$2,$G132&gt;='高考-分数线'!$D$2),36,IF($G132&gt;='高考-分数线'!$D$2,18,0)),IF($D132="文科",IF(AND($M132&gt;='高考-分数线'!$C$3,$G132&gt;='高考-分数线'!$D$3),36,IF($G132&gt;='高考-分数线'!$D$3,18,0))))</f>
        <v>0</v>
      </c>
      <c r="P132" s="9">
        <f>IF($D132="理科",IF(AND($M132&gt;='高考-分数线'!$C$2,H132&gt;='高考-分数线'!$E$2),36,IF(H132&gt;='高考-分数线'!$E$2,18,0)),IF($D132="文科",IF(AND($M132&gt;='高考-分数线'!$C$3,H132&gt;='高考-分数线'!$E$3),36,IF(H132&gt;='高考-分数线'!$E$3,18,0))))</f>
        <v>0</v>
      </c>
      <c r="Q132" s="9">
        <f>IF($D132="理科",IF(AND($M132&gt;='高考-分数线'!$C$2,I132&gt;='高考-分数线'!$F$2),36,IF(I132&gt;='高考-分数线'!$F$2,18,0)),IF($D132="文科",IF(AND($M132&gt;='高考-分数线'!$C$3,I132&gt;='高考-分数线'!$F$3),36,IF(I132&gt;='高考-分数线'!$F$3,18,0))))</f>
        <v>0</v>
      </c>
      <c r="R132" s="9">
        <f>IF($D132="理科",IF(AND($M132&gt;='高考-分数线'!$C$2,J132&gt;='高考-分数线'!$G$2),36,IF(J132&gt;='高考-分数线'!$G$2,18,0)),IF($D132="文科",IF(AND($M132&gt;='高考-分数线'!$C$3,J132&gt;='高考-分数线'!$G$3),36,IF(J132&gt;='高考-分数线'!$G$3,18,0))))</f>
        <v>0</v>
      </c>
      <c r="S132" s="9">
        <f>IF($D132="理科",IF(AND($M132&gt;='高考-分数线'!$C$2,K132&gt;='高考-分数线'!$H$2),36,IF(K132&gt;='高考-分数线'!$H$2,18,0)),IF($D132="文科",IF(AND($M132&gt;='高考-分数线'!$C$3,K132&gt;='高考-分数线'!$H$3),36,IF(K132&gt;='高考-分数线'!$H$3,18,0))))</f>
        <v>0</v>
      </c>
      <c r="T132" s="9">
        <f>IF($D132="理科",IF(AND($M132&gt;='高考-分数线'!$C$2,L132&gt;='高考-分数线'!$I$2),36,IF(L132&gt;='高考-分数线'!$I$2,18,0)),IF($D132="文科",IF(AND($M132&gt;='高考-分数线'!$C$3,L132&gt;='高考-分数线'!$I$3),36,IF(L132&gt;='高考-分数线'!$I$3,18,0))))</f>
        <v>0</v>
      </c>
      <c r="U132" s="33"/>
      <c r="V132" s="54" t="s">
        <v>74</v>
      </c>
      <c r="W132" s="9">
        <f t="shared" si="38"/>
        <v>0</v>
      </c>
      <c r="X132" s="54" t="s">
        <v>84</v>
      </c>
      <c r="Y132" s="9">
        <f t="shared" si="39"/>
        <v>0</v>
      </c>
      <c r="Z132" s="54" t="s">
        <v>88</v>
      </c>
      <c r="AA132" s="9">
        <f t="shared" si="40"/>
        <v>0</v>
      </c>
      <c r="AB132" s="54" t="s">
        <v>93</v>
      </c>
      <c r="AC132" s="9">
        <f t="shared" si="41"/>
        <v>0</v>
      </c>
      <c r="AD132" s="54" t="s">
        <v>125</v>
      </c>
      <c r="AE132" s="9">
        <f t="shared" si="42"/>
        <v>0</v>
      </c>
      <c r="AF132" s="54" t="s">
        <v>100</v>
      </c>
      <c r="AG132" s="9">
        <f t="shared" si="43"/>
        <v>0</v>
      </c>
      <c r="AH132" s="9"/>
      <c r="AI132" s="9" t="s">
        <v>78</v>
      </c>
      <c r="AJ132" s="9">
        <f t="shared" si="44"/>
        <v>0</v>
      </c>
      <c r="AK132" s="55" t="s">
        <v>81</v>
      </c>
      <c r="AL132" s="9">
        <f t="shared" si="45"/>
        <v>0</v>
      </c>
      <c r="AM132" s="9" t="s">
        <v>88</v>
      </c>
      <c r="AN132" s="9">
        <f t="shared" si="46"/>
        <v>0</v>
      </c>
      <c r="AO132" s="54" t="s">
        <v>91</v>
      </c>
      <c r="AP132" s="9">
        <f t="shared" si="47"/>
        <v>0</v>
      </c>
      <c r="AQ132" s="54" t="s">
        <v>96</v>
      </c>
      <c r="AR132" s="9">
        <f t="shared" si="48"/>
        <v>0</v>
      </c>
      <c r="AS132" s="54" t="s">
        <v>121</v>
      </c>
      <c r="AT132" s="9">
        <f t="shared" si="49"/>
        <v>0</v>
      </c>
      <c r="AU132" s="9"/>
      <c r="AV132" s="54" t="s">
        <v>78</v>
      </c>
      <c r="AW132" s="9">
        <f t="shared" si="50"/>
        <v>0</v>
      </c>
      <c r="AX132" s="54" t="s">
        <v>81</v>
      </c>
      <c r="AY132" s="9">
        <f t="shared" si="51"/>
        <v>0</v>
      </c>
      <c r="AZ132" s="54" t="s">
        <v>85</v>
      </c>
      <c r="BA132" s="9">
        <f t="shared" si="52"/>
        <v>0</v>
      </c>
      <c r="BB132" s="54" t="s">
        <v>91</v>
      </c>
      <c r="BC132" s="9">
        <f t="shared" si="53"/>
        <v>0</v>
      </c>
      <c r="BD132" s="54" t="s">
        <v>96</v>
      </c>
      <c r="BE132" s="9">
        <f t="shared" si="54"/>
        <v>0</v>
      </c>
      <c r="BF132" s="54" t="s">
        <v>102</v>
      </c>
      <c r="BG132" s="9">
        <f t="shared" si="55"/>
        <v>0</v>
      </c>
      <c r="BH132" s="9"/>
      <c r="BI132" s="54" t="s">
        <v>78</v>
      </c>
      <c r="BJ132" s="9">
        <f t="shared" si="56"/>
        <v>0</v>
      </c>
      <c r="BK132" s="55" t="s">
        <v>81</v>
      </c>
      <c r="BL132" s="9">
        <f t="shared" si="57"/>
        <v>0</v>
      </c>
      <c r="BM132" s="54" t="s">
        <v>85</v>
      </c>
      <c r="BN132" s="9">
        <f t="shared" si="58"/>
        <v>0</v>
      </c>
      <c r="BO132" s="54" t="s">
        <v>91</v>
      </c>
      <c r="BP132" s="9">
        <f t="shared" si="59"/>
        <v>0</v>
      </c>
      <c r="BQ132" s="54" t="s">
        <v>96</v>
      </c>
      <c r="BR132" s="9">
        <f t="shared" si="60"/>
        <v>0</v>
      </c>
      <c r="BS132" s="54" t="s">
        <v>102</v>
      </c>
      <c r="BT132" s="9">
        <f t="shared" si="61"/>
        <v>0</v>
      </c>
      <c r="BU132" s="9"/>
      <c r="BV132" s="54" t="s">
        <v>75</v>
      </c>
      <c r="BW132" s="9">
        <f t="shared" si="62"/>
        <v>0</v>
      </c>
      <c r="BX132" s="55" t="s">
        <v>81</v>
      </c>
      <c r="BY132" s="9">
        <f t="shared" si="63"/>
        <v>0</v>
      </c>
      <c r="BZ132" s="54" t="s">
        <v>89</v>
      </c>
      <c r="CA132" s="9">
        <f t="shared" si="64"/>
        <v>0</v>
      </c>
      <c r="CB132" s="54" t="s">
        <v>94</v>
      </c>
      <c r="CC132" s="9">
        <f t="shared" si="65"/>
        <v>0</v>
      </c>
      <c r="CD132" s="54" t="s">
        <v>98</v>
      </c>
      <c r="CE132" s="9">
        <f t="shared" si="66"/>
        <v>0</v>
      </c>
      <c r="CF132" s="54" t="s">
        <v>121</v>
      </c>
      <c r="CG132" s="9">
        <f t="shared" si="67"/>
        <v>0</v>
      </c>
      <c r="CH132" s="9"/>
      <c r="CI132" s="54" t="s">
        <v>75</v>
      </c>
      <c r="CJ132" s="9">
        <f t="shared" si="68"/>
        <v>0</v>
      </c>
      <c r="CK132" s="55" t="s">
        <v>81</v>
      </c>
      <c r="CL132" s="9">
        <f t="shared" si="69"/>
        <v>0</v>
      </c>
      <c r="CM132" s="54" t="s">
        <v>89</v>
      </c>
      <c r="CN132" s="9">
        <f t="shared" si="70"/>
        <v>0</v>
      </c>
      <c r="CO132" s="54" t="s">
        <v>94</v>
      </c>
      <c r="CP132" s="9">
        <f t="shared" si="71"/>
        <v>0</v>
      </c>
      <c r="CQ132" s="54" t="s">
        <v>98</v>
      </c>
      <c r="CR132" s="9">
        <f t="shared" si="72"/>
        <v>0</v>
      </c>
      <c r="CS132" s="54" t="s">
        <v>121</v>
      </c>
      <c r="CT132" s="9">
        <f t="shared" si="73"/>
        <v>0</v>
      </c>
    </row>
    <row r="133" spans="1:98" x14ac:dyDescent="0.15">
      <c r="A133" s="33" t="s">
        <v>430</v>
      </c>
      <c r="B133" s="34" t="s">
        <v>431</v>
      </c>
      <c r="C133" s="35" t="s">
        <v>170</v>
      </c>
      <c r="D133" s="35" t="s">
        <v>51</v>
      </c>
      <c r="E133" s="9"/>
      <c r="F133" s="36"/>
      <c r="G133" s="33">
        <v>98</v>
      </c>
      <c r="H133" s="9">
        <v>82</v>
      </c>
      <c r="I133" s="9">
        <v>82</v>
      </c>
      <c r="J133" s="9">
        <v>23</v>
      </c>
      <c r="K133" s="9">
        <v>46</v>
      </c>
      <c r="L133" s="9">
        <v>46</v>
      </c>
      <c r="M133" s="4">
        <f t="shared" si="74"/>
        <v>377</v>
      </c>
      <c r="N133" s="33"/>
      <c r="O133" s="9">
        <f>IF($D133="理科",IF(AND($M133&gt;='高考-分数线'!$C$2,$G133&gt;='高考-分数线'!$D$2),36,IF($G133&gt;='高考-分数线'!$D$2,18,0)),IF($D133="文科",IF(AND($M133&gt;='高考-分数线'!$C$3,$G133&gt;='高考-分数线'!$D$3),36,IF($G133&gt;='高考-分数线'!$D$3,18,0))))</f>
        <v>0</v>
      </c>
      <c r="P133" s="9">
        <f>IF($D133="理科",IF(AND($M133&gt;='高考-分数线'!$C$2,H133&gt;='高考-分数线'!$E$2),36,IF(H133&gt;='高考-分数线'!$E$2,18,0)),IF($D133="文科",IF(AND($M133&gt;='高考-分数线'!$C$3,H133&gt;='高考-分数线'!$E$3),36,IF(H133&gt;='高考-分数线'!$E$3,18,0))))</f>
        <v>0</v>
      </c>
      <c r="Q133" s="9">
        <f>IF($D133="理科",IF(AND($M133&gt;='高考-分数线'!$C$2,I133&gt;='高考-分数线'!$F$2),36,IF(I133&gt;='高考-分数线'!$F$2,18,0)),IF($D133="文科",IF(AND($M133&gt;='高考-分数线'!$C$3,I133&gt;='高考-分数线'!$F$3),36,IF(I133&gt;='高考-分数线'!$F$3,18,0))))</f>
        <v>0</v>
      </c>
      <c r="R133" s="9">
        <f>IF($D133="理科",IF(AND($M133&gt;='高考-分数线'!$C$2,J133&gt;='高考-分数线'!$G$2),36,IF(J133&gt;='高考-分数线'!$G$2,18,0)),IF($D133="文科",IF(AND($M133&gt;='高考-分数线'!$C$3,J133&gt;='高考-分数线'!$G$3),36,IF(J133&gt;='高考-分数线'!$G$3,18,0))))</f>
        <v>0</v>
      </c>
      <c r="S133" s="9">
        <f>IF($D133="理科",IF(AND($M133&gt;='高考-分数线'!$C$2,K133&gt;='高考-分数线'!$H$2),36,IF(K133&gt;='高考-分数线'!$H$2,18,0)),IF($D133="文科",IF(AND($M133&gt;='高考-分数线'!$C$3,K133&gt;='高考-分数线'!$H$3),36,IF(K133&gt;='高考-分数线'!$H$3,18,0))))</f>
        <v>0</v>
      </c>
      <c r="T133" s="9">
        <f>IF($D133="理科",IF(AND($M133&gt;='高考-分数线'!$C$2,L133&gt;='高考-分数线'!$I$2),36,IF(L133&gt;='高考-分数线'!$I$2,18,0)),IF($D133="文科",IF(AND($M133&gt;='高考-分数线'!$C$3,L133&gt;='高考-分数线'!$I$3),36,IF(L133&gt;='高考-分数线'!$I$3,18,0))))</f>
        <v>0</v>
      </c>
      <c r="U133" s="33"/>
      <c r="V133" s="54" t="s">
        <v>76</v>
      </c>
      <c r="W133" s="9">
        <f t="shared" ref="W133:W196" si="75">$O133*0.5*2/10</f>
        <v>0</v>
      </c>
      <c r="X133" s="54" t="s">
        <v>83</v>
      </c>
      <c r="Y133" s="9">
        <f t="shared" ref="Y133:Y196" si="76">$P133*0.5*2/10</f>
        <v>0</v>
      </c>
      <c r="Z133" s="54" t="s">
        <v>85</v>
      </c>
      <c r="AA133" s="9">
        <f t="shared" ref="AA133:AA196" si="77">$Q133*0.5*2/10</f>
        <v>0</v>
      </c>
      <c r="AB133" s="54" t="s">
        <v>91</v>
      </c>
      <c r="AC133" s="9">
        <f t="shared" ref="AC133:AC196" si="78">$R133*0.5*2/10</f>
        <v>0</v>
      </c>
      <c r="AD133" s="54" t="s">
        <v>125</v>
      </c>
      <c r="AE133" s="9">
        <f t="shared" ref="AE133:AE196" si="79">$S133*0.5*2/10</f>
        <v>0</v>
      </c>
      <c r="AF133" s="54" t="s">
        <v>125</v>
      </c>
      <c r="AG133" s="9">
        <f t="shared" ref="AG133:AG196" si="80">$T133*0.5*2/10</f>
        <v>0</v>
      </c>
      <c r="AH133" s="9"/>
      <c r="AI133" s="9" t="s">
        <v>77</v>
      </c>
      <c r="AJ133" s="9">
        <f t="shared" ref="AJ133:AJ196" si="81">$O133*0.5*2/10</f>
        <v>0</v>
      </c>
      <c r="AK133" s="55" t="s">
        <v>81</v>
      </c>
      <c r="AL133" s="9">
        <f t="shared" ref="AL133:AL196" si="82">$P133*0.5*2/10</f>
        <v>0</v>
      </c>
      <c r="AM133" s="9" t="s">
        <v>89</v>
      </c>
      <c r="AN133" s="9">
        <f t="shared" ref="AN133:AN196" si="83">$Q133*0.5*2/10</f>
        <v>0</v>
      </c>
      <c r="AO133" s="54" t="s">
        <v>91</v>
      </c>
      <c r="AP133" s="9">
        <f t="shared" ref="AP133:AP196" si="84">$R133*0.5*2/10</f>
        <v>0</v>
      </c>
      <c r="AQ133" s="54" t="s">
        <v>96</v>
      </c>
      <c r="AR133" s="9">
        <f t="shared" ref="AR133:AR196" si="85">$S133*0.5*2/10</f>
        <v>0</v>
      </c>
      <c r="AS133" s="54" t="s">
        <v>102</v>
      </c>
      <c r="AT133" s="9">
        <f t="shared" ref="AT133:AT196" si="86">$T133*0.5*2/10</f>
        <v>0</v>
      </c>
      <c r="AU133" s="9"/>
      <c r="AV133" s="54" t="s">
        <v>74</v>
      </c>
      <c r="AW133" s="9">
        <f t="shared" ref="AW133:AW196" si="87">$O133*0.5*3/10</f>
        <v>0</v>
      </c>
      <c r="AX133" s="54" t="s">
        <v>81</v>
      </c>
      <c r="AY133" s="9">
        <f t="shared" ref="AY133:AY196" si="88">$P133*0.5*3/10</f>
        <v>0</v>
      </c>
      <c r="AZ133" s="54" t="s">
        <v>89</v>
      </c>
      <c r="BA133" s="9">
        <f t="shared" ref="BA133:BA196" si="89">$Q133*0.5*3/10</f>
        <v>0</v>
      </c>
      <c r="BB133" s="54" t="s">
        <v>91</v>
      </c>
      <c r="BC133" s="9">
        <f t="shared" ref="BC133:BC196" si="90">$R133*0.5*3/10</f>
        <v>0</v>
      </c>
      <c r="BD133" s="54" t="s">
        <v>96</v>
      </c>
      <c r="BE133" s="9">
        <f t="shared" ref="BE133:BE196" si="91">$S133*0.5*3/10</f>
        <v>0</v>
      </c>
      <c r="BF133" s="54" t="s">
        <v>122</v>
      </c>
      <c r="BG133" s="9">
        <f t="shared" ref="BG133:BG196" si="92">$T133*0.5*3/10</f>
        <v>0</v>
      </c>
      <c r="BH133" s="9"/>
      <c r="BI133" s="54" t="s">
        <v>74</v>
      </c>
      <c r="BJ133" s="9">
        <f t="shared" ref="BJ133:BJ196" si="93">$O133*0.5*3/10</f>
        <v>0</v>
      </c>
      <c r="BK133" s="55" t="s">
        <v>81</v>
      </c>
      <c r="BL133" s="9">
        <f t="shared" ref="BL133:BL196" si="94">$P133*0.5*3/10</f>
        <v>0</v>
      </c>
      <c r="BM133" s="54" t="s">
        <v>89</v>
      </c>
      <c r="BN133" s="9">
        <f t="shared" ref="BN133:BN196" si="95">$Q133*0.5*3/10</f>
        <v>0</v>
      </c>
      <c r="BO133" s="54" t="s">
        <v>91</v>
      </c>
      <c r="BP133" s="9">
        <f t="shared" ref="BP133:BP196" si="96">$R133*0.5*3/10</f>
        <v>0</v>
      </c>
      <c r="BQ133" s="54" t="s">
        <v>96</v>
      </c>
      <c r="BR133" s="9">
        <f t="shared" ref="BR133:BR196" si="97">$S133*0.5*3/10</f>
        <v>0</v>
      </c>
      <c r="BS133" s="54" t="s">
        <v>122</v>
      </c>
      <c r="BT133" s="9">
        <f t="shared" ref="BT133:BT196" si="98">$T133*0.5*3/10</f>
        <v>0</v>
      </c>
      <c r="BU133" s="9"/>
      <c r="BV133" s="54" t="s">
        <v>75</v>
      </c>
      <c r="BW133" s="9">
        <f t="shared" ref="BW133:BW196" si="99">$O133*0.5*5/10</f>
        <v>0</v>
      </c>
      <c r="BX133" s="55" t="s">
        <v>81</v>
      </c>
      <c r="BY133" s="9">
        <f t="shared" ref="BY133:BY196" si="100">$P133*0.5*5/10</f>
        <v>0</v>
      </c>
      <c r="BZ133" s="54" t="s">
        <v>89</v>
      </c>
      <c r="CA133" s="9">
        <f t="shared" ref="CA133:CA196" si="101">$Q133*0.5*5/10</f>
        <v>0</v>
      </c>
      <c r="CB133" s="54" t="s">
        <v>95</v>
      </c>
      <c r="CC133" s="9">
        <f t="shared" ref="CC133:CC196" si="102">$R133*0.5*5/10</f>
        <v>0</v>
      </c>
      <c r="CD133" s="54" t="s">
        <v>99</v>
      </c>
      <c r="CE133" s="9">
        <f t="shared" ref="CE133:CE196" si="103">$S133*0.5*5/10</f>
        <v>0</v>
      </c>
      <c r="CF133" s="54" t="s">
        <v>102</v>
      </c>
      <c r="CG133" s="9">
        <f t="shared" ref="CG133:CG196" si="104">$T133*0.5*5/10</f>
        <v>0</v>
      </c>
      <c r="CH133" s="9"/>
      <c r="CI133" s="54" t="s">
        <v>75</v>
      </c>
      <c r="CJ133" s="9">
        <f t="shared" ref="CJ133:CJ196" si="105">$O133*0.5*5/10</f>
        <v>0</v>
      </c>
      <c r="CK133" s="55" t="s">
        <v>81</v>
      </c>
      <c r="CL133" s="9">
        <f t="shared" ref="CL133:CL196" si="106">$P133*0.5*5/10</f>
        <v>0</v>
      </c>
      <c r="CM133" s="54" t="s">
        <v>89</v>
      </c>
      <c r="CN133" s="9">
        <f t="shared" ref="CN133:CN196" si="107">$Q133*0.5*5/10</f>
        <v>0</v>
      </c>
      <c r="CO133" s="54" t="s">
        <v>95</v>
      </c>
      <c r="CP133" s="9">
        <f t="shared" ref="CP133:CP196" si="108">$R133*0.5*5/10</f>
        <v>0</v>
      </c>
      <c r="CQ133" s="54" t="s">
        <v>99</v>
      </c>
      <c r="CR133" s="9">
        <f t="shared" ref="CR133:CR196" si="109">$S133*0.5*5/10</f>
        <v>0</v>
      </c>
      <c r="CS133" s="54" t="s">
        <v>102</v>
      </c>
      <c r="CT133" s="9">
        <f t="shared" ref="CT133:CT196" si="110">$T133*0.5*5/10</f>
        <v>0</v>
      </c>
    </row>
    <row r="134" spans="1:98" x14ac:dyDescent="0.15">
      <c r="A134" s="33" t="s">
        <v>432</v>
      </c>
      <c r="B134" s="34" t="s">
        <v>433</v>
      </c>
      <c r="C134" s="35" t="s">
        <v>170</v>
      </c>
      <c r="D134" s="35" t="s">
        <v>51</v>
      </c>
      <c r="E134" s="9"/>
      <c r="F134" s="36"/>
      <c r="G134" s="33">
        <v>95</v>
      </c>
      <c r="H134" s="9">
        <v>65</v>
      </c>
      <c r="I134" s="9">
        <v>33</v>
      </c>
      <c r="J134" s="9">
        <v>56.5</v>
      </c>
      <c r="K134" s="9">
        <v>53</v>
      </c>
      <c r="L134" s="9">
        <v>74.5</v>
      </c>
      <c r="M134" s="4">
        <f t="shared" si="74"/>
        <v>377</v>
      </c>
      <c r="N134" s="33"/>
      <c r="O134" s="9">
        <f>IF($D134="理科",IF(AND($M134&gt;='高考-分数线'!$C$2,$G134&gt;='高考-分数线'!$D$2),36,IF($G134&gt;='高考-分数线'!$D$2,18,0)),IF($D134="文科",IF(AND($M134&gt;='高考-分数线'!$C$3,$G134&gt;='高考-分数线'!$D$3),36,IF($G134&gt;='高考-分数线'!$D$3,18,0))))</f>
        <v>0</v>
      </c>
      <c r="P134" s="9">
        <f>IF($D134="理科",IF(AND($M134&gt;='高考-分数线'!$C$2,H134&gt;='高考-分数线'!$E$2),36,IF(H134&gt;='高考-分数线'!$E$2,18,0)),IF($D134="文科",IF(AND($M134&gt;='高考-分数线'!$C$3,H134&gt;='高考-分数线'!$E$3),36,IF(H134&gt;='高考-分数线'!$E$3,18,0))))</f>
        <v>0</v>
      </c>
      <c r="Q134" s="9">
        <f>IF($D134="理科",IF(AND($M134&gt;='高考-分数线'!$C$2,I134&gt;='高考-分数线'!$F$2),36,IF(I134&gt;='高考-分数线'!$F$2,18,0)),IF($D134="文科",IF(AND($M134&gt;='高考-分数线'!$C$3,I134&gt;='高考-分数线'!$F$3),36,IF(I134&gt;='高考-分数线'!$F$3,18,0))))</f>
        <v>0</v>
      </c>
      <c r="R134" s="9">
        <f>IF($D134="理科",IF(AND($M134&gt;='高考-分数线'!$C$2,J134&gt;='高考-分数线'!$G$2),36,IF(J134&gt;='高考-分数线'!$G$2,18,0)),IF($D134="文科",IF(AND($M134&gt;='高考-分数线'!$C$3,J134&gt;='高考-分数线'!$G$3),36,IF(J134&gt;='高考-分数线'!$G$3,18,0))))</f>
        <v>18</v>
      </c>
      <c r="S134" s="9">
        <f>IF($D134="理科",IF(AND($M134&gt;='高考-分数线'!$C$2,K134&gt;='高考-分数线'!$H$2),36,IF(K134&gt;='高考-分数线'!$H$2,18,0)),IF($D134="文科",IF(AND($M134&gt;='高考-分数线'!$C$3,K134&gt;='高考-分数线'!$H$3),36,IF(K134&gt;='高考-分数线'!$H$3,18,0))))</f>
        <v>0</v>
      </c>
      <c r="T134" s="9">
        <f>IF($D134="理科",IF(AND($M134&gt;='高考-分数线'!$C$2,L134&gt;='高考-分数线'!$I$2),36,IF(L134&gt;='高考-分数线'!$I$2,18,0)),IF($D134="文科",IF(AND($M134&gt;='高考-分数线'!$C$3,L134&gt;='高考-分数线'!$I$3),36,IF(L134&gt;='高考-分数线'!$I$3,18,0))))</f>
        <v>18</v>
      </c>
      <c r="U134" s="33"/>
      <c r="V134" s="54" t="s">
        <v>77</v>
      </c>
      <c r="W134" s="9">
        <f t="shared" si="75"/>
        <v>0</v>
      </c>
      <c r="X134" s="54" t="s">
        <v>82</v>
      </c>
      <c r="Y134" s="9">
        <f t="shared" si="76"/>
        <v>0</v>
      </c>
      <c r="Z134" s="54" t="s">
        <v>90</v>
      </c>
      <c r="AA134" s="9">
        <f t="shared" si="77"/>
        <v>0</v>
      </c>
      <c r="AB134" s="54" t="s">
        <v>94</v>
      </c>
      <c r="AC134" s="9">
        <f t="shared" si="78"/>
        <v>1.8</v>
      </c>
      <c r="AD134" s="54" t="s">
        <v>96</v>
      </c>
      <c r="AE134" s="9">
        <f t="shared" si="79"/>
        <v>0</v>
      </c>
      <c r="AF134" s="54" t="s">
        <v>102</v>
      </c>
      <c r="AG134" s="9">
        <f t="shared" si="80"/>
        <v>1.8</v>
      </c>
      <c r="AH134" s="9"/>
      <c r="AI134" s="9" t="s">
        <v>75</v>
      </c>
      <c r="AJ134" s="9">
        <f t="shared" si="81"/>
        <v>0</v>
      </c>
      <c r="AK134" s="55" t="s">
        <v>82</v>
      </c>
      <c r="AL134" s="9">
        <f t="shared" si="82"/>
        <v>0</v>
      </c>
      <c r="AM134" s="9" t="s">
        <v>88</v>
      </c>
      <c r="AN134" s="9">
        <f t="shared" si="83"/>
        <v>0</v>
      </c>
      <c r="AO134" s="54" t="s">
        <v>95</v>
      </c>
      <c r="AP134" s="9">
        <f t="shared" si="84"/>
        <v>1.8</v>
      </c>
      <c r="AQ134" s="54" t="s">
        <v>96</v>
      </c>
      <c r="AR134" s="9">
        <f t="shared" si="85"/>
        <v>0</v>
      </c>
      <c r="AS134" s="54" t="s">
        <v>102</v>
      </c>
      <c r="AT134" s="9">
        <f t="shared" si="86"/>
        <v>1.8</v>
      </c>
      <c r="AU134" s="9"/>
      <c r="AV134" s="54" t="s">
        <v>75</v>
      </c>
      <c r="AW134" s="9">
        <f t="shared" si="87"/>
        <v>0</v>
      </c>
      <c r="AX134" s="54" t="s">
        <v>79</v>
      </c>
      <c r="AY134" s="9">
        <f t="shared" si="88"/>
        <v>0</v>
      </c>
      <c r="AZ134" s="54" t="s">
        <v>85</v>
      </c>
      <c r="BA134" s="9">
        <f t="shared" si="89"/>
        <v>0</v>
      </c>
      <c r="BB134" s="54" t="s">
        <v>93</v>
      </c>
      <c r="BC134" s="9">
        <f t="shared" si="90"/>
        <v>2.7</v>
      </c>
      <c r="BD134" s="54" t="s">
        <v>96</v>
      </c>
      <c r="BE134" s="9">
        <f t="shared" si="91"/>
        <v>0</v>
      </c>
      <c r="BF134" s="54" t="s">
        <v>121</v>
      </c>
      <c r="BG134" s="9">
        <f t="shared" si="92"/>
        <v>2.7</v>
      </c>
      <c r="BH134" s="9"/>
      <c r="BI134" s="54" t="s">
        <v>75</v>
      </c>
      <c r="BJ134" s="9">
        <f t="shared" si="93"/>
        <v>0</v>
      </c>
      <c r="BK134" s="55" t="s">
        <v>79</v>
      </c>
      <c r="BL134" s="9">
        <f t="shared" si="94"/>
        <v>0</v>
      </c>
      <c r="BM134" s="54" t="s">
        <v>85</v>
      </c>
      <c r="BN134" s="9">
        <f t="shared" si="95"/>
        <v>0</v>
      </c>
      <c r="BO134" s="54" t="s">
        <v>93</v>
      </c>
      <c r="BP134" s="9">
        <f t="shared" si="96"/>
        <v>2.7</v>
      </c>
      <c r="BQ134" s="54" t="s">
        <v>96</v>
      </c>
      <c r="BR134" s="9">
        <f t="shared" si="97"/>
        <v>0</v>
      </c>
      <c r="BS134" s="54" t="s">
        <v>121</v>
      </c>
      <c r="BT134" s="9">
        <f t="shared" si="98"/>
        <v>2.7</v>
      </c>
      <c r="BU134" s="9"/>
      <c r="BV134" s="54" t="s">
        <v>77</v>
      </c>
      <c r="BW134" s="9">
        <f t="shared" si="99"/>
        <v>0</v>
      </c>
      <c r="BX134" s="55" t="s">
        <v>83</v>
      </c>
      <c r="BY134" s="9">
        <f t="shared" si="100"/>
        <v>0</v>
      </c>
      <c r="BZ134" s="54" t="s">
        <v>90</v>
      </c>
      <c r="CA134" s="9">
        <f t="shared" si="101"/>
        <v>0</v>
      </c>
      <c r="CB134" s="54" t="s">
        <v>95</v>
      </c>
      <c r="CC134" s="9">
        <f t="shared" si="102"/>
        <v>4.5</v>
      </c>
      <c r="CD134" s="54" t="s">
        <v>99</v>
      </c>
      <c r="CE134" s="9">
        <f t="shared" si="103"/>
        <v>0</v>
      </c>
      <c r="CF134" s="54" t="s">
        <v>102</v>
      </c>
      <c r="CG134" s="9">
        <f t="shared" si="104"/>
        <v>4.5</v>
      </c>
      <c r="CH134" s="9"/>
      <c r="CI134" s="54" t="s">
        <v>77</v>
      </c>
      <c r="CJ134" s="9">
        <f t="shared" si="105"/>
        <v>0</v>
      </c>
      <c r="CK134" s="55" t="s">
        <v>83</v>
      </c>
      <c r="CL134" s="9">
        <f t="shared" si="106"/>
        <v>0</v>
      </c>
      <c r="CM134" s="54" t="s">
        <v>90</v>
      </c>
      <c r="CN134" s="9">
        <f t="shared" si="107"/>
        <v>0</v>
      </c>
      <c r="CO134" s="54" t="s">
        <v>95</v>
      </c>
      <c r="CP134" s="9">
        <f t="shared" si="108"/>
        <v>4.5</v>
      </c>
      <c r="CQ134" s="54" t="s">
        <v>99</v>
      </c>
      <c r="CR134" s="9">
        <f t="shared" si="109"/>
        <v>0</v>
      </c>
      <c r="CS134" s="54" t="s">
        <v>102</v>
      </c>
      <c r="CT134" s="9">
        <f t="shared" si="110"/>
        <v>4.5</v>
      </c>
    </row>
    <row r="135" spans="1:98" x14ac:dyDescent="0.15">
      <c r="A135" s="33" t="s">
        <v>434</v>
      </c>
      <c r="B135" s="34" t="s">
        <v>435</v>
      </c>
      <c r="C135" s="35" t="s">
        <v>170</v>
      </c>
      <c r="D135" s="35" t="s">
        <v>51</v>
      </c>
      <c r="E135" s="9"/>
      <c r="F135" s="36"/>
      <c r="G135" s="33">
        <v>101</v>
      </c>
      <c r="H135" s="9">
        <v>82</v>
      </c>
      <c r="I135" s="9">
        <v>101</v>
      </c>
      <c r="J135" s="9">
        <v>27.5</v>
      </c>
      <c r="K135" s="9">
        <v>30</v>
      </c>
      <c r="L135" s="9">
        <v>35</v>
      </c>
      <c r="M135" s="4">
        <f t="shared" si="74"/>
        <v>376.5</v>
      </c>
      <c r="N135" s="33"/>
      <c r="O135" s="9">
        <f>IF($D135="理科",IF(AND($M135&gt;='高考-分数线'!$C$2,$G135&gt;='高考-分数线'!$D$2),36,IF($G135&gt;='高考-分数线'!$D$2,18,0)),IF($D135="文科",IF(AND($M135&gt;='高考-分数线'!$C$3,$G135&gt;='高考-分数线'!$D$3),36,IF($G135&gt;='高考-分数线'!$D$3,18,0))))</f>
        <v>18</v>
      </c>
      <c r="P135" s="9">
        <f>IF($D135="理科",IF(AND($M135&gt;='高考-分数线'!$C$2,H135&gt;='高考-分数线'!$E$2),36,IF(H135&gt;='高考-分数线'!$E$2,18,0)),IF($D135="文科",IF(AND($M135&gt;='高考-分数线'!$C$3,H135&gt;='高考-分数线'!$E$3),36,IF(H135&gt;='高考-分数线'!$E$3,18,0))))</f>
        <v>0</v>
      </c>
      <c r="Q135" s="9">
        <f>IF($D135="理科",IF(AND($M135&gt;='高考-分数线'!$C$2,I135&gt;='高考-分数线'!$F$2),36,IF(I135&gt;='高考-分数线'!$F$2,18,0)),IF($D135="文科",IF(AND($M135&gt;='高考-分数线'!$C$3,I135&gt;='高考-分数线'!$F$3),36,IF(I135&gt;='高考-分数线'!$F$3,18,0))))</f>
        <v>0</v>
      </c>
      <c r="R135" s="9">
        <f>IF($D135="理科",IF(AND($M135&gt;='高考-分数线'!$C$2,J135&gt;='高考-分数线'!$G$2),36,IF(J135&gt;='高考-分数线'!$G$2,18,0)),IF($D135="文科",IF(AND($M135&gt;='高考-分数线'!$C$3,J135&gt;='高考-分数线'!$G$3),36,IF(J135&gt;='高考-分数线'!$G$3,18,0))))</f>
        <v>0</v>
      </c>
      <c r="S135" s="9">
        <f>IF($D135="理科",IF(AND($M135&gt;='高考-分数线'!$C$2,K135&gt;='高考-分数线'!$H$2),36,IF(K135&gt;='高考-分数线'!$H$2,18,0)),IF($D135="文科",IF(AND($M135&gt;='高考-分数线'!$C$3,K135&gt;='高考-分数线'!$H$3),36,IF(K135&gt;='高考-分数线'!$H$3,18,0))))</f>
        <v>0</v>
      </c>
      <c r="T135" s="9">
        <f>IF($D135="理科",IF(AND($M135&gt;='高考-分数线'!$C$2,L135&gt;='高考-分数线'!$I$2),36,IF(L135&gt;='高考-分数线'!$I$2,18,0)),IF($D135="文科",IF(AND($M135&gt;='高考-分数线'!$C$3,L135&gt;='高考-分数线'!$I$3),36,IF(L135&gt;='高考-分数线'!$I$3,18,0))))</f>
        <v>0</v>
      </c>
      <c r="U135" s="33"/>
      <c r="V135" s="54" t="s">
        <v>76</v>
      </c>
      <c r="W135" s="9">
        <f t="shared" si="75"/>
        <v>1.8</v>
      </c>
      <c r="X135" s="54" t="s">
        <v>83</v>
      </c>
      <c r="Y135" s="9">
        <f t="shared" si="76"/>
        <v>0</v>
      </c>
      <c r="Z135" s="54" t="s">
        <v>85</v>
      </c>
      <c r="AA135" s="9">
        <f t="shared" si="77"/>
        <v>0</v>
      </c>
      <c r="AB135" s="54" t="s">
        <v>91</v>
      </c>
      <c r="AC135" s="9">
        <f t="shared" si="78"/>
        <v>0</v>
      </c>
      <c r="AD135" s="54" t="s">
        <v>125</v>
      </c>
      <c r="AE135" s="9">
        <f t="shared" si="79"/>
        <v>0</v>
      </c>
      <c r="AF135" s="54" t="s">
        <v>125</v>
      </c>
      <c r="AG135" s="9">
        <f t="shared" si="80"/>
        <v>0</v>
      </c>
      <c r="AH135" s="9"/>
      <c r="AI135" s="9" t="s">
        <v>76</v>
      </c>
      <c r="AJ135" s="9">
        <f t="shared" si="81"/>
        <v>1.8</v>
      </c>
      <c r="AK135" s="55" t="s">
        <v>81</v>
      </c>
      <c r="AL135" s="9">
        <f t="shared" si="82"/>
        <v>0</v>
      </c>
      <c r="AM135" s="9" t="s">
        <v>88</v>
      </c>
      <c r="AN135" s="9">
        <f t="shared" si="83"/>
        <v>0</v>
      </c>
      <c r="AO135" s="54" t="s">
        <v>93</v>
      </c>
      <c r="AP135" s="9">
        <f t="shared" si="84"/>
        <v>0</v>
      </c>
      <c r="AQ135" s="54" t="s">
        <v>96</v>
      </c>
      <c r="AR135" s="9">
        <f t="shared" si="85"/>
        <v>0</v>
      </c>
      <c r="AS135" s="54" t="s">
        <v>102</v>
      </c>
      <c r="AT135" s="9">
        <f t="shared" si="86"/>
        <v>0</v>
      </c>
      <c r="AU135" s="9"/>
      <c r="AV135" s="54" t="s">
        <v>73</v>
      </c>
      <c r="AW135" s="9">
        <f t="shared" si="87"/>
        <v>2.7</v>
      </c>
      <c r="AX135" s="54" t="s">
        <v>84</v>
      </c>
      <c r="AY135" s="9">
        <f t="shared" si="88"/>
        <v>0</v>
      </c>
      <c r="AZ135" s="54" t="s">
        <v>88</v>
      </c>
      <c r="BA135" s="9">
        <f t="shared" si="89"/>
        <v>0</v>
      </c>
      <c r="BB135" s="54" t="s">
        <v>93</v>
      </c>
      <c r="BC135" s="9">
        <f t="shared" si="90"/>
        <v>0</v>
      </c>
      <c r="BD135" s="54" t="s">
        <v>96</v>
      </c>
      <c r="BE135" s="9">
        <f t="shared" si="91"/>
        <v>0</v>
      </c>
      <c r="BF135" s="54" t="s">
        <v>102</v>
      </c>
      <c r="BG135" s="9">
        <f t="shared" si="92"/>
        <v>0</v>
      </c>
      <c r="BH135" s="9"/>
      <c r="BI135" s="54" t="s">
        <v>73</v>
      </c>
      <c r="BJ135" s="9">
        <f t="shared" si="93"/>
        <v>2.7</v>
      </c>
      <c r="BK135" s="55" t="s">
        <v>84</v>
      </c>
      <c r="BL135" s="9">
        <f t="shared" si="94"/>
        <v>0</v>
      </c>
      <c r="BM135" s="54" t="s">
        <v>135</v>
      </c>
      <c r="BN135" s="9">
        <f t="shared" si="95"/>
        <v>0</v>
      </c>
      <c r="BO135" s="54" t="s">
        <v>93</v>
      </c>
      <c r="BP135" s="9">
        <f t="shared" si="96"/>
        <v>0</v>
      </c>
      <c r="BQ135" s="54" t="s">
        <v>96</v>
      </c>
      <c r="BR135" s="9">
        <f t="shared" si="97"/>
        <v>0</v>
      </c>
      <c r="BS135" s="54" t="s">
        <v>102</v>
      </c>
      <c r="BT135" s="9">
        <f t="shared" si="98"/>
        <v>0</v>
      </c>
      <c r="BU135" s="9"/>
      <c r="BV135" s="54" t="s">
        <v>136</v>
      </c>
      <c r="BW135" s="9">
        <f t="shared" si="99"/>
        <v>4.5</v>
      </c>
      <c r="BX135" s="55" t="s">
        <v>84</v>
      </c>
      <c r="BY135" s="9">
        <f t="shared" si="100"/>
        <v>0</v>
      </c>
      <c r="BZ135" s="54" t="s">
        <v>88</v>
      </c>
      <c r="CA135" s="9">
        <f t="shared" si="101"/>
        <v>0</v>
      </c>
      <c r="CB135" s="54" t="s">
        <v>91</v>
      </c>
      <c r="CC135" s="9">
        <f t="shared" si="102"/>
        <v>0</v>
      </c>
      <c r="CD135" s="54" t="s">
        <v>96</v>
      </c>
      <c r="CE135" s="9">
        <f t="shared" si="103"/>
        <v>0</v>
      </c>
      <c r="CF135" s="54" t="s">
        <v>122</v>
      </c>
      <c r="CG135" s="9">
        <f t="shared" si="104"/>
        <v>0</v>
      </c>
      <c r="CH135" s="9"/>
      <c r="CI135" s="54" t="s">
        <v>136</v>
      </c>
      <c r="CJ135" s="9">
        <f t="shared" si="105"/>
        <v>4.5</v>
      </c>
      <c r="CK135" s="55" t="s">
        <v>84</v>
      </c>
      <c r="CL135" s="9">
        <f t="shared" si="106"/>
        <v>0</v>
      </c>
      <c r="CM135" s="54" t="s">
        <v>88</v>
      </c>
      <c r="CN135" s="9">
        <f t="shared" si="107"/>
        <v>0</v>
      </c>
      <c r="CO135" s="54" t="s">
        <v>91</v>
      </c>
      <c r="CP135" s="9">
        <f t="shared" si="108"/>
        <v>0</v>
      </c>
      <c r="CQ135" s="54" t="s">
        <v>96</v>
      </c>
      <c r="CR135" s="9">
        <f t="shared" si="109"/>
        <v>0</v>
      </c>
      <c r="CS135" s="54" t="s">
        <v>122</v>
      </c>
      <c r="CT135" s="9">
        <f t="shared" si="110"/>
        <v>0</v>
      </c>
    </row>
    <row r="136" spans="1:98" x14ac:dyDescent="0.15">
      <c r="A136" s="33" t="s">
        <v>436</v>
      </c>
      <c r="B136" s="34" t="s">
        <v>437</v>
      </c>
      <c r="C136" s="35" t="s">
        <v>170</v>
      </c>
      <c r="D136" s="35" t="s">
        <v>51</v>
      </c>
      <c r="E136" s="9"/>
      <c r="F136" s="36"/>
      <c r="G136" s="33">
        <v>90</v>
      </c>
      <c r="H136" s="9">
        <v>81</v>
      </c>
      <c r="I136" s="9">
        <v>91</v>
      </c>
      <c r="J136" s="9">
        <v>42.5</v>
      </c>
      <c r="K136" s="9">
        <v>30</v>
      </c>
      <c r="L136" s="9">
        <v>42</v>
      </c>
      <c r="M136" s="4">
        <f t="shared" si="74"/>
        <v>376.5</v>
      </c>
      <c r="N136" s="33"/>
      <c r="O136" s="9">
        <f>IF($D136="理科",IF(AND($M136&gt;='高考-分数线'!$C$2,$G136&gt;='高考-分数线'!$D$2),36,IF($G136&gt;='高考-分数线'!$D$2,18,0)),IF($D136="文科",IF(AND($M136&gt;='高考-分数线'!$C$3,$G136&gt;='高考-分数线'!$D$3),36,IF($G136&gt;='高考-分数线'!$D$3,18,0))))</f>
        <v>0</v>
      </c>
      <c r="P136" s="9">
        <f>IF($D136="理科",IF(AND($M136&gt;='高考-分数线'!$C$2,H136&gt;='高考-分数线'!$E$2),36,IF(H136&gt;='高考-分数线'!$E$2,18,0)),IF($D136="文科",IF(AND($M136&gt;='高考-分数线'!$C$3,H136&gt;='高考-分数线'!$E$3),36,IF(H136&gt;='高考-分数线'!$E$3,18,0))))</f>
        <v>0</v>
      </c>
      <c r="Q136" s="9">
        <f>IF($D136="理科",IF(AND($M136&gt;='高考-分数线'!$C$2,I136&gt;='高考-分数线'!$F$2),36,IF(I136&gt;='高考-分数线'!$F$2,18,0)),IF($D136="文科",IF(AND($M136&gt;='高考-分数线'!$C$3,I136&gt;='高考-分数线'!$F$3),36,IF(I136&gt;='高考-分数线'!$F$3,18,0))))</f>
        <v>0</v>
      </c>
      <c r="R136" s="9">
        <f>IF($D136="理科",IF(AND($M136&gt;='高考-分数线'!$C$2,J136&gt;='高考-分数线'!$G$2),36,IF(J136&gt;='高考-分数线'!$G$2,18,0)),IF($D136="文科",IF(AND($M136&gt;='高考-分数线'!$C$3,J136&gt;='高考-分数线'!$G$3),36,IF(J136&gt;='高考-分数线'!$G$3,18,0))))</f>
        <v>0</v>
      </c>
      <c r="S136" s="9">
        <f>IF($D136="理科",IF(AND($M136&gt;='高考-分数线'!$C$2,K136&gt;='高考-分数线'!$H$2),36,IF(K136&gt;='高考-分数线'!$H$2,18,0)),IF($D136="文科",IF(AND($M136&gt;='高考-分数线'!$C$3,K136&gt;='高考-分数线'!$H$3),36,IF(K136&gt;='高考-分数线'!$H$3,18,0))))</f>
        <v>0</v>
      </c>
      <c r="T136" s="9">
        <f>IF($D136="理科",IF(AND($M136&gt;='高考-分数线'!$C$2,L136&gt;='高考-分数线'!$I$2),36,IF(L136&gt;='高考-分数线'!$I$2,18,0)),IF($D136="文科",IF(AND($M136&gt;='高考-分数线'!$C$3,L136&gt;='高考-分数线'!$I$3),36,IF(L136&gt;='高考-分数线'!$I$3,18,0))))</f>
        <v>0</v>
      </c>
      <c r="U136" s="33"/>
      <c r="V136" s="54" t="s">
        <v>76</v>
      </c>
      <c r="W136" s="9">
        <f t="shared" si="75"/>
        <v>0</v>
      </c>
      <c r="X136" s="54" t="s">
        <v>83</v>
      </c>
      <c r="Y136" s="9">
        <f t="shared" si="76"/>
        <v>0</v>
      </c>
      <c r="Z136" s="54" t="s">
        <v>85</v>
      </c>
      <c r="AA136" s="9">
        <f t="shared" si="77"/>
        <v>0</v>
      </c>
      <c r="AB136" s="54" t="s">
        <v>91</v>
      </c>
      <c r="AC136" s="9">
        <f t="shared" si="78"/>
        <v>0</v>
      </c>
      <c r="AD136" s="54" t="s">
        <v>125</v>
      </c>
      <c r="AE136" s="9">
        <f t="shared" si="79"/>
        <v>0</v>
      </c>
      <c r="AF136" s="54" t="s">
        <v>125</v>
      </c>
      <c r="AG136" s="9">
        <f t="shared" si="80"/>
        <v>0</v>
      </c>
      <c r="AH136" s="9"/>
      <c r="AI136" s="9" t="s">
        <v>78</v>
      </c>
      <c r="AJ136" s="9">
        <f t="shared" si="81"/>
        <v>0</v>
      </c>
      <c r="AK136" s="55" t="s">
        <v>81</v>
      </c>
      <c r="AL136" s="9">
        <f t="shared" si="82"/>
        <v>0</v>
      </c>
      <c r="AM136" s="9" t="s">
        <v>88</v>
      </c>
      <c r="AN136" s="9">
        <f t="shared" si="83"/>
        <v>0</v>
      </c>
      <c r="AO136" s="54" t="s">
        <v>94</v>
      </c>
      <c r="AP136" s="9">
        <f t="shared" si="84"/>
        <v>0</v>
      </c>
      <c r="AQ136" s="54" t="s">
        <v>96</v>
      </c>
      <c r="AR136" s="9">
        <f t="shared" si="85"/>
        <v>0</v>
      </c>
      <c r="AS136" s="54" t="s">
        <v>122</v>
      </c>
      <c r="AT136" s="9">
        <f t="shared" si="86"/>
        <v>0</v>
      </c>
      <c r="AU136" s="9"/>
      <c r="AV136" s="54" t="s">
        <v>78</v>
      </c>
      <c r="AW136" s="9">
        <f t="shared" si="87"/>
        <v>0</v>
      </c>
      <c r="AX136" s="54" t="s">
        <v>81</v>
      </c>
      <c r="AY136" s="9">
        <f t="shared" si="88"/>
        <v>0</v>
      </c>
      <c r="AZ136" s="54" t="s">
        <v>89</v>
      </c>
      <c r="BA136" s="9">
        <f t="shared" si="89"/>
        <v>0</v>
      </c>
      <c r="BB136" s="54" t="s">
        <v>94</v>
      </c>
      <c r="BC136" s="9">
        <f t="shared" si="90"/>
        <v>0</v>
      </c>
      <c r="BD136" s="54" t="s">
        <v>98</v>
      </c>
      <c r="BE136" s="9">
        <f t="shared" si="91"/>
        <v>0</v>
      </c>
      <c r="BF136" s="54" t="s">
        <v>122</v>
      </c>
      <c r="BG136" s="9">
        <f t="shared" si="92"/>
        <v>0</v>
      </c>
      <c r="BH136" s="9"/>
      <c r="BI136" s="54" t="s">
        <v>78</v>
      </c>
      <c r="BJ136" s="9">
        <f t="shared" si="93"/>
        <v>0</v>
      </c>
      <c r="BK136" s="55" t="s">
        <v>81</v>
      </c>
      <c r="BL136" s="9">
        <f t="shared" si="94"/>
        <v>0</v>
      </c>
      <c r="BM136" s="54" t="s">
        <v>89</v>
      </c>
      <c r="BN136" s="9">
        <f t="shared" si="95"/>
        <v>0</v>
      </c>
      <c r="BO136" s="54" t="s">
        <v>94</v>
      </c>
      <c r="BP136" s="9">
        <f t="shared" si="96"/>
        <v>0</v>
      </c>
      <c r="BQ136" s="54" t="s">
        <v>98</v>
      </c>
      <c r="BR136" s="9">
        <f t="shared" si="97"/>
        <v>0</v>
      </c>
      <c r="BS136" s="54" t="s">
        <v>122</v>
      </c>
      <c r="BT136" s="9">
        <f t="shared" si="98"/>
        <v>0</v>
      </c>
      <c r="BU136" s="9"/>
      <c r="BV136" s="54" t="s">
        <v>75</v>
      </c>
      <c r="BW136" s="9">
        <f t="shared" si="99"/>
        <v>0</v>
      </c>
      <c r="BX136" s="55" t="s">
        <v>81</v>
      </c>
      <c r="BY136" s="9">
        <f t="shared" si="100"/>
        <v>0</v>
      </c>
      <c r="BZ136" s="54" t="s">
        <v>89</v>
      </c>
      <c r="CA136" s="9">
        <f t="shared" si="101"/>
        <v>0</v>
      </c>
      <c r="CB136" s="54" t="s">
        <v>93</v>
      </c>
      <c r="CC136" s="9">
        <f t="shared" si="102"/>
        <v>0</v>
      </c>
      <c r="CD136" s="54" t="s">
        <v>96</v>
      </c>
      <c r="CE136" s="9">
        <f t="shared" si="103"/>
        <v>0</v>
      </c>
      <c r="CF136" s="54" t="s">
        <v>102</v>
      </c>
      <c r="CG136" s="9">
        <f t="shared" si="104"/>
        <v>0</v>
      </c>
      <c r="CH136" s="9"/>
      <c r="CI136" s="54" t="s">
        <v>75</v>
      </c>
      <c r="CJ136" s="9">
        <f t="shared" si="105"/>
        <v>0</v>
      </c>
      <c r="CK136" s="55" t="s">
        <v>81</v>
      </c>
      <c r="CL136" s="9">
        <f t="shared" si="106"/>
        <v>0</v>
      </c>
      <c r="CM136" s="54" t="s">
        <v>89</v>
      </c>
      <c r="CN136" s="9">
        <f t="shared" si="107"/>
        <v>0</v>
      </c>
      <c r="CO136" s="54" t="s">
        <v>93</v>
      </c>
      <c r="CP136" s="9">
        <f t="shared" si="108"/>
        <v>0</v>
      </c>
      <c r="CQ136" s="54" t="s">
        <v>96</v>
      </c>
      <c r="CR136" s="9">
        <f t="shared" si="109"/>
        <v>0</v>
      </c>
      <c r="CS136" s="54" t="s">
        <v>102</v>
      </c>
      <c r="CT136" s="9">
        <f t="shared" si="110"/>
        <v>0</v>
      </c>
    </row>
    <row r="137" spans="1:98" x14ac:dyDescent="0.15">
      <c r="A137" s="33" t="s">
        <v>438</v>
      </c>
      <c r="B137" s="34" t="s">
        <v>439</v>
      </c>
      <c r="C137" s="35" t="s">
        <v>170</v>
      </c>
      <c r="D137" s="35" t="s">
        <v>51</v>
      </c>
      <c r="E137" s="9"/>
      <c r="F137" s="36"/>
      <c r="G137" s="33">
        <v>90</v>
      </c>
      <c r="H137" s="9">
        <v>82</v>
      </c>
      <c r="I137" s="9">
        <v>98</v>
      </c>
      <c r="J137" s="9">
        <v>38</v>
      </c>
      <c r="K137" s="9">
        <v>25</v>
      </c>
      <c r="L137" s="9">
        <v>43</v>
      </c>
      <c r="M137" s="4">
        <f t="shared" si="74"/>
        <v>376</v>
      </c>
      <c r="N137" s="33"/>
      <c r="O137" s="9">
        <f>IF($D137="理科",IF(AND($M137&gt;='高考-分数线'!$C$2,$G137&gt;='高考-分数线'!$D$2),36,IF($G137&gt;='高考-分数线'!$D$2,18,0)),IF($D137="文科",IF(AND($M137&gt;='高考-分数线'!$C$3,$G137&gt;='高考-分数线'!$D$3),36,IF($G137&gt;='高考-分数线'!$D$3,18,0))))</f>
        <v>0</v>
      </c>
      <c r="P137" s="9">
        <f>IF($D137="理科",IF(AND($M137&gt;='高考-分数线'!$C$2,H137&gt;='高考-分数线'!$E$2),36,IF(H137&gt;='高考-分数线'!$E$2,18,0)),IF($D137="文科",IF(AND($M137&gt;='高考-分数线'!$C$3,H137&gt;='高考-分数线'!$E$3),36,IF(H137&gt;='高考-分数线'!$E$3,18,0))))</f>
        <v>0</v>
      </c>
      <c r="Q137" s="9">
        <f>IF($D137="理科",IF(AND($M137&gt;='高考-分数线'!$C$2,I137&gt;='高考-分数线'!$F$2),36,IF(I137&gt;='高考-分数线'!$F$2,18,0)),IF($D137="文科",IF(AND($M137&gt;='高考-分数线'!$C$3,I137&gt;='高考-分数线'!$F$3),36,IF(I137&gt;='高考-分数线'!$F$3,18,0))))</f>
        <v>0</v>
      </c>
      <c r="R137" s="9">
        <f>IF($D137="理科",IF(AND($M137&gt;='高考-分数线'!$C$2,J137&gt;='高考-分数线'!$G$2),36,IF(J137&gt;='高考-分数线'!$G$2,18,0)),IF($D137="文科",IF(AND($M137&gt;='高考-分数线'!$C$3,J137&gt;='高考-分数线'!$G$3),36,IF(J137&gt;='高考-分数线'!$G$3,18,0))))</f>
        <v>0</v>
      </c>
      <c r="S137" s="9">
        <f>IF($D137="理科",IF(AND($M137&gt;='高考-分数线'!$C$2,K137&gt;='高考-分数线'!$H$2),36,IF(K137&gt;='高考-分数线'!$H$2,18,0)),IF($D137="文科",IF(AND($M137&gt;='高考-分数线'!$C$3,K137&gt;='高考-分数线'!$H$3),36,IF(K137&gt;='高考-分数线'!$H$3,18,0))))</f>
        <v>0</v>
      </c>
      <c r="T137" s="9">
        <f>IF($D137="理科",IF(AND($M137&gt;='高考-分数线'!$C$2,L137&gt;='高考-分数线'!$I$2),36,IF(L137&gt;='高考-分数线'!$I$2,18,0)),IF($D137="文科",IF(AND($M137&gt;='高考-分数线'!$C$3,L137&gt;='高考-分数线'!$I$3),36,IF(L137&gt;='高考-分数线'!$I$3,18,0))))</f>
        <v>0</v>
      </c>
      <c r="U137" s="33"/>
      <c r="V137" s="54" t="s">
        <v>75</v>
      </c>
      <c r="W137" s="9">
        <f t="shared" si="75"/>
        <v>0</v>
      </c>
      <c r="X137" s="54" t="s">
        <v>81</v>
      </c>
      <c r="Y137" s="9">
        <f t="shared" si="76"/>
        <v>0</v>
      </c>
      <c r="Z137" s="54" t="s">
        <v>87</v>
      </c>
      <c r="AA137" s="9">
        <f t="shared" si="77"/>
        <v>0</v>
      </c>
      <c r="AB137" s="54" t="s">
        <v>95</v>
      </c>
      <c r="AC137" s="9">
        <f t="shared" si="78"/>
        <v>0</v>
      </c>
      <c r="AD137" s="54" t="s">
        <v>96</v>
      </c>
      <c r="AE137" s="9">
        <f t="shared" si="79"/>
        <v>0</v>
      </c>
      <c r="AF137" s="54" t="s">
        <v>121</v>
      </c>
      <c r="AG137" s="9">
        <f t="shared" si="80"/>
        <v>0</v>
      </c>
      <c r="AH137" s="9"/>
      <c r="AI137" s="9" t="s">
        <v>75</v>
      </c>
      <c r="AJ137" s="9">
        <f t="shared" si="81"/>
        <v>0</v>
      </c>
      <c r="AK137" s="55" t="s">
        <v>81</v>
      </c>
      <c r="AL137" s="9">
        <f t="shared" si="82"/>
        <v>0</v>
      </c>
      <c r="AM137" s="9" t="s">
        <v>90</v>
      </c>
      <c r="AN137" s="9">
        <f t="shared" si="83"/>
        <v>0</v>
      </c>
      <c r="AO137" s="54" t="s">
        <v>95</v>
      </c>
      <c r="AP137" s="9">
        <f t="shared" si="84"/>
        <v>0</v>
      </c>
      <c r="AQ137" s="54" t="s">
        <v>96</v>
      </c>
      <c r="AR137" s="9">
        <f t="shared" si="85"/>
        <v>0</v>
      </c>
      <c r="AS137" s="54" t="s">
        <v>122</v>
      </c>
      <c r="AT137" s="9">
        <f t="shared" si="86"/>
        <v>0</v>
      </c>
      <c r="AU137" s="9"/>
      <c r="AV137" s="54" t="s">
        <v>75</v>
      </c>
      <c r="AW137" s="9">
        <f t="shared" si="87"/>
        <v>0</v>
      </c>
      <c r="AX137" s="54" t="s">
        <v>81</v>
      </c>
      <c r="AY137" s="9">
        <f t="shared" si="88"/>
        <v>0</v>
      </c>
      <c r="AZ137" s="54" t="s">
        <v>85</v>
      </c>
      <c r="BA137" s="9">
        <f t="shared" si="89"/>
        <v>0</v>
      </c>
      <c r="BB137" s="54" t="s">
        <v>93</v>
      </c>
      <c r="BC137" s="9">
        <f t="shared" si="90"/>
        <v>0</v>
      </c>
      <c r="BD137" s="54" t="s">
        <v>96</v>
      </c>
      <c r="BE137" s="9">
        <f t="shared" si="91"/>
        <v>0</v>
      </c>
      <c r="BF137" s="54" t="s">
        <v>122</v>
      </c>
      <c r="BG137" s="9">
        <f t="shared" si="92"/>
        <v>0</v>
      </c>
      <c r="BH137" s="9"/>
      <c r="BI137" s="54" t="s">
        <v>75</v>
      </c>
      <c r="BJ137" s="9">
        <f t="shared" si="93"/>
        <v>0</v>
      </c>
      <c r="BK137" s="55" t="s">
        <v>81</v>
      </c>
      <c r="BL137" s="9">
        <f t="shared" si="94"/>
        <v>0</v>
      </c>
      <c r="BM137" s="54" t="s">
        <v>85</v>
      </c>
      <c r="BN137" s="9">
        <f t="shared" si="95"/>
        <v>0</v>
      </c>
      <c r="BO137" s="54" t="s">
        <v>93</v>
      </c>
      <c r="BP137" s="9">
        <f t="shared" si="96"/>
        <v>0</v>
      </c>
      <c r="BQ137" s="54" t="s">
        <v>96</v>
      </c>
      <c r="BR137" s="9">
        <f t="shared" si="97"/>
        <v>0</v>
      </c>
      <c r="BS137" s="54" t="s">
        <v>122</v>
      </c>
      <c r="BT137" s="9">
        <f t="shared" si="98"/>
        <v>0</v>
      </c>
      <c r="BU137" s="9"/>
      <c r="BV137" s="54" t="s">
        <v>75</v>
      </c>
      <c r="BW137" s="9">
        <f t="shared" si="99"/>
        <v>0</v>
      </c>
      <c r="BX137" s="55" t="s">
        <v>81</v>
      </c>
      <c r="BY137" s="9">
        <f t="shared" si="100"/>
        <v>0</v>
      </c>
      <c r="BZ137" s="54" t="s">
        <v>89</v>
      </c>
      <c r="CA137" s="9">
        <f t="shared" si="101"/>
        <v>0</v>
      </c>
      <c r="CB137" s="54" t="s">
        <v>91</v>
      </c>
      <c r="CC137" s="9">
        <f t="shared" si="102"/>
        <v>0</v>
      </c>
      <c r="CD137" s="54" t="s">
        <v>96</v>
      </c>
      <c r="CE137" s="9">
        <f t="shared" si="103"/>
        <v>0</v>
      </c>
      <c r="CF137" s="54" t="s">
        <v>122</v>
      </c>
      <c r="CG137" s="9">
        <f t="shared" si="104"/>
        <v>0</v>
      </c>
      <c r="CH137" s="9"/>
      <c r="CI137" s="54" t="s">
        <v>75</v>
      </c>
      <c r="CJ137" s="9">
        <f t="shared" si="105"/>
        <v>0</v>
      </c>
      <c r="CK137" s="55" t="s">
        <v>81</v>
      </c>
      <c r="CL137" s="9">
        <f t="shared" si="106"/>
        <v>0</v>
      </c>
      <c r="CM137" s="54" t="s">
        <v>89</v>
      </c>
      <c r="CN137" s="9">
        <f t="shared" si="107"/>
        <v>0</v>
      </c>
      <c r="CO137" s="54" t="s">
        <v>91</v>
      </c>
      <c r="CP137" s="9">
        <f t="shared" si="108"/>
        <v>0</v>
      </c>
      <c r="CQ137" s="54" t="s">
        <v>96</v>
      </c>
      <c r="CR137" s="9">
        <f t="shared" si="109"/>
        <v>0</v>
      </c>
      <c r="CS137" s="54" t="s">
        <v>122</v>
      </c>
      <c r="CT137" s="9">
        <f t="shared" si="110"/>
        <v>0</v>
      </c>
    </row>
    <row r="138" spans="1:98" x14ac:dyDescent="0.15">
      <c r="A138" s="33" t="s">
        <v>440</v>
      </c>
      <c r="B138" s="34" t="s">
        <v>441</v>
      </c>
      <c r="C138" s="35" t="s">
        <v>170</v>
      </c>
      <c r="D138" s="35" t="s">
        <v>51</v>
      </c>
      <c r="E138" s="9"/>
      <c r="F138" s="36"/>
      <c r="G138" s="33">
        <v>99</v>
      </c>
      <c r="H138" s="9">
        <v>62</v>
      </c>
      <c r="I138" s="9">
        <v>69</v>
      </c>
      <c r="J138" s="9">
        <v>48.5</v>
      </c>
      <c r="K138" s="9">
        <v>37</v>
      </c>
      <c r="L138" s="9">
        <v>59.5</v>
      </c>
      <c r="M138" s="4">
        <f t="shared" si="74"/>
        <v>375</v>
      </c>
      <c r="N138" s="33"/>
      <c r="O138" s="9">
        <f>IF($D138="理科",IF(AND($M138&gt;='高考-分数线'!$C$2,$G138&gt;='高考-分数线'!$D$2),36,IF($G138&gt;='高考-分数线'!$D$2,18,0)),IF($D138="文科",IF(AND($M138&gt;='高考-分数线'!$C$3,$G138&gt;='高考-分数线'!$D$3),36,IF($G138&gt;='高考-分数线'!$D$3,18,0))))</f>
        <v>0</v>
      </c>
      <c r="P138" s="9">
        <f>IF($D138="理科",IF(AND($M138&gt;='高考-分数线'!$C$2,H138&gt;='高考-分数线'!$E$2),36,IF(H138&gt;='高考-分数线'!$E$2,18,0)),IF($D138="文科",IF(AND($M138&gt;='高考-分数线'!$C$3,H138&gt;='高考-分数线'!$E$3),36,IF(H138&gt;='高考-分数线'!$E$3,18,0))))</f>
        <v>0</v>
      </c>
      <c r="Q138" s="9">
        <f>IF($D138="理科",IF(AND($M138&gt;='高考-分数线'!$C$2,I138&gt;='高考-分数线'!$F$2),36,IF(I138&gt;='高考-分数线'!$F$2,18,0)),IF($D138="文科",IF(AND($M138&gt;='高考-分数线'!$C$3,I138&gt;='高考-分数线'!$F$3),36,IF(I138&gt;='高考-分数线'!$F$3,18,0))))</f>
        <v>0</v>
      </c>
      <c r="R138" s="9">
        <f>IF($D138="理科",IF(AND($M138&gt;='高考-分数线'!$C$2,J138&gt;='高考-分数线'!$G$2),36,IF(J138&gt;='高考-分数线'!$G$2,18,0)),IF($D138="文科",IF(AND($M138&gt;='高考-分数线'!$C$3,J138&gt;='高考-分数线'!$G$3),36,IF(J138&gt;='高考-分数线'!$G$3,18,0))))</f>
        <v>0</v>
      </c>
      <c r="S138" s="9">
        <f>IF($D138="理科",IF(AND($M138&gt;='高考-分数线'!$C$2,K138&gt;='高考-分数线'!$H$2),36,IF(K138&gt;='高考-分数线'!$H$2,18,0)),IF($D138="文科",IF(AND($M138&gt;='高考-分数线'!$C$3,K138&gt;='高考-分数线'!$H$3),36,IF(K138&gt;='高考-分数线'!$H$3,18,0))))</f>
        <v>0</v>
      </c>
      <c r="T138" s="9">
        <f>IF($D138="理科",IF(AND($M138&gt;='高考-分数线'!$C$2,L138&gt;='高考-分数线'!$I$2),36,IF(L138&gt;='高考-分数线'!$I$2,18,0)),IF($D138="文科",IF(AND($M138&gt;='高考-分数线'!$C$3,L138&gt;='高考-分数线'!$I$3),36,IF(L138&gt;='高考-分数线'!$I$3,18,0))))</f>
        <v>0</v>
      </c>
      <c r="U138" s="33"/>
      <c r="V138" s="54" t="s">
        <v>77</v>
      </c>
      <c r="W138" s="9">
        <f t="shared" si="75"/>
        <v>0</v>
      </c>
      <c r="X138" s="54" t="s">
        <v>81</v>
      </c>
      <c r="Y138" s="9">
        <f t="shared" si="76"/>
        <v>0</v>
      </c>
      <c r="Z138" s="54" t="s">
        <v>90</v>
      </c>
      <c r="AA138" s="9">
        <f t="shared" si="77"/>
        <v>0</v>
      </c>
      <c r="AB138" s="54" t="s">
        <v>93</v>
      </c>
      <c r="AC138" s="9">
        <f t="shared" si="78"/>
        <v>0</v>
      </c>
      <c r="AD138" s="54" t="s">
        <v>125</v>
      </c>
      <c r="AE138" s="9">
        <f t="shared" si="79"/>
        <v>0</v>
      </c>
      <c r="AF138" s="54" t="s">
        <v>102</v>
      </c>
      <c r="AG138" s="9">
        <f t="shared" si="80"/>
        <v>0</v>
      </c>
      <c r="AH138" s="9"/>
      <c r="AI138" s="9" t="s">
        <v>77</v>
      </c>
      <c r="AJ138" s="9">
        <f t="shared" si="81"/>
        <v>0</v>
      </c>
      <c r="AK138" s="55" t="s">
        <v>81</v>
      </c>
      <c r="AL138" s="9">
        <f t="shared" si="82"/>
        <v>0</v>
      </c>
      <c r="AM138" s="9" t="s">
        <v>86</v>
      </c>
      <c r="AN138" s="9">
        <f t="shared" si="83"/>
        <v>0</v>
      </c>
      <c r="AO138" s="54" t="s">
        <v>94</v>
      </c>
      <c r="AP138" s="9">
        <f t="shared" si="84"/>
        <v>0</v>
      </c>
      <c r="AQ138" s="54" t="s">
        <v>99</v>
      </c>
      <c r="AR138" s="9">
        <f t="shared" si="85"/>
        <v>0</v>
      </c>
      <c r="AS138" s="54" t="s">
        <v>102</v>
      </c>
      <c r="AT138" s="9">
        <f t="shared" si="86"/>
        <v>0</v>
      </c>
      <c r="AU138" s="9"/>
      <c r="AV138" s="54" t="s">
        <v>75</v>
      </c>
      <c r="AW138" s="9">
        <f t="shared" si="87"/>
        <v>0</v>
      </c>
      <c r="AX138" s="54" t="s">
        <v>81</v>
      </c>
      <c r="AY138" s="9">
        <f t="shared" si="88"/>
        <v>0</v>
      </c>
      <c r="AZ138" s="54" t="s">
        <v>85</v>
      </c>
      <c r="BA138" s="9">
        <f t="shared" si="89"/>
        <v>0</v>
      </c>
      <c r="BB138" s="54" t="s">
        <v>94</v>
      </c>
      <c r="BC138" s="9">
        <f t="shared" si="90"/>
        <v>0</v>
      </c>
      <c r="BD138" s="54" t="s">
        <v>96</v>
      </c>
      <c r="BE138" s="9">
        <f t="shared" si="91"/>
        <v>0</v>
      </c>
      <c r="BF138" s="54" t="s">
        <v>122</v>
      </c>
      <c r="BG138" s="9">
        <f t="shared" si="92"/>
        <v>0</v>
      </c>
      <c r="BH138" s="9"/>
      <c r="BI138" s="54" t="s">
        <v>75</v>
      </c>
      <c r="BJ138" s="9">
        <f t="shared" si="93"/>
        <v>0</v>
      </c>
      <c r="BK138" s="55" t="s">
        <v>81</v>
      </c>
      <c r="BL138" s="9">
        <f t="shared" si="94"/>
        <v>0</v>
      </c>
      <c r="BM138" s="54" t="s">
        <v>85</v>
      </c>
      <c r="BN138" s="9">
        <f t="shared" si="95"/>
        <v>0</v>
      </c>
      <c r="BO138" s="54" t="s">
        <v>94</v>
      </c>
      <c r="BP138" s="9">
        <f t="shared" si="96"/>
        <v>0</v>
      </c>
      <c r="BQ138" s="54" t="s">
        <v>96</v>
      </c>
      <c r="BR138" s="9">
        <f t="shared" si="97"/>
        <v>0</v>
      </c>
      <c r="BS138" s="54" t="s">
        <v>122</v>
      </c>
      <c r="BT138" s="9">
        <f t="shared" si="98"/>
        <v>0</v>
      </c>
      <c r="BU138" s="9"/>
      <c r="BV138" s="54" t="s">
        <v>77</v>
      </c>
      <c r="BW138" s="9">
        <f t="shared" si="99"/>
        <v>0</v>
      </c>
      <c r="BX138" s="55" t="s">
        <v>83</v>
      </c>
      <c r="BY138" s="9">
        <f t="shared" si="100"/>
        <v>0</v>
      </c>
      <c r="BZ138" s="54" t="s">
        <v>90</v>
      </c>
      <c r="CA138" s="9">
        <f t="shared" si="101"/>
        <v>0</v>
      </c>
      <c r="CB138" s="54" t="s">
        <v>95</v>
      </c>
      <c r="CC138" s="9">
        <f t="shared" si="102"/>
        <v>0</v>
      </c>
      <c r="CD138" s="54" t="s">
        <v>99</v>
      </c>
      <c r="CE138" s="9">
        <f t="shared" si="103"/>
        <v>0</v>
      </c>
      <c r="CF138" s="54" t="s">
        <v>102</v>
      </c>
      <c r="CG138" s="9">
        <f t="shared" si="104"/>
        <v>0</v>
      </c>
      <c r="CH138" s="9"/>
      <c r="CI138" s="54" t="s">
        <v>77</v>
      </c>
      <c r="CJ138" s="9">
        <f t="shared" si="105"/>
        <v>0</v>
      </c>
      <c r="CK138" s="55" t="s">
        <v>83</v>
      </c>
      <c r="CL138" s="9">
        <f t="shared" si="106"/>
        <v>0</v>
      </c>
      <c r="CM138" s="54" t="s">
        <v>90</v>
      </c>
      <c r="CN138" s="9">
        <f t="shared" si="107"/>
        <v>0</v>
      </c>
      <c r="CO138" s="54" t="s">
        <v>95</v>
      </c>
      <c r="CP138" s="9">
        <f t="shared" si="108"/>
        <v>0</v>
      </c>
      <c r="CQ138" s="54" t="s">
        <v>99</v>
      </c>
      <c r="CR138" s="9">
        <f t="shared" si="109"/>
        <v>0</v>
      </c>
      <c r="CS138" s="54" t="s">
        <v>102</v>
      </c>
      <c r="CT138" s="9">
        <f t="shared" si="110"/>
        <v>0</v>
      </c>
    </row>
    <row r="139" spans="1:98" x14ac:dyDescent="0.15">
      <c r="A139" s="33" t="s">
        <v>442</v>
      </c>
      <c r="B139" s="34" t="s">
        <v>443</v>
      </c>
      <c r="C139" s="35" t="s">
        <v>170</v>
      </c>
      <c r="D139" s="35" t="s">
        <v>51</v>
      </c>
      <c r="E139" s="9"/>
      <c r="F139" s="36"/>
      <c r="G139" s="33">
        <v>95</v>
      </c>
      <c r="H139" s="9">
        <v>85</v>
      </c>
      <c r="I139" s="9">
        <v>79</v>
      </c>
      <c r="J139" s="9">
        <v>47</v>
      </c>
      <c r="K139" s="9">
        <v>29</v>
      </c>
      <c r="L139" s="9">
        <v>39.5</v>
      </c>
      <c r="M139" s="4">
        <f t="shared" si="74"/>
        <v>374.5</v>
      </c>
      <c r="N139" s="33"/>
      <c r="O139" s="9">
        <f>IF($D139="理科",IF(AND($M139&gt;='高考-分数线'!$C$2,$G139&gt;='高考-分数线'!$D$2),36,IF($G139&gt;='高考-分数线'!$D$2,18,0)),IF($D139="文科",IF(AND($M139&gt;='高考-分数线'!$C$3,$G139&gt;='高考-分数线'!$D$3),36,IF($G139&gt;='高考-分数线'!$D$3,18,0))))</f>
        <v>0</v>
      </c>
      <c r="P139" s="9">
        <f>IF($D139="理科",IF(AND($M139&gt;='高考-分数线'!$C$2,H139&gt;='高考-分数线'!$E$2),36,IF(H139&gt;='高考-分数线'!$E$2,18,0)),IF($D139="文科",IF(AND($M139&gt;='高考-分数线'!$C$3,H139&gt;='高考-分数线'!$E$3),36,IF(H139&gt;='高考-分数线'!$E$3,18,0))))</f>
        <v>0</v>
      </c>
      <c r="Q139" s="9">
        <f>IF($D139="理科",IF(AND($M139&gt;='高考-分数线'!$C$2,I139&gt;='高考-分数线'!$F$2),36,IF(I139&gt;='高考-分数线'!$F$2,18,0)),IF($D139="文科",IF(AND($M139&gt;='高考-分数线'!$C$3,I139&gt;='高考-分数线'!$F$3),36,IF(I139&gt;='高考-分数线'!$F$3,18,0))))</f>
        <v>0</v>
      </c>
      <c r="R139" s="9">
        <f>IF($D139="理科",IF(AND($M139&gt;='高考-分数线'!$C$2,J139&gt;='高考-分数线'!$G$2),36,IF(J139&gt;='高考-分数线'!$G$2,18,0)),IF($D139="文科",IF(AND($M139&gt;='高考-分数线'!$C$3,J139&gt;='高考-分数线'!$G$3),36,IF(J139&gt;='高考-分数线'!$G$3,18,0))))</f>
        <v>0</v>
      </c>
      <c r="S139" s="9">
        <f>IF($D139="理科",IF(AND($M139&gt;='高考-分数线'!$C$2,K139&gt;='高考-分数线'!$H$2),36,IF(K139&gt;='高考-分数线'!$H$2,18,0)),IF($D139="文科",IF(AND($M139&gt;='高考-分数线'!$C$3,K139&gt;='高考-分数线'!$H$3),36,IF(K139&gt;='高考-分数线'!$H$3,18,0))))</f>
        <v>0</v>
      </c>
      <c r="T139" s="9">
        <f>IF($D139="理科",IF(AND($M139&gt;='高考-分数线'!$C$2,L139&gt;='高考-分数线'!$I$2),36,IF(L139&gt;='高考-分数线'!$I$2,18,0)),IF($D139="文科",IF(AND($M139&gt;='高考-分数线'!$C$3,L139&gt;='高考-分数线'!$I$3),36,IF(L139&gt;='高考-分数线'!$I$3,18,0))))</f>
        <v>0</v>
      </c>
      <c r="U139" s="33"/>
      <c r="V139" s="54" t="s">
        <v>74</v>
      </c>
      <c r="W139" s="9">
        <f t="shared" si="75"/>
        <v>0</v>
      </c>
      <c r="X139" s="54" t="s">
        <v>79</v>
      </c>
      <c r="Y139" s="9">
        <f t="shared" si="76"/>
        <v>0</v>
      </c>
      <c r="Z139" s="54" t="s">
        <v>86</v>
      </c>
      <c r="AA139" s="9">
        <f t="shared" si="77"/>
        <v>0</v>
      </c>
      <c r="AB139" s="54" t="s">
        <v>91</v>
      </c>
      <c r="AC139" s="9">
        <f t="shared" si="78"/>
        <v>0</v>
      </c>
      <c r="AD139" s="54" t="s">
        <v>96</v>
      </c>
      <c r="AE139" s="9">
        <f t="shared" si="79"/>
        <v>0</v>
      </c>
      <c r="AF139" s="54" t="s">
        <v>102</v>
      </c>
      <c r="AG139" s="9">
        <f t="shared" si="80"/>
        <v>0</v>
      </c>
      <c r="AH139" s="9"/>
      <c r="AI139" s="9" t="s">
        <v>74</v>
      </c>
      <c r="AJ139" s="9">
        <f t="shared" si="81"/>
        <v>0</v>
      </c>
      <c r="AK139" s="55" t="s">
        <v>81</v>
      </c>
      <c r="AL139" s="9">
        <f t="shared" si="82"/>
        <v>0</v>
      </c>
      <c r="AM139" s="9" t="s">
        <v>90</v>
      </c>
      <c r="AN139" s="9">
        <f t="shared" si="83"/>
        <v>0</v>
      </c>
      <c r="AO139" s="54" t="s">
        <v>91</v>
      </c>
      <c r="AP139" s="9">
        <f t="shared" si="84"/>
        <v>0</v>
      </c>
      <c r="AQ139" s="54" t="s">
        <v>96</v>
      </c>
      <c r="AR139" s="9">
        <f t="shared" si="85"/>
        <v>0</v>
      </c>
      <c r="AS139" s="54" t="s">
        <v>102</v>
      </c>
      <c r="AT139" s="9">
        <f t="shared" si="86"/>
        <v>0</v>
      </c>
      <c r="AU139" s="9"/>
      <c r="AV139" s="54" t="s">
        <v>75</v>
      </c>
      <c r="AW139" s="9">
        <f t="shared" si="87"/>
        <v>0</v>
      </c>
      <c r="AX139" s="54" t="s">
        <v>129</v>
      </c>
      <c r="AY139" s="9">
        <f t="shared" si="88"/>
        <v>0</v>
      </c>
      <c r="AZ139" s="54" t="s">
        <v>85</v>
      </c>
      <c r="BA139" s="9">
        <f t="shared" si="89"/>
        <v>0</v>
      </c>
      <c r="BB139" s="54" t="s">
        <v>91</v>
      </c>
      <c r="BC139" s="9">
        <f t="shared" si="90"/>
        <v>0</v>
      </c>
      <c r="BD139" s="54" t="s">
        <v>99</v>
      </c>
      <c r="BE139" s="9">
        <f t="shared" si="91"/>
        <v>0</v>
      </c>
      <c r="BF139" s="54" t="s">
        <v>102</v>
      </c>
      <c r="BG139" s="9">
        <f t="shared" si="92"/>
        <v>0</v>
      </c>
      <c r="BH139" s="9"/>
      <c r="BI139" s="54" t="s">
        <v>75</v>
      </c>
      <c r="BJ139" s="9">
        <f t="shared" si="93"/>
        <v>0</v>
      </c>
      <c r="BK139" s="55" t="s">
        <v>83</v>
      </c>
      <c r="BL139" s="9">
        <f t="shared" si="94"/>
        <v>0</v>
      </c>
      <c r="BM139" s="54" t="s">
        <v>85</v>
      </c>
      <c r="BN139" s="9">
        <f t="shared" si="95"/>
        <v>0</v>
      </c>
      <c r="BO139" s="54" t="s">
        <v>91</v>
      </c>
      <c r="BP139" s="9">
        <f t="shared" si="96"/>
        <v>0</v>
      </c>
      <c r="BQ139" s="54" t="s">
        <v>99</v>
      </c>
      <c r="BR139" s="9">
        <f t="shared" si="97"/>
        <v>0</v>
      </c>
      <c r="BS139" s="54" t="s">
        <v>102</v>
      </c>
      <c r="BT139" s="9">
        <f t="shared" si="98"/>
        <v>0</v>
      </c>
      <c r="BU139" s="9"/>
      <c r="BV139" s="54" t="s">
        <v>74</v>
      </c>
      <c r="BW139" s="9">
        <f t="shared" si="99"/>
        <v>0</v>
      </c>
      <c r="BX139" s="55" t="s">
        <v>137</v>
      </c>
      <c r="BY139" s="9">
        <f t="shared" si="100"/>
        <v>0</v>
      </c>
      <c r="BZ139" s="54" t="s">
        <v>85</v>
      </c>
      <c r="CA139" s="9">
        <f t="shared" si="101"/>
        <v>0</v>
      </c>
      <c r="CB139" s="54" t="s">
        <v>94</v>
      </c>
      <c r="CC139" s="9">
        <f t="shared" si="102"/>
        <v>0</v>
      </c>
      <c r="CD139" s="54" t="s">
        <v>96</v>
      </c>
      <c r="CE139" s="9">
        <f t="shared" si="103"/>
        <v>0</v>
      </c>
      <c r="CF139" s="54" t="s">
        <v>122</v>
      </c>
      <c r="CG139" s="9">
        <f t="shared" si="104"/>
        <v>0</v>
      </c>
      <c r="CH139" s="9"/>
      <c r="CI139" s="54" t="s">
        <v>74</v>
      </c>
      <c r="CJ139" s="9">
        <f t="shared" si="105"/>
        <v>0</v>
      </c>
      <c r="CK139" s="55" t="s">
        <v>137</v>
      </c>
      <c r="CL139" s="9">
        <f t="shared" si="106"/>
        <v>0</v>
      </c>
      <c r="CM139" s="54" t="s">
        <v>85</v>
      </c>
      <c r="CN139" s="9">
        <f t="shared" si="107"/>
        <v>0</v>
      </c>
      <c r="CO139" s="54" t="s">
        <v>94</v>
      </c>
      <c r="CP139" s="9">
        <f t="shared" si="108"/>
        <v>0</v>
      </c>
      <c r="CQ139" s="54" t="s">
        <v>96</v>
      </c>
      <c r="CR139" s="9">
        <f t="shared" si="109"/>
        <v>0</v>
      </c>
      <c r="CS139" s="54" t="s">
        <v>122</v>
      </c>
      <c r="CT139" s="9">
        <f t="shared" si="110"/>
        <v>0</v>
      </c>
    </row>
    <row r="140" spans="1:98" x14ac:dyDescent="0.15">
      <c r="A140" s="33" t="s">
        <v>444</v>
      </c>
      <c r="B140" s="34" t="s">
        <v>445</v>
      </c>
      <c r="C140" s="35" t="s">
        <v>170</v>
      </c>
      <c r="D140" s="35" t="s">
        <v>51</v>
      </c>
      <c r="E140" s="9"/>
      <c r="F140" s="36"/>
      <c r="G140" s="33">
        <v>98</v>
      </c>
      <c r="H140" s="9">
        <v>68</v>
      </c>
      <c r="I140" s="9">
        <v>36</v>
      </c>
      <c r="J140" s="9">
        <v>73.5</v>
      </c>
      <c r="K140" s="9">
        <v>34.5</v>
      </c>
      <c r="L140" s="9">
        <v>64</v>
      </c>
      <c r="M140" s="4">
        <f t="shared" si="74"/>
        <v>374</v>
      </c>
      <c r="N140" s="33"/>
      <c r="O140" s="9">
        <f>IF($D140="理科",IF(AND($M140&gt;='高考-分数线'!$C$2,$G140&gt;='高考-分数线'!$D$2),36,IF($G140&gt;='高考-分数线'!$D$2,18,0)),IF($D140="文科",IF(AND($M140&gt;='高考-分数线'!$C$3,$G140&gt;='高考-分数线'!$D$3),36,IF($G140&gt;='高考-分数线'!$D$3,18,0))))</f>
        <v>0</v>
      </c>
      <c r="P140" s="9">
        <f>IF($D140="理科",IF(AND($M140&gt;='高考-分数线'!$C$2,H140&gt;='高考-分数线'!$E$2),36,IF(H140&gt;='高考-分数线'!$E$2,18,0)),IF($D140="文科",IF(AND($M140&gt;='高考-分数线'!$C$3,H140&gt;='高考-分数线'!$E$3),36,IF(H140&gt;='高考-分数线'!$E$3,18,0))))</f>
        <v>0</v>
      </c>
      <c r="Q140" s="9">
        <f>IF($D140="理科",IF(AND($M140&gt;='高考-分数线'!$C$2,I140&gt;='高考-分数线'!$F$2),36,IF(I140&gt;='高考-分数线'!$F$2,18,0)),IF($D140="文科",IF(AND($M140&gt;='高考-分数线'!$C$3,I140&gt;='高考-分数线'!$F$3),36,IF(I140&gt;='高考-分数线'!$F$3,18,0))))</f>
        <v>0</v>
      </c>
      <c r="R140" s="9">
        <f>IF($D140="理科",IF(AND($M140&gt;='高考-分数线'!$C$2,J140&gt;='高考-分数线'!$G$2),36,IF(J140&gt;='高考-分数线'!$G$2,18,0)),IF($D140="文科",IF(AND($M140&gt;='高考-分数线'!$C$3,J140&gt;='高考-分数线'!$G$3),36,IF(J140&gt;='高考-分数线'!$G$3,18,0))))</f>
        <v>18</v>
      </c>
      <c r="S140" s="9">
        <f>IF($D140="理科",IF(AND($M140&gt;='高考-分数线'!$C$2,K140&gt;='高考-分数线'!$H$2),36,IF(K140&gt;='高考-分数线'!$H$2,18,0)),IF($D140="文科",IF(AND($M140&gt;='高考-分数线'!$C$3,K140&gt;='高考-分数线'!$H$3),36,IF(K140&gt;='高考-分数线'!$H$3,18,0))))</f>
        <v>0</v>
      </c>
      <c r="T140" s="9">
        <f>IF($D140="理科",IF(AND($M140&gt;='高考-分数线'!$C$2,L140&gt;='高考-分数线'!$I$2),36,IF(L140&gt;='高考-分数线'!$I$2,18,0)),IF($D140="文科",IF(AND($M140&gt;='高考-分数线'!$C$3,L140&gt;='高考-分数线'!$I$3),36,IF(L140&gt;='高考-分数线'!$I$3,18,0))))</f>
        <v>0</v>
      </c>
      <c r="U140" s="33"/>
      <c r="V140" s="54" t="s">
        <v>73</v>
      </c>
      <c r="W140" s="9">
        <f t="shared" si="75"/>
        <v>0</v>
      </c>
      <c r="X140" s="54" t="s">
        <v>80</v>
      </c>
      <c r="Y140" s="9">
        <f t="shared" si="76"/>
        <v>0</v>
      </c>
      <c r="Z140" s="54" t="s">
        <v>89</v>
      </c>
      <c r="AA140" s="9">
        <f t="shared" si="77"/>
        <v>0</v>
      </c>
      <c r="AB140" s="54" t="s">
        <v>95</v>
      </c>
      <c r="AC140" s="9">
        <f t="shared" si="78"/>
        <v>1.8</v>
      </c>
      <c r="AD140" s="54" t="s">
        <v>98</v>
      </c>
      <c r="AE140" s="9">
        <f t="shared" si="79"/>
        <v>0</v>
      </c>
      <c r="AF140" s="54" t="s">
        <v>121</v>
      </c>
      <c r="AG140" s="9">
        <f t="shared" si="80"/>
        <v>0</v>
      </c>
      <c r="AH140" s="9"/>
      <c r="AI140" s="9" t="s">
        <v>75</v>
      </c>
      <c r="AJ140" s="9">
        <f t="shared" si="81"/>
        <v>0</v>
      </c>
      <c r="AK140" s="55" t="s">
        <v>81</v>
      </c>
      <c r="AL140" s="9">
        <f t="shared" si="82"/>
        <v>0</v>
      </c>
      <c r="AM140" s="9" t="s">
        <v>90</v>
      </c>
      <c r="AN140" s="9">
        <f t="shared" si="83"/>
        <v>0</v>
      </c>
      <c r="AO140" s="54" t="s">
        <v>93</v>
      </c>
      <c r="AP140" s="9">
        <f t="shared" si="84"/>
        <v>1.8</v>
      </c>
      <c r="AQ140" s="54" t="s">
        <v>98</v>
      </c>
      <c r="AR140" s="9">
        <f t="shared" si="85"/>
        <v>0</v>
      </c>
      <c r="AS140" s="54" t="s">
        <v>102</v>
      </c>
      <c r="AT140" s="9">
        <f t="shared" si="86"/>
        <v>0</v>
      </c>
      <c r="AU140" s="9"/>
      <c r="AV140" s="54" t="s">
        <v>75</v>
      </c>
      <c r="AW140" s="9">
        <f t="shared" si="87"/>
        <v>0</v>
      </c>
      <c r="AX140" s="54" t="s">
        <v>81</v>
      </c>
      <c r="AY140" s="9">
        <f t="shared" si="88"/>
        <v>0</v>
      </c>
      <c r="AZ140" s="54" t="s">
        <v>85</v>
      </c>
      <c r="BA140" s="9">
        <f t="shared" si="89"/>
        <v>0</v>
      </c>
      <c r="BB140" s="54" t="s">
        <v>93</v>
      </c>
      <c r="BC140" s="9">
        <f t="shared" si="90"/>
        <v>2.7</v>
      </c>
      <c r="BD140" s="54" t="s">
        <v>96</v>
      </c>
      <c r="BE140" s="9">
        <f t="shared" si="91"/>
        <v>0</v>
      </c>
      <c r="BF140" s="54" t="s">
        <v>102</v>
      </c>
      <c r="BG140" s="9">
        <f t="shared" si="92"/>
        <v>0</v>
      </c>
      <c r="BH140" s="9"/>
      <c r="BI140" s="54" t="s">
        <v>75</v>
      </c>
      <c r="BJ140" s="9">
        <f t="shared" si="93"/>
        <v>0</v>
      </c>
      <c r="BK140" s="55" t="s">
        <v>81</v>
      </c>
      <c r="BL140" s="9">
        <f t="shared" si="94"/>
        <v>0</v>
      </c>
      <c r="BM140" s="54" t="s">
        <v>85</v>
      </c>
      <c r="BN140" s="9">
        <f t="shared" si="95"/>
        <v>0</v>
      </c>
      <c r="BO140" s="54" t="s">
        <v>93</v>
      </c>
      <c r="BP140" s="9">
        <f t="shared" si="96"/>
        <v>2.7</v>
      </c>
      <c r="BQ140" s="54" t="s">
        <v>96</v>
      </c>
      <c r="BR140" s="9">
        <f t="shared" si="97"/>
        <v>0</v>
      </c>
      <c r="BS140" s="54" t="s">
        <v>102</v>
      </c>
      <c r="BT140" s="9">
        <f t="shared" si="98"/>
        <v>0</v>
      </c>
      <c r="BU140" s="9"/>
      <c r="BV140" s="54" t="s">
        <v>75</v>
      </c>
      <c r="BW140" s="9">
        <f t="shared" si="99"/>
        <v>0</v>
      </c>
      <c r="BX140" s="55" t="s">
        <v>138</v>
      </c>
      <c r="BY140" s="9">
        <f t="shared" si="100"/>
        <v>0</v>
      </c>
      <c r="BZ140" s="54" t="s">
        <v>88</v>
      </c>
      <c r="CA140" s="9">
        <f t="shared" si="101"/>
        <v>0</v>
      </c>
      <c r="CB140" s="54" t="s">
        <v>94</v>
      </c>
      <c r="CC140" s="9">
        <f t="shared" si="102"/>
        <v>4.5</v>
      </c>
      <c r="CD140" s="54" t="s">
        <v>98</v>
      </c>
      <c r="CE140" s="9">
        <f t="shared" si="103"/>
        <v>0</v>
      </c>
      <c r="CF140" s="54" t="s">
        <v>121</v>
      </c>
      <c r="CG140" s="9">
        <f t="shared" si="104"/>
        <v>0</v>
      </c>
      <c r="CH140" s="9"/>
      <c r="CI140" s="54" t="s">
        <v>75</v>
      </c>
      <c r="CJ140" s="9">
        <f t="shared" si="105"/>
        <v>0</v>
      </c>
      <c r="CK140" s="55" t="s">
        <v>138</v>
      </c>
      <c r="CL140" s="9">
        <f t="shared" si="106"/>
        <v>0</v>
      </c>
      <c r="CM140" s="54" t="s">
        <v>88</v>
      </c>
      <c r="CN140" s="9">
        <f t="shared" si="107"/>
        <v>0</v>
      </c>
      <c r="CO140" s="54" t="s">
        <v>94</v>
      </c>
      <c r="CP140" s="9">
        <f t="shared" si="108"/>
        <v>4.5</v>
      </c>
      <c r="CQ140" s="54" t="s">
        <v>98</v>
      </c>
      <c r="CR140" s="9">
        <f t="shared" si="109"/>
        <v>0</v>
      </c>
      <c r="CS140" s="54" t="s">
        <v>121</v>
      </c>
      <c r="CT140" s="9">
        <f t="shared" si="110"/>
        <v>0</v>
      </c>
    </row>
    <row r="141" spans="1:98" x14ac:dyDescent="0.15">
      <c r="A141" s="33" t="s">
        <v>446</v>
      </c>
      <c r="B141" s="34" t="s">
        <v>447</v>
      </c>
      <c r="C141" s="35" t="s">
        <v>170</v>
      </c>
      <c r="D141" s="35" t="s">
        <v>51</v>
      </c>
      <c r="E141" s="9">
        <v>0.8</v>
      </c>
      <c r="F141" s="36"/>
      <c r="G141" s="33">
        <v>90</v>
      </c>
      <c r="H141" s="9">
        <v>72</v>
      </c>
      <c r="I141" s="9">
        <v>96</v>
      </c>
      <c r="J141" s="9">
        <v>29</v>
      </c>
      <c r="K141" s="9">
        <v>48</v>
      </c>
      <c r="L141" s="9">
        <v>38</v>
      </c>
      <c r="M141" s="4">
        <f t="shared" si="74"/>
        <v>373</v>
      </c>
      <c r="N141" s="33"/>
      <c r="O141" s="9">
        <f>IF($D141="理科",IF(AND($M141&gt;='高考-分数线'!$C$2,$G141&gt;='高考-分数线'!$D$2),36,IF($G141&gt;='高考-分数线'!$D$2,18,0)),IF($D141="文科",IF(AND($M141&gt;='高考-分数线'!$C$3,$G141&gt;='高考-分数线'!$D$3),36,IF($G141&gt;='高考-分数线'!$D$3,18,0))))</f>
        <v>0</v>
      </c>
      <c r="P141" s="9">
        <f>IF($D141="理科",IF(AND($M141&gt;='高考-分数线'!$C$2,H141&gt;='高考-分数线'!$E$2),36,IF(H141&gt;='高考-分数线'!$E$2,18,0)),IF($D141="文科",IF(AND($M141&gt;='高考-分数线'!$C$3,H141&gt;='高考-分数线'!$E$3),36,IF(H141&gt;='高考-分数线'!$E$3,18,0))))</f>
        <v>0</v>
      </c>
      <c r="Q141" s="9">
        <f>IF($D141="理科",IF(AND($M141&gt;='高考-分数线'!$C$2,I141&gt;='高考-分数线'!$F$2),36,IF(I141&gt;='高考-分数线'!$F$2,18,0)),IF($D141="文科",IF(AND($M141&gt;='高考-分数线'!$C$3,I141&gt;='高考-分数线'!$F$3),36,IF(I141&gt;='高考-分数线'!$F$3,18,0))))</f>
        <v>0</v>
      </c>
      <c r="R141" s="9">
        <f>IF($D141="理科",IF(AND($M141&gt;='高考-分数线'!$C$2,J141&gt;='高考-分数线'!$G$2),36,IF(J141&gt;='高考-分数线'!$G$2,18,0)),IF($D141="文科",IF(AND($M141&gt;='高考-分数线'!$C$3,J141&gt;='高考-分数线'!$G$3),36,IF(J141&gt;='高考-分数线'!$G$3,18,0))))</f>
        <v>0</v>
      </c>
      <c r="S141" s="9">
        <f>IF($D141="理科",IF(AND($M141&gt;='高考-分数线'!$C$2,K141&gt;='高考-分数线'!$H$2),36,IF(K141&gt;='高考-分数线'!$H$2,18,0)),IF($D141="文科",IF(AND($M141&gt;='高考-分数线'!$C$3,K141&gt;='高考-分数线'!$H$3),36,IF(K141&gt;='高考-分数线'!$H$3,18,0))))</f>
        <v>0</v>
      </c>
      <c r="T141" s="9">
        <f>IF($D141="理科",IF(AND($M141&gt;='高考-分数线'!$C$2,L141&gt;='高考-分数线'!$I$2),36,IF(L141&gt;='高考-分数线'!$I$2,18,0)),IF($D141="文科",IF(AND($M141&gt;='高考-分数线'!$C$3,L141&gt;='高考-分数线'!$I$3),36,IF(L141&gt;='高考-分数线'!$I$3,18,0))))</f>
        <v>0</v>
      </c>
      <c r="U141" s="33"/>
      <c r="V141" s="54" t="s">
        <v>76</v>
      </c>
      <c r="W141" s="9">
        <f t="shared" si="75"/>
        <v>0</v>
      </c>
      <c r="X141" s="54" t="s">
        <v>83</v>
      </c>
      <c r="Y141" s="9">
        <f t="shared" si="76"/>
        <v>0</v>
      </c>
      <c r="Z141" s="54" t="s">
        <v>85</v>
      </c>
      <c r="AA141" s="9">
        <f t="shared" si="77"/>
        <v>0</v>
      </c>
      <c r="AB141" s="54" t="s">
        <v>91</v>
      </c>
      <c r="AC141" s="9">
        <f t="shared" si="78"/>
        <v>0</v>
      </c>
      <c r="AD141" s="54" t="s">
        <v>125</v>
      </c>
      <c r="AE141" s="9">
        <f t="shared" si="79"/>
        <v>0</v>
      </c>
      <c r="AF141" s="54" t="s">
        <v>125</v>
      </c>
      <c r="AG141" s="9">
        <f t="shared" si="80"/>
        <v>0</v>
      </c>
      <c r="AH141" s="9"/>
      <c r="AI141" s="9" t="s">
        <v>73</v>
      </c>
      <c r="AJ141" s="9">
        <f t="shared" si="81"/>
        <v>0</v>
      </c>
      <c r="AK141" s="55" t="s">
        <v>81</v>
      </c>
      <c r="AL141" s="9">
        <f t="shared" si="82"/>
        <v>0</v>
      </c>
      <c r="AM141" s="9" t="s">
        <v>88</v>
      </c>
      <c r="AN141" s="9">
        <f t="shared" si="83"/>
        <v>0</v>
      </c>
      <c r="AO141" s="54" t="s">
        <v>93</v>
      </c>
      <c r="AP141" s="9">
        <f t="shared" si="84"/>
        <v>0</v>
      </c>
      <c r="AQ141" s="54" t="s">
        <v>99</v>
      </c>
      <c r="AR141" s="9">
        <f t="shared" si="85"/>
        <v>0</v>
      </c>
      <c r="AS141" s="54" t="s">
        <v>102</v>
      </c>
      <c r="AT141" s="9">
        <f t="shared" si="86"/>
        <v>0</v>
      </c>
      <c r="AU141" s="9"/>
      <c r="AV141" s="54" t="s">
        <v>76</v>
      </c>
      <c r="AW141" s="9">
        <f t="shared" si="87"/>
        <v>0</v>
      </c>
      <c r="AX141" s="54" t="s">
        <v>81</v>
      </c>
      <c r="AY141" s="9">
        <f t="shared" si="88"/>
        <v>0</v>
      </c>
      <c r="AZ141" s="54" t="s">
        <v>85</v>
      </c>
      <c r="BA141" s="9">
        <f t="shared" si="89"/>
        <v>0</v>
      </c>
      <c r="BB141" s="54" t="s">
        <v>94</v>
      </c>
      <c r="BC141" s="9">
        <f t="shared" si="90"/>
        <v>0</v>
      </c>
      <c r="BD141" s="54" t="s">
        <v>96</v>
      </c>
      <c r="BE141" s="9">
        <f t="shared" si="91"/>
        <v>0</v>
      </c>
      <c r="BF141" s="54" t="s">
        <v>102</v>
      </c>
      <c r="BG141" s="9">
        <f t="shared" si="92"/>
        <v>0</v>
      </c>
      <c r="BH141" s="9"/>
      <c r="BI141" s="54" t="s">
        <v>76</v>
      </c>
      <c r="BJ141" s="9">
        <f t="shared" si="93"/>
        <v>0</v>
      </c>
      <c r="BK141" s="55" t="s">
        <v>81</v>
      </c>
      <c r="BL141" s="9">
        <f t="shared" si="94"/>
        <v>0</v>
      </c>
      <c r="BM141" s="54" t="s">
        <v>85</v>
      </c>
      <c r="BN141" s="9">
        <f t="shared" si="95"/>
        <v>0</v>
      </c>
      <c r="BO141" s="54" t="s">
        <v>94</v>
      </c>
      <c r="BP141" s="9">
        <f t="shared" si="96"/>
        <v>0</v>
      </c>
      <c r="BQ141" s="54" t="s">
        <v>96</v>
      </c>
      <c r="BR141" s="9">
        <f t="shared" si="97"/>
        <v>0</v>
      </c>
      <c r="BS141" s="54" t="s">
        <v>102</v>
      </c>
      <c r="BT141" s="9">
        <f t="shared" si="98"/>
        <v>0</v>
      </c>
      <c r="BU141" s="9"/>
      <c r="BV141" s="54" t="s">
        <v>136</v>
      </c>
      <c r="BW141" s="9">
        <f t="shared" si="99"/>
        <v>0</v>
      </c>
      <c r="BX141" s="55" t="s">
        <v>84</v>
      </c>
      <c r="BY141" s="9">
        <f t="shared" si="100"/>
        <v>0</v>
      </c>
      <c r="BZ141" s="54" t="s">
        <v>88</v>
      </c>
      <c r="CA141" s="9">
        <f t="shared" si="101"/>
        <v>0</v>
      </c>
      <c r="CB141" s="54" t="s">
        <v>93</v>
      </c>
      <c r="CC141" s="9">
        <f t="shared" si="102"/>
        <v>0</v>
      </c>
      <c r="CD141" s="54" t="s">
        <v>96</v>
      </c>
      <c r="CE141" s="9">
        <f t="shared" si="103"/>
        <v>0</v>
      </c>
      <c r="CF141" s="54" t="s">
        <v>102</v>
      </c>
      <c r="CG141" s="9">
        <f t="shared" si="104"/>
        <v>0</v>
      </c>
      <c r="CH141" s="9"/>
      <c r="CI141" s="54" t="s">
        <v>136</v>
      </c>
      <c r="CJ141" s="9">
        <f t="shared" si="105"/>
        <v>0</v>
      </c>
      <c r="CK141" s="55" t="s">
        <v>84</v>
      </c>
      <c r="CL141" s="9">
        <f t="shared" si="106"/>
        <v>0</v>
      </c>
      <c r="CM141" s="54" t="s">
        <v>88</v>
      </c>
      <c r="CN141" s="9">
        <f t="shared" si="107"/>
        <v>0</v>
      </c>
      <c r="CO141" s="54" t="s">
        <v>93</v>
      </c>
      <c r="CP141" s="9">
        <f t="shared" si="108"/>
        <v>0</v>
      </c>
      <c r="CQ141" s="54" t="s">
        <v>96</v>
      </c>
      <c r="CR141" s="9">
        <f t="shared" si="109"/>
        <v>0</v>
      </c>
      <c r="CS141" s="54" t="s">
        <v>102</v>
      </c>
      <c r="CT141" s="9">
        <f t="shared" si="110"/>
        <v>0</v>
      </c>
    </row>
    <row r="142" spans="1:98" x14ac:dyDescent="0.15">
      <c r="A142" s="33" t="s">
        <v>448</v>
      </c>
      <c r="B142" s="34" t="s">
        <v>449</v>
      </c>
      <c r="C142" s="35" t="s">
        <v>170</v>
      </c>
      <c r="D142" s="35" t="s">
        <v>51</v>
      </c>
      <c r="E142" s="9"/>
      <c r="F142" s="36"/>
      <c r="G142" s="33">
        <v>86</v>
      </c>
      <c r="H142" s="9">
        <v>61</v>
      </c>
      <c r="I142" s="9">
        <v>95</v>
      </c>
      <c r="J142" s="9">
        <v>26.5</v>
      </c>
      <c r="K142" s="9">
        <v>39</v>
      </c>
      <c r="L142" s="9">
        <v>65.5</v>
      </c>
      <c r="M142" s="4">
        <f t="shared" si="74"/>
        <v>373</v>
      </c>
      <c r="N142" s="33"/>
      <c r="O142" s="9">
        <f>IF($D142="理科",IF(AND($M142&gt;='高考-分数线'!$C$2,$G142&gt;='高考-分数线'!$D$2),36,IF($G142&gt;='高考-分数线'!$D$2,18,0)),IF($D142="文科",IF(AND($M142&gt;='高考-分数线'!$C$3,$G142&gt;='高考-分数线'!$D$3),36,IF($G142&gt;='高考-分数线'!$D$3,18,0))))</f>
        <v>0</v>
      </c>
      <c r="P142" s="9">
        <f>IF($D142="理科",IF(AND($M142&gt;='高考-分数线'!$C$2,H142&gt;='高考-分数线'!$E$2),36,IF(H142&gt;='高考-分数线'!$E$2,18,0)),IF($D142="文科",IF(AND($M142&gt;='高考-分数线'!$C$3,H142&gt;='高考-分数线'!$E$3),36,IF(H142&gt;='高考-分数线'!$E$3,18,0))))</f>
        <v>0</v>
      </c>
      <c r="Q142" s="9">
        <f>IF($D142="理科",IF(AND($M142&gt;='高考-分数线'!$C$2,I142&gt;='高考-分数线'!$F$2),36,IF(I142&gt;='高考-分数线'!$F$2,18,0)),IF($D142="文科",IF(AND($M142&gt;='高考-分数线'!$C$3,I142&gt;='高考-分数线'!$F$3),36,IF(I142&gt;='高考-分数线'!$F$3,18,0))))</f>
        <v>0</v>
      </c>
      <c r="R142" s="9">
        <f>IF($D142="理科",IF(AND($M142&gt;='高考-分数线'!$C$2,J142&gt;='高考-分数线'!$G$2),36,IF(J142&gt;='高考-分数线'!$G$2,18,0)),IF($D142="文科",IF(AND($M142&gt;='高考-分数线'!$C$3,J142&gt;='高考-分数线'!$G$3),36,IF(J142&gt;='高考-分数线'!$G$3,18,0))))</f>
        <v>0</v>
      </c>
      <c r="S142" s="9">
        <f>IF($D142="理科",IF(AND($M142&gt;='高考-分数线'!$C$2,K142&gt;='高考-分数线'!$H$2),36,IF(K142&gt;='高考-分数线'!$H$2,18,0)),IF($D142="文科",IF(AND($M142&gt;='高考-分数线'!$C$3,K142&gt;='高考-分数线'!$H$3),36,IF(K142&gt;='高考-分数线'!$H$3,18,0))))</f>
        <v>0</v>
      </c>
      <c r="T142" s="9">
        <f>IF($D142="理科",IF(AND($M142&gt;='高考-分数线'!$C$2,L142&gt;='高考-分数线'!$I$2),36,IF(L142&gt;='高考-分数线'!$I$2,18,0)),IF($D142="文科",IF(AND($M142&gt;='高考-分数线'!$C$3,L142&gt;='高考-分数线'!$I$3),36,IF(L142&gt;='高考-分数线'!$I$3,18,0))))</f>
        <v>18</v>
      </c>
      <c r="U142" s="33"/>
      <c r="V142" s="54" t="s">
        <v>77</v>
      </c>
      <c r="W142" s="9">
        <f t="shared" si="75"/>
        <v>0</v>
      </c>
      <c r="X142" s="54" t="s">
        <v>82</v>
      </c>
      <c r="Y142" s="9">
        <f t="shared" si="76"/>
        <v>0</v>
      </c>
      <c r="Z142" s="54" t="s">
        <v>90</v>
      </c>
      <c r="AA142" s="9">
        <f t="shared" si="77"/>
        <v>0</v>
      </c>
      <c r="AB142" s="54" t="s">
        <v>94</v>
      </c>
      <c r="AC142" s="9">
        <f t="shared" si="78"/>
        <v>0</v>
      </c>
      <c r="AD142" s="54" t="s">
        <v>96</v>
      </c>
      <c r="AE142" s="9">
        <f t="shared" si="79"/>
        <v>0</v>
      </c>
      <c r="AF142" s="54" t="s">
        <v>102</v>
      </c>
      <c r="AG142" s="9">
        <f t="shared" si="80"/>
        <v>1.8</v>
      </c>
      <c r="AH142" s="9"/>
      <c r="AI142" s="9" t="s">
        <v>73</v>
      </c>
      <c r="AJ142" s="9">
        <f t="shared" si="81"/>
        <v>0</v>
      </c>
      <c r="AK142" s="55" t="s">
        <v>82</v>
      </c>
      <c r="AL142" s="9">
        <f t="shared" si="82"/>
        <v>0</v>
      </c>
      <c r="AM142" s="9" t="s">
        <v>88</v>
      </c>
      <c r="AN142" s="9">
        <f t="shared" si="83"/>
        <v>0</v>
      </c>
      <c r="AO142" s="54" t="s">
        <v>95</v>
      </c>
      <c r="AP142" s="9">
        <f t="shared" si="84"/>
        <v>0</v>
      </c>
      <c r="AQ142" s="54" t="s">
        <v>99</v>
      </c>
      <c r="AR142" s="9">
        <f t="shared" si="85"/>
        <v>0</v>
      </c>
      <c r="AS142" s="54" t="s">
        <v>122</v>
      </c>
      <c r="AT142" s="9">
        <f t="shared" si="86"/>
        <v>1.8</v>
      </c>
      <c r="AU142" s="9"/>
      <c r="AV142" s="54" t="s">
        <v>73</v>
      </c>
      <c r="AW142" s="9">
        <f t="shared" si="87"/>
        <v>0</v>
      </c>
      <c r="AX142" s="54" t="s">
        <v>79</v>
      </c>
      <c r="AY142" s="9">
        <f t="shared" si="88"/>
        <v>0</v>
      </c>
      <c r="AZ142" s="54" t="s">
        <v>85</v>
      </c>
      <c r="BA142" s="9">
        <f t="shared" si="89"/>
        <v>0</v>
      </c>
      <c r="BB142" s="54" t="s">
        <v>94</v>
      </c>
      <c r="BC142" s="9">
        <f t="shared" si="90"/>
        <v>0</v>
      </c>
      <c r="BD142" s="54" t="s">
        <v>99</v>
      </c>
      <c r="BE142" s="9">
        <f t="shared" si="91"/>
        <v>0</v>
      </c>
      <c r="BF142" s="54" t="s">
        <v>122</v>
      </c>
      <c r="BG142" s="9">
        <f t="shared" si="92"/>
        <v>2.7</v>
      </c>
      <c r="BH142" s="9"/>
      <c r="BI142" s="54" t="s">
        <v>73</v>
      </c>
      <c r="BJ142" s="9">
        <f t="shared" si="93"/>
        <v>0</v>
      </c>
      <c r="BK142" s="55" t="s">
        <v>79</v>
      </c>
      <c r="BL142" s="9">
        <f t="shared" si="94"/>
        <v>0</v>
      </c>
      <c r="BM142" s="54" t="s">
        <v>85</v>
      </c>
      <c r="BN142" s="9">
        <f t="shared" si="95"/>
        <v>0</v>
      </c>
      <c r="BO142" s="54" t="s">
        <v>94</v>
      </c>
      <c r="BP142" s="9">
        <f t="shared" si="96"/>
        <v>0</v>
      </c>
      <c r="BQ142" s="54" t="s">
        <v>99</v>
      </c>
      <c r="BR142" s="9">
        <f t="shared" si="97"/>
        <v>0</v>
      </c>
      <c r="BS142" s="54" t="s">
        <v>122</v>
      </c>
      <c r="BT142" s="9">
        <f t="shared" si="98"/>
        <v>2.7</v>
      </c>
      <c r="BU142" s="9"/>
      <c r="BV142" s="54" t="s">
        <v>77</v>
      </c>
      <c r="BW142" s="9">
        <f t="shared" si="99"/>
        <v>0</v>
      </c>
      <c r="BX142" s="55" t="s">
        <v>83</v>
      </c>
      <c r="BY142" s="9">
        <f t="shared" si="100"/>
        <v>0</v>
      </c>
      <c r="BZ142" s="54" t="s">
        <v>90</v>
      </c>
      <c r="CA142" s="9">
        <f t="shared" si="101"/>
        <v>0</v>
      </c>
      <c r="CB142" s="54" t="s">
        <v>95</v>
      </c>
      <c r="CC142" s="9">
        <f t="shared" si="102"/>
        <v>0</v>
      </c>
      <c r="CD142" s="54" t="s">
        <v>99</v>
      </c>
      <c r="CE142" s="9">
        <f t="shared" si="103"/>
        <v>0</v>
      </c>
      <c r="CF142" s="54" t="s">
        <v>102</v>
      </c>
      <c r="CG142" s="9">
        <f t="shared" si="104"/>
        <v>4.5</v>
      </c>
      <c r="CH142" s="9"/>
      <c r="CI142" s="54" t="s">
        <v>77</v>
      </c>
      <c r="CJ142" s="9">
        <f t="shared" si="105"/>
        <v>0</v>
      </c>
      <c r="CK142" s="55" t="s">
        <v>83</v>
      </c>
      <c r="CL142" s="9">
        <f t="shared" si="106"/>
        <v>0</v>
      </c>
      <c r="CM142" s="54" t="s">
        <v>90</v>
      </c>
      <c r="CN142" s="9">
        <f t="shared" si="107"/>
        <v>0</v>
      </c>
      <c r="CO142" s="54" t="s">
        <v>95</v>
      </c>
      <c r="CP142" s="9">
        <f t="shared" si="108"/>
        <v>0</v>
      </c>
      <c r="CQ142" s="54" t="s">
        <v>99</v>
      </c>
      <c r="CR142" s="9">
        <f t="shared" si="109"/>
        <v>0</v>
      </c>
      <c r="CS142" s="54" t="s">
        <v>102</v>
      </c>
      <c r="CT142" s="9">
        <f t="shared" si="110"/>
        <v>4.5</v>
      </c>
    </row>
    <row r="143" spans="1:98" x14ac:dyDescent="0.15">
      <c r="A143" s="33" t="s">
        <v>450</v>
      </c>
      <c r="B143" s="34" t="s">
        <v>451</v>
      </c>
      <c r="C143" s="35" t="s">
        <v>170</v>
      </c>
      <c r="D143" s="35" t="s">
        <v>51</v>
      </c>
      <c r="E143" s="9"/>
      <c r="F143" s="36"/>
      <c r="G143" s="33">
        <v>92</v>
      </c>
      <c r="H143" s="9">
        <v>65</v>
      </c>
      <c r="I143" s="9">
        <v>82</v>
      </c>
      <c r="J143" s="9">
        <v>32</v>
      </c>
      <c r="K143" s="9">
        <v>56</v>
      </c>
      <c r="L143" s="9">
        <v>45</v>
      </c>
      <c r="M143" s="4">
        <f t="shared" si="74"/>
        <v>372</v>
      </c>
      <c r="N143" s="33"/>
      <c r="O143" s="9">
        <f>IF($D143="理科",IF(AND($M143&gt;='高考-分数线'!$C$2,$G143&gt;='高考-分数线'!$D$2),36,IF($G143&gt;='高考-分数线'!$D$2,18,0)),IF($D143="文科",IF(AND($M143&gt;='高考-分数线'!$C$3,$G143&gt;='高考-分数线'!$D$3),36,IF($G143&gt;='高考-分数线'!$D$3,18,0))))</f>
        <v>0</v>
      </c>
      <c r="P143" s="9">
        <f>IF($D143="理科",IF(AND($M143&gt;='高考-分数线'!$C$2,H143&gt;='高考-分数线'!$E$2),36,IF(H143&gt;='高考-分数线'!$E$2,18,0)),IF($D143="文科",IF(AND($M143&gt;='高考-分数线'!$C$3,H143&gt;='高考-分数线'!$E$3),36,IF(H143&gt;='高考-分数线'!$E$3,18,0))))</f>
        <v>0</v>
      </c>
      <c r="Q143" s="9">
        <f>IF($D143="理科",IF(AND($M143&gt;='高考-分数线'!$C$2,I143&gt;='高考-分数线'!$F$2),36,IF(I143&gt;='高考-分数线'!$F$2,18,0)),IF($D143="文科",IF(AND($M143&gt;='高考-分数线'!$C$3,I143&gt;='高考-分数线'!$F$3),36,IF(I143&gt;='高考-分数线'!$F$3,18,0))))</f>
        <v>0</v>
      </c>
      <c r="R143" s="9">
        <f>IF($D143="理科",IF(AND($M143&gt;='高考-分数线'!$C$2,J143&gt;='高考-分数线'!$G$2),36,IF(J143&gt;='高考-分数线'!$G$2,18,0)),IF($D143="文科",IF(AND($M143&gt;='高考-分数线'!$C$3,J143&gt;='高考-分数线'!$G$3),36,IF(J143&gt;='高考-分数线'!$G$3,18,0))))</f>
        <v>0</v>
      </c>
      <c r="S143" s="9">
        <f>IF($D143="理科",IF(AND($M143&gt;='高考-分数线'!$C$2,K143&gt;='高考-分数线'!$H$2),36,IF(K143&gt;='高考-分数线'!$H$2,18,0)),IF($D143="文科",IF(AND($M143&gt;='高考-分数线'!$C$3,K143&gt;='高考-分数线'!$H$3),36,IF(K143&gt;='高考-分数线'!$H$3,18,0))))</f>
        <v>18</v>
      </c>
      <c r="T143" s="9">
        <f>IF($D143="理科",IF(AND($M143&gt;='高考-分数线'!$C$2,L143&gt;='高考-分数线'!$I$2),36,IF(L143&gt;='高考-分数线'!$I$2,18,0)),IF($D143="文科",IF(AND($M143&gt;='高考-分数线'!$C$3,L143&gt;='高考-分数线'!$I$3),36,IF(L143&gt;='高考-分数线'!$I$3,18,0))))</f>
        <v>0</v>
      </c>
      <c r="U143" s="33"/>
      <c r="V143" s="54" t="s">
        <v>77</v>
      </c>
      <c r="W143" s="9">
        <f t="shared" si="75"/>
        <v>0</v>
      </c>
      <c r="X143" s="54" t="s">
        <v>82</v>
      </c>
      <c r="Y143" s="9">
        <f t="shared" si="76"/>
        <v>0</v>
      </c>
      <c r="Z143" s="54" t="s">
        <v>90</v>
      </c>
      <c r="AA143" s="9">
        <f t="shared" si="77"/>
        <v>0</v>
      </c>
      <c r="AB143" s="54" t="s">
        <v>94</v>
      </c>
      <c r="AC143" s="9">
        <f t="shared" si="78"/>
        <v>0</v>
      </c>
      <c r="AD143" s="54" t="s">
        <v>96</v>
      </c>
      <c r="AE143" s="9">
        <f t="shared" si="79"/>
        <v>1.8</v>
      </c>
      <c r="AF143" s="54" t="s">
        <v>102</v>
      </c>
      <c r="AG143" s="9">
        <f t="shared" si="80"/>
        <v>0</v>
      </c>
      <c r="AH143" s="9"/>
      <c r="AI143" s="9" t="s">
        <v>78</v>
      </c>
      <c r="AJ143" s="9">
        <f t="shared" si="81"/>
        <v>0</v>
      </c>
      <c r="AK143" s="55" t="s">
        <v>79</v>
      </c>
      <c r="AL143" s="9">
        <f t="shared" si="82"/>
        <v>0</v>
      </c>
      <c r="AM143" s="9" t="s">
        <v>89</v>
      </c>
      <c r="AN143" s="9">
        <f t="shared" si="83"/>
        <v>0</v>
      </c>
      <c r="AO143" s="54" t="s">
        <v>91</v>
      </c>
      <c r="AP143" s="9">
        <f t="shared" si="84"/>
        <v>0</v>
      </c>
      <c r="AQ143" s="54" t="s">
        <v>96</v>
      </c>
      <c r="AR143" s="9">
        <f t="shared" si="85"/>
        <v>1.8</v>
      </c>
      <c r="AS143" s="54" t="s">
        <v>102</v>
      </c>
      <c r="AT143" s="9">
        <f t="shared" si="86"/>
        <v>0</v>
      </c>
      <c r="AU143" s="9"/>
      <c r="AV143" s="54" t="s">
        <v>78</v>
      </c>
      <c r="AW143" s="9">
        <f t="shared" si="87"/>
        <v>0</v>
      </c>
      <c r="AX143" s="54" t="s">
        <v>79</v>
      </c>
      <c r="AY143" s="9">
        <f t="shared" si="88"/>
        <v>0</v>
      </c>
      <c r="AZ143" s="54" t="s">
        <v>89</v>
      </c>
      <c r="BA143" s="9">
        <f t="shared" si="89"/>
        <v>0</v>
      </c>
      <c r="BB143" s="54" t="s">
        <v>91</v>
      </c>
      <c r="BC143" s="9">
        <f t="shared" si="90"/>
        <v>0</v>
      </c>
      <c r="BD143" s="54" t="s">
        <v>96</v>
      </c>
      <c r="BE143" s="9">
        <f t="shared" si="91"/>
        <v>2.7</v>
      </c>
      <c r="BF143" s="54" t="s">
        <v>121</v>
      </c>
      <c r="BG143" s="9">
        <f t="shared" si="92"/>
        <v>0</v>
      </c>
      <c r="BH143" s="9"/>
      <c r="BI143" s="54" t="s">
        <v>78</v>
      </c>
      <c r="BJ143" s="9">
        <f t="shared" si="93"/>
        <v>0</v>
      </c>
      <c r="BK143" s="55" t="s">
        <v>79</v>
      </c>
      <c r="BL143" s="9">
        <f t="shared" si="94"/>
        <v>0</v>
      </c>
      <c r="BM143" s="54" t="s">
        <v>89</v>
      </c>
      <c r="BN143" s="9">
        <f t="shared" si="95"/>
        <v>0</v>
      </c>
      <c r="BO143" s="54" t="s">
        <v>91</v>
      </c>
      <c r="BP143" s="9">
        <f t="shared" si="96"/>
        <v>0</v>
      </c>
      <c r="BQ143" s="54" t="s">
        <v>96</v>
      </c>
      <c r="BR143" s="9">
        <f t="shared" si="97"/>
        <v>2.7</v>
      </c>
      <c r="BS143" s="54" t="s">
        <v>121</v>
      </c>
      <c r="BT143" s="9">
        <f t="shared" si="98"/>
        <v>0</v>
      </c>
      <c r="BU143" s="9"/>
      <c r="BV143" s="54" t="s">
        <v>74</v>
      </c>
      <c r="BW143" s="9">
        <f t="shared" si="99"/>
        <v>0</v>
      </c>
      <c r="BX143" s="55" t="s">
        <v>137</v>
      </c>
      <c r="BY143" s="9">
        <f t="shared" si="100"/>
        <v>0</v>
      </c>
      <c r="BZ143" s="54" t="s">
        <v>85</v>
      </c>
      <c r="CA143" s="9">
        <f t="shared" si="101"/>
        <v>0</v>
      </c>
      <c r="CB143" s="54" t="s">
        <v>91</v>
      </c>
      <c r="CC143" s="9">
        <f t="shared" si="102"/>
        <v>0</v>
      </c>
      <c r="CD143" s="54" t="s">
        <v>96</v>
      </c>
      <c r="CE143" s="9">
        <f t="shared" si="103"/>
        <v>4.5</v>
      </c>
      <c r="CF143" s="54" t="s">
        <v>122</v>
      </c>
      <c r="CG143" s="9">
        <f t="shared" si="104"/>
        <v>0</v>
      </c>
      <c r="CH143" s="9"/>
      <c r="CI143" s="54" t="s">
        <v>74</v>
      </c>
      <c r="CJ143" s="9">
        <f t="shared" si="105"/>
        <v>0</v>
      </c>
      <c r="CK143" s="55" t="s">
        <v>137</v>
      </c>
      <c r="CL143" s="9">
        <f t="shared" si="106"/>
        <v>0</v>
      </c>
      <c r="CM143" s="54" t="s">
        <v>85</v>
      </c>
      <c r="CN143" s="9">
        <f t="shared" si="107"/>
        <v>0</v>
      </c>
      <c r="CO143" s="54" t="s">
        <v>91</v>
      </c>
      <c r="CP143" s="9">
        <f t="shared" si="108"/>
        <v>0</v>
      </c>
      <c r="CQ143" s="54" t="s">
        <v>96</v>
      </c>
      <c r="CR143" s="9">
        <f t="shared" si="109"/>
        <v>4.5</v>
      </c>
      <c r="CS143" s="54" t="s">
        <v>122</v>
      </c>
      <c r="CT143" s="9">
        <f t="shared" si="110"/>
        <v>0</v>
      </c>
    </row>
    <row r="144" spans="1:98" x14ac:dyDescent="0.15">
      <c r="A144" s="33" t="s">
        <v>452</v>
      </c>
      <c r="B144" s="34" t="s">
        <v>453</v>
      </c>
      <c r="C144" s="35" t="s">
        <v>170</v>
      </c>
      <c r="D144" s="35" t="s">
        <v>51</v>
      </c>
      <c r="E144" s="9"/>
      <c r="F144" s="36"/>
      <c r="G144" s="33">
        <v>100</v>
      </c>
      <c r="H144" s="9">
        <v>79</v>
      </c>
      <c r="I144" s="9">
        <v>85</v>
      </c>
      <c r="J144" s="9">
        <v>16</v>
      </c>
      <c r="K144" s="9">
        <v>52</v>
      </c>
      <c r="L144" s="9">
        <v>38.5</v>
      </c>
      <c r="M144" s="4">
        <f t="shared" si="74"/>
        <v>370.5</v>
      </c>
      <c r="N144" s="33"/>
      <c r="O144" s="9">
        <f>IF($D144="理科",IF(AND($M144&gt;='高考-分数线'!$C$2,$G144&gt;='高考-分数线'!$D$2),36,IF($G144&gt;='高考-分数线'!$D$2,18,0)),IF($D144="文科",IF(AND($M144&gt;='高考-分数线'!$C$3,$G144&gt;='高考-分数线'!$D$3),36,IF($G144&gt;='高考-分数线'!$D$3,18,0))))</f>
        <v>0</v>
      </c>
      <c r="P144" s="9">
        <f>IF($D144="理科",IF(AND($M144&gt;='高考-分数线'!$C$2,H144&gt;='高考-分数线'!$E$2),36,IF(H144&gt;='高考-分数线'!$E$2,18,0)),IF($D144="文科",IF(AND($M144&gt;='高考-分数线'!$C$3,H144&gt;='高考-分数线'!$E$3),36,IF(H144&gt;='高考-分数线'!$E$3,18,0))))</f>
        <v>0</v>
      </c>
      <c r="Q144" s="9">
        <f>IF($D144="理科",IF(AND($M144&gt;='高考-分数线'!$C$2,I144&gt;='高考-分数线'!$F$2),36,IF(I144&gt;='高考-分数线'!$F$2,18,0)),IF($D144="文科",IF(AND($M144&gt;='高考-分数线'!$C$3,I144&gt;='高考-分数线'!$F$3),36,IF(I144&gt;='高考-分数线'!$F$3,18,0))))</f>
        <v>0</v>
      </c>
      <c r="R144" s="9">
        <f>IF($D144="理科",IF(AND($M144&gt;='高考-分数线'!$C$2,J144&gt;='高考-分数线'!$G$2),36,IF(J144&gt;='高考-分数线'!$G$2,18,0)),IF($D144="文科",IF(AND($M144&gt;='高考-分数线'!$C$3,J144&gt;='高考-分数线'!$G$3),36,IF(J144&gt;='高考-分数线'!$G$3,18,0))))</f>
        <v>0</v>
      </c>
      <c r="S144" s="9">
        <f>IF($D144="理科",IF(AND($M144&gt;='高考-分数线'!$C$2,K144&gt;='高考-分数线'!$H$2),36,IF(K144&gt;='高考-分数线'!$H$2,18,0)),IF($D144="文科",IF(AND($M144&gt;='高考-分数线'!$C$3,K144&gt;='高考-分数线'!$H$3),36,IF(K144&gt;='高考-分数线'!$H$3,18,0))))</f>
        <v>0</v>
      </c>
      <c r="T144" s="9">
        <f>IF($D144="理科",IF(AND($M144&gt;='高考-分数线'!$C$2,L144&gt;='高考-分数线'!$I$2),36,IF(L144&gt;='高考-分数线'!$I$2,18,0)),IF($D144="文科",IF(AND($M144&gt;='高考-分数线'!$C$3,L144&gt;='高考-分数线'!$I$3),36,IF(L144&gt;='高考-分数线'!$I$3,18,0))))</f>
        <v>0</v>
      </c>
      <c r="U144" s="33"/>
      <c r="V144" s="54" t="s">
        <v>77</v>
      </c>
      <c r="W144" s="9">
        <f t="shared" si="75"/>
        <v>0</v>
      </c>
      <c r="X144" s="54" t="s">
        <v>82</v>
      </c>
      <c r="Y144" s="9">
        <f t="shared" si="76"/>
        <v>0</v>
      </c>
      <c r="Z144" s="54" t="s">
        <v>90</v>
      </c>
      <c r="AA144" s="9">
        <f t="shared" si="77"/>
        <v>0</v>
      </c>
      <c r="AB144" s="54" t="s">
        <v>94</v>
      </c>
      <c r="AC144" s="9">
        <f t="shared" si="78"/>
        <v>0</v>
      </c>
      <c r="AD144" s="54" t="s">
        <v>96</v>
      </c>
      <c r="AE144" s="9">
        <f t="shared" si="79"/>
        <v>0</v>
      </c>
      <c r="AF144" s="54" t="s">
        <v>102</v>
      </c>
      <c r="AG144" s="9">
        <f t="shared" si="80"/>
        <v>0</v>
      </c>
      <c r="AH144" s="9"/>
      <c r="AI144" s="9" t="s">
        <v>76</v>
      </c>
      <c r="AJ144" s="9">
        <f t="shared" si="81"/>
        <v>0</v>
      </c>
      <c r="AK144" s="55" t="s">
        <v>82</v>
      </c>
      <c r="AL144" s="9">
        <f t="shared" si="82"/>
        <v>0</v>
      </c>
      <c r="AM144" s="9" t="s">
        <v>88</v>
      </c>
      <c r="AN144" s="9">
        <f t="shared" si="83"/>
        <v>0</v>
      </c>
      <c r="AO144" s="54" t="s">
        <v>95</v>
      </c>
      <c r="AP144" s="9">
        <f t="shared" si="84"/>
        <v>0</v>
      </c>
      <c r="AQ144" s="54" t="s">
        <v>96</v>
      </c>
      <c r="AR144" s="9">
        <f t="shared" si="85"/>
        <v>0</v>
      </c>
      <c r="AS144" s="54" t="s">
        <v>102</v>
      </c>
      <c r="AT144" s="9">
        <f t="shared" si="86"/>
        <v>0</v>
      </c>
      <c r="AU144" s="9"/>
      <c r="AV144" s="54" t="s">
        <v>73</v>
      </c>
      <c r="AW144" s="9">
        <f t="shared" si="87"/>
        <v>0</v>
      </c>
      <c r="AX144" s="54" t="s">
        <v>132</v>
      </c>
      <c r="AY144" s="9">
        <f t="shared" si="88"/>
        <v>0</v>
      </c>
      <c r="AZ144" s="54" t="s">
        <v>90</v>
      </c>
      <c r="BA144" s="9">
        <f t="shared" si="89"/>
        <v>0</v>
      </c>
      <c r="BB144" s="54" t="s">
        <v>95</v>
      </c>
      <c r="BC144" s="9">
        <f t="shared" si="90"/>
        <v>0</v>
      </c>
      <c r="BD144" s="54" t="s">
        <v>99</v>
      </c>
      <c r="BE144" s="9">
        <f t="shared" si="91"/>
        <v>0</v>
      </c>
      <c r="BF144" s="54" t="s">
        <v>122</v>
      </c>
      <c r="BG144" s="9">
        <f t="shared" si="92"/>
        <v>0</v>
      </c>
      <c r="BH144" s="9"/>
      <c r="BI144" s="54" t="s">
        <v>73</v>
      </c>
      <c r="BJ144" s="9">
        <f t="shared" si="93"/>
        <v>0</v>
      </c>
      <c r="BK144" s="55" t="s">
        <v>83</v>
      </c>
      <c r="BL144" s="9">
        <f t="shared" si="94"/>
        <v>0</v>
      </c>
      <c r="BM144" s="54" t="s">
        <v>90</v>
      </c>
      <c r="BN144" s="9">
        <f t="shared" si="95"/>
        <v>0</v>
      </c>
      <c r="BO144" s="54" t="s">
        <v>95</v>
      </c>
      <c r="BP144" s="9">
        <f t="shared" si="96"/>
        <v>0</v>
      </c>
      <c r="BQ144" s="54" t="s">
        <v>99</v>
      </c>
      <c r="BR144" s="9">
        <f t="shared" si="97"/>
        <v>0</v>
      </c>
      <c r="BS144" s="54" t="s">
        <v>122</v>
      </c>
      <c r="BT144" s="9">
        <f t="shared" si="98"/>
        <v>0</v>
      </c>
      <c r="BU144" s="9"/>
      <c r="BV144" s="54" t="s">
        <v>77</v>
      </c>
      <c r="BW144" s="9">
        <f t="shared" si="99"/>
        <v>0</v>
      </c>
      <c r="BX144" s="55" t="s">
        <v>83</v>
      </c>
      <c r="BY144" s="9">
        <f t="shared" si="100"/>
        <v>0</v>
      </c>
      <c r="BZ144" s="54" t="s">
        <v>90</v>
      </c>
      <c r="CA144" s="9">
        <f t="shared" si="101"/>
        <v>0</v>
      </c>
      <c r="CB144" s="54" t="s">
        <v>95</v>
      </c>
      <c r="CC144" s="9">
        <f t="shared" si="102"/>
        <v>0</v>
      </c>
      <c r="CD144" s="54" t="s">
        <v>99</v>
      </c>
      <c r="CE144" s="9">
        <f t="shared" si="103"/>
        <v>0</v>
      </c>
      <c r="CF144" s="54" t="s">
        <v>102</v>
      </c>
      <c r="CG144" s="9">
        <f t="shared" si="104"/>
        <v>0</v>
      </c>
      <c r="CH144" s="9"/>
      <c r="CI144" s="54" t="s">
        <v>77</v>
      </c>
      <c r="CJ144" s="9">
        <f t="shared" si="105"/>
        <v>0</v>
      </c>
      <c r="CK144" s="55" t="s">
        <v>83</v>
      </c>
      <c r="CL144" s="9">
        <f t="shared" si="106"/>
        <v>0</v>
      </c>
      <c r="CM144" s="54" t="s">
        <v>90</v>
      </c>
      <c r="CN144" s="9">
        <f t="shared" si="107"/>
        <v>0</v>
      </c>
      <c r="CO144" s="54" t="s">
        <v>95</v>
      </c>
      <c r="CP144" s="9">
        <f t="shared" si="108"/>
        <v>0</v>
      </c>
      <c r="CQ144" s="54" t="s">
        <v>99</v>
      </c>
      <c r="CR144" s="9">
        <f t="shared" si="109"/>
        <v>0</v>
      </c>
      <c r="CS144" s="54" t="s">
        <v>102</v>
      </c>
      <c r="CT144" s="9">
        <f t="shared" si="110"/>
        <v>0</v>
      </c>
    </row>
    <row r="145" spans="1:98" x14ac:dyDescent="0.15">
      <c r="A145" s="33" t="s">
        <v>334</v>
      </c>
      <c r="B145" s="34" t="s">
        <v>454</v>
      </c>
      <c r="C145" s="35" t="s">
        <v>170</v>
      </c>
      <c r="D145" s="35" t="s">
        <v>51</v>
      </c>
      <c r="E145" s="9"/>
      <c r="F145" s="36"/>
      <c r="G145" s="33">
        <v>84</v>
      </c>
      <c r="H145" s="9">
        <v>91</v>
      </c>
      <c r="I145" s="9">
        <v>85</v>
      </c>
      <c r="J145" s="9">
        <v>37.5</v>
      </c>
      <c r="K145" s="9">
        <v>38</v>
      </c>
      <c r="L145" s="9">
        <v>35</v>
      </c>
      <c r="M145" s="4">
        <f t="shared" si="74"/>
        <v>370.5</v>
      </c>
      <c r="N145" s="33"/>
      <c r="O145" s="9">
        <f>IF($D145="理科",IF(AND($M145&gt;='高考-分数线'!$C$2,$G145&gt;='高考-分数线'!$D$2),36,IF($G145&gt;='高考-分数线'!$D$2,18,0)),IF($D145="文科",IF(AND($M145&gt;='高考-分数线'!$C$3,$G145&gt;='高考-分数线'!$D$3),36,IF($G145&gt;='高考-分数线'!$D$3,18,0))))</f>
        <v>0</v>
      </c>
      <c r="P145" s="9">
        <f>IF($D145="理科",IF(AND($M145&gt;='高考-分数线'!$C$2,H145&gt;='高考-分数线'!$E$2),36,IF(H145&gt;='高考-分数线'!$E$2,18,0)),IF($D145="文科",IF(AND($M145&gt;='高考-分数线'!$C$3,H145&gt;='高考-分数线'!$E$3),36,IF(H145&gt;='高考-分数线'!$E$3,18,0))))</f>
        <v>18</v>
      </c>
      <c r="Q145" s="9">
        <f>IF($D145="理科",IF(AND($M145&gt;='高考-分数线'!$C$2,I145&gt;='高考-分数线'!$F$2),36,IF(I145&gt;='高考-分数线'!$F$2,18,0)),IF($D145="文科",IF(AND($M145&gt;='高考-分数线'!$C$3,I145&gt;='高考-分数线'!$F$3),36,IF(I145&gt;='高考-分数线'!$F$3,18,0))))</f>
        <v>0</v>
      </c>
      <c r="R145" s="9">
        <f>IF($D145="理科",IF(AND($M145&gt;='高考-分数线'!$C$2,J145&gt;='高考-分数线'!$G$2),36,IF(J145&gt;='高考-分数线'!$G$2,18,0)),IF($D145="文科",IF(AND($M145&gt;='高考-分数线'!$C$3,J145&gt;='高考-分数线'!$G$3),36,IF(J145&gt;='高考-分数线'!$G$3,18,0))))</f>
        <v>0</v>
      </c>
      <c r="S145" s="9">
        <f>IF($D145="理科",IF(AND($M145&gt;='高考-分数线'!$C$2,K145&gt;='高考-分数线'!$H$2),36,IF(K145&gt;='高考-分数线'!$H$2,18,0)),IF($D145="文科",IF(AND($M145&gt;='高考-分数线'!$C$3,K145&gt;='高考-分数线'!$H$3),36,IF(K145&gt;='高考-分数线'!$H$3,18,0))))</f>
        <v>0</v>
      </c>
      <c r="T145" s="9">
        <f>IF($D145="理科",IF(AND($M145&gt;='高考-分数线'!$C$2,L145&gt;='高考-分数线'!$I$2),36,IF(L145&gt;='高考-分数线'!$I$2,18,0)),IF($D145="文科",IF(AND($M145&gt;='高考-分数线'!$C$3,L145&gt;='高考-分数线'!$I$3),36,IF(L145&gt;='高考-分数线'!$I$3,18,0))))</f>
        <v>0</v>
      </c>
      <c r="U145" s="33"/>
      <c r="V145" s="54" t="s">
        <v>75</v>
      </c>
      <c r="W145" s="9">
        <f t="shared" si="75"/>
        <v>0</v>
      </c>
      <c r="X145" s="54" t="s">
        <v>80</v>
      </c>
      <c r="Y145" s="9">
        <f t="shared" si="76"/>
        <v>1.8</v>
      </c>
      <c r="Z145" s="54" t="s">
        <v>89</v>
      </c>
      <c r="AA145" s="9">
        <f t="shared" si="77"/>
        <v>0</v>
      </c>
      <c r="AB145" s="54" t="s">
        <v>93</v>
      </c>
      <c r="AC145" s="9">
        <f t="shared" si="78"/>
        <v>0</v>
      </c>
      <c r="AD145" s="54" t="s">
        <v>96</v>
      </c>
      <c r="AE145" s="9">
        <f t="shared" si="79"/>
        <v>0</v>
      </c>
      <c r="AF145" s="54" t="s">
        <v>102</v>
      </c>
      <c r="AG145" s="9">
        <f t="shared" si="80"/>
        <v>0</v>
      </c>
      <c r="AH145" s="9"/>
      <c r="AI145" s="9" t="s">
        <v>77</v>
      </c>
      <c r="AJ145" s="9">
        <f t="shared" si="81"/>
        <v>0</v>
      </c>
      <c r="AK145" s="55" t="s">
        <v>81</v>
      </c>
      <c r="AL145" s="9">
        <f t="shared" si="82"/>
        <v>1.8</v>
      </c>
      <c r="AM145" s="9" t="s">
        <v>86</v>
      </c>
      <c r="AN145" s="9">
        <f t="shared" si="83"/>
        <v>0</v>
      </c>
      <c r="AO145" s="54" t="s">
        <v>91</v>
      </c>
      <c r="AP145" s="9">
        <f t="shared" si="84"/>
        <v>0</v>
      </c>
      <c r="AQ145" s="54" t="s">
        <v>96</v>
      </c>
      <c r="AR145" s="9">
        <f t="shared" si="85"/>
        <v>0</v>
      </c>
      <c r="AS145" s="54" t="s">
        <v>102</v>
      </c>
      <c r="AT145" s="9">
        <f t="shared" si="86"/>
        <v>0</v>
      </c>
      <c r="AU145" s="9"/>
      <c r="AV145" s="54" t="s">
        <v>75</v>
      </c>
      <c r="AW145" s="9">
        <f t="shared" si="87"/>
        <v>0</v>
      </c>
      <c r="AX145" s="54" t="s">
        <v>81</v>
      </c>
      <c r="AY145" s="9">
        <f t="shared" si="88"/>
        <v>2.7</v>
      </c>
      <c r="AZ145" s="54" t="s">
        <v>85</v>
      </c>
      <c r="BA145" s="9">
        <f t="shared" si="89"/>
        <v>0</v>
      </c>
      <c r="BB145" s="54" t="s">
        <v>93</v>
      </c>
      <c r="BC145" s="9">
        <f t="shared" si="90"/>
        <v>0</v>
      </c>
      <c r="BD145" s="54" t="s">
        <v>96</v>
      </c>
      <c r="BE145" s="9">
        <f t="shared" si="91"/>
        <v>0</v>
      </c>
      <c r="BF145" s="54" t="s">
        <v>102</v>
      </c>
      <c r="BG145" s="9">
        <f t="shared" si="92"/>
        <v>0</v>
      </c>
      <c r="BH145" s="9"/>
      <c r="BI145" s="54" t="s">
        <v>75</v>
      </c>
      <c r="BJ145" s="9">
        <f t="shared" si="93"/>
        <v>0</v>
      </c>
      <c r="BK145" s="55" t="s">
        <v>81</v>
      </c>
      <c r="BL145" s="9">
        <f t="shared" si="94"/>
        <v>2.7</v>
      </c>
      <c r="BM145" s="54" t="s">
        <v>85</v>
      </c>
      <c r="BN145" s="9">
        <f t="shared" si="95"/>
        <v>0</v>
      </c>
      <c r="BO145" s="54" t="s">
        <v>93</v>
      </c>
      <c r="BP145" s="9">
        <f t="shared" si="96"/>
        <v>0</v>
      </c>
      <c r="BQ145" s="54" t="s">
        <v>96</v>
      </c>
      <c r="BR145" s="9">
        <f t="shared" si="97"/>
        <v>0</v>
      </c>
      <c r="BS145" s="54" t="s">
        <v>102</v>
      </c>
      <c r="BT145" s="9">
        <f t="shared" si="98"/>
        <v>0</v>
      </c>
      <c r="BU145" s="9"/>
      <c r="BV145" s="54" t="s">
        <v>75</v>
      </c>
      <c r="BW145" s="9">
        <f t="shared" si="99"/>
        <v>0</v>
      </c>
      <c r="BX145" s="55" t="s">
        <v>81</v>
      </c>
      <c r="BY145" s="9">
        <f t="shared" si="100"/>
        <v>4.5</v>
      </c>
      <c r="BZ145" s="54" t="s">
        <v>89</v>
      </c>
      <c r="CA145" s="9">
        <f t="shared" si="101"/>
        <v>0</v>
      </c>
      <c r="CB145" s="54" t="s">
        <v>93</v>
      </c>
      <c r="CC145" s="9">
        <f t="shared" si="102"/>
        <v>0</v>
      </c>
      <c r="CD145" s="54" t="s">
        <v>99</v>
      </c>
      <c r="CE145" s="9">
        <f t="shared" si="103"/>
        <v>0</v>
      </c>
      <c r="CF145" s="54" t="s">
        <v>102</v>
      </c>
      <c r="CG145" s="9">
        <f t="shared" si="104"/>
        <v>0</v>
      </c>
      <c r="CH145" s="9"/>
      <c r="CI145" s="54" t="s">
        <v>75</v>
      </c>
      <c r="CJ145" s="9">
        <f t="shared" si="105"/>
        <v>0</v>
      </c>
      <c r="CK145" s="55" t="s">
        <v>81</v>
      </c>
      <c r="CL145" s="9">
        <f t="shared" si="106"/>
        <v>4.5</v>
      </c>
      <c r="CM145" s="54" t="s">
        <v>89</v>
      </c>
      <c r="CN145" s="9">
        <f t="shared" si="107"/>
        <v>0</v>
      </c>
      <c r="CO145" s="54" t="s">
        <v>93</v>
      </c>
      <c r="CP145" s="9">
        <f t="shared" si="108"/>
        <v>0</v>
      </c>
      <c r="CQ145" s="54" t="s">
        <v>99</v>
      </c>
      <c r="CR145" s="9">
        <f t="shared" si="109"/>
        <v>0</v>
      </c>
      <c r="CS145" s="54" t="s">
        <v>102</v>
      </c>
      <c r="CT145" s="9">
        <f t="shared" si="110"/>
        <v>0</v>
      </c>
    </row>
    <row r="146" spans="1:98" x14ac:dyDescent="0.15">
      <c r="A146" s="33" t="s">
        <v>455</v>
      </c>
      <c r="B146" s="34" t="s">
        <v>456</v>
      </c>
      <c r="C146" s="35" t="s">
        <v>170</v>
      </c>
      <c r="D146" s="35" t="s">
        <v>51</v>
      </c>
      <c r="E146" s="9"/>
      <c r="F146" s="36"/>
      <c r="G146" s="33">
        <v>97</v>
      </c>
      <c r="H146" s="9">
        <v>77</v>
      </c>
      <c r="I146" s="9">
        <v>68</v>
      </c>
      <c r="J146" s="9">
        <v>39.5</v>
      </c>
      <c r="K146" s="9">
        <v>40</v>
      </c>
      <c r="L146" s="9">
        <v>48</v>
      </c>
      <c r="M146" s="4">
        <f t="shared" si="74"/>
        <v>369.5</v>
      </c>
      <c r="N146" s="33"/>
      <c r="O146" s="9">
        <f>IF($D146="理科",IF(AND($M146&gt;='高考-分数线'!$C$2,$G146&gt;='高考-分数线'!$D$2),36,IF($G146&gt;='高考-分数线'!$D$2,18,0)),IF($D146="文科",IF(AND($M146&gt;='高考-分数线'!$C$3,$G146&gt;='高考-分数线'!$D$3),36,IF($G146&gt;='高考-分数线'!$D$3,18,0))))</f>
        <v>0</v>
      </c>
      <c r="P146" s="9">
        <f>IF($D146="理科",IF(AND($M146&gt;='高考-分数线'!$C$2,H146&gt;='高考-分数线'!$E$2),36,IF(H146&gt;='高考-分数线'!$E$2,18,0)),IF($D146="文科",IF(AND($M146&gt;='高考-分数线'!$C$3,H146&gt;='高考-分数线'!$E$3),36,IF(H146&gt;='高考-分数线'!$E$3,18,0))))</f>
        <v>0</v>
      </c>
      <c r="Q146" s="9">
        <f>IF($D146="理科",IF(AND($M146&gt;='高考-分数线'!$C$2,I146&gt;='高考-分数线'!$F$2),36,IF(I146&gt;='高考-分数线'!$F$2,18,0)),IF($D146="文科",IF(AND($M146&gt;='高考-分数线'!$C$3,I146&gt;='高考-分数线'!$F$3),36,IF(I146&gt;='高考-分数线'!$F$3,18,0))))</f>
        <v>0</v>
      </c>
      <c r="R146" s="9">
        <f>IF($D146="理科",IF(AND($M146&gt;='高考-分数线'!$C$2,J146&gt;='高考-分数线'!$G$2),36,IF(J146&gt;='高考-分数线'!$G$2,18,0)),IF($D146="文科",IF(AND($M146&gt;='高考-分数线'!$C$3,J146&gt;='高考-分数线'!$G$3),36,IF(J146&gt;='高考-分数线'!$G$3,18,0))))</f>
        <v>0</v>
      </c>
      <c r="S146" s="9">
        <f>IF($D146="理科",IF(AND($M146&gt;='高考-分数线'!$C$2,K146&gt;='高考-分数线'!$H$2),36,IF(K146&gt;='高考-分数线'!$H$2,18,0)),IF($D146="文科",IF(AND($M146&gt;='高考-分数线'!$C$3,K146&gt;='高考-分数线'!$H$3),36,IF(K146&gt;='高考-分数线'!$H$3,18,0))))</f>
        <v>0</v>
      </c>
      <c r="T146" s="9">
        <f>IF($D146="理科",IF(AND($M146&gt;='高考-分数线'!$C$2,L146&gt;='高考-分数线'!$I$2),36,IF(L146&gt;='高考-分数线'!$I$2,18,0)),IF($D146="文科",IF(AND($M146&gt;='高考-分数线'!$C$3,L146&gt;='高考-分数线'!$I$3),36,IF(L146&gt;='高考-分数线'!$I$3,18,0))))</f>
        <v>0</v>
      </c>
      <c r="U146" s="33"/>
      <c r="V146" s="54" t="s">
        <v>76</v>
      </c>
      <c r="W146" s="9">
        <f t="shared" si="75"/>
        <v>0</v>
      </c>
      <c r="X146" s="54" t="s">
        <v>83</v>
      </c>
      <c r="Y146" s="9">
        <f t="shared" si="76"/>
        <v>0</v>
      </c>
      <c r="Z146" s="54" t="s">
        <v>85</v>
      </c>
      <c r="AA146" s="9">
        <f t="shared" si="77"/>
        <v>0</v>
      </c>
      <c r="AB146" s="54" t="s">
        <v>91</v>
      </c>
      <c r="AC146" s="9">
        <f t="shared" si="78"/>
        <v>0</v>
      </c>
      <c r="AD146" s="54" t="s">
        <v>125</v>
      </c>
      <c r="AE146" s="9">
        <f t="shared" si="79"/>
        <v>0</v>
      </c>
      <c r="AF146" s="54" t="s">
        <v>125</v>
      </c>
      <c r="AG146" s="9">
        <f t="shared" si="80"/>
        <v>0</v>
      </c>
      <c r="AH146" s="9"/>
      <c r="AI146" s="9" t="s">
        <v>78</v>
      </c>
      <c r="AJ146" s="9">
        <f t="shared" si="81"/>
        <v>0</v>
      </c>
      <c r="AK146" s="55" t="s">
        <v>81</v>
      </c>
      <c r="AL146" s="9">
        <f t="shared" si="82"/>
        <v>0</v>
      </c>
      <c r="AM146" s="9" t="s">
        <v>90</v>
      </c>
      <c r="AN146" s="9">
        <f t="shared" si="83"/>
        <v>0</v>
      </c>
      <c r="AO146" s="54" t="s">
        <v>95</v>
      </c>
      <c r="AP146" s="9">
        <f t="shared" si="84"/>
        <v>0</v>
      </c>
      <c r="AQ146" s="54" t="s">
        <v>96</v>
      </c>
      <c r="AR146" s="9">
        <f t="shared" si="85"/>
        <v>0</v>
      </c>
      <c r="AS146" s="54" t="s">
        <v>102</v>
      </c>
      <c r="AT146" s="9">
        <f t="shared" si="86"/>
        <v>0</v>
      </c>
      <c r="AU146" s="9"/>
      <c r="AV146" s="54" t="s">
        <v>78</v>
      </c>
      <c r="AW146" s="9">
        <f t="shared" si="87"/>
        <v>0</v>
      </c>
      <c r="AX146" s="54" t="s">
        <v>81</v>
      </c>
      <c r="AY146" s="9">
        <f t="shared" si="88"/>
        <v>0</v>
      </c>
      <c r="AZ146" s="54" t="s">
        <v>88</v>
      </c>
      <c r="BA146" s="9">
        <f t="shared" si="89"/>
        <v>0</v>
      </c>
      <c r="BB146" s="54" t="s">
        <v>93</v>
      </c>
      <c r="BC146" s="9">
        <f t="shared" si="90"/>
        <v>0</v>
      </c>
      <c r="BD146" s="54" t="s">
        <v>99</v>
      </c>
      <c r="BE146" s="9">
        <f t="shared" si="91"/>
        <v>0</v>
      </c>
      <c r="BF146" s="54" t="s">
        <v>102</v>
      </c>
      <c r="BG146" s="9">
        <f t="shared" si="92"/>
        <v>0</v>
      </c>
      <c r="BH146" s="9"/>
      <c r="BI146" s="54" t="s">
        <v>78</v>
      </c>
      <c r="BJ146" s="9">
        <f t="shared" si="93"/>
        <v>0</v>
      </c>
      <c r="BK146" s="55" t="s">
        <v>81</v>
      </c>
      <c r="BL146" s="9">
        <f t="shared" si="94"/>
        <v>0</v>
      </c>
      <c r="BM146" s="54" t="s">
        <v>87</v>
      </c>
      <c r="BN146" s="9">
        <f t="shared" si="95"/>
        <v>0</v>
      </c>
      <c r="BO146" s="54" t="s">
        <v>93</v>
      </c>
      <c r="BP146" s="9">
        <f t="shared" si="96"/>
        <v>0</v>
      </c>
      <c r="BQ146" s="54" t="s">
        <v>99</v>
      </c>
      <c r="BR146" s="9">
        <f t="shared" si="97"/>
        <v>0</v>
      </c>
      <c r="BS146" s="54" t="s">
        <v>102</v>
      </c>
      <c r="BT146" s="9">
        <f t="shared" si="98"/>
        <v>0</v>
      </c>
      <c r="BU146" s="9"/>
      <c r="BV146" s="54" t="s">
        <v>74</v>
      </c>
      <c r="BW146" s="9">
        <f t="shared" si="99"/>
        <v>0</v>
      </c>
      <c r="BX146" s="55" t="s">
        <v>137</v>
      </c>
      <c r="BY146" s="9">
        <f t="shared" si="100"/>
        <v>0</v>
      </c>
      <c r="BZ146" s="54" t="s">
        <v>85</v>
      </c>
      <c r="CA146" s="9">
        <f t="shared" si="101"/>
        <v>0</v>
      </c>
      <c r="CB146" s="54" t="s">
        <v>94</v>
      </c>
      <c r="CC146" s="9">
        <f t="shared" si="102"/>
        <v>0</v>
      </c>
      <c r="CD146" s="54" t="s">
        <v>96</v>
      </c>
      <c r="CE146" s="9">
        <f t="shared" si="103"/>
        <v>0</v>
      </c>
      <c r="CF146" s="54" t="s">
        <v>122</v>
      </c>
      <c r="CG146" s="9">
        <f t="shared" si="104"/>
        <v>0</v>
      </c>
      <c r="CH146" s="9"/>
      <c r="CI146" s="54" t="s">
        <v>74</v>
      </c>
      <c r="CJ146" s="9">
        <f t="shared" si="105"/>
        <v>0</v>
      </c>
      <c r="CK146" s="55" t="s">
        <v>137</v>
      </c>
      <c r="CL146" s="9">
        <f t="shared" si="106"/>
        <v>0</v>
      </c>
      <c r="CM146" s="54" t="s">
        <v>85</v>
      </c>
      <c r="CN146" s="9">
        <f t="shared" si="107"/>
        <v>0</v>
      </c>
      <c r="CO146" s="54" t="s">
        <v>94</v>
      </c>
      <c r="CP146" s="9">
        <f t="shared" si="108"/>
        <v>0</v>
      </c>
      <c r="CQ146" s="54" t="s">
        <v>96</v>
      </c>
      <c r="CR146" s="9">
        <f t="shared" si="109"/>
        <v>0</v>
      </c>
      <c r="CS146" s="54" t="s">
        <v>122</v>
      </c>
      <c r="CT146" s="9">
        <f t="shared" si="110"/>
        <v>0</v>
      </c>
    </row>
    <row r="147" spans="1:98" x14ac:dyDescent="0.15">
      <c r="A147" s="33" t="s">
        <v>457</v>
      </c>
      <c r="B147" s="34" t="s">
        <v>458</v>
      </c>
      <c r="C147" s="35" t="s">
        <v>170</v>
      </c>
      <c r="D147" s="35" t="s">
        <v>51</v>
      </c>
      <c r="E147" s="9"/>
      <c r="F147" s="36"/>
      <c r="G147" s="33">
        <v>82</v>
      </c>
      <c r="H147" s="9">
        <v>72</v>
      </c>
      <c r="I147" s="9">
        <v>68</v>
      </c>
      <c r="J147" s="9">
        <v>36.5</v>
      </c>
      <c r="K147" s="9">
        <v>52</v>
      </c>
      <c r="L147" s="9">
        <v>59</v>
      </c>
      <c r="M147" s="4">
        <f t="shared" si="74"/>
        <v>369.5</v>
      </c>
      <c r="N147" s="33"/>
      <c r="O147" s="9">
        <f>IF($D147="理科",IF(AND($M147&gt;='高考-分数线'!$C$2,$G147&gt;='高考-分数线'!$D$2),36,IF($G147&gt;='高考-分数线'!$D$2,18,0)),IF($D147="文科",IF(AND($M147&gt;='高考-分数线'!$C$3,$G147&gt;='高考-分数线'!$D$3),36,IF($G147&gt;='高考-分数线'!$D$3,18,0))))</f>
        <v>0</v>
      </c>
      <c r="P147" s="9">
        <f>IF($D147="理科",IF(AND($M147&gt;='高考-分数线'!$C$2,H147&gt;='高考-分数线'!$E$2),36,IF(H147&gt;='高考-分数线'!$E$2,18,0)),IF($D147="文科",IF(AND($M147&gt;='高考-分数线'!$C$3,H147&gt;='高考-分数线'!$E$3),36,IF(H147&gt;='高考-分数线'!$E$3,18,0))))</f>
        <v>0</v>
      </c>
      <c r="Q147" s="9">
        <f>IF($D147="理科",IF(AND($M147&gt;='高考-分数线'!$C$2,I147&gt;='高考-分数线'!$F$2),36,IF(I147&gt;='高考-分数线'!$F$2,18,0)),IF($D147="文科",IF(AND($M147&gt;='高考-分数线'!$C$3,I147&gt;='高考-分数线'!$F$3),36,IF(I147&gt;='高考-分数线'!$F$3,18,0))))</f>
        <v>0</v>
      </c>
      <c r="R147" s="9">
        <f>IF($D147="理科",IF(AND($M147&gt;='高考-分数线'!$C$2,J147&gt;='高考-分数线'!$G$2),36,IF(J147&gt;='高考-分数线'!$G$2,18,0)),IF($D147="文科",IF(AND($M147&gt;='高考-分数线'!$C$3,J147&gt;='高考-分数线'!$G$3),36,IF(J147&gt;='高考-分数线'!$G$3,18,0))))</f>
        <v>0</v>
      </c>
      <c r="S147" s="9">
        <f>IF($D147="理科",IF(AND($M147&gt;='高考-分数线'!$C$2,K147&gt;='高考-分数线'!$H$2),36,IF(K147&gt;='高考-分数线'!$H$2,18,0)),IF($D147="文科",IF(AND($M147&gt;='高考-分数线'!$C$3,K147&gt;='高考-分数线'!$H$3),36,IF(K147&gt;='高考-分数线'!$H$3,18,0))))</f>
        <v>0</v>
      </c>
      <c r="T147" s="9">
        <f>IF($D147="理科",IF(AND($M147&gt;='高考-分数线'!$C$2,L147&gt;='高考-分数线'!$I$2),36,IF(L147&gt;='高考-分数线'!$I$2,18,0)),IF($D147="文科",IF(AND($M147&gt;='高考-分数线'!$C$3,L147&gt;='高考-分数线'!$I$3),36,IF(L147&gt;='高考-分数线'!$I$3,18,0))))</f>
        <v>0</v>
      </c>
      <c r="U147" s="33"/>
      <c r="V147" s="54" t="s">
        <v>73</v>
      </c>
      <c r="W147" s="9">
        <f t="shared" si="75"/>
        <v>0</v>
      </c>
      <c r="X147" s="54" t="s">
        <v>80</v>
      </c>
      <c r="Y147" s="9">
        <f t="shared" si="76"/>
        <v>0</v>
      </c>
      <c r="Z147" s="54" t="s">
        <v>89</v>
      </c>
      <c r="AA147" s="9">
        <f t="shared" si="77"/>
        <v>0</v>
      </c>
      <c r="AB147" s="54" t="s">
        <v>95</v>
      </c>
      <c r="AC147" s="9">
        <f t="shared" si="78"/>
        <v>0</v>
      </c>
      <c r="AD147" s="54" t="s">
        <v>98</v>
      </c>
      <c r="AE147" s="9">
        <f t="shared" si="79"/>
        <v>0</v>
      </c>
      <c r="AF147" s="54" t="s">
        <v>121</v>
      </c>
      <c r="AG147" s="9">
        <f t="shared" si="80"/>
        <v>0</v>
      </c>
      <c r="AH147" s="9"/>
      <c r="AI147" s="9" t="s">
        <v>75</v>
      </c>
      <c r="AJ147" s="9">
        <f t="shared" si="81"/>
        <v>0</v>
      </c>
      <c r="AK147" s="55" t="s">
        <v>82</v>
      </c>
      <c r="AL147" s="9">
        <f t="shared" si="82"/>
        <v>0</v>
      </c>
      <c r="AM147" s="9" t="s">
        <v>88</v>
      </c>
      <c r="AN147" s="9">
        <f t="shared" si="83"/>
        <v>0</v>
      </c>
      <c r="AO147" s="54" t="s">
        <v>95</v>
      </c>
      <c r="AP147" s="9">
        <f t="shared" si="84"/>
        <v>0</v>
      </c>
      <c r="AQ147" s="54" t="s">
        <v>99</v>
      </c>
      <c r="AR147" s="9">
        <f t="shared" si="85"/>
        <v>0</v>
      </c>
      <c r="AS147" s="54" t="s">
        <v>122</v>
      </c>
      <c r="AT147" s="9">
        <f t="shared" si="86"/>
        <v>0</v>
      </c>
      <c r="AU147" s="9"/>
      <c r="AV147" s="54" t="s">
        <v>75</v>
      </c>
      <c r="AW147" s="9">
        <f t="shared" si="87"/>
        <v>0</v>
      </c>
      <c r="AX147" s="54" t="s">
        <v>79</v>
      </c>
      <c r="AY147" s="9">
        <f t="shared" si="88"/>
        <v>0</v>
      </c>
      <c r="AZ147" s="54" t="s">
        <v>85</v>
      </c>
      <c r="BA147" s="9">
        <f t="shared" si="89"/>
        <v>0</v>
      </c>
      <c r="BB147" s="54" t="s">
        <v>94</v>
      </c>
      <c r="BC147" s="9">
        <f t="shared" si="90"/>
        <v>0</v>
      </c>
      <c r="BD147" s="54" t="s">
        <v>99</v>
      </c>
      <c r="BE147" s="9">
        <f t="shared" si="91"/>
        <v>0</v>
      </c>
      <c r="BF147" s="54" t="s">
        <v>122</v>
      </c>
      <c r="BG147" s="9">
        <f t="shared" si="92"/>
        <v>0</v>
      </c>
      <c r="BH147" s="9"/>
      <c r="BI147" s="54" t="s">
        <v>75</v>
      </c>
      <c r="BJ147" s="9">
        <f t="shared" si="93"/>
        <v>0</v>
      </c>
      <c r="BK147" s="55" t="s">
        <v>79</v>
      </c>
      <c r="BL147" s="9">
        <f t="shared" si="94"/>
        <v>0</v>
      </c>
      <c r="BM147" s="54" t="s">
        <v>85</v>
      </c>
      <c r="BN147" s="9">
        <f t="shared" si="95"/>
        <v>0</v>
      </c>
      <c r="BO147" s="54" t="s">
        <v>94</v>
      </c>
      <c r="BP147" s="9">
        <f t="shared" si="96"/>
        <v>0</v>
      </c>
      <c r="BQ147" s="54" t="s">
        <v>99</v>
      </c>
      <c r="BR147" s="9">
        <f t="shared" si="97"/>
        <v>0</v>
      </c>
      <c r="BS147" s="54" t="s">
        <v>122</v>
      </c>
      <c r="BT147" s="9">
        <f t="shared" si="98"/>
        <v>0</v>
      </c>
      <c r="BU147" s="9"/>
      <c r="BV147" s="54" t="s">
        <v>75</v>
      </c>
      <c r="BW147" s="9">
        <f t="shared" si="99"/>
        <v>0</v>
      </c>
      <c r="BX147" s="55" t="s">
        <v>138</v>
      </c>
      <c r="BY147" s="9">
        <f t="shared" si="100"/>
        <v>0</v>
      </c>
      <c r="BZ147" s="54" t="s">
        <v>88</v>
      </c>
      <c r="CA147" s="9">
        <f t="shared" si="101"/>
        <v>0</v>
      </c>
      <c r="CB147" s="54" t="s">
        <v>91</v>
      </c>
      <c r="CC147" s="9">
        <f t="shared" si="102"/>
        <v>0</v>
      </c>
      <c r="CD147" s="54" t="s">
        <v>96</v>
      </c>
      <c r="CE147" s="9">
        <f t="shared" si="103"/>
        <v>0</v>
      </c>
      <c r="CF147" s="54" t="s">
        <v>122</v>
      </c>
      <c r="CG147" s="9">
        <f t="shared" si="104"/>
        <v>0</v>
      </c>
      <c r="CH147" s="9"/>
      <c r="CI147" s="54" t="s">
        <v>75</v>
      </c>
      <c r="CJ147" s="9">
        <f t="shared" si="105"/>
        <v>0</v>
      </c>
      <c r="CK147" s="55" t="s">
        <v>138</v>
      </c>
      <c r="CL147" s="9">
        <f t="shared" si="106"/>
        <v>0</v>
      </c>
      <c r="CM147" s="54" t="s">
        <v>88</v>
      </c>
      <c r="CN147" s="9">
        <f t="shared" si="107"/>
        <v>0</v>
      </c>
      <c r="CO147" s="54" t="s">
        <v>91</v>
      </c>
      <c r="CP147" s="9">
        <f t="shared" si="108"/>
        <v>0</v>
      </c>
      <c r="CQ147" s="54" t="s">
        <v>96</v>
      </c>
      <c r="CR147" s="9">
        <f t="shared" si="109"/>
        <v>0</v>
      </c>
      <c r="CS147" s="54" t="s">
        <v>122</v>
      </c>
      <c r="CT147" s="9">
        <f t="shared" si="110"/>
        <v>0</v>
      </c>
    </row>
    <row r="148" spans="1:98" x14ac:dyDescent="0.15">
      <c r="A148" s="33" t="s">
        <v>459</v>
      </c>
      <c r="B148" s="34" t="s">
        <v>460</v>
      </c>
      <c r="C148" s="35" t="s">
        <v>170</v>
      </c>
      <c r="D148" s="35" t="s">
        <v>51</v>
      </c>
      <c r="E148" s="9">
        <v>0.7</v>
      </c>
      <c r="F148" s="36"/>
      <c r="G148" s="33">
        <v>86</v>
      </c>
      <c r="H148" s="9">
        <v>70</v>
      </c>
      <c r="I148" s="9">
        <v>94</v>
      </c>
      <c r="J148" s="9">
        <v>26</v>
      </c>
      <c r="K148" s="9">
        <v>35.5</v>
      </c>
      <c r="L148" s="9">
        <v>57.5</v>
      </c>
      <c r="M148" s="4">
        <f t="shared" si="74"/>
        <v>369</v>
      </c>
      <c r="N148" s="33"/>
      <c r="O148" s="9">
        <f>IF($D148="理科",IF(AND($M148&gt;='高考-分数线'!$C$2,$G148&gt;='高考-分数线'!$D$2),36,IF($G148&gt;='高考-分数线'!$D$2,18,0)),IF($D148="文科",IF(AND($M148&gt;='高考-分数线'!$C$3,$G148&gt;='高考-分数线'!$D$3),36,IF($G148&gt;='高考-分数线'!$D$3,18,0))))</f>
        <v>0</v>
      </c>
      <c r="P148" s="9">
        <f>IF($D148="理科",IF(AND($M148&gt;='高考-分数线'!$C$2,H148&gt;='高考-分数线'!$E$2),36,IF(H148&gt;='高考-分数线'!$E$2,18,0)),IF($D148="文科",IF(AND($M148&gt;='高考-分数线'!$C$3,H148&gt;='高考-分数线'!$E$3),36,IF(H148&gt;='高考-分数线'!$E$3,18,0))))</f>
        <v>0</v>
      </c>
      <c r="Q148" s="9">
        <f>IF($D148="理科",IF(AND($M148&gt;='高考-分数线'!$C$2,I148&gt;='高考-分数线'!$F$2),36,IF(I148&gt;='高考-分数线'!$F$2,18,0)),IF($D148="文科",IF(AND($M148&gt;='高考-分数线'!$C$3,I148&gt;='高考-分数线'!$F$3),36,IF(I148&gt;='高考-分数线'!$F$3,18,0))))</f>
        <v>0</v>
      </c>
      <c r="R148" s="9">
        <f>IF($D148="理科",IF(AND($M148&gt;='高考-分数线'!$C$2,J148&gt;='高考-分数线'!$G$2),36,IF(J148&gt;='高考-分数线'!$G$2,18,0)),IF($D148="文科",IF(AND($M148&gt;='高考-分数线'!$C$3,J148&gt;='高考-分数线'!$G$3),36,IF(J148&gt;='高考-分数线'!$G$3,18,0))))</f>
        <v>0</v>
      </c>
      <c r="S148" s="9">
        <f>IF($D148="理科",IF(AND($M148&gt;='高考-分数线'!$C$2,K148&gt;='高考-分数线'!$H$2),36,IF(K148&gt;='高考-分数线'!$H$2,18,0)),IF($D148="文科",IF(AND($M148&gt;='高考-分数线'!$C$3,K148&gt;='高考-分数线'!$H$3),36,IF(K148&gt;='高考-分数线'!$H$3,18,0))))</f>
        <v>0</v>
      </c>
      <c r="T148" s="9">
        <f>IF($D148="理科",IF(AND($M148&gt;='高考-分数线'!$C$2,L148&gt;='高考-分数线'!$I$2),36,IF(L148&gt;='高考-分数线'!$I$2,18,0)),IF($D148="文科",IF(AND($M148&gt;='高考-分数线'!$C$3,L148&gt;='高考-分数线'!$I$3),36,IF(L148&gt;='高考-分数线'!$I$3,18,0))))</f>
        <v>0</v>
      </c>
      <c r="U148" s="33"/>
      <c r="V148" s="54" t="s">
        <v>76</v>
      </c>
      <c r="W148" s="9">
        <f t="shared" si="75"/>
        <v>0</v>
      </c>
      <c r="X148" s="54" t="s">
        <v>83</v>
      </c>
      <c r="Y148" s="9">
        <f t="shared" si="76"/>
        <v>0</v>
      </c>
      <c r="Z148" s="54" t="s">
        <v>85</v>
      </c>
      <c r="AA148" s="9">
        <f t="shared" si="77"/>
        <v>0</v>
      </c>
      <c r="AB148" s="54" t="s">
        <v>91</v>
      </c>
      <c r="AC148" s="9">
        <f t="shared" si="78"/>
        <v>0</v>
      </c>
      <c r="AD148" s="54" t="s">
        <v>125</v>
      </c>
      <c r="AE148" s="9">
        <f t="shared" si="79"/>
        <v>0</v>
      </c>
      <c r="AF148" s="54" t="s">
        <v>125</v>
      </c>
      <c r="AG148" s="9">
        <f t="shared" si="80"/>
        <v>0</v>
      </c>
      <c r="AH148" s="9"/>
      <c r="AI148" s="9" t="s">
        <v>75</v>
      </c>
      <c r="AJ148" s="9">
        <f t="shared" si="81"/>
        <v>0</v>
      </c>
      <c r="AK148" s="55" t="s">
        <v>79</v>
      </c>
      <c r="AL148" s="9">
        <f t="shared" si="82"/>
        <v>0</v>
      </c>
      <c r="AM148" s="9" t="s">
        <v>89</v>
      </c>
      <c r="AN148" s="9">
        <f t="shared" si="83"/>
        <v>0</v>
      </c>
      <c r="AO148" s="54" t="s">
        <v>95</v>
      </c>
      <c r="AP148" s="9">
        <f t="shared" si="84"/>
        <v>0</v>
      </c>
      <c r="AQ148" s="54" t="s">
        <v>99</v>
      </c>
      <c r="AR148" s="9">
        <f t="shared" si="85"/>
        <v>0</v>
      </c>
      <c r="AS148" s="54" t="s">
        <v>122</v>
      </c>
      <c r="AT148" s="9">
        <f t="shared" si="86"/>
        <v>0</v>
      </c>
      <c r="AU148" s="9"/>
      <c r="AV148" s="54" t="s">
        <v>77</v>
      </c>
      <c r="AW148" s="9">
        <f t="shared" si="87"/>
        <v>0</v>
      </c>
      <c r="AX148" s="54" t="s">
        <v>132</v>
      </c>
      <c r="AY148" s="9">
        <f t="shared" si="88"/>
        <v>0</v>
      </c>
      <c r="AZ148" s="54" t="s">
        <v>89</v>
      </c>
      <c r="BA148" s="9">
        <f t="shared" si="89"/>
        <v>0</v>
      </c>
      <c r="BB148" s="54" t="s">
        <v>94</v>
      </c>
      <c r="BC148" s="9">
        <f t="shared" si="90"/>
        <v>0</v>
      </c>
      <c r="BD148" s="54" t="s">
        <v>99</v>
      </c>
      <c r="BE148" s="9">
        <f t="shared" si="91"/>
        <v>0</v>
      </c>
      <c r="BF148" s="54" t="s">
        <v>122</v>
      </c>
      <c r="BG148" s="9">
        <f t="shared" si="92"/>
        <v>0</v>
      </c>
      <c r="BH148" s="9"/>
      <c r="BI148" s="54" t="s">
        <v>77</v>
      </c>
      <c r="BJ148" s="9">
        <f t="shared" si="93"/>
        <v>0</v>
      </c>
      <c r="BK148" s="55" t="s">
        <v>83</v>
      </c>
      <c r="BL148" s="9">
        <f t="shared" si="94"/>
        <v>0</v>
      </c>
      <c r="BM148" s="54" t="s">
        <v>89</v>
      </c>
      <c r="BN148" s="9">
        <f t="shared" si="95"/>
        <v>0</v>
      </c>
      <c r="BO148" s="54" t="s">
        <v>94</v>
      </c>
      <c r="BP148" s="9">
        <f t="shared" si="96"/>
        <v>0</v>
      </c>
      <c r="BQ148" s="54" t="s">
        <v>99</v>
      </c>
      <c r="BR148" s="9">
        <f t="shared" si="97"/>
        <v>0</v>
      </c>
      <c r="BS148" s="54" t="s">
        <v>122</v>
      </c>
      <c r="BT148" s="9">
        <f t="shared" si="98"/>
        <v>0</v>
      </c>
      <c r="BU148" s="9"/>
      <c r="BV148" s="54" t="s">
        <v>75</v>
      </c>
      <c r="BW148" s="9">
        <f t="shared" si="99"/>
        <v>0</v>
      </c>
      <c r="BX148" s="55" t="s">
        <v>81</v>
      </c>
      <c r="BY148" s="9">
        <f t="shared" si="100"/>
        <v>0</v>
      </c>
      <c r="BZ148" s="54" t="s">
        <v>89</v>
      </c>
      <c r="CA148" s="9">
        <f t="shared" si="101"/>
        <v>0</v>
      </c>
      <c r="CB148" s="54" t="s">
        <v>93</v>
      </c>
      <c r="CC148" s="9">
        <f t="shared" si="102"/>
        <v>0</v>
      </c>
      <c r="CD148" s="54" t="s">
        <v>99</v>
      </c>
      <c r="CE148" s="9">
        <f t="shared" si="103"/>
        <v>0</v>
      </c>
      <c r="CF148" s="54" t="s">
        <v>102</v>
      </c>
      <c r="CG148" s="9">
        <f t="shared" si="104"/>
        <v>0</v>
      </c>
      <c r="CH148" s="9"/>
      <c r="CI148" s="54" t="s">
        <v>75</v>
      </c>
      <c r="CJ148" s="9">
        <f t="shared" si="105"/>
        <v>0</v>
      </c>
      <c r="CK148" s="55" t="s">
        <v>81</v>
      </c>
      <c r="CL148" s="9">
        <f t="shared" si="106"/>
        <v>0</v>
      </c>
      <c r="CM148" s="54" t="s">
        <v>89</v>
      </c>
      <c r="CN148" s="9">
        <f t="shared" si="107"/>
        <v>0</v>
      </c>
      <c r="CO148" s="54" t="s">
        <v>93</v>
      </c>
      <c r="CP148" s="9">
        <f t="shared" si="108"/>
        <v>0</v>
      </c>
      <c r="CQ148" s="54" t="s">
        <v>99</v>
      </c>
      <c r="CR148" s="9">
        <f t="shared" si="109"/>
        <v>0</v>
      </c>
      <c r="CS148" s="54" t="s">
        <v>102</v>
      </c>
      <c r="CT148" s="9">
        <f t="shared" si="110"/>
        <v>0</v>
      </c>
    </row>
    <row r="149" spans="1:98" x14ac:dyDescent="0.15">
      <c r="A149" s="33" t="s">
        <v>461</v>
      </c>
      <c r="B149" s="34" t="s">
        <v>462</v>
      </c>
      <c r="C149" s="35" t="s">
        <v>170</v>
      </c>
      <c r="D149" s="35" t="s">
        <v>51</v>
      </c>
      <c r="E149" s="9"/>
      <c r="F149" s="36"/>
      <c r="G149" s="33">
        <v>94</v>
      </c>
      <c r="H149" s="9">
        <v>35</v>
      </c>
      <c r="I149" s="9">
        <v>114</v>
      </c>
      <c r="J149" s="9">
        <v>29.5</v>
      </c>
      <c r="K149" s="9">
        <v>35.5</v>
      </c>
      <c r="L149" s="9">
        <v>60</v>
      </c>
      <c r="M149" s="4">
        <f t="shared" si="74"/>
        <v>368</v>
      </c>
      <c r="N149" s="33"/>
      <c r="O149" s="9">
        <f>IF($D149="理科",IF(AND($M149&gt;='高考-分数线'!$C$2,$G149&gt;='高考-分数线'!$D$2),36,IF($G149&gt;='高考-分数线'!$D$2,18,0)),IF($D149="文科",IF(AND($M149&gt;='高考-分数线'!$C$3,$G149&gt;='高考-分数线'!$D$3),36,IF($G149&gt;='高考-分数线'!$D$3,18,0))))</f>
        <v>0</v>
      </c>
      <c r="P149" s="9">
        <f>IF($D149="理科",IF(AND($M149&gt;='高考-分数线'!$C$2,H149&gt;='高考-分数线'!$E$2),36,IF(H149&gt;='高考-分数线'!$E$2,18,0)),IF($D149="文科",IF(AND($M149&gt;='高考-分数线'!$C$3,H149&gt;='高考-分数线'!$E$3),36,IF(H149&gt;='高考-分数线'!$E$3,18,0))))</f>
        <v>0</v>
      </c>
      <c r="Q149" s="9">
        <f>IF($D149="理科",IF(AND($M149&gt;='高考-分数线'!$C$2,I149&gt;='高考-分数线'!$F$2),36,IF(I149&gt;='高考-分数线'!$F$2,18,0)),IF($D149="文科",IF(AND($M149&gt;='高考-分数线'!$C$3,I149&gt;='高考-分数线'!$F$3),36,IF(I149&gt;='高考-分数线'!$F$3,18,0))))</f>
        <v>18</v>
      </c>
      <c r="R149" s="9">
        <f>IF($D149="理科",IF(AND($M149&gt;='高考-分数线'!$C$2,J149&gt;='高考-分数线'!$G$2),36,IF(J149&gt;='高考-分数线'!$G$2,18,0)),IF($D149="文科",IF(AND($M149&gt;='高考-分数线'!$C$3,J149&gt;='高考-分数线'!$G$3),36,IF(J149&gt;='高考-分数线'!$G$3,18,0))))</f>
        <v>0</v>
      </c>
      <c r="S149" s="9">
        <f>IF($D149="理科",IF(AND($M149&gt;='高考-分数线'!$C$2,K149&gt;='高考-分数线'!$H$2),36,IF(K149&gt;='高考-分数线'!$H$2,18,0)),IF($D149="文科",IF(AND($M149&gt;='高考-分数线'!$C$3,K149&gt;='高考-分数线'!$H$3),36,IF(K149&gt;='高考-分数线'!$H$3,18,0))))</f>
        <v>0</v>
      </c>
      <c r="T149" s="9">
        <f>IF($D149="理科",IF(AND($M149&gt;='高考-分数线'!$C$2,L149&gt;='高考-分数线'!$I$2),36,IF(L149&gt;='高考-分数线'!$I$2,18,0)),IF($D149="文科",IF(AND($M149&gt;='高考-分数线'!$C$3,L149&gt;='高考-分数线'!$I$3),36,IF(L149&gt;='高考-分数线'!$I$3,18,0))))</f>
        <v>0</v>
      </c>
      <c r="U149" s="33"/>
      <c r="V149" s="54" t="s">
        <v>77</v>
      </c>
      <c r="W149" s="9">
        <f t="shared" si="75"/>
        <v>0</v>
      </c>
      <c r="X149" s="54" t="s">
        <v>81</v>
      </c>
      <c r="Y149" s="9">
        <f t="shared" si="76"/>
        <v>0</v>
      </c>
      <c r="Z149" s="54" t="s">
        <v>90</v>
      </c>
      <c r="AA149" s="9">
        <f t="shared" si="77"/>
        <v>1.8</v>
      </c>
      <c r="AB149" s="54" t="s">
        <v>93</v>
      </c>
      <c r="AC149" s="9">
        <f t="shared" si="78"/>
        <v>0</v>
      </c>
      <c r="AD149" s="54" t="s">
        <v>125</v>
      </c>
      <c r="AE149" s="9">
        <f t="shared" si="79"/>
        <v>0</v>
      </c>
      <c r="AF149" s="54" t="s">
        <v>102</v>
      </c>
      <c r="AG149" s="9">
        <f t="shared" si="80"/>
        <v>0</v>
      </c>
      <c r="AH149" s="9"/>
      <c r="AI149" s="9" t="s">
        <v>74</v>
      </c>
      <c r="AJ149" s="9">
        <f t="shared" si="81"/>
        <v>0</v>
      </c>
      <c r="AK149" s="55" t="s">
        <v>82</v>
      </c>
      <c r="AL149" s="9">
        <f t="shared" si="82"/>
        <v>0</v>
      </c>
      <c r="AM149" s="9" t="s">
        <v>85</v>
      </c>
      <c r="AN149" s="9">
        <f t="shared" si="83"/>
        <v>1.8</v>
      </c>
      <c r="AO149" s="54" t="s">
        <v>94</v>
      </c>
      <c r="AP149" s="9">
        <f t="shared" si="84"/>
        <v>0</v>
      </c>
      <c r="AQ149" s="54" t="s">
        <v>99</v>
      </c>
      <c r="AR149" s="9">
        <f t="shared" si="85"/>
        <v>0</v>
      </c>
      <c r="AS149" s="54" t="s">
        <v>122</v>
      </c>
      <c r="AT149" s="9">
        <f t="shared" si="86"/>
        <v>0</v>
      </c>
      <c r="AU149" s="9"/>
      <c r="AV149" s="54" t="s">
        <v>75</v>
      </c>
      <c r="AW149" s="9">
        <f t="shared" si="87"/>
        <v>0</v>
      </c>
      <c r="AX149" s="54" t="s">
        <v>132</v>
      </c>
      <c r="AY149" s="9">
        <f t="shared" si="88"/>
        <v>0</v>
      </c>
      <c r="AZ149" s="54" t="s">
        <v>88</v>
      </c>
      <c r="BA149" s="9">
        <f t="shared" si="89"/>
        <v>2.7</v>
      </c>
      <c r="BB149" s="54" t="s">
        <v>94</v>
      </c>
      <c r="BC149" s="9">
        <f t="shared" si="90"/>
        <v>0</v>
      </c>
      <c r="BD149" s="54" t="s">
        <v>99</v>
      </c>
      <c r="BE149" s="9">
        <f t="shared" si="91"/>
        <v>0</v>
      </c>
      <c r="BF149" s="54" t="s">
        <v>102</v>
      </c>
      <c r="BG149" s="9">
        <f t="shared" si="92"/>
        <v>0</v>
      </c>
      <c r="BH149" s="9"/>
      <c r="BI149" s="54" t="s">
        <v>75</v>
      </c>
      <c r="BJ149" s="9">
        <f t="shared" si="93"/>
        <v>0</v>
      </c>
      <c r="BK149" s="55" t="s">
        <v>83</v>
      </c>
      <c r="BL149" s="9">
        <f t="shared" si="94"/>
        <v>0</v>
      </c>
      <c r="BM149" s="54" t="s">
        <v>135</v>
      </c>
      <c r="BN149" s="9">
        <f t="shared" si="95"/>
        <v>2.7</v>
      </c>
      <c r="BO149" s="54" t="s">
        <v>94</v>
      </c>
      <c r="BP149" s="9">
        <f t="shared" si="96"/>
        <v>0</v>
      </c>
      <c r="BQ149" s="54" t="s">
        <v>99</v>
      </c>
      <c r="BR149" s="9">
        <f t="shared" si="97"/>
        <v>0</v>
      </c>
      <c r="BS149" s="54" t="s">
        <v>102</v>
      </c>
      <c r="BT149" s="9">
        <f t="shared" si="98"/>
        <v>0</v>
      </c>
      <c r="BU149" s="9"/>
      <c r="BV149" s="54" t="s">
        <v>75</v>
      </c>
      <c r="BW149" s="9">
        <f t="shared" si="99"/>
        <v>0</v>
      </c>
      <c r="BX149" s="55" t="s">
        <v>138</v>
      </c>
      <c r="BY149" s="9">
        <f t="shared" si="100"/>
        <v>0</v>
      </c>
      <c r="BZ149" s="54" t="s">
        <v>88</v>
      </c>
      <c r="CA149" s="9">
        <f t="shared" si="101"/>
        <v>4.5</v>
      </c>
      <c r="CB149" s="54" t="s">
        <v>93</v>
      </c>
      <c r="CC149" s="9">
        <f t="shared" si="102"/>
        <v>0</v>
      </c>
      <c r="CD149" s="54" t="s">
        <v>99</v>
      </c>
      <c r="CE149" s="9">
        <f t="shared" si="103"/>
        <v>0</v>
      </c>
      <c r="CF149" s="54" t="s">
        <v>102</v>
      </c>
      <c r="CG149" s="9">
        <f t="shared" si="104"/>
        <v>0</v>
      </c>
      <c r="CH149" s="9"/>
      <c r="CI149" s="54" t="s">
        <v>75</v>
      </c>
      <c r="CJ149" s="9">
        <f t="shared" si="105"/>
        <v>0</v>
      </c>
      <c r="CK149" s="55" t="s">
        <v>138</v>
      </c>
      <c r="CL149" s="9">
        <f t="shared" si="106"/>
        <v>0</v>
      </c>
      <c r="CM149" s="54" t="s">
        <v>88</v>
      </c>
      <c r="CN149" s="9">
        <f t="shared" si="107"/>
        <v>4.5</v>
      </c>
      <c r="CO149" s="54" t="s">
        <v>93</v>
      </c>
      <c r="CP149" s="9">
        <f t="shared" si="108"/>
        <v>0</v>
      </c>
      <c r="CQ149" s="54" t="s">
        <v>99</v>
      </c>
      <c r="CR149" s="9">
        <f t="shared" si="109"/>
        <v>0</v>
      </c>
      <c r="CS149" s="54" t="s">
        <v>102</v>
      </c>
      <c r="CT149" s="9">
        <f t="shared" si="110"/>
        <v>0</v>
      </c>
    </row>
    <row r="150" spans="1:98" x14ac:dyDescent="0.15">
      <c r="A150" s="33" t="s">
        <v>463</v>
      </c>
      <c r="B150" s="34" t="s">
        <v>464</v>
      </c>
      <c r="C150" s="35" t="s">
        <v>170</v>
      </c>
      <c r="D150" s="35" t="s">
        <v>51</v>
      </c>
      <c r="E150" s="9"/>
      <c r="F150" s="36"/>
      <c r="G150" s="33">
        <v>100</v>
      </c>
      <c r="H150" s="9">
        <v>81</v>
      </c>
      <c r="I150" s="9">
        <v>45</v>
      </c>
      <c r="J150" s="9">
        <v>32</v>
      </c>
      <c r="K150" s="9">
        <v>36</v>
      </c>
      <c r="L150" s="9">
        <v>73</v>
      </c>
      <c r="M150" s="4">
        <f t="shared" si="74"/>
        <v>367</v>
      </c>
      <c r="N150" s="33"/>
      <c r="O150" s="9">
        <f>IF($D150="理科",IF(AND($M150&gt;='高考-分数线'!$C$2,$G150&gt;='高考-分数线'!$D$2),36,IF($G150&gt;='高考-分数线'!$D$2,18,0)),IF($D150="文科",IF(AND($M150&gt;='高考-分数线'!$C$3,$G150&gt;='高考-分数线'!$D$3),36,IF($G150&gt;='高考-分数线'!$D$3,18,0))))</f>
        <v>0</v>
      </c>
      <c r="P150" s="9">
        <f>IF($D150="理科",IF(AND($M150&gt;='高考-分数线'!$C$2,H150&gt;='高考-分数线'!$E$2),36,IF(H150&gt;='高考-分数线'!$E$2,18,0)),IF($D150="文科",IF(AND($M150&gt;='高考-分数线'!$C$3,H150&gt;='高考-分数线'!$E$3),36,IF(H150&gt;='高考-分数线'!$E$3,18,0))))</f>
        <v>0</v>
      </c>
      <c r="Q150" s="9">
        <f>IF($D150="理科",IF(AND($M150&gt;='高考-分数线'!$C$2,I150&gt;='高考-分数线'!$F$2),36,IF(I150&gt;='高考-分数线'!$F$2,18,0)),IF($D150="文科",IF(AND($M150&gt;='高考-分数线'!$C$3,I150&gt;='高考-分数线'!$F$3),36,IF(I150&gt;='高考-分数线'!$F$3,18,0))))</f>
        <v>0</v>
      </c>
      <c r="R150" s="9">
        <f>IF($D150="理科",IF(AND($M150&gt;='高考-分数线'!$C$2,J150&gt;='高考-分数线'!$G$2),36,IF(J150&gt;='高考-分数线'!$G$2,18,0)),IF($D150="文科",IF(AND($M150&gt;='高考-分数线'!$C$3,J150&gt;='高考-分数线'!$G$3),36,IF(J150&gt;='高考-分数线'!$G$3,18,0))))</f>
        <v>0</v>
      </c>
      <c r="S150" s="9">
        <f>IF($D150="理科",IF(AND($M150&gt;='高考-分数线'!$C$2,K150&gt;='高考-分数线'!$H$2),36,IF(K150&gt;='高考-分数线'!$H$2,18,0)),IF($D150="文科",IF(AND($M150&gt;='高考-分数线'!$C$3,K150&gt;='高考-分数线'!$H$3),36,IF(K150&gt;='高考-分数线'!$H$3,18,0))))</f>
        <v>0</v>
      </c>
      <c r="T150" s="9">
        <f>IF($D150="理科",IF(AND($M150&gt;='高考-分数线'!$C$2,L150&gt;='高考-分数线'!$I$2),36,IF(L150&gt;='高考-分数线'!$I$2,18,0)),IF($D150="文科",IF(AND($M150&gt;='高考-分数线'!$C$3,L150&gt;='高考-分数线'!$I$3),36,IF(L150&gt;='高考-分数线'!$I$3,18,0))))</f>
        <v>18</v>
      </c>
      <c r="U150" s="33"/>
      <c r="V150" s="54" t="s">
        <v>77</v>
      </c>
      <c r="W150" s="9">
        <f t="shared" si="75"/>
        <v>0</v>
      </c>
      <c r="X150" s="54" t="s">
        <v>82</v>
      </c>
      <c r="Y150" s="9">
        <f t="shared" si="76"/>
        <v>0</v>
      </c>
      <c r="Z150" s="54" t="s">
        <v>90</v>
      </c>
      <c r="AA150" s="9">
        <f t="shared" si="77"/>
        <v>0</v>
      </c>
      <c r="AB150" s="54" t="s">
        <v>94</v>
      </c>
      <c r="AC150" s="9">
        <f t="shared" si="78"/>
        <v>0</v>
      </c>
      <c r="AD150" s="54" t="s">
        <v>96</v>
      </c>
      <c r="AE150" s="9">
        <f t="shared" si="79"/>
        <v>0</v>
      </c>
      <c r="AF150" s="54" t="s">
        <v>102</v>
      </c>
      <c r="AG150" s="9">
        <f t="shared" si="80"/>
        <v>1.8</v>
      </c>
      <c r="AH150" s="9"/>
      <c r="AI150" s="9" t="s">
        <v>77</v>
      </c>
      <c r="AJ150" s="9">
        <f t="shared" si="81"/>
        <v>0</v>
      </c>
      <c r="AK150" s="55" t="s">
        <v>83</v>
      </c>
      <c r="AL150" s="9">
        <f t="shared" si="82"/>
        <v>0</v>
      </c>
      <c r="AM150" s="9" t="s">
        <v>86</v>
      </c>
      <c r="AN150" s="9">
        <f t="shared" si="83"/>
        <v>0</v>
      </c>
      <c r="AO150" s="54" t="s">
        <v>93</v>
      </c>
      <c r="AP150" s="9">
        <f t="shared" si="84"/>
        <v>0</v>
      </c>
      <c r="AQ150" s="54" t="s">
        <v>99</v>
      </c>
      <c r="AR150" s="9">
        <f t="shared" si="85"/>
        <v>0</v>
      </c>
      <c r="AS150" s="54" t="s">
        <v>102</v>
      </c>
      <c r="AT150" s="9">
        <f t="shared" si="86"/>
        <v>1.8</v>
      </c>
      <c r="AU150" s="9"/>
      <c r="AV150" s="54" t="s">
        <v>74</v>
      </c>
      <c r="AW150" s="9">
        <f t="shared" si="87"/>
        <v>0</v>
      </c>
      <c r="AX150" s="54" t="s">
        <v>79</v>
      </c>
      <c r="AY150" s="9">
        <f t="shared" si="88"/>
        <v>0</v>
      </c>
      <c r="AZ150" s="54" t="s">
        <v>88</v>
      </c>
      <c r="BA150" s="9">
        <f t="shared" si="89"/>
        <v>0</v>
      </c>
      <c r="BB150" s="54" t="s">
        <v>94</v>
      </c>
      <c r="BC150" s="9">
        <f t="shared" si="90"/>
        <v>0</v>
      </c>
      <c r="BD150" s="54" t="s">
        <v>96</v>
      </c>
      <c r="BE150" s="9">
        <f t="shared" si="91"/>
        <v>0</v>
      </c>
      <c r="BF150" s="54" t="s">
        <v>102</v>
      </c>
      <c r="BG150" s="9">
        <f t="shared" si="92"/>
        <v>2.7</v>
      </c>
      <c r="BH150" s="9"/>
      <c r="BI150" s="54" t="s">
        <v>74</v>
      </c>
      <c r="BJ150" s="9">
        <f t="shared" si="93"/>
        <v>0</v>
      </c>
      <c r="BK150" s="55" t="s">
        <v>79</v>
      </c>
      <c r="BL150" s="9">
        <f t="shared" si="94"/>
        <v>0</v>
      </c>
      <c r="BM150" s="54" t="s">
        <v>87</v>
      </c>
      <c r="BN150" s="9">
        <f t="shared" si="95"/>
        <v>0</v>
      </c>
      <c r="BO150" s="54" t="s">
        <v>94</v>
      </c>
      <c r="BP150" s="9">
        <f t="shared" si="96"/>
        <v>0</v>
      </c>
      <c r="BQ150" s="54" t="s">
        <v>96</v>
      </c>
      <c r="BR150" s="9">
        <f t="shared" si="97"/>
        <v>0</v>
      </c>
      <c r="BS150" s="54" t="s">
        <v>102</v>
      </c>
      <c r="BT150" s="9">
        <f t="shared" si="98"/>
        <v>2.7</v>
      </c>
      <c r="BU150" s="9"/>
      <c r="BV150" s="54" t="s">
        <v>77</v>
      </c>
      <c r="BW150" s="9">
        <f t="shared" si="99"/>
        <v>0</v>
      </c>
      <c r="BX150" s="55" t="s">
        <v>83</v>
      </c>
      <c r="BY150" s="9">
        <f t="shared" si="100"/>
        <v>0</v>
      </c>
      <c r="BZ150" s="54" t="s">
        <v>90</v>
      </c>
      <c r="CA150" s="9">
        <f t="shared" si="101"/>
        <v>0</v>
      </c>
      <c r="CB150" s="54" t="s">
        <v>95</v>
      </c>
      <c r="CC150" s="9">
        <f t="shared" si="102"/>
        <v>0</v>
      </c>
      <c r="CD150" s="54" t="s">
        <v>99</v>
      </c>
      <c r="CE150" s="9">
        <f t="shared" si="103"/>
        <v>0</v>
      </c>
      <c r="CF150" s="54" t="s">
        <v>102</v>
      </c>
      <c r="CG150" s="9">
        <f t="shared" si="104"/>
        <v>4.5</v>
      </c>
      <c r="CH150" s="9"/>
      <c r="CI150" s="54" t="s">
        <v>77</v>
      </c>
      <c r="CJ150" s="9">
        <f t="shared" si="105"/>
        <v>0</v>
      </c>
      <c r="CK150" s="55" t="s">
        <v>83</v>
      </c>
      <c r="CL150" s="9">
        <f t="shared" si="106"/>
        <v>0</v>
      </c>
      <c r="CM150" s="54" t="s">
        <v>90</v>
      </c>
      <c r="CN150" s="9">
        <f t="shared" si="107"/>
        <v>0</v>
      </c>
      <c r="CO150" s="54" t="s">
        <v>95</v>
      </c>
      <c r="CP150" s="9">
        <f t="shared" si="108"/>
        <v>0</v>
      </c>
      <c r="CQ150" s="54" t="s">
        <v>99</v>
      </c>
      <c r="CR150" s="9">
        <f t="shared" si="109"/>
        <v>0</v>
      </c>
      <c r="CS150" s="54" t="s">
        <v>102</v>
      </c>
      <c r="CT150" s="9">
        <f t="shared" si="110"/>
        <v>4.5</v>
      </c>
    </row>
    <row r="151" spans="1:98" x14ac:dyDescent="0.15">
      <c r="A151" s="33" t="s">
        <v>465</v>
      </c>
      <c r="B151" s="34" t="s">
        <v>466</v>
      </c>
      <c r="C151" s="35" t="s">
        <v>170</v>
      </c>
      <c r="D151" s="35" t="s">
        <v>51</v>
      </c>
      <c r="E151" s="9">
        <v>0.6</v>
      </c>
      <c r="F151" s="36"/>
      <c r="G151" s="33">
        <v>96</v>
      </c>
      <c r="H151" s="9">
        <v>83</v>
      </c>
      <c r="I151" s="9">
        <v>83</v>
      </c>
      <c r="J151" s="9">
        <v>33</v>
      </c>
      <c r="K151" s="9">
        <v>28.5</v>
      </c>
      <c r="L151" s="9">
        <v>43</v>
      </c>
      <c r="M151" s="4">
        <f t="shared" si="74"/>
        <v>366.5</v>
      </c>
      <c r="N151" s="33"/>
      <c r="O151" s="9">
        <f>IF($D151="理科",IF(AND($M151&gt;='高考-分数线'!$C$2,$G151&gt;='高考-分数线'!$D$2),36,IF($G151&gt;='高考-分数线'!$D$2,18,0)),IF($D151="文科",IF(AND($M151&gt;='高考-分数线'!$C$3,$G151&gt;='高考-分数线'!$D$3),36,IF($G151&gt;='高考-分数线'!$D$3,18,0))))</f>
        <v>0</v>
      </c>
      <c r="P151" s="9">
        <f>IF($D151="理科",IF(AND($M151&gt;='高考-分数线'!$C$2,H151&gt;='高考-分数线'!$E$2),36,IF(H151&gt;='高考-分数线'!$E$2,18,0)),IF($D151="文科",IF(AND($M151&gt;='高考-分数线'!$C$3,H151&gt;='高考-分数线'!$E$3),36,IF(H151&gt;='高考-分数线'!$E$3,18,0))))</f>
        <v>0</v>
      </c>
      <c r="Q151" s="9">
        <f>IF($D151="理科",IF(AND($M151&gt;='高考-分数线'!$C$2,I151&gt;='高考-分数线'!$F$2),36,IF(I151&gt;='高考-分数线'!$F$2,18,0)),IF($D151="文科",IF(AND($M151&gt;='高考-分数线'!$C$3,I151&gt;='高考-分数线'!$F$3),36,IF(I151&gt;='高考-分数线'!$F$3,18,0))))</f>
        <v>0</v>
      </c>
      <c r="R151" s="9">
        <f>IF($D151="理科",IF(AND($M151&gt;='高考-分数线'!$C$2,J151&gt;='高考-分数线'!$G$2),36,IF(J151&gt;='高考-分数线'!$G$2,18,0)),IF($D151="文科",IF(AND($M151&gt;='高考-分数线'!$C$3,J151&gt;='高考-分数线'!$G$3),36,IF(J151&gt;='高考-分数线'!$G$3,18,0))))</f>
        <v>0</v>
      </c>
      <c r="S151" s="9">
        <f>IF($D151="理科",IF(AND($M151&gt;='高考-分数线'!$C$2,K151&gt;='高考-分数线'!$H$2),36,IF(K151&gt;='高考-分数线'!$H$2,18,0)),IF($D151="文科",IF(AND($M151&gt;='高考-分数线'!$C$3,K151&gt;='高考-分数线'!$H$3),36,IF(K151&gt;='高考-分数线'!$H$3,18,0))))</f>
        <v>0</v>
      </c>
      <c r="T151" s="9">
        <f>IF($D151="理科",IF(AND($M151&gt;='高考-分数线'!$C$2,L151&gt;='高考-分数线'!$I$2),36,IF(L151&gt;='高考-分数线'!$I$2,18,0)),IF($D151="文科",IF(AND($M151&gt;='高考-分数线'!$C$3,L151&gt;='高考-分数线'!$I$3),36,IF(L151&gt;='高考-分数线'!$I$3,18,0))))</f>
        <v>0</v>
      </c>
      <c r="U151" s="33"/>
      <c r="V151" s="54" t="s">
        <v>76</v>
      </c>
      <c r="W151" s="9">
        <f t="shared" si="75"/>
        <v>0</v>
      </c>
      <c r="X151" s="54" t="s">
        <v>83</v>
      </c>
      <c r="Y151" s="9">
        <f t="shared" si="76"/>
        <v>0</v>
      </c>
      <c r="Z151" s="54" t="s">
        <v>85</v>
      </c>
      <c r="AA151" s="9">
        <f t="shared" si="77"/>
        <v>0</v>
      </c>
      <c r="AB151" s="54" t="s">
        <v>91</v>
      </c>
      <c r="AC151" s="9">
        <f t="shared" si="78"/>
        <v>0</v>
      </c>
      <c r="AD151" s="54" t="s">
        <v>125</v>
      </c>
      <c r="AE151" s="9">
        <f t="shared" si="79"/>
        <v>0</v>
      </c>
      <c r="AF151" s="54" t="s">
        <v>125</v>
      </c>
      <c r="AG151" s="9">
        <f t="shared" si="80"/>
        <v>0</v>
      </c>
      <c r="AH151" s="9"/>
      <c r="AI151" s="9" t="s">
        <v>78</v>
      </c>
      <c r="AJ151" s="9">
        <f t="shared" si="81"/>
        <v>0</v>
      </c>
      <c r="AK151" s="55" t="s">
        <v>84</v>
      </c>
      <c r="AL151" s="9">
        <f t="shared" si="82"/>
        <v>0</v>
      </c>
      <c r="AM151" s="9" t="s">
        <v>88</v>
      </c>
      <c r="AN151" s="9">
        <f t="shared" si="83"/>
        <v>0</v>
      </c>
      <c r="AO151" s="54" t="s">
        <v>94</v>
      </c>
      <c r="AP151" s="9">
        <f t="shared" si="84"/>
        <v>0</v>
      </c>
      <c r="AQ151" s="54" t="s">
        <v>99</v>
      </c>
      <c r="AR151" s="9">
        <f t="shared" si="85"/>
        <v>0</v>
      </c>
      <c r="AS151" s="54" t="s">
        <v>102</v>
      </c>
      <c r="AT151" s="9">
        <f t="shared" si="86"/>
        <v>0</v>
      </c>
      <c r="AU151" s="9"/>
      <c r="AV151" s="54" t="s">
        <v>78</v>
      </c>
      <c r="AW151" s="9">
        <f t="shared" si="87"/>
        <v>0</v>
      </c>
      <c r="AX151" s="54" t="s">
        <v>81</v>
      </c>
      <c r="AY151" s="9">
        <f t="shared" si="88"/>
        <v>0</v>
      </c>
      <c r="AZ151" s="54" t="s">
        <v>89</v>
      </c>
      <c r="BA151" s="9">
        <f t="shared" si="89"/>
        <v>0</v>
      </c>
      <c r="BB151" s="54" t="s">
        <v>95</v>
      </c>
      <c r="BC151" s="9">
        <f t="shared" si="90"/>
        <v>0</v>
      </c>
      <c r="BD151" s="54" t="s">
        <v>99</v>
      </c>
      <c r="BE151" s="9">
        <f t="shared" si="91"/>
        <v>0</v>
      </c>
      <c r="BF151" s="54" t="s">
        <v>122</v>
      </c>
      <c r="BG151" s="9">
        <f t="shared" si="92"/>
        <v>0</v>
      </c>
      <c r="BH151" s="9"/>
      <c r="BI151" s="54" t="s">
        <v>78</v>
      </c>
      <c r="BJ151" s="9">
        <f t="shared" si="93"/>
        <v>0</v>
      </c>
      <c r="BK151" s="55" t="s">
        <v>81</v>
      </c>
      <c r="BL151" s="9">
        <f t="shared" si="94"/>
        <v>0</v>
      </c>
      <c r="BM151" s="54" t="s">
        <v>89</v>
      </c>
      <c r="BN151" s="9">
        <f t="shared" si="95"/>
        <v>0</v>
      </c>
      <c r="BO151" s="54" t="s">
        <v>95</v>
      </c>
      <c r="BP151" s="9">
        <f t="shared" si="96"/>
        <v>0</v>
      </c>
      <c r="BQ151" s="54" t="s">
        <v>99</v>
      </c>
      <c r="BR151" s="9">
        <f t="shared" si="97"/>
        <v>0</v>
      </c>
      <c r="BS151" s="54" t="s">
        <v>122</v>
      </c>
      <c r="BT151" s="9">
        <f t="shared" si="98"/>
        <v>0</v>
      </c>
      <c r="BU151" s="9"/>
      <c r="BV151" s="54" t="s">
        <v>75</v>
      </c>
      <c r="BW151" s="9">
        <f t="shared" si="99"/>
        <v>0</v>
      </c>
      <c r="BX151" s="55" t="s">
        <v>81</v>
      </c>
      <c r="BY151" s="9">
        <f t="shared" si="100"/>
        <v>0</v>
      </c>
      <c r="BZ151" s="54" t="s">
        <v>89</v>
      </c>
      <c r="CA151" s="9">
        <f t="shared" si="101"/>
        <v>0</v>
      </c>
      <c r="CB151" s="54" t="s">
        <v>95</v>
      </c>
      <c r="CC151" s="9">
        <f t="shared" si="102"/>
        <v>0</v>
      </c>
      <c r="CD151" s="54" t="s">
        <v>99</v>
      </c>
      <c r="CE151" s="9">
        <f t="shared" si="103"/>
        <v>0</v>
      </c>
      <c r="CF151" s="54" t="s">
        <v>102</v>
      </c>
      <c r="CG151" s="9">
        <f t="shared" si="104"/>
        <v>0</v>
      </c>
      <c r="CH151" s="9"/>
      <c r="CI151" s="54" t="s">
        <v>75</v>
      </c>
      <c r="CJ151" s="9">
        <f t="shared" si="105"/>
        <v>0</v>
      </c>
      <c r="CK151" s="55" t="s">
        <v>81</v>
      </c>
      <c r="CL151" s="9">
        <f t="shared" si="106"/>
        <v>0</v>
      </c>
      <c r="CM151" s="54" t="s">
        <v>89</v>
      </c>
      <c r="CN151" s="9">
        <f t="shared" si="107"/>
        <v>0</v>
      </c>
      <c r="CO151" s="54" t="s">
        <v>95</v>
      </c>
      <c r="CP151" s="9">
        <f t="shared" si="108"/>
        <v>0</v>
      </c>
      <c r="CQ151" s="54" t="s">
        <v>99</v>
      </c>
      <c r="CR151" s="9">
        <f t="shared" si="109"/>
        <v>0</v>
      </c>
      <c r="CS151" s="54" t="s">
        <v>102</v>
      </c>
      <c r="CT151" s="9">
        <f t="shared" si="110"/>
        <v>0</v>
      </c>
    </row>
    <row r="152" spans="1:98" x14ac:dyDescent="0.15">
      <c r="A152" s="33" t="s">
        <v>467</v>
      </c>
      <c r="B152" s="34" t="s">
        <v>468</v>
      </c>
      <c r="C152" s="35" t="s">
        <v>170</v>
      </c>
      <c r="D152" s="35" t="s">
        <v>51</v>
      </c>
      <c r="E152" s="9"/>
      <c r="F152" s="36"/>
      <c r="G152" s="33">
        <v>91</v>
      </c>
      <c r="H152" s="9">
        <v>76</v>
      </c>
      <c r="I152" s="9">
        <v>99</v>
      </c>
      <c r="J152" s="9">
        <v>48</v>
      </c>
      <c r="K152" s="9">
        <v>19</v>
      </c>
      <c r="L152" s="9">
        <v>33.5</v>
      </c>
      <c r="M152" s="4">
        <f t="shared" si="74"/>
        <v>366.5</v>
      </c>
      <c r="N152" s="33"/>
      <c r="O152" s="9">
        <f>IF($D152="理科",IF(AND($M152&gt;='高考-分数线'!$C$2,$G152&gt;='高考-分数线'!$D$2),36,IF($G152&gt;='高考-分数线'!$D$2,18,0)),IF($D152="文科",IF(AND($M152&gt;='高考-分数线'!$C$3,$G152&gt;='高考-分数线'!$D$3),36,IF($G152&gt;='高考-分数线'!$D$3,18,0))))</f>
        <v>0</v>
      </c>
      <c r="P152" s="9">
        <f>IF($D152="理科",IF(AND($M152&gt;='高考-分数线'!$C$2,H152&gt;='高考-分数线'!$E$2),36,IF(H152&gt;='高考-分数线'!$E$2,18,0)),IF($D152="文科",IF(AND($M152&gt;='高考-分数线'!$C$3,H152&gt;='高考-分数线'!$E$3),36,IF(H152&gt;='高考-分数线'!$E$3,18,0))))</f>
        <v>0</v>
      </c>
      <c r="Q152" s="9">
        <f>IF($D152="理科",IF(AND($M152&gt;='高考-分数线'!$C$2,I152&gt;='高考-分数线'!$F$2),36,IF(I152&gt;='高考-分数线'!$F$2,18,0)),IF($D152="文科",IF(AND($M152&gt;='高考-分数线'!$C$3,I152&gt;='高考-分数线'!$F$3),36,IF(I152&gt;='高考-分数线'!$F$3,18,0))))</f>
        <v>0</v>
      </c>
      <c r="R152" s="9">
        <f>IF($D152="理科",IF(AND($M152&gt;='高考-分数线'!$C$2,J152&gt;='高考-分数线'!$G$2),36,IF(J152&gt;='高考-分数线'!$G$2,18,0)),IF($D152="文科",IF(AND($M152&gt;='高考-分数线'!$C$3,J152&gt;='高考-分数线'!$G$3),36,IF(J152&gt;='高考-分数线'!$G$3,18,0))))</f>
        <v>0</v>
      </c>
      <c r="S152" s="9">
        <f>IF($D152="理科",IF(AND($M152&gt;='高考-分数线'!$C$2,K152&gt;='高考-分数线'!$H$2),36,IF(K152&gt;='高考-分数线'!$H$2,18,0)),IF($D152="文科",IF(AND($M152&gt;='高考-分数线'!$C$3,K152&gt;='高考-分数线'!$H$3),36,IF(K152&gt;='高考-分数线'!$H$3,18,0))))</f>
        <v>0</v>
      </c>
      <c r="T152" s="9">
        <f>IF($D152="理科",IF(AND($M152&gt;='高考-分数线'!$C$2,L152&gt;='高考-分数线'!$I$2),36,IF(L152&gt;='高考-分数线'!$I$2,18,0)),IF($D152="文科",IF(AND($M152&gt;='高考-分数线'!$C$3,L152&gt;='高考-分数线'!$I$3),36,IF(L152&gt;='高考-分数线'!$I$3,18,0))))</f>
        <v>0</v>
      </c>
      <c r="U152" s="33"/>
      <c r="V152" s="54" t="s">
        <v>75</v>
      </c>
      <c r="W152" s="9">
        <f t="shared" si="75"/>
        <v>0</v>
      </c>
      <c r="X152" s="54" t="s">
        <v>80</v>
      </c>
      <c r="Y152" s="9">
        <f t="shared" si="76"/>
        <v>0</v>
      </c>
      <c r="Z152" s="54" t="s">
        <v>89</v>
      </c>
      <c r="AA152" s="9">
        <f t="shared" si="77"/>
        <v>0</v>
      </c>
      <c r="AB152" s="54" t="s">
        <v>93</v>
      </c>
      <c r="AC152" s="9">
        <f t="shared" si="78"/>
        <v>0</v>
      </c>
      <c r="AD152" s="54" t="s">
        <v>96</v>
      </c>
      <c r="AE152" s="9">
        <f t="shared" si="79"/>
        <v>0</v>
      </c>
      <c r="AF152" s="54" t="s">
        <v>102</v>
      </c>
      <c r="AG152" s="9">
        <f t="shared" si="80"/>
        <v>0</v>
      </c>
      <c r="AH152" s="9"/>
      <c r="AI152" s="9" t="s">
        <v>75</v>
      </c>
      <c r="AJ152" s="9">
        <f t="shared" si="81"/>
        <v>0</v>
      </c>
      <c r="AK152" s="55" t="s">
        <v>81</v>
      </c>
      <c r="AL152" s="9">
        <f t="shared" si="82"/>
        <v>0</v>
      </c>
      <c r="AM152" s="9" t="s">
        <v>88</v>
      </c>
      <c r="AN152" s="9">
        <f t="shared" si="83"/>
        <v>0</v>
      </c>
      <c r="AO152" s="54" t="s">
        <v>94</v>
      </c>
      <c r="AP152" s="9">
        <f t="shared" si="84"/>
        <v>0</v>
      </c>
      <c r="AQ152" s="54" t="s">
        <v>96</v>
      </c>
      <c r="AR152" s="9">
        <f t="shared" si="85"/>
        <v>0</v>
      </c>
      <c r="AS152" s="54" t="s">
        <v>102</v>
      </c>
      <c r="AT152" s="9">
        <f t="shared" si="86"/>
        <v>0</v>
      </c>
      <c r="AU152" s="9"/>
      <c r="AV152" s="54" t="s">
        <v>78</v>
      </c>
      <c r="AW152" s="9">
        <f t="shared" si="87"/>
        <v>0</v>
      </c>
      <c r="AX152" s="54" t="s">
        <v>81</v>
      </c>
      <c r="AY152" s="9">
        <f t="shared" si="88"/>
        <v>0</v>
      </c>
      <c r="AZ152" s="54" t="s">
        <v>85</v>
      </c>
      <c r="BA152" s="9">
        <f t="shared" si="89"/>
        <v>0</v>
      </c>
      <c r="BB152" s="54" t="s">
        <v>94</v>
      </c>
      <c r="BC152" s="9">
        <f t="shared" si="90"/>
        <v>0</v>
      </c>
      <c r="BD152" s="54" t="s">
        <v>96</v>
      </c>
      <c r="BE152" s="9">
        <f t="shared" si="91"/>
        <v>0</v>
      </c>
      <c r="BF152" s="54" t="s">
        <v>122</v>
      </c>
      <c r="BG152" s="9">
        <f t="shared" si="92"/>
        <v>0</v>
      </c>
      <c r="BH152" s="9"/>
      <c r="BI152" s="54" t="s">
        <v>78</v>
      </c>
      <c r="BJ152" s="9">
        <f t="shared" si="93"/>
        <v>0</v>
      </c>
      <c r="BK152" s="55" t="s">
        <v>81</v>
      </c>
      <c r="BL152" s="9">
        <f t="shared" si="94"/>
        <v>0</v>
      </c>
      <c r="BM152" s="54" t="s">
        <v>85</v>
      </c>
      <c r="BN152" s="9">
        <f t="shared" si="95"/>
        <v>0</v>
      </c>
      <c r="BO152" s="54" t="s">
        <v>94</v>
      </c>
      <c r="BP152" s="9">
        <f t="shared" si="96"/>
        <v>0</v>
      </c>
      <c r="BQ152" s="54" t="s">
        <v>96</v>
      </c>
      <c r="BR152" s="9">
        <f t="shared" si="97"/>
        <v>0</v>
      </c>
      <c r="BS152" s="54" t="s">
        <v>122</v>
      </c>
      <c r="BT152" s="9">
        <f t="shared" si="98"/>
        <v>0</v>
      </c>
      <c r="BU152" s="9"/>
      <c r="BV152" s="54" t="s">
        <v>77</v>
      </c>
      <c r="BW152" s="9">
        <f t="shared" si="99"/>
        <v>0</v>
      </c>
      <c r="BX152" s="55" t="s">
        <v>83</v>
      </c>
      <c r="BY152" s="9">
        <f t="shared" si="100"/>
        <v>0</v>
      </c>
      <c r="BZ152" s="54" t="s">
        <v>90</v>
      </c>
      <c r="CA152" s="9">
        <f t="shared" si="101"/>
        <v>0</v>
      </c>
      <c r="CB152" s="54" t="s">
        <v>95</v>
      </c>
      <c r="CC152" s="9">
        <f t="shared" si="102"/>
        <v>0</v>
      </c>
      <c r="CD152" s="54" t="s">
        <v>99</v>
      </c>
      <c r="CE152" s="9">
        <f t="shared" si="103"/>
        <v>0</v>
      </c>
      <c r="CF152" s="54" t="s">
        <v>102</v>
      </c>
      <c r="CG152" s="9">
        <f t="shared" si="104"/>
        <v>0</v>
      </c>
      <c r="CH152" s="9"/>
      <c r="CI152" s="54" t="s">
        <v>77</v>
      </c>
      <c r="CJ152" s="9">
        <f t="shared" si="105"/>
        <v>0</v>
      </c>
      <c r="CK152" s="55" t="s">
        <v>83</v>
      </c>
      <c r="CL152" s="9">
        <f t="shared" si="106"/>
        <v>0</v>
      </c>
      <c r="CM152" s="54" t="s">
        <v>90</v>
      </c>
      <c r="CN152" s="9">
        <f t="shared" si="107"/>
        <v>0</v>
      </c>
      <c r="CO152" s="54" t="s">
        <v>95</v>
      </c>
      <c r="CP152" s="9">
        <f t="shared" si="108"/>
        <v>0</v>
      </c>
      <c r="CQ152" s="54" t="s">
        <v>99</v>
      </c>
      <c r="CR152" s="9">
        <f t="shared" si="109"/>
        <v>0</v>
      </c>
      <c r="CS152" s="54" t="s">
        <v>102</v>
      </c>
      <c r="CT152" s="9">
        <f t="shared" si="110"/>
        <v>0</v>
      </c>
    </row>
    <row r="153" spans="1:98" x14ac:dyDescent="0.15">
      <c r="A153" s="33" t="s">
        <v>469</v>
      </c>
      <c r="B153" s="34" t="s">
        <v>470</v>
      </c>
      <c r="C153" s="35" t="s">
        <v>170</v>
      </c>
      <c r="D153" s="35" t="s">
        <v>51</v>
      </c>
      <c r="E153" s="9"/>
      <c r="F153" s="36"/>
      <c r="G153" s="33">
        <v>98</v>
      </c>
      <c r="H153" s="9">
        <v>60</v>
      </c>
      <c r="I153" s="9">
        <v>82</v>
      </c>
      <c r="J153" s="9">
        <v>25.5</v>
      </c>
      <c r="K153" s="9">
        <v>38</v>
      </c>
      <c r="L153" s="9">
        <v>60.5</v>
      </c>
      <c r="M153" s="4">
        <f t="shared" si="74"/>
        <v>364</v>
      </c>
      <c r="N153" s="33"/>
      <c r="O153" s="9">
        <f>IF($D153="理科",IF(AND($M153&gt;='高考-分数线'!$C$2,$G153&gt;='高考-分数线'!$D$2),36,IF($G153&gt;='高考-分数线'!$D$2,18,0)),IF($D153="文科",IF(AND($M153&gt;='高考-分数线'!$C$3,$G153&gt;='高考-分数线'!$D$3),36,IF($G153&gt;='高考-分数线'!$D$3,18,0))))</f>
        <v>0</v>
      </c>
      <c r="P153" s="9">
        <f>IF($D153="理科",IF(AND($M153&gt;='高考-分数线'!$C$2,H153&gt;='高考-分数线'!$E$2),36,IF(H153&gt;='高考-分数线'!$E$2,18,0)),IF($D153="文科",IF(AND($M153&gt;='高考-分数线'!$C$3,H153&gt;='高考-分数线'!$E$3),36,IF(H153&gt;='高考-分数线'!$E$3,18,0))))</f>
        <v>0</v>
      </c>
      <c r="Q153" s="9">
        <f>IF($D153="理科",IF(AND($M153&gt;='高考-分数线'!$C$2,I153&gt;='高考-分数线'!$F$2),36,IF(I153&gt;='高考-分数线'!$F$2,18,0)),IF($D153="文科",IF(AND($M153&gt;='高考-分数线'!$C$3,I153&gt;='高考-分数线'!$F$3),36,IF(I153&gt;='高考-分数线'!$F$3,18,0))))</f>
        <v>0</v>
      </c>
      <c r="R153" s="9">
        <f>IF($D153="理科",IF(AND($M153&gt;='高考-分数线'!$C$2,J153&gt;='高考-分数线'!$G$2),36,IF(J153&gt;='高考-分数线'!$G$2,18,0)),IF($D153="文科",IF(AND($M153&gt;='高考-分数线'!$C$3,J153&gt;='高考-分数线'!$G$3),36,IF(J153&gt;='高考-分数线'!$G$3,18,0))))</f>
        <v>0</v>
      </c>
      <c r="S153" s="9">
        <f>IF($D153="理科",IF(AND($M153&gt;='高考-分数线'!$C$2,K153&gt;='高考-分数线'!$H$2),36,IF(K153&gt;='高考-分数线'!$H$2,18,0)),IF($D153="文科",IF(AND($M153&gt;='高考-分数线'!$C$3,K153&gt;='高考-分数线'!$H$3),36,IF(K153&gt;='高考-分数线'!$H$3,18,0))))</f>
        <v>0</v>
      </c>
      <c r="T153" s="9">
        <f>IF($D153="理科",IF(AND($M153&gt;='高考-分数线'!$C$2,L153&gt;='高考-分数线'!$I$2),36,IF(L153&gt;='高考-分数线'!$I$2,18,0)),IF($D153="文科",IF(AND($M153&gt;='高考-分数线'!$C$3,L153&gt;='高考-分数线'!$I$3),36,IF(L153&gt;='高考-分数线'!$I$3,18,0))))</f>
        <v>0</v>
      </c>
      <c r="U153" s="33"/>
      <c r="V153" s="54" t="s">
        <v>75</v>
      </c>
      <c r="W153" s="9">
        <f t="shared" si="75"/>
        <v>0</v>
      </c>
      <c r="X153" s="54" t="s">
        <v>81</v>
      </c>
      <c r="Y153" s="9">
        <f t="shared" si="76"/>
        <v>0</v>
      </c>
      <c r="Z153" s="54" t="s">
        <v>87</v>
      </c>
      <c r="AA153" s="9">
        <f t="shared" si="77"/>
        <v>0</v>
      </c>
      <c r="AB153" s="54" t="s">
        <v>95</v>
      </c>
      <c r="AC153" s="9">
        <f t="shared" si="78"/>
        <v>0</v>
      </c>
      <c r="AD153" s="54" t="s">
        <v>96</v>
      </c>
      <c r="AE153" s="9">
        <f t="shared" si="79"/>
        <v>0</v>
      </c>
      <c r="AF153" s="54" t="s">
        <v>121</v>
      </c>
      <c r="AG153" s="9">
        <f t="shared" si="80"/>
        <v>0</v>
      </c>
      <c r="AH153" s="9"/>
      <c r="AI153" s="9" t="s">
        <v>78</v>
      </c>
      <c r="AJ153" s="9">
        <f t="shared" si="81"/>
        <v>0</v>
      </c>
      <c r="AK153" s="55" t="s">
        <v>82</v>
      </c>
      <c r="AL153" s="9">
        <f t="shared" si="82"/>
        <v>0</v>
      </c>
      <c r="AM153" s="9" t="s">
        <v>88</v>
      </c>
      <c r="AN153" s="9">
        <f t="shared" si="83"/>
        <v>0</v>
      </c>
      <c r="AO153" s="54" t="s">
        <v>95</v>
      </c>
      <c r="AP153" s="9">
        <f t="shared" si="84"/>
        <v>0</v>
      </c>
      <c r="AQ153" s="54" t="s">
        <v>99</v>
      </c>
      <c r="AR153" s="9">
        <f t="shared" si="85"/>
        <v>0</v>
      </c>
      <c r="AS153" s="54" t="s">
        <v>122</v>
      </c>
      <c r="AT153" s="9">
        <f t="shared" si="86"/>
        <v>0</v>
      </c>
      <c r="AU153" s="9"/>
      <c r="AV153" s="54" t="s">
        <v>78</v>
      </c>
      <c r="AW153" s="9">
        <f t="shared" si="87"/>
        <v>0</v>
      </c>
      <c r="AX153" s="54" t="s">
        <v>80</v>
      </c>
      <c r="AY153" s="9">
        <f t="shared" si="88"/>
        <v>0</v>
      </c>
      <c r="AZ153" s="54" t="s">
        <v>90</v>
      </c>
      <c r="BA153" s="9">
        <f t="shared" si="89"/>
        <v>0</v>
      </c>
      <c r="BB153" s="54" t="s">
        <v>94</v>
      </c>
      <c r="BC153" s="9">
        <f t="shared" si="90"/>
        <v>0</v>
      </c>
      <c r="BD153" s="54" t="s">
        <v>99</v>
      </c>
      <c r="BE153" s="9">
        <f t="shared" si="91"/>
        <v>0</v>
      </c>
      <c r="BF153" s="54" t="s">
        <v>122</v>
      </c>
      <c r="BG153" s="9">
        <f t="shared" si="92"/>
        <v>0</v>
      </c>
      <c r="BH153" s="9"/>
      <c r="BI153" s="54" t="s">
        <v>78</v>
      </c>
      <c r="BJ153" s="9">
        <f t="shared" si="93"/>
        <v>0</v>
      </c>
      <c r="BK153" s="55" t="s">
        <v>80</v>
      </c>
      <c r="BL153" s="9">
        <f t="shared" si="94"/>
        <v>0</v>
      </c>
      <c r="BM153" s="54" t="s">
        <v>90</v>
      </c>
      <c r="BN153" s="9">
        <f t="shared" si="95"/>
        <v>0</v>
      </c>
      <c r="BO153" s="54" t="s">
        <v>94</v>
      </c>
      <c r="BP153" s="9">
        <f t="shared" si="96"/>
        <v>0</v>
      </c>
      <c r="BQ153" s="54" t="s">
        <v>99</v>
      </c>
      <c r="BR153" s="9">
        <f t="shared" si="97"/>
        <v>0</v>
      </c>
      <c r="BS153" s="54" t="s">
        <v>122</v>
      </c>
      <c r="BT153" s="9">
        <f t="shared" si="98"/>
        <v>0</v>
      </c>
      <c r="BU153" s="9"/>
      <c r="BV153" s="54" t="s">
        <v>75</v>
      </c>
      <c r="BW153" s="9">
        <f t="shared" si="99"/>
        <v>0</v>
      </c>
      <c r="BX153" s="55" t="s">
        <v>138</v>
      </c>
      <c r="BY153" s="9">
        <f t="shared" si="100"/>
        <v>0</v>
      </c>
      <c r="BZ153" s="54" t="s">
        <v>88</v>
      </c>
      <c r="CA153" s="9">
        <f t="shared" si="101"/>
        <v>0</v>
      </c>
      <c r="CB153" s="54" t="s">
        <v>93</v>
      </c>
      <c r="CC153" s="9">
        <f t="shared" si="102"/>
        <v>0</v>
      </c>
      <c r="CD153" s="54" t="s">
        <v>99</v>
      </c>
      <c r="CE153" s="9">
        <f t="shared" si="103"/>
        <v>0</v>
      </c>
      <c r="CF153" s="54" t="s">
        <v>102</v>
      </c>
      <c r="CG153" s="9">
        <f t="shared" si="104"/>
        <v>0</v>
      </c>
      <c r="CH153" s="9"/>
      <c r="CI153" s="54" t="s">
        <v>75</v>
      </c>
      <c r="CJ153" s="9">
        <f t="shared" si="105"/>
        <v>0</v>
      </c>
      <c r="CK153" s="55" t="s">
        <v>138</v>
      </c>
      <c r="CL153" s="9">
        <f t="shared" si="106"/>
        <v>0</v>
      </c>
      <c r="CM153" s="54" t="s">
        <v>88</v>
      </c>
      <c r="CN153" s="9">
        <f t="shared" si="107"/>
        <v>0</v>
      </c>
      <c r="CO153" s="54" t="s">
        <v>93</v>
      </c>
      <c r="CP153" s="9">
        <f t="shared" si="108"/>
        <v>0</v>
      </c>
      <c r="CQ153" s="54" t="s">
        <v>99</v>
      </c>
      <c r="CR153" s="9">
        <f t="shared" si="109"/>
        <v>0</v>
      </c>
      <c r="CS153" s="54" t="s">
        <v>102</v>
      </c>
      <c r="CT153" s="9">
        <f t="shared" si="110"/>
        <v>0</v>
      </c>
    </row>
    <row r="154" spans="1:98" x14ac:dyDescent="0.15">
      <c r="A154" s="33" t="s">
        <v>471</v>
      </c>
      <c r="B154" s="34" t="s">
        <v>472</v>
      </c>
      <c r="C154" s="35" t="s">
        <v>170</v>
      </c>
      <c r="D154" s="35" t="s">
        <v>51</v>
      </c>
      <c r="E154" s="9"/>
      <c r="F154" s="36"/>
      <c r="G154" s="33">
        <v>104</v>
      </c>
      <c r="H154" s="9">
        <v>69</v>
      </c>
      <c r="I154" s="9">
        <v>58</v>
      </c>
      <c r="J154" s="9">
        <v>35</v>
      </c>
      <c r="K154" s="9">
        <v>35.5</v>
      </c>
      <c r="L154" s="9">
        <v>61.5</v>
      </c>
      <c r="M154" s="4">
        <f t="shared" si="74"/>
        <v>363</v>
      </c>
      <c r="N154" s="33"/>
      <c r="O154" s="9">
        <f>IF($D154="理科",IF(AND($M154&gt;='高考-分数线'!$C$2,$G154&gt;='高考-分数线'!$D$2),36,IF($G154&gt;='高考-分数线'!$D$2,18,0)),IF($D154="文科",IF(AND($M154&gt;='高考-分数线'!$C$3,$G154&gt;='高考-分数线'!$D$3),36,IF($G154&gt;='高考-分数线'!$D$3,18,0))))</f>
        <v>18</v>
      </c>
      <c r="P154" s="9">
        <f>IF($D154="理科",IF(AND($M154&gt;='高考-分数线'!$C$2,H154&gt;='高考-分数线'!$E$2),36,IF(H154&gt;='高考-分数线'!$E$2,18,0)),IF($D154="文科",IF(AND($M154&gt;='高考-分数线'!$C$3,H154&gt;='高考-分数线'!$E$3),36,IF(H154&gt;='高考-分数线'!$E$3,18,0))))</f>
        <v>0</v>
      </c>
      <c r="Q154" s="9">
        <f>IF($D154="理科",IF(AND($M154&gt;='高考-分数线'!$C$2,I154&gt;='高考-分数线'!$F$2),36,IF(I154&gt;='高考-分数线'!$F$2,18,0)),IF($D154="文科",IF(AND($M154&gt;='高考-分数线'!$C$3,I154&gt;='高考-分数线'!$F$3),36,IF(I154&gt;='高考-分数线'!$F$3,18,0))))</f>
        <v>0</v>
      </c>
      <c r="R154" s="9">
        <f>IF($D154="理科",IF(AND($M154&gt;='高考-分数线'!$C$2,J154&gt;='高考-分数线'!$G$2),36,IF(J154&gt;='高考-分数线'!$G$2,18,0)),IF($D154="文科",IF(AND($M154&gt;='高考-分数线'!$C$3,J154&gt;='高考-分数线'!$G$3),36,IF(J154&gt;='高考-分数线'!$G$3,18,0))))</f>
        <v>0</v>
      </c>
      <c r="S154" s="9">
        <f>IF($D154="理科",IF(AND($M154&gt;='高考-分数线'!$C$2,K154&gt;='高考-分数线'!$H$2),36,IF(K154&gt;='高考-分数线'!$H$2,18,0)),IF($D154="文科",IF(AND($M154&gt;='高考-分数线'!$C$3,K154&gt;='高考-分数线'!$H$3),36,IF(K154&gt;='高考-分数线'!$H$3,18,0))))</f>
        <v>0</v>
      </c>
      <c r="T154" s="9">
        <f>IF($D154="理科",IF(AND($M154&gt;='高考-分数线'!$C$2,L154&gt;='高考-分数线'!$I$2),36,IF(L154&gt;='高考-分数线'!$I$2,18,0)),IF($D154="文科",IF(AND($M154&gt;='高考-分数线'!$C$3,L154&gt;='高考-分数线'!$I$3),36,IF(L154&gt;='高考-分数线'!$I$3,18,0))))</f>
        <v>0</v>
      </c>
      <c r="U154" s="33"/>
      <c r="V154" s="54" t="s">
        <v>73</v>
      </c>
      <c r="W154" s="9">
        <f t="shared" si="75"/>
        <v>1.8</v>
      </c>
      <c r="X154" s="54" t="s">
        <v>80</v>
      </c>
      <c r="Y154" s="9">
        <f t="shared" si="76"/>
        <v>0</v>
      </c>
      <c r="Z154" s="54" t="s">
        <v>89</v>
      </c>
      <c r="AA154" s="9">
        <f t="shared" si="77"/>
        <v>0</v>
      </c>
      <c r="AB154" s="54" t="s">
        <v>95</v>
      </c>
      <c r="AC154" s="9">
        <f t="shared" si="78"/>
        <v>0</v>
      </c>
      <c r="AD154" s="54" t="s">
        <v>98</v>
      </c>
      <c r="AE154" s="9">
        <f t="shared" si="79"/>
        <v>0</v>
      </c>
      <c r="AF154" s="54" t="s">
        <v>121</v>
      </c>
      <c r="AG154" s="9">
        <f t="shared" si="80"/>
        <v>0</v>
      </c>
      <c r="AH154" s="9"/>
      <c r="AI154" s="9" t="s">
        <v>73</v>
      </c>
      <c r="AJ154" s="9">
        <f t="shared" si="81"/>
        <v>1.8</v>
      </c>
      <c r="AK154" s="55" t="s">
        <v>82</v>
      </c>
      <c r="AL154" s="9">
        <f t="shared" si="82"/>
        <v>0</v>
      </c>
      <c r="AM154" s="9" t="s">
        <v>88</v>
      </c>
      <c r="AN154" s="9">
        <f t="shared" si="83"/>
        <v>0</v>
      </c>
      <c r="AO154" s="54" t="s">
        <v>95</v>
      </c>
      <c r="AP154" s="9">
        <f t="shared" si="84"/>
        <v>0</v>
      </c>
      <c r="AQ154" s="54" t="s">
        <v>99</v>
      </c>
      <c r="AR154" s="9">
        <f t="shared" si="85"/>
        <v>0</v>
      </c>
      <c r="AS154" s="54" t="s">
        <v>122</v>
      </c>
      <c r="AT154" s="9">
        <f t="shared" si="86"/>
        <v>0</v>
      </c>
      <c r="AU154" s="9"/>
      <c r="AV154" s="54" t="s">
        <v>73</v>
      </c>
      <c r="AW154" s="9">
        <f t="shared" si="87"/>
        <v>2.7</v>
      </c>
      <c r="AX154" s="54" t="s">
        <v>132</v>
      </c>
      <c r="AY154" s="9">
        <f t="shared" si="88"/>
        <v>0</v>
      </c>
      <c r="AZ154" s="54" t="s">
        <v>90</v>
      </c>
      <c r="BA154" s="9">
        <f t="shared" si="89"/>
        <v>0</v>
      </c>
      <c r="BB154" s="54" t="s">
        <v>93</v>
      </c>
      <c r="BC154" s="9">
        <f t="shared" si="90"/>
        <v>0</v>
      </c>
      <c r="BD154" s="54" t="s">
        <v>99</v>
      </c>
      <c r="BE154" s="9">
        <f t="shared" si="91"/>
        <v>0</v>
      </c>
      <c r="BF154" s="54" t="s">
        <v>122</v>
      </c>
      <c r="BG154" s="9">
        <f t="shared" si="92"/>
        <v>0</v>
      </c>
      <c r="BH154" s="9"/>
      <c r="BI154" s="54" t="s">
        <v>73</v>
      </c>
      <c r="BJ154" s="9">
        <f t="shared" si="93"/>
        <v>2.7</v>
      </c>
      <c r="BK154" s="55" t="s">
        <v>83</v>
      </c>
      <c r="BL154" s="9">
        <f t="shared" si="94"/>
        <v>0</v>
      </c>
      <c r="BM154" s="54" t="s">
        <v>90</v>
      </c>
      <c r="BN154" s="9">
        <f t="shared" si="95"/>
        <v>0</v>
      </c>
      <c r="BO154" s="54" t="s">
        <v>93</v>
      </c>
      <c r="BP154" s="9">
        <f t="shared" si="96"/>
        <v>0</v>
      </c>
      <c r="BQ154" s="54" t="s">
        <v>99</v>
      </c>
      <c r="BR154" s="9">
        <f t="shared" si="97"/>
        <v>0</v>
      </c>
      <c r="BS154" s="54" t="s">
        <v>122</v>
      </c>
      <c r="BT154" s="9">
        <f t="shared" si="98"/>
        <v>0</v>
      </c>
      <c r="BU154" s="9"/>
      <c r="BV154" s="54" t="s">
        <v>77</v>
      </c>
      <c r="BW154" s="9">
        <f t="shared" si="99"/>
        <v>4.5</v>
      </c>
      <c r="BX154" s="55" t="s">
        <v>83</v>
      </c>
      <c r="BY154" s="9">
        <f t="shared" si="100"/>
        <v>0</v>
      </c>
      <c r="BZ154" s="54" t="s">
        <v>90</v>
      </c>
      <c r="CA154" s="9">
        <f t="shared" si="101"/>
        <v>0</v>
      </c>
      <c r="CB154" s="54" t="s">
        <v>95</v>
      </c>
      <c r="CC154" s="9">
        <f t="shared" si="102"/>
        <v>0</v>
      </c>
      <c r="CD154" s="54" t="s">
        <v>99</v>
      </c>
      <c r="CE154" s="9">
        <f t="shared" si="103"/>
        <v>0</v>
      </c>
      <c r="CF154" s="54" t="s">
        <v>102</v>
      </c>
      <c r="CG154" s="9">
        <f t="shared" si="104"/>
        <v>0</v>
      </c>
      <c r="CH154" s="9"/>
      <c r="CI154" s="54" t="s">
        <v>77</v>
      </c>
      <c r="CJ154" s="9">
        <f t="shared" si="105"/>
        <v>4.5</v>
      </c>
      <c r="CK154" s="55" t="s">
        <v>83</v>
      </c>
      <c r="CL154" s="9">
        <f t="shared" si="106"/>
        <v>0</v>
      </c>
      <c r="CM154" s="54" t="s">
        <v>90</v>
      </c>
      <c r="CN154" s="9">
        <f t="shared" si="107"/>
        <v>0</v>
      </c>
      <c r="CO154" s="54" t="s">
        <v>95</v>
      </c>
      <c r="CP154" s="9">
        <f t="shared" si="108"/>
        <v>0</v>
      </c>
      <c r="CQ154" s="54" t="s">
        <v>99</v>
      </c>
      <c r="CR154" s="9">
        <f t="shared" si="109"/>
        <v>0</v>
      </c>
      <c r="CS154" s="54" t="s">
        <v>102</v>
      </c>
      <c r="CT154" s="9">
        <f t="shared" si="110"/>
        <v>0</v>
      </c>
    </row>
    <row r="155" spans="1:98" x14ac:dyDescent="0.15">
      <c r="A155" s="33" t="s">
        <v>473</v>
      </c>
      <c r="B155" s="34" t="s">
        <v>474</v>
      </c>
      <c r="C155" s="35" t="s">
        <v>170</v>
      </c>
      <c r="D155" s="35" t="s">
        <v>51</v>
      </c>
      <c r="E155" s="9"/>
      <c r="F155" s="36"/>
      <c r="G155" s="33">
        <v>85</v>
      </c>
      <c r="H155" s="9">
        <v>81</v>
      </c>
      <c r="I155" s="9">
        <v>72</v>
      </c>
      <c r="J155" s="9">
        <v>42</v>
      </c>
      <c r="K155" s="9">
        <v>27</v>
      </c>
      <c r="L155" s="9">
        <v>56</v>
      </c>
      <c r="M155" s="4">
        <f t="shared" si="74"/>
        <v>363</v>
      </c>
      <c r="N155" s="33"/>
      <c r="O155" s="9">
        <f>IF($D155="理科",IF(AND($M155&gt;='高考-分数线'!$C$2,$G155&gt;='高考-分数线'!$D$2),36,IF($G155&gt;='高考-分数线'!$D$2,18,0)),IF($D155="文科",IF(AND($M155&gt;='高考-分数线'!$C$3,$G155&gt;='高考-分数线'!$D$3),36,IF($G155&gt;='高考-分数线'!$D$3,18,0))))</f>
        <v>0</v>
      </c>
      <c r="P155" s="9">
        <f>IF($D155="理科",IF(AND($M155&gt;='高考-分数线'!$C$2,H155&gt;='高考-分数线'!$E$2),36,IF(H155&gt;='高考-分数线'!$E$2,18,0)),IF($D155="文科",IF(AND($M155&gt;='高考-分数线'!$C$3,H155&gt;='高考-分数线'!$E$3),36,IF(H155&gt;='高考-分数线'!$E$3,18,0))))</f>
        <v>0</v>
      </c>
      <c r="Q155" s="9">
        <f>IF($D155="理科",IF(AND($M155&gt;='高考-分数线'!$C$2,I155&gt;='高考-分数线'!$F$2),36,IF(I155&gt;='高考-分数线'!$F$2,18,0)),IF($D155="文科",IF(AND($M155&gt;='高考-分数线'!$C$3,I155&gt;='高考-分数线'!$F$3),36,IF(I155&gt;='高考-分数线'!$F$3,18,0))))</f>
        <v>0</v>
      </c>
      <c r="R155" s="9">
        <f>IF($D155="理科",IF(AND($M155&gt;='高考-分数线'!$C$2,J155&gt;='高考-分数线'!$G$2),36,IF(J155&gt;='高考-分数线'!$G$2,18,0)),IF($D155="文科",IF(AND($M155&gt;='高考-分数线'!$C$3,J155&gt;='高考-分数线'!$G$3),36,IF(J155&gt;='高考-分数线'!$G$3,18,0))))</f>
        <v>0</v>
      </c>
      <c r="S155" s="9">
        <f>IF($D155="理科",IF(AND($M155&gt;='高考-分数线'!$C$2,K155&gt;='高考-分数线'!$H$2),36,IF(K155&gt;='高考-分数线'!$H$2,18,0)),IF($D155="文科",IF(AND($M155&gt;='高考-分数线'!$C$3,K155&gt;='高考-分数线'!$H$3),36,IF(K155&gt;='高考-分数线'!$H$3,18,0))))</f>
        <v>0</v>
      </c>
      <c r="T155" s="9">
        <f>IF($D155="理科",IF(AND($M155&gt;='高考-分数线'!$C$2,L155&gt;='高考-分数线'!$I$2),36,IF(L155&gt;='高考-分数线'!$I$2,18,0)),IF($D155="文科",IF(AND($M155&gt;='高考-分数线'!$C$3,L155&gt;='高考-分数线'!$I$3),36,IF(L155&gt;='高考-分数线'!$I$3,18,0))))</f>
        <v>0</v>
      </c>
      <c r="U155" s="33"/>
      <c r="V155" s="54" t="s">
        <v>73</v>
      </c>
      <c r="W155" s="9">
        <f t="shared" si="75"/>
        <v>0</v>
      </c>
      <c r="X155" s="54" t="s">
        <v>80</v>
      </c>
      <c r="Y155" s="9">
        <f t="shared" si="76"/>
        <v>0</v>
      </c>
      <c r="Z155" s="54" t="s">
        <v>89</v>
      </c>
      <c r="AA155" s="9">
        <f t="shared" si="77"/>
        <v>0</v>
      </c>
      <c r="AB155" s="54" t="s">
        <v>95</v>
      </c>
      <c r="AC155" s="9">
        <f t="shared" si="78"/>
        <v>0</v>
      </c>
      <c r="AD155" s="54" t="s">
        <v>98</v>
      </c>
      <c r="AE155" s="9">
        <f t="shared" si="79"/>
        <v>0</v>
      </c>
      <c r="AF155" s="54" t="s">
        <v>121</v>
      </c>
      <c r="AG155" s="9">
        <f t="shared" si="80"/>
        <v>0</v>
      </c>
      <c r="AH155" s="9"/>
      <c r="AI155" s="9" t="s">
        <v>77</v>
      </c>
      <c r="AJ155" s="9">
        <f t="shared" si="81"/>
        <v>0</v>
      </c>
      <c r="AK155" s="55" t="s">
        <v>83</v>
      </c>
      <c r="AL155" s="9">
        <f t="shared" si="82"/>
        <v>0</v>
      </c>
      <c r="AM155" s="9" t="s">
        <v>86</v>
      </c>
      <c r="AN155" s="9">
        <f t="shared" si="83"/>
        <v>0</v>
      </c>
      <c r="AO155" s="54" t="s">
        <v>93</v>
      </c>
      <c r="AP155" s="9">
        <f t="shared" si="84"/>
        <v>0</v>
      </c>
      <c r="AQ155" s="54" t="s">
        <v>99</v>
      </c>
      <c r="AR155" s="9">
        <f t="shared" si="85"/>
        <v>0</v>
      </c>
      <c r="AS155" s="54" t="s">
        <v>121</v>
      </c>
      <c r="AT155" s="9">
        <f t="shared" si="86"/>
        <v>0</v>
      </c>
      <c r="AU155" s="9"/>
      <c r="AV155" s="54" t="s">
        <v>74</v>
      </c>
      <c r="AW155" s="9">
        <f t="shared" si="87"/>
        <v>0</v>
      </c>
      <c r="AX155" s="54" t="s">
        <v>80</v>
      </c>
      <c r="AY155" s="9">
        <f t="shared" si="88"/>
        <v>0</v>
      </c>
      <c r="AZ155" s="54" t="s">
        <v>90</v>
      </c>
      <c r="BA155" s="9">
        <f t="shared" si="89"/>
        <v>0</v>
      </c>
      <c r="BB155" s="54" t="s">
        <v>94</v>
      </c>
      <c r="BC155" s="9">
        <f t="shared" si="90"/>
        <v>0</v>
      </c>
      <c r="BD155" s="54" t="s">
        <v>96</v>
      </c>
      <c r="BE155" s="9">
        <f t="shared" si="91"/>
        <v>0</v>
      </c>
      <c r="BF155" s="54" t="s">
        <v>102</v>
      </c>
      <c r="BG155" s="9">
        <f t="shared" si="92"/>
        <v>0</v>
      </c>
      <c r="BH155" s="9"/>
      <c r="BI155" s="54" t="s">
        <v>74</v>
      </c>
      <c r="BJ155" s="9">
        <f t="shared" si="93"/>
        <v>0</v>
      </c>
      <c r="BK155" s="55" t="s">
        <v>80</v>
      </c>
      <c r="BL155" s="9">
        <f t="shared" si="94"/>
        <v>0</v>
      </c>
      <c r="BM155" s="54" t="s">
        <v>90</v>
      </c>
      <c r="BN155" s="9">
        <f t="shared" si="95"/>
        <v>0</v>
      </c>
      <c r="BO155" s="54" t="s">
        <v>94</v>
      </c>
      <c r="BP155" s="9">
        <f t="shared" si="96"/>
        <v>0</v>
      </c>
      <c r="BQ155" s="54" t="s">
        <v>96</v>
      </c>
      <c r="BR155" s="9">
        <f t="shared" si="97"/>
        <v>0</v>
      </c>
      <c r="BS155" s="54" t="s">
        <v>102</v>
      </c>
      <c r="BT155" s="9">
        <f t="shared" si="98"/>
        <v>0</v>
      </c>
      <c r="BU155" s="9"/>
      <c r="BV155" s="54" t="s">
        <v>77</v>
      </c>
      <c r="BW155" s="9">
        <f t="shared" si="99"/>
        <v>0</v>
      </c>
      <c r="BX155" s="55" t="s">
        <v>83</v>
      </c>
      <c r="BY155" s="9">
        <f t="shared" si="100"/>
        <v>0</v>
      </c>
      <c r="BZ155" s="54" t="s">
        <v>90</v>
      </c>
      <c r="CA155" s="9">
        <f t="shared" si="101"/>
        <v>0</v>
      </c>
      <c r="CB155" s="54" t="s">
        <v>95</v>
      </c>
      <c r="CC155" s="9">
        <f t="shared" si="102"/>
        <v>0</v>
      </c>
      <c r="CD155" s="54" t="s">
        <v>99</v>
      </c>
      <c r="CE155" s="9">
        <f t="shared" si="103"/>
        <v>0</v>
      </c>
      <c r="CF155" s="54" t="s">
        <v>102</v>
      </c>
      <c r="CG155" s="9">
        <f t="shared" si="104"/>
        <v>0</v>
      </c>
      <c r="CH155" s="9"/>
      <c r="CI155" s="54" t="s">
        <v>77</v>
      </c>
      <c r="CJ155" s="9">
        <f t="shared" si="105"/>
        <v>0</v>
      </c>
      <c r="CK155" s="55" t="s">
        <v>83</v>
      </c>
      <c r="CL155" s="9">
        <f t="shared" si="106"/>
        <v>0</v>
      </c>
      <c r="CM155" s="54" t="s">
        <v>90</v>
      </c>
      <c r="CN155" s="9">
        <f t="shared" si="107"/>
        <v>0</v>
      </c>
      <c r="CO155" s="54" t="s">
        <v>95</v>
      </c>
      <c r="CP155" s="9">
        <f t="shared" si="108"/>
        <v>0</v>
      </c>
      <c r="CQ155" s="54" t="s">
        <v>99</v>
      </c>
      <c r="CR155" s="9">
        <f t="shared" si="109"/>
        <v>0</v>
      </c>
      <c r="CS155" s="54" t="s">
        <v>102</v>
      </c>
      <c r="CT155" s="9">
        <f t="shared" si="110"/>
        <v>0</v>
      </c>
    </row>
    <row r="156" spans="1:98" x14ac:dyDescent="0.15">
      <c r="A156" s="33" t="s">
        <v>475</v>
      </c>
      <c r="B156" s="34" t="s">
        <v>476</v>
      </c>
      <c r="C156" s="35" t="s">
        <v>170</v>
      </c>
      <c r="D156" s="35" t="s">
        <v>51</v>
      </c>
      <c r="E156" s="9"/>
      <c r="F156" s="36"/>
      <c r="G156" s="33">
        <v>107</v>
      </c>
      <c r="H156" s="9">
        <v>66</v>
      </c>
      <c r="I156" s="9">
        <v>64</v>
      </c>
      <c r="J156" s="9">
        <v>34</v>
      </c>
      <c r="K156" s="9">
        <v>30</v>
      </c>
      <c r="L156" s="9">
        <v>61.5</v>
      </c>
      <c r="M156" s="4">
        <f t="shared" si="74"/>
        <v>362.5</v>
      </c>
      <c r="N156" s="33"/>
      <c r="O156" s="9">
        <f>IF($D156="理科",IF(AND($M156&gt;='高考-分数线'!$C$2,$G156&gt;='高考-分数线'!$D$2),36,IF($G156&gt;='高考-分数线'!$D$2,18,0)),IF($D156="文科",IF(AND($M156&gt;='高考-分数线'!$C$3,$G156&gt;='高考-分数线'!$D$3),36,IF($G156&gt;='高考-分数线'!$D$3,18,0))))</f>
        <v>18</v>
      </c>
      <c r="P156" s="9">
        <f>IF($D156="理科",IF(AND($M156&gt;='高考-分数线'!$C$2,H156&gt;='高考-分数线'!$E$2),36,IF(H156&gt;='高考-分数线'!$E$2,18,0)),IF($D156="文科",IF(AND($M156&gt;='高考-分数线'!$C$3,H156&gt;='高考-分数线'!$E$3),36,IF(H156&gt;='高考-分数线'!$E$3,18,0))))</f>
        <v>0</v>
      </c>
      <c r="Q156" s="9">
        <f>IF($D156="理科",IF(AND($M156&gt;='高考-分数线'!$C$2,I156&gt;='高考-分数线'!$F$2),36,IF(I156&gt;='高考-分数线'!$F$2,18,0)),IF($D156="文科",IF(AND($M156&gt;='高考-分数线'!$C$3,I156&gt;='高考-分数线'!$F$3),36,IF(I156&gt;='高考-分数线'!$F$3,18,0))))</f>
        <v>0</v>
      </c>
      <c r="R156" s="9">
        <f>IF($D156="理科",IF(AND($M156&gt;='高考-分数线'!$C$2,J156&gt;='高考-分数线'!$G$2),36,IF(J156&gt;='高考-分数线'!$G$2,18,0)),IF($D156="文科",IF(AND($M156&gt;='高考-分数线'!$C$3,J156&gt;='高考-分数线'!$G$3),36,IF(J156&gt;='高考-分数线'!$G$3,18,0))))</f>
        <v>0</v>
      </c>
      <c r="S156" s="9">
        <f>IF($D156="理科",IF(AND($M156&gt;='高考-分数线'!$C$2,K156&gt;='高考-分数线'!$H$2),36,IF(K156&gt;='高考-分数线'!$H$2,18,0)),IF($D156="文科",IF(AND($M156&gt;='高考-分数线'!$C$3,K156&gt;='高考-分数线'!$H$3),36,IF(K156&gt;='高考-分数线'!$H$3,18,0))))</f>
        <v>0</v>
      </c>
      <c r="T156" s="9">
        <f>IF($D156="理科",IF(AND($M156&gt;='高考-分数线'!$C$2,L156&gt;='高考-分数线'!$I$2),36,IF(L156&gt;='高考-分数线'!$I$2,18,0)),IF($D156="文科",IF(AND($M156&gt;='高考-分数线'!$C$3,L156&gt;='高考-分数线'!$I$3),36,IF(L156&gt;='高考-分数线'!$I$3,18,0))))</f>
        <v>0</v>
      </c>
      <c r="U156" s="33"/>
      <c r="V156" s="54" t="s">
        <v>75</v>
      </c>
      <c r="W156" s="9">
        <f t="shared" si="75"/>
        <v>1.8</v>
      </c>
      <c r="X156" s="54" t="s">
        <v>80</v>
      </c>
      <c r="Y156" s="9">
        <f t="shared" si="76"/>
        <v>0</v>
      </c>
      <c r="Z156" s="54" t="s">
        <v>89</v>
      </c>
      <c r="AA156" s="9">
        <f t="shared" si="77"/>
        <v>0</v>
      </c>
      <c r="AB156" s="54" t="s">
        <v>93</v>
      </c>
      <c r="AC156" s="9">
        <f t="shared" si="78"/>
        <v>0</v>
      </c>
      <c r="AD156" s="54" t="s">
        <v>96</v>
      </c>
      <c r="AE156" s="9">
        <f t="shared" si="79"/>
        <v>0</v>
      </c>
      <c r="AF156" s="54" t="s">
        <v>102</v>
      </c>
      <c r="AG156" s="9">
        <f t="shared" si="80"/>
        <v>0</v>
      </c>
      <c r="AH156" s="9"/>
      <c r="AI156" s="9" t="s">
        <v>75</v>
      </c>
      <c r="AJ156" s="9">
        <f t="shared" si="81"/>
        <v>1.8</v>
      </c>
      <c r="AK156" s="55" t="s">
        <v>82</v>
      </c>
      <c r="AL156" s="9">
        <f t="shared" si="82"/>
        <v>0</v>
      </c>
      <c r="AM156" s="9" t="s">
        <v>88</v>
      </c>
      <c r="AN156" s="9">
        <f t="shared" si="83"/>
        <v>0</v>
      </c>
      <c r="AO156" s="54" t="s">
        <v>91</v>
      </c>
      <c r="AP156" s="9">
        <f t="shared" si="84"/>
        <v>0</v>
      </c>
      <c r="AQ156" s="54" t="s">
        <v>99</v>
      </c>
      <c r="AR156" s="9">
        <f t="shared" si="85"/>
        <v>0</v>
      </c>
      <c r="AS156" s="54" t="s">
        <v>122</v>
      </c>
      <c r="AT156" s="9">
        <f t="shared" si="86"/>
        <v>0</v>
      </c>
      <c r="AU156" s="9"/>
      <c r="AV156" s="54" t="s">
        <v>74</v>
      </c>
      <c r="AW156" s="9">
        <f t="shared" si="87"/>
        <v>2.7</v>
      </c>
      <c r="AX156" s="54" t="s">
        <v>79</v>
      </c>
      <c r="AY156" s="9">
        <f t="shared" si="88"/>
        <v>0</v>
      </c>
      <c r="AZ156" s="54" t="s">
        <v>88</v>
      </c>
      <c r="BA156" s="9">
        <f t="shared" si="89"/>
        <v>0</v>
      </c>
      <c r="BB156" s="54" t="s">
        <v>94</v>
      </c>
      <c r="BC156" s="9">
        <f t="shared" si="90"/>
        <v>0</v>
      </c>
      <c r="BD156" s="54" t="s">
        <v>96</v>
      </c>
      <c r="BE156" s="9">
        <f t="shared" si="91"/>
        <v>0</v>
      </c>
      <c r="BF156" s="54" t="s">
        <v>102</v>
      </c>
      <c r="BG156" s="9">
        <f t="shared" si="92"/>
        <v>0</v>
      </c>
      <c r="BH156" s="9"/>
      <c r="BI156" s="54" t="s">
        <v>74</v>
      </c>
      <c r="BJ156" s="9">
        <f t="shared" si="93"/>
        <v>2.7</v>
      </c>
      <c r="BK156" s="55" t="s">
        <v>79</v>
      </c>
      <c r="BL156" s="9">
        <f t="shared" si="94"/>
        <v>0</v>
      </c>
      <c r="BM156" s="54" t="s">
        <v>87</v>
      </c>
      <c r="BN156" s="9">
        <f t="shared" si="95"/>
        <v>0</v>
      </c>
      <c r="BO156" s="54" t="s">
        <v>94</v>
      </c>
      <c r="BP156" s="9">
        <f t="shared" si="96"/>
        <v>0</v>
      </c>
      <c r="BQ156" s="54" t="s">
        <v>96</v>
      </c>
      <c r="BR156" s="9">
        <f t="shared" si="97"/>
        <v>0</v>
      </c>
      <c r="BS156" s="54" t="s">
        <v>102</v>
      </c>
      <c r="BT156" s="9">
        <f t="shared" si="98"/>
        <v>0</v>
      </c>
      <c r="BU156" s="9"/>
      <c r="BV156" s="54" t="s">
        <v>77</v>
      </c>
      <c r="BW156" s="9">
        <f t="shared" si="99"/>
        <v>4.5</v>
      </c>
      <c r="BX156" s="55" t="s">
        <v>83</v>
      </c>
      <c r="BY156" s="9">
        <f t="shared" si="100"/>
        <v>0</v>
      </c>
      <c r="BZ156" s="54" t="s">
        <v>90</v>
      </c>
      <c r="CA156" s="9">
        <f t="shared" si="101"/>
        <v>0</v>
      </c>
      <c r="CB156" s="54" t="s">
        <v>95</v>
      </c>
      <c r="CC156" s="9">
        <f t="shared" si="102"/>
        <v>0</v>
      </c>
      <c r="CD156" s="54" t="s">
        <v>99</v>
      </c>
      <c r="CE156" s="9">
        <f t="shared" si="103"/>
        <v>0</v>
      </c>
      <c r="CF156" s="54" t="s">
        <v>102</v>
      </c>
      <c r="CG156" s="9">
        <f t="shared" si="104"/>
        <v>0</v>
      </c>
      <c r="CH156" s="9"/>
      <c r="CI156" s="54" t="s">
        <v>77</v>
      </c>
      <c r="CJ156" s="9">
        <f t="shared" si="105"/>
        <v>4.5</v>
      </c>
      <c r="CK156" s="55" t="s">
        <v>83</v>
      </c>
      <c r="CL156" s="9">
        <f t="shared" si="106"/>
        <v>0</v>
      </c>
      <c r="CM156" s="54" t="s">
        <v>90</v>
      </c>
      <c r="CN156" s="9">
        <f t="shared" si="107"/>
        <v>0</v>
      </c>
      <c r="CO156" s="54" t="s">
        <v>95</v>
      </c>
      <c r="CP156" s="9">
        <f t="shared" si="108"/>
        <v>0</v>
      </c>
      <c r="CQ156" s="54" t="s">
        <v>99</v>
      </c>
      <c r="CR156" s="9">
        <f t="shared" si="109"/>
        <v>0</v>
      </c>
      <c r="CS156" s="54" t="s">
        <v>102</v>
      </c>
      <c r="CT156" s="9">
        <f t="shared" si="110"/>
        <v>0</v>
      </c>
    </row>
    <row r="157" spans="1:98" x14ac:dyDescent="0.15">
      <c r="A157" s="33" t="s">
        <v>477</v>
      </c>
      <c r="B157" s="34" t="s">
        <v>478</v>
      </c>
      <c r="C157" s="35" t="s">
        <v>170</v>
      </c>
      <c r="D157" s="35" t="s">
        <v>51</v>
      </c>
      <c r="E157" s="9"/>
      <c r="F157" s="36"/>
      <c r="G157" s="33">
        <v>95</v>
      </c>
      <c r="H157" s="9">
        <v>56</v>
      </c>
      <c r="I157" s="9">
        <v>34</v>
      </c>
      <c r="J157" s="9">
        <v>60</v>
      </c>
      <c r="K157" s="9">
        <v>59</v>
      </c>
      <c r="L157" s="9">
        <v>57.5</v>
      </c>
      <c r="M157" s="4">
        <f t="shared" si="74"/>
        <v>361.5</v>
      </c>
      <c r="N157" s="33"/>
      <c r="O157" s="9">
        <f>IF($D157="理科",IF(AND($M157&gt;='高考-分数线'!$C$2,$G157&gt;='高考-分数线'!$D$2),36,IF($G157&gt;='高考-分数线'!$D$2,18,0)),IF($D157="文科",IF(AND($M157&gt;='高考-分数线'!$C$3,$G157&gt;='高考-分数线'!$D$3),36,IF($G157&gt;='高考-分数线'!$D$3,18,0))))</f>
        <v>0</v>
      </c>
      <c r="P157" s="9">
        <f>IF($D157="理科",IF(AND($M157&gt;='高考-分数线'!$C$2,H157&gt;='高考-分数线'!$E$2),36,IF(H157&gt;='高考-分数线'!$E$2,18,0)),IF($D157="文科",IF(AND($M157&gt;='高考-分数线'!$C$3,H157&gt;='高考-分数线'!$E$3),36,IF(H157&gt;='高考-分数线'!$E$3,18,0))))</f>
        <v>0</v>
      </c>
      <c r="Q157" s="9">
        <f>IF($D157="理科",IF(AND($M157&gt;='高考-分数线'!$C$2,I157&gt;='高考-分数线'!$F$2),36,IF(I157&gt;='高考-分数线'!$F$2,18,0)),IF($D157="文科",IF(AND($M157&gt;='高考-分数线'!$C$3,I157&gt;='高考-分数线'!$F$3),36,IF(I157&gt;='高考-分数线'!$F$3,18,0))))</f>
        <v>0</v>
      </c>
      <c r="R157" s="9">
        <f>IF($D157="理科",IF(AND($M157&gt;='高考-分数线'!$C$2,J157&gt;='高考-分数线'!$G$2),36,IF(J157&gt;='高考-分数线'!$G$2,18,0)),IF($D157="文科",IF(AND($M157&gt;='高考-分数线'!$C$3,J157&gt;='高考-分数线'!$G$3),36,IF(J157&gt;='高考-分数线'!$G$3,18,0))))</f>
        <v>18</v>
      </c>
      <c r="S157" s="9">
        <f>IF($D157="理科",IF(AND($M157&gt;='高考-分数线'!$C$2,K157&gt;='高考-分数线'!$H$2),36,IF(K157&gt;='高考-分数线'!$H$2,18,0)),IF($D157="文科",IF(AND($M157&gt;='高考-分数线'!$C$3,K157&gt;='高考-分数线'!$H$3),36,IF(K157&gt;='高考-分数线'!$H$3,18,0))))</f>
        <v>18</v>
      </c>
      <c r="T157" s="9">
        <f>IF($D157="理科",IF(AND($M157&gt;='高考-分数线'!$C$2,L157&gt;='高考-分数线'!$I$2),36,IF(L157&gt;='高考-分数线'!$I$2,18,0)),IF($D157="文科",IF(AND($M157&gt;='高考-分数线'!$C$3,L157&gt;='高考-分数线'!$I$3),36,IF(L157&gt;='高考-分数线'!$I$3,18,0))))</f>
        <v>0</v>
      </c>
      <c r="U157" s="33"/>
      <c r="V157" s="54" t="s">
        <v>73</v>
      </c>
      <c r="W157" s="9">
        <f t="shared" si="75"/>
        <v>0</v>
      </c>
      <c r="X157" s="54" t="s">
        <v>80</v>
      </c>
      <c r="Y157" s="9">
        <f t="shared" si="76"/>
        <v>0</v>
      </c>
      <c r="Z157" s="54" t="s">
        <v>89</v>
      </c>
      <c r="AA157" s="9">
        <f t="shared" si="77"/>
        <v>0</v>
      </c>
      <c r="AB157" s="54" t="s">
        <v>95</v>
      </c>
      <c r="AC157" s="9">
        <f t="shared" si="78"/>
        <v>1.8</v>
      </c>
      <c r="AD157" s="54" t="s">
        <v>98</v>
      </c>
      <c r="AE157" s="9">
        <f t="shared" si="79"/>
        <v>1.8</v>
      </c>
      <c r="AF157" s="54" t="s">
        <v>121</v>
      </c>
      <c r="AG157" s="9">
        <f t="shared" si="80"/>
        <v>0</v>
      </c>
      <c r="AH157" s="9"/>
      <c r="AI157" s="9" t="s">
        <v>75</v>
      </c>
      <c r="AJ157" s="9">
        <f t="shared" si="81"/>
        <v>0</v>
      </c>
      <c r="AK157" s="55" t="s">
        <v>82</v>
      </c>
      <c r="AL157" s="9">
        <f t="shared" si="82"/>
        <v>0</v>
      </c>
      <c r="AM157" s="9" t="s">
        <v>88</v>
      </c>
      <c r="AN157" s="9">
        <f t="shared" si="83"/>
        <v>0</v>
      </c>
      <c r="AO157" s="54" t="s">
        <v>95</v>
      </c>
      <c r="AP157" s="9">
        <f t="shared" si="84"/>
        <v>1.8</v>
      </c>
      <c r="AQ157" s="54" t="s">
        <v>96</v>
      </c>
      <c r="AR157" s="9">
        <f t="shared" si="85"/>
        <v>1.8</v>
      </c>
      <c r="AS157" s="54" t="s">
        <v>122</v>
      </c>
      <c r="AT157" s="9">
        <f t="shared" si="86"/>
        <v>0</v>
      </c>
      <c r="AU157" s="9"/>
      <c r="AV157" s="54" t="s">
        <v>77</v>
      </c>
      <c r="AW157" s="9">
        <f t="shared" si="87"/>
        <v>0</v>
      </c>
      <c r="AX157" s="54" t="s">
        <v>80</v>
      </c>
      <c r="AY157" s="9">
        <f t="shared" si="88"/>
        <v>0</v>
      </c>
      <c r="AZ157" s="54" t="s">
        <v>85</v>
      </c>
      <c r="BA157" s="9">
        <f t="shared" si="89"/>
        <v>0</v>
      </c>
      <c r="BB157" s="54" t="s">
        <v>93</v>
      </c>
      <c r="BC157" s="9">
        <f t="shared" si="90"/>
        <v>2.7</v>
      </c>
      <c r="BD157" s="54" t="s">
        <v>96</v>
      </c>
      <c r="BE157" s="9">
        <f t="shared" si="91"/>
        <v>2.7</v>
      </c>
      <c r="BF157" s="54" t="s">
        <v>122</v>
      </c>
      <c r="BG157" s="9">
        <f t="shared" si="92"/>
        <v>0</v>
      </c>
      <c r="BH157" s="9"/>
      <c r="BI157" s="54" t="s">
        <v>77</v>
      </c>
      <c r="BJ157" s="9">
        <f t="shared" si="93"/>
        <v>0</v>
      </c>
      <c r="BK157" s="55" t="s">
        <v>80</v>
      </c>
      <c r="BL157" s="9">
        <f t="shared" si="94"/>
        <v>0</v>
      </c>
      <c r="BM157" s="54" t="s">
        <v>85</v>
      </c>
      <c r="BN157" s="9">
        <f t="shared" si="95"/>
        <v>0</v>
      </c>
      <c r="BO157" s="54" t="s">
        <v>93</v>
      </c>
      <c r="BP157" s="9">
        <f t="shared" si="96"/>
        <v>2.7</v>
      </c>
      <c r="BQ157" s="54" t="s">
        <v>96</v>
      </c>
      <c r="BR157" s="9">
        <f t="shared" si="97"/>
        <v>2.7</v>
      </c>
      <c r="BS157" s="54" t="s">
        <v>122</v>
      </c>
      <c r="BT157" s="9">
        <f t="shared" si="98"/>
        <v>0</v>
      </c>
      <c r="BU157" s="9"/>
      <c r="BV157" s="54" t="s">
        <v>74</v>
      </c>
      <c r="BW157" s="9">
        <f t="shared" si="99"/>
        <v>0</v>
      </c>
      <c r="BX157" s="55" t="s">
        <v>137</v>
      </c>
      <c r="BY157" s="9">
        <f t="shared" si="100"/>
        <v>0</v>
      </c>
      <c r="BZ157" s="54" t="s">
        <v>85</v>
      </c>
      <c r="CA157" s="9">
        <f t="shared" si="101"/>
        <v>0</v>
      </c>
      <c r="CB157" s="54" t="s">
        <v>93</v>
      </c>
      <c r="CC157" s="9">
        <f t="shared" si="102"/>
        <v>4.5</v>
      </c>
      <c r="CD157" s="54" t="s">
        <v>96</v>
      </c>
      <c r="CE157" s="9">
        <f t="shared" si="103"/>
        <v>4.5</v>
      </c>
      <c r="CF157" s="54" t="s">
        <v>102</v>
      </c>
      <c r="CG157" s="9">
        <f t="shared" si="104"/>
        <v>0</v>
      </c>
      <c r="CH157" s="9"/>
      <c r="CI157" s="54" t="s">
        <v>74</v>
      </c>
      <c r="CJ157" s="9">
        <f t="shared" si="105"/>
        <v>0</v>
      </c>
      <c r="CK157" s="55" t="s">
        <v>137</v>
      </c>
      <c r="CL157" s="9">
        <f t="shared" si="106"/>
        <v>0</v>
      </c>
      <c r="CM157" s="54" t="s">
        <v>85</v>
      </c>
      <c r="CN157" s="9">
        <f t="shared" si="107"/>
        <v>0</v>
      </c>
      <c r="CO157" s="54" t="s">
        <v>93</v>
      </c>
      <c r="CP157" s="9">
        <f t="shared" si="108"/>
        <v>4.5</v>
      </c>
      <c r="CQ157" s="54" t="s">
        <v>96</v>
      </c>
      <c r="CR157" s="9">
        <f t="shared" si="109"/>
        <v>4.5</v>
      </c>
      <c r="CS157" s="54" t="s">
        <v>102</v>
      </c>
      <c r="CT157" s="9">
        <f t="shared" si="110"/>
        <v>0</v>
      </c>
    </row>
    <row r="158" spans="1:98" x14ac:dyDescent="0.15">
      <c r="A158" s="33" t="s">
        <v>479</v>
      </c>
      <c r="B158" s="34" t="s">
        <v>480</v>
      </c>
      <c r="C158" s="35" t="s">
        <v>170</v>
      </c>
      <c r="D158" s="35" t="s">
        <v>51</v>
      </c>
      <c r="E158" s="9"/>
      <c r="F158" s="36"/>
      <c r="G158" s="33">
        <v>105</v>
      </c>
      <c r="H158" s="9">
        <v>52</v>
      </c>
      <c r="I158" s="9">
        <v>82</v>
      </c>
      <c r="J158" s="9">
        <v>41</v>
      </c>
      <c r="K158" s="9">
        <v>37</v>
      </c>
      <c r="L158" s="9">
        <v>43.5</v>
      </c>
      <c r="M158" s="4">
        <f t="shared" si="74"/>
        <v>360.5</v>
      </c>
      <c r="N158" s="33"/>
      <c r="O158" s="9">
        <f>IF($D158="理科",IF(AND($M158&gt;='高考-分数线'!$C$2,$G158&gt;='高考-分数线'!$D$2),36,IF($G158&gt;='高考-分数线'!$D$2,18,0)),IF($D158="文科",IF(AND($M158&gt;='高考-分数线'!$C$3,$G158&gt;='高考-分数线'!$D$3),36,IF($G158&gt;='高考-分数线'!$D$3,18,0))))</f>
        <v>18</v>
      </c>
      <c r="P158" s="9">
        <f>IF($D158="理科",IF(AND($M158&gt;='高考-分数线'!$C$2,H158&gt;='高考-分数线'!$E$2),36,IF(H158&gt;='高考-分数线'!$E$2,18,0)),IF($D158="文科",IF(AND($M158&gt;='高考-分数线'!$C$3,H158&gt;='高考-分数线'!$E$3),36,IF(H158&gt;='高考-分数线'!$E$3,18,0))))</f>
        <v>0</v>
      </c>
      <c r="Q158" s="9">
        <f>IF($D158="理科",IF(AND($M158&gt;='高考-分数线'!$C$2,I158&gt;='高考-分数线'!$F$2),36,IF(I158&gt;='高考-分数线'!$F$2,18,0)),IF($D158="文科",IF(AND($M158&gt;='高考-分数线'!$C$3,I158&gt;='高考-分数线'!$F$3),36,IF(I158&gt;='高考-分数线'!$F$3,18,0))))</f>
        <v>0</v>
      </c>
      <c r="R158" s="9">
        <f>IF($D158="理科",IF(AND($M158&gt;='高考-分数线'!$C$2,J158&gt;='高考-分数线'!$G$2),36,IF(J158&gt;='高考-分数线'!$G$2,18,0)),IF($D158="文科",IF(AND($M158&gt;='高考-分数线'!$C$3,J158&gt;='高考-分数线'!$G$3),36,IF(J158&gt;='高考-分数线'!$G$3,18,0))))</f>
        <v>0</v>
      </c>
      <c r="S158" s="9">
        <f>IF($D158="理科",IF(AND($M158&gt;='高考-分数线'!$C$2,K158&gt;='高考-分数线'!$H$2),36,IF(K158&gt;='高考-分数线'!$H$2,18,0)),IF($D158="文科",IF(AND($M158&gt;='高考-分数线'!$C$3,K158&gt;='高考-分数线'!$H$3),36,IF(K158&gt;='高考-分数线'!$H$3,18,0))))</f>
        <v>0</v>
      </c>
      <c r="T158" s="9">
        <f>IF($D158="理科",IF(AND($M158&gt;='高考-分数线'!$C$2,L158&gt;='高考-分数线'!$I$2),36,IF(L158&gt;='高考-分数线'!$I$2,18,0)),IF($D158="文科",IF(AND($M158&gt;='高考-分数线'!$C$3,L158&gt;='高考-分数线'!$I$3),36,IF(L158&gt;='高考-分数线'!$I$3,18,0))))</f>
        <v>0</v>
      </c>
      <c r="U158" s="33"/>
      <c r="V158" s="54" t="s">
        <v>76</v>
      </c>
      <c r="W158" s="9">
        <f t="shared" si="75"/>
        <v>1.8</v>
      </c>
      <c r="X158" s="54" t="s">
        <v>83</v>
      </c>
      <c r="Y158" s="9">
        <f t="shared" si="76"/>
        <v>0</v>
      </c>
      <c r="Z158" s="54" t="s">
        <v>85</v>
      </c>
      <c r="AA158" s="9">
        <f t="shared" si="77"/>
        <v>0</v>
      </c>
      <c r="AB158" s="54" t="s">
        <v>91</v>
      </c>
      <c r="AC158" s="9">
        <f t="shared" si="78"/>
        <v>0</v>
      </c>
      <c r="AD158" s="54" t="s">
        <v>125</v>
      </c>
      <c r="AE158" s="9">
        <f t="shared" si="79"/>
        <v>0</v>
      </c>
      <c r="AF158" s="54" t="s">
        <v>125</v>
      </c>
      <c r="AG158" s="9">
        <f t="shared" si="80"/>
        <v>0</v>
      </c>
      <c r="AH158" s="9"/>
      <c r="AI158" s="9" t="s">
        <v>77</v>
      </c>
      <c r="AJ158" s="9">
        <f t="shared" si="81"/>
        <v>1.8</v>
      </c>
      <c r="AK158" s="55" t="s">
        <v>83</v>
      </c>
      <c r="AL158" s="9">
        <f t="shared" si="82"/>
        <v>0</v>
      </c>
      <c r="AM158" s="9" t="s">
        <v>89</v>
      </c>
      <c r="AN158" s="9">
        <f t="shared" si="83"/>
        <v>0</v>
      </c>
      <c r="AO158" s="54" t="s">
        <v>93</v>
      </c>
      <c r="AP158" s="9">
        <f t="shared" si="84"/>
        <v>0</v>
      </c>
      <c r="AQ158" s="54" t="s">
        <v>99</v>
      </c>
      <c r="AR158" s="9">
        <f t="shared" si="85"/>
        <v>0</v>
      </c>
      <c r="AS158" s="54" t="s">
        <v>121</v>
      </c>
      <c r="AT158" s="9">
        <f t="shared" si="86"/>
        <v>0</v>
      </c>
      <c r="AU158" s="9"/>
      <c r="AV158" s="54" t="s">
        <v>74</v>
      </c>
      <c r="AW158" s="9">
        <f t="shared" si="87"/>
        <v>2.7</v>
      </c>
      <c r="AX158" s="54" t="s">
        <v>79</v>
      </c>
      <c r="AY158" s="9">
        <f t="shared" si="88"/>
        <v>0</v>
      </c>
      <c r="AZ158" s="54" t="s">
        <v>85</v>
      </c>
      <c r="BA158" s="9">
        <f t="shared" si="89"/>
        <v>0</v>
      </c>
      <c r="BB158" s="54" t="s">
        <v>93</v>
      </c>
      <c r="BC158" s="9">
        <f t="shared" si="90"/>
        <v>0</v>
      </c>
      <c r="BD158" s="54" t="s">
        <v>96</v>
      </c>
      <c r="BE158" s="9">
        <f t="shared" si="91"/>
        <v>0</v>
      </c>
      <c r="BF158" s="54" t="s">
        <v>122</v>
      </c>
      <c r="BG158" s="9">
        <f t="shared" si="92"/>
        <v>0</v>
      </c>
      <c r="BH158" s="9"/>
      <c r="BI158" s="54" t="s">
        <v>74</v>
      </c>
      <c r="BJ158" s="9">
        <f t="shared" si="93"/>
        <v>2.7</v>
      </c>
      <c r="BK158" s="55" t="s">
        <v>79</v>
      </c>
      <c r="BL158" s="9">
        <f t="shared" si="94"/>
        <v>0</v>
      </c>
      <c r="BM158" s="54" t="s">
        <v>85</v>
      </c>
      <c r="BN158" s="9">
        <f t="shared" si="95"/>
        <v>0</v>
      </c>
      <c r="BO158" s="54" t="s">
        <v>93</v>
      </c>
      <c r="BP158" s="9">
        <f t="shared" si="96"/>
        <v>0</v>
      </c>
      <c r="BQ158" s="54" t="s">
        <v>96</v>
      </c>
      <c r="BR158" s="9">
        <f t="shared" si="97"/>
        <v>0</v>
      </c>
      <c r="BS158" s="54" t="s">
        <v>122</v>
      </c>
      <c r="BT158" s="9">
        <f t="shared" si="98"/>
        <v>0</v>
      </c>
      <c r="BU158" s="9"/>
      <c r="BV158" s="54" t="s">
        <v>74</v>
      </c>
      <c r="BW158" s="9">
        <f t="shared" si="99"/>
        <v>4.5</v>
      </c>
      <c r="BX158" s="55" t="s">
        <v>137</v>
      </c>
      <c r="BY158" s="9">
        <f t="shared" si="100"/>
        <v>0</v>
      </c>
      <c r="BZ158" s="54" t="s">
        <v>85</v>
      </c>
      <c r="CA158" s="9">
        <f t="shared" si="101"/>
        <v>0</v>
      </c>
      <c r="CB158" s="54" t="s">
        <v>94</v>
      </c>
      <c r="CC158" s="9">
        <f t="shared" si="102"/>
        <v>0</v>
      </c>
      <c r="CD158" s="54" t="s">
        <v>96</v>
      </c>
      <c r="CE158" s="9">
        <f t="shared" si="103"/>
        <v>0</v>
      </c>
      <c r="CF158" s="54" t="s">
        <v>122</v>
      </c>
      <c r="CG158" s="9">
        <f t="shared" si="104"/>
        <v>0</v>
      </c>
      <c r="CH158" s="9"/>
      <c r="CI158" s="54" t="s">
        <v>74</v>
      </c>
      <c r="CJ158" s="9">
        <f t="shared" si="105"/>
        <v>4.5</v>
      </c>
      <c r="CK158" s="55" t="s">
        <v>137</v>
      </c>
      <c r="CL158" s="9">
        <f t="shared" si="106"/>
        <v>0</v>
      </c>
      <c r="CM158" s="54" t="s">
        <v>85</v>
      </c>
      <c r="CN158" s="9">
        <f t="shared" si="107"/>
        <v>0</v>
      </c>
      <c r="CO158" s="54" t="s">
        <v>94</v>
      </c>
      <c r="CP158" s="9">
        <f t="shared" si="108"/>
        <v>0</v>
      </c>
      <c r="CQ158" s="54" t="s">
        <v>96</v>
      </c>
      <c r="CR158" s="9">
        <f t="shared" si="109"/>
        <v>0</v>
      </c>
      <c r="CS158" s="54" t="s">
        <v>122</v>
      </c>
      <c r="CT158" s="9">
        <f t="shared" si="110"/>
        <v>0</v>
      </c>
    </row>
    <row r="159" spans="1:98" x14ac:dyDescent="0.15">
      <c r="A159" s="33" t="s">
        <v>481</v>
      </c>
      <c r="B159" s="34" t="s">
        <v>482</v>
      </c>
      <c r="C159" s="35" t="s">
        <v>170</v>
      </c>
      <c r="D159" s="35" t="s">
        <v>51</v>
      </c>
      <c r="E159" s="9"/>
      <c r="F159" s="36"/>
      <c r="G159" s="33">
        <v>99</v>
      </c>
      <c r="H159" s="9">
        <v>75</v>
      </c>
      <c r="I159" s="9">
        <v>41</v>
      </c>
      <c r="J159" s="9">
        <v>34</v>
      </c>
      <c r="K159" s="9">
        <v>46</v>
      </c>
      <c r="L159" s="9">
        <v>65.5</v>
      </c>
      <c r="M159" s="4">
        <f t="shared" si="74"/>
        <v>360.5</v>
      </c>
      <c r="N159" s="33"/>
      <c r="O159" s="9">
        <f>IF($D159="理科",IF(AND($M159&gt;='高考-分数线'!$C$2,$G159&gt;='高考-分数线'!$D$2),36,IF($G159&gt;='高考-分数线'!$D$2,18,0)),IF($D159="文科",IF(AND($M159&gt;='高考-分数线'!$C$3,$G159&gt;='高考-分数线'!$D$3),36,IF($G159&gt;='高考-分数线'!$D$3,18,0))))</f>
        <v>0</v>
      </c>
      <c r="P159" s="9">
        <f>IF($D159="理科",IF(AND($M159&gt;='高考-分数线'!$C$2,H159&gt;='高考-分数线'!$E$2),36,IF(H159&gt;='高考-分数线'!$E$2,18,0)),IF($D159="文科",IF(AND($M159&gt;='高考-分数线'!$C$3,H159&gt;='高考-分数线'!$E$3),36,IF(H159&gt;='高考-分数线'!$E$3,18,0))))</f>
        <v>0</v>
      </c>
      <c r="Q159" s="9">
        <f>IF($D159="理科",IF(AND($M159&gt;='高考-分数线'!$C$2,I159&gt;='高考-分数线'!$F$2),36,IF(I159&gt;='高考-分数线'!$F$2,18,0)),IF($D159="文科",IF(AND($M159&gt;='高考-分数线'!$C$3,I159&gt;='高考-分数线'!$F$3),36,IF(I159&gt;='高考-分数线'!$F$3,18,0))))</f>
        <v>0</v>
      </c>
      <c r="R159" s="9">
        <f>IF($D159="理科",IF(AND($M159&gt;='高考-分数线'!$C$2,J159&gt;='高考-分数线'!$G$2),36,IF(J159&gt;='高考-分数线'!$G$2,18,0)),IF($D159="文科",IF(AND($M159&gt;='高考-分数线'!$C$3,J159&gt;='高考-分数线'!$G$3),36,IF(J159&gt;='高考-分数线'!$G$3,18,0))))</f>
        <v>0</v>
      </c>
      <c r="S159" s="9">
        <f>IF($D159="理科",IF(AND($M159&gt;='高考-分数线'!$C$2,K159&gt;='高考-分数线'!$H$2),36,IF(K159&gt;='高考-分数线'!$H$2,18,0)),IF($D159="文科",IF(AND($M159&gt;='高考-分数线'!$C$3,K159&gt;='高考-分数线'!$H$3),36,IF(K159&gt;='高考-分数线'!$H$3,18,0))))</f>
        <v>0</v>
      </c>
      <c r="T159" s="9">
        <f>IF($D159="理科",IF(AND($M159&gt;='高考-分数线'!$C$2,L159&gt;='高考-分数线'!$I$2),36,IF(L159&gt;='高考-分数线'!$I$2,18,0)),IF($D159="文科",IF(AND($M159&gt;='高考-分数线'!$C$3,L159&gt;='高考-分数线'!$I$3),36,IF(L159&gt;='高考-分数线'!$I$3,18,0))))</f>
        <v>18</v>
      </c>
      <c r="U159" s="33"/>
      <c r="V159" s="54" t="s">
        <v>77</v>
      </c>
      <c r="W159" s="9">
        <f t="shared" si="75"/>
        <v>0</v>
      </c>
      <c r="X159" s="54" t="s">
        <v>81</v>
      </c>
      <c r="Y159" s="9">
        <f t="shared" si="76"/>
        <v>0</v>
      </c>
      <c r="Z159" s="54" t="s">
        <v>90</v>
      </c>
      <c r="AA159" s="9">
        <f t="shared" si="77"/>
        <v>0</v>
      </c>
      <c r="AB159" s="54" t="s">
        <v>93</v>
      </c>
      <c r="AC159" s="9">
        <f t="shared" si="78"/>
        <v>0</v>
      </c>
      <c r="AD159" s="54" t="s">
        <v>125</v>
      </c>
      <c r="AE159" s="9">
        <f t="shared" si="79"/>
        <v>0</v>
      </c>
      <c r="AF159" s="54" t="s">
        <v>102</v>
      </c>
      <c r="AG159" s="9">
        <f t="shared" si="80"/>
        <v>1.8</v>
      </c>
      <c r="AH159" s="9"/>
      <c r="AI159" s="9" t="s">
        <v>78</v>
      </c>
      <c r="AJ159" s="9">
        <f t="shared" si="81"/>
        <v>0</v>
      </c>
      <c r="AK159" s="55" t="s">
        <v>83</v>
      </c>
      <c r="AL159" s="9">
        <f t="shared" si="82"/>
        <v>0</v>
      </c>
      <c r="AM159" s="9" t="s">
        <v>86</v>
      </c>
      <c r="AN159" s="9">
        <f t="shared" si="83"/>
        <v>0</v>
      </c>
      <c r="AO159" s="54" t="s">
        <v>93</v>
      </c>
      <c r="AP159" s="9">
        <f t="shared" si="84"/>
        <v>0</v>
      </c>
      <c r="AQ159" s="54" t="s">
        <v>99</v>
      </c>
      <c r="AR159" s="9">
        <f t="shared" si="85"/>
        <v>0</v>
      </c>
      <c r="AS159" s="54" t="s">
        <v>121</v>
      </c>
      <c r="AT159" s="9">
        <f t="shared" si="86"/>
        <v>1.8</v>
      </c>
      <c r="AU159" s="9"/>
      <c r="AV159" s="54" t="s">
        <v>78</v>
      </c>
      <c r="AW159" s="9">
        <f t="shared" si="87"/>
        <v>0</v>
      </c>
      <c r="AX159" s="54" t="s">
        <v>80</v>
      </c>
      <c r="AY159" s="9">
        <f t="shared" si="88"/>
        <v>0</v>
      </c>
      <c r="AZ159" s="54" t="s">
        <v>90</v>
      </c>
      <c r="BA159" s="9">
        <f t="shared" si="89"/>
        <v>0</v>
      </c>
      <c r="BB159" s="54" t="s">
        <v>95</v>
      </c>
      <c r="BC159" s="9">
        <f t="shared" si="90"/>
        <v>0</v>
      </c>
      <c r="BD159" s="54" t="s">
        <v>99</v>
      </c>
      <c r="BE159" s="9">
        <f t="shared" si="91"/>
        <v>0</v>
      </c>
      <c r="BF159" s="54" t="s">
        <v>122</v>
      </c>
      <c r="BG159" s="9">
        <f t="shared" si="92"/>
        <v>2.7</v>
      </c>
      <c r="BH159" s="9"/>
      <c r="BI159" s="54" t="s">
        <v>78</v>
      </c>
      <c r="BJ159" s="9">
        <f t="shared" si="93"/>
        <v>0</v>
      </c>
      <c r="BK159" s="55" t="s">
        <v>80</v>
      </c>
      <c r="BL159" s="9">
        <f t="shared" si="94"/>
        <v>0</v>
      </c>
      <c r="BM159" s="54" t="s">
        <v>90</v>
      </c>
      <c r="BN159" s="9">
        <f t="shared" si="95"/>
        <v>0</v>
      </c>
      <c r="BO159" s="54" t="s">
        <v>95</v>
      </c>
      <c r="BP159" s="9">
        <f t="shared" si="96"/>
        <v>0</v>
      </c>
      <c r="BQ159" s="54" t="s">
        <v>99</v>
      </c>
      <c r="BR159" s="9">
        <f t="shared" si="97"/>
        <v>0</v>
      </c>
      <c r="BS159" s="54" t="s">
        <v>122</v>
      </c>
      <c r="BT159" s="9">
        <f t="shared" si="98"/>
        <v>2.7</v>
      </c>
      <c r="BU159" s="9"/>
      <c r="BV159" s="54" t="s">
        <v>77</v>
      </c>
      <c r="BW159" s="9">
        <f t="shared" si="99"/>
        <v>0</v>
      </c>
      <c r="BX159" s="55" t="s">
        <v>83</v>
      </c>
      <c r="BY159" s="9">
        <f t="shared" si="100"/>
        <v>0</v>
      </c>
      <c r="BZ159" s="54" t="s">
        <v>90</v>
      </c>
      <c r="CA159" s="9">
        <f t="shared" si="101"/>
        <v>0</v>
      </c>
      <c r="CB159" s="54" t="s">
        <v>95</v>
      </c>
      <c r="CC159" s="9">
        <f t="shared" si="102"/>
        <v>0</v>
      </c>
      <c r="CD159" s="54" t="s">
        <v>99</v>
      </c>
      <c r="CE159" s="9">
        <f t="shared" si="103"/>
        <v>0</v>
      </c>
      <c r="CF159" s="54" t="s">
        <v>102</v>
      </c>
      <c r="CG159" s="9">
        <f t="shared" si="104"/>
        <v>4.5</v>
      </c>
      <c r="CH159" s="9"/>
      <c r="CI159" s="54" t="s">
        <v>77</v>
      </c>
      <c r="CJ159" s="9">
        <f t="shared" si="105"/>
        <v>0</v>
      </c>
      <c r="CK159" s="55" t="s">
        <v>83</v>
      </c>
      <c r="CL159" s="9">
        <f t="shared" si="106"/>
        <v>0</v>
      </c>
      <c r="CM159" s="54" t="s">
        <v>90</v>
      </c>
      <c r="CN159" s="9">
        <f t="shared" si="107"/>
        <v>0</v>
      </c>
      <c r="CO159" s="54" t="s">
        <v>95</v>
      </c>
      <c r="CP159" s="9">
        <f t="shared" si="108"/>
        <v>0</v>
      </c>
      <c r="CQ159" s="54" t="s">
        <v>99</v>
      </c>
      <c r="CR159" s="9">
        <f t="shared" si="109"/>
        <v>0</v>
      </c>
      <c r="CS159" s="54" t="s">
        <v>102</v>
      </c>
      <c r="CT159" s="9">
        <f t="shared" si="110"/>
        <v>4.5</v>
      </c>
    </row>
    <row r="160" spans="1:98" x14ac:dyDescent="0.15">
      <c r="A160" s="33" t="s">
        <v>483</v>
      </c>
      <c r="B160" s="34" t="s">
        <v>484</v>
      </c>
      <c r="C160" s="35" t="s">
        <v>170</v>
      </c>
      <c r="D160" s="35" t="s">
        <v>51</v>
      </c>
      <c r="E160" s="9"/>
      <c r="F160" s="36"/>
      <c r="G160" s="33">
        <v>101</v>
      </c>
      <c r="H160" s="9">
        <v>64</v>
      </c>
      <c r="I160" s="9">
        <v>90</v>
      </c>
      <c r="J160" s="9">
        <v>23</v>
      </c>
      <c r="K160" s="9">
        <v>38</v>
      </c>
      <c r="L160" s="9">
        <v>44.5</v>
      </c>
      <c r="M160" s="4">
        <f t="shared" si="74"/>
        <v>360.5</v>
      </c>
      <c r="N160" s="33"/>
      <c r="O160" s="9">
        <f>IF($D160="理科",IF(AND($M160&gt;='高考-分数线'!$C$2,$G160&gt;='高考-分数线'!$D$2),36,IF($G160&gt;='高考-分数线'!$D$2,18,0)),IF($D160="文科",IF(AND($M160&gt;='高考-分数线'!$C$3,$G160&gt;='高考-分数线'!$D$3),36,IF($G160&gt;='高考-分数线'!$D$3,18,0))))</f>
        <v>18</v>
      </c>
      <c r="P160" s="9">
        <f>IF($D160="理科",IF(AND($M160&gt;='高考-分数线'!$C$2,H160&gt;='高考-分数线'!$E$2),36,IF(H160&gt;='高考-分数线'!$E$2,18,0)),IF($D160="文科",IF(AND($M160&gt;='高考-分数线'!$C$3,H160&gt;='高考-分数线'!$E$3),36,IF(H160&gt;='高考-分数线'!$E$3,18,0))))</f>
        <v>0</v>
      </c>
      <c r="Q160" s="9">
        <f>IF($D160="理科",IF(AND($M160&gt;='高考-分数线'!$C$2,I160&gt;='高考-分数线'!$F$2),36,IF(I160&gt;='高考-分数线'!$F$2,18,0)),IF($D160="文科",IF(AND($M160&gt;='高考-分数线'!$C$3,I160&gt;='高考-分数线'!$F$3),36,IF(I160&gt;='高考-分数线'!$F$3,18,0))))</f>
        <v>0</v>
      </c>
      <c r="R160" s="9">
        <f>IF($D160="理科",IF(AND($M160&gt;='高考-分数线'!$C$2,J160&gt;='高考-分数线'!$G$2),36,IF(J160&gt;='高考-分数线'!$G$2,18,0)),IF($D160="文科",IF(AND($M160&gt;='高考-分数线'!$C$3,J160&gt;='高考-分数线'!$G$3),36,IF(J160&gt;='高考-分数线'!$G$3,18,0))))</f>
        <v>0</v>
      </c>
      <c r="S160" s="9">
        <f>IF($D160="理科",IF(AND($M160&gt;='高考-分数线'!$C$2,K160&gt;='高考-分数线'!$H$2),36,IF(K160&gt;='高考-分数线'!$H$2,18,0)),IF($D160="文科",IF(AND($M160&gt;='高考-分数线'!$C$3,K160&gt;='高考-分数线'!$H$3),36,IF(K160&gt;='高考-分数线'!$H$3,18,0))))</f>
        <v>0</v>
      </c>
      <c r="T160" s="9">
        <f>IF($D160="理科",IF(AND($M160&gt;='高考-分数线'!$C$2,L160&gt;='高考-分数线'!$I$2),36,IF(L160&gt;='高考-分数线'!$I$2,18,0)),IF($D160="文科",IF(AND($M160&gt;='高考-分数线'!$C$3,L160&gt;='高考-分数线'!$I$3),36,IF(L160&gt;='高考-分数线'!$I$3,18,0))))</f>
        <v>0</v>
      </c>
      <c r="U160" s="33"/>
      <c r="V160" s="54" t="s">
        <v>75</v>
      </c>
      <c r="W160" s="9">
        <f t="shared" si="75"/>
        <v>1.8</v>
      </c>
      <c r="X160" s="54" t="s">
        <v>81</v>
      </c>
      <c r="Y160" s="9">
        <f t="shared" si="76"/>
        <v>0</v>
      </c>
      <c r="Z160" s="54" t="s">
        <v>87</v>
      </c>
      <c r="AA160" s="9">
        <f t="shared" si="77"/>
        <v>0</v>
      </c>
      <c r="AB160" s="54" t="s">
        <v>95</v>
      </c>
      <c r="AC160" s="9">
        <f t="shared" si="78"/>
        <v>0</v>
      </c>
      <c r="AD160" s="54" t="s">
        <v>96</v>
      </c>
      <c r="AE160" s="9">
        <f t="shared" si="79"/>
        <v>0</v>
      </c>
      <c r="AF160" s="54" t="s">
        <v>121</v>
      </c>
      <c r="AG160" s="9">
        <f t="shared" si="80"/>
        <v>0</v>
      </c>
      <c r="AH160" s="9"/>
      <c r="AI160" s="9" t="s">
        <v>77</v>
      </c>
      <c r="AJ160" s="9">
        <f t="shared" si="81"/>
        <v>1.8</v>
      </c>
      <c r="AK160" s="55" t="s">
        <v>83</v>
      </c>
      <c r="AL160" s="9">
        <f t="shared" si="82"/>
        <v>0</v>
      </c>
      <c r="AM160" s="9" t="s">
        <v>86</v>
      </c>
      <c r="AN160" s="9">
        <f t="shared" si="83"/>
        <v>0</v>
      </c>
      <c r="AO160" s="54" t="s">
        <v>93</v>
      </c>
      <c r="AP160" s="9">
        <f t="shared" si="84"/>
        <v>0</v>
      </c>
      <c r="AQ160" s="54" t="s">
        <v>99</v>
      </c>
      <c r="AR160" s="9">
        <f t="shared" si="85"/>
        <v>0</v>
      </c>
      <c r="AS160" s="54" t="s">
        <v>102</v>
      </c>
      <c r="AT160" s="9">
        <f t="shared" si="86"/>
        <v>0</v>
      </c>
      <c r="AU160" s="9"/>
      <c r="AV160" s="54" t="s">
        <v>74</v>
      </c>
      <c r="AW160" s="9">
        <f t="shared" si="87"/>
        <v>2.7</v>
      </c>
      <c r="AX160" s="54" t="s">
        <v>80</v>
      </c>
      <c r="AY160" s="9">
        <f t="shared" si="88"/>
        <v>0</v>
      </c>
      <c r="AZ160" s="54" t="s">
        <v>90</v>
      </c>
      <c r="BA160" s="9">
        <f t="shared" si="89"/>
        <v>0</v>
      </c>
      <c r="BB160" s="54" t="s">
        <v>94</v>
      </c>
      <c r="BC160" s="9">
        <f t="shared" si="90"/>
        <v>0</v>
      </c>
      <c r="BD160" s="54" t="s">
        <v>96</v>
      </c>
      <c r="BE160" s="9">
        <f t="shared" si="91"/>
        <v>0</v>
      </c>
      <c r="BF160" s="54" t="s">
        <v>102</v>
      </c>
      <c r="BG160" s="9">
        <f t="shared" si="92"/>
        <v>0</v>
      </c>
      <c r="BH160" s="9"/>
      <c r="BI160" s="54" t="s">
        <v>74</v>
      </c>
      <c r="BJ160" s="9">
        <f t="shared" si="93"/>
        <v>2.7</v>
      </c>
      <c r="BK160" s="55" t="s">
        <v>80</v>
      </c>
      <c r="BL160" s="9">
        <f t="shared" si="94"/>
        <v>0</v>
      </c>
      <c r="BM160" s="54" t="s">
        <v>90</v>
      </c>
      <c r="BN160" s="9">
        <f t="shared" si="95"/>
        <v>0</v>
      </c>
      <c r="BO160" s="54" t="s">
        <v>94</v>
      </c>
      <c r="BP160" s="9">
        <f t="shared" si="96"/>
        <v>0</v>
      </c>
      <c r="BQ160" s="54" t="s">
        <v>96</v>
      </c>
      <c r="BR160" s="9">
        <f t="shared" si="97"/>
        <v>0</v>
      </c>
      <c r="BS160" s="54" t="s">
        <v>102</v>
      </c>
      <c r="BT160" s="9">
        <f t="shared" si="98"/>
        <v>0</v>
      </c>
      <c r="BU160" s="9"/>
      <c r="BV160" s="54" t="s">
        <v>75</v>
      </c>
      <c r="BW160" s="9">
        <f t="shared" si="99"/>
        <v>4.5</v>
      </c>
      <c r="BX160" s="55" t="s">
        <v>138</v>
      </c>
      <c r="BY160" s="9">
        <f t="shared" si="100"/>
        <v>0</v>
      </c>
      <c r="BZ160" s="54" t="s">
        <v>88</v>
      </c>
      <c r="CA160" s="9">
        <f t="shared" si="101"/>
        <v>0</v>
      </c>
      <c r="CB160" s="54" t="s">
        <v>93</v>
      </c>
      <c r="CC160" s="9">
        <f t="shared" si="102"/>
        <v>0</v>
      </c>
      <c r="CD160" s="54" t="s">
        <v>99</v>
      </c>
      <c r="CE160" s="9">
        <f t="shared" si="103"/>
        <v>0</v>
      </c>
      <c r="CF160" s="54" t="s">
        <v>102</v>
      </c>
      <c r="CG160" s="9">
        <f t="shared" si="104"/>
        <v>0</v>
      </c>
      <c r="CH160" s="9"/>
      <c r="CI160" s="54" t="s">
        <v>75</v>
      </c>
      <c r="CJ160" s="9">
        <f t="shared" si="105"/>
        <v>4.5</v>
      </c>
      <c r="CK160" s="55" t="s">
        <v>138</v>
      </c>
      <c r="CL160" s="9">
        <f t="shared" si="106"/>
        <v>0</v>
      </c>
      <c r="CM160" s="54" t="s">
        <v>88</v>
      </c>
      <c r="CN160" s="9">
        <f t="shared" si="107"/>
        <v>0</v>
      </c>
      <c r="CO160" s="54" t="s">
        <v>93</v>
      </c>
      <c r="CP160" s="9">
        <f t="shared" si="108"/>
        <v>0</v>
      </c>
      <c r="CQ160" s="54" t="s">
        <v>99</v>
      </c>
      <c r="CR160" s="9">
        <f t="shared" si="109"/>
        <v>0</v>
      </c>
      <c r="CS160" s="54" t="s">
        <v>102</v>
      </c>
      <c r="CT160" s="9">
        <f t="shared" si="110"/>
        <v>0</v>
      </c>
    </row>
    <row r="161" spans="1:98" x14ac:dyDescent="0.15">
      <c r="A161" s="33" t="s">
        <v>485</v>
      </c>
      <c r="B161" s="34" t="s">
        <v>486</v>
      </c>
      <c r="C161" s="35" t="s">
        <v>170</v>
      </c>
      <c r="D161" s="35" t="s">
        <v>51</v>
      </c>
      <c r="E161" s="9"/>
      <c r="F161" s="36"/>
      <c r="G161" s="33">
        <v>92</v>
      </c>
      <c r="H161" s="9">
        <v>76</v>
      </c>
      <c r="I161" s="9">
        <v>97</v>
      </c>
      <c r="J161" s="9">
        <v>22</v>
      </c>
      <c r="K161" s="9">
        <v>20</v>
      </c>
      <c r="L161" s="9">
        <v>52</v>
      </c>
      <c r="M161" s="4">
        <f t="shared" si="74"/>
        <v>359</v>
      </c>
      <c r="N161" s="33"/>
      <c r="O161" s="9">
        <f>IF($D161="理科",IF(AND($M161&gt;='高考-分数线'!$C$2,$G161&gt;='高考-分数线'!$D$2),36,IF($G161&gt;='高考-分数线'!$D$2,18,0)),IF($D161="文科",IF(AND($M161&gt;='高考-分数线'!$C$3,$G161&gt;='高考-分数线'!$D$3),36,IF($G161&gt;='高考-分数线'!$D$3,18,0))))</f>
        <v>0</v>
      </c>
      <c r="P161" s="9">
        <f>IF($D161="理科",IF(AND($M161&gt;='高考-分数线'!$C$2,H161&gt;='高考-分数线'!$E$2),36,IF(H161&gt;='高考-分数线'!$E$2,18,0)),IF($D161="文科",IF(AND($M161&gt;='高考-分数线'!$C$3,H161&gt;='高考-分数线'!$E$3),36,IF(H161&gt;='高考-分数线'!$E$3,18,0))))</f>
        <v>0</v>
      </c>
      <c r="Q161" s="9">
        <f>IF($D161="理科",IF(AND($M161&gt;='高考-分数线'!$C$2,I161&gt;='高考-分数线'!$F$2),36,IF(I161&gt;='高考-分数线'!$F$2,18,0)),IF($D161="文科",IF(AND($M161&gt;='高考-分数线'!$C$3,I161&gt;='高考-分数线'!$F$3),36,IF(I161&gt;='高考-分数线'!$F$3,18,0))))</f>
        <v>0</v>
      </c>
      <c r="R161" s="9">
        <f>IF($D161="理科",IF(AND($M161&gt;='高考-分数线'!$C$2,J161&gt;='高考-分数线'!$G$2),36,IF(J161&gt;='高考-分数线'!$G$2,18,0)),IF($D161="文科",IF(AND($M161&gt;='高考-分数线'!$C$3,J161&gt;='高考-分数线'!$G$3),36,IF(J161&gt;='高考-分数线'!$G$3,18,0))))</f>
        <v>0</v>
      </c>
      <c r="S161" s="9">
        <f>IF($D161="理科",IF(AND($M161&gt;='高考-分数线'!$C$2,K161&gt;='高考-分数线'!$H$2),36,IF(K161&gt;='高考-分数线'!$H$2,18,0)),IF($D161="文科",IF(AND($M161&gt;='高考-分数线'!$C$3,K161&gt;='高考-分数线'!$H$3),36,IF(K161&gt;='高考-分数线'!$H$3,18,0))))</f>
        <v>0</v>
      </c>
      <c r="T161" s="9">
        <f>IF($D161="理科",IF(AND($M161&gt;='高考-分数线'!$C$2,L161&gt;='高考-分数线'!$I$2),36,IF(L161&gt;='高考-分数线'!$I$2,18,0)),IF($D161="文科",IF(AND($M161&gt;='高考-分数线'!$C$3,L161&gt;='高考-分数线'!$I$3),36,IF(L161&gt;='高考-分数线'!$I$3,18,0))))</f>
        <v>0</v>
      </c>
      <c r="U161" s="33"/>
      <c r="V161" s="54" t="s">
        <v>74</v>
      </c>
      <c r="W161" s="9">
        <f t="shared" si="75"/>
        <v>0</v>
      </c>
      <c r="X161" s="54" t="s">
        <v>84</v>
      </c>
      <c r="Y161" s="9">
        <f t="shared" si="76"/>
        <v>0</v>
      </c>
      <c r="Z161" s="54" t="s">
        <v>88</v>
      </c>
      <c r="AA161" s="9">
        <f t="shared" si="77"/>
        <v>0</v>
      </c>
      <c r="AB161" s="54" t="s">
        <v>93</v>
      </c>
      <c r="AC161" s="9">
        <f t="shared" si="78"/>
        <v>0</v>
      </c>
      <c r="AD161" s="54" t="s">
        <v>125</v>
      </c>
      <c r="AE161" s="9">
        <f t="shared" si="79"/>
        <v>0</v>
      </c>
      <c r="AF161" s="54" t="s">
        <v>100</v>
      </c>
      <c r="AG161" s="9">
        <f t="shared" si="80"/>
        <v>0</v>
      </c>
      <c r="AH161" s="9"/>
      <c r="AI161" s="9" t="s">
        <v>73</v>
      </c>
      <c r="AJ161" s="9">
        <f t="shared" si="81"/>
        <v>0</v>
      </c>
      <c r="AK161" s="55" t="s">
        <v>81</v>
      </c>
      <c r="AL161" s="9">
        <f t="shared" si="82"/>
        <v>0</v>
      </c>
      <c r="AM161" s="9" t="s">
        <v>89</v>
      </c>
      <c r="AN161" s="9">
        <f t="shared" si="83"/>
        <v>0</v>
      </c>
      <c r="AO161" s="54" t="s">
        <v>94</v>
      </c>
      <c r="AP161" s="9">
        <f t="shared" si="84"/>
        <v>0</v>
      </c>
      <c r="AQ161" s="54" t="s">
        <v>96</v>
      </c>
      <c r="AR161" s="9">
        <f t="shared" si="85"/>
        <v>0</v>
      </c>
      <c r="AS161" s="54" t="s">
        <v>102</v>
      </c>
      <c r="AT161" s="9">
        <f t="shared" si="86"/>
        <v>0</v>
      </c>
      <c r="AU161" s="9"/>
      <c r="AV161" s="54" t="s">
        <v>76</v>
      </c>
      <c r="AW161" s="9">
        <f t="shared" si="87"/>
        <v>0</v>
      </c>
      <c r="AX161" s="54" t="s">
        <v>81</v>
      </c>
      <c r="AY161" s="9">
        <f t="shared" si="88"/>
        <v>0</v>
      </c>
      <c r="AZ161" s="54" t="s">
        <v>89</v>
      </c>
      <c r="BA161" s="9">
        <f t="shared" si="89"/>
        <v>0</v>
      </c>
      <c r="BB161" s="54" t="s">
        <v>93</v>
      </c>
      <c r="BC161" s="9">
        <f t="shared" si="90"/>
        <v>0</v>
      </c>
      <c r="BD161" s="54" t="s">
        <v>96</v>
      </c>
      <c r="BE161" s="9">
        <f t="shared" si="91"/>
        <v>0</v>
      </c>
      <c r="BF161" s="54" t="s">
        <v>102</v>
      </c>
      <c r="BG161" s="9">
        <f t="shared" si="92"/>
        <v>0</v>
      </c>
      <c r="BH161" s="9"/>
      <c r="BI161" s="54" t="s">
        <v>76</v>
      </c>
      <c r="BJ161" s="9">
        <f t="shared" si="93"/>
        <v>0</v>
      </c>
      <c r="BK161" s="55" t="s">
        <v>81</v>
      </c>
      <c r="BL161" s="9">
        <f t="shared" si="94"/>
        <v>0</v>
      </c>
      <c r="BM161" s="54" t="s">
        <v>89</v>
      </c>
      <c r="BN161" s="9">
        <f t="shared" si="95"/>
        <v>0</v>
      </c>
      <c r="BO161" s="54" t="s">
        <v>93</v>
      </c>
      <c r="BP161" s="9">
        <f t="shared" si="96"/>
        <v>0</v>
      </c>
      <c r="BQ161" s="54" t="s">
        <v>96</v>
      </c>
      <c r="BR161" s="9">
        <f t="shared" si="97"/>
        <v>0</v>
      </c>
      <c r="BS161" s="54" t="s">
        <v>102</v>
      </c>
      <c r="BT161" s="9">
        <f t="shared" si="98"/>
        <v>0</v>
      </c>
      <c r="BU161" s="9"/>
      <c r="BV161" s="54" t="s">
        <v>136</v>
      </c>
      <c r="BW161" s="9">
        <f t="shared" si="99"/>
        <v>0</v>
      </c>
      <c r="BX161" s="55" t="s">
        <v>84</v>
      </c>
      <c r="BY161" s="9">
        <f t="shared" si="100"/>
        <v>0</v>
      </c>
      <c r="BZ161" s="54" t="s">
        <v>88</v>
      </c>
      <c r="CA161" s="9">
        <f t="shared" si="101"/>
        <v>0</v>
      </c>
      <c r="CB161" s="54" t="s">
        <v>91</v>
      </c>
      <c r="CC161" s="9">
        <f t="shared" si="102"/>
        <v>0</v>
      </c>
      <c r="CD161" s="54" t="s">
        <v>96</v>
      </c>
      <c r="CE161" s="9">
        <f t="shared" si="103"/>
        <v>0</v>
      </c>
      <c r="CF161" s="54" t="s">
        <v>122</v>
      </c>
      <c r="CG161" s="9">
        <f t="shared" si="104"/>
        <v>0</v>
      </c>
      <c r="CH161" s="9"/>
      <c r="CI161" s="54" t="s">
        <v>136</v>
      </c>
      <c r="CJ161" s="9">
        <f t="shared" si="105"/>
        <v>0</v>
      </c>
      <c r="CK161" s="55" t="s">
        <v>84</v>
      </c>
      <c r="CL161" s="9">
        <f t="shared" si="106"/>
        <v>0</v>
      </c>
      <c r="CM161" s="54" t="s">
        <v>88</v>
      </c>
      <c r="CN161" s="9">
        <f t="shared" si="107"/>
        <v>0</v>
      </c>
      <c r="CO161" s="54" t="s">
        <v>91</v>
      </c>
      <c r="CP161" s="9">
        <f t="shared" si="108"/>
        <v>0</v>
      </c>
      <c r="CQ161" s="54" t="s">
        <v>96</v>
      </c>
      <c r="CR161" s="9">
        <f t="shared" si="109"/>
        <v>0</v>
      </c>
      <c r="CS161" s="54" t="s">
        <v>122</v>
      </c>
      <c r="CT161" s="9">
        <f t="shared" si="110"/>
        <v>0</v>
      </c>
    </row>
    <row r="162" spans="1:98" x14ac:dyDescent="0.15">
      <c r="A162" s="33" t="s">
        <v>487</v>
      </c>
      <c r="B162" s="34" t="s">
        <v>488</v>
      </c>
      <c r="C162" s="35" t="s">
        <v>170</v>
      </c>
      <c r="D162" s="35" t="s">
        <v>51</v>
      </c>
      <c r="E162" s="9"/>
      <c r="F162" s="36"/>
      <c r="G162" s="33">
        <v>100</v>
      </c>
      <c r="H162" s="9">
        <v>56</v>
      </c>
      <c r="I162" s="9">
        <v>104</v>
      </c>
      <c r="J162" s="9">
        <v>39</v>
      </c>
      <c r="K162" s="9">
        <v>10</v>
      </c>
      <c r="L162" s="9">
        <v>47.5</v>
      </c>
      <c r="M162" s="4">
        <f t="shared" si="74"/>
        <v>356.5</v>
      </c>
      <c r="N162" s="33"/>
      <c r="O162" s="9">
        <f>IF($D162="理科",IF(AND($M162&gt;='高考-分数线'!$C$2,$G162&gt;='高考-分数线'!$D$2),36,IF($G162&gt;='高考-分数线'!$D$2,18,0)),IF($D162="文科",IF(AND($M162&gt;='高考-分数线'!$C$3,$G162&gt;='高考-分数线'!$D$3),36,IF($G162&gt;='高考-分数线'!$D$3,18,0))))</f>
        <v>0</v>
      </c>
      <c r="P162" s="9">
        <f>IF($D162="理科",IF(AND($M162&gt;='高考-分数线'!$C$2,H162&gt;='高考-分数线'!$E$2),36,IF(H162&gt;='高考-分数线'!$E$2,18,0)),IF($D162="文科",IF(AND($M162&gt;='高考-分数线'!$C$3,H162&gt;='高考-分数线'!$E$3),36,IF(H162&gt;='高考-分数线'!$E$3,18,0))))</f>
        <v>0</v>
      </c>
      <c r="Q162" s="9">
        <f>IF($D162="理科",IF(AND($M162&gt;='高考-分数线'!$C$2,I162&gt;='高考-分数线'!$F$2),36,IF(I162&gt;='高考-分数线'!$F$2,18,0)),IF($D162="文科",IF(AND($M162&gt;='高考-分数线'!$C$3,I162&gt;='高考-分数线'!$F$3),36,IF(I162&gt;='高考-分数线'!$F$3,18,0))))</f>
        <v>18</v>
      </c>
      <c r="R162" s="9">
        <f>IF($D162="理科",IF(AND($M162&gt;='高考-分数线'!$C$2,J162&gt;='高考-分数线'!$G$2),36,IF(J162&gt;='高考-分数线'!$G$2,18,0)),IF($D162="文科",IF(AND($M162&gt;='高考-分数线'!$C$3,J162&gt;='高考-分数线'!$G$3),36,IF(J162&gt;='高考-分数线'!$G$3,18,0))))</f>
        <v>0</v>
      </c>
      <c r="S162" s="9">
        <f>IF($D162="理科",IF(AND($M162&gt;='高考-分数线'!$C$2,K162&gt;='高考-分数线'!$H$2),36,IF(K162&gt;='高考-分数线'!$H$2,18,0)),IF($D162="文科",IF(AND($M162&gt;='高考-分数线'!$C$3,K162&gt;='高考-分数线'!$H$3),36,IF(K162&gt;='高考-分数线'!$H$3,18,0))))</f>
        <v>0</v>
      </c>
      <c r="T162" s="9">
        <f>IF($D162="理科",IF(AND($M162&gt;='高考-分数线'!$C$2,L162&gt;='高考-分数线'!$I$2),36,IF(L162&gt;='高考-分数线'!$I$2,18,0)),IF($D162="文科",IF(AND($M162&gt;='高考-分数线'!$C$3,L162&gt;='高考-分数线'!$I$3),36,IF(L162&gt;='高考-分数线'!$I$3,18,0))))</f>
        <v>0</v>
      </c>
      <c r="U162" s="33"/>
      <c r="V162" s="54" t="s">
        <v>76</v>
      </c>
      <c r="W162" s="9">
        <f t="shared" si="75"/>
        <v>0</v>
      </c>
      <c r="X162" s="54" t="s">
        <v>83</v>
      </c>
      <c r="Y162" s="9">
        <f t="shared" si="76"/>
        <v>0</v>
      </c>
      <c r="Z162" s="54" t="s">
        <v>85</v>
      </c>
      <c r="AA162" s="9">
        <f t="shared" si="77"/>
        <v>1.8</v>
      </c>
      <c r="AB162" s="54" t="s">
        <v>91</v>
      </c>
      <c r="AC162" s="9">
        <f t="shared" si="78"/>
        <v>0</v>
      </c>
      <c r="AD162" s="54" t="s">
        <v>125</v>
      </c>
      <c r="AE162" s="9">
        <f t="shared" si="79"/>
        <v>0</v>
      </c>
      <c r="AF162" s="54" t="s">
        <v>125</v>
      </c>
      <c r="AG162" s="9">
        <f t="shared" si="80"/>
        <v>0</v>
      </c>
      <c r="AH162" s="9"/>
      <c r="AI162" s="9" t="s">
        <v>74</v>
      </c>
      <c r="AJ162" s="9">
        <f t="shared" si="81"/>
        <v>0</v>
      </c>
      <c r="AK162" s="55" t="s">
        <v>82</v>
      </c>
      <c r="AL162" s="9">
        <f t="shared" si="82"/>
        <v>0</v>
      </c>
      <c r="AM162" s="9" t="s">
        <v>85</v>
      </c>
      <c r="AN162" s="9">
        <f t="shared" si="83"/>
        <v>1.8</v>
      </c>
      <c r="AO162" s="54" t="s">
        <v>94</v>
      </c>
      <c r="AP162" s="9">
        <f t="shared" si="84"/>
        <v>0</v>
      </c>
      <c r="AQ162" s="54" t="s">
        <v>96</v>
      </c>
      <c r="AR162" s="9">
        <f t="shared" si="85"/>
        <v>0</v>
      </c>
      <c r="AS162" s="54" t="s">
        <v>102</v>
      </c>
      <c r="AT162" s="9">
        <f t="shared" si="86"/>
        <v>0</v>
      </c>
      <c r="AU162" s="9"/>
      <c r="AV162" s="54" t="s">
        <v>77</v>
      </c>
      <c r="AW162" s="9">
        <f t="shared" si="87"/>
        <v>0</v>
      </c>
      <c r="AX162" s="54" t="s">
        <v>132</v>
      </c>
      <c r="AY162" s="9">
        <f t="shared" si="88"/>
        <v>0</v>
      </c>
      <c r="AZ162" s="54" t="s">
        <v>85</v>
      </c>
      <c r="BA162" s="9">
        <f t="shared" si="89"/>
        <v>2.7</v>
      </c>
      <c r="BB162" s="54" t="s">
        <v>94</v>
      </c>
      <c r="BC162" s="9">
        <f t="shared" si="90"/>
        <v>0</v>
      </c>
      <c r="BD162" s="54" t="s">
        <v>99</v>
      </c>
      <c r="BE162" s="9">
        <f t="shared" si="91"/>
        <v>0</v>
      </c>
      <c r="BF162" s="54" t="s">
        <v>102</v>
      </c>
      <c r="BG162" s="9">
        <f t="shared" si="92"/>
        <v>0</v>
      </c>
      <c r="BH162" s="9"/>
      <c r="BI162" s="54" t="s">
        <v>77</v>
      </c>
      <c r="BJ162" s="9">
        <f t="shared" si="93"/>
        <v>0</v>
      </c>
      <c r="BK162" s="55" t="s">
        <v>83</v>
      </c>
      <c r="BL162" s="9">
        <f t="shared" si="94"/>
        <v>0</v>
      </c>
      <c r="BM162" s="54" t="s">
        <v>85</v>
      </c>
      <c r="BN162" s="9">
        <f t="shared" si="95"/>
        <v>2.7</v>
      </c>
      <c r="BO162" s="54" t="s">
        <v>94</v>
      </c>
      <c r="BP162" s="9">
        <f t="shared" si="96"/>
        <v>0</v>
      </c>
      <c r="BQ162" s="54" t="s">
        <v>99</v>
      </c>
      <c r="BR162" s="9">
        <f t="shared" si="97"/>
        <v>0</v>
      </c>
      <c r="BS162" s="54" t="s">
        <v>102</v>
      </c>
      <c r="BT162" s="9">
        <f t="shared" si="98"/>
        <v>0</v>
      </c>
      <c r="BU162" s="9"/>
      <c r="BV162" s="54" t="s">
        <v>75</v>
      </c>
      <c r="BW162" s="9">
        <f t="shared" si="99"/>
        <v>0</v>
      </c>
      <c r="BX162" s="55" t="s">
        <v>81</v>
      </c>
      <c r="BY162" s="9">
        <f t="shared" si="100"/>
        <v>0</v>
      </c>
      <c r="BZ162" s="54" t="s">
        <v>89</v>
      </c>
      <c r="CA162" s="9">
        <f t="shared" si="101"/>
        <v>4.5</v>
      </c>
      <c r="CB162" s="54" t="s">
        <v>93</v>
      </c>
      <c r="CC162" s="9">
        <f t="shared" si="102"/>
        <v>0</v>
      </c>
      <c r="CD162" s="54" t="s">
        <v>99</v>
      </c>
      <c r="CE162" s="9">
        <f t="shared" si="103"/>
        <v>0</v>
      </c>
      <c r="CF162" s="54" t="s">
        <v>102</v>
      </c>
      <c r="CG162" s="9">
        <f t="shared" si="104"/>
        <v>0</v>
      </c>
      <c r="CH162" s="9"/>
      <c r="CI162" s="54" t="s">
        <v>75</v>
      </c>
      <c r="CJ162" s="9">
        <f t="shared" si="105"/>
        <v>0</v>
      </c>
      <c r="CK162" s="55" t="s">
        <v>81</v>
      </c>
      <c r="CL162" s="9">
        <f t="shared" si="106"/>
        <v>0</v>
      </c>
      <c r="CM162" s="54" t="s">
        <v>89</v>
      </c>
      <c r="CN162" s="9">
        <f t="shared" si="107"/>
        <v>4.5</v>
      </c>
      <c r="CO162" s="54" t="s">
        <v>93</v>
      </c>
      <c r="CP162" s="9">
        <f t="shared" si="108"/>
        <v>0</v>
      </c>
      <c r="CQ162" s="54" t="s">
        <v>99</v>
      </c>
      <c r="CR162" s="9">
        <f t="shared" si="109"/>
        <v>0</v>
      </c>
      <c r="CS162" s="54" t="s">
        <v>102</v>
      </c>
      <c r="CT162" s="9">
        <f t="shared" si="110"/>
        <v>0</v>
      </c>
    </row>
    <row r="163" spans="1:98" x14ac:dyDescent="0.15">
      <c r="A163" s="33" t="s">
        <v>489</v>
      </c>
      <c r="B163" s="34" t="s">
        <v>490</v>
      </c>
      <c r="C163" s="35" t="s">
        <v>170</v>
      </c>
      <c r="D163" s="35" t="s">
        <v>51</v>
      </c>
      <c r="E163" s="9"/>
      <c r="F163" s="36"/>
      <c r="G163" s="33">
        <v>97</v>
      </c>
      <c r="H163" s="9">
        <v>69</v>
      </c>
      <c r="I163" s="9">
        <v>96</v>
      </c>
      <c r="J163" s="9">
        <v>27.5</v>
      </c>
      <c r="K163" s="9">
        <v>23.5</v>
      </c>
      <c r="L163" s="9">
        <v>42.5</v>
      </c>
      <c r="M163" s="4">
        <f t="shared" si="74"/>
        <v>355.5</v>
      </c>
      <c r="N163" s="33"/>
      <c r="O163" s="9">
        <f>IF($D163="理科",IF(AND($M163&gt;='高考-分数线'!$C$2,$G163&gt;='高考-分数线'!$D$2),36,IF($G163&gt;='高考-分数线'!$D$2,18,0)),IF($D163="文科",IF(AND($M163&gt;='高考-分数线'!$C$3,$G163&gt;='高考-分数线'!$D$3),36,IF($G163&gt;='高考-分数线'!$D$3,18,0))))</f>
        <v>0</v>
      </c>
      <c r="P163" s="9">
        <f>IF($D163="理科",IF(AND($M163&gt;='高考-分数线'!$C$2,H163&gt;='高考-分数线'!$E$2),36,IF(H163&gt;='高考-分数线'!$E$2,18,0)),IF($D163="文科",IF(AND($M163&gt;='高考-分数线'!$C$3,H163&gt;='高考-分数线'!$E$3),36,IF(H163&gt;='高考-分数线'!$E$3,18,0))))</f>
        <v>0</v>
      </c>
      <c r="Q163" s="9">
        <f>IF($D163="理科",IF(AND($M163&gt;='高考-分数线'!$C$2,I163&gt;='高考-分数线'!$F$2),36,IF(I163&gt;='高考-分数线'!$F$2,18,0)),IF($D163="文科",IF(AND($M163&gt;='高考-分数线'!$C$3,I163&gt;='高考-分数线'!$F$3),36,IF(I163&gt;='高考-分数线'!$F$3,18,0))))</f>
        <v>0</v>
      </c>
      <c r="R163" s="9">
        <f>IF($D163="理科",IF(AND($M163&gt;='高考-分数线'!$C$2,J163&gt;='高考-分数线'!$G$2),36,IF(J163&gt;='高考-分数线'!$G$2,18,0)),IF($D163="文科",IF(AND($M163&gt;='高考-分数线'!$C$3,J163&gt;='高考-分数线'!$G$3),36,IF(J163&gt;='高考-分数线'!$G$3,18,0))))</f>
        <v>0</v>
      </c>
      <c r="S163" s="9">
        <f>IF($D163="理科",IF(AND($M163&gt;='高考-分数线'!$C$2,K163&gt;='高考-分数线'!$H$2),36,IF(K163&gt;='高考-分数线'!$H$2,18,0)),IF($D163="文科",IF(AND($M163&gt;='高考-分数线'!$C$3,K163&gt;='高考-分数线'!$H$3),36,IF(K163&gt;='高考-分数线'!$H$3,18,0))))</f>
        <v>0</v>
      </c>
      <c r="T163" s="9">
        <f>IF($D163="理科",IF(AND($M163&gt;='高考-分数线'!$C$2,L163&gt;='高考-分数线'!$I$2),36,IF(L163&gt;='高考-分数线'!$I$2,18,0)),IF($D163="文科",IF(AND($M163&gt;='高考-分数线'!$C$3,L163&gt;='高考-分数线'!$I$3),36,IF(L163&gt;='高考-分数线'!$I$3,18,0))))</f>
        <v>0</v>
      </c>
      <c r="U163" s="33"/>
      <c r="V163" s="54" t="s">
        <v>74</v>
      </c>
      <c r="W163" s="9">
        <f t="shared" si="75"/>
        <v>0</v>
      </c>
      <c r="X163" s="54" t="s">
        <v>79</v>
      </c>
      <c r="Y163" s="9">
        <f t="shared" si="76"/>
        <v>0</v>
      </c>
      <c r="Z163" s="54" t="s">
        <v>86</v>
      </c>
      <c r="AA163" s="9">
        <f t="shared" si="77"/>
        <v>0</v>
      </c>
      <c r="AB163" s="54" t="s">
        <v>91</v>
      </c>
      <c r="AC163" s="9">
        <f t="shared" si="78"/>
        <v>0</v>
      </c>
      <c r="AD163" s="54" t="s">
        <v>96</v>
      </c>
      <c r="AE163" s="9">
        <f t="shared" si="79"/>
        <v>0</v>
      </c>
      <c r="AF163" s="54" t="s">
        <v>102</v>
      </c>
      <c r="AG163" s="9">
        <f t="shared" si="80"/>
        <v>0</v>
      </c>
      <c r="AH163" s="9"/>
      <c r="AI163" s="9" t="s">
        <v>74</v>
      </c>
      <c r="AJ163" s="9">
        <f t="shared" si="81"/>
        <v>0</v>
      </c>
      <c r="AK163" s="55" t="s">
        <v>79</v>
      </c>
      <c r="AL163" s="9">
        <f t="shared" si="82"/>
        <v>0</v>
      </c>
      <c r="AM163" s="9" t="s">
        <v>90</v>
      </c>
      <c r="AN163" s="9">
        <f t="shared" si="83"/>
        <v>0</v>
      </c>
      <c r="AO163" s="54" t="s">
        <v>94</v>
      </c>
      <c r="AP163" s="9">
        <f t="shared" si="84"/>
        <v>0</v>
      </c>
      <c r="AQ163" s="54" t="s">
        <v>96</v>
      </c>
      <c r="AR163" s="9">
        <f t="shared" si="85"/>
        <v>0</v>
      </c>
      <c r="AS163" s="54" t="s">
        <v>102</v>
      </c>
      <c r="AT163" s="9">
        <f t="shared" si="86"/>
        <v>0</v>
      </c>
      <c r="AU163" s="9"/>
      <c r="AV163" s="54" t="s">
        <v>77</v>
      </c>
      <c r="AW163" s="9">
        <f t="shared" si="87"/>
        <v>0</v>
      </c>
      <c r="AX163" s="54" t="s">
        <v>132</v>
      </c>
      <c r="AY163" s="9">
        <f t="shared" si="88"/>
        <v>0</v>
      </c>
      <c r="AZ163" s="54" t="s">
        <v>88</v>
      </c>
      <c r="BA163" s="9">
        <f t="shared" si="89"/>
        <v>0</v>
      </c>
      <c r="BB163" s="54" t="s">
        <v>95</v>
      </c>
      <c r="BC163" s="9">
        <f t="shared" si="90"/>
        <v>0</v>
      </c>
      <c r="BD163" s="54" t="s">
        <v>96</v>
      </c>
      <c r="BE163" s="9">
        <f t="shared" si="91"/>
        <v>0</v>
      </c>
      <c r="BF163" s="54" t="s">
        <v>102</v>
      </c>
      <c r="BG163" s="9">
        <f t="shared" si="92"/>
        <v>0</v>
      </c>
      <c r="BH163" s="9"/>
      <c r="BI163" s="54" t="s">
        <v>77</v>
      </c>
      <c r="BJ163" s="9">
        <f t="shared" si="93"/>
        <v>0</v>
      </c>
      <c r="BK163" s="55" t="s">
        <v>83</v>
      </c>
      <c r="BL163" s="9">
        <f t="shared" si="94"/>
        <v>0</v>
      </c>
      <c r="BM163" s="54" t="s">
        <v>87</v>
      </c>
      <c r="BN163" s="9">
        <f t="shared" si="95"/>
        <v>0</v>
      </c>
      <c r="BO163" s="54" t="s">
        <v>95</v>
      </c>
      <c r="BP163" s="9">
        <f t="shared" si="96"/>
        <v>0</v>
      </c>
      <c r="BQ163" s="54" t="s">
        <v>96</v>
      </c>
      <c r="BR163" s="9">
        <f t="shared" si="97"/>
        <v>0</v>
      </c>
      <c r="BS163" s="54" t="s">
        <v>102</v>
      </c>
      <c r="BT163" s="9">
        <f t="shared" si="98"/>
        <v>0</v>
      </c>
      <c r="BU163" s="9"/>
      <c r="BV163" s="54" t="s">
        <v>74</v>
      </c>
      <c r="BW163" s="9">
        <f t="shared" si="99"/>
        <v>0</v>
      </c>
      <c r="BX163" s="55" t="s">
        <v>137</v>
      </c>
      <c r="BY163" s="9">
        <f t="shared" si="100"/>
        <v>0</v>
      </c>
      <c r="BZ163" s="54" t="s">
        <v>85</v>
      </c>
      <c r="CA163" s="9">
        <f t="shared" si="101"/>
        <v>0</v>
      </c>
      <c r="CB163" s="54" t="s">
        <v>94</v>
      </c>
      <c r="CC163" s="9">
        <f t="shared" si="102"/>
        <v>0</v>
      </c>
      <c r="CD163" s="54" t="s">
        <v>96</v>
      </c>
      <c r="CE163" s="9">
        <f t="shared" si="103"/>
        <v>0</v>
      </c>
      <c r="CF163" s="54" t="s">
        <v>122</v>
      </c>
      <c r="CG163" s="9">
        <f t="shared" si="104"/>
        <v>0</v>
      </c>
      <c r="CH163" s="9"/>
      <c r="CI163" s="54" t="s">
        <v>74</v>
      </c>
      <c r="CJ163" s="9">
        <f t="shared" si="105"/>
        <v>0</v>
      </c>
      <c r="CK163" s="55" t="s">
        <v>137</v>
      </c>
      <c r="CL163" s="9">
        <f t="shared" si="106"/>
        <v>0</v>
      </c>
      <c r="CM163" s="54" t="s">
        <v>85</v>
      </c>
      <c r="CN163" s="9">
        <f t="shared" si="107"/>
        <v>0</v>
      </c>
      <c r="CO163" s="54" t="s">
        <v>94</v>
      </c>
      <c r="CP163" s="9">
        <f t="shared" si="108"/>
        <v>0</v>
      </c>
      <c r="CQ163" s="54" t="s">
        <v>96</v>
      </c>
      <c r="CR163" s="9">
        <f t="shared" si="109"/>
        <v>0</v>
      </c>
      <c r="CS163" s="54" t="s">
        <v>122</v>
      </c>
      <c r="CT163" s="9">
        <f t="shared" si="110"/>
        <v>0</v>
      </c>
    </row>
    <row r="164" spans="1:98" x14ac:dyDescent="0.15">
      <c r="A164" s="33" t="s">
        <v>491</v>
      </c>
      <c r="B164" s="34" t="s">
        <v>492</v>
      </c>
      <c r="C164" s="35" t="s">
        <v>170</v>
      </c>
      <c r="D164" s="35" t="s">
        <v>51</v>
      </c>
      <c r="E164" s="9"/>
      <c r="F164" s="36"/>
      <c r="G164" s="33">
        <v>93</v>
      </c>
      <c r="H164" s="9">
        <v>68</v>
      </c>
      <c r="I164" s="9">
        <v>88</v>
      </c>
      <c r="J164" s="9">
        <v>23</v>
      </c>
      <c r="K164" s="9">
        <v>37.5</v>
      </c>
      <c r="L164" s="9">
        <v>45</v>
      </c>
      <c r="M164" s="4">
        <f t="shared" si="74"/>
        <v>354.5</v>
      </c>
      <c r="N164" s="33"/>
      <c r="O164" s="9">
        <f>IF($D164="理科",IF(AND($M164&gt;='高考-分数线'!$C$2,$G164&gt;='高考-分数线'!$D$2),36,IF($G164&gt;='高考-分数线'!$D$2,18,0)),IF($D164="文科",IF(AND($M164&gt;='高考-分数线'!$C$3,$G164&gt;='高考-分数线'!$D$3),36,IF($G164&gt;='高考-分数线'!$D$3,18,0))))</f>
        <v>0</v>
      </c>
      <c r="P164" s="9">
        <f>IF($D164="理科",IF(AND($M164&gt;='高考-分数线'!$C$2,H164&gt;='高考-分数线'!$E$2),36,IF(H164&gt;='高考-分数线'!$E$2,18,0)),IF($D164="文科",IF(AND($M164&gt;='高考-分数线'!$C$3,H164&gt;='高考-分数线'!$E$3),36,IF(H164&gt;='高考-分数线'!$E$3,18,0))))</f>
        <v>0</v>
      </c>
      <c r="Q164" s="9">
        <f>IF($D164="理科",IF(AND($M164&gt;='高考-分数线'!$C$2,I164&gt;='高考-分数线'!$F$2),36,IF(I164&gt;='高考-分数线'!$F$2,18,0)),IF($D164="文科",IF(AND($M164&gt;='高考-分数线'!$C$3,I164&gt;='高考-分数线'!$F$3),36,IF(I164&gt;='高考-分数线'!$F$3,18,0))))</f>
        <v>0</v>
      </c>
      <c r="R164" s="9">
        <f>IF($D164="理科",IF(AND($M164&gt;='高考-分数线'!$C$2,J164&gt;='高考-分数线'!$G$2),36,IF(J164&gt;='高考-分数线'!$G$2,18,0)),IF($D164="文科",IF(AND($M164&gt;='高考-分数线'!$C$3,J164&gt;='高考-分数线'!$G$3),36,IF(J164&gt;='高考-分数线'!$G$3,18,0))))</f>
        <v>0</v>
      </c>
      <c r="S164" s="9">
        <f>IF($D164="理科",IF(AND($M164&gt;='高考-分数线'!$C$2,K164&gt;='高考-分数线'!$H$2),36,IF(K164&gt;='高考-分数线'!$H$2,18,0)),IF($D164="文科",IF(AND($M164&gt;='高考-分数线'!$C$3,K164&gt;='高考-分数线'!$H$3),36,IF(K164&gt;='高考-分数线'!$H$3,18,0))))</f>
        <v>0</v>
      </c>
      <c r="T164" s="9">
        <f>IF($D164="理科",IF(AND($M164&gt;='高考-分数线'!$C$2,L164&gt;='高考-分数线'!$I$2),36,IF(L164&gt;='高考-分数线'!$I$2,18,0)),IF($D164="文科",IF(AND($M164&gt;='高考-分数线'!$C$3,L164&gt;='高考-分数线'!$I$3),36,IF(L164&gt;='高考-分数线'!$I$3,18,0))))</f>
        <v>0</v>
      </c>
      <c r="U164" s="33"/>
      <c r="V164" s="54" t="s">
        <v>78</v>
      </c>
      <c r="W164" s="9">
        <f t="shared" si="75"/>
        <v>0</v>
      </c>
      <c r="X164" s="54" t="s">
        <v>79</v>
      </c>
      <c r="Y164" s="9">
        <f t="shared" si="76"/>
        <v>0</v>
      </c>
      <c r="Z164" s="54" t="s">
        <v>86</v>
      </c>
      <c r="AA164" s="9">
        <f t="shared" si="77"/>
        <v>0</v>
      </c>
      <c r="AB164" s="54" t="s">
        <v>94</v>
      </c>
      <c r="AC164" s="9">
        <f t="shared" si="78"/>
        <v>0</v>
      </c>
      <c r="AD164" s="54" t="s">
        <v>99</v>
      </c>
      <c r="AE164" s="9">
        <f t="shared" si="79"/>
        <v>0</v>
      </c>
      <c r="AF164" s="54" t="s">
        <v>102</v>
      </c>
      <c r="AG164" s="9">
        <f t="shared" si="80"/>
        <v>0</v>
      </c>
      <c r="AH164" s="9"/>
      <c r="AI164" s="9" t="s">
        <v>78</v>
      </c>
      <c r="AJ164" s="9">
        <f t="shared" si="81"/>
        <v>0</v>
      </c>
      <c r="AK164" s="55" t="s">
        <v>82</v>
      </c>
      <c r="AL164" s="9">
        <f t="shared" si="82"/>
        <v>0</v>
      </c>
      <c r="AM164" s="9" t="s">
        <v>85</v>
      </c>
      <c r="AN164" s="9">
        <f t="shared" si="83"/>
        <v>0</v>
      </c>
      <c r="AO164" s="54" t="s">
        <v>93</v>
      </c>
      <c r="AP164" s="9">
        <f t="shared" si="84"/>
        <v>0</v>
      </c>
      <c r="AQ164" s="54" t="s">
        <v>96</v>
      </c>
      <c r="AR164" s="9">
        <f t="shared" si="85"/>
        <v>0</v>
      </c>
      <c r="AS164" s="54" t="s">
        <v>102</v>
      </c>
      <c r="AT164" s="9">
        <f t="shared" si="86"/>
        <v>0</v>
      </c>
      <c r="AU164" s="9"/>
      <c r="AV164" s="54" t="s">
        <v>78</v>
      </c>
      <c r="AW164" s="9">
        <f t="shared" si="87"/>
        <v>0</v>
      </c>
      <c r="AX164" s="54" t="s">
        <v>79</v>
      </c>
      <c r="AY164" s="9">
        <f t="shared" si="88"/>
        <v>0</v>
      </c>
      <c r="AZ164" s="54" t="s">
        <v>89</v>
      </c>
      <c r="BA164" s="9">
        <f t="shared" si="89"/>
        <v>0</v>
      </c>
      <c r="BB164" s="54" t="s">
        <v>93</v>
      </c>
      <c r="BC164" s="9">
        <f t="shared" si="90"/>
        <v>0</v>
      </c>
      <c r="BD164" s="54" t="s">
        <v>96</v>
      </c>
      <c r="BE164" s="9">
        <f t="shared" si="91"/>
        <v>0</v>
      </c>
      <c r="BF164" s="54" t="s">
        <v>122</v>
      </c>
      <c r="BG164" s="9">
        <f t="shared" si="92"/>
        <v>0</v>
      </c>
      <c r="BH164" s="9"/>
      <c r="BI164" s="54" t="s">
        <v>78</v>
      </c>
      <c r="BJ164" s="9">
        <f t="shared" si="93"/>
        <v>0</v>
      </c>
      <c r="BK164" s="55" t="s">
        <v>79</v>
      </c>
      <c r="BL164" s="9">
        <f t="shared" si="94"/>
        <v>0</v>
      </c>
      <c r="BM164" s="54" t="s">
        <v>89</v>
      </c>
      <c r="BN164" s="9">
        <f t="shared" si="95"/>
        <v>0</v>
      </c>
      <c r="BO164" s="54" t="s">
        <v>93</v>
      </c>
      <c r="BP164" s="9">
        <f t="shared" si="96"/>
        <v>0</v>
      </c>
      <c r="BQ164" s="54" t="s">
        <v>96</v>
      </c>
      <c r="BR164" s="9">
        <f t="shared" si="97"/>
        <v>0</v>
      </c>
      <c r="BS164" s="54" t="s">
        <v>122</v>
      </c>
      <c r="BT164" s="9">
        <f t="shared" si="98"/>
        <v>0</v>
      </c>
      <c r="BU164" s="9"/>
      <c r="BV164" s="54" t="s">
        <v>77</v>
      </c>
      <c r="BW164" s="9">
        <f t="shared" si="99"/>
        <v>0</v>
      </c>
      <c r="BX164" s="55" t="s">
        <v>83</v>
      </c>
      <c r="BY164" s="9">
        <f t="shared" si="100"/>
        <v>0</v>
      </c>
      <c r="BZ164" s="54" t="s">
        <v>90</v>
      </c>
      <c r="CA164" s="9">
        <f t="shared" si="101"/>
        <v>0</v>
      </c>
      <c r="CB164" s="54" t="s">
        <v>95</v>
      </c>
      <c r="CC164" s="9">
        <f t="shared" si="102"/>
        <v>0</v>
      </c>
      <c r="CD164" s="54" t="s">
        <v>99</v>
      </c>
      <c r="CE164" s="9">
        <f t="shared" si="103"/>
        <v>0</v>
      </c>
      <c r="CF164" s="54" t="s">
        <v>102</v>
      </c>
      <c r="CG164" s="9">
        <f t="shared" si="104"/>
        <v>0</v>
      </c>
      <c r="CH164" s="9"/>
      <c r="CI164" s="54" t="s">
        <v>77</v>
      </c>
      <c r="CJ164" s="9">
        <f t="shared" si="105"/>
        <v>0</v>
      </c>
      <c r="CK164" s="55" t="s">
        <v>83</v>
      </c>
      <c r="CL164" s="9">
        <f t="shared" si="106"/>
        <v>0</v>
      </c>
      <c r="CM164" s="54" t="s">
        <v>90</v>
      </c>
      <c r="CN164" s="9">
        <f t="shared" si="107"/>
        <v>0</v>
      </c>
      <c r="CO164" s="54" t="s">
        <v>95</v>
      </c>
      <c r="CP164" s="9">
        <f t="shared" si="108"/>
        <v>0</v>
      </c>
      <c r="CQ164" s="54" t="s">
        <v>99</v>
      </c>
      <c r="CR164" s="9">
        <f t="shared" si="109"/>
        <v>0</v>
      </c>
      <c r="CS164" s="54" t="s">
        <v>102</v>
      </c>
      <c r="CT164" s="9">
        <f t="shared" si="110"/>
        <v>0</v>
      </c>
    </row>
    <row r="165" spans="1:98" x14ac:dyDescent="0.15">
      <c r="A165" s="33" t="s">
        <v>493</v>
      </c>
      <c r="B165" s="34" t="s">
        <v>494</v>
      </c>
      <c r="C165" s="35" t="s">
        <v>170</v>
      </c>
      <c r="D165" s="35" t="s">
        <v>51</v>
      </c>
      <c r="E165" s="9"/>
      <c r="F165" s="36"/>
      <c r="G165" s="33">
        <v>104</v>
      </c>
      <c r="H165" s="9">
        <v>68</v>
      </c>
      <c r="I165" s="9">
        <v>65</v>
      </c>
      <c r="J165" s="9">
        <v>45</v>
      </c>
      <c r="K165" s="9">
        <v>42</v>
      </c>
      <c r="L165" s="9">
        <v>30</v>
      </c>
      <c r="M165" s="4">
        <f t="shared" si="74"/>
        <v>354</v>
      </c>
      <c r="N165" s="33"/>
      <c r="O165" s="9">
        <f>IF($D165="理科",IF(AND($M165&gt;='高考-分数线'!$C$2,$G165&gt;='高考-分数线'!$D$2),36,IF($G165&gt;='高考-分数线'!$D$2,18,0)),IF($D165="文科",IF(AND($M165&gt;='高考-分数线'!$C$3,$G165&gt;='高考-分数线'!$D$3),36,IF($G165&gt;='高考-分数线'!$D$3,18,0))))</f>
        <v>18</v>
      </c>
      <c r="P165" s="9">
        <f>IF($D165="理科",IF(AND($M165&gt;='高考-分数线'!$C$2,H165&gt;='高考-分数线'!$E$2),36,IF(H165&gt;='高考-分数线'!$E$2,18,0)),IF($D165="文科",IF(AND($M165&gt;='高考-分数线'!$C$3,H165&gt;='高考-分数线'!$E$3),36,IF(H165&gt;='高考-分数线'!$E$3,18,0))))</f>
        <v>0</v>
      </c>
      <c r="Q165" s="9">
        <f>IF($D165="理科",IF(AND($M165&gt;='高考-分数线'!$C$2,I165&gt;='高考-分数线'!$F$2),36,IF(I165&gt;='高考-分数线'!$F$2,18,0)),IF($D165="文科",IF(AND($M165&gt;='高考-分数线'!$C$3,I165&gt;='高考-分数线'!$F$3),36,IF(I165&gt;='高考-分数线'!$F$3,18,0))))</f>
        <v>0</v>
      </c>
      <c r="R165" s="9">
        <f>IF($D165="理科",IF(AND($M165&gt;='高考-分数线'!$C$2,J165&gt;='高考-分数线'!$G$2),36,IF(J165&gt;='高考-分数线'!$G$2,18,0)),IF($D165="文科",IF(AND($M165&gt;='高考-分数线'!$C$3,J165&gt;='高考-分数线'!$G$3),36,IF(J165&gt;='高考-分数线'!$G$3,18,0))))</f>
        <v>0</v>
      </c>
      <c r="S165" s="9">
        <f>IF($D165="理科",IF(AND($M165&gt;='高考-分数线'!$C$2,K165&gt;='高考-分数线'!$H$2),36,IF(K165&gt;='高考-分数线'!$H$2,18,0)),IF($D165="文科",IF(AND($M165&gt;='高考-分数线'!$C$3,K165&gt;='高考-分数线'!$H$3),36,IF(K165&gt;='高考-分数线'!$H$3,18,0))))</f>
        <v>0</v>
      </c>
      <c r="T165" s="9">
        <f>IF($D165="理科",IF(AND($M165&gt;='高考-分数线'!$C$2,L165&gt;='高考-分数线'!$I$2),36,IF(L165&gt;='高考-分数线'!$I$2,18,0)),IF($D165="文科",IF(AND($M165&gt;='高考-分数线'!$C$3,L165&gt;='高考-分数线'!$I$3),36,IF(L165&gt;='高考-分数线'!$I$3,18,0))))</f>
        <v>0</v>
      </c>
      <c r="U165" s="33"/>
      <c r="V165" s="54" t="s">
        <v>76</v>
      </c>
      <c r="W165" s="9">
        <f t="shared" si="75"/>
        <v>1.8</v>
      </c>
      <c r="X165" s="54" t="s">
        <v>83</v>
      </c>
      <c r="Y165" s="9">
        <f t="shared" si="76"/>
        <v>0</v>
      </c>
      <c r="Z165" s="54" t="s">
        <v>85</v>
      </c>
      <c r="AA165" s="9">
        <f t="shared" si="77"/>
        <v>0</v>
      </c>
      <c r="AB165" s="54" t="s">
        <v>91</v>
      </c>
      <c r="AC165" s="9">
        <f t="shared" si="78"/>
        <v>0</v>
      </c>
      <c r="AD165" s="54" t="s">
        <v>125</v>
      </c>
      <c r="AE165" s="9">
        <f t="shared" si="79"/>
        <v>0</v>
      </c>
      <c r="AF165" s="54" t="s">
        <v>125</v>
      </c>
      <c r="AG165" s="9">
        <f t="shared" si="80"/>
        <v>0</v>
      </c>
      <c r="AH165" s="9"/>
      <c r="AI165" s="9" t="s">
        <v>78</v>
      </c>
      <c r="AJ165" s="9">
        <f t="shared" si="81"/>
        <v>1.8</v>
      </c>
      <c r="AK165" s="55" t="s">
        <v>82</v>
      </c>
      <c r="AL165" s="9">
        <f t="shared" si="82"/>
        <v>0</v>
      </c>
      <c r="AM165" s="9" t="s">
        <v>88</v>
      </c>
      <c r="AN165" s="9">
        <f t="shared" si="83"/>
        <v>0</v>
      </c>
      <c r="AO165" s="54" t="s">
        <v>91</v>
      </c>
      <c r="AP165" s="9">
        <f t="shared" si="84"/>
        <v>0</v>
      </c>
      <c r="AQ165" s="54" t="s">
        <v>99</v>
      </c>
      <c r="AR165" s="9">
        <f t="shared" si="85"/>
        <v>0</v>
      </c>
      <c r="AS165" s="54" t="s">
        <v>122</v>
      </c>
      <c r="AT165" s="9">
        <f t="shared" si="86"/>
        <v>0</v>
      </c>
      <c r="AU165" s="9"/>
      <c r="AV165" s="54" t="s">
        <v>78</v>
      </c>
      <c r="AW165" s="9">
        <f t="shared" si="87"/>
        <v>2.7</v>
      </c>
      <c r="AX165" s="54" t="s">
        <v>80</v>
      </c>
      <c r="AY165" s="9">
        <f t="shared" si="88"/>
        <v>0</v>
      </c>
      <c r="AZ165" s="54" t="s">
        <v>90</v>
      </c>
      <c r="BA165" s="9">
        <f t="shared" si="89"/>
        <v>0</v>
      </c>
      <c r="BB165" s="54" t="s">
        <v>91</v>
      </c>
      <c r="BC165" s="9">
        <f t="shared" si="90"/>
        <v>0</v>
      </c>
      <c r="BD165" s="54" t="s">
        <v>99</v>
      </c>
      <c r="BE165" s="9">
        <f t="shared" si="91"/>
        <v>0</v>
      </c>
      <c r="BF165" s="54" t="s">
        <v>122</v>
      </c>
      <c r="BG165" s="9">
        <f t="shared" si="92"/>
        <v>0</v>
      </c>
      <c r="BH165" s="9"/>
      <c r="BI165" s="54" t="s">
        <v>78</v>
      </c>
      <c r="BJ165" s="9">
        <f t="shared" si="93"/>
        <v>2.7</v>
      </c>
      <c r="BK165" s="55" t="s">
        <v>80</v>
      </c>
      <c r="BL165" s="9">
        <f t="shared" si="94"/>
        <v>0</v>
      </c>
      <c r="BM165" s="54" t="s">
        <v>90</v>
      </c>
      <c r="BN165" s="9">
        <f t="shared" si="95"/>
        <v>0</v>
      </c>
      <c r="BO165" s="54" t="s">
        <v>91</v>
      </c>
      <c r="BP165" s="9">
        <f t="shared" si="96"/>
        <v>0</v>
      </c>
      <c r="BQ165" s="54" t="s">
        <v>99</v>
      </c>
      <c r="BR165" s="9">
        <f t="shared" si="97"/>
        <v>0</v>
      </c>
      <c r="BS165" s="54" t="s">
        <v>122</v>
      </c>
      <c r="BT165" s="9">
        <f t="shared" si="98"/>
        <v>0</v>
      </c>
      <c r="BU165" s="9"/>
      <c r="BV165" s="54" t="s">
        <v>75</v>
      </c>
      <c r="BW165" s="9">
        <f t="shared" si="99"/>
        <v>4.5</v>
      </c>
      <c r="BX165" s="55" t="s">
        <v>138</v>
      </c>
      <c r="BY165" s="9">
        <f t="shared" si="100"/>
        <v>0</v>
      </c>
      <c r="BZ165" s="54" t="s">
        <v>88</v>
      </c>
      <c r="CA165" s="9">
        <f t="shared" si="101"/>
        <v>0</v>
      </c>
      <c r="CB165" s="54" t="s">
        <v>93</v>
      </c>
      <c r="CC165" s="9">
        <f t="shared" si="102"/>
        <v>0</v>
      </c>
      <c r="CD165" s="54" t="s">
        <v>99</v>
      </c>
      <c r="CE165" s="9">
        <f t="shared" si="103"/>
        <v>0</v>
      </c>
      <c r="CF165" s="54" t="s">
        <v>102</v>
      </c>
      <c r="CG165" s="9">
        <f t="shared" si="104"/>
        <v>0</v>
      </c>
      <c r="CH165" s="9"/>
      <c r="CI165" s="54" t="s">
        <v>75</v>
      </c>
      <c r="CJ165" s="9">
        <f t="shared" si="105"/>
        <v>4.5</v>
      </c>
      <c r="CK165" s="55" t="s">
        <v>138</v>
      </c>
      <c r="CL165" s="9">
        <f t="shared" si="106"/>
        <v>0</v>
      </c>
      <c r="CM165" s="54" t="s">
        <v>88</v>
      </c>
      <c r="CN165" s="9">
        <f t="shared" si="107"/>
        <v>0</v>
      </c>
      <c r="CO165" s="54" t="s">
        <v>93</v>
      </c>
      <c r="CP165" s="9">
        <f t="shared" si="108"/>
        <v>0</v>
      </c>
      <c r="CQ165" s="54" t="s">
        <v>99</v>
      </c>
      <c r="CR165" s="9">
        <f t="shared" si="109"/>
        <v>0</v>
      </c>
      <c r="CS165" s="54" t="s">
        <v>102</v>
      </c>
      <c r="CT165" s="9">
        <f t="shared" si="110"/>
        <v>0</v>
      </c>
    </row>
    <row r="166" spans="1:98" x14ac:dyDescent="0.15">
      <c r="A166" s="33" t="s">
        <v>495</v>
      </c>
      <c r="B166" s="34" t="s">
        <v>496</v>
      </c>
      <c r="C166" s="35" t="s">
        <v>170</v>
      </c>
      <c r="D166" s="35" t="s">
        <v>51</v>
      </c>
      <c r="E166" s="9"/>
      <c r="F166" s="36"/>
      <c r="G166" s="33">
        <v>99</v>
      </c>
      <c r="H166" s="9">
        <v>77</v>
      </c>
      <c r="I166" s="9">
        <v>55</v>
      </c>
      <c r="J166" s="9">
        <v>20</v>
      </c>
      <c r="K166" s="9">
        <v>40.5</v>
      </c>
      <c r="L166" s="9">
        <v>61.5</v>
      </c>
      <c r="M166" s="4">
        <f t="shared" si="74"/>
        <v>353</v>
      </c>
      <c r="N166" s="33"/>
      <c r="O166" s="9">
        <f>IF($D166="理科",IF(AND($M166&gt;='高考-分数线'!$C$2,$G166&gt;='高考-分数线'!$D$2),36,IF($G166&gt;='高考-分数线'!$D$2,18,0)),IF($D166="文科",IF(AND($M166&gt;='高考-分数线'!$C$3,$G166&gt;='高考-分数线'!$D$3),36,IF($G166&gt;='高考-分数线'!$D$3,18,0))))</f>
        <v>0</v>
      </c>
      <c r="P166" s="9">
        <f>IF($D166="理科",IF(AND($M166&gt;='高考-分数线'!$C$2,H166&gt;='高考-分数线'!$E$2),36,IF(H166&gt;='高考-分数线'!$E$2,18,0)),IF($D166="文科",IF(AND($M166&gt;='高考-分数线'!$C$3,H166&gt;='高考-分数线'!$E$3),36,IF(H166&gt;='高考-分数线'!$E$3,18,0))))</f>
        <v>0</v>
      </c>
      <c r="Q166" s="9">
        <f>IF($D166="理科",IF(AND($M166&gt;='高考-分数线'!$C$2,I166&gt;='高考-分数线'!$F$2),36,IF(I166&gt;='高考-分数线'!$F$2,18,0)),IF($D166="文科",IF(AND($M166&gt;='高考-分数线'!$C$3,I166&gt;='高考-分数线'!$F$3),36,IF(I166&gt;='高考-分数线'!$F$3,18,0))))</f>
        <v>0</v>
      </c>
      <c r="R166" s="9">
        <f>IF($D166="理科",IF(AND($M166&gt;='高考-分数线'!$C$2,J166&gt;='高考-分数线'!$G$2),36,IF(J166&gt;='高考-分数线'!$G$2,18,0)),IF($D166="文科",IF(AND($M166&gt;='高考-分数线'!$C$3,J166&gt;='高考-分数线'!$G$3),36,IF(J166&gt;='高考-分数线'!$G$3,18,0))))</f>
        <v>0</v>
      </c>
      <c r="S166" s="9">
        <f>IF($D166="理科",IF(AND($M166&gt;='高考-分数线'!$C$2,K166&gt;='高考-分数线'!$H$2),36,IF(K166&gt;='高考-分数线'!$H$2,18,0)),IF($D166="文科",IF(AND($M166&gt;='高考-分数线'!$C$3,K166&gt;='高考-分数线'!$H$3),36,IF(K166&gt;='高考-分数线'!$H$3,18,0))))</f>
        <v>0</v>
      </c>
      <c r="T166" s="9">
        <f>IF($D166="理科",IF(AND($M166&gt;='高考-分数线'!$C$2,L166&gt;='高考-分数线'!$I$2),36,IF(L166&gt;='高考-分数线'!$I$2,18,0)),IF($D166="文科",IF(AND($M166&gt;='高考-分数线'!$C$3,L166&gt;='高考-分数线'!$I$3),36,IF(L166&gt;='高考-分数线'!$I$3,18,0))))</f>
        <v>0</v>
      </c>
      <c r="U166" s="33"/>
      <c r="V166" s="54" t="s">
        <v>73</v>
      </c>
      <c r="W166" s="9">
        <f t="shared" si="75"/>
        <v>0</v>
      </c>
      <c r="X166" s="54" t="s">
        <v>80</v>
      </c>
      <c r="Y166" s="9">
        <f t="shared" si="76"/>
        <v>0</v>
      </c>
      <c r="Z166" s="54" t="s">
        <v>89</v>
      </c>
      <c r="AA166" s="9">
        <f t="shared" si="77"/>
        <v>0</v>
      </c>
      <c r="AB166" s="54" t="s">
        <v>95</v>
      </c>
      <c r="AC166" s="9">
        <f t="shared" si="78"/>
        <v>0</v>
      </c>
      <c r="AD166" s="54" t="s">
        <v>98</v>
      </c>
      <c r="AE166" s="9">
        <f t="shared" si="79"/>
        <v>0</v>
      </c>
      <c r="AF166" s="54" t="s">
        <v>121</v>
      </c>
      <c r="AG166" s="9">
        <f t="shared" si="80"/>
        <v>0</v>
      </c>
      <c r="AH166" s="9"/>
      <c r="AI166" s="9" t="s">
        <v>78</v>
      </c>
      <c r="AJ166" s="9">
        <f t="shared" si="81"/>
        <v>0</v>
      </c>
      <c r="AK166" s="55" t="s">
        <v>83</v>
      </c>
      <c r="AL166" s="9">
        <f t="shared" si="82"/>
        <v>0</v>
      </c>
      <c r="AM166" s="9" t="s">
        <v>86</v>
      </c>
      <c r="AN166" s="9">
        <f t="shared" si="83"/>
        <v>0</v>
      </c>
      <c r="AO166" s="54" t="s">
        <v>94</v>
      </c>
      <c r="AP166" s="9">
        <f t="shared" si="84"/>
        <v>0</v>
      </c>
      <c r="AQ166" s="54" t="s">
        <v>99</v>
      </c>
      <c r="AR166" s="9">
        <f t="shared" si="85"/>
        <v>0</v>
      </c>
      <c r="AS166" s="54" t="s">
        <v>122</v>
      </c>
      <c r="AT166" s="9">
        <f t="shared" si="86"/>
        <v>0</v>
      </c>
      <c r="AU166" s="9"/>
      <c r="AV166" s="54" t="s">
        <v>78</v>
      </c>
      <c r="AW166" s="9">
        <f t="shared" si="87"/>
        <v>0</v>
      </c>
      <c r="AX166" s="54" t="s">
        <v>80</v>
      </c>
      <c r="AY166" s="9">
        <f t="shared" si="88"/>
        <v>0</v>
      </c>
      <c r="AZ166" s="54" t="s">
        <v>90</v>
      </c>
      <c r="BA166" s="9">
        <f t="shared" si="89"/>
        <v>0</v>
      </c>
      <c r="BB166" s="54" t="s">
        <v>93</v>
      </c>
      <c r="BC166" s="9">
        <f t="shared" si="90"/>
        <v>0</v>
      </c>
      <c r="BD166" s="54" t="s">
        <v>96</v>
      </c>
      <c r="BE166" s="9">
        <f t="shared" si="91"/>
        <v>0</v>
      </c>
      <c r="BF166" s="54" t="s">
        <v>122</v>
      </c>
      <c r="BG166" s="9">
        <f t="shared" si="92"/>
        <v>0</v>
      </c>
      <c r="BH166" s="9"/>
      <c r="BI166" s="54" t="s">
        <v>78</v>
      </c>
      <c r="BJ166" s="9">
        <f t="shared" si="93"/>
        <v>0</v>
      </c>
      <c r="BK166" s="55" t="s">
        <v>80</v>
      </c>
      <c r="BL166" s="9">
        <f t="shared" si="94"/>
        <v>0</v>
      </c>
      <c r="BM166" s="54" t="s">
        <v>90</v>
      </c>
      <c r="BN166" s="9">
        <f t="shared" si="95"/>
        <v>0</v>
      </c>
      <c r="BO166" s="54" t="s">
        <v>93</v>
      </c>
      <c r="BP166" s="9">
        <f t="shared" si="96"/>
        <v>0</v>
      </c>
      <c r="BQ166" s="54" t="s">
        <v>96</v>
      </c>
      <c r="BR166" s="9">
        <f t="shared" si="97"/>
        <v>0</v>
      </c>
      <c r="BS166" s="54" t="s">
        <v>122</v>
      </c>
      <c r="BT166" s="9">
        <f t="shared" si="98"/>
        <v>0</v>
      </c>
      <c r="BU166" s="9"/>
      <c r="BV166" s="54" t="s">
        <v>77</v>
      </c>
      <c r="BW166" s="9">
        <f t="shared" si="99"/>
        <v>0</v>
      </c>
      <c r="BX166" s="55" t="s">
        <v>83</v>
      </c>
      <c r="BY166" s="9">
        <f t="shared" si="100"/>
        <v>0</v>
      </c>
      <c r="BZ166" s="54" t="s">
        <v>90</v>
      </c>
      <c r="CA166" s="9">
        <f t="shared" si="101"/>
        <v>0</v>
      </c>
      <c r="CB166" s="54" t="s">
        <v>94</v>
      </c>
      <c r="CC166" s="9">
        <f t="shared" si="102"/>
        <v>0</v>
      </c>
      <c r="CD166" s="54" t="s">
        <v>96</v>
      </c>
      <c r="CE166" s="9">
        <f t="shared" si="103"/>
        <v>0</v>
      </c>
      <c r="CF166" s="54" t="s">
        <v>122</v>
      </c>
      <c r="CG166" s="9">
        <f t="shared" si="104"/>
        <v>0</v>
      </c>
      <c r="CH166" s="9"/>
      <c r="CI166" s="54" t="s">
        <v>77</v>
      </c>
      <c r="CJ166" s="9">
        <f t="shared" si="105"/>
        <v>0</v>
      </c>
      <c r="CK166" s="55" t="s">
        <v>83</v>
      </c>
      <c r="CL166" s="9">
        <f t="shared" si="106"/>
        <v>0</v>
      </c>
      <c r="CM166" s="54" t="s">
        <v>90</v>
      </c>
      <c r="CN166" s="9">
        <f t="shared" si="107"/>
        <v>0</v>
      </c>
      <c r="CO166" s="54" t="s">
        <v>94</v>
      </c>
      <c r="CP166" s="9">
        <f t="shared" si="108"/>
        <v>0</v>
      </c>
      <c r="CQ166" s="54" t="s">
        <v>96</v>
      </c>
      <c r="CR166" s="9">
        <f t="shared" si="109"/>
        <v>0</v>
      </c>
      <c r="CS166" s="54" t="s">
        <v>122</v>
      </c>
      <c r="CT166" s="9">
        <f t="shared" si="110"/>
        <v>0</v>
      </c>
    </row>
    <row r="167" spans="1:98" x14ac:dyDescent="0.15">
      <c r="A167" s="33" t="s">
        <v>497</v>
      </c>
      <c r="B167" s="34" t="s">
        <v>498</v>
      </c>
      <c r="C167" s="35" t="s">
        <v>170</v>
      </c>
      <c r="D167" s="35" t="s">
        <v>51</v>
      </c>
      <c r="E167" s="9"/>
      <c r="F167" s="36"/>
      <c r="G167" s="33">
        <v>90</v>
      </c>
      <c r="H167" s="9">
        <v>87</v>
      </c>
      <c r="I167" s="9">
        <v>78</v>
      </c>
      <c r="J167" s="9">
        <v>39</v>
      </c>
      <c r="K167" s="9">
        <v>27</v>
      </c>
      <c r="L167" s="9">
        <v>29</v>
      </c>
      <c r="M167" s="4">
        <f t="shared" si="74"/>
        <v>350</v>
      </c>
      <c r="N167" s="33"/>
      <c r="O167" s="9">
        <f>IF($D167="理科",IF(AND($M167&gt;='高考-分数线'!$C$2,$G167&gt;='高考-分数线'!$D$2),36,IF($G167&gt;='高考-分数线'!$D$2,18,0)),IF($D167="文科",IF(AND($M167&gt;='高考-分数线'!$C$3,$G167&gt;='高考-分数线'!$D$3),36,IF($G167&gt;='高考-分数线'!$D$3,18,0))))</f>
        <v>0</v>
      </c>
      <c r="P167" s="9">
        <f>IF($D167="理科",IF(AND($M167&gt;='高考-分数线'!$C$2,H167&gt;='高考-分数线'!$E$2),36,IF(H167&gt;='高考-分数线'!$E$2,18,0)),IF($D167="文科",IF(AND($M167&gt;='高考-分数线'!$C$3,H167&gt;='高考-分数线'!$E$3),36,IF(H167&gt;='高考-分数线'!$E$3,18,0))))</f>
        <v>0</v>
      </c>
      <c r="Q167" s="9">
        <f>IF($D167="理科",IF(AND($M167&gt;='高考-分数线'!$C$2,I167&gt;='高考-分数线'!$F$2),36,IF(I167&gt;='高考-分数线'!$F$2,18,0)),IF($D167="文科",IF(AND($M167&gt;='高考-分数线'!$C$3,I167&gt;='高考-分数线'!$F$3),36,IF(I167&gt;='高考-分数线'!$F$3,18,0))))</f>
        <v>0</v>
      </c>
      <c r="R167" s="9">
        <f>IF($D167="理科",IF(AND($M167&gt;='高考-分数线'!$C$2,J167&gt;='高考-分数线'!$G$2),36,IF(J167&gt;='高考-分数线'!$G$2,18,0)),IF($D167="文科",IF(AND($M167&gt;='高考-分数线'!$C$3,J167&gt;='高考-分数线'!$G$3),36,IF(J167&gt;='高考-分数线'!$G$3,18,0))))</f>
        <v>0</v>
      </c>
      <c r="S167" s="9">
        <f>IF($D167="理科",IF(AND($M167&gt;='高考-分数线'!$C$2,K167&gt;='高考-分数线'!$H$2),36,IF(K167&gt;='高考-分数线'!$H$2,18,0)),IF($D167="文科",IF(AND($M167&gt;='高考-分数线'!$C$3,K167&gt;='高考-分数线'!$H$3),36,IF(K167&gt;='高考-分数线'!$H$3,18,0))))</f>
        <v>0</v>
      </c>
      <c r="T167" s="9">
        <f>IF($D167="理科",IF(AND($M167&gt;='高考-分数线'!$C$2,L167&gt;='高考-分数线'!$I$2),36,IF(L167&gt;='高考-分数线'!$I$2,18,0)),IF($D167="文科",IF(AND($M167&gt;='高考-分数线'!$C$3,L167&gt;='高考-分数线'!$I$3),36,IF(L167&gt;='高考-分数线'!$I$3,18,0))))</f>
        <v>0</v>
      </c>
      <c r="U167" s="33"/>
      <c r="V167" s="54" t="s">
        <v>76</v>
      </c>
      <c r="W167" s="9">
        <f t="shared" si="75"/>
        <v>0</v>
      </c>
      <c r="X167" s="54" t="s">
        <v>83</v>
      </c>
      <c r="Y167" s="9">
        <f t="shared" si="76"/>
        <v>0</v>
      </c>
      <c r="Z167" s="54" t="s">
        <v>85</v>
      </c>
      <c r="AA167" s="9">
        <f t="shared" si="77"/>
        <v>0</v>
      </c>
      <c r="AB167" s="54" t="s">
        <v>91</v>
      </c>
      <c r="AC167" s="9">
        <f t="shared" si="78"/>
        <v>0</v>
      </c>
      <c r="AD167" s="54" t="s">
        <v>125</v>
      </c>
      <c r="AE167" s="9">
        <f t="shared" si="79"/>
        <v>0</v>
      </c>
      <c r="AF167" s="54" t="s">
        <v>125</v>
      </c>
      <c r="AG167" s="9">
        <f t="shared" si="80"/>
        <v>0</v>
      </c>
      <c r="AH167" s="9"/>
      <c r="AI167" s="9" t="s">
        <v>75</v>
      </c>
      <c r="AJ167" s="9">
        <f t="shared" si="81"/>
        <v>0</v>
      </c>
      <c r="AK167" s="55" t="s">
        <v>82</v>
      </c>
      <c r="AL167" s="9">
        <f t="shared" si="82"/>
        <v>0</v>
      </c>
      <c r="AM167" s="9" t="s">
        <v>88</v>
      </c>
      <c r="AN167" s="9">
        <f t="shared" si="83"/>
        <v>0</v>
      </c>
      <c r="AO167" s="54" t="s">
        <v>91</v>
      </c>
      <c r="AP167" s="9">
        <f t="shared" si="84"/>
        <v>0</v>
      </c>
      <c r="AQ167" s="54" t="s">
        <v>96</v>
      </c>
      <c r="AR167" s="9">
        <f t="shared" si="85"/>
        <v>0</v>
      </c>
      <c r="AS167" s="54" t="s">
        <v>102</v>
      </c>
      <c r="AT167" s="9">
        <f t="shared" si="86"/>
        <v>0</v>
      </c>
      <c r="AU167" s="9"/>
      <c r="AV167" s="54" t="s">
        <v>75</v>
      </c>
      <c r="AW167" s="9">
        <f t="shared" si="87"/>
        <v>0</v>
      </c>
      <c r="AX167" s="54" t="s">
        <v>79</v>
      </c>
      <c r="AY167" s="9">
        <f t="shared" si="88"/>
        <v>0</v>
      </c>
      <c r="AZ167" s="54" t="s">
        <v>85</v>
      </c>
      <c r="BA167" s="9">
        <f t="shared" si="89"/>
        <v>0</v>
      </c>
      <c r="BB167" s="54" t="s">
        <v>91</v>
      </c>
      <c r="BC167" s="9">
        <f t="shared" si="90"/>
        <v>0</v>
      </c>
      <c r="BD167" s="54" t="s">
        <v>96</v>
      </c>
      <c r="BE167" s="9">
        <f t="shared" si="91"/>
        <v>0</v>
      </c>
      <c r="BF167" s="54" t="s">
        <v>102</v>
      </c>
      <c r="BG167" s="9">
        <f t="shared" si="92"/>
        <v>0</v>
      </c>
      <c r="BH167" s="9"/>
      <c r="BI167" s="54" t="s">
        <v>75</v>
      </c>
      <c r="BJ167" s="9">
        <f t="shared" si="93"/>
        <v>0</v>
      </c>
      <c r="BK167" s="55" t="s">
        <v>79</v>
      </c>
      <c r="BL167" s="9">
        <f t="shared" si="94"/>
        <v>0</v>
      </c>
      <c r="BM167" s="54" t="s">
        <v>85</v>
      </c>
      <c r="BN167" s="9">
        <f t="shared" si="95"/>
        <v>0</v>
      </c>
      <c r="BO167" s="54" t="s">
        <v>91</v>
      </c>
      <c r="BP167" s="9">
        <f t="shared" si="96"/>
        <v>0</v>
      </c>
      <c r="BQ167" s="54" t="s">
        <v>96</v>
      </c>
      <c r="BR167" s="9">
        <f t="shared" si="97"/>
        <v>0</v>
      </c>
      <c r="BS167" s="54" t="s">
        <v>102</v>
      </c>
      <c r="BT167" s="9">
        <f t="shared" si="98"/>
        <v>0</v>
      </c>
      <c r="BU167" s="9"/>
      <c r="BV167" s="54" t="s">
        <v>75</v>
      </c>
      <c r="BW167" s="9">
        <f t="shared" si="99"/>
        <v>0</v>
      </c>
      <c r="BX167" s="55" t="s">
        <v>138</v>
      </c>
      <c r="BY167" s="9">
        <f t="shared" si="100"/>
        <v>0</v>
      </c>
      <c r="BZ167" s="54" t="s">
        <v>88</v>
      </c>
      <c r="CA167" s="9">
        <f t="shared" si="101"/>
        <v>0</v>
      </c>
      <c r="CB167" s="54" t="s">
        <v>93</v>
      </c>
      <c r="CC167" s="9">
        <f t="shared" si="102"/>
        <v>0</v>
      </c>
      <c r="CD167" s="54" t="s">
        <v>99</v>
      </c>
      <c r="CE167" s="9">
        <f t="shared" si="103"/>
        <v>0</v>
      </c>
      <c r="CF167" s="54" t="s">
        <v>102</v>
      </c>
      <c r="CG167" s="9">
        <f t="shared" si="104"/>
        <v>0</v>
      </c>
      <c r="CH167" s="9"/>
      <c r="CI167" s="54" t="s">
        <v>75</v>
      </c>
      <c r="CJ167" s="9">
        <f t="shared" si="105"/>
        <v>0</v>
      </c>
      <c r="CK167" s="55" t="s">
        <v>138</v>
      </c>
      <c r="CL167" s="9">
        <f t="shared" si="106"/>
        <v>0</v>
      </c>
      <c r="CM167" s="54" t="s">
        <v>88</v>
      </c>
      <c r="CN167" s="9">
        <f t="shared" si="107"/>
        <v>0</v>
      </c>
      <c r="CO167" s="54" t="s">
        <v>93</v>
      </c>
      <c r="CP167" s="9">
        <f t="shared" si="108"/>
        <v>0</v>
      </c>
      <c r="CQ167" s="54" t="s">
        <v>99</v>
      </c>
      <c r="CR167" s="9">
        <f t="shared" si="109"/>
        <v>0</v>
      </c>
      <c r="CS167" s="54" t="s">
        <v>102</v>
      </c>
      <c r="CT167" s="9">
        <f t="shared" si="110"/>
        <v>0</v>
      </c>
    </row>
    <row r="168" spans="1:98" x14ac:dyDescent="0.15">
      <c r="A168" s="33" t="s">
        <v>499</v>
      </c>
      <c r="B168" s="34" t="s">
        <v>500</v>
      </c>
      <c r="C168" s="35" t="s">
        <v>170</v>
      </c>
      <c r="D168" s="35" t="s">
        <v>51</v>
      </c>
      <c r="E168" s="9"/>
      <c r="F168" s="36"/>
      <c r="G168" s="33">
        <v>81</v>
      </c>
      <c r="H168" s="9">
        <v>64</v>
      </c>
      <c r="I168" s="9">
        <v>72</v>
      </c>
      <c r="J168" s="9">
        <v>50</v>
      </c>
      <c r="K168" s="9">
        <v>35</v>
      </c>
      <c r="L168" s="9">
        <v>46.5</v>
      </c>
      <c r="M168" s="4">
        <f t="shared" si="74"/>
        <v>348.5</v>
      </c>
      <c r="N168" s="33"/>
      <c r="O168" s="9">
        <f>IF($D168="理科",IF(AND($M168&gt;='高考-分数线'!$C$2,$G168&gt;='高考-分数线'!$D$2),36,IF($G168&gt;='高考-分数线'!$D$2,18,0)),IF($D168="文科",IF(AND($M168&gt;='高考-分数线'!$C$3,$G168&gt;='高考-分数线'!$D$3),36,IF($G168&gt;='高考-分数线'!$D$3,18,0))))</f>
        <v>0</v>
      </c>
      <c r="P168" s="9">
        <f>IF($D168="理科",IF(AND($M168&gt;='高考-分数线'!$C$2,H168&gt;='高考-分数线'!$E$2),36,IF(H168&gt;='高考-分数线'!$E$2,18,0)),IF($D168="文科",IF(AND($M168&gt;='高考-分数线'!$C$3,H168&gt;='高考-分数线'!$E$3),36,IF(H168&gt;='高考-分数线'!$E$3,18,0))))</f>
        <v>0</v>
      </c>
      <c r="Q168" s="9">
        <f>IF($D168="理科",IF(AND($M168&gt;='高考-分数线'!$C$2,I168&gt;='高考-分数线'!$F$2),36,IF(I168&gt;='高考-分数线'!$F$2,18,0)),IF($D168="文科",IF(AND($M168&gt;='高考-分数线'!$C$3,I168&gt;='高考-分数线'!$F$3),36,IF(I168&gt;='高考-分数线'!$F$3,18,0))))</f>
        <v>0</v>
      </c>
      <c r="R168" s="9">
        <f>IF($D168="理科",IF(AND($M168&gt;='高考-分数线'!$C$2,J168&gt;='高考-分数线'!$G$2),36,IF(J168&gt;='高考-分数线'!$G$2,18,0)),IF($D168="文科",IF(AND($M168&gt;='高考-分数线'!$C$3,J168&gt;='高考-分数线'!$G$3),36,IF(J168&gt;='高考-分数线'!$G$3,18,0))))</f>
        <v>0</v>
      </c>
      <c r="S168" s="9">
        <f>IF($D168="理科",IF(AND($M168&gt;='高考-分数线'!$C$2,K168&gt;='高考-分数线'!$H$2),36,IF(K168&gt;='高考-分数线'!$H$2,18,0)),IF($D168="文科",IF(AND($M168&gt;='高考-分数线'!$C$3,K168&gt;='高考-分数线'!$H$3),36,IF(K168&gt;='高考-分数线'!$H$3,18,0))))</f>
        <v>0</v>
      </c>
      <c r="T168" s="9">
        <f>IF($D168="理科",IF(AND($M168&gt;='高考-分数线'!$C$2,L168&gt;='高考-分数线'!$I$2),36,IF(L168&gt;='高考-分数线'!$I$2,18,0)),IF($D168="文科",IF(AND($M168&gt;='高考-分数线'!$C$3,L168&gt;='高考-分数线'!$I$3),36,IF(L168&gt;='高考-分数线'!$I$3,18,0))))</f>
        <v>0</v>
      </c>
      <c r="U168" s="33"/>
      <c r="V168" s="54" t="s">
        <v>77</v>
      </c>
      <c r="W168" s="9">
        <f t="shared" si="75"/>
        <v>0</v>
      </c>
      <c r="X168" s="54" t="s">
        <v>81</v>
      </c>
      <c r="Y168" s="9">
        <f t="shared" si="76"/>
        <v>0</v>
      </c>
      <c r="Z168" s="54" t="s">
        <v>90</v>
      </c>
      <c r="AA168" s="9">
        <f t="shared" si="77"/>
        <v>0</v>
      </c>
      <c r="AB168" s="54" t="s">
        <v>93</v>
      </c>
      <c r="AC168" s="9">
        <f t="shared" si="78"/>
        <v>0</v>
      </c>
      <c r="AD168" s="54" t="s">
        <v>125</v>
      </c>
      <c r="AE168" s="9">
        <f t="shared" si="79"/>
        <v>0</v>
      </c>
      <c r="AF168" s="54" t="s">
        <v>102</v>
      </c>
      <c r="AG168" s="9">
        <f t="shared" si="80"/>
        <v>0</v>
      </c>
      <c r="AH168" s="9"/>
      <c r="AI168" s="9" t="s">
        <v>74</v>
      </c>
      <c r="AJ168" s="9">
        <f t="shared" si="81"/>
        <v>0</v>
      </c>
      <c r="AK168" s="55" t="s">
        <v>79</v>
      </c>
      <c r="AL168" s="9">
        <f t="shared" si="82"/>
        <v>0</v>
      </c>
      <c r="AM168" s="9" t="s">
        <v>89</v>
      </c>
      <c r="AN168" s="9">
        <f t="shared" si="83"/>
        <v>0</v>
      </c>
      <c r="AO168" s="54" t="s">
        <v>95</v>
      </c>
      <c r="AP168" s="9">
        <f t="shared" si="84"/>
        <v>0</v>
      </c>
      <c r="AQ168" s="54" t="s">
        <v>96</v>
      </c>
      <c r="AR168" s="9">
        <f t="shared" si="85"/>
        <v>0</v>
      </c>
      <c r="AS168" s="54" t="s">
        <v>102</v>
      </c>
      <c r="AT168" s="9">
        <f t="shared" si="86"/>
        <v>0</v>
      </c>
      <c r="AU168" s="9"/>
      <c r="AV168" s="54" t="s">
        <v>74</v>
      </c>
      <c r="AW168" s="9">
        <f t="shared" si="87"/>
        <v>0</v>
      </c>
      <c r="AX168" s="54" t="s">
        <v>79</v>
      </c>
      <c r="AY168" s="9">
        <f t="shared" si="88"/>
        <v>0</v>
      </c>
      <c r="AZ168" s="54" t="s">
        <v>89</v>
      </c>
      <c r="BA168" s="9">
        <f t="shared" si="89"/>
        <v>0</v>
      </c>
      <c r="BB168" s="54" t="s">
        <v>94</v>
      </c>
      <c r="BC168" s="9">
        <f t="shared" si="90"/>
        <v>0</v>
      </c>
      <c r="BD168" s="54" t="s">
        <v>99</v>
      </c>
      <c r="BE168" s="9">
        <f t="shared" si="91"/>
        <v>0</v>
      </c>
      <c r="BF168" s="54" t="s">
        <v>102</v>
      </c>
      <c r="BG168" s="9">
        <f t="shared" si="92"/>
        <v>0</v>
      </c>
      <c r="BH168" s="9"/>
      <c r="BI168" s="54" t="s">
        <v>74</v>
      </c>
      <c r="BJ168" s="9">
        <f t="shared" si="93"/>
        <v>0</v>
      </c>
      <c r="BK168" s="55" t="s">
        <v>79</v>
      </c>
      <c r="BL168" s="9">
        <f t="shared" si="94"/>
        <v>0</v>
      </c>
      <c r="BM168" s="54" t="s">
        <v>89</v>
      </c>
      <c r="BN168" s="9">
        <f t="shared" si="95"/>
        <v>0</v>
      </c>
      <c r="BO168" s="54" t="s">
        <v>94</v>
      </c>
      <c r="BP168" s="9">
        <f t="shared" si="96"/>
        <v>0</v>
      </c>
      <c r="BQ168" s="54" t="s">
        <v>99</v>
      </c>
      <c r="BR168" s="9">
        <f t="shared" si="97"/>
        <v>0</v>
      </c>
      <c r="BS168" s="54" t="s">
        <v>102</v>
      </c>
      <c r="BT168" s="9">
        <f t="shared" si="98"/>
        <v>0</v>
      </c>
      <c r="BU168" s="9"/>
      <c r="BV168" s="54" t="s">
        <v>75</v>
      </c>
      <c r="BW168" s="9">
        <f t="shared" si="99"/>
        <v>0</v>
      </c>
      <c r="BX168" s="55" t="s">
        <v>138</v>
      </c>
      <c r="BY168" s="9">
        <f t="shared" si="100"/>
        <v>0</v>
      </c>
      <c r="BZ168" s="54" t="s">
        <v>88</v>
      </c>
      <c r="CA168" s="9">
        <f t="shared" si="101"/>
        <v>0</v>
      </c>
      <c r="CB168" s="54" t="s">
        <v>93</v>
      </c>
      <c r="CC168" s="9">
        <f t="shared" si="102"/>
        <v>0</v>
      </c>
      <c r="CD168" s="54" t="s">
        <v>99</v>
      </c>
      <c r="CE168" s="9">
        <f t="shared" si="103"/>
        <v>0</v>
      </c>
      <c r="CF168" s="54" t="s">
        <v>102</v>
      </c>
      <c r="CG168" s="9">
        <f t="shared" si="104"/>
        <v>0</v>
      </c>
      <c r="CH168" s="9"/>
      <c r="CI168" s="54" t="s">
        <v>75</v>
      </c>
      <c r="CJ168" s="9">
        <f t="shared" si="105"/>
        <v>0</v>
      </c>
      <c r="CK168" s="55" t="s">
        <v>138</v>
      </c>
      <c r="CL168" s="9">
        <f t="shared" si="106"/>
        <v>0</v>
      </c>
      <c r="CM168" s="54" t="s">
        <v>88</v>
      </c>
      <c r="CN168" s="9">
        <f t="shared" si="107"/>
        <v>0</v>
      </c>
      <c r="CO168" s="54" t="s">
        <v>93</v>
      </c>
      <c r="CP168" s="9">
        <f t="shared" si="108"/>
        <v>0</v>
      </c>
      <c r="CQ168" s="54" t="s">
        <v>99</v>
      </c>
      <c r="CR168" s="9">
        <f t="shared" si="109"/>
        <v>0</v>
      </c>
      <c r="CS168" s="54" t="s">
        <v>102</v>
      </c>
      <c r="CT168" s="9">
        <f t="shared" si="110"/>
        <v>0</v>
      </c>
    </row>
    <row r="169" spans="1:98" x14ac:dyDescent="0.15">
      <c r="A169" s="33" t="s">
        <v>501</v>
      </c>
      <c r="B169" s="34" t="s">
        <v>502</v>
      </c>
      <c r="C169" s="35" t="s">
        <v>170</v>
      </c>
      <c r="D169" s="35" t="s">
        <v>51</v>
      </c>
      <c r="E169" s="9"/>
      <c r="F169" s="36"/>
      <c r="G169" s="33">
        <v>88</v>
      </c>
      <c r="H169" s="9">
        <v>59</v>
      </c>
      <c r="I169" s="9">
        <v>91</v>
      </c>
      <c r="J169" s="9">
        <v>26</v>
      </c>
      <c r="K169" s="9">
        <v>40.5</v>
      </c>
      <c r="L169" s="9">
        <v>43.5</v>
      </c>
      <c r="M169" s="4">
        <f t="shared" si="74"/>
        <v>348</v>
      </c>
      <c r="N169" s="33"/>
      <c r="O169" s="9">
        <f>IF($D169="理科",IF(AND($M169&gt;='高考-分数线'!$C$2,$G169&gt;='高考-分数线'!$D$2),36,IF($G169&gt;='高考-分数线'!$D$2,18,0)),IF($D169="文科",IF(AND($M169&gt;='高考-分数线'!$C$3,$G169&gt;='高考-分数线'!$D$3),36,IF($G169&gt;='高考-分数线'!$D$3,18,0))))</f>
        <v>0</v>
      </c>
      <c r="P169" s="9">
        <f>IF($D169="理科",IF(AND($M169&gt;='高考-分数线'!$C$2,H169&gt;='高考-分数线'!$E$2),36,IF(H169&gt;='高考-分数线'!$E$2,18,0)),IF($D169="文科",IF(AND($M169&gt;='高考-分数线'!$C$3,H169&gt;='高考-分数线'!$E$3),36,IF(H169&gt;='高考-分数线'!$E$3,18,0))))</f>
        <v>0</v>
      </c>
      <c r="Q169" s="9">
        <f>IF($D169="理科",IF(AND($M169&gt;='高考-分数线'!$C$2,I169&gt;='高考-分数线'!$F$2),36,IF(I169&gt;='高考-分数线'!$F$2,18,0)),IF($D169="文科",IF(AND($M169&gt;='高考-分数线'!$C$3,I169&gt;='高考-分数线'!$F$3),36,IF(I169&gt;='高考-分数线'!$F$3,18,0))))</f>
        <v>0</v>
      </c>
      <c r="R169" s="9">
        <f>IF($D169="理科",IF(AND($M169&gt;='高考-分数线'!$C$2,J169&gt;='高考-分数线'!$G$2),36,IF(J169&gt;='高考-分数线'!$G$2,18,0)),IF($D169="文科",IF(AND($M169&gt;='高考-分数线'!$C$3,J169&gt;='高考-分数线'!$G$3),36,IF(J169&gt;='高考-分数线'!$G$3,18,0))))</f>
        <v>0</v>
      </c>
      <c r="S169" s="9">
        <f>IF($D169="理科",IF(AND($M169&gt;='高考-分数线'!$C$2,K169&gt;='高考-分数线'!$H$2),36,IF(K169&gt;='高考-分数线'!$H$2,18,0)),IF($D169="文科",IF(AND($M169&gt;='高考-分数线'!$C$3,K169&gt;='高考-分数线'!$H$3),36,IF(K169&gt;='高考-分数线'!$H$3,18,0))))</f>
        <v>0</v>
      </c>
      <c r="T169" s="9">
        <f>IF($D169="理科",IF(AND($M169&gt;='高考-分数线'!$C$2,L169&gt;='高考-分数线'!$I$2),36,IF(L169&gt;='高考-分数线'!$I$2,18,0)),IF($D169="文科",IF(AND($M169&gt;='高考-分数线'!$C$3,L169&gt;='高考-分数线'!$I$3),36,IF(L169&gt;='高考-分数线'!$I$3,18,0))))</f>
        <v>0</v>
      </c>
      <c r="U169" s="33"/>
      <c r="V169" s="54" t="s">
        <v>78</v>
      </c>
      <c r="W169" s="9">
        <f t="shared" si="75"/>
        <v>0</v>
      </c>
      <c r="X169" s="54" t="s">
        <v>79</v>
      </c>
      <c r="Y169" s="9">
        <f t="shared" si="76"/>
        <v>0</v>
      </c>
      <c r="Z169" s="54" t="s">
        <v>86</v>
      </c>
      <c r="AA169" s="9">
        <f t="shared" si="77"/>
        <v>0</v>
      </c>
      <c r="AB169" s="54" t="s">
        <v>94</v>
      </c>
      <c r="AC169" s="9">
        <f t="shared" si="78"/>
        <v>0</v>
      </c>
      <c r="AD169" s="54" t="s">
        <v>99</v>
      </c>
      <c r="AE169" s="9">
        <f t="shared" si="79"/>
        <v>0</v>
      </c>
      <c r="AF169" s="54" t="s">
        <v>102</v>
      </c>
      <c r="AG169" s="9">
        <f t="shared" si="80"/>
        <v>0</v>
      </c>
      <c r="AH169" s="9"/>
      <c r="AI169" s="9" t="s">
        <v>77</v>
      </c>
      <c r="AJ169" s="9">
        <f t="shared" si="81"/>
        <v>0</v>
      </c>
      <c r="AK169" s="55" t="s">
        <v>83</v>
      </c>
      <c r="AL169" s="9">
        <f t="shared" si="82"/>
        <v>0</v>
      </c>
      <c r="AM169" s="9" t="s">
        <v>89</v>
      </c>
      <c r="AN169" s="9">
        <f t="shared" si="83"/>
        <v>0</v>
      </c>
      <c r="AO169" s="54" t="s">
        <v>93</v>
      </c>
      <c r="AP169" s="9">
        <f t="shared" si="84"/>
        <v>0</v>
      </c>
      <c r="AQ169" s="54" t="s">
        <v>96</v>
      </c>
      <c r="AR169" s="9">
        <f t="shared" si="85"/>
        <v>0</v>
      </c>
      <c r="AS169" s="54" t="s">
        <v>102</v>
      </c>
      <c r="AT169" s="9">
        <f t="shared" si="86"/>
        <v>0</v>
      </c>
      <c r="AU169" s="9"/>
      <c r="AV169" s="54" t="s">
        <v>77</v>
      </c>
      <c r="AW169" s="9">
        <f t="shared" si="87"/>
        <v>0</v>
      </c>
      <c r="AX169" s="54" t="s">
        <v>132</v>
      </c>
      <c r="AY169" s="9">
        <f t="shared" si="88"/>
        <v>0</v>
      </c>
      <c r="AZ169" s="54" t="s">
        <v>89</v>
      </c>
      <c r="BA169" s="9">
        <f t="shared" si="89"/>
        <v>0</v>
      </c>
      <c r="BB169" s="54" t="s">
        <v>93</v>
      </c>
      <c r="BC169" s="9">
        <f t="shared" si="90"/>
        <v>0</v>
      </c>
      <c r="BD169" s="54" t="s">
        <v>96</v>
      </c>
      <c r="BE169" s="9">
        <f t="shared" si="91"/>
        <v>0</v>
      </c>
      <c r="BF169" s="54" t="s">
        <v>122</v>
      </c>
      <c r="BG169" s="9">
        <f t="shared" si="92"/>
        <v>0</v>
      </c>
      <c r="BH169" s="9"/>
      <c r="BI169" s="54" t="s">
        <v>77</v>
      </c>
      <c r="BJ169" s="9">
        <f t="shared" si="93"/>
        <v>0</v>
      </c>
      <c r="BK169" s="55" t="s">
        <v>83</v>
      </c>
      <c r="BL169" s="9">
        <f t="shared" si="94"/>
        <v>0</v>
      </c>
      <c r="BM169" s="54" t="s">
        <v>89</v>
      </c>
      <c r="BN169" s="9">
        <f t="shared" si="95"/>
        <v>0</v>
      </c>
      <c r="BO169" s="54" t="s">
        <v>93</v>
      </c>
      <c r="BP169" s="9">
        <f t="shared" si="96"/>
        <v>0</v>
      </c>
      <c r="BQ169" s="54" t="s">
        <v>96</v>
      </c>
      <c r="BR169" s="9">
        <f t="shared" si="97"/>
        <v>0</v>
      </c>
      <c r="BS169" s="54" t="s">
        <v>122</v>
      </c>
      <c r="BT169" s="9">
        <f t="shared" si="98"/>
        <v>0</v>
      </c>
      <c r="BU169" s="9"/>
      <c r="BV169" s="54" t="s">
        <v>75</v>
      </c>
      <c r="BW169" s="9">
        <f t="shared" si="99"/>
        <v>0</v>
      </c>
      <c r="BX169" s="55" t="s">
        <v>81</v>
      </c>
      <c r="BY169" s="9">
        <f t="shared" si="100"/>
        <v>0</v>
      </c>
      <c r="BZ169" s="54" t="s">
        <v>89</v>
      </c>
      <c r="CA169" s="9">
        <f t="shared" si="101"/>
        <v>0</v>
      </c>
      <c r="CB169" s="54" t="s">
        <v>94</v>
      </c>
      <c r="CC169" s="9">
        <f t="shared" si="102"/>
        <v>0</v>
      </c>
      <c r="CD169" s="54" t="s">
        <v>96</v>
      </c>
      <c r="CE169" s="9">
        <f t="shared" si="103"/>
        <v>0</v>
      </c>
      <c r="CF169" s="54" t="s">
        <v>122</v>
      </c>
      <c r="CG169" s="9">
        <f t="shared" si="104"/>
        <v>0</v>
      </c>
      <c r="CH169" s="9"/>
      <c r="CI169" s="54" t="s">
        <v>75</v>
      </c>
      <c r="CJ169" s="9">
        <f t="shared" si="105"/>
        <v>0</v>
      </c>
      <c r="CK169" s="55" t="s">
        <v>81</v>
      </c>
      <c r="CL169" s="9">
        <f t="shared" si="106"/>
        <v>0</v>
      </c>
      <c r="CM169" s="54" t="s">
        <v>89</v>
      </c>
      <c r="CN169" s="9">
        <f t="shared" si="107"/>
        <v>0</v>
      </c>
      <c r="CO169" s="54" t="s">
        <v>94</v>
      </c>
      <c r="CP169" s="9">
        <f t="shared" si="108"/>
        <v>0</v>
      </c>
      <c r="CQ169" s="54" t="s">
        <v>96</v>
      </c>
      <c r="CR169" s="9">
        <f t="shared" si="109"/>
        <v>0</v>
      </c>
      <c r="CS169" s="54" t="s">
        <v>122</v>
      </c>
      <c r="CT169" s="9">
        <f t="shared" si="110"/>
        <v>0</v>
      </c>
    </row>
    <row r="170" spans="1:98" x14ac:dyDescent="0.15">
      <c r="A170" s="33" t="s">
        <v>503</v>
      </c>
      <c r="B170" s="34" t="s">
        <v>504</v>
      </c>
      <c r="C170" s="35" t="s">
        <v>170</v>
      </c>
      <c r="D170" s="35" t="s">
        <v>51</v>
      </c>
      <c r="E170" s="9"/>
      <c r="F170" s="36"/>
      <c r="G170" s="33">
        <v>79</v>
      </c>
      <c r="H170" s="9">
        <v>70</v>
      </c>
      <c r="I170" s="9">
        <v>75</v>
      </c>
      <c r="J170" s="9">
        <v>45.5</v>
      </c>
      <c r="K170" s="9">
        <v>26.5</v>
      </c>
      <c r="L170" s="9">
        <v>50.5</v>
      </c>
      <c r="M170" s="4">
        <f t="shared" si="74"/>
        <v>346.5</v>
      </c>
      <c r="N170" s="33"/>
      <c r="O170" s="9">
        <f>IF($D170="理科",IF(AND($M170&gt;='高考-分数线'!$C$2,$G170&gt;='高考-分数线'!$D$2),36,IF($G170&gt;='高考-分数线'!$D$2,18,0)),IF($D170="文科",IF(AND($M170&gt;='高考-分数线'!$C$3,$G170&gt;='高考-分数线'!$D$3),36,IF($G170&gt;='高考-分数线'!$D$3,18,0))))</f>
        <v>0</v>
      </c>
      <c r="P170" s="9">
        <f>IF($D170="理科",IF(AND($M170&gt;='高考-分数线'!$C$2,H170&gt;='高考-分数线'!$E$2),36,IF(H170&gt;='高考-分数线'!$E$2,18,0)),IF($D170="文科",IF(AND($M170&gt;='高考-分数线'!$C$3,H170&gt;='高考-分数线'!$E$3),36,IF(H170&gt;='高考-分数线'!$E$3,18,0))))</f>
        <v>0</v>
      </c>
      <c r="Q170" s="9">
        <f>IF($D170="理科",IF(AND($M170&gt;='高考-分数线'!$C$2,I170&gt;='高考-分数线'!$F$2),36,IF(I170&gt;='高考-分数线'!$F$2,18,0)),IF($D170="文科",IF(AND($M170&gt;='高考-分数线'!$C$3,I170&gt;='高考-分数线'!$F$3),36,IF(I170&gt;='高考-分数线'!$F$3,18,0))))</f>
        <v>0</v>
      </c>
      <c r="R170" s="9">
        <f>IF($D170="理科",IF(AND($M170&gt;='高考-分数线'!$C$2,J170&gt;='高考-分数线'!$G$2),36,IF(J170&gt;='高考-分数线'!$G$2,18,0)),IF($D170="文科",IF(AND($M170&gt;='高考-分数线'!$C$3,J170&gt;='高考-分数线'!$G$3),36,IF(J170&gt;='高考-分数线'!$G$3,18,0))))</f>
        <v>0</v>
      </c>
      <c r="S170" s="9">
        <f>IF($D170="理科",IF(AND($M170&gt;='高考-分数线'!$C$2,K170&gt;='高考-分数线'!$H$2),36,IF(K170&gt;='高考-分数线'!$H$2,18,0)),IF($D170="文科",IF(AND($M170&gt;='高考-分数线'!$C$3,K170&gt;='高考-分数线'!$H$3),36,IF(K170&gt;='高考-分数线'!$H$3,18,0))))</f>
        <v>0</v>
      </c>
      <c r="T170" s="9">
        <f>IF($D170="理科",IF(AND($M170&gt;='高考-分数线'!$C$2,L170&gt;='高考-分数线'!$I$2),36,IF(L170&gt;='高考-分数线'!$I$2,18,0)),IF($D170="文科",IF(AND($M170&gt;='高考-分数线'!$C$3,L170&gt;='高考-分数线'!$I$3),36,IF(L170&gt;='高考-分数线'!$I$3,18,0))))</f>
        <v>0</v>
      </c>
      <c r="U170" s="33"/>
      <c r="V170" s="54" t="s">
        <v>77</v>
      </c>
      <c r="W170" s="9">
        <f t="shared" si="75"/>
        <v>0</v>
      </c>
      <c r="X170" s="54" t="s">
        <v>81</v>
      </c>
      <c r="Y170" s="9">
        <f t="shared" si="76"/>
        <v>0</v>
      </c>
      <c r="Z170" s="54" t="s">
        <v>90</v>
      </c>
      <c r="AA170" s="9">
        <f t="shared" si="77"/>
        <v>0</v>
      </c>
      <c r="AB170" s="54" t="s">
        <v>93</v>
      </c>
      <c r="AC170" s="9">
        <f t="shared" si="78"/>
        <v>0</v>
      </c>
      <c r="AD170" s="54" t="s">
        <v>125</v>
      </c>
      <c r="AE170" s="9">
        <f t="shared" si="79"/>
        <v>0</v>
      </c>
      <c r="AF170" s="54" t="s">
        <v>102</v>
      </c>
      <c r="AG170" s="9">
        <f t="shared" si="80"/>
        <v>0</v>
      </c>
      <c r="AH170" s="9"/>
      <c r="AI170" s="9" t="s">
        <v>77</v>
      </c>
      <c r="AJ170" s="9">
        <f t="shared" si="81"/>
        <v>0</v>
      </c>
      <c r="AK170" s="55" t="s">
        <v>83</v>
      </c>
      <c r="AL170" s="9">
        <f t="shared" si="82"/>
        <v>0</v>
      </c>
      <c r="AM170" s="9" t="s">
        <v>89</v>
      </c>
      <c r="AN170" s="9">
        <f t="shared" si="83"/>
        <v>0</v>
      </c>
      <c r="AO170" s="54" t="s">
        <v>93</v>
      </c>
      <c r="AP170" s="9">
        <f t="shared" si="84"/>
        <v>0</v>
      </c>
      <c r="AQ170" s="54" t="s">
        <v>99</v>
      </c>
      <c r="AR170" s="9">
        <f t="shared" si="85"/>
        <v>0</v>
      </c>
      <c r="AS170" s="54" t="s">
        <v>121</v>
      </c>
      <c r="AT170" s="9">
        <f t="shared" si="86"/>
        <v>0</v>
      </c>
      <c r="AU170" s="9"/>
      <c r="AV170" s="54" t="s">
        <v>74</v>
      </c>
      <c r="AW170" s="9">
        <f t="shared" si="87"/>
        <v>0</v>
      </c>
      <c r="AX170" s="54" t="s">
        <v>79</v>
      </c>
      <c r="AY170" s="9">
        <f t="shared" si="88"/>
        <v>0</v>
      </c>
      <c r="AZ170" s="54" t="s">
        <v>89</v>
      </c>
      <c r="BA170" s="9">
        <f t="shared" si="89"/>
        <v>0</v>
      </c>
      <c r="BB170" s="54" t="s">
        <v>94</v>
      </c>
      <c r="BC170" s="9">
        <f t="shared" si="90"/>
        <v>0</v>
      </c>
      <c r="BD170" s="54" t="s">
        <v>99</v>
      </c>
      <c r="BE170" s="9">
        <f t="shared" si="91"/>
        <v>0</v>
      </c>
      <c r="BF170" s="54" t="s">
        <v>102</v>
      </c>
      <c r="BG170" s="9">
        <f t="shared" si="92"/>
        <v>0</v>
      </c>
      <c r="BH170" s="9"/>
      <c r="BI170" s="54" t="s">
        <v>74</v>
      </c>
      <c r="BJ170" s="9">
        <f t="shared" si="93"/>
        <v>0</v>
      </c>
      <c r="BK170" s="55" t="s">
        <v>79</v>
      </c>
      <c r="BL170" s="9">
        <f t="shared" si="94"/>
        <v>0</v>
      </c>
      <c r="BM170" s="54" t="s">
        <v>89</v>
      </c>
      <c r="BN170" s="9">
        <f t="shared" si="95"/>
        <v>0</v>
      </c>
      <c r="BO170" s="54" t="s">
        <v>94</v>
      </c>
      <c r="BP170" s="9">
        <f t="shared" si="96"/>
        <v>0</v>
      </c>
      <c r="BQ170" s="54" t="s">
        <v>99</v>
      </c>
      <c r="BR170" s="9">
        <f t="shared" si="97"/>
        <v>0</v>
      </c>
      <c r="BS170" s="54" t="s">
        <v>102</v>
      </c>
      <c r="BT170" s="9">
        <f t="shared" si="98"/>
        <v>0</v>
      </c>
      <c r="BU170" s="9"/>
      <c r="BV170" s="54" t="s">
        <v>75</v>
      </c>
      <c r="BW170" s="9">
        <f t="shared" si="99"/>
        <v>0</v>
      </c>
      <c r="BX170" s="55" t="s">
        <v>138</v>
      </c>
      <c r="BY170" s="9">
        <f t="shared" si="100"/>
        <v>0</v>
      </c>
      <c r="BZ170" s="54" t="s">
        <v>88</v>
      </c>
      <c r="CA170" s="9">
        <f t="shared" si="101"/>
        <v>0</v>
      </c>
      <c r="CB170" s="54" t="s">
        <v>93</v>
      </c>
      <c r="CC170" s="9">
        <f t="shared" si="102"/>
        <v>0</v>
      </c>
      <c r="CD170" s="54" t="s">
        <v>99</v>
      </c>
      <c r="CE170" s="9">
        <f t="shared" si="103"/>
        <v>0</v>
      </c>
      <c r="CF170" s="54" t="s">
        <v>102</v>
      </c>
      <c r="CG170" s="9">
        <f t="shared" si="104"/>
        <v>0</v>
      </c>
      <c r="CH170" s="9"/>
      <c r="CI170" s="54" t="s">
        <v>75</v>
      </c>
      <c r="CJ170" s="9">
        <f t="shared" si="105"/>
        <v>0</v>
      </c>
      <c r="CK170" s="55" t="s">
        <v>138</v>
      </c>
      <c r="CL170" s="9">
        <f t="shared" si="106"/>
        <v>0</v>
      </c>
      <c r="CM170" s="54" t="s">
        <v>88</v>
      </c>
      <c r="CN170" s="9">
        <f t="shared" si="107"/>
        <v>0</v>
      </c>
      <c r="CO170" s="54" t="s">
        <v>93</v>
      </c>
      <c r="CP170" s="9">
        <f t="shared" si="108"/>
        <v>0</v>
      </c>
      <c r="CQ170" s="54" t="s">
        <v>99</v>
      </c>
      <c r="CR170" s="9">
        <f t="shared" si="109"/>
        <v>0</v>
      </c>
      <c r="CS170" s="54" t="s">
        <v>102</v>
      </c>
      <c r="CT170" s="9">
        <f t="shared" si="110"/>
        <v>0</v>
      </c>
    </row>
    <row r="171" spans="1:98" x14ac:dyDescent="0.15">
      <c r="A171" s="33" t="s">
        <v>505</v>
      </c>
      <c r="B171" s="34" t="s">
        <v>506</v>
      </c>
      <c r="C171" s="35" t="s">
        <v>170</v>
      </c>
      <c r="D171" s="35" t="s">
        <v>51</v>
      </c>
      <c r="E171" s="9"/>
      <c r="F171" s="36"/>
      <c r="G171" s="33">
        <v>89</v>
      </c>
      <c r="H171" s="9">
        <v>53</v>
      </c>
      <c r="I171" s="9">
        <v>82</v>
      </c>
      <c r="J171" s="9">
        <v>41</v>
      </c>
      <c r="K171" s="9">
        <v>17</v>
      </c>
      <c r="L171" s="9">
        <v>60</v>
      </c>
      <c r="M171" s="4">
        <f t="shared" si="74"/>
        <v>342</v>
      </c>
      <c r="N171" s="33"/>
      <c r="O171" s="9">
        <f>IF($D171="理科",IF(AND($M171&gt;='高考-分数线'!$C$2,$G171&gt;='高考-分数线'!$D$2),36,IF($G171&gt;='高考-分数线'!$D$2,18,0)),IF($D171="文科",IF(AND($M171&gt;='高考-分数线'!$C$3,$G171&gt;='高考-分数线'!$D$3),36,IF($G171&gt;='高考-分数线'!$D$3,18,0))))</f>
        <v>0</v>
      </c>
      <c r="P171" s="9">
        <f>IF($D171="理科",IF(AND($M171&gt;='高考-分数线'!$C$2,H171&gt;='高考-分数线'!$E$2),36,IF(H171&gt;='高考-分数线'!$E$2,18,0)),IF($D171="文科",IF(AND($M171&gt;='高考-分数线'!$C$3,H171&gt;='高考-分数线'!$E$3),36,IF(H171&gt;='高考-分数线'!$E$3,18,0))))</f>
        <v>0</v>
      </c>
      <c r="Q171" s="9">
        <f>IF($D171="理科",IF(AND($M171&gt;='高考-分数线'!$C$2,I171&gt;='高考-分数线'!$F$2),36,IF(I171&gt;='高考-分数线'!$F$2,18,0)),IF($D171="文科",IF(AND($M171&gt;='高考-分数线'!$C$3,I171&gt;='高考-分数线'!$F$3),36,IF(I171&gt;='高考-分数线'!$F$3,18,0))))</f>
        <v>0</v>
      </c>
      <c r="R171" s="9">
        <f>IF($D171="理科",IF(AND($M171&gt;='高考-分数线'!$C$2,J171&gt;='高考-分数线'!$G$2),36,IF(J171&gt;='高考-分数线'!$G$2,18,0)),IF($D171="文科",IF(AND($M171&gt;='高考-分数线'!$C$3,J171&gt;='高考-分数线'!$G$3),36,IF(J171&gt;='高考-分数线'!$G$3,18,0))))</f>
        <v>0</v>
      </c>
      <c r="S171" s="9">
        <f>IF($D171="理科",IF(AND($M171&gt;='高考-分数线'!$C$2,K171&gt;='高考-分数线'!$H$2),36,IF(K171&gt;='高考-分数线'!$H$2,18,0)),IF($D171="文科",IF(AND($M171&gt;='高考-分数线'!$C$3,K171&gt;='高考-分数线'!$H$3),36,IF(K171&gt;='高考-分数线'!$H$3,18,0))))</f>
        <v>0</v>
      </c>
      <c r="T171" s="9">
        <f>IF($D171="理科",IF(AND($M171&gt;='高考-分数线'!$C$2,L171&gt;='高考-分数线'!$I$2),36,IF(L171&gt;='高考-分数线'!$I$2,18,0)),IF($D171="文科",IF(AND($M171&gt;='高考-分数线'!$C$3,L171&gt;='高考-分数线'!$I$3),36,IF(L171&gt;='高考-分数线'!$I$3,18,0))))</f>
        <v>0</v>
      </c>
      <c r="U171" s="33"/>
      <c r="V171" s="54" t="s">
        <v>75</v>
      </c>
      <c r="W171" s="9">
        <f t="shared" si="75"/>
        <v>0</v>
      </c>
      <c r="X171" s="54" t="s">
        <v>80</v>
      </c>
      <c r="Y171" s="9">
        <f t="shared" si="76"/>
        <v>0</v>
      </c>
      <c r="Z171" s="54" t="s">
        <v>89</v>
      </c>
      <c r="AA171" s="9">
        <f t="shared" si="77"/>
        <v>0</v>
      </c>
      <c r="AB171" s="54" t="s">
        <v>93</v>
      </c>
      <c r="AC171" s="9">
        <f t="shared" si="78"/>
        <v>0</v>
      </c>
      <c r="AD171" s="54" t="s">
        <v>96</v>
      </c>
      <c r="AE171" s="9">
        <f t="shared" si="79"/>
        <v>0</v>
      </c>
      <c r="AF171" s="54" t="s">
        <v>102</v>
      </c>
      <c r="AG171" s="9">
        <f t="shared" si="80"/>
        <v>0</v>
      </c>
      <c r="AH171" s="9"/>
      <c r="AI171" s="9" t="s">
        <v>78</v>
      </c>
      <c r="AJ171" s="9">
        <f t="shared" si="81"/>
        <v>0</v>
      </c>
      <c r="AK171" s="55" t="s">
        <v>83</v>
      </c>
      <c r="AL171" s="9">
        <f t="shared" si="82"/>
        <v>0</v>
      </c>
      <c r="AM171" s="9" t="s">
        <v>86</v>
      </c>
      <c r="AN171" s="9">
        <f t="shared" si="83"/>
        <v>0</v>
      </c>
      <c r="AO171" s="54" t="s">
        <v>93</v>
      </c>
      <c r="AP171" s="9">
        <f t="shared" si="84"/>
        <v>0</v>
      </c>
      <c r="AQ171" s="54" t="s">
        <v>99</v>
      </c>
      <c r="AR171" s="9">
        <f t="shared" si="85"/>
        <v>0</v>
      </c>
      <c r="AS171" s="54" t="s">
        <v>121</v>
      </c>
      <c r="AT171" s="9">
        <f t="shared" si="86"/>
        <v>0</v>
      </c>
      <c r="AU171" s="9"/>
      <c r="AV171" s="54" t="s">
        <v>78</v>
      </c>
      <c r="AW171" s="9">
        <f t="shared" si="87"/>
        <v>0</v>
      </c>
      <c r="AX171" s="54" t="s">
        <v>79</v>
      </c>
      <c r="AY171" s="9">
        <f t="shared" si="88"/>
        <v>0</v>
      </c>
      <c r="AZ171" s="54" t="s">
        <v>88</v>
      </c>
      <c r="BA171" s="9">
        <f t="shared" si="89"/>
        <v>0</v>
      </c>
      <c r="BB171" s="54" t="s">
        <v>94</v>
      </c>
      <c r="BC171" s="9">
        <f t="shared" si="90"/>
        <v>0</v>
      </c>
      <c r="BD171" s="54" t="s">
        <v>99</v>
      </c>
      <c r="BE171" s="9">
        <f t="shared" si="91"/>
        <v>0</v>
      </c>
      <c r="BF171" s="54" t="s">
        <v>102</v>
      </c>
      <c r="BG171" s="9">
        <f t="shared" si="92"/>
        <v>0</v>
      </c>
      <c r="BH171" s="9"/>
      <c r="BI171" s="54" t="s">
        <v>78</v>
      </c>
      <c r="BJ171" s="9">
        <f t="shared" si="93"/>
        <v>0</v>
      </c>
      <c r="BK171" s="55" t="s">
        <v>79</v>
      </c>
      <c r="BL171" s="9">
        <f t="shared" si="94"/>
        <v>0</v>
      </c>
      <c r="BM171" s="54" t="s">
        <v>87</v>
      </c>
      <c r="BN171" s="9">
        <f t="shared" si="95"/>
        <v>0</v>
      </c>
      <c r="BO171" s="54" t="s">
        <v>94</v>
      </c>
      <c r="BP171" s="9">
        <f t="shared" si="96"/>
        <v>0</v>
      </c>
      <c r="BQ171" s="54" t="s">
        <v>99</v>
      </c>
      <c r="BR171" s="9">
        <f t="shared" si="97"/>
        <v>0</v>
      </c>
      <c r="BS171" s="54" t="s">
        <v>102</v>
      </c>
      <c r="BT171" s="9">
        <f t="shared" si="98"/>
        <v>0</v>
      </c>
      <c r="BU171" s="9"/>
      <c r="BV171" s="54" t="s">
        <v>74</v>
      </c>
      <c r="BW171" s="9">
        <f t="shared" si="99"/>
        <v>0</v>
      </c>
      <c r="BX171" s="55" t="s">
        <v>137</v>
      </c>
      <c r="BY171" s="9">
        <f t="shared" si="100"/>
        <v>0</v>
      </c>
      <c r="BZ171" s="54" t="s">
        <v>85</v>
      </c>
      <c r="CA171" s="9">
        <f t="shared" si="101"/>
        <v>0</v>
      </c>
      <c r="CB171" s="54" t="s">
        <v>94</v>
      </c>
      <c r="CC171" s="9">
        <f t="shared" si="102"/>
        <v>0</v>
      </c>
      <c r="CD171" s="54" t="s">
        <v>96</v>
      </c>
      <c r="CE171" s="9">
        <f t="shared" si="103"/>
        <v>0</v>
      </c>
      <c r="CF171" s="54" t="s">
        <v>122</v>
      </c>
      <c r="CG171" s="9">
        <f t="shared" si="104"/>
        <v>0</v>
      </c>
      <c r="CH171" s="9"/>
      <c r="CI171" s="54" t="s">
        <v>74</v>
      </c>
      <c r="CJ171" s="9">
        <f t="shared" si="105"/>
        <v>0</v>
      </c>
      <c r="CK171" s="55" t="s">
        <v>137</v>
      </c>
      <c r="CL171" s="9">
        <f t="shared" si="106"/>
        <v>0</v>
      </c>
      <c r="CM171" s="54" t="s">
        <v>85</v>
      </c>
      <c r="CN171" s="9">
        <f t="shared" si="107"/>
        <v>0</v>
      </c>
      <c r="CO171" s="54" t="s">
        <v>94</v>
      </c>
      <c r="CP171" s="9">
        <f t="shared" si="108"/>
        <v>0</v>
      </c>
      <c r="CQ171" s="54" t="s">
        <v>96</v>
      </c>
      <c r="CR171" s="9">
        <f t="shared" si="109"/>
        <v>0</v>
      </c>
      <c r="CS171" s="54" t="s">
        <v>122</v>
      </c>
      <c r="CT171" s="9">
        <f t="shared" si="110"/>
        <v>0</v>
      </c>
    </row>
    <row r="172" spans="1:98" x14ac:dyDescent="0.15">
      <c r="A172" s="33" t="s">
        <v>507</v>
      </c>
      <c r="B172" s="34" t="s">
        <v>508</v>
      </c>
      <c r="C172" s="35" t="s">
        <v>170</v>
      </c>
      <c r="D172" s="35" t="s">
        <v>51</v>
      </c>
      <c r="E172" s="9"/>
      <c r="F172" s="36"/>
      <c r="G172" s="33">
        <v>108</v>
      </c>
      <c r="H172" s="9">
        <v>57</v>
      </c>
      <c r="I172" s="9">
        <v>78</v>
      </c>
      <c r="J172" s="9">
        <v>17</v>
      </c>
      <c r="K172" s="9">
        <v>37</v>
      </c>
      <c r="L172" s="9">
        <v>44.5</v>
      </c>
      <c r="M172" s="4">
        <f t="shared" si="74"/>
        <v>341.5</v>
      </c>
      <c r="N172" s="33"/>
      <c r="O172" s="9">
        <f>IF($D172="理科",IF(AND($M172&gt;='高考-分数线'!$C$2,$G172&gt;='高考-分数线'!$D$2),36,IF($G172&gt;='高考-分数线'!$D$2,18,0)),IF($D172="文科",IF(AND($M172&gt;='高考-分数线'!$C$3,$G172&gt;='高考-分数线'!$D$3),36,IF($G172&gt;='高考-分数线'!$D$3,18,0))))</f>
        <v>18</v>
      </c>
      <c r="P172" s="9">
        <f>IF($D172="理科",IF(AND($M172&gt;='高考-分数线'!$C$2,H172&gt;='高考-分数线'!$E$2),36,IF(H172&gt;='高考-分数线'!$E$2,18,0)),IF($D172="文科",IF(AND($M172&gt;='高考-分数线'!$C$3,H172&gt;='高考-分数线'!$E$3),36,IF(H172&gt;='高考-分数线'!$E$3,18,0))))</f>
        <v>0</v>
      </c>
      <c r="Q172" s="9">
        <f>IF($D172="理科",IF(AND($M172&gt;='高考-分数线'!$C$2,I172&gt;='高考-分数线'!$F$2),36,IF(I172&gt;='高考-分数线'!$F$2,18,0)),IF($D172="文科",IF(AND($M172&gt;='高考-分数线'!$C$3,I172&gt;='高考-分数线'!$F$3),36,IF(I172&gt;='高考-分数线'!$F$3,18,0))))</f>
        <v>0</v>
      </c>
      <c r="R172" s="9">
        <f>IF($D172="理科",IF(AND($M172&gt;='高考-分数线'!$C$2,J172&gt;='高考-分数线'!$G$2),36,IF(J172&gt;='高考-分数线'!$G$2,18,0)),IF($D172="文科",IF(AND($M172&gt;='高考-分数线'!$C$3,J172&gt;='高考-分数线'!$G$3),36,IF(J172&gt;='高考-分数线'!$G$3,18,0))))</f>
        <v>0</v>
      </c>
      <c r="S172" s="9">
        <f>IF($D172="理科",IF(AND($M172&gt;='高考-分数线'!$C$2,K172&gt;='高考-分数线'!$H$2),36,IF(K172&gt;='高考-分数线'!$H$2,18,0)),IF($D172="文科",IF(AND($M172&gt;='高考-分数线'!$C$3,K172&gt;='高考-分数线'!$H$3),36,IF(K172&gt;='高考-分数线'!$H$3,18,0))))</f>
        <v>0</v>
      </c>
      <c r="T172" s="9">
        <f>IF($D172="理科",IF(AND($M172&gt;='高考-分数线'!$C$2,L172&gt;='高考-分数线'!$I$2),36,IF(L172&gt;='高考-分数线'!$I$2,18,0)),IF($D172="文科",IF(AND($M172&gt;='高考-分数线'!$C$3,L172&gt;='高考-分数线'!$I$3),36,IF(L172&gt;='高考-分数线'!$I$3,18,0))))</f>
        <v>0</v>
      </c>
      <c r="U172" s="33"/>
      <c r="V172" s="54" t="s">
        <v>77</v>
      </c>
      <c r="W172" s="9">
        <f t="shared" si="75"/>
        <v>1.8</v>
      </c>
      <c r="X172" s="54" t="s">
        <v>81</v>
      </c>
      <c r="Y172" s="9">
        <f t="shared" si="76"/>
        <v>0</v>
      </c>
      <c r="Z172" s="54" t="s">
        <v>90</v>
      </c>
      <c r="AA172" s="9">
        <f t="shared" si="77"/>
        <v>0</v>
      </c>
      <c r="AB172" s="54" t="s">
        <v>93</v>
      </c>
      <c r="AC172" s="9">
        <f t="shared" si="78"/>
        <v>0</v>
      </c>
      <c r="AD172" s="54" t="s">
        <v>125</v>
      </c>
      <c r="AE172" s="9">
        <f t="shared" si="79"/>
        <v>0</v>
      </c>
      <c r="AF172" s="54" t="s">
        <v>102</v>
      </c>
      <c r="AG172" s="9">
        <f t="shared" si="80"/>
        <v>0</v>
      </c>
      <c r="AH172" s="9"/>
      <c r="AI172" s="9" t="s">
        <v>74</v>
      </c>
      <c r="AJ172" s="9">
        <f t="shared" si="81"/>
        <v>1.8</v>
      </c>
      <c r="AK172" s="55" t="s">
        <v>82</v>
      </c>
      <c r="AL172" s="9">
        <f t="shared" si="82"/>
        <v>0</v>
      </c>
      <c r="AM172" s="9" t="s">
        <v>88</v>
      </c>
      <c r="AN172" s="9">
        <f t="shared" si="83"/>
        <v>0</v>
      </c>
      <c r="AO172" s="54" t="s">
        <v>95</v>
      </c>
      <c r="AP172" s="9">
        <f t="shared" si="84"/>
        <v>0</v>
      </c>
      <c r="AQ172" s="54" t="s">
        <v>96</v>
      </c>
      <c r="AR172" s="9">
        <f t="shared" si="85"/>
        <v>0</v>
      </c>
      <c r="AS172" s="54" t="s">
        <v>102</v>
      </c>
      <c r="AT172" s="9">
        <f t="shared" si="86"/>
        <v>0</v>
      </c>
      <c r="AU172" s="9"/>
      <c r="AV172" s="54" t="s">
        <v>75</v>
      </c>
      <c r="AW172" s="9">
        <f t="shared" si="87"/>
        <v>2.7</v>
      </c>
      <c r="AX172" s="54" t="s">
        <v>132</v>
      </c>
      <c r="AY172" s="9">
        <f t="shared" si="88"/>
        <v>0</v>
      </c>
      <c r="AZ172" s="54" t="s">
        <v>90</v>
      </c>
      <c r="BA172" s="9">
        <f t="shared" si="89"/>
        <v>0</v>
      </c>
      <c r="BB172" s="54" t="s">
        <v>93</v>
      </c>
      <c r="BC172" s="9">
        <f t="shared" si="90"/>
        <v>0</v>
      </c>
      <c r="BD172" s="54" t="s">
        <v>99</v>
      </c>
      <c r="BE172" s="9">
        <f t="shared" si="91"/>
        <v>0</v>
      </c>
      <c r="BF172" s="54" t="s">
        <v>102</v>
      </c>
      <c r="BG172" s="9">
        <f t="shared" si="92"/>
        <v>0</v>
      </c>
      <c r="BH172" s="9"/>
      <c r="BI172" s="54" t="s">
        <v>75</v>
      </c>
      <c r="BJ172" s="9">
        <f t="shared" si="93"/>
        <v>2.7</v>
      </c>
      <c r="BK172" s="55" t="s">
        <v>83</v>
      </c>
      <c r="BL172" s="9">
        <f t="shared" si="94"/>
        <v>0</v>
      </c>
      <c r="BM172" s="54" t="s">
        <v>90</v>
      </c>
      <c r="BN172" s="9">
        <f t="shared" si="95"/>
        <v>0</v>
      </c>
      <c r="BO172" s="54" t="s">
        <v>93</v>
      </c>
      <c r="BP172" s="9">
        <f t="shared" si="96"/>
        <v>0</v>
      </c>
      <c r="BQ172" s="54" t="s">
        <v>99</v>
      </c>
      <c r="BR172" s="9">
        <f t="shared" si="97"/>
        <v>0</v>
      </c>
      <c r="BS172" s="54" t="s">
        <v>102</v>
      </c>
      <c r="BT172" s="9">
        <f t="shared" si="98"/>
        <v>0</v>
      </c>
      <c r="BU172" s="9"/>
      <c r="BV172" s="54" t="s">
        <v>77</v>
      </c>
      <c r="BW172" s="9">
        <f t="shared" si="99"/>
        <v>4.5</v>
      </c>
      <c r="BX172" s="55" t="s">
        <v>83</v>
      </c>
      <c r="BY172" s="9">
        <f t="shared" si="100"/>
        <v>0</v>
      </c>
      <c r="BZ172" s="54" t="s">
        <v>90</v>
      </c>
      <c r="CA172" s="9">
        <f t="shared" si="101"/>
        <v>0</v>
      </c>
      <c r="CB172" s="54" t="s">
        <v>95</v>
      </c>
      <c r="CC172" s="9">
        <f t="shared" si="102"/>
        <v>0</v>
      </c>
      <c r="CD172" s="54" t="s">
        <v>99</v>
      </c>
      <c r="CE172" s="9">
        <f t="shared" si="103"/>
        <v>0</v>
      </c>
      <c r="CF172" s="54" t="s">
        <v>102</v>
      </c>
      <c r="CG172" s="9">
        <f t="shared" si="104"/>
        <v>0</v>
      </c>
      <c r="CH172" s="9"/>
      <c r="CI172" s="54" t="s">
        <v>77</v>
      </c>
      <c r="CJ172" s="9">
        <f t="shared" si="105"/>
        <v>4.5</v>
      </c>
      <c r="CK172" s="55" t="s">
        <v>83</v>
      </c>
      <c r="CL172" s="9">
        <f t="shared" si="106"/>
        <v>0</v>
      </c>
      <c r="CM172" s="54" t="s">
        <v>90</v>
      </c>
      <c r="CN172" s="9">
        <f t="shared" si="107"/>
        <v>0</v>
      </c>
      <c r="CO172" s="54" t="s">
        <v>95</v>
      </c>
      <c r="CP172" s="9">
        <f t="shared" si="108"/>
        <v>0</v>
      </c>
      <c r="CQ172" s="54" t="s">
        <v>99</v>
      </c>
      <c r="CR172" s="9">
        <f t="shared" si="109"/>
        <v>0</v>
      </c>
      <c r="CS172" s="54" t="s">
        <v>102</v>
      </c>
      <c r="CT172" s="9">
        <f t="shared" si="110"/>
        <v>0</v>
      </c>
    </row>
    <row r="173" spans="1:98" x14ac:dyDescent="0.15">
      <c r="A173" s="33" t="s">
        <v>509</v>
      </c>
      <c r="B173" s="34" t="s">
        <v>510</v>
      </c>
      <c r="C173" s="35" t="s">
        <v>170</v>
      </c>
      <c r="D173" s="35" t="s">
        <v>51</v>
      </c>
      <c r="E173" s="9"/>
      <c r="F173" s="36"/>
      <c r="G173" s="33">
        <v>76</v>
      </c>
      <c r="H173" s="9">
        <v>91</v>
      </c>
      <c r="I173" s="9">
        <v>63</v>
      </c>
      <c r="J173" s="9">
        <v>27</v>
      </c>
      <c r="K173" s="9">
        <v>33</v>
      </c>
      <c r="L173" s="9">
        <v>50.5</v>
      </c>
      <c r="M173" s="4">
        <f t="shared" si="74"/>
        <v>340.5</v>
      </c>
      <c r="N173" s="33"/>
      <c r="O173" s="9">
        <f>IF($D173="理科",IF(AND($M173&gt;='高考-分数线'!$C$2,$G173&gt;='高考-分数线'!$D$2),36,IF($G173&gt;='高考-分数线'!$D$2,18,0)),IF($D173="文科",IF(AND($M173&gt;='高考-分数线'!$C$3,$G173&gt;='高考-分数线'!$D$3),36,IF($G173&gt;='高考-分数线'!$D$3,18,0))))</f>
        <v>0</v>
      </c>
      <c r="P173" s="9">
        <f>IF($D173="理科",IF(AND($M173&gt;='高考-分数线'!$C$2,H173&gt;='高考-分数线'!$E$2),36,IF(H173&gt;='高考-分数线'!$E$2,18,0)),IF($D173="文科",IF(AND($M173&gt;='高考-分数线'!$C$3,H173&gt;='高考-分数线'!$E$3),36,IF(H173&gt;='高考-分数线'!$E$3,18,0))))</f>
        <v>18</v>
      </c>
      <c r="Q173" s="9">
        <f>IF($D173="理科",IF(AND($M173&gt;='高考-分数线'!$C$2,I173&gt;='高考-分数线'!$F$2),36,IF(I173&gt;='高考-分数线'!$F$2,18,0)),IF($D173="文科",IF(AND($M173&gt;='高考-分数线'!$C$3,I173&gt;='高考-分数线'!$F$3),36,IF(I173&gt;='高考-分数线'!$F$3,18,0))))</f>
        <v>0</v>
      </c>
      <c r="R173" s="9">
        <f>IF($D173="理科",IF(AND($M173&gt;='高考-分数线'!$C$2,J173&gt;='高考-分数线'!$G$2),36,IF(J173&gt;='高考-分数线'!$G$2,18,0)),IF($D173="文科",IF(AND($M173&gt;='高考-分数线'!$C$3,J173&gt;='高考-分数线'!$G$3),36,IF(J173&gt;='高考-分数线'!$G$3,18,0))))</f>
        <v>0</v>
      </c>
      <c r="S173" s="9">
        <f>IF($D173="理科",IF(AND($M173&gt;='高考-分数线'!$C$2,K173&gt;='高考-分数线'!$H$2),36,IF(K173&gt;='高考-分数线'!$H$2,18,0)),IF($D173="文科",IF(AND($M173&gt;='高考-分数线'!$C$3,K173&gt;='高考-分数线'!$H$3),36,IF(K173&gt;='高考-分数线'!$H$3,18,0))))</f>
        <v>0</v>
      </c>
      <c r="T173" s="9">
        <f>IF($D173="理科",IF(AND($M173&gt;='高考-分数线'!$C$2,L173&gt;='高考-分数线'!$I$2),36,IF(L173&gt;='高考-分数线'!$I$2,18,0)),IF($D173="文科",IF(AND($M173&gt;='高考-分数线'!$C$3,L173&gt;='高考-分数线'!$I$3),36,IF(L173&gt;='高考-分数线'!$I$3,18,0))))</f>
        <v>0</v>
      </c>
      <c r="U173" s="33"/>
      <c r="V173" s="54" t="s">
        <v>77</v>
      </c>
      <c r="W173" s="9">
        <f t="shared" si="75"/>
        <v>0</v>
      </c>
      <c r="X173" s="54" t="s">
        <v>81</v>
      </c>
      <c r="Y173" s="9">
        <f t="shared" si="76"/>
        <v>1.8</v>
      </c>
      <c r="Z173" s="54" t="s">
        <v>90</v>
      </c>
      <c r="AA173" s="9">
        <f t="shared" si="77"/>
        <v>0</v>
      </c>
      <c r="AB173" s="54" t="s">
        <v>93</v>
      </c>
      <c r="AC173" s="9">
        <f t="shared" si="78"/>
        <v>0</v>
      </c>
      <c r="AD173" s="54" t="s">
        <v>125</v>
      </c>
      <c r="AE173" s="9">
        <f t="shared" si="79"/>
        <v>0</v>
      </c>
      <c r="AF173" s="54" t="s">
        <v>102</v>
      </c>
      <c r="AG173" s="9">
        <f t="shared" si="80"/>
        <v>0</v>
      </c>
      <c r="AH173" s="9"/>
      <c r="AI173" s="9" t="s">
        <v>74</v>
      </c>
      <c r="AJ173" s="9">
        <f t="shared" si="81"/>
        <v>0</v>
      </c>
      <c r="AK173" s="55" t="s">
        <v>79</v>
      </c>
      <c r="AL173" s="9">
        <f t="shared" si="82"/>
        <v>1.8</v>
      </c>
      <c r="AM173" s="9" t="s">
        <v>90</v>
      </c>
      <c r="AN173" s="9">
        <f t="shared" si="83"/>
        <v>0</v>
      </c>
      <c r="AO173" s="54" t="s">
        <v>95</v>
      </c>
      <c r="AP173" s="9">
        <f t="shared" si="84"/>
        <v>0</v>
      </c>
      <c r="AQ173" s="54" t="s">
        <v>96</v>
      </c>
      <c r="AR173" s="9">
        <f t="shared" si="85"/>
        <v>0</v>
      </c>
      <c r="AS173" s="54" t="s">
        <v>102</v>
      </c>
      <c r="AT173" s="9">
        <f t="shared" si="86"/>
        <v>0</v>
      </c>
      <c r="AU173" s="9"/>
      <c r="AV173" s="54" t="s">
        <v>77</v>
      </c>
      <c r="AW173" s="9">
        <f t="shared" si="87"/>
        <v>0</v>
      </c>
      <c r="AX173" s="54" t="s">
        <v>132</v>
      </c>
      <c r="AY173" s="9">
        <f t="shared" si="88"/>
        <v>2.7</v>
      </c>
      <c r="AZ173" s="54" t="s">
        <v>88</v>
      </c>
      <c r="BA173" s="9">
        <f t="shared" si="89"/>
        <v>0</v>
      </c>
      <c r="BB173" s="54" t="s">
        <v>94</v>
      </c>
      <c r="BC173" s="9">
        <f t="shared" si="90"/>
        <v>0</v>
      </c>
      <c r="BD173" s="54" t="s">
        <v>96</v>
      </c>
      <c r="BE173" s="9">
        <f t="shared" si="91"/>
        <v>0</v>
      </c>
      <c r="BF173" s="54" t="s">
        <v>102</v>
      </c>
      <c r="BG173" s="9">
        <f t="shared" si="92"/>
        <v>0</v>
      </c>
      <c r="BH173" s="9"/>
      <c r="BI173" s="54" t="s">
        <v>77</v>
      </c>
      <c r="BJ173" s="9">
        <f t="shared" si="93"/>
        <v>0</v>
      </c>
      <c r="BK173" s="55" t="s">
        <v>83</v>
      </c>
      <c r="BL173" s="9">
        <f t="shared" si="94"/>
        <v>2.7</v>
      </c>
      <c r="BM173" s="54" t="s">
        <v>87</v>
      </c>
      <c r="BN173" s="9">
        <f t="shared" si="95"/>
        <v>0</v>
      </c>
      <c r="BO173" s="54" t="s">
        <v>94</v>
      </c>
      <c r="BP173" s="9">
        <f t="shared" si="96"/>
        <v>0</v>
      </c>
      <c r="BQ173" s="54" t="s">
        <v>96</v>
      </c>
      <c r="BR173" s="9">
        <f t="shared" si="97"/>
        <v>0</v>
      </c>
      <c r="BS173" s="54" t="s">
        <v>102</v>
      </c>
      <c r="BT173" s="9">
        <f t="shared" si="98"/>
        <v>0</v>
      </c>
      <c r="BU173" s="9"/>
      <c r="BV173" s="54" t="s">
        <v>77</v>
      </c>
      <c r="BW173" s="9">
        <f t="shared" si="99"/>
        <v>0</v>
      </c>
      <c r="BX173" s="55" t="s">
        <v>83</v>
      </c>
      <c r="BY173" s="9">
        <f t="shared" si="100"/>
        <v>4.5</v>
      </c>
      <c r="BZ173" s="54" t="s">
        <v>90</v>
      </c>
      <c r="CA173" s="9">
        <f t="shared" si="101"/>
        <v>0</v>
      </c>
      <c r="CB173" s="54" t="s">
        <v>95</v>
      </c>
      <c r="CC173" s="9">
        <f t="shared" si="102"/>
        <v>0</v>
      </c>
      <c r="CD173" s="54" t="s">
        <v>99</v>
      </c>
      <c r="CE173" s="9">
        <f t="shared" si="103"/>
        <v>0</v>
      </c>
      <c r="CF173" s="54" t="s">
        <v>102</v>
      </c>
      <c r="CG173" s="9">
        <f t="shared" si="104"/>
        <v>0</v>
      </c>
      <c r="CH173" s="9"/>
      <c r="CI173" s="54" t="s">
        <v>77</v>
      </c>
      <c r="CJ173" s="9">
        <f t="shared" si="105"/>
        <v>0</v>
      </c>
      <c r="CK173" s="55" t="s">
        <v>83</v>
      </c>
      <c r="CL173" s="9">
        <f t="shared" si="106"/>
        <v>4.5</v>
      </c>
      <c r="CM173" s="54" t="s">
        <v>90</v>
      </c>
      <c r="CN173" s="9">
        <f t="shared" si="107"/>
        <v>0</v>
      </c>
      <c r="CO173" s="54" t="s">
        <v>95</v>
      </c>
      <c r="CP173" s="9">
        <f t="shared" si="108"/>
        <v>0</v>
      </c>
      <c r="CQ173" s="54" t="s">
        <v>99</v>
      </c>
      <c r="CR173" s="9">
        <f t="shared" si="109"/>
        <v>0</v>
      </c>
      <c r="CS173" s="54" t="s">
        <v>102</v>
      </c>
      <c r="CT173" s="9">
        <f t="shared" si="110"/>
        <v>0</v>
      </c>
    </row>
    <row r="174" spans="1:98" x14ac:dyDescent="0.15">
      <c r="A174" s="33" t="s">
        <v>511</v>
      </c>
      <c r="B174" s="34" t="s">
        <v>512</v>
      </c>
      <c r="C174" s="35" t="s">
        <v>170</v>
      </c>
      <c r="D174" s="35" t="s">
        <v>51</v>
      </c>
      <c r="E174" s="9"/>
      <c r="F174" s="36"/>
      <c r="G174" s="33">
        <v>87</v>
      </c>
      <c r="H174" s="9">
        <v>66</v>
      </c>
      <c r="I174" s="9">
        <v>78</v>
      </c>
      <c r="J174" s="9">
        <v>21</v>
      </c>
      <c r="K174" s="9">
        <v>48.5</v>
      </c>
      <c r="L174" s="9">
        <v>38.5</v>
      </c>
      <c r="M174" s="4">
        <f t="shared" si="74"/>
        <v>339</v>
      </c>
      <c r="N174" s="33"/>
      <c r="O174" s="9">
        <f>IF($D174="理科",IF(AND($M174&gt;='高考-分数线'!$C$2,$G174&gt;='高考-分数线'!$D$2),36,IF($G174&gt;='高考-分数线'!$D$2,18,0)),IF($D174="文科",IF(AND($M174&gt;='高考-分数线'!$C$3,$G174&gt;='高考-分数线'!$D$3),36,IF($G174&gt;='高考-分数线'!$D$3,18,0))))</f>
        <v>0</v>
      </c>
      <c r="P174" s="9">
        <f>IF($D174="理科",IF(AND($M174&gt;='高考-分数线'!$C$2,H174&gt;='高考-分数线'!$E$2),36,IF(H174&gt;='高考-分数线'!$E$2,18,0)),IF($D174="文科",IF(AND($M174&gt;='高考-分数线'!$C$3,H174&gt;='高考-分数线'!$E$3),36,IF(H174&gt;='高考-分数线'!$E$3,18,0))))</f>
        <v>0</v>
      </c>
      <c r="Q174" s="9">
        <f>IF($D174="理科",IF(AND($M174&gt;='高考-分数线'!$C$2,I174&gt;='高考-分数线'!$F$2),36,IF(I174&gt;='高考-分数线'!$F$2,18,0)),IF($D174="文科",IF(AND($M174&gt;='高考-分数线'!$C$3,I174&gt;='高考-分数线'!$F$3),36,IF(I174&gt;='高考-分数线'!$F$3,18,0))))</f>
        <v>0</v>
      </c>
      <c r="R174" s="9">
        <f>IF($D174="理科",IF(AND($M174&gt;='高考-分数线'!$C$2,J174&gt;='高考-分数线'!$G$2),36,IF(J174&gt;='高考-分数线'!$G$2,18,0)),IF($D174="文科",IF(AND($M174&gt;='高考-分数线'!$C$3,J174&gt;='高考-分数线'!$G$3),36,IF(J174&gt;='高考-分数线'!$G$3,18,0))))</f>
        <v>0</v>
      </c>
      <c r="S174" s="9">
        <f>IF($D174="理科",IF(AND($M174&gt;='高考-分数线'!$C$2,K174&gt;='高考-分数线'!$H$2),36,IF(K174&gt;='高考-分数线'!$H$2,18,0)),IF($D174="文科",IF(AND($M174&gt;='高考-分数线'!$C$3,K174&gt;='高考-分数线'!$H$3),36,IF(K174&gt;='高考-分数线'!$H$3,18,0))))</f>
        <v>0</v>
      </c>
      <c r="T174" s="9">
        <f>IF($D174="理科",IF(AND($M174&gt;='高考-分数线'!$C$2,L174&gt;='高考-分数线'!$I$2),36,IF(L174&gt;='高考-分数线'!$I$2,18,0)),IF($D174="文科",IF(AND($M174&gt;='高考-分数线'!$C$3,L174&gt;='高考-分数线'!$I$3),36,IF(L174&gt;='高考-分数线'!$I$3,18,0))))</f>
        <v>0</v>
      </c>
      <c r="U174" s="33"/>
      <c r="V174" s="54" t="s">
        <v>77</v>
      </c>
      <c r="W174" s="9">
        <f t="shared" si="75"/>
        <v>0</v>
      </c>
      <c r="X174" s="54" t="s">
        <v>82</v>
      </c>
      <c r="Y174" s="9">
        <f t="shared" si="76"/>
        <v>0</v>
      </c>
      <c r="Z174" s="54" t="s">
        <v>90</v>
      </c>
      <c r="AA174" s="9">
        <f t="shared" si="77"/>
        <v>0</v>
      </c>
      <c r="AB174" s="54" t="s">
        <v>94</v>
      </c>
      <c r="AC174" s="9">
        <f t="shared" si="78"/>
        <v>0</v>
      </c>
      <c r="AD174" s="54" t="s">
        <v>96</v>
      </c>
      <c r="AE174" s="9">
        <f t="shared" si="79"/>
        <v>0</v>
      </c>
      <c r="AF174" s="54" t="s">
        <v>102</v>
      </c>
      <c r="AG174" s="9">
        <f t="shared" si="80"/>
        <v>0</v>
      </c>
      <c r="AH174" s="9"/>
      <c r="AI174" s="9" t="s">
        <v>75</v>
      </c>
      <c r="AJ174" s="9">
        <f t="shared" si="81"/>
        <v>0</v>
      </c>
      <c r="AK174" s="55" t="s">
        <v>79</v>
      </c>
      <c r="AL174" s="9">
        <f t="shared" si="82"/>
        <v>0</v>
      </c>
      <c r="AM174" s="9" t="s">
        <v>89</v>
      </c>
      <c r="AN174" s="9">
        <f t="shared" si="83"/>
        <v>0</v>
      </c>
      <c r="AO174" s="54" t="s">
        <v>95</v>
      </c>
      <c r="AP174" s="9">
        <f t="shared" si="84"/>
        <v>0</v>
      </c>
      <c r="AQ174" s="54" t="s">
        <v>99</v>
      </c>
      <c r="AR174" s="9">
        <f t="shared" si="85"/>
        <v>0</v>
      </c>
      <c r="AS174" s="54" t="s">
        <v>122</v>
      </c>
      <c r="AT174" s="9">
        <f t="shared" si="86"/>
        <v>0</v>
      </c>
      <c r="AU174" s="9"/>
      <c r="AV174" s="54" t="s">
        <v>77</v>
      </c>
      <c r="AW174" s="9">
        <f t="shared" si="87"/>
        <v>0</v>
      </c>
      <c r="AX174" s="54" t="s">
        <v>132</v>
      </c>
      <c r="AY174" s="9">
        <f t="shared" si="88"/>
        <v>0</v>
      </c>
      <c r="AZ174" s="54" t="s">
        <v>89</v>
      </c>
      <c r="BA174" s="9">
        <f t="shared" si="89"/>
        <v>0</v>
      </c>
      <c r="BB174" s="54" t="s">
        <v>94</v>
      </c>
      <c r="BC174" s="9">
        <f t="shared" si="90"/>
        <v>0</v>
      </c>
      <c r="BD174" s="54" t="s">
        <v>99</v>
      </c>
      <c r="BE174" s="9">
        <f t="shared" si="91"/>
        <v>0</v>
      </c>
      <c r="BF174" s="54" t="s">
        <v>102</v>
      </c>
      <c r="BG174" s="9">
        <f t="shared" si="92"/>
        <v>0</v>
      </c>
      <c r="BH174" s="9"/>
      <c r="BI174" s="54" t="s">
        <v>77</v>
      </c>
      <c r="BJ174" s="9">
        <f t="shared" si="93"/>
        <v>0</v>
      </c>
      <c r="BK174" s="55" t="s">
        <v>83</v>
      </c>
      <c r="BL174" s="9">
        <f t="shared" si="94"/>
        <v>0</v>
      </c>
      <c r="BM174" s="54" t="s">
        <v>89</v>
      </c>
      <c r="BN174" s="9">
        <f t="shared" si="95"/>
        <v>0</v>
      </c>
      <c r="BO174" s="54" t="s">
        <v>94</v>
      </c>
      <c r="BP174" s="9">
        <f t="shared" si="96"/>
        <v>0</v>
      </c>
      <c r="BQ174" s="54" t="s">
        <v>99</v>
      </c>
      <c r="BR174" s="9">
        <f t="shared" si="97"/>
        <v>0</v>
      </c>
      <c r="BS174" s="54" t="s">
        <v>102</v>
      </c>
      <c r="BT174" s="9">
        <f t="shared" si="98"/>
        <v>0</v>
      </c>
      <c r="BU174" s="9"/>
      <c r="BV174" s="54" t="s">
        <v>77</v>
      </c>
      <c r="BW174" s="9">
        <f t="shared" si="99"/>
        <v>0</v>
      </c>
      <c r="BX174" s="55" t="s">
        <v>83</v>
      </c>
      <c r="BY174" s="9">
        <f t="shared" si="100"/>
        <v>0</v>
      </c>
      <c r="BZ174" s="54" t="s">
        <v>90</v>
      </c>
      <c r="CA174" s="9">
        <f t="shared" si="101"/>
        <v>0</v>
      </c>
      <c r="CB174" s="54" t="s">
        <v>95</v>
      </c>
      <c r="CC174" s="9">
        <f t="shared" si="102"/>
        <v>0</v>
      </c>
      <c r="CD174" s="54" t="s">
        <v>99</v>
      </c>
      <c r="CE174" s="9">
        <f t="shared" si="103"/>
        <v>0</v>
      </c>
      <c r="CF174" s="54" t="s">
        <v>102</v>
      </c>
      <c r="CG174" s="9">
        <f t="shared" si="104"/>
        <v>0</v>
      </c>
      <c r="CH174" s="9"/>
      <c r="CI174" s="54" t="s">
        <v>77</v>
      </c>
      <c r="CJ174" s="9">
        <f t="shared" si="105"/>
        <v>0</v>
      </c>
      <c r="CK174" s="55" t="s">
        <v>83</v>
      </c>
      <c r="CL174" s="9">
        <f t="shared" si="106"/>
        <v>0</v>
      </c>
      <c r="CM174" s="54" t="s">
        <v>90</v>
      </c>
      <c r="CN174" s="9">
        <f t="shared" si="107"/>
        <v>0</v>
      </c>
      <c r="CO174" s="54" t="s">
        <v>95</v>
      </c>
      <c r="CP174" s="9">
        <f t="shared" si="108"/>
        <v>0</v>
      </c>
      <c r="CQ174" s="54" t="s">
        <v>99</v>
      </c>
      <c r="CR174" s="9">
        <f t="shared" si="109"/>
        <v>0</v>
      </c>
      <c r="CS174" s="54" t="s">
        <v>102</v>
      </c>
      <c r="CT174" s="9">
        <f t="shared" si="110"/>
        <v>0</v>
      </c>
    </row>
    <row r="175" spans="1:98" x14ac:dyDescent="0.15">
      <c r="A175" s="33" t="s">
        <v>513</v>
      </c>
      <c r="B175" s="34" t="s">
        <v>514</v>
      </c>
      <c r="C175" s="35" t="s">
        <v>170</v>
      </c>
      <c r="D175" s="35" t="s">
        <v>51</v>
      </c>
      <c r="E175" s="9"/>
      <c r="F175" s="36"/>
      <c r="G175" s="33">
        <v>106</v>
      </c>
      <c r="H175" s="9">
        <v>65</v>
      </c>
      <c r="I175" s="9">
        <v>76</v>
      </c>
      <c r="J175" s="9">
        <v>24</v>
      </c>
      <c r="K175" s="9">
        <v>17.5</v>
      </c>
      <c r="L175" s="9">
        <v>50</v>
      </c>
      <c r="M175" s="4">
        <f t="shared" si="74"/>
        <v>338.5</v>
      </c>
      <c r="N175" s="33"/>
      <c r="O175" s="9">
        <f>IF($D175="理科",IF(AND($M175&gt;='高考-分数线'!$C$2,$G175&gt;='高考-分数线'!$D$2),36,IF($G175&gt;='高考-分数线'!$D$2,18,0)),IF($D175="文科",IF(AND($M175&gt;='高考-分数线'!$C$3,$G175&gt;='高考-分数线'!$D$3),36,IF($G175&gt;='高考-分数线'!$D$3,18,0))))</f>
        <v>18</v>
      </c>
      <c r="P175" s="9">
        <f>IF($D175="理科",IF(AND($M175&gt;='高考-分数线'!$C$2,H175&gt;='高考-分数线'!$E$2),36,IF(H175&gt;='高考-分数线'!$E$2,18,0)),IF($D175="文科",IF(AND($M175&gt;='高考-分数线'!$C$3,H175&gt;='高考-分数线'!$E$3),36,IF(H175&gt;='高考-分数线'!$E$3,18,0))))</f>
        <v>0</v>
      </c>
      <c r="Q175" s="9">
        <f>IF($D175="理科",IF(AND($M175&gt;='高考-分数线'!$C$2,I175&gt;='高考-分数线'!$F$2),36,IF(I175&gt;='高考-分数线'!$F$2,18,0)),IF($D175="文科",IF(AND($M175&gt;='高考-分数线'!$C$3,I175&gt;='高考-分数线'!$F$3),36,IF(I175&gt;='高考-分数线'!$F$3,18,0))))</f>
        <v>0</v>
      </c>
      <c r="R175" s="9">
        <f>IF($D175="理科",IF(AND($M175&gt;='高考-分数线'!$C$2,J175&gt;='高考-分数线'!$G$2),36,IF(J175&gt;='高考-分数线'!$G$2,18,0)),IF($D175="文科",IF(AND($M175&gt;='高考-分数线'!$C$3,J175&gt;='高考-分数线'!$G$3),36,IF(J175&gt;='高考-分数线'!$G$3,18,0))))</f>
        <v>0</v>
      </c>
      <c r="S175" s="9">
        <f>IF($D175="理科",IF(AND($M175&gt;='高考-分数线'!$C$2,K175&gt;='高考-分数线'!$H$2),36,IF(K175&gt;='高考-分数线'!$H$2,18,0)),IF($D175="文科",IF(AND($M175&gt;='高考-分数线'!$C$3,K175&gt;='高考-分数线'!$H$3),36,IF(K175&gt;='高考-分数线'!$H$3,18,0))))</f>
        <v>0</v>
      </c>
      <c r="T175" s="9">
        <f>IF($D175="理科",IF(AND($M175&gt;='高考-分数线'!$C$2,L175&gt;='高考-分数线'!$I$2),36,IF(L175&gt;='高考-分数线'!$I$2,18,0)),IF($D175="文科",IF(AND($M175&gt;='高考-分数线'!$C$3,L175&gt;='高考-分数线'!$I$3),36,IF(L175&gt;='高考-分数线'!$I$3,18,0))))</f>
        <v>0</v>
      </c>
      <c r="U175" s="33"/>
      <c r="V175" s="54" t="s">
        <v>75</v>
      </c>
      <c r="W175" s="9">
        <f t="shared" si="75"/>
        <v>1.8</v>
      </c>
      <c r="X175" s="54" t="s">
        <v>80</v>
      </c>
      <c r="Y175" s="9">
        <f t="shared" si="76"/>
        <v>0</v>
      </c>
      <c r="Z175" s="54" t="s">
        <v>89</v>
      </c>
      <c r="AA175" s="9">
        <f t="shared" si="77"/>
        <v>0</v>
      </c>
      <c r="AB175" s="54" t="s">
        <v>93</v>
      </c>
      <c r="AC175" s="9">
        <f t="shared" si="78"/>
        <v>0</v>
      </c>
      <c r="AD175" s="54" t="s">
        <v>96</v>
      </c>
      <c r="AE175" s="9">
        <f t="shared" si="79"/>
        <v>0</v>
      </c>
      <c r="AF175" s="54" t="s">
        <v>102</v>
      </c>
      <c r="AG175" s="9">
        <f t="shared" si="80"/>
        <v>0</v>
      </c>
      <c r="AH175" s="9"/>
      <c r="AI175" s="9" t="s">
        <v>73</v>
      </c>
      <c r="AJ175" s="9">
        <f t="shared" si="81"/>
        <v>1.8</v>
      </c>
      <c r="AK175" s="55" t="s">
        <v>79</v>
      </c>
      <c r="AL175" s="9">
        <f t="shared" si="82"/>
        <v>0</v>
      </c>
      <c r="AM175" s="9" t="s">
        <v>90</v>
      </c>
      <c r="AN175" s="9">
        <f t="shared" si="83"/>
        <v>0</v>
      </c>
      <c r="AO175" s="54" t="s">
        <v>91</v>
      </c>
      <c r="AP175" s="9">
        <f t="shared" si="84"/>
        <v>0</v>
      </c>
      <c r="AQ175" s="54" t="s">
        <v>99</v>
      </c>
      <c r="AR175" s="9">
        <f t="shared" si="85"/>
        <v>0</v>
      </c>
      <c r="AS175" s="54" t="s">
        <v>122</v>
      </c>
      <c r="AT175" s="9">
        <f t="shared" si="86"/>
        <v>0</v>
      </c>
      <c r="AU175" s="9"/>
      <c r="AV175" s="54" t="s">
        <v>75</v>
      </c>
      <c r="AW175" s="9">
        <f t="shared" si="87"/>
        <v>2.7</v>
      </c>
      <c r="AX175" s="54" t="s">
        <v>79</v>
      </c>
      <c r="AY175" s="9">
        <f t="shared" si="88"/>
        <v>0</v>
      </c>
      <c r="AZ175" s="54" t="s">
        <v>85</v>
      </c>
      <c r="BA175" s="9">
        <f t="shared" si="89"/>
        <v>0</v>
      </c>
      <c r="BB175" s="54" t="s">
        <v>95</v>
      </c>
      <c r="BC175" s="9">
        <f t="shared" si="90"/>
        <v>0</v>
      </c>
      <c r="BD175" s="54" t="s">
        <v>99</v>
      </c>
      <c r="BE175" s="9">
        <f t="shared" si="91"/>
        <v>0</v>
      </c>
      <c r="BF175" s="54" t="s">
        <v>102</v>
      </c>
      <c r="BG175" s="9">
        <f t="shared" si="92"/>
        <v>0</v>
      </c>
      <c r="BH175" s="9"/>
      <c r="BI175" s="54" t="s">
        <v>75</v>
      </c>
      <c r="BJ175" s="9">
        <f t="shared" si="93"/>
        <v>2.7</v>
      </c>
      <c r="BK175" s="55" t="s">
        <v>79</v>
      </c>
      <c r="BL175" s="9">
        <f t="shared" si="94"/>
        <v>0</v>
      </c>
      <c r="BM175" s="54" t="s">
        <v>85</v>
      </c>
      <c r="BN175" s="9">
        <f t="shared" si="95"/>
        <v>0</v>
      </c>
      <c r="BO175" s="54" t="s">
        <v>95</v>
      </c>
      <c r="BP175" s="9">
        <f t="shared" si="96"/>
        <v>0</v>
      </c>
      <c r="BQ175" s="54" t="s">
        <v>99</v>
      </c>
      <c r="BR175" s="9">
        <f t="shared" si="97"/>
        <v>0</v>
      </c>
      <c r="BS175" s="54" t="s">
        <v>102</v>
      </c>
      <c r="BT175" s="9">
        <f t="shared" si="98"/>
        <v>0</v>
      </c>
      <c r="BU175" s="9"/>
      <c r="BV175" s="54" t="s">
        <v>77</v>
      </c>
      <c r="BW175" s="9">
        <f t="shared" si="99"/>
        <v>4.5</v>
      </c>
      <c r="BX175" s="55" t="s">
        <v>83</v>
      </c>
      <c r="BY175" s="9">
        <f t="shared" si="100"/>
        <v>0</v>
      </c>
      <c r="BZ175" s="54" t="s">
        <v>90</v>
      </c>
      <c r="CA175" s="9">
        <f t="shared" si="101"/>
        <v>0</v>
      </c>
      <c r="CB175" s="54" t="s">
        <v>95</v>
      </c>
      <c r="CC175" s="9">
        <f t="shared" si="102"/>
        <v>0</v>
      </c>
      <c r="CD175" s="54" t="s">
        <v>99</v>
      </c>
      <c r="CE175" s="9">
        <f t="shared" si="103"/>
        <v>0</v>
      </c>
      <c r="CF175" s="54" t="s">
        <v>102</v>
      </c>
      <c r="CG175" s="9">
        <f t="shared" si="104"/>
        <v>0</v>
      </c>
      <c r="CH175" s="9"/>
      <c r="CI175" s="54" t="s">
        <v>77</v>
      </c>
      <c r="CJ175" s="9">
        <f t="shared" si="105"/>
        <v>4.5</v>
      </c>
      <c r="CK175" s="55" t="s">
        <v>83</v>
      </c>
      <c r="CL175" s="9">
        <f t="shared" si="106"/>
        <v>0</v>
      </c>
      <c r="CM175" s="54" t="s">
        <v>90</v>
      </c>
      <c r="CN175" s="9">
        <f t="shared" si="107"/>
        <v>0</v>
      </c>
      <c r="CO175" s="54" t="s">
        <v>95</v>
      </c>
      <c r="CP175" s="9">
        <f t="shared" si="108"/>
        <v>0</v>
      </c>
      <c r="CQ175" s="54" t="s">
        <v>99</v>
      </c>
      <c r="CR175" s="9">
        <f t="shared" si="109"/>
        <v>0</v>
      </c>
      <c r="CS175" s="54" t="s">
        <v>102</v>
      </c>
      <c r="CT175" s="9">
        <f t="shared" si="110"/>
        <v>0</v>
      </c>
    </row>
    <row r="176" spans="1:98" x14ac:dyDescent="0.15">
      <c r="A176" s="33" t="s">
        <v>515</v>
      </c>
      <c r="B176" s="34" t="s">
        <v>516</v>
      </c>
      <c r="C176" s="35" t="s">
        <v>170</v>
      </c>
      <c r="D176" s="35" t="s">
        <v>51</v>
      </c>
      <c r="E176" s="9"/>
      <c r="F176" s="36"/>
      <c r="G176" s="33">
        <v>100</v>
      </c>
      <c r="H176" s="9">
        <v>31</v>
      </c>
      <c r="I176" s="9">
        <v>94</v>
      </c>
      <c r="J176" s="9">
        <v>43.5</v>
      </c>
      <c r="K176" s="9">
        <v>30</v>
      </c>
      <c r="L176" s="9">
        <v>39.5</v>
      </c>
      <c r="M176" s="4">
        <f t="shared" si="74"/>
        <v>338</v>
      </c>
      <c r="N176" s="33"/>
      <c r="O176" s="9">
        <f>IF($D176="理科",IF(AND($M176&gt;='高考-分数线'!$C$2,$G176&gt;='高考-分数线'!$D$2),36,IF($G176&gt;='高考-分数线'!$D$2,18,0)),IF($D176="文科",IF(AND($M176&gt;='高考-分数线'!$C$3,$G176&gt;='高考-分数线'!$D$3),36,IF($G176&gt;='高考-分数线'!$D$3,18,0))))</f>
        <v>0</v>
      </c>
      <c r="P176" s="9">
        <f>IF($D176="理科",IF(AND($M176&gt;='高考-分数线'!$C$2,H176&gt;='高考-分数线'!$E$2),36,IF(H176&gt;='高考-分数线'!$E$2,18,0)),IF($D176="文科",IF(AND($M176&gt;='高考-分数线'!$C$3,H176&gt;='高考-分数线'!$E$3),36,IF(H176&gt;='高考-分数线'!$E$3,18,0))))</f>
        <v>0</v>
      </c>
      <c r="Q176" s="9">
        <f>IF($D176="理科",IF(AND($M176&gt;='高考-分数线'!$C$2,I176&gt;='高考-分数线'!$F$2),36,IF(I176&gt;='高考-分数线'!$F$2,18,0)),IF($D176="文科",IF(AND($M176&gt;='高考-分数线'!$C$3,I176&gt;='高考-分数线'!$F$3),36,IF(I176&gt;='高考-分数线'!$F$3,18,0))))</f>
        <v>0</v>
      </c>
      <c r="R176" s="9">
        <f>IF($D176="理科",IF(AND($M176&gt;='高考-分数线'!$C$2,J176&gt;='高考-分数线'!$G$2),36,IF(J176&gt;='高考-分数线'!$G$2,18,0)),IF($D176="文科",IF(AND($M176&gt;='高考-分数线'!$C$3,J176&gt;='高考-分数线'!$G$3),36,IF(J176&gt;='高考-分数线'!$G$3,18,0))))</f>
        <v>0</v>
      </c>
      <c r="S176" s="9">
        <f>IF($D176="理科",IF(AND($M176&gt;='高考-分数线'!$C$2,K176&gt;='高考-分数线'!$H$2),36,IF(K176&gt;='高考-分数线'!$H$2,18,0)),IF($D176="文科",IF(AND($M176&gt;='高考-分数线'!$C$3,K176&gt;='高考-分数线'!$H$3),36,IF(K176&gt;='高考-分数线'!$H$3,18,0))))</f>
        <v>0</v>
      </c>
      <c r="T176" s="9">
        <f>IF($D176="理科",IF(AND($M176&gt;='高考-分数线'!$C$2,L176&gt;='高考-分数线'!$I$2),36,IF(L176&gt;='高考-分数线'!$I$2,18,0)),IF($D176="文科",IF(AND($M176&gt;='高考-分数线'!$C$3,L176&gt;='高考-分数线'!$I$3),36,IF(L176&gt;='高考-分数线'!$I$3,18,0))))</f>
        <v>0</v>
      </c>
      <c r="U176" s="33"/>
      <c r="V176" s="54" t="s">
        <v>77</v>
      </c>
      <c r="W176" s="9">
        <f t="shared" si="75"/>
        <v>0</v>
      </c>
      <c r="X176" s="54" t="s">
        <v>81</v>
      </c>
      <c r="Y176" s="9">
        <f t="shared" si="76"/>
        <v>0</v>
      </c>
      <c r="Z176" s="54" t="s">
        <v>90</v>
      </c>
      <c r="AA176" s="9">
        <f t="shared" si="77"/>
        <v>0</v>
      </c>
      <c r="AB176" s="54" t="s">
        <v>93</v>
      </c>
      <c r="AC176" s="9">
        <f t="shared" si="78"/>
        <v>0</v>
      </c>
      <c r="AD176" s="54" t="s">
        <v>125</v>
      </c>
      <c r="AE176" s="9">
        <f t="shared" si="79"/>
        <v>0</v>
      </c>
      <c r="AF176" s="54" t="s">
        <v>102</v>
      </c>
      <c r="AG176" s="9">
        <f t="shared" si="80"/>
        <v>0</v>
      </c>
      <c r="AH176" s="9"/>
      <c r="AI176" s="9" t="s">
        <v>78</v>
      </c>
      <c r="AJ176" s="9">
        <f t="shared" si="81"/>
        <v>0</v>
      </c>
      <c r="AK176" s="55" t="s">
        <v>83</v>
      </c>
      <c r="AL176" s="9">
        <f t="shared" si="82"/>
        <v>0</v>
      </c>
      <c r="AM176" s="9" t="s">
        <v>89</v>
      </c>
      <c r="AN176" s="9">
        <f t="shared" si="83"/>
        <v>0</v>
      </c>
      <c r="AO176" s="54" t="s">
        <v>93</v>
      </c>
      <c r="AP176" s="9">
        <f t="shared" si="84"/>
        <v>0</v>
      </c>
      <c r="AQ176" s="54" t="s">
        <v>99</v>
      </c>
      <c r="AR176" s="9">
        <f t="shared" si="85"/>
        <v>0</v>
      </c>
      <c r="AS176" s="54" t="s">
        <v>121</v>
      </c>
      <c r="AT176" s="9">
        <f t="shared" si="86"/>
        <v>0</v>
      </c>
      <c r="AU176" s="9"/>
      <c r="AV176" s="54" t="s">
        <v>78</v>
      </c>
      <c r="AW176" s="9">
        <f t="shared" si="87"/>
        <v>0</v>
      </c>
      <c r="AX176" s="54" t="s">
        <v>79</v>
      </c>
      <c r="AY176" s="9">
        <f t="shared" si="88"/>
        <v>0</v>
      </c>
      <c r="AZ176" s="54" t="s">
        <v>89</v>
      </c>
      <c r="BA176" s="9">
        <f t="shared" si="89"/>
        <v>0</v>
      </c>
      <c r="BB176" s="54" t="s">
        <v>93</v>
      </c>
      <c r="BC176" s="9">
        <f t="shared" si="90"/>
        <v>0</v>
      </c>
      <c r="BD176" s="54" t="s">
        <v>96</v>
      </c>
      <c r="BE176" s="9">
        <f t="shared" si="91"/>
        <v>0</v>
      </c>
      <c r="BF176" s="54" t="s">
        <v>122</v>
      </c>
      <c r="BG176" s="9">
        <f t="shared" si="92"/>
        <v>0</v>
      </c>
      <c r="BH176" s="9"/>
      <c r="BI176" s="54" t="s">
        <v>78</v>
      </c>
      <c r="BJ176" s="9">
        <f t="shared" si="93"/>
        <v>0</v>
      </c>
      <c r="BK176" s="55" t="s">
        <v>79</v>
      </c>
      <c r="BL176" s="9">
        <f t="shared" si="94"/>
        <v>0</v>
      </c>
      <c r="BM176" s="54" t="s">
        <v>89</v>
      </c>
      <c r="BN176" s="9">
        <f t="shared" si="95"/>
        <v>0</v>
      </c>
      <c r="BO176" s="54" t="s">
        <v>93</v>
      </c>
      <c r="BP176" s="9">
        <f t="shared" si="96"/>
        <v>0</v>
      </c>
      <c r="BQ176" s="54" t="s">
        <v>96</v>
      </c>
      <c r="BR176" s="9">
        <f t="shared" si="97"/>
        <v>0</v>
      </c>
      <c r="BS176" s="54" t="s">
        <v>122</v>
      </c>
      <c r="BT176" s="9">
        <f t="shared" si="98"/>
        <v>0</v>
      </c>
      <c r="BU176" s="9"/>
      <c r="BV176" s="54" t="s">
        <v>75</v>
      </c>
      <c r="BW176" s="9">
        <f t="shared" si="99"/>
        <v>0</v>
      </c>
      <c r="BX176" s="55" t="s">
        <v>138</v>
      </c>
      <c r="BY176" s="9">
        <f t="shared" si="100"/>
        <v>0</v>
      </c>
      <c r="BZ176" s="54" t="s">
        <v>88</v>
      </c>
      <c r="CA176" s="9">
        <f t="shared" si="101"/>
        <v>0</v>
      </c>
      <c r="CB176" s="54" t="s">
        <v>93</v>
      </c>
      <c r="CC176" s="9">
        <f t="shared" si="102"/>
        <v>0</v>
      </c>
      <c r="CD176" s="54" t="s">
        <v>99</v>
      </c>
      <c r="CE176" s="9">
        <f t="shared" si="103"/>
        <v>0</v>
      </c>
      <c r="CF176" s="54" t="s">
        <v>102</v>
      </c>
      <c r="CG176" s="9">
        <f t="shared" si="104"/>
        <v>0</v>
      </c>
      <c r="CH176" s="9"/>
      <c r="CI176" s="54" t="s">
        <v>75</v>
      </c>
      <c r="CJ176" s="9">
        <f t="shared" si="105"/>
        <v>0</v>
      </c>
      <c r="CK176" s="55" t="s">
        <v>138</v>
      </c>
      <c r="CL176" s="9">
        <f t="shared" si="106"/>
        <v>0</v>
      </c>
      <c r="CM176" s="54" t="s">
        <v>88</v>
      </c>
      <c r="CN176" s="9">
        <f t="shared" si="107"/>
        <v>0</v>
      </c>
      <c r="CO176" s="54" t="s">
        <v>93</v>
      </c>
      <c r="CP176" s="9">
        <f t="shared" si="108"/>
        <v>0</v>
      </c>
      <c r="CQ176" s="54" t="s">
        <v>99</v>
      </c>
      <c r="CR176" s="9">
        <f t="shared" si="109"/>
        <v>0</v>
      </c>
      <c r="CS176" s="54" t="s">
        <v>102</v>
      </c>
      <c r="CT176" s="9">
        <f t="shared" si="110"/>
        <v>0</v>
      </c>
    </row>
    <row r="177" spans="1:98" x14ac:dyDescent="0.15">
      <c r="A177" s="33" t="s">
        <v>517</v>
      </c>
      <c r="B177" s="34" t="s">
        <v>518</v>
      </c>
      <c r="C177" s="35" t="s">
        <v>170</v>
      </c>
      <c r="D177" s="35" t="s">
        <v>51</v>
      </c>
      <c r="E177" s="9"/>
      <c r="F177" s="36"/>
      <c r="G177" s="33">
        <v>100</v>
      </c>
      <c r="H177" s="9">
        <v>52</v>
      </c>
      <c r="I177" s="9">
        <v>112</v>
      </c>
      <c r="J177" s="9">
        <v>22</v>
      </c>
      <c r="K177" s="9">
        <v>22</v>
      </c>
      <c r="L177" s="9">
        <v>28.5</v>
      </c>
      <c r="M177" s="4">
        <f t="shared" si="74"/>
        <v>336.5</v>
      </c>
      <c r="N177" s="33"/>
      <c r="O177" s="9">
        <f>IF($D177="理科",IF(AND($M177&gt;='高考-分数线'!$C$2,$G177&gt;='高考-分数线'!$D$2),36,IF($G177&gt;='高考-分数线'!$D$2,18,0)),IF($D177="文科",IF(AND($M177&gt;='高考-分数线'!$C$3,$G177&gt;='高考-分数线'!$D$3),36,IF($G177&gt;='高考-分数线'!$D$3,18,0))))</f>
        <v>0</v>
      </c>
      <c r="P177" s="9">
        <f>IF($D177="理科",IF(AND($M177&gt;='高考-分数线'!$C$2,H177&gt;='高考-分数线'!$E$2),36,IF(H177&gt;='高考-分数线'!$E$2,18,0)),IF($D177="文科",IF(AND($M177&gt;='高考-分数线'!$C$3,H177&gt;='高考-分数线'!$E$3),36,IF(H177&gt;='高考-分数线'!$E$3,18,0))))</f>
        <v>0</v>
      </c>
      <c r="Q177" s="9">
        <f>IF($D177="理科",IF(AND($M177&gt;='高考-分数线'!$C$2,I177&gt;='高考-分数线'!$F$2),36,IF(I177&gt;='高考-分数线'!$F$2,18,0)),IF($D177="文科",IF(AND($M177&gt;='高考-分数线'!$C$3,I177&gt;='高考-分数线'!$F$3),36,IF(I177&gt;='高考-分数线'!$F$3,18,0))))</f>
        <v>18</v>
      </c>
      <c r="R177" s="9">
        <f>IF($D177="理科",IF(AND($M177&gt;='高考-分数线'!$C$2,J177&gt;='高考-分数线'!$G$2),36,IF(J177&gt;='高考-分数线'!$G$2,18,0)),IF($D177="文科",IF(AND($M177&gt;='高考-分数线'!$C$3,J177&gt;='高考-分数线'!$G$3),36,IF(J177&gt;='高考-分数线'!$G$3,18,0))))</f>
        <v>0</v>
      </c>
      <c r="S177" s="9">
        <f>IF($D177="理科",IF(AND($M177&gt;='高考-分数线'!$C$2,K177&gt;='高考-分数线'!$H$2),36,IF(K177&gt;='高考-分数线'!$H$2,18,0)),IF($D177="文科",IF(AND($M177&gt;='高考-分数线'!$C$3,K177&gt;='高考-分数线'!$H$3),36,IF(K177&gt;='高考-分数线'!$H$3,18,0))))</f>
        <v>0</v>
      </c>
      <c r="T177" s="9">
        <f>IF($D177="理科",IF(AND($M177&gt;='高考-分数线'!$C$2,L177&gt;='高考-分数线'!$I$2),36,IF(L177&gt;='高考-分数线'!$I$2,18,0)),IF($D177="文科",IF(AND($M177&gt;='高考-分数线'!$C$3,L177&gt;='高考-分数线'!$I$3),36,IF(L177&gt;='高考-分数线'!$I$3,18,0))))</f>
        <v>0</v>
      </c>
      <c r="U177" s="33"/>
      <c r="V177" s="54" t="s">
        <v>77</v>
      </c>
      <c r="W177" s="9">
        <f t="shared" si="75"/>
        <v>0</v>
      </c>
      <c r="X177" s="54" t="s">
        <v>81</v>
      </c>
      <c r="Y177" s="9">
        <f t="shared" si="76"/>
        <v>0</v>
      </c>
      <c r="Z177" s="54" t="s">
        <v>90</v>
      </c>
      <c r="AA177" s="9">
        <f t="shared" si="77"/>
        <v>1.8</v>
      </c>
      <c r="AB177" s="54" t="s">
        <v>93</v>
      </c>
      <c r="AC177" s="9">
        <f t="shared" si="78"/>
        <v>0</v>
      </c>
      <c r="AD177" s="54" t="s">
        <v>125</v>
      </c>
      <c r="AE177" s="9">
        <f t="shared" si="79"/>
        <v>0</v>
      </c>
      <c r="AF177" s="54" t="s">
        <v>102</v>
      </c>
      <c r="AG177" s="9">
        <f t="shared" si="80"/>
        <v>0</v>
      </c>
      <c r="AH177" s="9"/>
      <c r="AI177" s="9" t="s">
        <v>73</v>
      </c>
      <c r="AJ177" s="9">
        <f t="shared" si="81"/>
        <v>0</v>
      </c>
      <c r="AK177" s="55" t="s">
        <v>82</v>
      </c>
      <c r="AL177" s="9">
        <f t="shared" si="82"/>
        <v>0</v>
      </c>
      <c r="AM177" s="9" t="s">
        <v>85</v>
      </c>
      <c r="AN177" s="9">
        <f t="shared" si="83"/>
        <v>1.8</v>
      </c>
      <c r="AO177" s="54" t="s">
        <v>93</v>
      </c>
      <c r="AP177" s="9">
        <f t="shared" si="84"/>
        <v>0</v>
      </c>
      <c r="AQ177" s="54" t="s">
        <v>99</v>
      </c>
      <c r="AR177" s="9">
        <f t="shared" si="85"/>
        <v>0</v>
      </c>
      <c r="AS177" s="54" t="s">
        <v>121</v>
      </c>
      <c r="AT177" s="9">
        <f t="shared" si="86"/>
        <v>0</v>
      </c>
      <c r="AU177" s="9"/>
      <c r="AV177" s="54" t="s">
        <v>76</v>
      </c>
      <c r="AW177" s="9">
        <f t="shared" si="87"/>
        <v>0</v>
      </c>
      <c r="AX177" s="54" t="s">
        <v>79</v>
      </c>
      <c r="AY177" s="9">
        <f t="shared" si="88"/>
        <v>0</v>
      </c>
      <c r="AZ177" s="54" t="s">
        <v>85</v>
      </c>
      <c r="BA177" s="9">
        <f t="shared" si="89"/>
        <v>2.7</v>
      </c>
      <c r="BB177" s="54" t="s">
        <v>94</v>
      </c>
      <c r="BC177" s="9">
        <f t="shared" si="90"/>
        <v>0</v>
      </c>
      <c r="BD177" s="54" t="s">
        <v>96</v>
      </c>
      <c r="BE177" s="9">
        <f t="shared" si="91"/>
        <v>0</v>
      </c>
      <c r="BF177" s="54" t="s">
        <v>102</v>
      </c>
      <c r="BG177" s="9">
        <f t="shared" si="92"/>
        <v>0</v>
      </c>
      <c r="BH177" s="9"/>
      <c r="BI177" s="54" t="s">
        <v>76</v>
      </c>
      <c r="BJ177" s="9">
        <f t="shared" si="93"/>
        <v>0</v>
      </c>
      <c r="BK177" s="55" t="s">
        <v>79</v>
      </c>
      <c r="BL177" s="9">
        <f t="shared" si="94"/>
        <v>0</v>
      </c>
      <c r="BM177" s="54" t="s">
        <v>85</v>
      </c>
      <c r="BN177" s="9">
        <f t="shared" si="95"/>
        <v>2.7</v>
      </c>
      <c r="BO177" s="54" t="s">
        <v>94</v>
      </c>
      <c r="BP177" s="9">
        <f t="shared" si="96"/>
        <v>0</v>
      </c>
      <c r="BQ177" s="54" t="s">
        <v>96</v>
      </c>
      <c r="BR177" s="9">
        <f t="shared" si="97"/>
        <v>0</v>
      </c>
      <c r="BS177" s="54" t="s">
        <v>102</v>
      </c>
      <c r="BT177" s="9">
        <f t="shared" si="98"/>
        <v>0</v>
      </c>
      <c r="BU177" s="9"/>
      <c r="BV177" s="54" t="s">
        <v>77</v>
      </c>
      <c r="BW177" s="9">
        <f t="shared" si="99"/>
        <v>0</v>
      </c>
      <c r="BX177" s="55" t="s">
        <v>83</v>
      </c>
      <c r="BY177" s="9">
        <f t="shared" si="100"/>
        <v>0</v>
      </c>
      <c r="BZ177" s="54" t="s">
        <v>90</v>
      </c>
      <c r="CA177" s="9">
        <f t="shared" si="101"/>
        <v>4.5</v>
      </c>
      <c r="CB177" s="54" t="s">
        <v>95</v>
      </c>
      <c r="CC177" s="9">
        <f t="shared" si="102"/>
        <v>0</v>
      </c>
      <c r="CD177" s="54" t="s">
        <v>99</v>
      </c>
      <c r="CE177" s="9">
        <f t="shared" si="103"/>
        <v>0</v>
      </c>
      <c r="CF177" s="54" t="s">
        <v>102</v>
      </c>
      <c r="CG177" s="9">
        <f t="shared" si="104"/>
        <v>0</v>
      </c>
      <c r="CH177" s="9"/>
      <c r="CI177" s="54" t="s">
        <v>77</v>
      </c>
      <c r="CJ177" s="9">
        <f t="shared" si="105"/>
        <v>0</v>
      </c>
      <c r="CK177" s="55" t="s">
        <v>83</v>
      </c>
      <c r="CL177" s="9">
        <f t="shared" si="106"/>
        <v>0</v>
      </c>
      <c r="CM177" s="54" t="s">
        <v>90</v>
      </c>
      <c r="CN177" s="9">
        <f t="shared" si="107"/>
        <v>4.5</v>
      </c>
      <c r="CO177" s="54" t="s">
        <v>95</v>
      </c>
      <c r="CP177" s="9">
        <f t="shared" si="108"/>
        <v>0</v>
      </c>
      <c r="CQ177" s="54" t="s">
        <v>99</v>
      </c>
      <c r="CR177" s="9">
        <f t="shared" si="109"/>
        <v>0</v>
      </c>
      <c r="CS177" s="54" t="s">
        <v>102</v>
      </c>
      <c r="CT177" s="9">
        <f t="shared" si="110"/>
        <v>0</v>
      </c>
    </row>
    <row r="178" spans="1:98" x14ac:dyDescent="0.15">
      <c r="A178" s="33" t="s">
        <v>519</v>
      </c>
      <c r="B178" s="34" t="s">
        <v>520</v>
      </c>
      <c r="C178" s="35" t="s">
        <v>170</v>
      </c>
      <c r="D178" s="35" t="s">
        <v>51</v>
      </c>
      <c r="E178" s="9"/>
      <c r="F178" s="36"/>
      <c r="G178" s="33">
        <v>107</v>
      </c>
      <c r="H178" s="9">
        <v>80</v>
      </c>
      <c r="I178" s="9">
        <v>32</v>
      </c>
      <c r="J178" s="9">
        <v>27</v>
      </c>
      <c r="K178" s="9">
        <v>29</v>
      </c>
      <c r="L178" s="9">
        <v>61.5</v>
      </c>
      <c r="M178" s="4">
        <f t="shared" si="74"/>
        <v>336.5</v>
      </c>
      <c r="N178" s="33"/>
      <c r="O178" s="9">
        <f>IF($D178="理科",IF(AND($M178&gt;='高考-分数线'!$C$2,$G178&gt;='高考-分数线'!$D$2),36,IF($G178&gt;='高考-分数线'!$D$2,18,0)),IF($D178="文科",IF(AND($M178&gt;='高考-分数线'!$C$3,$G178&gt;='高考-分数线'!$D$3),36,IF($G178&gt;='高考-分数线'!$D$3,18,0))))</f>
        <v>18</v>
      </c>
      <c r="P178" s="9">
        <f>IF($D178="理科",IF(AND($M178&gt;='高考-分数线'!$C$2,H178&gt;='高考-分数线'!$E$2),36,IF(H178&gt;='高考-分数线'!$E$2,18,0)),IF($D178="文科",IF(AND($M178&gt;='高考-分数线'!$C$3,H178&gt;='高考-分数线'!$E$3),36,IF(H178&gt;='高考-分数线'!$E$3,18,0))))</f>
        <v>0</v>
      </c>
      <c r="Q178" s="9">
        <f>IF($D178="理科",IF(AND($M178&gt;='高考-分数线'!$C$2,I178&gt;='高考-分数线'!$F$2),36,IF(I178&gt;='高考-分数线'!$F$2,18,0)),IF($D178="文科",IF(AND($M178&gt;='高考-分数线'!$C$3,I178&gt;='高考-分数线'!$F$3),36,IF(I178&gt;='高考-分数线'!$F$3,18,0))))</f>
        <v>0</v>
      </c>
      <c r="R178" s="9">
        <f>IF($D178="理科",IF(AND($M178&gt;='高考-分数线'!$C$2,J178&gt;='高考-分数线'!$G$2),36,IF(J178&gt;='高考-分数线'!$G$2,18,0)),IF($D178="文科",IF(AND($M178&gt;='高考-分数线'!$C$3,J178&gt;='高考-分数线'!$G$3),36,IF(J178&gt;='高考-分数线'!$G$3,18,0))))</f>
        <v>0</v>
      </c>
      <c r="S178" s="9">
        <f>IF($D178="理科",IF(AND($M178&gt;='高考-分数线'!$C$2,K178&gt;='高考-分数线'!$H$2),36,IF(K178&gt;='高考-分数线'!$H$2,18,0)),IF($D178="文科",IF(AND($M178&gt;='高考-分数线'!$C$3,K178&gt;='高考-分数线'!$H$3),36,IF(K178&gt;='高考-分数线'!$H$3,18,0))))</f>
        <v>0</v>
      </c>
      <c r="T178" s="9">
        <f>IF($D178="理科",IF(AND($M178&gt;='高考-分数线'!$C$2,L178&gt;='高考-分数线'!$I$2),36,IF(L178&gt;='高考-分数线'!$I$2,18,0)),IF($D178="文科",IF(AND($M178&gt;='高考-分数线'!$C$3,L178&gt;='高考-分数线'!$I$3),36,IF(L178&gt;='高考-分数线'!$I$3,18,0))))</f>
        <v>0</v>
      </c>
      <c r="U178" s="33"/>
      <c r="V178" s="54" t="s">
        <v>77</v>
      </c>
      <c r="W178" s="9">
        <f t="shared" si="75"/>
        <v>1.8</v>
      </c>
      <c r="X178" s="54" t="s">
        <v>82</v>
      </c>
      <c r="Y178" s="9">
        <f t="shared" si="76"/>
        <v>0</v>
      </c>
      <c r="Z178" s="54" t="s">
        <v>90</v>
      </c>
      <c r="AA178" s="9">
        <f t="shared" si="77"/>
        <v>0</v>
      </c>
      <c r="AB178" s="54" t="s">
        <v>94</v>
      </c>
      <c r="AC178" s="9">
        <f t="shared" si="78"/>
        <v>0</v>
      </c>
      <c r="AD178" s="54" t="s">
        <v>96</v>
      </c>
      <c r="AE178" s="9">
        <f t="shared" si="79"/>
        <v>0</v>
      </c>
      <c r="AF178" s="54" t="s">
        <v>102</v>
      </c>
      <c r="AG178" s="9">
        <f t="shared" si="80"/>
        <v>0</v>
      </c>
      <c r="AH178" s="9"/>
      <c r="AI178" s="9" t="s">
        <v>78</v>
      </c>
      <c r="AJ178" s="9">
        <f t="shared" si="81"/>
        <v>1.8</v>
      </c>
      <c r="AK178" s="55" t="s">
        <v>82</v>
      </c>
      <c r="AL178" s="9">
        <f t="shared" si="82"/>
        <v>0</v>
      </c>
      <c r="AM178" s="9" t="s">
        <v>88</v>
      </c>
      <c r="AN178" s="9">
        <f t="shared" si="83"/>
        <v>0</v>
      </c>
      <c r="AO178" s="54" t="s">
        <v>95</v>
      </c>
      <c r="AP178" s="9">
        <f t="shared" si="84"/>
        <v>0</v>
      </c>
      <c r="AQ178" s="54" t="s">
        <v>96</v>
      </c>
      <c r="AR178" s="9">
        <f t="shared" si="85"/>
        <v>0</v>
      </c>
      <c r="AS178" s="54" t="s">
        <v>122</v>
      </c>
      <c r="AT178" s="9">
        <f t="shared" si="86"/>
        <v>0</v>
      </c>
      <c r="AU178" s="9"/>
      <c r="AV178" s="54" t="s">
        <v>74</v>
      </c>
      <c r="AW178" s="9">
        <f t="shared" si="87"/>
        <v>2.7</v>
      </c>
      <c r="AX178" s="54" t="s">
        <v>80</v>
      </c>
      <c r="AY178" s="9">
        <f t="shared" si="88"/>
        <v>0</v>
      </c>
      <c r="AZ178" s="54" t="s">
        <v>90</v>
      </c>
      <c r="BA178" s="9">
        <f t="shared" si="89"/>
        <v>0</v>
      </c>
      <c r="BB178" s="54" t="s">
        <v>93</v>
      </c>
      <c r="BC178" s="9">
        <f t="shared" si="90"/>
        <v>0</v>
      </c>
      <c r="BD178" s="54" t="s">
        <v>96</v>
      </c>
      <c r="BE178" s="9">
        <f t="shared" si="91"/>
        <v>0</v>
      </c>
      <c r="BF178" s="54" t="s">
        <v>122</v>
      </c>
      <c r="BG178" s="9">
        <f t="shared" si="92"/>
        <v>0</v>
      </c>
      <c r="BH178" s="9"/>
      <c r="BI178" s="54" t="s">
        <v>74</v>
      </c>
      <c r="BJ178" s="9">
        <f t="shared" si="93"/>
        <v>2.7</v>
      </c>
      <c r="BK178" s="55" t="s">
        <v>80</v>
      </c>
      <c r="BL178" s="9">
        <f t="shared" si="94"/>
        <v>0</v>
      </c>
      <c r="BM178" s="54" t="s">
        <v>90</v>
      </c>
      <c r="BN178" s="9">
        <f t="shared" si="95"/>
        <v>0</v>
      </c>
      <c r="BO178" s="54" t="s">
        <v>93</v>
      </c>
      <c r="BP178" s="9">
        <f t="shared" si="96"/>
        <v>0</v>
      </c>
      <c r="BQ178" s="54" t="s">
        <v>96</v>
      </c>
      <c r="BR178" s="9">
        <f t="shared" si="97"/>
        <v>0</v>
      </c>
      <c r="BS178" s="54" t="s">
        <v>122</v>
      </c>
      <c r="BT178" s="9">
        <f t="shared" si="98"/>
        <v>0</v>
      </c>
      <c r="BU178" s="9"/>
      <c r="BV178" s="54" t="s">
        <v>75</v>
      </c>
      <c r="BW178" s="9">
        <f t="shared" si="99"/>
        <v>4.5</v>
      </c>
      <c r="BX178" s="55" t="s">
        <v>81</v>
      </c>
      <c r="BY178" s="9">
        <f t="shared" si="100"/>
        <v>0</v>
      </c>
      <c r="BZ178" s="54" t="s">
        <v>89</v>
      </c>
      <c r="CA178" s="9">
        <f t="shared" si="101"/>
        <v>0</v>
      </c>
      <c r="CB178" s="54" t="s">
        <v>93</v>
      </c>
      <c r="CC178" s="9">
        <f t="shared" si="102"/>
        <v>0</v>
      </c>
      <c r="CD178" s="54" t="s">
        <v>96</v>
      </c>
      <c r="CE178" s="9">
        <f t="shared" si="103"/>
        <v>0</v>
      </c>
      <c r="CF178" s="54" t="s">
        <v>102</v>
      </c>
      <c r="CG178" s="9">
        <f t="shared" si="104"/>
        <v>0</v>
      </c>
      <c r="CH178" s="9"/>
      <c r="CI178" s="54" t="s">
        <v>75</v>
      </c>
      <c r="CJ178" s="9">
        <f t="shared" si="105"/>
        <v>4.5</v>
      </c>
      <c r="CK178" s="55" t="s">
        <v>81</v>
      </c>
      <c r="CL178" s="9">
        <f t="shared" si="106"/>
        <v>0</v>
      </c>
      <c r="CM178" s="54" t="s">
        <v>89</v>
      </c>
      <c r="CN178" s="9">
        <f t="shared" si="107"/>
        <v>0</v>
      </c>
      <c r="CO178" s="54" t="s">
        <v>93</v>
      </c>
      <c r="CP178" s="9">
        <f t="shared" si="108"/>
        <v>0</v>
      </c>
      <c r="CQ178" s="54" t="s">
        <v>96</v>
      </c>
      <c r="CR178" s="9">
        <f t="shared" si="109"/>
        <v>0</v>
      </c>
      <c r="CS178" s="54" t="s">
        <v>102</v>
      </c>
      <c r="CT178" s="9">
        <f t="shared" si="110"/>
        <v>0</v>
      </c>
    </row>
    <row r="179" spans="1:98" x14ac:dyDescent="0.15">
      <c r="A179" s="33" t="s">
        <v>521</v>
      </c>
      <c r="B179" s="34" t="s">
        <v>522</v>
      </c>
      <c r="C179" s="35" t="s">
        <v>170</v>
      </c>
      <c r="D179" s="35" t="s">
        <v>51</v>
      </c>
      <c r="E179" s="9"/>
      <c r="F179" s="36"/>
      <c r="G179" s="33">
        <v>99</v>
      </c>
      <c r="H179" s="9">
        <v>51</v>
      </c>
      <c r="I179" s="9">
        <v>63</v>
      </c>
      <c r="J179" s="9">
        <v>51.5</v>
      </c>
      <c r="K179" s="9">
        <v>33.5</v>
      </c>
      <c r="L179" s="9">
        <v>37.5</v>
      </c>
      <c r="M179" s="4">
        <f t="shared" si="74"/>
        <v>335.5</v>
      </c>
      <c r="N179" s="33"/>
      <c r="O179" s="9">
        <f>IF($D179="理科",IF(AND($M179&gt;='高考-分数线'!$C$2,$G179&gt;='高考-分数线'!$D$2),36,IF($G179&gt;='高考-分数线'!$D$2,18,0)),IF($D179="文科",IF(AND($M179&gt;='高考-分数线'!$C$3,$G179&gt;='高考-分数线'!$D$3),36,IF($G179&gt;='高考-分数线'!$D$3,18,0))))</f>
        <v>0</v>
      </c>
      <c r="P179" s="9">
        <f>IF($D179="理科",IF(AND($M179&gt;='高考-分数线'!$C$2,H179&gt;='高考-分数线'!$E$2),36,IF(H179&gt;='高考-分数线'!$E$2,18,0)),IF($D179="文科",IF(AND($M179&gt;='高考-分数线'!$C$3,H179&gt;='高考-分数线'!$E$3),36,IF(H179&gt;='高考-分数线'!$E$3,18,0))))</f>
        <v>0</v>
      </c>
      <c r="Q179" s="9">
        <f>IF($D179="理科",IF(AND($M179&gt;='高考-分数线'!$C$2,I179&gt;='高考-分数线'!$F$2),36,IF(I179&gt;='高考-分数线'!$F$2,18,0)),IF($D179="文科",IF(AND($M179&gt;='高考-分数线'!$C$3,I179&gt;='高考-分数线'!$F$3),36,IF(I179&gt;='高考-分数线'!$F$3,18,0))))</f>
        <v>0</v>
      </c>
      <c r="R179" s="9">
        <f>IF($D179="理科",IF(AND($M179&gt;='高考-分数线'!$C$2,J179&gt;='高考-分数线'!$G$2),36,IF(J179&gt;='高考-分数线'!$G$2,18,0)),IF($D179="文科",IF(AND($M179&gt;='高考-分数线'!$C$3,J179&gt;='高考-分数线'!$G$3),36,IF(J179&gt;='高考-分数线'!$G$3,18,0))))</f>
        <v>18</v>
      </c>
      <c r="S179" s="9">
        <f>IF($D179="理科",IF(AND($M179&gt;='高考-分数线'!$C$2,K179&gt;='高考-分数线'!$H$2),36,IF(K179&gt;='高考-分数线'!$H$2,18,0)),IF($D179="文科",IF(AND($M179&gt;='高考-分数线'!$C$3,K179&gt;='高考-分数线'!$H$3),36,IF(K179&gt;='高考-分数线'!$H$3,18,0))))</f>
        <v>0</v>
      </c>
      <c r="T179" s="9">
        <f>IF($D179="理科",IF(AND($M179&gt;='高考-分数线'!$C$2,L179&gt;='高考-分数线'!$I$2),36,IF(L179&gt;='高考-分数线'!$I$2,18,0)),IF($D179="文科",IF(AND($M179&gt;='高考-分数线'!$C$3,L179&gt;='高考-分数线'!$I$3),36,IF(L179&gt;='高考-分数线'!$I$3,18,0))))</f>
        <v>0</v>
      </c>
      <c r="U179" s="33"/>
      <c r="V179" s="54" t="s">
        <v>75</v>
      </c>
      <c r="W179" s="9">
        <f t="shared" si="75"/>
        <v>0</v>
      </c>
      <c r="X179" s="54" t="s">
        <v>81</v>
      </c>
      <c r="Y179" s="9">
        <f t="shared" si="76"/>
        <v>0</v>
      </c>
      <c r="Z179" s="54" t="s">
        <v>87</v>
      </c>
      <c r="AA179" s="9">
        <f t="shared" si="77"/>
        <v>0</v>
      </c>
      <c r="AB179" s="54" t="s">
        <v>95</v>
      </c>
      <c r="AC179" s="9">
        <f t="shared" si="78"/>
        <v>1.8</v>
      </c>
      <c r="AD179" s="54" t="s">
        <v>96</v>
      </c>
      <c r="AE179" s="9">
        <f t="shared" si="79"/>
        <v>0</v>
      </c>
      <c r="AF179" s="54" t="s">
        <v>121</v>
      </c>
      <c r="AG179" s="9">
        <f t="shared" si="80"/>
        <v>0</v>
      </c>
      <c r="AH179" s="9"/>
      <c r="AI179" s="9" t="s">
        <v>75</v>
      </c>
      <c r="AJ179" s="9">
        <f t="shared" si="81"/>
        <v>0</v>
      </c>
      <c r="AK179" s="55" t="s">
        <v>82</v>
      </c>
      <c r="AL179" s="9">
        <f t="shared" si="82"/>
        <v>0</v>
      </c>
      <c r="AM179" s="9" t="s">
        <v>88</v>
      </c>
      <c r="AN179" s="9">
        <f t="shared" si="83"/>
        <v>0</v>
      </c>
      <c r="AO179" s="54" t="s">
        <v>95</v>
      </c>
      <c r="AP179" s="9">
        <f t="shared" si="84"/>
        <v>1.8</v>
      </c>
      <c r="AQ179" s="54" t="s">
        <v>96</v>
      </c>
      <c r="AR179" s="9">
        <f t="shared" si="85"/>
        <v>0</v>
      </c>
      <c r="AS179" s="54" t="s">
        <v>122</v>
      </c>
      <c r="AT179" s="9">
        <f t="shared" si="86"/>
        <v>0</v>
      </c>
      <c r="AU179" s="9"/>
      <c r="AV179" s="54" t="s">
        <v>74</v>
      </c>
      <c r="AW179" s="9">
        <f t="shared" si="87"/>
        <v>0</v>
      </c>
      <c r="AX179" s="54" t="s">
        <v>80</v>
      </c>
      <c r="AY179" s="9">
        <f t="shared" si="88"/>
        <v>0</v>
      </c>
      <c r="AZ179" s="54" t="s">
        <v>90</v>
      </c>
      <c r="BA179" s="9">
        <f t="shared" si="89"/>
        <v>0</v>
      </c>
      <c r="BB179" s="54" t="s">
        <v>93</v>
      </c>
      <c r="BC179" s="9">
        <f t="shared" si="90"/>
        <v>2.7</v>
      </c>
      <c r="BD179" s="54" t="s">
        <v>96</v>
      </c>
      <c r="BE179" s="9">
        <f t="shared" si="91"/>
        <v>0</v>
      </c>
      <c r="BF179" s="54" t="s">
        <v>122</v>
      </c>
      <c r="BG179" s="9">
        <f t="shared" si="92"/>
        <v>0</v>
      </c>
      <c r="BH179" s="9"/>
      <c r="BI179" s="54" t="s">
        <v>74</v>
      </c>
      <c r="BJ179" s="9">
        <f t="shared" si="93"/>
        <v>0</v>
      </c>
      <c r="BK179" s="55" t="s">
        <v>80</v>
      </c>
      <c r="BL179" s="9">
        <f t="shared" si="94"/>
        <v>0</v>
      </c>
      <c r="BM179" s="54" t="s">
        <v>90</v>
      </c>
      <c r="BN179" s="9">
        <f t="shared" si="95"/>
        <v>0</v>
      </c>
      <c r="BO179" s="54" t="s">
        <v>93</v>
      </c>
      <c r="BP179" s="9">
        <f t="shared" si="96"/>
        <v>2.7</v>
      </c>
      <c r="BQ179" s="54" t="s">
        <v>96</v>
      </c>
      <c r="BR179" s="9">
        <f t="shared" si="97"/>
        <v>0</v>
      </c>
      <c r="BS179" s="54" t="s">
        <v>122</v>
      </c>
      <c r="BT179" s="9">
        <f t="shared" si="98"/>
        <v>0</v>
      </c>
      <c r="BU179" s="9"/>
      <c r="BV179" s="54" t="s">
        <v>75</v>
      </c>
      <c r="BW179" s="9">
        <f t="shared" si="99"/>
        <v>0</v>
      </c>
      <c r="BX179" s="55" t="s">
        <v>138</v>
      </c>
      <c r="BY179" s="9">
        <f t="shared" si="100"/>
        <v>0</v>
      </c>
      <c r="BZ179" s="54" t="s">
        <v>88</v>
      </c>
      <c r="CA179" s="9">
        <f t="shared" si="101"/>
        <v>0</v>
      </c>
      <c r="CB179" s="54" t="s">
        <v>93</v>
      </c>
      <c r="CC179" s="9">
        <f t="shared" si="102"/>
        <v>4.5</v>
      </c>
      <c r="CD179" s="54" t="s">
        <v>99</v>
      </c>
      <c r="CE179" s="9">
        <f t="shared" si="103"/>
        <v>0</v>
      </c>
      <c r="CF179" s="54" t="s">
        <v>102</v>
      </c>
      <c r="CG179" s="9">
        <f t="shared" si="104"/>
        <v>0</v>
      </c>
      <c r="CH179" s="9"/>
      <c r="CI179" s="54" t="s">
        <v>75</v>
      </c>
      <c r="CJ179" s="9">
        <f t="shared" si="105"/>
        <v>0</v>
      </c>
      <c r="CK179" s="55" t="s">
        <v>138</v>
      </c>
      <c r="CL179" s="9">
        <f t="shared" si="106"/>
        <v>0</v>
      </c>
      <c r="CM179" s="54" t="s">
        <v>88</v>
      </c>
      <c r="CN179" s="9">
        <f t="shared" si="107"/>
        <v>0</v>
      </c>
      <c r="CO179" s="54" t="s">
        <v>93</v>
      </c>
      <c r="CP179" s="9">
        <f t="shared" si="108"/>
        <v>4.5</v>
      </c>
      <c r="CQ179" s="54" t="s">
        <v>99</v>
      </c>
      <c r="CR179" s="9">
        <f t="shared" si="109"/>
        <v>0</v>
      </c>
      <c r="CS179" s="54" t="s">
        <v>102</v>
      </c>
      <c r="CT179" s="9">
        <f t="shared" si="110"/>
        <v>0</v>
      </c>
    </row>
    <row r="180" spans="1:98" x14ac:dyDescent="0.15">
      <c r="A180" s="33" t="s">
        <v>523</v>
      </c>
      <c r="B180" s="34" t="s">
        <v>524</v>
      </c>
      <c r="C180" s="35" t="s">
        <v>170</v>
      </c>
      <c r="D180" s="35" t="s">
        <v>51</v>
      </c>
      <c r="E180" s="9"/>
      <c r="F180" s="36"/>
      <c r="G180" s="33">
        <v>86</v>
      </c>
      <c r="H180" s="9">
        <v>76</v>
      </c>
      <c r="I180" s="9">
        <v>70</v>
      </c>
      <c r="J180" s="9">
        <v>19</v>
      </c>
      <c r="K180" s="9">
        <v>37</v>
      </c>
      <c r="L180" s="9">
        <v>47</v>
      </c>
      <c r="M180" s="4">
        <f t="shared" si="74"/>
        <v>335</v>
      </c>
      <c r="N180" s="33"/>
      <c r="O180" s="9">
        <f>IF($D180="理科",IF(AND($M180&gt;='高考-分数线'!$C$2,$G180&gt;='高考-分数线'!$D$2),36,IF($G180&gt;='高考-分数线'!$D$2,18,0)),IF($D180="文科",IF(AND($M180&gt;='高考-分数线'!$C$3,$G180&gt;='高考-分数线'!$D$3),36,IF($G180&gt;='高考-分数线'!$D$3,18,0))))</f>
        <v>0</v>
      </c>
      <c r="P180" s="9">
        <f>IF($D180="理科",IF(AND($M180&gt;='高考-分数线'!$C$2,H180&gt;='高考-分数线'!$E$2),36,IF(H180&gt;='高考-分数线'!$E$2,18,0)),IF($D180="文科",IF(AND($M180&gt;='高考-分数线'!$C$3,H180&gt;='高考-分数线'!$E$3),36,IF(H180&gt;='高考-分数线'!$E$3,18,0))))</f>
        <v>0</v>
      </c>
      <c r="Q180" s="9">
        <f>IF($D180="理科",IF(AND($M180&gt;='高考-分数线'!$C$2,I180&gt;='高考-分数线'!$F$2),36,IF(I180&gt;='高考-分数线'!$F$2,18,0)),IF($D180="文科",IF(AND($M180&gt;='高考-分数线'!$C$3,I180&gt;='高考-分数线'!$F$3),36,IF(I180&gt;='高考-分数线'!$F$3,18,0))))</f>
        <v>0</v>
      </c>
      <c r="R180" s="9">
        <f>IF($D180="理科",IF(AND($M180&gt;='高考-分数线'!$C$2,J180&gt;='高考-分数线'!$G$2),36,IF(J180&gt;='高考-分数线'!$G$2,18,0)),IF($D180="文科",IF(AND($M180&gt;='高考-分数线'!$C$3,J180&gt;='高考-分数线'!$G$3),36,IF(J180&gt;='高考-分数线'!$G$3,18,0))))</f>
        <v>0</v>
      </c>
      <c r="S180" s="9">
        <f>IF($D180="理科",IF(AND($M180&gt;='高考-分数线'!$C$2,K180&gt;='高考-分数线'!$H$2),36,IF(K180&gt;='高考-分数线'!$H$2,18,0)),IF($D180="文科",IF(AND($M180&gt;='高考-分数线'!$C$3,K180&gt;='高考-分数线'!$H$3),36,IF(K180&gt;='高考-分数线'!$H$3,18,0))))</f>
        <v>0</v>
      </c>
      <c r="T180" s="9">
        <f>IF($D180="理科",IF(AND($M180&gt;='高考-分数线'!$C$2,L180&gt;='高考-分数线'!$I$2),36,IF(L180&gt;='高考-分数线'!$I$2,18,0)),IF($D180="文科",IF(AND($M180&gt;='高考-分数线'!$C$3,L180&gt;='高考-分数线'!$I$3),36,IF(L180&gt;='高考-分数线'!$I$3,18,0))))</f>
        <v>0</v>
      </c>
      <c r="U180" s="33"/>
      <c r="V180" s="54" t="s">
        <v>77</v>
      </c>
      <c r="W180" s="9">
        <f t="shared" si="75"/>
        <v>0</v>
      </c>
      <c r="X180" s="54" t="s">
        <v>82</v>
      </c>
      <c r="Y180" s="9">
        <f t="shared" si="76"/>
        <v>0</v>
      </c>
      <c r="Z180" s="54" t="s">
        <v>90</v>
      </c>
      <c r="AA180" s="9">
        <f t="shared" si="77"/>
        <v>0</v>
      </c>
      <c r="AB180" s="54" t="s">
        <v>94</v>
      </c>
      <c r="AC180" s="9">
        <f t="shared" si="78"/>
        <v>0</v>
      </c>
      <c r="AD180" s="54" t="s">
        <v>96</v>
      </c>
      <c r="AE180" s="9">
        <f t="shared" si="79"/>
        <v>0</v>
      </c>
      <c r="AF180" s="54" t="s">
        <v>102</v>
      </c>
      <c r="AG180" s="9">
        <f t="shared" si="80"/>
        <v>0</v>
      </c>
      <c r="AH180" s="9"/>
      <c r="AI180" s="9" t="s">
        <v>75</v>
      </c>
      <c r="AJ180" s="9">
        <f t="shared" si="81"/>
        <v>0</v>
      </c>
      <c r="AK180" s="55" t="s">
        <v>79</v>
      </c>
      <c r="AL180" s="9">
        <f t="shared" si="82"/>
        <v>0</v>
      </c>
      <c r="AM180" s="9" t="s">
        <v>89</v>
      </c>
      <c r="AN180" s="9">
        <f t="shared" si="83"/>
        <v>0</v>
      </c>
      <c r="AO180" s="54" t="s">
        <v>95</v>
      </c>
      <c r="AP180" s="9">
        <f t="shared" si="84"/>
        <v>0</v>
      </c>
      <c r="AQ180" s="54" t="s">
        <v>96</v>
      </c>
      <c r="AR180" s="9">
        <f t="shared" si="85"/>
        <v>0</v>
      </c>
      <c r="AS180" s="54" t="s">
        <v>102</v>
      </c>
      <c r="AT180" s="9">
        <f t="shared" si="86"/>
        <v>0</v>
      </c>
      <c r="AU180" s="9"/>
      <c r="AV180" s="54" t="s">
        <v>77</v>
      </c>
      <c r="AW180" s="9">
        <f t="shared" si="87"/>
        <v>0</v>
      </c>
      <c r="AX180" s="54" t="s">
        <v>132</v>
      </c>
      <c r="AY180" s="9">
        <f t="shared" si="88"/>
        <v>0</v>
      </c>
      <c r="AZ180" s="54" t="s">
        <v>89</v>
      </c>
      <c r="BA180" s="9">
        <f t="shared" si="89"/>
        <v>0</v>
      </c>
      <c r="BB180" s="54" t="s">
        <v>95</v>
      </c>
      <c r="BC180" s="9">
        <f t="shared" si="90"/>
        <v>0</v>
      </c>
      <c r="BD180" s="54" t="s">
        <v>99</v>
      </c>
      <c r="BE180" s="9">
        <f t="shared" si="91"/>
        <v>0</v>
      </c>
      <c r="BF180" s="54" t="s">
        <v>102</v>
      </c>
      <c r="BG180" s="9">
        <f t="shared" si="92"/>
        <v>0</v>
      </c>
      <c r="BH180" s="9"/>
      <c r="BI180" s="54" t="s">
        <v>77</v>
      </c>
      <c r="BJ180" s="9">
        <f t="shared" si="93"/>
        <v>0</v>
      </c>
      <c r="BK180" s="55" t="s">
        <v>83</v>
      </c>
      <c r="BL180" s="9">
        <f t="shared" si="94"/>
        <v>0</v>
      </c>
      <c r="BM180" s="54" t="s">
        <v>89</v>
      </c>
      <c r="BN180" s="9">
        <f t="shared" si="95"/>
        <v>0</v>
      </c>
      <c r="BO180" s="54" t="s">
        <v>95</v>
      </c>
      <c r="BP180" s="9">
        <f t="shared" si="96"/>
        <v>0</v>
      </c>
      <c r="BQ180" s="54" t="s">
        <v>99</v>
      </c>
      <c r="BR180" s="9">
        <f t="shared" si="97"/>
        <v>0</v>
      </c>
      <c r="BS180" s="54" t="s">
        <v>102</v>
      </c>
      <c r="BT180" s="9">
        <f t="shared" si="98"/>
        <v>0</v>
      </c>
      <c r="BU180" s="9"/>
      <c r="BV180" s="54" t="s">
        <v>77</v>
      </c>
      <c r="BW180" s="9">
        <f t="shared" si="99"/>
        <v>0</v>
      </c>
      <c r="BX180" s="55" t="s">
        <v>83</v>
      </c>
      <c r="BY180" s="9">
        <f t="shared" si="100"/>
        <v>0</v>
      </c>
      <c r="BZ180" s="54" t="s">
        <v>90</v>
      </c>
      <c r="CA180" s="9">
        <f t="shared" si="101"/>
        <v>0</v>
      </c>
      <c r="CB180" s="54" t="s">
        <v>95</v>
      </c>
      <c r="CC180" s="9">
        <f t="shared" si="102"/>
        <v>0</v>
      </c>
      <c r="CD180" s="54" t="s">
        <v>99</v>
      </c>
      <c r="CE180" s="9">
        <f t="shared" si="103"/>
        <v>0</v>
      </c>
      <c r="CF180" s="54" t="s">
        <v>102</v>
      </c>
      <c r="CG180" s="9">
        <f t="shared" si="104"/>
        <v>0</v>
      </c>
      <c r="CH180" s="9"/>
      <c r="CI180" s="54" t="s">
        <v>77</v>
      </c>
      <c r="CJ180" s="9">
        <f t="shared" si="105"/>
        <v>0</v>
      </c>
      <c r="CK180" s="55" t="s">
        <v>83</v>
      </c>
      <c r="CL180" s="9">
        <f t="shared" si="106"/>
        <v>0</v>
      </c>
      <c r="CM180" s="54" t="s">
        <v>90</v>
      </c>
      <c r="CN180" s="9">
        <f t="shared" si="107"/>
        <v>0</v>
      </c>
      <c r="CO180" s="54" t="s">
        <v>95</v>
      </c>
      <c r="CP180" s="9">
        <f t="shared" si="108"/>
        <v>0</v>
      </c>
      <c r="CQ180" s="54" t="s">
        <v>99</v>
      </c>
      <c r="CR180" s="9">
        <f t="shared" si="109"/>
        <v>0</v>
      </c>
      <c r="CS180" s="54" t="s">
        <v>102</v>
      </c>
      <c r="CT180" s="9">
        <f t="shared" si="110"/>
        <v>0</v>
      </c>
    </row>
    <row r="181" spans="1:98" x14ac:dyDescent="0.15">
      <c r="A181" s="33" t="s">
        <v>525</v>
      </c>
      <c r="B181" s="34" t="s">
        <v>526</v>
      </c>
      <c r="C181" s="35" t="s">
        <v>170</v>
      </c>
      <c r="D181" s="35" t="s">
        <v>51</v>
      </c>
      <c r="E181" s="9"/>
      <c r="F181" s="36"/>
      <c r="G181" s="33">
        <v>70</v>
      </c>
      <c r="H181" s="9">
        <v>71</v>
      </c>
      <c r="I181" s="9">
        <v>41</v>
      </c>
      <c r="J181" s="9">
        <v>55</v>
      </c>
      <c r="K181" s="9">
        <v>51</v>
      </c>
      <c r="L181" s="9">
        <v>47</v>
      </c>
      <c r="M181" s="4">
        <f t="shared" si="74"/>
        <v>335</v>
      </c>
      <c r="N181" s="33"/>
      <c r="O181" s="9">
        <f>IF($D181="理科",IF(AND($M181&gt;='高考-分数线'!$C$2,$G181&gt;='高考-分数线'!$D$2),36,IF($G181&gt;='高考-分数线'!$D$2,18,0)),IF($D181="文科",IF(AND($M181&gt;='高考-分数线'!$C$3,$G181&gt;='高考-分数线'!$D$3),36,IF($G181&gt;='高考-分数线'!$D$3,18,0))))</f>
        <v>0</v>
      </c>
      <c r="P181" s="9">
        <f>IF($D181="理科",IF(AND($M181&gt;='高考-分数线'!$C$2,H181&gt;='高考-分数线'!$E$2),36,IF(H181&gt;='高考-分数线'!$E$2,18,0)),IF($D181="文科",IF(AND($M181&gt;='高考-分数线'!$C$3,H181&gt;='高考-分数线'!$E$3),36,IF(H181&gt;='高考-分数线'!$E$3,18,0))))</f>
        <v>0</v>
      </c>
      <c r="Q181" s="9">
        <f>IF($D181="理科",IF(AND($M181&gt;='高考-分数线'!$C$2,I181&gt;='高考-分数线'!$F$2),36,IF(I181&gt;='高考-分数线'!$F$2,18,0)),IF($D181="文科",IF(AND($M181&gt;='高考-分数线'!$C$3,I181&gt;='高考-分数线'!$F$3),36,IF(I181&gt;='高考-分数线'!$F$3,18,0))))</f>
        <v>0</v>
      </c>
      <c r="R181" s="9">
        <f>IF($D181="理科",IF(AND($M181&gt;='高考-分数线'!$C$2,J181&gt;='高考-分数线'!$G$2),36,IF(J181&gt;='高考-分数线'!$G$2,18,0)),IF($D181="文科",IF(AND($M181&gt;='高考-分数线'!$C$3,J181&gt;='高考-分数线'!$G$3),36,IF(J181&gt;='高考-分数线'!$G$3,18,0))))</f>
        <v>18</v>
      </c>
      <c r="S181" s="9">
        <f>IF($D181="理科",IF(AND($M181&gt;='高考-分数线'!$C$2,K181&gt;='高考-分数线'!$H$2),36,IF(K181&gt;='高考-分数线'!$H$2,18,0)),IF($D181="文科",IF(AND($M181&gt;='高考-分数线'!$C$3,K181&gt;='高考-分数线'!$H$3),36,IF(K181&gt;='高考-分数线'!$H$3,18,0))))</f>
        <v>0</v>
      </c>
      <c r="T181" s="9">
        <f>IF($D181="理科",IF(AND($M181&gt;='高考-分数线'!$C$2,L181&gt;='高考-分数线'!$I$2),36,IF(L181&gt;='高考-分数线'!$I$2,18,0)),IF($D181="文科",IF(AND($M181&gt;='高考-分数线'!$C$3,L181&gt;='高考-分数线'!$I$3),36,IF(L181&gt;='高考-分数线'!$I$3,18,0))))</f>
        <v>0</v>
      </c>
      <c r="U181" s="33"/>
      <c r="V181" s="54" t="s">
        <v>78</v>
      </c>
      <c r="W181" s="9">
        <f t="shared" si="75"/>
        <v>0</v>
      </c>
      <c r="X181" s="54" t="s">
        <v>79</v>
      </c>
      <c r="Y181" s="9">
        <f t="shared" si="76"/>
        <v>0</v>
      </c>
      <c r="Z181" s="54" t="s">
        <v>86</v>
      </c>
      <c r="AA181" s="9">
        <f t="shared" si="77"/>
        <v>0</v>
      </c>
      <c r="AB181" s="54" t="s">
        <v>94</v>
      </c>
      <c r="AC181" s="9">
        <f t="shared" si="78"/>
        <v>1.8</v>
      </c>
      <c r="AD181" s="54" t="s">
        <v>99</v>
      </c>
      <c r="AE181" s="9">
        <f t="shared" si="79"/>
        <v>0</v>
      </c>
      <c r="AF181" s="54" t="s">
        <v>102</v>
      </c>
      <c r="AG181" s="9">
        <f t="shared" si="80"/>
        <v>0</v>
      </c>
      <c r="AH181" s="9"/>
      <c r="AI181" s="9" t="s">
        <v>77</v>
      </c>
      <c r="AJ181" s="9">
        <f t="shared" si="81"/>
        <v>0</v>
      </c>
      <c r="AK181" s="55" t="s">
        <v>83</v>
      </c>
      <c r="AL181" s="9">
        <f t="shared" si="82"/>
        <v>0</v>
      </c>
      <c r="AM181" s="9" t="s">
        <v>86</v>
      </c>
      <c r="AN181" s="9">
        <f t="shared" si="83"/>
        <v>0</v>
      </c>
      <c r="AO181" s="54" t="s">
        <v>93</v>
      </c>
      <c r="AP181" s="9">
        <f t="shared" si="84"/>
        <v>1.8</v>
      </c>
      <c r="AQ181" s="54" t="s">
        <v>96</v>
      </c>
      <c r="AR181" s="9">
        <f t="shared" si="85"/>
        <v>0</v>
      </c>
      <c r="AS181" s="54" t="s">
        <v>102</v>
      </c>
      <c r="AT181" s="9">
        <f t="shared" si="86"/>
        <v>0</v>
      </c>
      <c r="AU181" s="9"/>
      <c r="AV181" s="54" t="s">
        <v>74</v>
      </c>
      <c r="AW181" s="9">
        <f t="shared" si="87"/>
        <v>0</v>
      </c>
      <c r="AX181" s="54" t="s">
        <v>80</v>
      </c>
      <c r="AY181" s="9">
        <f t="shared" si="88"/>
        <v>0</v>
      </c>
      <c r="AZ181" s="54" t="s">
        <v>90</v>
      </c>
      <c r="BA181" s="9">
        <f t="shared" si="89"/>
        <v>0</v>
      </c>
      <c r="BB181" s="54" t="s">
        <v>95</v>
      </c>
      <c r="BC181" s="9">
        <f t="shared" si="90"/>
        <v>2.7</v>
      </c>
      <c r="BD181" s="54" t="s">
        <v>99</v>
      </c>
      <c r="BE181" s="9">
        <f t="shared" si="91"/>
        <v>0</v>
      </c>
      <c r="BF181" s="54" t="s">
        <v>102</v>
      </c>
      <c r="BG181" s="9">
        <f t="shared" si="92"/>
        <v>0</v>
      </c>
      <c r="BH181" s="9"/>
      <c r="BI181" s="54" t="s">
        <v>74</v>
      </c>
      <c r="BJ181" s="9">
        <f t="shared" si="93"/>
        <v>0</v>
      </c>
      <c r="BK181" s="55" t="s">
        <v>80</v>
      </c>
      <c r="BL181" s="9">
        <f t="shared" si="94"/>
        <v>0</v>
      </c>
      <c r="BM181" s="54" t="s">
        <v>90</v>
      </c>
      <c r="BN181" s="9">
        <f t="shared" si="95"/>
        <v>0</v>
      </c>
      <c r="BO181" s="54" t="s">
        <v>95</v>
      </c>
      <c r="BP181" s="9">
        <f t="shared" si="96"/>
        <v>2.7</v>
      </c>
      <c r="BQ181" s="54" t="s">
        <v>99</v>
      </c>
      <c r="BR181" s="9">
        <f t="shared" si="97"/>
        <v>0</v>
      </c>
      <c r="BS181" s="54" t="s">
        <v>102</v>
      </c>
      <c r="BT181" s="9">
        <f t="shared" si="98"/>
        <v>0</v>
      </c>
      <c r="BU181" s="9"/>
      <c r="BV181" s="54" t="s">
        <v>75</v>
      </c>
      <c r="BW181" s="9">
        <f t="shared" si="99"/>
        <v>0</v>
      </c>
      <c r="BX181" s="55" t="s">
        <v>138</v>
      </c>
      <c r="BY181" s="9">
        <f t="shared" si="100"/>
        <v>0</v>
      </c>
      <c r="BZ181" s="54" t="s">
        <v>88</v>
      </c>
      <c r="CA181" s="9">
        <f t="shared" si="101"/>
        <v>0</v>
      </c>
      <c r="CB181" s="54" t="s">
        <v>91</v>
      </c>
      <c r="CC181" s="9">
        <f t="shared" si="102"/>
        <v>4.5</v>
      </c>
      <c r="CD181" s="54" t="s">
        <v>96</v>
      </c>
      <c r="CE181" s="9">
        <f t="shared" si="103"/>
        <v>0</v>
      </c>
      <c r="CF181" s="54" t="s">
        <v>122</v>
      </c>
      <c r="CG181" s="9">
        <f t="shared" si="104"/>
        <v>0</v>
      </c>
      <c r="CH181" s="9"/>
      <c r="CI181" s="54" t="s">
        <v>75</v>
      </c>
      <c r="CJ181" s="9">
        <f t="shared" si="105"/>
        <v>0</v>
      </c>
      <c r="CK181" s="55" t="s">
        <v>138</v>
      </c>
      <c r="CL181" s="9">
        <f t="shared" si="106"/>
        <v>0</v>
      </c>
      <c r="CM181" s="54" t="s">
        <v>88</v>
      </c>
      <c r="CN181" s="9">
        <f t="shared" si="107"/>
        <v>0</v>
      </c>
      <c r="CO181" s="54" t="s">
        <v>91</v>
      </c>
      <c r="CP181" s="9">
        <f t="shared" si="108"/>
        <v>4.5</v>
      </c>
      <c r="CQ181" s="54" t="s">
        <v>96</v>
      </c>
      <c r="CR181" s="9">
        <f t="shared" si="109"/>
        <v>0</v>
      </c>
      <c r="CS181" s="54" t="s">
        <v>122</v>
      </c>
      <c r="CT181" s="9">
        <f t="shared" si="110"/>
        <v>0</v>
      </c>
    </row>
    <row r="182" spans="1:98" x14ac:dyDescent="0.15">
      <c r="A182" s="33" t="s">
        <v>527</v>
      </c>
      <c r="B182" s="34" t="s">
        <v>528</v>
      </c>
      <c r="C182" s="35" t="s">
        <v>170</v>
      </c>
      <c r="D182" s="35" t="s">
        <v>51</v>
      </c>
      <c r="E182" s="9"/>
      <c r="F182" s="36"/>
      <c r="G182" s="33">
        <v>92</v>
      </c>
      <c r="H182" s="9">
        <v>72</v>
      </c>
      <c r="I182" s="9">
        <v>81</v>
      </c>
      <c r="J182" s="9">
        <v>37</v>
      </c>
      <c r="K182" s="9">
        <v>23</v>
      </c>
      <c r="L182" s="9">
        <v>29.5</v>
      </c>
      <c r="M182" s="4">
        <f t="shared" si="74"/>
        <v>334.5</v>
      </c>
      <c r="N182" s="33"/>
      <c r="O182" s="9">
        <f>IF($D182="理科",IF(AND($M182&gt;='高考-分数线'!$C$2,$G182&gt;='高考-分数线'!$D$2),36,IF($G182&gt;='高考-分数线'!$D$2,18,0)),IF($D182="文科",IF(AND($M182&gt;='高考-分数线'!$C$3,$G182&gt;='高考-分数线'!$D$3),36,IF($G182&gt;='高考-分数线'!$D$3,18,0))))</f>
        <v>0</v>
      </c>
      <c r="P182" s="9">
        <f>IF($D182="理科",IF(AND($M182&gt;='高考-分数线'!$C$2,H182&gt;='高考-分数线'!$E$2),36,IF(H182&gt;='高考-分数线'!$E$2,18,0)),IF($D182="文科",IF(AND($M182&gt;='高考-分数线'!$C$3,H182&gt;='高考-分数线'!$E$3),36,IF(H182&gt;='高考-分数线'!$E$3,18,0))))</f>
        <v>0</v>
      </c>
      <c r="Q182" s="9">
        <f>IF($D182="理科",IF(AND($M182&gt;='高考-分数线'!$C$2,I182&gt;='高考-分数线'!$F$2),36,IF(I182&gt;='高考-分数线'!$F$2,18,0)),IF($D182="文科",IF(AND($M182&gt;='高考-分数线'!$C$3,I182&gt;='高考-分数线'!$F$3),36,IF(I182&gt;='高考-分数线'!$F$3,18,0))))</f>
        <v>0</v>
      </c>
      <c r="R182" s="9">
        <f>IF($D182="理科",IF(AND($M182&gt;='高考-分数线'!$C$2,J182&gt;='高考-分数线'!$G$2),36,IF(J182&gt;='高考-分数线'!$G$2,18,0)),IF($D182="文科",IF(AND($M182&gt;='高考-分数线'!$C$3,J182&gt;='高考-分数线'!$G$3),36,IF(J182&gt;='高考-分数线'!$G$3,18,0))))</f>
        <v>0</v>
      </c>
      <c r="S182" s="9">
        <f>IF($D182="理科",IF(AND($M182&gt;='高考-分数线'!$C$2,K182&gt;='高考-分数线'!$H$2),36,IF(K182&gt;='高考-分数线'!$H$2,18,0)),IF($D182="文科",IF(AND($M182&gt;='高考-分数线'!$C$3,K182&gt;='高考-分数线'!$H$3),36,IF(K182&gt;='高考-分数线'!$H$3,18,0))))</f>
        <v>0</v>
      </c>
      <c r="T182" s="9">
        <f>IF($D182="理科",IF(AND($M182&gt;='高考-分数线'!$C$2,L182&gt;='高考-分数线'!$I$2),36,IF(L182&gt;='高考-分数线'!$I$2,18,0)),IF($D182="文科",IF(AND($M182&gt;='高考-分数线'!$C$3,L182&gt;='高考-分数线'!$I$3),36,IF(L182&gt;='高考-分数线'!$I$3,18,0))))</f>
        <v>0</v>
      </c>
      <c r="U182" s="33"/>
      <c r="V182" s="54" t="s">
        <v>78</v>
      </c>
      <c r="W182" s="9">
        <f t="shared" si="75"/>
        <v>0</v>
      </c>
      <c r="X182" s="54" t="s">
        <v>79</v>
      </c>
      <c r="Y182" s="9">
        <f t="shared" si="76"/>
        <v>0</v>
      </c>
      <c r="Z182" s="54" t="s">
        <v>86</v>
      </c>
      <c r="AA182" s="9">
        <f t="shared" si="77"/>
        <v>0</v>
      </c>
      <c r="AB182" s="54" t="s">
        <v>94</v>
      </c>
      <c r="AC182" s="9">
        <f t="shared" si="78"/>
        <v>0</v>
      </c>
      <c r="AD182" s="54" t="s">
        <v>99</v>
      </c>
      <c r="AE182" s="9">
        <f t="shared" si="79"/>
        <v>0</v>
      </c>
      <c r="AF182" s="54" t="s">
        <v>102</v>
      </c>
      <c r="AG182" s="9">
        <f t="shared" si="80"/>
        <v>0</v>
      </c>
      <c r="AH182" s="9"/>
      <c r="AI182" s="9" t="s">
        <v>74</v>
      </c>
      <c r="AJ182" s="9">
        <f t="shared" si="81"/>
        <v>0</v>
      </c>
      <c r="AK182" s="55" t="s">
        <v>79</v>
      </c>
      <c r="AL182" s="9">
        <f t="shared" si="82"/>
        <v>0</v>
      </c>
      <c r="AM182" s="9" t="s">
        <v>90</v>
      </c>
      <c r="AN182" s="9">
        <f t="shared" si="83"/>
        <v>0</v>
      </c>
      <c r="AO182" s="54" t="s">
        <v>91</v>
      </c>
      <c r="AP182" s="9">
        <f t="shared" si="84"/>
        <v>0</v>
      </c>
      <c r="AQ182" s="54" t="s">
        <v>96</v>
      </c>
      <c r="AR182" s="9">
        <f t="shared" si="85"/>
        <v>0</v>
      </c>
      <c r="AS182" s="54" t="s">
        <v>102</v>
      </c>
      <c r="AT182" s="9">
        <f t="shared" si="86"/>
        <v>0</v>
      </c>
      <c r="AU182" s="9"/>
      <c r="AV182" s="54" t="s">
        <v>77</v>
      </c>
      <c r="AW182" s="9">
        <f t="shared" si="87"/>
        <v>0</v>
      </c>
      <c r="AX182" s="54" t="s">
        <v>132</v>
      </c>
      <c r="AY182" s="9">
        <f t="shared" si="88"/>
        <v>0</v>
      </c>
      <c r="AZ182" s="54" t="s">
        <v>88</v>
      </c>
      <c r="BA182" s="9">
        <f t="shared" si="89"/>
        <v>0</v>
      </c>
      <c r="BB182" s="54" t="s">
        <v>91</v>
      </c>
      <c r="BC182" s="9">
        <f t="shared" si="90"/>
        <v>0</v>
      </c>
      <c r="BD182" s="54" t="s">
        <v>96</v>
      </c>
      <c r="BE182" s="9">
        <f t="shared" si="91"/>
        <v>0</v>
      </c>
      <c r="BF182" s="54" t="s">
        <v>102</v>
      </c>
      <c r="BG182" s="9">
        <f t="shared" si="92"/>
        <v>0</v>
      </c>
      <c r="BH182" s="9"/>
      <c r="BI182" s="54" t="s">
        <v>77</v>
      </c>
      <c r="BJ182" s="9">
        <f t="shared" si="93"/>
        <v>0</v>
      </c>
      <c r="BK182" s="55" t="s">
        <v>83</v>
      </c>
      <c r="BL182" s="9">
        <f t="shared" si="94"/>
        <v>0</v>
      </c>
      <c r="BM182" s="54" t="s">
        <v>87</v>
      </c>
      <c r="BN182" s="9">
        <f t="shared" si="95"/>
        <v>0</v>
      </c>
      <c r="BO182" s="54" t="s">
        <v>91</v>
      </c>
      <c r="BP182" s="9">
        <f t="shared" si="96"/>
        <v>0</v>
      </c>
      <c r="BQ182" s="54" t="s">
        <v>96</v>
      </c>
      <c r="BR182" s="9">
        <f t="shared" si="97"/>
        <v>0</v>
      </c>
      <c r="BS182" s="54" t="s">
        <v>102</v>
      </c>
      <c r="BT182" s="9">
        <f t="shared" si="98"/>
        <v>0</v>
      </c>
      <c r="BU182" s="9"/>
      <c r="BV182" s="54" t="s">
        <v>74</v>
      </c>
      <c r="BW182" s="9">
        <f t="shared" si="99"/>
        <v>0</v>
      </c>
      <c r="BX182" s="55" t="s">
        <v>137</v>
      </c>
      <c r="BY182" s="9">
        <f t="shared" si="100"/>
        <v>0</v>
      </c>
      <c r="BZ182" s="54" t="s">
        <v>85</v>
      </c>
      <c r="CA182" s="9">
        <f t="shared" si="101"/>
        <v>0</v>
      </c>
      <c r="CB182" s="54" t="s">
        <v>94</v>
      </c>
      <c r="CC182" s="9">
        <f t="shared" si="102"/>
        <v>0</v>
      </c>
      <c r="CD182" s="54" t="s">
        <v>96</v>
      </c>
      <c r="CE182" s="9">
        <f t="shared" si="103"/>
        <v>0</v>
      </c>
      <c r="CF182" s="54" t="s">
        <v>122</v>
      </c>
      <c r="CG182" s="9">
        <f t="shared" si="104"/>
        <v>0</v>
      </c>
      <c r="CH182" s="9"/>
      <c r="CI182" s="54" t="s">
        <v>74</v>
      </c>
      <c r="CJ182" s="9">
        <f t="shared" si="105"/>
        <v>0</v>
      </c>
      <c r="CK182" s="55" t="s">
        <v>137</v>
      </c>
      <c r="CL182" s="9">
        <f t="shared" si="106"/>
        <v>0</v>
      </c>
      <c r="CM182" s="54" t="s">
        <v>85</v>
      </c>
      <c r="CN182" s="9">
        <f t="shared" si="107"/>
        <v>0</v>
      </c>
      <c r="CO182" s="54" t="s">
        <v>94</v>
      </c>
      <c r="CP182" s="9">
        <f t="shared" si="108"/>
        <v>0</v>
      </c>
      <c r="CQ182" s="54" t="s">
        <v>96</v>
      </c>
      <c r="CR182" s="9">
        <f t="shared" si="109"/>
        <v>0</v>
      </c>
      <c r="CS182" s="54" t="s">
        <v>122</v>
      </c>
      <c r="CT182" s="9">
        <f t="shared" si="110"/>
        <v>0</v>
      </c>
    </row>
    <row r="183" spans="1:98" x14ac:dyDescent="0.15">
      <c r="A183" s="33" t="s">
        <v>529</v>
      </c>
      <c r="B183" s="34" t="s">
        <v>530</v>
      </c>
      <c r="C183" s="35" t="s">
        <v>170</v>
      </c>
      <c r="D183" s="35" t="s">
        <v>51</v>
      </c>
      <c r="E183" s="9"/>
      <c r="F183" s="36"/>
      <c r="G183" s="33">
        <v>78</v>
      </c>
      <c r="H183" s="9">
        <v>79</v>
      </c>
      <c r="I183" s="9">
        <v>73</v>
      </c>
      <c r="J183" s="9">
        <v>33</v>
      </c>
      <c r="K183" s="9">
        <v>44</v>
      </c>
      <c r="L183" s="9">
        <v>27.5</v>
      </c>
      <c r="M183" s="4">
        <f t="shared" si="74"/>
        <v>334.5</v>
      </c>
      <c r="N183" s="33"/>
      <c r="O183" s="9">
        <f>IF($D183="理科",IF(AND($M183&gt;='高考-分数线'!$C$2,$G183&gt;='高考-分数线'!$D$2),36,IF($G183&gt;='高考-分数线'!$D$2,18,0)),IF($D183="文科",IF(AND($M183&gt;='高考-分数线'!$C$3,$G183&gt;='高考-分数线'!$D$3),36,IF($G183&gt;='高考-分数线'!$D$3,18,0))))</f>
        <v>0</v>
      </c>
      <c r="P183" s="9">
        <f>IF($D183="理科",IF(AND($M183&gt;='高考-分数线'!$C$2,H183&gt;='高考-分数线'!$E$2),36,IF(H183&gt;='高考-分数线'!$E$2,18,0)),IF($D183="文科",IF(AND($M183&gt;='高考-分数线'!$C$3,H183&gt;='高考-分数线'!$E$3),36,IF(H183&gt;='高考-分数线'!$E$3,18,0))))</f>
        <v>0</v>
      </c>
      <c r="Q183" s="9">
        <f>IF($D183="理科",IF(AND($M183&gt;='高考-分数线'!$C$2,I183&gt;='高考-分数线'!$F$2),36,IF(I183&gt;='高考-分数线'!$F$2,18,0)),IF($D183="文科",IF(AND($M183&gt;='高考-分数线'!$C$3,I183&gt;='高考-分数线'!$F$3),36,IF(I183&gt;='高考-分数线'!$F$3,18,0))))</f>
        <v>0</v>
      </c>
      <c r="R183" s="9">
        <f>IF($D183="理科",IF(AND($M183&gt;='高考-分数线'!$C$2,J183&gt;='高考-分数线'!$G$2),36,IF(J183&gt;='高考-分数线'!$G$2,18,0)),IF($D183="文科",IF(AND($M183&gt;='高考-分数线'!$C$3,J183&gt;='高考-分数线'!$G$3),36,IF(J183&gt;='高考-分数线'!$G$3,18,0))))</f>
        <v>0</v>
      </c>
      <c r="S183" s="9">
        <f>IF($D183="理科",IF(AND($M183&gt;='高考-分数线'!$C$2,K183&gt;='高考-分数线'!$H$2),36,IF(K183&gt;='高考-分数线'!$H$2,18,0)),IF($D183="文科",IF(AND($M183&gt;='高考-分数线'!$C$3,K183&gt;='高考-分数线'!$H$3),36,IF(K183&gt;='高考-分数线'!$H$3,18,0))))</f>
        <v>0</v>
      </c>
      <c r="T183" s="9">
        <f>IF($D183="理科",IF(AND($M183&gt;='高考-分数线'!$C$2,L183&gt;='高考-分数线'!$I$2),36,IF(L183&gt;='高考-分数线'!$I$2,18,0)),IF($D183="文科",IF(AND($M183&gt;='高考-分数线'!$C$3,L183&gt;='高考-分数线'!$I$3),36,IF(L183&gt;='高考-分数线'!$I$3,18,0))))</f>
        <v>0</v>
      </c>
      <c r="U183" s="33"/>
      <c r="V183" s="54" t="s">
        <v>77</v>
      </c>
      <c r="W183" s="9">
        <f t="shared" si="75"/>
        <v>0</v>
      </c>
      <c r="X183" s="54" t="s">
        <v>81</v>
      </c>
      <c r="Y183" s="9">
        <f t="shared" si="76"/>
        <v>0</v>
      </c>
      <c r="Z183" s="54" t="s">
        <v>90</v>
      </c>
      <c r="AA183" s="9">
        <f t="shared" si="77"/>
        <v>0</v>
      </c>
      <c r="AB183" s="54" t="s">
        <v>93</v>
      </c>
      <c r="AC183" s="9">
        <f t="shared" si="78"/>
        <v>0</v>
      </c>
      <c r="AD183" s="54" t="s">
        <v>125</v>
      </c>
      <c r="AE183" s="9">
        <f t="shared" si="79"/>
        <v>0</v>
      </c>
      <c r="AF183" s="54" t="s">
        <v>102</v>
      </c>
      <c r="AG183" s="9">
        <f t="shared" si="80"/>
        <v>0</v>
      </c>
      <c r="AH183" s="9"/>
      <c r="AI183" s="9" t="s">
        <v>74</v>
      </c>
      <c r="AJ183" s="9">
        <f t="shared" si="81"/>
        <v>0</v>
      </c>
      <c r="AK183" s="55" t="s">
        <v>82</v>
      </c>
      <c r="AL183" s="9">
        <f t="shared" si="82"/>
        <v>0</v>
      </c>
      <c r="AM183" s="9" t="s">
        <v>88</v>
      </c>
      <c r="AN183" s="9">
        <f t="shared" si="83"/>
        <v>0</v>
      </c>
      <c r="AO183" s="54" t="s">
        <v>95</v>
      </c>
      <c r="AP183" s="9">
        <f t="shared" si="84"/>
        <v>0</v>
      </c>
      <c r="AQ183" s="54" t="s">
        <v>96</v>
      </c>
      <c r="AR183" s="9">
        <f t="shared" si="85"/>
        <v>0</v>
      </c>
      <c r="AS183" s="54" t="s">
        <v>102</v>
      </c>
      <c r="AT183" s="9">
        <f t="shared" si="86"/>
        <v>0</v>
      </c>
      <c r="AU183" s="9"/>
      <c r="AV183" s="54" t="s">
        <v>77</v>
      </c>
      <c r="AW183" s="9">
        <f t="shared" si="87"/>
        <v>0</v>
      </c>
      <c r="AX183" s="54" t="s">
        <v>132</v>
      </c>
      <c r="AY183" s="9">
        <f t="shared" si="88"/>
        <v>0</v>
      </c>
      <c r="AZ183" s="54" t="s">
        <v>88</v>
      </c>
      <c r="BA183" s="9">
        <f t="shared" si="89"/>
        <v>0</v>
      </c>
      <c r="BB183" s="54" t="s">
        <v>95</v>
      </c>
      <c r="BC183" s="9">
        <f t="shared" si="90"/>
        <v>0</v>
      </c>
      <c r="BD183" s="54" t="s">
        <v>99</v>
      </c>
      <c r="BE183" s="9">
        <f t="shared" si="91"/>
        <v>0</v>
      </c>
      <c r="BF183" s="54" t="s">
        <v>102</v>
      </c>
      <c r="BG183" s="9">
        <f t="shared" si="92"/>
        <v>0</v>
      </c>
      <c r="BH183" s="9"/>
      <c r="BI183" s="54" t="s">
        <v>77</v>
      </c>
      <c r="BJ183" s="9">
        <f t="shared" si="93"/>
        <v>0</v>
      </c>
      <c r="BK183" s="55" t="s">
        <v>83</v>
      </c>
      <c r="BL183" s="9">
        <f t="shared" si="94"/>
        <v>0</v>
      </c>
      <c r="BM183" s="54" t="s">
        <v>87</v>
      </c>
      <c r="BN183" s="9">
        <f t="shared" si="95"/>
        <v>0</v>
      </c>
      <c r="BO183" s="54" t="s">
        <v>95</v>
      </c>
      <c r="BP183" s="9">
        <f t="shared" si="96"/>
        <v>0</v>
      </c>
      <c r="BQ183" s="54" t="s">
        <v>99</v>
      </c>
      <c r="BR183" s="9">
        <f t="shared" si="97"/>
        <v>0</v>
      </c>
      <c r="BS183" s="54" t="s">
        <v>102</v>
      </c>
      <c r="BT183" s="9">
        <f t="shared" si="98"/>
        <v>0</v>
      </c>
      <c r="BU183" s="9"/>
      <c r="BV183" s="54" t="s">
        <v>77</v>
      </c>
      <c r="BW183" s="9">
        <f t="shared" si="99"/>
        <v>0</v>
      </c>
      <c r="BX183" s="55" t="s">
        <v>83</v>
      </c>
      <c r="BY183" s="9">
        <f t="shared" si="100"/>
        <v>0</v>
      </c>
      <c r="BZ183" s="54" t="s">
        <v>90</v>
      </c>
      <c r="CA183" s="9">
        <f t="shared" si="101"/>
        <v>0</v>
      </c>
      <c r="CB183" s="54" t="s">
        <v>95</v>
      </c>
      <c r="CC183" s="9">
        <f t="shared" si="102"/>
        <v>0</v>
      </c>
      <c r="CD183" s="54" t="s">
        <v>99</v>
      </c>
      <c r="CE183" s="9">
        <f t="shared" si="103"/>
        <v>0</v>
      </c>
      <c r="CF183" s="54" t="s">
        <v>102</v>
      </c>
      <c r="CG183" s="9">
        <f t="shared" si="104"/>
        <v>0</v>
      </c>
      <c r="CH183" s="9"/>
      <c r="CI183" s="54" t="s">
        <v>77</v>
      </c>
      <c r="CJ183" s="9">
        <f t="shared" si="105"/>
        <v>0</v>
      </c>
      <c r="CK183" s="55" t="s">
        <v>83</v>
      </c>
      <c r="CL183" s="9">
        <f t="shared" si="106"/>
        <v>0</v>
      </c>
      <c r="CM183" s="54" t="s">
        <v>90</v>
      </c>
      <c r="CN183" s="9">
        <f t="shared" si="107"/>
        <v>0</v>
      </c>
      <c r="CO183" s="54" t="s">
        <v>95</v>
      </c>
      <c r="CP183" s="9">
        <f t="shared" si="108"/>
        <v>0</v>
      </c>
      <c r="CQ183" s="54" t="s">
        <v>99</v>
      </c>
      <c r="CR183" s="9">
        <f t="shared" si="109"/>
        <v>0</v>
      </c>
      <c r="CS183" s="54" t="s">
        <v>102</v>
      </c>
      <c r="CT183" s="9">
        <f t="shared" si="110"/>
        <v>0</v>
      </c>
    </row>
    <row r="184" spans="1:98" x14ac:dyDescent="0.15">
      <c r="A184" s="33" t="s">
        <v>531</v>
      </c>
      <c r="B184" s="34" t="s">
        <v>532</v>
      </c>
      <c r="C184" s="35" t="s">
        <v>170</v>
      </c>
      <c r="D184" s="35" t="s">
        <v>51</v>
      </c>
      <c r="E184" s="9"/>
      <c r="F184" s="36"/>
      <c r="G184" s="33">
        <v>96</v>
      </c>
      <c r="H184" s="9">
        <v>48</v>
      </c>
      <c r="I184" s="9">
        <v>63</v>
      </c>
      <c r="J184" s="9">
        <v>20</v>
      </c>
      <c r="K184" s="9">
        <v>41</v>
      </c>
      <c r="L184" s="9">
        <v>65</v>
      </c>
      <c r="M184" s="4">
        <f t="shared" si="74"/>
        <v>333</v>
      </c>
      <c r="N184" s="33"/>
      <c r="O184" s="9">
        <f>IF($D184="理科",IF(AND($M184&gt;='高考-分数线'!$C$2,$G184&gt;='高考-分数线'!$D$2),36,IF($G184&gt;='高考-分数线'!$D$2,18,0)),IF($D184="文科",IF(AND($M184&gt;='高考-分数线'!$C$3,$G184&gt;='高考-分数线'!$D$3),36,IF($G184&gt;='高考-分数线'!$D$3,18,0))))</f>
        <v>0</v>
      </c>
      <c r="P184" s="9">
        <f>IF($D184="理科",IF(AND($M184&gt;='高考-分数线'!$C$2,H184&gt;='高考-分数线'!$E$2),36,IF(H184&gt;='高考-分数线'!$E$2,18,0)),IF($D184="文科",IF(AND($M184&gt;='高考-分数线'!$C$3,H184&gt;='高考-分数线'!$E$3),36,IF(H184&gt;='高考-分数线'!$E$3,18,0))))</f>
        <v>0</v>
      </c>
      <c r="Q184" s="9">
        <f>IF($D184="理科",IF(AND($M184&gt;='高考-分数线'!$C$2,I184&gt;='高考-分数线'!$F$2),36,IF(I184&gt;='高考-分数线'!$F$2,18,0)),IF($D184="文科",IF(AND($M184&gt;='高考-分数线'!$C$3,I184&gt;='高考-分数线'!$F$3),36,IF(I184&gt;='高考-分数线'!$F$3,18,0))))</f>
        <v>0</v>
      </c>
      <c r="R184" s="9">
        <f>IF($D184="理科",IF(AND($M184&gt;='高考-分数线'!$C$2,J184&gt;='高考-分数线'!$G$2),36,IF(J184&gt;='高考-分数线'!$G$2,18,0)),IF($D184="文科",IF(AND($M184&gt;='高考-分数线'!$C$3,J184&gt;='高考-分数线'!$G$3),36,IF(J184&gt;='高考-分数线'!$G$3,18,0))))</f>
        <v>0</v>
      </c>
      <c r="S184" s="9">
        <f>IF($D184="理科",IF(AND($M184&gt;='高考-分数线'!$C$2,K184&gt;='高考-分数线'!$H$2),36,IF(K184&gt;='高考-分数线'!$H$2,18,0)),IF($D184="文科",IF(AND($M184&gt;='高考-分数线'!$C$3,K184&gt;='高考-分数线'!$H$3),36,IF(K184&gt;='高考-分数线'!$H$3,18,0))))</f>
        <v>0</v>
      </c>
      <c r="T184" s="9">
        <f>IF($D184="理科",IF(AND($M184&gt;='高考-分数线'!$C$2,L184&gt;='高考-分数线'!$I$2),36,IF(L184&gt;='高考-分数线'!$I$2,18,0)),IF($D184="文科",IF(AND($M184&gt;='高考-分数线'!$C$3,L184&gt;='高考-分数线'!$I$3),36,IF(L184&gt;='高考-分数线'!$I$3,18,0))))</f>
        <v>18</v>
      </c>
      <c r="U184" s="33"/>
      <c r="V184" s="54" t="s">
        <v>74</v>
      </c>
      <c r="W184" s="9">
        <f t="shared" si="75"/>
        <v>0</v>
      </c>
      <c r="X184" s="54" t="s">
        <v>79</v>
      </c>
      <c r="Y184" s="9">
        <f t="shared" si="76"/>
        <v>0</v>
      </c>
      <c r="Z184" s="54" t="s">
        <v>86</v>
      </c>
      <c r="AA184" s="9">
        <f t="shared" si="77"/>
        <v>0</v>
      </c>
      <c r="AB184" s="54" t="s">
        <v>91</v>
      </c>
      <c r="AC184" s="9">
        <f t="shared" si="78"/>
        <v>0</v>
      </c>
      <c r="AD184" s="54" t="s">
        <v>96</v>
      </c>
      <c r="AE184" s="9">
        <f t="shared" si="79"/>
        <v>0</v>
      </c>
      <c r="AF184" s="54" t="s">
        <v>102</v>
      </c>
      <c r="AG184" s="9">
        <f t="shared" si="80"/>
        <v>1.8</v>
      </c>
      <c r="AH184" s="9"/>
      <c r="AI184" s="9" t="s">
        <v>75</v>
      </c>
      <c r="AJ184" s="9">
        <f t="shared" si="81"/>
        <v>0</v>
      </c>
      <c r="AK184" s="55" t="s">
        <v>82</v>
      </c>
      <c r="AL184" s="9">
        <f t="shared" si="82"/>
        <v>0</v>
      </c>
      <c r="AM184" s="9" t="s">
        <v>88</v>
      </c>
      <c r="AN184" s="9">
        <f t="shared" si="83"/>
        <v>0</v>
      </c>
      <c r="AO184" s="54" t="s">
        <v>95</v>
      </c>
      <c r="AP184" s="9">
        <f t="shared" si="84"/>
        <v>0</v>
      </c>
      <c r="AQ184" s="54" t="s">
        <v>99</v>
      </c>
      <c r="AR184" s="9">
        <f t="shared" si="85"/>
        <v>0</v>
      </c>
      <c r="AS184" s="54" t="s">
        <v>102</v>
      </c>
      <c r="AT184" s="9">
        <f t="shared" si="86"/>
        <v>1.8</v>
      </c>
      <c r="AU184" s="9"/>
      <c r="AV184" s="54" t="s">
        <v>75</v>
      </c>
      <c r="AW184" s="9">
        <f t="shared" si="87"/>
        <v>0</v>
      </c>
      <c r="AX184" s="54" t="s">
        <v>132</v>
      </c>
      <c r="AY184" s="9">
        <f t="shared" si="88"/>
        <v>0</v>
      </c>
      <c r="AZ184" s="54" t="s">
        <v>90</v>
      </c>
      <c r="BA184" s="9">
        <f t="shared" si="89"/>
        <v>0</v>
      </c>
      <c r="BB184" s="54" t="s">
        <v>93</v>
      </c>
      <c r="BC184" s="9">
        <f t="shared" si="90"/>
        <v>0</v>
      </c>
      <c r="BD184" s="54" t="s">
        <v>96</v>
      </c>
      <c r="BE184" s="9">
        <f t="shared" si="91"/>
        <v>0</v>
      </c>
      <c r="BF184" s="54" t="s">
        <v>102</v>
      </c>
      <c r="BG184" s="9">
        <f t="shared" si="92"/>
        <v>2.7</v>
      </c>
      <c r="BH184" s="9"/>
      <c r="BI184" s="54" t="s">
        <v>75</v>
      </c>
      <c r="BJ184" s="9">
        <f t="shared" si="93"/>
        <v>0</v>
      </c>
      <c r="BK184" s="55" t="s">
        <v>83</v>
      </c>
      <c r="BL184" s="9">
        <f t="shared" si="94"/>
        <v>0</v>
      </c>
      <c r="BM184" s="54" t="s">
        <v>90</v>
      </c>
      <c r="BN184" s="9">
        <f t="shared" si="95"/>
        <v>0</v>
      </c>
      <c r="BO184" s="54" t="s">
        <v>93</v>
      </c>
      <c r="BP184" s="9">
        <f t="shared" si="96"/>
        <v>0</v>
      </c>
      <c r="BQ184" s="54" t="s">
        <v>96</v>
      </c>
      <c r="BR184" s="9">
        <f t="shared" si="97"/>
        <v>0</v>
      </c>
      <c r="BS184" s="54" t="s">
        <v>102</v>
      </c>
      <c r="BT184" s="9">
        <f t="shared" si="98"/>
        <v>2.7</v>
      </c>
      <c r="BU184" s="9"/>
      <c r="BV184" s="54" t="s">
        <v>77</v>
      </c>
      <c r="BW184" s="9">
        <f t="shared" si="99"/>
        <v>0</v>
      </c>
      <c r="BX184" s="55" t="s">
        <v>83</v>
      </c>
      <c r="BY184" s="9">
        <f t="shared" si="100"/>
        <v>0</v>
      </c>
      <c r="BZ184" s="54" t="s">
        <v>90</v>
      </c>
      <c r="CA184" s="9">
        <f t="shared" si="101"/>
        <v>0</v>
      </c>
      <c r="CB184" s="54" t="s">
        <v>95</v>
      </c>
      <c r="CC184" s="9">
        <f t="shared" si="102"/>
        <v>0</v>
      </c>
      <c r="CD184" s="54" t="s">
        <v>99</v>
      </c>
      <c r="CE184" s="9">
        <f t="shared" si="103"/>
        <v>0</v>
      </c>
      <c r="CF184" s="54" t="s">
        <v>102</v>
      </c>
      <c r="CG184" s="9">
        <f t="shared" si="104"/>
        <v>4.5</v>
      </c>
      <c r="CH184" s="9"/>
      <c r="CI184" s="54" t="s">
        <v>77</v>
      </c>
      <c r="CJ184" s="9">
        <f t="shared" si="105"/>
        <v>0</v>
      </c>
      <c r="CK184" s="55" t="s">
        <v>83</v>
      </c>
      <c r="CL184" s="9">
        <f t="shared" si="106"/>
        <v>0</v>
      </c>
      <c r="CM184" s="54" t="s">
        <v>90</v>
      </c>
      <c r="CN184" s="9">
        <f t="shared" si="107"/>
        <v>0</v>
      </c>
      <c r="CO184" s="54" t="s">
        <v>95</v>
      </c>
      <c r="CP184" s="9">
        <f t="shared" si="108"/>
        <v>0</v>
      </c>
      <c r="CQ184" s="54" t="s">
        <v>99</v>
      </c>
      <c r="CR184" s="9">
        <f t="shared" si="109"/>
        <v>0</v>
      </c>
      <c r="CS184" s="54" t="s">
        <v>102</v>
      </c>
      <c r="CT184" s="9">
        <f t="shared" si="110"/>
        <v>4.5</v>
      </c>
    </row>
    <row r="185" spans="1:98" x14ac:dyDescent="0.15">
      <c r="A185" s="33" t="s">
        <v>533</v>
      </c>
      <c r="B185" s="34" t="s">
        <v>534</v>
      </c>
      <c r="C185" s="35" t="s">
        <v>170</v>
      </c>
      <c r="D185" s="35" t="s">
        <v>51</v>
      </c>
      <c r="E185" s="9"/>
      <c r="F185" s="36"/>
      <c r="G185" s="33">
        <v>99</v>
      </c>
      <c r="H185" s="9">
        <v>45</v>
      </c>
      <c r="I185" s="9">
        <v>111</v>
      </c>
      <c r="J185" s="9">
        <v>21.5</v>
      </c>
      <c r="K185" s="9">
        <v>25</v>
      </c>
      <c r="L185" s="9">
        <v>31</v>
      </c>
      <c r="M185" s="4">
        <f t="shared" si="74"/>
        <v>332.5</v>
      </c>
      <c r="N185" s="33"/>
      <c r="O185" s="9">
        <f>IF($D185="理科",IF(AND($M185&gt;='高考-分数线'!$C$2,$G185&gt;='高考-分数线'!$D$2),36,IF($G185&gt;='高考-分数线'!$D$2,18,0)),IF($D185="文科",IF(AND($M185&gt;='高考-分数线'!$C$3,$G185&gt;='高考-分数线'!$D$3),36,IF($G185&gt;='高考-分数线'!$D$3,18,0))))</f>
        <v>0</v>
      </c>
      <c r="P185" s="9">
        <f>IF($D185="理科",IF(AND($M185&gt;='高考-分数线'!$C$2,H185&gt;='高考-分数线'!$E$2),36,IF(H185&gt;='高考-分数线'!$E$2,18,0)),IF($D185="文科",IF(AND($M185&gt;='高考-分数线'!$C$3,H185&gt;='高考-分数线'!$E$3),36,IF(H185&gt;='高考-分数线'!$E$3,18,0))))</f>
        <v>0</v>
      </c>
      <c r="Q185" s="9">
        <f>IF($D185="理科",IF(AND($M185&gt;='高考-分数线'!$C$2,I185&gt;='高考-分数线'!$F$2),36,IF(I185&gt;='高考-分数线'!$F$2,18,0)),IF($D185="文科",IF(AND($M185&gt;='高考-分数线'!$C$3,I185&gt;='高考-分数线'!$F$3),36,IF(I185&gt;='高考-分数线'!$F$3,18,0))))</f>
        <v>18</v>
      </c>
      <c r="R185" s="9">
        <f>IF($D185="理科",IF(AND($M185&gt;='高考-分数线'!$C$2,J185&gt;='高考-分数线'!$G$2),36,IF(J185&gt;='高考-分数线'!$G$2,18,0)),IF($D185="文科",IF(AND($M185&gt;='高考-分数线'!$C$3,J185&gt;='高考-分数线'!$G$3),36,IF(J185&gt;='高考-分数线'!$G$3,18,0))))</f>
        <v>0</v>
      </c>
      <c r="S185" s="9">
        <f>IF($D185="理科",IF(AND($M185&gt;='高考-分数线'!$C$2,K185&gt;='高考-分数线'!$H$2),36,IF(K185&gt;='高考-分数线'!$H$2,18,0)),IF($D185="文科",IF(AND($M185&gt;='高考-分数线'!$C$3,K185&gt;='高考-分数线'!$H$3),36,IF(K185&gt;='高考-分数线'!$H$3,18,0))))</f>
        <v>0</v>
      </c>
      <c r="T185" s="9">
        <f>IF($D185="理科",IF(AND($M185&gt;='高考-分数线'!$C$2,L185&gt;='高考-分数线'!$I$2),36,IF(L185&gt;='高考-分数线'!$I$2,18,0)),IF($D185="文科",IF(AND($M185&gt;='高考-分数线'!$C$3,L185&gt;='高考-分数线'!$I$3),36,IF(L185&gt;='高考-分数线'!$I$3,18,0))))</f>
        <v>0</v>
      </c>
      <c r="U185" s="33"/>
      <c r="V185" s="54" t="s">
        <v>76</v>
      </c>
      <c r="W185" s="9">
        <f t="shared" si="75"/>
        <v>0</v>
      </c>
      <c r="X185" s="54" t="s">
        <v>83</v>
      </c>
      <c r="Y185" s="9">
        <f t="shared" si="76"/>
        <v>0</v>
      </c>
      <c r="Z185" s="54" t="s">
        <v>85</v>
      </c>
      <c r="AA185" s="9">
        <f t="shared" si="77"/>
        <v>1.8</v>
      </c>
      <c r="AB185" s="54" t="s">
        <v>91</v>
      </c>
      <c r="AC185" s="9">
        <f t="shared" si="78"/>
        <v>0</v>
      </c>
      <c r="AD185" s="54" t="s">
        <v>125</v>
      </c>
      <c r="AE185" s="9">
        <f t="shared" si="79"/>
        <v>0</v>
      </c>
      <c r="AF185" s="54" t="s">
        <v>125</v>
      </c>
      <c r="AG185" s="9">
        <f t="shared" si="80"/>
        <v>0</v>
      </c>
      <c r="AH185" s="9"/>
      <c r="AI185" s="9" t="s">
        <v>77</v>
      </c>
      <c r="AJ185" s="9">
        <f t="shared" si="81"/>
        <v>0</v>
      </c>
      <c r="AK185" s="55" t="s">
        <v>82</v>
      </c>
      <c r="AL185" s="9">
        <f t="shared" si="82"/>
        <v>0</v>
      </c>
      <c r="AM185" s="9" t="s">
        <v>85</v>
      </c>
      <c r="AN185" s="9">
        <f t="shared" si="83"/>
        <v>1.8</v>
      </c>
      <c r="AO185" s="54" t="s">
        <v>94</v>
      </c>
      <c r="AP185" s="9">
        <f t="shared" si="84"/>
        <v>0</v>
      </c>
      <c r="AQ185" s="54" t="s">
        <v>99</v>
      </c>
      <c r="AR185" s="9">
        <f t="shared" si="85"/>
        <v>0</v>
      </c>
      <c r="AS185" s="54" t="s">
        <v>122</v>
      </c>
      <c r="AT185" s="9">
        <f t="shared" si="86"/>
        <v>0</v>
      </c>
      <c r="AU185" s="9"/>
      <c r="AV185" s="54" t="s">
        <v>74</v>
      </c>
      <c r="AW185" s="9">
        <f t="shared" si="87"/>
        <v>0</v>
      </c>
      <c r="AX185" s="54" t="s">
        <v>80</v>
      </c>
      <c r="AY185" s="9">
        <f t="shared" si="88"/>
        <v>0</v>
      </c>
      <c r="AZ185" s="54" t="s">
        <v>88</v>
      </c>
      <c r="BA185" s="9">
        <f t="shared" si="89"/>
        <v>2.7</v>
      </c>
      <c r="BB185" s="54" t="s">
        <v>93</v>
      </c>
      <c r="BC185" s="9">
        <f t="shared" si="90"/>
        <v>0</v>
      </c>
      <c r="BD185" s="54" t="s">
        <v>99</v>
      </c>
      <c r="BE185" s="9">
        <f t="shared" si="91"/>
        <v>0</v>
      </c>
      <c r="BF185" s="54" t="s">
        <v>102</v>
      </c>
      <c r="BG185" s="9">
        <f t="shared" si="92"/>
        <v>0</v>
      </c>
      <c r="BH185" s="9"/>
      <c r="BI185" s="54" t="s">
        <v>74</v>
      </c>
      <c r="BJ185" s="9">
        <f t="shared" si="93"/>
        <v>0</v>
      </c>
      <c r="BK185" s="55" t="s">
        <v>80</v>
      </c>
      <c r="BL185" s="9">
        <f t="shared" si="94"/>
        <v>0</v>
      </c>
      <c r="BM185" s="54" t="s">
        <v>135</v>
      </c>
      <c r="BN185" s="9">
        <f t="shared" si="95"/>
        <v>2.7</v>
      </c>
      <c r="BO185" s="54" t="s">
        <v>93</v>
      </c>
      <c r="BP185" s="9">
        <f t="shared" si="96"/>
        <v>0</v>
      </c>
      <c r="BQ185" s="54" t="s">
        <v>99</v>
      </c>
      <c r="BR185" s="9">
        <f t="shared" si="97"/>
        <v>0</v>
      </c>
      <c r="BS185" s="54" t="s">
        <v>102</v>
      </c>
      <c r="BT185" s="9">
        <f t="shared" si="98"/>
        <v>0</v>
      </c>
      <c r="BU185" s="9"/>
      <c r="BV185" s="54" t="s">
        <v>74</v>
      </c>
      <c r="BW185" s="9">
        <f t="shared" si="99"/>
        <v>0</v>
      </c>
      <c r="BX185" s="55" t="s">
        <v>137</v>
      </c>
      <c r="BY185" s="9">
        <f t="shared" si="100"/>
        <v>0</v>
      </c>
      <c r="BZ185" s="54" t="s">
        <v>85</v>
      </c>
      <c r="CA185" s="9">
        <f t="shared" si="101"/>
        <v>4.5</v>
      </c>
      <c r="CB185" s="54" t="s">
        <v>94</v>
      </c>
      <c r="CC185" s="9">
        <f t="shared" si="102"/>
        <v>0</v>
      </c>
      <c r="CD185" s="54" t="s">
        <v>96</v>
      </c>
      <c r="CE185" s="9">
        <f t="shared" si="103"/>
        <v>0</v>
      </c>
      <c r="CF185" s="54" t="s">
        <v>122</v>
      </c>
      <c r="CG185" s="9">
        <f t="shared" si="104"/>
        <v>0</v>
      </c>
      <c r="CH185" s="9"/>
      <c r="CI185" s="54" t="s">
        <v>74</v>
      </c>
      <c r="CJ185" s="9">
        <f t="shared" si="105"/>
        <v>0</v>
      </c>
      <c r="CK185" s="55" t="s">
        <v>137</v>
      </c>
      <c r="CL185" s="9">
        <f t="shared" si="106"/>
        <v>0</v>
      </c>
      <c r="CM185" s="54" t="s">
        <v>85</v>
      </c>
      <c r="CN185" s="9">
        <f t="shared" si="107"/>
        <v>4.5</v>
      </c>
      <c r="CO185" s="54" t="s">
        <v>94</v>
      </c>
      <c r="CP185" s="9">
        <f t="shared" si="108"/>
        <v>0</v>
      </c>
      <c r="CQ185" s="54" t="s">
        <v>96</v>
      </c>
      <c r="CR185" s="9">
        <f t="shared" si="109"/>
        <v>0</v>
      </c>
      <c r="CS185" s="54" t="s">
        <v>122</v>
      </c>
      <c r="CT185" s="9">
        <f t="shared" si="110"/>
        <v>0</v>
      </c>
    </row>
    <row r="186" spans="1:98" x14ac:dyDescent="0.15">
      <c r="A186" s="33" t="s">
        <v>535</v>
      </c>
      <c r="B186" s="34" t="s">
        <v>536</v>
      </c>
      <c r="C186" s="35" t="s">
        <v>170</v>
      </c>
      <c r="D186" s="35" t="s">
        <v>51</v>
      </c>
      <c r="E186" s="9"/>
      <c r="F186" s="36"/>
      <c r="G186" s="33">
        <v>88</v>
      </c>
      <c r="H186" s="9">
        <v>54</v>
      </c>
      <c r="I186" s="9">
        <v>89</v>
      </c>
      <c r="J186" s="9">
        <v>19</v>
      </c>
      <c r="K186" s="9">
        <v>42</v>
      </c>
      <c r="L186" s="9">
        <v>39</v>
      </c>
      <c r="M186" s="4">
        <f t="shared" si="74"/>
        <v>331</v>
      </c>
      <c r="N186" s="33"/>
      <c r="O186" s="9">
        <f>IF($D186="理科",IF(AND($M186&gt;='高考-分数线'!$C$2,$G186&gt;='高考-分数线'!$D$2),36,IF($G186&gt;='高考-分数线'!$D$2,18,0)),IF($D186="文科",IF(AND($M186&gt;='高考-分数线'!$C$3,$G186&gt;='高考-分数线'!$D$3),36,IF($G186&gt;='高考-分数线'!$D$3,18,0))))</f>
        <v>0</v>
      </c>
      <c r="P186" s="9">
        <f>IF($D186="理科",IF(AND($M186&gt;='高考-分数线'!$C$2,H186&gt;='高考-分数线'!$E$2),36,IF(H186&gt;='高考-分数线'!$E$2,18,0)),IF($D186="文科",IF(AND($M186&gt;='高考-分数线'!$C$3,H186&gt;='高考-分数线'!$E$3),36,IF(H186&gt;='高考-分数线'!$E$3,18,0))))</f>
        <v>0</v>
      </c>
      <c r="Q186" s="9">
        <f>IF($D186="理科",IF(AND($M186&gt;='高考-分数线'!$C$2,I186&gt;='高考-分数线'!$F$2),36,IF(I186&gt;='高考-分数线'!$F$2,18,0)),IF($D186="文科",IF(AND($M186&gt;='高考-分数线'!$C$3,I186&gt;='高考-分数线'!$F$3),36,IF(I186&gt;='高考-分数线'!$F$3,18,0))))</f>
        <v>0</v>
      </c>
      <c r="R186" s="9">
        <f>IF($D186="理科",IF(AND($M186&gt;='高考-分数线'!$C$2,J186&gt;='高考-分数线'!$G$2),36,IF(J186&gt;='高考-分数线'!$G$2,18,0)),IF($D186="文科",IF(AND($M186&gt;='高考-分数线'!$C$3,J186&gt;='高考-分数线'!$G$3),36,IF(J186&gt;='高考-分数线'!$G$3,18,0))))</f>
        <v>0</v>
      </c>
      <c r="S186" s="9">
        <f>IF($D186="理科",IF(AND($M186&gt;='高考-分数线'!$C$2,K186&gt;='高考-分数线'!$H$2),36,IF(K186&gt;='高考-分数线'!$H$2,18,0)),IF($D186="文科",IF(AND($M186&gt;='高考-分数线'!$C$3,K186&gt;='高考-分数线'!$H$3),36,IF(K186&gt;='高考-分数线'!$H$3,18,0))))</f>
        <v>0</v>
      </c>
      <c r="T186" s="9">
        <f>IF($D186="理科",IF(AND($M186&gt;='高考-分数线'!$C$2,L186&gt;='高考-分数线'!$I$2),36,IF(L186&gt;='高考-分数线'!$I$2,18,0)),IF($D186="文科",IF(AND($M186&gt;='高考-分数线'!$C$3,L186&gt;='高考-分数线'!$I$3),36,IF(L186&gt;='高考-分数线'!$I$3,18,0))))</f>
        <v>0</v>
      </c>
      <c r="U186" s="33"/>
      <c r="V186" s="54" t="s">
        <v>75</v>
      </c>
      <c r="W186" s="9">
        <f t="shared" si="75"/>
        <v>0</v>
      </c>
      <c r="X186" s="54" t="s">
        <v>80</v>
      </c>
      <c r="Y186" s="9">
        <f t="shared" si="76"/>
        <v>0</v>
      </c>
      <c r="Z186" s="54" t="s">
        <v>89</v>
      </c>
      <c r="AA186" s="9">
        <f t="shared" si="77"/>
        <v>0</v>
      </c>
      <c r="AB186" s="54" t="s">
        <v>93</v>
      </c>
      <c r="AC186" s="9">
        <f t="shared" si="78"/>
        <v>0</v>
      </c>
      <c r="AD186" s="54" t="s">
        <v>96</v>
      </c>
      <c r="AE186" s="9">
        <f t="shared" si="79"/>
        <v>0</v>
      </c>
      <c r="AF186" s="54" t="s">
        <v>102</v>
      </c>
      <c r="AG186" s="9">
        <f t="shared" si="80"/>
        <v>0</v>
      </c>
      <c r="AH186" s="9"/>
      <c r="AI186" s="9" t="s">
        <v>74</v>
      </c>
      <c r="AJ186" s="9">
        <f t="shared" si="81"/>
        <v>0</v>
      </c>
      <c r="AK186" s="55" t="s">
        <v>79</v>
      </c>
      <c r="AL186" s="9">
        <f t="shared" si="82"/>
        <v>0</v>
      </c>
      <c r="AM186" s="9" t="s">
        <v>89</v>
      </c>
      <c r="AN186" s="9">
        <f t="shared" si="83"/>
        <v>0</v>
      </c>
      <c r="AO186" s="54" t="s">
        <v>94</v>
      </c>
      <c r="AP186" s="9">
        <f t="shared" si="84"/>
        <v>0</v>
      </c>
      <c r="AQ186" s="54" t="s">
        <v>99</v>
      </c>
      <c r="AR186" s="9">
        <f t="shared" si="85"/>
        <v>0</v>
      </c>
      <c r="AS186" s="54" t="s">
        <v>122</v>
      </c>
      <c r="AT186" s="9">
        <f t="shared" si="86"/>
        <v>0</v>
      </c>
      <c r="AU186" s="9"/>
      <c r="AV186" s="54" t="s">
        <v>77</v>
      </c>
      <c r="AW186" s="9">
        <f t="shared" si="87"/>
        <v>0</v>
      </c>
      <c r="AX186" s="54" t="s">
        <v>132</v>
      </c>
      <c r="AY186" s="9">
        <f t="shared" si="88"/>
        <v>0</v>
      </c>
      <c r="AZ186" s="54" t="s">
        <v>88</v>
      </c>
      <c r="BA186" s="9">
        <f t="shared" si="89"/>
        <v>0</v>
      </c>
      <c r="BB186" s="54" t="s">
        <v>94</v>
      </c>
      <c r="BC186" s="9">
        <f t="shared" si="90"/>
        <v>0</v>
      </c>
      <c r="BD186" s="54" t="s">
        <v>96</v>
      </c>
      <c r="BE186" s="9">
        <f t="shared" si="91"/>
        <v>0</v>
      </c>
      <c r="BF186" s="54" t="s">
        <v>102</v>
      </c>
      <c r="BG186" s="9">
        <f t="shared" si="92"/>
        <v>0</v>
      </c>
      <c r="BH186" s="9"/>
      <c r="BI186" s="54" t="s">
        <v>77</v>
      </c>
      <c r="BJ186" s="9">
        <f t="shared" si="93"/>
        <v>0</v>
      </c>
      <c r="BK186" s="55" t="s">
        <v>83</v>
      </c>
      <c r="BL186" s="9">
        <f t="shared" si="94"/>
        <v>0</v>
      </c>
      <c r="BM186" s="54" t="s">
        <v>87</v>
      </c>
      <c r="BN186" s="9">
        <f t="shared" si="95"/>
        <v>0</v>
      </c>
      <c r="BO186" s="54" t="s">
        <v>94</v>
      </c>
      <c r="BP186" s="9">
        <f t="shared" si="96"/>
        <v>0</v>
      </c>
      <c r="BQ186" s="54" t="s">
        <v>96</v>
      </c>
      <c r="BR186" s="9">
        <f t="shared" si="97"/>
        <v>0</v>
      </c>
      <c r="BS186" s="54" t="s">
        <v>102</v>
      </c>
      <c r="BT186" s="9">
        <f t="shared" si="98"/>
        <v>0</v>
      </c>
      <c r="BU186" s="9"/>
      <c r="BV186" s="54" t="s">
        <v>77</v>
      </c>
      <c r="BW186" s="9">
        <f t="shared" si="99"/>
        <v>0</v>
      </c>
      <c r="BX186" s="55" t="s">
        <v>83</v>
      </c>
      <c r="BY186" s="9">
        <f t="shared" si="100"/>
        <v>0</v>
      </c>
      <c r="BZ186" s="54" t="s">
        <v>90</v>
      </c>
      <c r="CA186" s="9">
        <f t="shared" si="101"/>
        <v>0</v>
      </c>
      <c r="CB186" s="54" t="s">
        <v>95</v>
      </c>
      <c r="CC186" s="9">
        <f t="shared" si="102"/>
        <v>0</v>
      </c>
      <c r="CD186" s="54" t="s">
        <v>99</v>
      </c>
      <c r="CE186" s="9">
        <f t="shared" si="103"/>
        <v>0</v>
      </c>
      <c r="CF186" s="54" t="s">
        <v>102</v>
      </c>
      <c r="CG186" s="9">
        <f t="shared" si="104"/>
        <v>0</v>
      </c>
      <c r="CH186" s="9"/>
      <c r="CI186" s="54" t="s">
        <v>77</v>
      </c>
      <c r="CJ186" s="9">
        <f t="shared" si="105"/>
        <v>0</v>
      </c>
      <c r="CK186" s="55" t="s">
        <v>83</v>
      </c>
      <c r="CL186" s="9">
        <f t="shared" si="106"/>
        <v>0</v>
      </c>
      <c r="CM186" s="54" t="s">
        <v>90</v>
      </c>
      <c r="CN186" s="9">
        <f t="shared" si="107"/>
        <v>0</v>
      </c>
      <c r="CO186" s="54" t="s">
        <v>95</v>
      </c>
      <c r="CP186" s="9">
        <f t="shared" si="108"/>
        <v>0</v>
      </c>
      <c r="CQ186" s="54" t="s">
        <v>99</v>
      </c>
      <c r="CR186" s="9">
        <f t="shared" si="109"/>
        <v>0</v>
      </c>
      <c r="CS186" s="54" t="s">
        <v>102</v>
      </c>
      <c r="CT186" s="9">
        <f t="shared" si="110"/>
        <v>0</v>
      </c>
    </row>
    <row r="187" spans="1:98" x14ac:dyDescent="0.15">
      <c r="A187" s="33" t="s">
        <v>537</v>
      </c>
      <c r="B187" s="34" t="s">
        <v>538</v>
      </c>
      <c r="C187" s="35" t="s">
        <v>170</v>
      </c>
      <c r="D187" s="35" t="s">
        <v>51</v>
      </c>
      <c r="E187" s="9"/>
      <c r="F187" s="36"/>
      <c r="G187" s="33">
        <v>82</v>
      </c>
      <c r="H187" s="9">
        <v>77</v>
      </c>
      <c r="I187" s="9">
        <v>63</v>
      </c>
      <c r="J187" s="9">
        <v>39</v>
      </c>
      <c r="K187" s="9">
        <v>40</v>
      </c>
      <c r="L187" s="9">
        <v>30</v>
      </c>
      <c r="M187" s="4">
        <f t="shared" si="74"/>
        <v>331</v>
      </c>
      <c r="N187" s="33"/>
      <c r="O187" s="9">
        <f>IF($D187="理科",IF(AND($M187&gt;='高考-分数线'!$C$2,$G187&gt;='高考-分数线'!$D$2),36,IF($G187&gt;='高考-分数线'!$D$2,18,0)),IF($D187="文科",IF(AND($M187&gt;='高考-分数线'!$C$3,$G187&gt;='高考-分数线'!$D$3),36,IF($G187&gt;='高考-分数线'!$D$3,18,0))))</f>
        <v>0</v>
      </c>
      <c r="P187" s="9">
        <f>IF($D187="理科",IF(AND($M187&gt;='高考-分数线'!$C$2,H187&gt;='高考-分数线'!$E$2),36,IF(H187&gt;='高考-分数线'!$E$2,18,0)),IF($D187="文科",IF(AND($M187&gt;='高考-分数线'!$C$3,H187&gt;='高考-分数线'!$E$3),36,IF(H187&gt;='高考-分数线'!$E$3,18,0))))</f>
        <v>0</v>
      </c>
      <c r="Q187" s="9">
        <f>IF($D187="理科",IF(AND($M187&gt;='高考-分数线'!$C$2,I187&gt;='高考-分数线'!$F$2),36,IF(I187&gt;='高考-分数线'!$F$2,18,0)),IF($D187="文科",IF(AND($M187&gt;='高考-分数线'!$C$3,I187&gt;='高考-分数线'!$F$3),36,IF(I187&gt;='高考-分数线'!$F$3,18,0))))</f>
        <v>0</v>
      </c>
      <c r="R187" s="9">
        <f>IF($D187="理科",IF(AND($M187&gt;='高考-分数线'!$C$2,J187&gt;='高考-分数线'!$G$2),36,IF(J187&gt;='高考-分数线'!$G$2,18,0)),IF($D187="文科",IF(AND($M187&gt;='高考-分数线'!$C$3,J187&gt;='高考-分数线'!$G$3),36,IF(J187&gt;='高考-分数线'!$G$3,18,0))))</f>
        <v>0</v>
      </c>
      <c r="S187" s="9">
        <f>IF($D187="理科",IF(AND($M187&gt;='高考-分数线'!$C$2,K187&gt;='高考-分数线'!$H$2),36,IF(K187&gt;='高考-分数线'!$H$2,18,0)),IF($D187="文科",IF(AND($M187&gt;='高考-分数线'!$C$3,K187&gt;='高考-分数线'!$H$3),36,IF(K187&gt;='高考-分数线'!$H$3,18,0))))</f>
        <v>0</v>
      </c>
      <c r="T187" s="9">
        <f>IF($D187="理科",IF(AND($M187&gt;='高考-分数线'!$C$2,L187&gt;='高考-分数线'!$I$2),36,IF(L187&gt;='高考-分数线'!$I$2,18,0)),IF($D187="文科",IF(AND($M187&gt;='高考-分数线'!$C$3,L187&gt;='高考-分数线'!$I$3),36,IF(L187&gt;='高考-分数线'!$I$3,18,0))))</f>
        <v>0</v>
      </c>
      <c r="U187" s="33"/>
      <c r="V187" s="54" t="s">
        <v>78</v>
      </c>
      <c r="W187" s="9">
        <f t="shared" si="75"/>
        <v>0</v>
      </c>
      <c r="X187" s="54" t="s">
        <v>79</v>
      </c>
      <c r="Y187" s="9">
        <f t="shared" si="76"/>
        <v>0</v>
      </c>
      <c r="Z187" s="54" t="s">
        <v>86</v>
      </c>
      <c r="AA187" s="9">
        <f t="shared" si="77"/>
        <v>0</v>
      </c>
      <c r="AB187" s="54" t="s">
        <v>94</v>
      </c>
      <c r="AC187" s="9">
        <f t="shared" si="78"/>
        <v>0</v>
      </c>
      <c r="AD187" s="54" t="s">
        <v>99</v>
      </c>
      <c r="AE187" s="9">
        <f t="shared" si="79"/>
        <v>0</v>
      </c>
      <c r="AF187" s="54" t="s">
        <v>102</v>
      </c>
      <c r="AG187" s="9">
        <f t="shared" si="80"/>
        <v>0</v>
      </c>
      <c r="AH187" s="9"/>
      <c r="AI187" s="9" t="s">
        <v>74</v>
      </c>
      <c r="AJ187" s="9">
        <f t="shared" si="81"/>
        <v>0</v>
      </c>
      <c r="AK187" s="55" t="s">
        <v>79</v>
      </c>
      <c r="AL187" s="9">
        <f t="shared" si="82"/>
        <v>0</v>
      </c>
      <c r="AM187" s="9" t="s">
        <v>89</v>
      </c>
      <c r="AN187" s="9">
        <f t="shared" si="83"/>
        <v>0</v>
      </c>
      <c r="AO187" s="54" t="s">
        <v>94</v>
      </c>
      <c r="AP187" s="9">
        <f t="shared" si="84"/>
        <v>0</v>
      </c>
      <c r="AQ187" s="54" t="s">
        <v>96</v>
      </c>
      <c r="AR187" s="9">
        <f t="shared" si="85"/>
        <v>0</v>
      </c>
      <c r="AS187" s="54" t="s">
        <v>102</v>
      </c>
      <c r="AT187" s="9">
        <f t="shared" si="86"/>
        <v>0</v>
      </c>
      <c r="AU187" s="9"/>
      <c r="AV187" s="54" t="s">
        <v>77</v>
      </c>
      <c r="AW187" s="9">
        <f t="shared" si="87"/>
        <v>0</v>
      </c>
      <c r="AX187" s="54" t="s">
        <v>132</v>
      </c>
      <c r="AY187" s="9">
        <f t="shared" si="88"/>
        <v>0</v>
      </c>
      <c r="AZ187" s="54" t="s">
        <v>89</v>
      </c>
      <c r="BA187" s="9">
        <f t="shared" si="89"/>
        <v>0</v>
      </c>
      <c r="BB187" s="54" t="s">
        <v>95</v>
      </c>
      <c r="BC187" s="9">
        <f t="shared" si="90"/>
        <v>0</v>
      </c>
      <c r="BD187" s="54" t="s">
        <v>99</v>
      </c>
      <c r="BE187" s="9">
        <f t="shared" si="91"/>
        <v>0</v>
      </c>
      <c r="BF187" s="54" t="s">
        <v>122</v>
      </c>
      <c r="BG187" s="9">
        <f t="shared" si="92"/>
        <v>0</v>
      </c>
      <c r="BH187" s="9"/>
      <c r="BI187" s="54" t="s">
        <v>77</v>
      </c>
      <c r="BJ187" s="9">
        <f t="shared" si="93"/>
        <v>0</v>
      </c>
      <c r="BK187" s="55" t="s">
        <v>83</v>
      </c>
      <c r="BL187" s="9">
        <f t="shared" si="94"/>
        <v>0</v>
      </c>
      <c r="BM187" s="54" t="s">
        <v>89</v>
      </c>
      <c r="BN187" s="9">
        <f t="shared" si="95"/>
        <v>0</v>
      </c>
      <c r="BO187" s="54" t="s">
        <v>95</v>
      </c>
      <c r="BP187" s="9">
        <f t="shared" si="96"/>
        <v>0</v>
      </c>
      <c r="BQ187" s="54" t="s">
        <v>99</v>
      </c>
      <c r="BR187" s="9">
        <f t="shared" si="97"/>
        <v>0</v>
      </c>
      <c r="BS187" s="54" t="s">
        <v>122</v>
      </c>
      <c r="BT187" s="9">
        <f t="shared" si="98"/>
        <v>0</v>
      </c>
      <c r="BU187" s="9"/>
      <c r="BV187" s="54" t="s">
        <v>74</v>
      </c>
      <c r="BW187" s="9">
        <f t="shared" si="99"/>
        <v>0</v>
      </c>
      <c r="BX187" s="55" t="s">
        <v>137</v>
      </c>
      <c r="BY187" s="9">
        <f t="shared" si="100"/>
        <v>0</v>
      </c>
      <c r="BZ187" s="54" t="s">
        <v>85</v>
      </c>
      <c r="CA187" s="9">
        <f t="shared" si="101"/>
        <v>0</v>
      </c>
      <c r="CB187" s="54" t="s">
        <v>94</v>
      </c>
      <c r="CC187" s="9">
        <f t="shared" si="102"/>
        <v>0</v>
      </c>
      <c r="CD187" s="54" t="s">
        <v>96</v>
      </c>
      <c r="CE187" s="9">
        <f t="shared" si="103"/>
        <v>0</v>
      </c>
      <c r="CF187" s="54" t="s">
        <v>122</v>
      </c>
      <c r="CG187" s="9">
        <f t="shared" si="104"/>
        <v>0</v>
      </c>
      <c r="CH187" s="9"/>
      <c r="CI187" s="54" t="s">
        <v>74</v>
      </c>
      <c r="CJ187" s="9">
        <f t="shared" si="105"/>
        <v>0</v>
      </c>
      <c r="CK187" s="55" t="s">
        <v>137</v>
      </c>
      <c r="CL187" s="9">
        <f t="shared" si="106"/>
        <v>0</v>
      </c>
      <c r="CM187" s="54" t="s">
        <v>85</v>
      </c>
      <c r="CN187" s="9">
        <f t="shared" si="107"/>
        <v>0</v>
      </c>
      <c r="CO187" s="54" t="s">
        <v>94</v>
      </c>
      <c r="CP187" s="9">
        <f t="shared" si="108"/>
        <v>0</v>
      </c>
      <c r="CQ187" s="54" t="s">
        <v>96</v>
      </c>
      <c r="CR187" s="9">
        <f t="shared" si="109"/>
        <v>0</v>
      </c>
      <c r="CS187" s="54" t="s">
        <v>122</v>
      </c>
      <c r="CT187" s="9">
        <f t="shared" si="110"/>
        <v>0</v>
      </c>
    </row>
    <row r="188" spans="1:98" x14ac:dyDescent="0.15">
      <c r="A188" s="33" t="s">
        <v>539</v>
      </c>
      <c r="B188" s="34" t="s">
        <v>540</v>
      </c>
      <c r="C188" s="35" t="s">
        <v>170</v>
      </c>
      <c r="D188" s="35" t="s">
        <v>51</v>
      </c>
      <c r="E188" s="9"/>
      <c r="F188" s="36"/>
      <c r="G188" s="33">
        <v>85</v>
      </c>
      <c r="H188" s="9">
        <v>58</v>
      </c>
      <c r="I188" s="9">
        <v>85</v>
      </c>
      <c r="J188" s="9">
        <v>21.5</v>
      </c>
      <c r="K188" s="9">
        <v>33</v>
      </c>
      <c r="L188" s="9">
        <v>48</v>
      </c>
      <c r="M188" s="4">
        <f t="shared" si="74"/>
        <v>330.5</v>
      </c>
      <c r="N188" s="33"/>
      <c r="O188" s="9">
        <f>IF($D188="理科",IF(AND($M188&gt;='高考-分数线'!$C$2,$G188&gt;='高考-分数线'!$D$2),36,IF($G188&gt;='高考-分数线'!$D$2,18,0)),IF($D188="文科",IF(AND($M188&gt;='高考-分数线'!$C$3,$G188&gt;='高考-分数线'!$D$3),36,IF($G188&gt;='高考-分数线'!$D$3,18,0))))</f>
        <v>0</v>
      </c>
      <c r="P188" s="9">
        <f>IF($D188="理科",IF(AND($M188&gt;='高考-分数线'!$C$2,H188&gt;='高考-分数线'!$E$2),36,IF(H188&gt;='高考-分数线'!$E$2,18,0)),IF($D188="文科",IF(AND($M188&gt;='高考-分数线'!$C$3,H188&gt;='高考-分数线'!$E$3),36,IF(H188&gt;='高考-分数线'!$E$3,18,0))))</f>
        <v>0</v>
      </c>
      <c r="Q188" s="9">
        <f>IF($D188="理科",IF(AND($M188&gt;='高考-分数线'!$C$2,I188&gt;='高考-分数线'!$F$2),36,IF(I188&gt;='高考-分数线'!$F$2,18,0)),IF($D188="文科",IF(AND($M188&gt;='高考-分数线'!$C$3,I188&gt;='高考-分数线'!$F$3),36,IF(I188&gt;='高考-分数线'!$F$3,18,0))))</f>
        <v>0</v>
      </c>
      <c r="R188" s="9">
        <f>IF($D188="理科",IF(AND($M188&gt;='高考-分数线'!$C$2,J188&gt;='高考-分数线'!$G$2),36,IF(J188&gt;='高考-分数线'!$G$2,18,0)),IF($D188="文科",IF(AND($M188&gt;='高考-分数线'!$C$3,J188&gt;='高考-分数线'!$G$3),36,IF(J188&gt;='高考-分数线'!$G$3,18,0))))</f>
        <v>0</v>
      </c>
      <c r="S188" s="9">
        <f>IF($D188="理科",IF(AND($M188&gt;='高考-分数线'!$C$2,K188&gt;='高考-分数线'!$H$2),36,IF(K188&gt;='高考-分数线'!$H$2,18,0)),IF($D188="文科",IF(AND($M188&gt;='高考-分数线'!$C$3,K188&gt;='高考-分数线'!$H$3),36,IF(K188&gt;='高考-分数线'!$H$3,18,0))))</f>
        <v>0</v>
      </c>
      <c r="T188" s="9">
        <f>IF($D188="理科",IF(AND($M188&gt;='高考-分数线'!$C$2,L188&gt;='高考-分数线'!$I$2),36,IF(L188&gt;='高考-分数线'!$I$2,18,0)),IF($D188="文科",IF(AND($M188&gt;='高考-分数线'!$C$3,L188&gt;='高考-分数线'!$I$3),36,IF(L188&gt;='高考-分数线'!$I$3,18,0))))</f>
        <v>0</v>
      </c>
      <c r="U188" s="33"/>
      <c r="V188" s="54" t="s">
        <v>74</v>
      </c>
      <c r="W188" s="9">
        <f t="shared" si="75"/>
        <v>0</v>
      </c>
      <c r="X188" s="54" t="s">
        <v>79</v>
      </c>
      <c r="Y188" s="9">
        <f t="shared" si="76"/>
        <v>0</v>
      </c>
      <c r="Z188" s="54" t="s">
        <v>86</v>
      </c>
      <c r="AA188" s="9">
        <f t="shared" si="77"/>
        <v>0</v>
      </c>
      <c r="AB188" s="54" t="s">
        <v>91</v>
      </c>
      <c r="AC188" s="9">
        <f t="shared" si="78"/>
        <v>0</v>
      </c>
      <c r="AD188" s="54" t="s">
        <v>96</v>
      </c>
      <c r="AE188" s="9">
        <f t="shared" si="79"/>
        <v>0</v>
      </c>
      <c r="AF188" s="54" t="s">
        <v>102</v>
      </c>
      <c r="AG188" s="9">
        <f t="shared" si="80"/>
        <v>0</v>
      </c>
      <c r="AH188" s="9"/>
      <c r="AI188" s="9" t="s">
        <v>74</v>
      </c>
      <c r="AJ188" s="9">
        <f t="shared" si="81"/>
        <v>0</v>
      </c>
      <c r="AK188" s="55" t="s">
        <v>83</v>
      </c>
      <c r="AL188" s="9">
        <f t="shared" si="82"/>
        <v>0</v>
      </c>
      <c r="AM188" s="9" t="s">
        <v>86</v>
      </c>
      <c r="AN188" s="9">
        <f t="shared" si="83"/>
        <v>0</v>
      </c>
      <c r="AO188" s="54" t="s">
        <v>94</v>
      </c>
      <c r="AP188" s="9">
        <f t="shared" si="84"/>
        <v>0</v>
      </c>
      <c r="AQ188" s="54" t="s">
        <v>99</v>
      </c>
      <c r="AR188" s="9">
        <f t="shared" si="85"/>
        <v>0</v>
      </c>
      <c r="AS188" s="54" t="s">
        <v>122</v>
      </c>
      <c r="AT188" s="9">
        <f t="shared" si="86"/>
        <v>0</v>
      </c>
      <c r="AU188" s="9"/>
      <c r="AV188" s="54" t="s">
        <v>75</v>
      </c>
      <c r="AW188" s="9">
        <f t="shared" si="87"/>
        <v>0</v>
      </c>
      <c r="AX188" s="54" t="s">
        <v>79</v>
      </c>
      <c r="AY188" s="9">
        <f t="shared" si="88"/>
        <v>0</v>
      </c>
      <c r="AZ188" s="54" t="s">
        <v>85</v>
      </c>
      <c r="BA188" s="9">
        <f t="shared" si="89"/>
        <v>0</v>
      </c>
      <c r="BB188" s="54" t="s">
        <v>93</v>
      </c>
      <c r="BC188" s="9">
        <f t="shared" si="90"/>
        <v>0</v>
      </c>
      <c r="BD188" s="54" t="s">
        <v>99</v>
      </c>
      <c r="BE188" s="9">
        <f t="shared" si="91"/>
        <v>0</v>
      </c>
      <c r="BF188" s="54" t="s">
        <v>102</v>
      </c>
      <c r="BG188" s="9">
        <f t="shared" si="92"/>
        <v>0</v>
      </c>
      <c r="BH188" s="9"/>
      <c r="BI188" s="54" t="s">
        <v>75</v>
      </c>
      <c r="BJ188" s="9">
        <f t="shared" si="93"/>
        <v>0</v>
      </c>
      <c r="BK188" s="55" t="s">
        <v>79</v>
      </c>
      <c r="BL188" s="9">
        <f t="shared" si="94"/>
        <v>0</v>
      </c>
      <c r="BM188" s="54" t="s">
        <v>85</v>
      </c>
      <c r="BN188" s="9">
        <f t="shared" si="95"/>
        <v>0</v>
      </c>
      <c r="BO188" s="54" t="s">
        <v>93</v>
      </c>
      <c r="BP188" s="9">
        <f t="shared" si="96"/>
        <v>0</v>
      </c>
      <c r="BQ188" s="54" t="s">
        <v>99</v>
      </c>
      <c r="BR188" s="9">
        <f t="shared" si="97"/>
        <v>0</v>
      </c>
      <c r="BS188" s="54" t="s">
        <v>102</v>
      </c>
      <c r="BT188" s="9">
        <f t="shared" si="98"/>
        <v>0</v>
      </c>
      <c r="BU188" s="9"/>
      <c r="BV188" s="54" t="s">
        <v>74</v>
      </c>
      <c r="BW188" s="9">
        <f t="shared" si="99"/>
        <v>0</v>
      </c>
      <c r="BX188" s="55" t="s">
        <v>137</v>
      </c>
      <c r="BY188" s="9">
        <f t="shared" si="100"/>
        <v>0</v>
      </c>
      <c r="BZ188" s="54" t="s">
        <v>85</v>
      </c>
      <c r="CA188" s="9">
        <f t="shared" si="101"/>
        <v>0</v>
      </c>
      <c r="CB188" s="54" t="s">
        <v>94</v>
      </c>
      <c r="CC188" s="9">
        <f t="shared" si="102"/>
        <v>0</v>
      </c>
      <c r="CD188" s="54" t="s">
        <v>96</v>
      </c>
      <c r="CE188" s="9">
        <f t="shared" si="103"/>
        <v>0</v>
      </c>
      <c r="CF188" s="54" t="s">
        <v>122</v>
      </c>
      <c r="CG188" s="9">
        <f t="shared" si="104"/>
        <v>0</v>
      </c>
      <c r="CH188" s="9"/>
      <c r="CI188" s="54" t="s">
        <v>74</v>
      </c>
      <c r="CJ188" s="9">
        <f t="shared" si="105"/>
        <v>0</v>
      </c>
      <c r="CK188" s="55" t="s">
        <v>137</v>
      </c>
      <c r="CL188" s="9">
        <f t="shared" si="106"/>
        <v>0</v>
      </c>
      <c r="CM188" s="54" t="s">
        <v>85</v>
      </c>
      <c r="CN188" s="9">
        <f t="shared" si="107"/>
        <v>0</v>
      </c>
      <c r="CO188" s="54" t="s">
        <v>94</v>
      </c>
      <c r="CP188" s="9">
        <f t="shared" si="108"/>
        <v>0</v>
      </c>
      <c r="CQ188" s="54" t="s">
        <v>96</v>
      </c>
      <c r="CR188" s="9">
        <f t="shared" si="109"/>
        <v>0</v>
      </c>
      <c r="CS188" s="54" t="s">
        <v>122</v>
      </c>
      <c r="CT188" s="9">
        <f t="shared" si="110"/>
        <v>0</v>
      </c>
    </row>
    <row r="189" spans="1:98" x14ac:dyDescent="0.15">
      <c r="A189" s="33" t="s">
        <v>238</v>
      </c>
      <c r="B189" s="34" t="s">
        <v>541</v>
      </c>
      <c r="C189" s="35" t="s">
        <v>170</v>
      </c>
      <c r="D189" s="35" t="s">
        <v>51</v>
      </c>
      <c r="E189" s="9"/>
      <c r="F189" s="36"/>
      <c r="G189" s="33">
        <v>85</v>
      </c>
      <c r="H189" s="9">
        <v>58</v>
      </c>
      <c r="I189" s="9">
        <v>85</v>
      </c>
      <c r="J189" s="9">
        <v>21.5</v>
      </c>
      <c r="K189" s="9">
        <v>33</v>
      </c>
      <c r="L189" s="9">
        <v>48</v>
      </c>
      <c r="M189" s="4">
        <f t="shared" si="74"/>
        <v>330.5</v>
      </c>
      <c r="N189" s="33"/>
      <c r="O189" s="9">
        <f>IF($D189="理科",IF(AND($M189&gt;='高考-分数线'!$C$2,$G189&gt;='高考-分数线'!$D$2),36,IF($G189&gt;='高考-分数线'!$D$2,18,0)),IF($D189="文科",IF(AND($M189&gt;='高考-分数线'!$C$3,$G189&gt;='高考-分数线'!$D$3),36,IF($G189&gt;='高考-分数线'!$D$3,18,0))))</f>
        <v>0</v>
      </c>
      <c r="P189" s="9">
        <f>IF($D189="理科",IF(AND($M189&gt;='高考-分数线'!$C$2,H189&gt;='高考-分数线'!$E$2),36,IF(H189&gt;='高考-分数线'!$E$2,18,0)),IF($D189="文科",IF(AND($M189&gt;='高考-分数线'!$C$3,H189&gt;='高考-分数线'!$E$3),36,IF(H189&gt;='高考-分数线'!$E$3,18,0))))</f>
        <v>0</v>
      </c>
      <c r="Q189" s="9">
        <f>IF($D189="理科",IF(AND($M189&gt;='高考-分数线'!$C$2,I189&gt;='高考-分数线'!$F$2),36,IF(I189&gt;='高考-分数线'!$F$2,18,0)),IF($D189="文科",IF(AND($M189&gt;='高考-分数线'!$C$3,I189&gt;='高考-分数线'!$F$3),36,IF(I189&gt;='高考-分数线'!$F$3,18,0))))</f>
        <v>0</v>
      </c>
      <c r="R189" s="9">
        <f>IF($D189="理科",IF(AND($M189&gt;='高考-分数线'!$C$2,J189&gt;='高考-分数线'!$G$2),36,IF(J189&gt;='高考-分数线'!$G$2,18,0)),IF($D189="文科",IF(AND($M189&gt;='高考-分数线'!$C$3,J189&gt;='高考-分数线'!$G$3),36,IF(J189&gt;='高考-分数线'!$G$3,18,0))))</f>
        <v>0</v>
      </c>
      <c r="S189" s="9">
        <f>IF($D189="理科",IF(AND($M189&gt;='高考-分数线'!$C$2,K189&gt;='高考-分数线'!$H$2),36,IF(K189&gt;='高考-分数线'!$H$2,18,0)),IF($D189="文科",IF(AND($M189&gt;='高考-分数线'!$C$3,K189&gt;='高考-分数线'!$H$3),36,IF(K189&gt;='高考-分数线'!$H$3,18,0))))</f>
        <v>0</v>
      </c>
      <c r="T189" s="9">
        <f>IF($D189="理科",IF(AND($M189&gt;='高考-分数线'!$C$2,L189&gt;='高考-分数线'!$I$2),36,IF(L189&gt;='高考-分数线'!$I$2,18,0)),IF($D189="文科",IF(AND($M189&gt;='高考-分数线'!$C$3,L189&gt;='高考-分数线'!$I$3),36,IF(L189&gt;='高考-分数线'!$I$3,18,0))))</f>
        <v>0</v>
      </c>
      <c r="U189" s="33"/>
      <c r="V189" s="54" t="s">
        <v>75</v>
      </c>
      <c r="W189" s="9">
        <f t="shared" si="75"/>
        <v>0</v>
      </c>
      <c r="X189" s="54" t="s">
        <v>80</v>
      </c>
      <c r="Y189" s="9">
        <f t="shared" si="76"/>
        <v>0</v>
      </c>
      <c r="Z189" s="54" t="s">
        <v>89</v>
      </c>
      <c r="AA189" s="9">
        <f t="shared" si="77"/>
        <v>0</v>
      </c>
      <c r="AB189" s="54" t="s">
        <v>93</v>
      </c>
      <c r="AC189" s="9">
        <f t="shared" si="78"/>
        <v>0</v>
      </c>
      <c r="AD189" s="54" t="s">
        <v>96</v>
      </c>
      <c r="AE189" s="9">
        <f t="shared" si="79"/>
        <v>0</v>
      </c>
      <c r="AF189" s="54" t="s">
        <v>102</v>
      </c>
      <c r="AG189" s="9">
        <f t="shared" si="80"/>
        <v>0</v>
      </c>
      <c r="AH189" s="9"/>
      <c r="AI189" s="9" t="s">
        <v>74</v>
      </c>
      <c r="AJ189" s="9">
        <f t="shared" si="81"/>
        <v>0</v>
      </c>
      <c r="AK189" s="55" t="s">
        <v>83</v>
      </c>
      <c r="AL189" s="9">
        <f t="shared" si="82"/>
        <v>0</v>
      </c>
      <c r="AM189" s="9" t="s">
        <v>86</v>
      </c>
      <c r="AN189" s="9">
        <f t="shared" si="83"/>
        <v>0</v>
      </c>
      <c r="AO189" s="54" t="s">
        <v>94</v>
      </c>
      <c r="AP189" s="9">
        <f t="shared" si="84"/>
        <v>0</v>
      </c>
      <c r="AQ189" s="54" t="s">
        <v>99</v>
      </c>
      <c r="AR189" s="9">
        <f t="shared" si="85"/>
        <v>0</v>
      </c>
      <c r="AS189" s="54" t="s">
        <v>122</v>
      </c>
      <c r="AT189" s="9">
        <f t="shared" si="86"/>
        <v>0</v>
      </c>
      <c r="AU189" s="9"/>
      <c r="AV189" s="54" t="s">
        <v>77</v>
      </c>
      <c r="AW189" s="9">
        <f t="shared" si="87"/>
        <v>0</v>
      </c>
      <c r="AX189" s="54" t="s">
        <v>80</v>
      </c>
      <c r="AY189" s="9">
        <f t="shared" si="88"/>
        <v>0</v>
      </c>
      <c r="AZ189" s="54" t="s">
        <v>85</v>
      </c>
      <c r="BA189" s="9">
        <f t="shared" si="89"/>
        <v>0</v>
      </c>
      <c r="BB189" s="54" t="s">
        <v>95</v>
      </c>
      <c r="BC189" s="9">
        <f t="shared" si="90"/>
        <v>0</v>
      </c>
      <c r="BD189" s="54" t="s">
        <v>99</v>
      </c>
      <c r="BE189" s="9">
        <f t="shared" si="91"/>
        <v>0</v>
      </c>
      <c r="BF189" s="54" t="s">
        <v>122</v>
      </c>
      <c r="BG189" s="9">
        <f t="shared" si="92"/>
        <v>0</v>
      </c>
      <c r="BH189" s="9"/>
      <c r="BI189" s="54" t="s">
        <v>77</v>
      </c>
      <c r="BJ189" s="9">
        <f t="shared" si="93"/>
        <v>0</v>
      </c>
      <c r="BK189" s="55" t="s">
        <v>80</v>
      </c>
      <c r="BL189" s="9">
        <f t="shared" si="94"/>
        <v>0</v>
      </c>
      <c r="BM189" s="54" t="s">
        <v>85</v>
      </c>
      <c r="BN189" s="9">
        <f t="shared" si="95"/>
        <v>0</v>
      </c>
      <c r="BO189" s="54" t="s">
        <v>95</v>
      </c>
      <c r="BP189" s="9">
        <f t="shared" si="96"/>
        <v>0</v>
      </c>
      <c r="BQ189" s="54" t="s">
        <v>99</v>
      </c>
      <c r="BR189" s="9">
        <f t="shared" si="97"/>
        <v>0</v>
      </c>
      <c r="BS189" s="54" t="s">
        <v>122</v>
      </c>
      <c r="BT189" s="9">
        <f t="shared" si="98"/>
        <v>0</v>
      </c>
      <c r="BU189" s="9"/>
      <c r="BV189" s="54" t="s">
        <v>74</v>
      </c>
      <c r="BW189" s="9">
        <f t="shared" si="99"/>
        <v>0</v>
      </c>
      <c r="BX189" s="55" t="s">
        <v>137</v>
      </c>
      <c r="BY189" s="9">
        <f t="shared" si="100"/>
        <v>0</v>
      </c>
      <c r="BZ189" s="54" t="s">
        <v>85</v>
      </c>
      <c r="CA189" s="9">
        <f t="shared" si="101"/>
        <v>0</v>
      </c>
      <c r="CB189" s="54" t="s">
        <v>94</v>
      </c>
      <c r="CC189" s="9">
        <f t="shared" si="102"/>
        <v>0</v>
      </c>
      <c r="CD189" s="54" t="s">
        <v>96</v>
      </c>
      <c r="CE189" s="9">
        <f t="shared" si="103"/>
        <v>0</v>
      </c>
      <c r="CF189" s="54" t="s">
        <v>122</v>
      </c>
      <c r="CG189" s="9">
        <f t="shared" si="104"/>
        <v>0</v>
      </c>
      <c r="CH189" s="9"/>
      <c r="CI189" s="54" t="s">
        <v>74</v>
      </c>
      <c r="CJ189" s="9">
        <f t="shared" si="105"/>
        <v>0</v>
      </c>
      <c r="CK189" s="55" t="s">
        <v>137</v>
      </c>
      <c r="CL189" s="9">
        <f t="shared" si="106"/>
        <v>0</v>
      </c>
      <c r="CM189" s="54" t="s">
        <v>85</v>
      </c>
      <c r="CN189" s="9">
        <f t="shared" si="107"/>
        <v>0</v>
      </c>
      <c r="CO189" s="54" t="s">
        <v>94</v>
      </c>
      <c r="CP189" s="9">
        <f t="shared" si="108"/>
        <v>0</v>
      </c>
      <c r="CQ189" s="54" t="s">
        <v>96</v>
      </c>
      <c r="CR189" s="9">
        <f t="shared" si="109"/>
        <v>0</v>
      </c>
      <c r="CS189" s="54" t="s">
        <v>122</v>
      </c>
      <c r="CT189" s="9">
        <f t="shared" si="110"/>
        <v>0</v>
      </c>
    </row>
    <row r="190" spans="1:98" x14ac:dyDescent="0.15">
      <c r="A190" s="33" t="s">
        <v>542</v>
      </c>
      <c r="B190" s="34" t="s">
        <v>543</v>
      </c>
      <c r="C190" s="35" t="s">
        <v>170</v>
      </c>
      <c r="D190" s="35" t="s">
        <v>51</v>
      </c>
      <c r="E190" s="9"/>
      <c r="F190" s="36"/>
      <c r="G190" s="33">
        <v>88</v>
      </c>
      <c r="H190" s="9">
        <v>58</v>
      </c>
      <c r="I190" s="9">
        <v>75</v>
      </c>
      <c r="J190" s="9">
        <v>27.5</v>
      </c>
      <c r="K190" s="9">
        <v>41</v>
      </c>
      <c r="L190" s="9">
        <v>41</v>
      </c>
      <c r="M190" s="4">
        <f t="shared" si="74"/>
        <v>330.5</v>
      </c>
      <c r="N190" s="33"/>
      <c r="O190" s="9">
        <f>IF($D190="理科",IF(AND($M190&gt;='高考-分数线'!$C$2,$G190&gt;='高考-分数线'!$D$2),36,IF($G190&gt;='高考-分数线'!$D$2,18,0)),IF($D190="文科",IF(AND($M190&gt;='高考-分数线'!$C$3,$G190&gt;='高考-分数线'!$D$3),36,IF($G190&gt;='高考-分数线'!$D$3,18,0))))</f>
        <v>0</v>
      </c>
      <c r="P190" s="9">
        <f>IF($D190="理科",IF(AND($M190&gt;='高考-分数线'!$C$2,H190&gt;='高考-分数线'!$E$2),36,IF(H190&gt;='高考-分数线'!$E$2,18,0)),IF($D190="文科",IF(AND($M190&gt;='高考-分数线'!$C$3,H190&gt;='高考-分数线'!$E$3),36,IF(H190&gt;='高考-分数线'!$E$3,18,0))))</f>
        <v>0</v>
      </c>
      <c r="Q190" s="9">
        <f>IF($D190="理科",IF(AND($M190&gt;='高考-分数线'!$C$2,I190&gt;='高考-分数线'!$F$2),36,IF(I190&gt;='高考-分数线'!$F$2,18,0)),IF($D190="文科",IF(AND($M190&gt;='高考-分数线'!$C$3,I190&gt;='高考-分数线'!$F$3),36,IF(I190&gt;='高考-分数线'!$F$3,18,0))))</f>
        <v>0</v>
      </c>
      <c r="R190" s="9">
        <f>IF($D190="理科",IF(AND($M190&gt;='高考-分数线'!$C$2,J190&gt;='高考-分数线'!$G$2),36,IF(J190&gt;='高考-分数线'!$G$2,18,0)),IF($D190="文科",IF(AND($M190&gt;='高考-分数线'!$C$3,J190&gt;='高考-分数线'!$G$3),36,IF(J190&gt;='高考-分数线'!$G$3,18,0))))</f>
        <v>0</v>
      </c>
      <c r="S190" s="9">
        <f>IF($D190="理科",IF(AND($M190&gt;='高考-分数线'!$C$2,K190&gt;='高考-分数线'!$H$2),36,IF(K190&gt;='高考-分数线'!$H$2,18,0)),IF($D190="文科",IF(AND($M190&gt;='高考-分数线'!$C$3,K190&gt;='高考-分数线'!$H$3),36,IF(K190&gt;='高考-分数线'!$H$3,18,0))))</f>
        <v>0</v>
      </c>
      <c r="T190" s="9">
        <f>IF($D190="理科",IF(AND($M190&gt;='高考-分数线'!$C$2,L190&gt;='高考-分数线'!$I$2),36,IF(L190&gt;='高考-分数线'!$I$2,18,0)),IF($D190="文科",IF(AND($M190&gt;='高考-分数线'!$C$3,L190&gt;='高考-分数线'!$I$3),36,IF(L190&gt;='高考-分数线'!$I$3,18,0))))</f>
        <v>0</v>
      </c>
      <c r="U190" s="33"/>
      <c r="V190" s="54" t="s">
        <v>73</v>
      </c>
      <c r="W190" s="9">
        <f t="shared" si="75"/>
        <v>0</v>
      </c>
      <c r="X190" s="54" t="s">
        <v>80</v>
      </c>
      <c r="Y190" s="9">
        <f t="shared" si="76"/>
        <v>0</v>
      </c>
      <c r="Z190" s="54" t="s">
        <v>89</v>
      </c>
      <c r="AA190" s="9">
        <f t="shared" si="77"/>
        <v>0</v>
      </c>
      <c r="AB190" s="54" t="s">
        <v>95</v>
      </c>
      <c r="AC190" s="9">
        <f t="shared" si="78"/>
        <v>0</v>
      </c>
      <c r="AD190" s="54" t="s">
        <v>98</v>
      </c>
      <c r="AE190" s="9">
        <f t="shared" si="79"/>
        <v>0</v>
      </c>
      <c r="AF190" s="54" t="s">
        <v>121</v>
      </c>
      <c r="AG190" s="9">
        <f t="shared" si="80"/>
        <v>0</v>
      </c>
      <c r="AH190" s="9"/>
      <c r="AI190" s="9" t="s">
        <v>74</v>
      </c>
      <c r="AJ190" s="9">
        <f t="shared" si="81"/>
        <v>0</v>
      </c>
      <c r="AK190" s="55" t="s">
        <v>79</v>
      </c>
      <c r="AL190" s="9">
        <f t="shared" si="82"/>
        <v>0</v>
      </c>
      <c r="AM190" s="9" t="s">
        <v>90</v>
      </c>
      <c r="AN190" s="9">
        <f t="shared" si="83"/>
        <v>0</v>
      </c>
      <c r="AO190" s="54" t="s">
        <v>94</v>
      </c>
      <c r="AP190" s="9">
        <f t="shared" si="84"/>
        <v>0</v>
      </c>
      <c r="AQ190" s="54" t="s">
        <v>99</v>
      </c>
      <c r="AR190" s="9">
        <f t="shared" si="85"/>
        <v>0</v>
      </c>
      <c r="AS190" s="54" t="s">
        <v>122</v>
      </c>
      <c r="AT190" s="9">
        <f t="shared" si="86"/>
        <v>0</v>
      </c>
      <c r="AU190" s="9"/>
      <c r="AV190" s="54" t="s">
        <v>77</v>
      </c>
      <c r="AW190" s="9">
        <f t="shared" si="87"/>
        <v>0</v>
      </c>
      <c r="AX190" s="54" t="s">
        <v>80</v>
      </c>
      <c r="AY190" s="9">
        <f t="shared" si="88"/>
        <v>0</v>
      </c>
      <c r="AZ190" s="54" t="s">
        <v>85</v>
      </c>
      <c r="BA190" s="9">
        <f t="shared" si="89"/>
        <v>0</v>
      </c>
      <c r="BB190" s="54" t="s">
        <v>94</v>
      </c>
      <c r="BC190" s="9">
        <f t="shared" si="90"/>
        <v>0</v>
      </c>
      <c r="BD190" s="54" t="s">
        <v>99</v>
      </c>
      <c r="BE190" s="9">
        <f t="shared" si="91"/>
        <v>0</v>
      </c>
      <c r="BF190" s="54" t="s">
        <v>102</v>
      </c>
      <c r="BG190" s="9">
        <f t="shared" si="92"/>
        <v>0</v>
      </c>
      <c r="BH190" s="9"/>
      <c r="BI190" s="54" t="s">
        <v>77</v>
      </c>
      <c r="BJ190" s="9">
        <f t="shared" si="93"/>
        <v>0</v>
      </c>
      <c r="BK190" s="55" t="s">
        <v>80</v>
      </c>
      <c r="BL190" s="9">
        <f t="shared" si="94"/>
        <v>0</v>
      </c>
      <c r="BM190" s="54" t="s">
        <v>85</v>
      </c>
      <c r="BN190" s="9">
        <f t="shared" si="95"/>
        <v>0</v>
      </c>
      <c r="BO190" s="54" t="s">
        <v>94</v>
      </c>
      <c r="BP190" s="9">
        <f t="shared" si="96"/>
        <v>0</v>
      </c>
      <c r="BQ190" s="54" t="s">
        <v>99</v>
      </c>
      <c r="BR190" s="9">
        <f t="shared" si="97"/>
        <v>0</v>
      </c>
      <c r="BS190" s="54" t="s">
        <v>102</v>
      </c>
      <c r="BT190" s="9">
        <f t="shared" si="98"/>
        <v>0</v>
      </c>
      <c r="BU190" s="9"/>
      <c r="BV190" s="54" t="s">
        <v>77</v>
      </c>
      <c r="BW190" s="9">
        <f t="shared" si="99"/>
        <v>0</v>
      </c>
      <c r="BX190" s="55" t="s">
        <v>83</v>
      </c>
      <c r="BY190" s="9">
        <f t="shared" si="100"/>
        <v>0</v>
      </c>
      <c r="BZ190" s="54" t="s">
        <v>90</v>
      </c>
      <c r="CA190" s="9">
        <f t="shared" si="101"/>
        <v>0</v>
      </c>
      <c r="CB190" s="54" t="s">
        <v>95</v>
      </c>
      <c r="CC190" s="9">
        <f t="shared" si="102"/>
        <v>0</v>
      </c>
      <c r="CD190" s="54" t="s">
        <v>99</v>
      </c>
      <c r="CE190" s="9">
        <f t="shared" si="103"/>
        <v>0</v>
      </c>
      <c r="CF190" s="54" t="s">
        <v>102</v>
      </c>
      <c r="CG190" s="9">
        <f t="shared" si="104"/>
        <v>0</v>
      </c>
      <c r="CH190" s="9"/>
      <c r="CI190" s="54" t="s">
        <v>77</v>
      </c>
      <c r="CJ190" s="9">
        <f t="shared" si="105"/>
        <v>0</v>
      </c>
      <c r="CK190" s="55" t="s">
        <v>83</v>
      </c>
      <c r="CL190" s="9">
        <f t="shared" si="106"/>
        <v>0</v>
      </c>
      <c r="CM190" s="54" t="s">
        <v>90</v>
      </c>
      <c r="CN190" s="9">
        <f t="shared" si="107"/>
        <v>0</v>
      </c>
      <c r="CO190" s="54" t="s">
        <v>95</v>
      </c>
      <c r="CP190" s="9">
        <f t="shared" si="108"/>
        <v>0</v>
      </c>
      <c r="CQ190" s="54" t="s">
        <v>99</v>
      </c>
      <c r="CR190" s="9">
        <f t="shared" si="109"/>
        <v>0</v>
      </c>
      <c r="CS190" s="54" t="s">
        <v>102</v>
      </c>
      <c r="CT190" s="9">
        <f t="shared" si="110"/>
        <v>0</v>
      </c>
    </row>
    <row r="191" spans="1:98" x14ac:dyDescent="0.15">
      <c r="A191" s="33" t="s">
        <v>544</v>
      </c>
      <c r="B191" s="34" t="s">
        <v>545</v>
      </c>
      <c r="C191" s="35" t="s">
        <v>170</v>
      </c>
      <c r="D191" s="35" t="s">
        <v>51</v>
      </c>
      <c r="E191" s="9"/>
      <c r="F191" s="36"/>
      <c r="G191" s="33">
        <v>83</v>
      </c>
      <c r="H191" s="9">
        <v>52</v>
      </c>
      <c r="I191" s="9">
        <v>80</v>
      </c>
      <c r="J191" s="9">
        <v>23</v>
      </c>
      <c r="K191" s="9">
        <v>31</v>
      </c>
      <c r="L191" s="9">
        <v>60.5</v>
      </c>
      <c r="M191" s="4">
        <f t="shared" si="74"/>
        <v>329.5</v>
      </c>
      <c r="N191" s="33"/>
      <c r="O191" s="9">
        <f>IF($D191="理科",IF(AND($M191&gt;='高考-分数线'!$C$2,$G191&gt;='高考-分数线'!$D$2),36,IF($G191&gt;='高考-分数线'!$D$2,18,0)),IF($D191="文科",IF(AND($M191&gt;='高考-分数线'!$C$3,$G191&gt;='高考-分数线'!$D$3),36,IF($G191&gt;='高考-分数线'!$D$3,18,0))))</f>
        <v>0</v>
      </c>
      <c r="P191" s="9">
        <f>IF($D191="理科",IF(AND($M191&gt;='高考-分数线'!$C$2,H191&gt;='高考-分数线'!$E$2),36,IF(H191&gt;='高考-分数线'!$E$2,18,0)),IF($D191="文科",IF(AND($M191&gt;='高考-分数线'!$C$3,H191&gt;='高考-分数线'!$E$3),36,IF(H191&gt;='高考-分数线'!$E$3,18,0))))</f>
        <v>0</v>
      </c>
      <c r="Q191" s="9">
        <f>IF($D191="理科",IF(AND($M191&gt;='高考-分数线'!$C$2,I191&gt;='高考-分数线'!$F$2),36,IF(I191&gt;='高考-分数线'!$F$2,18,0)),IF($D191="文科",IF(AND($M191&gt;='高考-分数线'!$C$3,I191&gt;='高考-分数线'!$F$3),36,IF(I191&gt;='高考-分数线'!$F$3,18,0))))</f>
        <v>0</v>
      </c>
      <c r="R191" s="9">
        <f>IF($D191="理科",IF(AND($M191&gt;='高考-分数线'!$C$2,J191&gt;='高考-分数线'!$G$2),36,IF(J191&gt;='高考-分数线'!$G$2,18,0)),IF($D191="文科",IF(AND($M191&gt;='高考-分数线'!$C$3,J191&gt;='高考-分数线'!$G$3),36,IF(J191&gt;='高考-分数线'!$G$3,18,0))))</f>
        <v>0</v>
      </c>
      <c r="S191" s="9">
        <f>IF($D191="理科",IF(AND($M191&gt;='高考-分数线'!$C$2,K191&gt;='高考-分数线'!$H$2),36,IF(K191&gt;='高考-分数线'!$H$2,18,0)),IF($D191="文科",IF(AND($M191&gt;='高考-分数线'!$C$3,K191&gt;='高考-分数线'!$H$3),36,IF(K191&gt;='高考-分数线'!$H$3,18,0))))</f>
        <v>0</v>
      </c>
      <c r="T191" s="9">
        <f>IF($D191="理科",IF(AND($M191&gt;='高考-分数线'!$C$2,L191&gt;='高考-分数线'!$I$2),36,IF(L191&gt;='高考-分数线'!$I$2,18,0)),IF($D191="文科",IF(AND($M191&gt;='高考-分数线'!$C$3,L191&gt;='高考-分数线'!$I$3),36,IF(L191&gt;='高考-分数线'!$I$3,18,0))))</f>
        <v>0</v>
      </c>
      <c r="U191" s="33"/>
      <c r="V191" s="54" t="s">
        <v>77</v>
      </c>
      <c r="W191" s="9">
        <f t="shared" si="75"/>
        <v>0</v>
      </c>
      <c r="X191" s="54" t="s">
        <v>82</v>
      </c>
      <c r="Y191" s="9">
        <f t="shared" si="76"/>
        <v>0</v>
      </c>
      <c r="Z191" s="54" t="s">
        <v>90</v>
      </c>
      <c r="AA191" s="9">
        <f t="shared" si="77"/>
        <v>0</v>
      </c>
      <c r="AB191" s="54" t="s">
        <v>94</v>
      </c>
      <c r="AC191" s="9">
        <f t="shared" si="78"/>
        <v>0</v>
      </c>
      <c r="AD191" s="54" t="s">
        <v>96</v>
      </c>
      <c r="AE191" s="9">
        <f t="shared" si="79"/>
        <v>0</v>
      </c>
      <c r="AF191" s="54" t="s">
        <v>102</v>
      </c>
      <c r="AG191" s="9">
        <f t="shared" si="80"/>
        <v>0</v>
      </c>
      <c r="AH191" s="9"/>
      <c r="AI191" s="9" t="s">
        <v>78</v>
      </c>
      <c r="AJ191" s="9">
        <f t="shared" si="81"/>
        <v>0</v>
      </c>
      <c r="AK191" s="55" t="s">
        <v>82</v>
      </c>
      <c r="AL191" s="9">
        <f t="shared" si="82"/>
        <v>0</v>
      </c>
      <c r="AM191" s="9" t="s">
        <v>88</v>
      </c>
      <c r="AN191" s="9">
        <f t="shared" si="83"/>
        <v>0</v>
      </c>
      <c r="AO191" s="54" t="s">
        <v>91</v>
      </c>
      <c r="AP191" s="9">
        <f t="shared" si="84"/>
        <v>0</v>
      </c>
      <c r="AQ191" s="54" t="s">
        <v>99</v>
      </c>
      <c r="AR191" s="9">
        <f t="shared" si="85"/>
        <v>0</v>
      </c>
      <c r="AS191" s="54" t="s">
        <v>122</v>
      </c>
      <c r="AT191" s="9">
        <f t="shared" si="86"/>
        <v>0</v>
      </c>
      <c r="AU191" s="9"/>
      <c r="AV191" s="54" t="s">
        <v>78</v>
      </c>
      <c r="AW191" s="9">
        <f t="shared" si="87"/>
        <v>0</v>
      </c>
      <c r="AX191" s="54" t="s">
        <v>80</v>
      </c>
      <c r="AY191" s="9">
        <f t="shared" si="88"/>
        <v>0</v>
      </c>
      <c r="AZ191" s="54" t="s">
        <v>90</v>
      </c>
      <c r="BA191" s="9">
        <f t="shared" si="89"/>
        <v>0</v>
      </c>
      <c r="BB191" s="54" t="s">
        <v>95</v>
      </c>
      <c r="BC191" s="9">
        <f t="shared" si="90"/>
        <v>0</v>
      </c>
      <c r="BD191" s="54" t="s">
        <v>99</v>
      </c>
      <c r="BE191" s="9">
        <f t="shared" si="91"/>
        <v>0</v>
      </c>
      <c r="BF191" s="54" t="s">
        <v>102</v>
      </c>
      <c r="BG191" s="9">
        <f t="shared" si="92"/>
        <v>0</v>
      </c>
      <c r="BH191" s="9"/>
      <c r="BI191" s="54" t="s">
        <v>78</v>
      </c>
      <c r="BJ191" s="9">
        <f t="shared" si="93"/>
        <v>0</v>
      </c>
      <c r="BK191" s="55" t="s">
        <v>80</v>
      </c>
      <c r="BL191" s="9">
        <f t="shared" si="94"/>
        <v>0</v>
      </c>
      <c r="BM191" s="54" t="s">
        <v>90</v>
      </c>
      <c r="BN191" s="9">
        <f t="shared" si="95"/>
        <v>0</v>
      </c>
      <c r="BO191" s="54" t="s">
        <v>95</v>
      </c>
      <c r="BP191" s="9">
        <f t="shared" si="96"/>
        <v>0</v>
      </c>
      <c r="BQ191" s="54" t="s">
        <v>99</v>
      </c>
      <c r="BR191" s="9">
        <f t="shared" si="97"/>
        <v>0</v>
      </c>
      <c r="BS191" s="54" t="s">
        <v>102</v>
      </c>
      <c r="BT191" s="9">
        <f t="shared" si="98"/>
        <v>0</v>
      </c>
      <c r="BU191" s="9"/>
      <c r="BV191" s="54" t="s">
        <v>77</v>
      </c>
      <c r="BW191" s="9">
        <f t="shared" si="99"/>
        <v>0</v>
      </c>
      <c r="BX191" s="55" t="s">
        <v>83</v>
      </c>
      <c r="BY191" s="9">
        <f t="shared" si="100"/>
        <v>0</v>
      </c>
      <c r="BZ191" s="54" t="s">
        <v>90</v>
      </c>
      <c r="CA191" s="9">
        <f t="shared" si="101"/>
        <v>0</v>
      </c>
      <c r="CB191" s="54" t="s">
        <v>95</v>
      </c>
      <c r="CC191" s="9">
        <f t="shared" si="102"/>
        <v>0</v>
      </c>
      <c r="CD191" s="54" t="s">
        <v>99</v>
      </c>
      <c r="CE191" s="9">
        <f t="shared" si="103"/>
        <v>0</v>
      </c>
      <c r="CF191" s="54" t="s">
        <v>102</v>
      </c>
      <c r="CG191" s="9">
        <f t="shared" si="104"/>
        <v>0</v>
      </c>
      <c r="CH191" s="9"/>
      <c r="CI191" s="54" t="s">
        <v>77</v>
      </c>
      <c r="CJ191" s="9">
        <f t="shared" si="105"/>
        <v>0</v>
      </c>
      <c r="CK191" s="55" t="s">
        <v>83</v>
      </c>
      <c r="CL191" s="9">
        <f t="shared" si="106"/>
        <v>0</v>
      </c>
      <c r="CM191" s="54" t="s">
        <v>90</v>
      </c>
      <c r="CN191" s="9">
        <f t="shared" si="107"/>
        <v>0</v>
      </c>
      <c r="CO191" s="54" t="s">
        <v>95</v>
      </c>
      <c r="CP191" s="9">
        <f t="shared" si="108"/>
        <v>0</v>
      </c>
      <c r="CQ191" s="54" t="s">
        <v>99</v>
      </c>
      <c r="CR191" s="9">
        <f t="shared" si="109"/>
        <v>0</v>
      </c>
      <c r="CS191" s="54" t="s">
        <v>102</v>
      </c>
      <c r="CT191" s="9">
        <f t="shared" si="110"/>
        <v>0</v>
      </c>
    </row>
    <row r="192" spans="1:98" x14ac:dyDescent="0.15">
      <c r="A192" s="33" t="s">
        <v>546</v>
      </c>
      <c r="B192" s="34" t="s">
        <v>547</v>
      </c>
      <c r="C192" s="35" t="s">
        <v>170</v>
      </c>
      <c r="D192" s="35" t="s">
        <v>51</v>
      </c>
      <c r="E192" s="9"/>
      <c r="F192" s="36"/>
      <c r="G192" s="33">
        <v>95</v>
      </c>
      <c r="H192" s="9">
        <v>62</v>
      </c>
      <c r="I192" s="9">
        <v>86</v>
      </c>
      <c r="J192" s="9">
        <v>13</v>
      </c>
      <c r="K192" s="9">
        <v>32</v>
      </c>
      <c r="L192" s="9">
        <v>41</v>
      </c>
      <c r="M192" s="4">
        <f t="shared" si="74"/>
        <v>329</v>
      </c>
      <c r="N192" s="33"/>
      <c r="O192" s="9">
        <f>IF($D192="理科",IF(AND($M192&gt;='高考-分数线'!$C$2,$G192&gt;='高考-分数线'!$D$2),36,IF($G192&gt;='高考-分数线'!$D$2,18,0)),IF($D192="文科",IF(AND($M192&gt;='高考-分数线'!$C$3,$G192&gt;='高考-分数线'!$D$3),36,IF($G192&gt;='高考-分数线'!$D$3,18,0))))</f>
        <v>0</v>
      </c>
      <c r="P192" s="9">
        <f>IF($D192="理科",IF(AND($M192&gt;='高考-分数线'!$C$2,H192&gt;='高考-分数线'!$E$2),36,IF(H192&gt;='高考-分数线'!$E$2,18,0)),IF($D192="文科",IF(AND($M192&gt;='高考-分数线'!$C$3,H192&gt;='高考-分数线'!$E$3),36,IF(H192&gt;='高考-分数线'!$E$3,18,0))))</f>
        <v>0</v>
      </c>
      <c r="Q192" s="9">
        <f>IF($D192="理科",IF(AND($M192&gt;='高考-分数线'!$C$2,I192&gt;='高考-分数线'!$F$2),36,IF(I192&gt;='高考-分数线'!$F$2,18,0)),IF($D192="文科",IF(AND($M192&gt;='高考-分数线'!$C$3,I192&gt;='高考-分数线'!$F$3),36,IF(I192&gt;='高考-分数线'!$F$3,18,0))))</f>
        <v>0</v>
      </c>
      <c r="R192" s="9">
        <f>IF($D192="理科",IF(AND($M192&gt;='高考-分数线'!$C$2,J192&gt;='高考-分数线'!$G$2),36,IF(J192&gt;='高考-分数线'!$G$2,18,0)),IF($D192="文科",IF(AND($M192&gt;='高考-分数线'!$C$3,J192&gt;='高考-分数线'!$G$3),36,IF(J192&gt;='高考-分数线'!$G$3,18,0))))</f>
        <v>0</v>
      </c>
      <c r="S192" s="9">
        <f>IF($D192="理科",IF(AND($M192&gt;='高考-分数线'!$C$2,K192&gt;='高考-分数线'!$H$2),36,IF(K192&gt;='高考-分数线'!$H$2,18,0)),IF($D192="文科",IF(AND($M192&gt;='高考-分数线'!$C$3,K192&gt;='高考-分数线'!$H$3),36,IF(K192&gt;='高考-分数线'!$H$3,18,0))))</f>
        <v>0</v>
      </c>
      <c r="T192" s="9">
        <f>IF($D192="理科",IF(AND($M192&gt;='高考-分数线'!$C$2,L192&gt;='高考-分数线'!$I$2),36,IF(L192&gt;='高考-分数线'!$I$2,18,0)),IF($D192="文科",IF(AND($M192&gt;='高考-分数线'!$C$3,L192&gt;='高考-分数线'!$I$3),36,IF(L192&gt;='高考-分数线'!$I$3,18,0))))</f>
        <v>0</v>
      </c>
      <c r="U192" s="33"/>
      <c r="V192" s="54" t="s">
        <v>75</v>
      </c>
      <c r="W192" s="9">
        <f t="shared" si="75"/>
        <v>0</v>
      </c>
      <c r="X192" s="54" t="s">
        <v>81</v>
      </c>
      <c r="Y192" s="9">
        <f t="shared" si="76"/>
        <v>0</v>
      </c>
      <c r="Z192" s="54" t="s">
        <v>87</v>
      </c>
      <c r="AA192" s="9">
        <f t="shared" si="77"/>
        <v>0</v>
      </c>
      <c r="AB192" s="54" t="s">
        <v>95</v>
      </c>
      <c r="AC192" s="9">
        <f t="shared" si="78"/>
        <v>0</v>
      </c>
      <c r="AD192" s="54" t="s">
        <v>96</v>
      </c>
      <c r="AE192" s="9">
        <f t="shared" si="79"/>
        <v>0</v>
      </c>
      <c r="AF192" s="54" t="s">
        <v>121</v>
      </c>
      <c r="AG192" s="9">
        <f t="shared" si="80"/>
        <v>0</v>
      </c>
      <c r="AH192" s="9"/>
      <c r="AI192" s="9" t="s">
        <v>78</v>
      </c>
      <c r="AJ192" s="9">
        <f t="shared" si="81"/>
        <v>0</v>
      </c>
      <c r="AK192" s="55" t="s">
        <v>83</v>
      </c>
      <c r="AL192" s="9">
        <f t="shared" si="82"/>
        <v>0</v>
      </c>
      <c r="AM192" s="9" t="s">
        <v>86</v>
      </c>
      <c r="AN192" s="9">
        <f t="shared" si="83"/>
        <v>0</v>
      </c>
      <c r="AO192" s="54" t="s">
        <v>93</v>
      </c>
      <c r="AP192" s="9">
        <f t="shared" si="84"/>
        <v>0</v>
      </c>
      <c r="AQ192" s="54" t="s">
        <v>99</v>
      </c>
      <c r="AR192" s="9">
        <f t="shared" si="85"/>
        <v>0</v>
      </c>
      <c r="AS192" s="54" t="s">
        <v>102</v>
      </c>
      <c r="AT192" s="9">
        <f t="shared" si="86"/>
        <v>0</v>
      </c>
      <c r="AU192" s="9"/>
      <c r="AV192" s="54" t="s">
        <v>78</v>
      </c>
      <c r="AW192" s="9">
        <f t="shared" si="87"/>
        <v>0</v>
      </c>
      <c r="AX192" s="54" t="s">
        <v>80</v>
      </c>
      <c r="AY192" s="9">
        <f t="shared" si="88"/>
        <v>0</v>
      </c>
      <c r="AZ192" s="54" t="s">
        <v>90</v>
      </c>
      <c r="BA192" s="9">
        <f t="shared" si="89"/>
        <v>0</v>
      </c>
      <c r="BB192" s="54" t="s">
        <v>93</v>
      </c>
      <c r="BC192" s="9">
        <f t="shared" si="90"/>
        <v>0</v>
      </c>
      <c r="BD192" s="54" t="s">
        <v>96</v>
      </c>
      <c r="BE192" s="9">
        <f t="shared" si="91"/>
        <v>0</v>
      </c>
      <c r="BF192" s="54" t="s">
        <v>122</v>
      </c>
      <c r="BG192" s="9">
        <f t="shared" si="92"/>
        <v>0</v>
      </c>
      <c r="BH192" s="9"/>
      <c r="BI192" s="54" t="s">
        <v>78</v>
      </c>
      <c r="BJ192" s="9">
        <f t="shared" si="93"/>
        <v>0</v>
      </c>
      <c r="BK192" s="55" t="s">
        <v>80</v>
      </c>
      <c r="BL192" s="9">
        <f t="shared" si="94"/>
        <v>0</v>
      </c>
      <c r="BM192" s="54" t="s">
        <v>90</v>
      </c>
      <c r="BN192" s="9">
        <f t="shared" si="95"/>
        <v>0</v>
      </c>
      <c r="BO192" s="54" t="s">
        <v>93</v>
      </c>
      <c r="BP192" s="9">
        <f t="shared" si="96"/>
        <v>0</v>
      </c>
      <c r="BQ192" s="54" t="s">
        <v>96</v>
      </c>
      <c r="BR192" s="9">
        <f t="shared" si="97"/>
        <v>0</v>
      </c>
      <c r="BS192" s="54" t="s">
        <v>122</v>
      </c>
      <c r="BT192" s="9">
        <f t="shared" si="98"/>
        <v>0</v>
      </c>
      <c r="BU192" s="9"/>
      <c r="BV192" s="54" t="s">
        <v>75</v>
      </c>
      <c r="BW192" s="9">
        <f t="shared" si="99"/>
        <v>0</v>
      </c>
      <c r="BX192" s="55" t="s">
        <v>138</v>
      </c>
      <c r="BY192" s="9">
        <f t="shared" si="100"/>
        <v>0</v>
      </c>
      <c r="BZ192" s="54" t="s">
        <v>88</v>
      </c>
      <c r="CA192" s="9">
        <f t="shared" si="101"/>
        <v>0</v>
      </c>
      <c r="CB192" s="54" t="s">
        <v>93</v>
      </c>
      <c r="CC192" s="9">
        <f t="shared" si="102"/>
        <v>0</v>
      </c>
      <c r="CD192" s="54" t="s">
        <v>99</v>
      </c>
      <c r="CE192" s="9">
        <f t="shared" si="103"/>
        <v>0</v>
      </c>
      <c r="CF192" s="54" t="s">
        <v>102</v>
      </c>
      <c r="CG192" s="9">
        <f t="shared" si="104"/>
        <v>0</v>
      </c>
      <c r="CH192" s="9"/>
      <c r="CI192" s="54" t="s">
        <v>75</v>
      </c>
      <c r="CJ192" s="9">
        <f t="shared" si="105"/>
        <v>0</v>
      </c>
      <c r="CK192" s="55" t="s">
        <v>138</v>
      </c>
      <c r="CL192" s="9">
        <f t="shared" si="106"/>
        <v>0</v>
      </c>
      <c r="CM192" s="54" t="s">
        <v>88</v>
      </c>
      <c r="CN192" s="9">
        <f t="shared" si="107"/>
        <v>0</v>
      </c>
      <c r="CO192" s="54" t="s">
        <v>93</v>
      </c>
      <c r="CP192" s="9">
        <f t="shared" si="108"/>
        <v>0</v>
      </c>
      <c r="CQ192" s="54" t="s">
        <v>99</v>
      </c>
      <c r="CR192" s="9">
        <f t="shared" si="109"/>
        <v>0</v>
      </c>
      <c r="CS192" s="54" t="s">
        <v>102</v>
      </c>
      <c r="CT192" s="9">
        <f t="shared" si="110"/>
        <v>0</v>
      </c>
    </row>
    <row r="193" spans="1:98" x14ac:dyDescent="0.15">
      <c r="A193" s="33" t="s">
        <v>548</v>
      </c>
      <c r="B193" s="34" t="s">
        <v>549</v>
      </c>
      <c r="C193" s="35" t="s">
        <v>170</v>
      </c>
      <c r="D193" s="35" t="s">
        <v>51</v>
      </c>
      <c r="E193" s="9">
        <v>0.5</v>
      </c>
      <c r="F193" s="36"/>
      <c r="G193" s="33">
        <v>103</v>
      </c>
      <c r="H193" s="9">
        <v>69</v>
      </c>
      <c r="I193" s="9">
        <v>65</v>
      </c>
      <c r="J193" s="9">
        <v>25</v>
      </c>
      <c r="K193" s="9">
        <v>28</v>
      </c>
      <c r="L193" s="9">
        <v>37.5</v>
      </c>
      <c r="M193" s="4">
        <f t="shared" si="74"/>
        <v>327.5</v>
      </c>
      <c r="N193" s="33"/>
      <c r="O193" s="9">
        <f>IF($D193="理科",IF(AND($M193&gt;='高考-分数线'!$C$2,$G193&gt;='高考-分数线'!$D$2),36,IF($G193&gt;='高考-分数线'!$D$2,18,0)),IF($D193="文科",IF(AND($M193&gt;='高考-分数线'!$C$3,$G193&gt;='高考-分数线'!$D$3),36,IF($G193&gt;='高考-分数线'!$D$3,18,0))))</f>
        <v>18</v>
      </c>
      <c r="P193" s="9">
        <f>IF($D193="理科",IF(AND($M193&gt;='高考-分数线'!$C$2,H193&gt;='高考-分数线'!$E$2),36,IF(H193&gt;='高考-分数线'!$E$2,18,0)),IF($D193="文科",IF(AND($M193&gt;='高考-分数线'!$C$3,H193&gt;='高考-分数线'!$E$3),36,IF(H193&gt;='高考-分数线'!$E$3,18,0))))</f>
        <v>0</v>
      </c>
      <c r="Q193" s="9">
        <f>IF($D193="理科",IF(AND($M193&gt;='高考-分数线'!$C$2,I193&gt;='高考-分数线'!$F$2),36,IF(I193&gt;='高考-分数线'!$F$2,18,0)),IF($D193="文科",IF(AND($M193&gt;='高考-分数线'!$C$3,I193&gt;='高考-分数线'!$F$3),36,IF(I193&gt;='高考-分数线'!$F$3,18,0))))</f>
        <v>0</v>
      </c>
      <c r="R193" s="9">
        <f>IF($D193="理科",IF(AND($M193&gt;='高考-分数线'!$C$2,J193&gt;='高考-分数线'!$G$2),36,IF(J193&gt;='高考-分数线'!$G$2,18,0)),IF($D193="文科",IF(AND($M193&gt;='高考-分数线'!$C$3,J193&gt;='高考-分数线'!$G$3),36,IF(J193&gt;='高考-分数线'!$G$3,18,0))))</f>
        <v>0</v>
      </c>
      <c r="S193" s="9">
        <f>IF($D193="理科",IF(AND($M193&gt;='高考-分数线'!$C$2,K193&gt;='高考-分数线'!$H$2),36,IF(K193&gt;='高考-分数线'!$H$2,18,0)),IF($D193="文科",IF(AND($M193&gt;='高考-分数线'!$C$3,K193&gt;='高考-分数线'!$H$3),36,IF(K193&gt;='高考-分数线'!$H$3,18,0))))</f>
        <v>0</v>
      </c>
      <c r="T193" s="9">
        <f>IF($D193="理科",IF(AND($M193&gt;='高考-分数线'!$C$2,L193&gt;='高考-分数线'!$I$2),36,IF(L193&gt;='高考-分数线'!$I$2,18,0)),IF($D193="文科",IF(AND($M193&gt;='高考-分数线'!$C$3,L193&gt;='高考-分数线'!$I$3),36,IF(L193&gt;='高考-分数线'!$I$3,18,0))))</f>
        <v>0</v>
      </c>
      <c r="U193" s="33"/>
      <c r="V193" s="54" t="s">
        <v>74</v>
      </c>
      <c r="W193" s="9">
        <f t="shared" si="75"/>
        <v>1.8</v>
      </c>
      <c r="X193" s="54" t="s">
        <v>84</v>
      </c>
      <c r="Y193" s="9">
        <f t="shared" si="76"/>
        <v>0</v>
      </c>
      <c r="Z193" s="54" t="s">
        <v>88</v>
      </c>
      <c r="AA193" s="9">
        <f t="shared" si="77"/>
        <v>0</v>
      </c>
      <c r="AB193" s="54" t="s">
        <v>93</v>
      </c>
      <c r="AC193" s="9">
        <f t="shared" si="78"/>
        <v>0</v>
      </c>
      <c r="AD193" s="54" t="s">
        <v>125</v>
      </c>
      <c r="AE193" s="9">
        <f t="shared" si="79"/>
        <v>0</v>
      </c>
      <c r="AF193" s="54" t="s">
        <v>100</v>
      </c>
      <c r="AG193" s="9">
        <f t="shared" si="80"/>
        <v>0</v>
      </c>
      <c r="AH193" s="9"/>
      <c r="AI193" s="9" t="s">
        <v>78</v>
      </c>
      <c r="AJ193" s="9">
        <f t="shared" si="81"/>
        <v>1.8</v>
      </c>
      <c r="AK193" s="55" t="s">
        <v>81</v>
      </c>
      <c r="AL193" s="9">
        <f t="shared" si="82"/>
        <v>0</v>
      </c>
      <c r="AM193" s="9" t="s">
        <v>89</v>
      </c>
      <c r="AN193" s="9">
        <f t="shared" si="83"/>
        <v>0</v>
      </c>
      <c r="AO193" s="54" t="s">
        <v>93</v>
      </c>
      <c r="AP193" s="9">
        <f t="shared" si="84"/>
        <v>0</v>
      </c>
      <c r="AQ193" s="54" t="s">
        <v>99</v>
      </c>
      <c r="AR193" s="9">
        <f t="shared" si="85"/>
        <v>0</v>
      </c>
      <c r="AS193" s="54" t="s">
        <v>102</v>
      </c>
      <c r="AT193" s="9">
        <f t="shared" si="86"/>
        <v>0</v>
      </c>
      <c r="AU193" s="9"/>
      <c r="AV193" s="54" t="s">
        <v>78</v>
      </c>
      <c r="AW193" s="9">
        <f t="shared" si="87"/>
        <v>2.7</v>
      </c>
      <c r="AX193" s="54" t="s">
        <v>81</v>
      </c>
      <c r="AY193" s="9">
        <f t="shared" si="88"/>
        <v>0</v>
      </c>
      <c r="AZ193" s="54" t="s">
        <v>88</v>
      </c>
      <c r="BA193" s="9">
        <f t="shared" si="89"/>
        <v>0</v>
      </c>
      <c r="BB193" s="54" t="s">
        <v>93</v>
      </c>
      <c r="BC193" s="9">
        <f t="shared" si="90"/>
        <v>0</v>
      </c>
      <c r="BD193" s="54" t="s">
        <v>99</v>
      </c>
      <c r="BE193" s="9">
        <f t="shared" si="91"/>
        <v>0</v>
      </c>
      <c r="BF193" s="54" t="s">
        <v>102</v>
      </c>
      <c r="BG193" s="9">
        <f t="shared" si="92"/>
        <v>0</v>
      </c>
      <c r="BH193" s="9"/>
      <c r="BI193" s="54" t="s">
        <v>78</v>
      </c>
      <c r="BJ193" s="9">
        <f t="shared" si="93"/>
        <v>2.7</v>
      </c>
      <c r="BK193" s="55" t="s">
        <v>81</v>
      </c>
      <c r="BL193" s="9">
        <f t="shared" si="94"/>
        <v>0</v>
      </c>
      <c r="BM193" s="54" t="s">
        <v>87</v>
      </c>
      <c r="BN193" s="9">
        <f t="shared" si="95"/>
        <v>0</v>
      </c>
      <c r="BO193" s="54" t="s">
        <v>93</v>
      </c>
      <c r="BP193" s="9">
        <f t="shared" si="96"/>
        <v>0</v>
      </c>
      <c r="BQ193" s="54" t="s">
        <v>99</v>
      </c>
      <c r="BR193" s="9">
        <f t="shared" si="97"/>
        <v>0</v>
      </c>
      <c r="BS193" s="54" t="s">
        <v>102</v>
      </c>
      <c r="BT193" s="9">
        <f t="shared" si="98"/>
        <v>0</v>
      </c>
      <c r="BU193" s="9"/>
      <c r="BV193" s="54" t="s">
        <v>75</v>
      </c>
      <c r="BW193" s="9">
        <f t="shared" si="99"/>
        <v>4.5</v>
      </c>
      <c r="BX193" s="55" t="s">
        <v>81</v>
      </c>
      <c r="BY193" s="9">
        <f t="shared" si="100"/>
        <v>0</v>
      </c>
      <c r="BZ193" s="54" t="s">
        <v>89</v>
      </c>
      <c r="CA193" s="9">
        <f t="shared" si="101"/>
        <v>0</v>
      </c>
      <c r="CB193" s="54" t="s">
        <v>93</v>
      </c>
      <c r="CC193" s="9">
        <f t="shared" si="102"/>
        <v>0</v>
      </c>
      <c r="CD193" s="54" t="s">
        <v>99</v>
      </c>
      <c r="CE193" s="9">
        <f t="shared" si="103"/>
        <v>0</v>
      </c>
      <c r="CF193" s="54" t="s">
        <v>102</v>
      </c>
      <c r="CG193" s="9">
        <f t="shared" si="104"/>
        <v>0</v>
      </c>
      <c r="CH193" s="9"/>
      <c r="CI193" s="54" t="s">
        <v>75</v>
      </c>
      <c r="CJ193" s="9">
        <f t="shared" si="105"/>
        <v>4.5</v>
      </c>
      <c r="CK193" s="55" t="s">
        <v>81</v>
      </c>
      <c r="CL193" s="9">
        <f t="shared" si="106"/>
        <v>0</v>
      </c>
      <c r="CM193" s="54" t="s">
        <v>89</v>
      </c>
      <c r="CN193" s="9">
        <f t="shared" si="107"/>
        <v>0</v>
      </c>
      <c r="CO193" s="54" t="s">
        <v>93</v>
      </c>
      <c r="CP193" s="9">
        <f t="shared" si="108"/>
        <v>0</v>
      </c>
      <c r="CQ193" s="54" t="s">
        <v>99</v>
      </c>
      <c r="CR193" s="9">
        <f t="shared" si="109"/>
        <v>0</v>
      </c>
      <c r="CS193" s="54" t="s">
        <v>102</v>
      </c>
      <c r="CT193" s="9">
        <f t="shared" si="110"/>
        <v>0</v>
      </c>
    </row>
    <row r="194" spans="1:98" x14ac:dyDescent="0.15">
      <c r="A194" s="33" t="s">
        <v>276</v>
      </c>
      <c r="B194" s="34" t="s">
        <v>550</v>
      </c>
      <c r="C194" s="35" t="s">
        <v>170</v>
      </c>
      <c r="D194" s="35" t="s">
        <v>51</v>
      </c>
      <c r="E194" s="9"/>
      <c r="F194" s="36"/>
      <c r="G194" s="33">
        <v>89</v>
      </c>
      <c r="H194" s="9">
        <v>76</v>
      </c>
      <c r="I194" s="9">
        <v>34</v>
      </c>
      <c r="J194" s="9">
        <v>39</v>
      </c>
      <c r="K194" s="9">
        <v>36.5</v>
      </c>
      <c r="L194" s="9">
        <v>52.5</v>
      </c>
      <c r="M194" s="4">
        <f t="shared" si="74"/>
        <v>327</v>
      </c>
      <c r="N194" s="33"/>
      <c r="O194" s="9">
        <f>IF($D194="理科",IF(AND($M194&gt;='高考-分数线'!$C$2,$G194&gt;='高考-分数线'!$D$2),36,IF($G194&gt;='高考-分数线'!$D$2,18,0)),IF($D194="文科",IF(AND($M194&gt;='高考-分数线'!$C$3,$G194&gt;='高考-分数线'!$D$3),36,IF($G194&gt;='高考-分数线'!$D$3,18,0))))</f>
        <v>0</v>
      </c>
      <c r="P194" s="9">
        <f>IF($D194="理科",IF(AND($M194&gt;='高考-分数线'!$C$2,H194&gt;='高考-分数线'!$E$2),36,IF(H194&gt;='高考-分数线'!$E$2,18,0)),IF($D194="文科",IF(AND($M194&gt;='高考-分数线'!$C$3,H194&gt;='高考-分数线'!$E$3),36,IF(H194&gt;='高考-分数线'!$E$3,18,0))))</f>
        <v>0</v>
      </c>
      <c r="Q194" s="9">
        <f>IF($D194="理科",IF(AND($M194&gt;='高考-分数线'!$C$2,I194&gt;='高考-分数线'!$F$2),36,IF(I194&gt;='高考-分数线'!$F$2,18,0)),IF($D194="文科",IF(AND($M194&gt;='高考-分数线'!$C$3,I194&gt;='高考-分数线'!$F$3),36,IF(I194&gt;='高考-分数线'!$F$3,18,0))))</f>
        <v>0</v>
      </c>
      <c r="R194" s="9">
        <f>IF($D194="理科",IF(AND($M194&gt;='高考-分数线'!$C$2,J194&gt;='高考-分数线'!$G$2),36,IF(J194&gt;='高考-分数线'!$G$2,18,0)),IF($D194="文科",IF(AND($M194&gt;='高考-分数线'!$C$3,J194&gt;='高考-分数线'!$G$3),36,IF(J194&gt;='高考-分数线'!$G$3,18,0))))</f>
        <v>0</v>
      </c>
      <c r="S194" s="9">
        <f>IF($D194="理科",IF(AND($M194&gt;='高考-分数线'!$C$2,K194&gt;='高考-分数线'!$H$2),36,IF(K194&gt;='高考-分数线'!$H$2,18,0)),IF($D194="文科",IF(AND($M194&gt;='高考-分数线'!$C$3,K194&gt;='高考-分数线'!$H$3),36,IF(K194&gt;='高考-分数线'!$H$3,18,0))))</f>
        <v>0</v>
      </c>
      <c r="T194" s="9">
        <f>IF($D194="理科",IF(AND($M194&gt;='高考-分数线'!$C$2,L194&gt;='高考-分数线'!$I$2),36,IF(L194&gt;='高考-分数线'!$I$2,18,0)),IF($D194="文科",IF(AND($M194&gt;='高考-分数线'!$C$3,L194&gt;='高考-分数线'!$I$3),36,IF(L194&gt;='高考-分数线'!$I$3,18,0))))</f>
        <v>0</v>
      </c>
      <c r="U194" s="33"/>
      <c r="V194" s="54" t="s">
        <v>73</v>
      </c>
      <c r="W194" s="9">
        <f t="shared" si="75"/>
        <v>0</v>
      </c>
      <c r="X194" s="54" t="s">
        <v>80</v>
      </c>
      <c r="Y194" s="9">
        <f t="shared" si="76"/>
        <v>0</v>
      </c>
      <c r="Z194" s="54" t="s">
        <v>89</v>
      </c>
      <c r="AA194" s="9">
        <f t="shared" si="77"/>
        <v>0</v>
      </c>
      <c r="AB194" s="54" t="s">
        <v>95</v>
      </c>
      <c r="AC194" s="9">
        <f t="shared" si="78"/>
        <v>0</v>
      </c>
      <c r="AD194" s="54" t="s">
        <v>98</v>
      </c>
      <c r="AE194" s="9">
        <f t="shared" si="79"/>
        <v>0</v>
      </c>
      <c r="AF194" s="54" t="s">
        <v>121</v>
      </c>
      <c r="AG194" s="9">
        <f t="shared" si="80"/>
        <v>0</v>
      </c>
      <c r="AH194" s="9"/>
      <c r="AI194" s="9" t="s">
        <v>77</v>
      </c>
      <c r="AJ194" s="9">
        <f t="shared" si="81"/>
        <v>0</v>
      </c>
      <c r="AK194" s="55" t="s">
        <v>83</v>
      </c>
      <c r="AL194" s="9">
        <f t="shared" si="82"/>
        <v>0</v>
      </c>
      <c r="AM194" s="9" t="s">
        <v>86</v>
      </c>
      <c r="AN194" s="9">
        <f t="shared" si="83"/>
        <v>0</v>
      </c>
      <c r="AO194" s="54" t="s">
        <v>93</v>
      </c>
      <c r="AP194" s="9">
        <f t="shared" si="84"/>
        <v>0</v>
      </c>
      <c r="AQ194" s="54" t="s">
        <v>99</v>
      </c>
      <c r="AR194" s="9">
        <f t="shared" si="85"/>
        <v>0</v>
      </c>
      <c r="AS194" s="54" t="s">
        <v>102</v>
      </c>
      <c r="AT194" s="9">
        <f t="shared" si="86"/>
        <v>0</v>
      </c>
      <c r="AU194" s="9"/>
      <c r="AV194" s="54" t="s">
        <v>77</v>
      </c>
      <c r="AW194" s="9">
        <f t="shared" si="87"/>
        <v>0</v>
      </c>
      <c r="AX194" s="54" t="s">
        <v>80</v>
      </c>
      <c r="AY194" s="9">
        <f t="shared" si="88"/>
        <v>0</v>
      </c>
      <c r="AZ194" s="54" t="s">
        <v>85</v>
      </c>
      <c r="BA194" s="9">
        <f t="shared" si="89"/>
        <v>0</v>
      </c>
      <c r="BB194" s="54" t="s">
        <v>95</v>
      </c>
      <c r="BC194" s="9">
        <f t="shared" si="90"/>
        <v>0</v>
      </c>
      <c r="BD194" s="54" t="s">
        <v>99</v>
      </c>
      <c r="BE194" s="9">
        <f t="shared" si="91"/>
        <v>0</v>
      </c>
      <c r="BF194" s="54" t="s">
        <v>102</v>
      </c>
      <c r="BG194" s="9">
        <f t="shared" si="92"/>
        <v>0</v>
      </c>
      <c r="BH194" s="9"/>
      <c r="BI194" s="54" t="s">
        <v>77</v>
      </c>
      <c r="BJ194" s="9">
        <f t="shared" si="93"/>
        <v>0</v>
      </c>
      <c r="BK194" s="55" t="s">
        <v>80</v>
      </c>
      <c r="BL194" s="9">
        <f t="shared" si="94"/>
        <v>0</v>
      </c>
      <c r="BM194" s="54" t="s">
        <v>85</v>
      </c>
      <c r="BN194" s="9">
        <f t="shared" si="95"/>
        <v>0</v>
      </c>
      <c r="BO194" s="54" t="s">
        <v>95</v>
      </c>
      <c r="BP194" s="9">
        <f t="shared" si="96"/>
        <v>0</v>
      </c>
      <c r="BQ194" s="54" t="s">
        <v>99</v>
      </c>
      <c r="BR194" s="9">
        <f t="shared" si="97"/>
        <v>0</v>
      </c>
      <c r="BS194" s="54" t="s">
        <v>102</v>
      </c>
      <c r="BT194" s="9">
        <f t="shared" si="98"/>
        <v>0</v>
      </c>
      <c r="BU194" s="9"/>
      <c r="BV194" s="54" t="s">
        <v>75</v>
      </c>
      <c r="BW194" s="9">
        <f t="shared" si="99"/>
        <v>0</v>
      </c>
      <c r="BX194" s="55" t="s">
        <v>138</v>
      </c>
      <c r="BY194" s="9">
        <f t="shared" si="100"/>
        <v>0</v>
      </c>
      <c r="BZ194" s="54" t="s">
        <v>88</v>
      </c>
      <c r="CA194" s="9">
        <f t="shared" si="101"/>
        <v>0</v>
      </c>
      <c r="CB194" s="54" t="s">
        <v>93</v>
      </c>
      <c r="CC194" s="9">
        <f t="shared" si="102"/>
        <v>0</v>
      </c>
      <c r="CD194" s="54" t="s">
        <v>99</v>
      </c>
      <c r="CE194" s="9">
        <f t="shared" si="103"/>
        <v>0</v>
      </c>
      <c r="CF194" s="54" t="s">
        <v>102</v>
      </c>
      <c r="CG194" s="9">
        <f t="shared" si="104"/>
        <v>0</v>
      </c>
      <c r="CH194" s="9"/>
      <c r="CI194" s="54" t="s">
        <v>75</v>
      </c>
      <c r="CJ194" s="9">
        <f t="shared" si="105"/>
        <v>0</v>
      </c>
      <c r="CK194" s="55" t="s">
        <v>138</v>
      </c>
      <c r="CL194" s="9">
        <f t="shared" si="106"/>
        <v>0</v>
      </c>
      <c r="CM194" s="54" t="s">
        <v>88</v>
      </c>
      <c r="CN194" s="9">
        <f t="shared" si="107"/>
        <v>0</v>
      </c>
      <c r="CO194" s="54" t="s">
        <v>93</v>
      </c>
      <c r="CP194" s="9">
        <f t="shared" si="108"/>
        <v>0</v>
      </c>
      <c r="CQ194" s="54" t="s">
        <v>99</v>
      </c>
      <c r="CR194" s="9">
        <f t="shared" si="109"/>
        <v>0</v>
      </c>
      <c r="CS194" s="54" t="s">
        <v>102</v>
      </c>
      <c r="CT194" s="9">
        <f t="shared" si="110"/>
        <v>0</v>
      </c>
    </row>
    <row r="195" spans="1:98" x14ac:dyDescent="0.15">
      <c r="A195" s="33" t="s">
        <v>551</v>
      </c>
      <c r="B195" s="34" t="s">
        <v>552</v>
      </c>
      <c r="C195" s="35" t="s">
        <v>170</v>
      </c>
      <c r="D195" s="35" t="s">
        <v>51</v>
      </c>
      <c r="E195" s="9"/>
      <c r="F195" s="36"/>
      <c r="G195" s="33">
        <v>88</v>
      </c>
      <c r="H195" s="9">
        <v>51</v>
      </c>
      <c r="I195" s="9">
        <v>74</v>
      </c>
      <c r="J195" s="9">
        <v>40.5</v>
      </c>
      <c r="K195" s="9">
        <v>33</v>
      </c>
      <c r="L195" s="9">
        <v>40</v>
      </c>
      <c r="M195" s="4">
        <f t="shared" si="74"/>
        <v>326.5</v>
      </c>
      <c r="N195" s="33"/>
      <c r="O195" s="9">
        <f>IF($D195="理科",IF(AND($M195&gt;='高考-分数线'!$C$2,$G195&gt;='高考-分数线'!$D$2),36,IF($G195&gt;='高考-分数线'!$D$2,18,0)),IF($D195="文科",IF(AND($M195&gt;='高考-分数线'!$C$3,$G195&gt;='高考-分数线'!$D$3),36,IF($G195&gt;='高考-分数线'!$D$3,18,0))))</f>
        <v>0</v>
      </c>
      <c r="P195" s="9">
        <f>IF($D195="理科",IF(AND($M195&gt;='高考-分数线'!$C$2,H195&gt;='高考-分数线'!$E$2),36,IF(H195&gt;='高考-分数线'!$E$2,18,0)),IF($D195="文科",IF(AND($M195&gt;='高考-分数线'!$C$3,H195&gt;='高考-分数线'!$E$3),36,IF(H195&gt;='高考-分数线'!$E$3,18,0))))</f>
        <v>0</v>
      </c>
      <c r="Q195" s="9">
        <f>IF($D195="理科",IF(AND($M195&gt;='高考-分数线'!$C$2,I195&gt;='高考-分数线'!$F$2),36,IF(I195&gt;='高考-分数线'!$F$2,18,0)),IF($D195="文科",IF(AND($M195&gt;='高考-分数线'!$C$3,I195&gt;='高考-分数线'!$F$3),36,IF(I195&gt;='高考-分数线'!$F$3,18,0))))</f>
        <v>0</v>
      </c>
      <c r="R195" s="9">
        <f>IF($D195="理科",IF(AND($M195&gt;='高考-分数线'!$C$2,J195&gt;='高考-分数线'!$G$2),36,IF(J195&gt;='高考-分数线'!$G$2,18,0)),IF($D195="文科",IF(AND($M195&gt;='高考-分数线'!$C$3,J195&gt;='高考-分数线'!$G$3),36,IF(J195&gt;='高考-分数线'!$G$3,18,0))))</f>
        <v>0</v>
      </c>
      <c r="S195" s="9">
        <f>IF($D195="理科",IF(AND($M195&gt;='高考-分数线'!$C$2,K195&gt;='高考-分数线'!$H$2),36,IF(K195&gt;='高考-分数线'!$H$2,18,0)),IF($D195="文科",IF(AND($M195&gt;='高考-分数线'!$C$3,K195&gt;='高考-分数线'!$H$3),36,IF(K195&gt;='高考-分数线'!$H$3,18,0))))</f>
        <v>0</v>
      </c>
      <c r="T195" s="9">
        <f>IF($D195="理科",IF(AND($M195&gt;='高考-分数线'!$C$2,L195&gt;='高考-分数线'!$I$2),36,IF(L195&gt;='高考-分数线'!$I$2,18,0)),IF($D195="文科",IF(AND($M195&gt;='高考-分数线'!$C$3,L195&gt;='高考-分数线'!$I$3),36,IF(L195&gt;='高考-分数线'!$I$3,18,0))))</f>
        <v>0</v>
      </c>
      <c r="U195" s="33"/>
      <c r="V195" s="54" t="s">
        <v>75</v>
      </c>
      <c r="W195" s="9">
        <f t="shared" si="75"/>
        <v>0</v>
      </c>
      <c r="X195" s="54" t="s">
        <v>81</v>
      </c>
      <c r="Y195" s="9">
        <f t="shared" si="76"/>
        <v>0</v>
      </c>
      <c r="Z195" s="54" t="s">
        <v>87</v>
      </c>
      <c r="AA195" s="9">
        <f t="shared" si="77"/>
        <v>0</v>
      </c>
      <c r="AB195" s="54" t="s">
        <v>95</v>
      </c>
      <c r="AC195" s="9">
        <f t="shared" si="78"/>
        <v>0</v>
      </c>
      <c r="AD195" s="54" t="s">
        <v>96</v>
      </c>
      <c r="AE195" s="9">
        <f t="shared" si="79"/>
        <v>0</v>
      </c>
      <c r="AF195" s="54" t="s">
        <v>121</v>
      </c>
      <c r="AG195" s="9">
        <f t="shared" si="80"/>
        <v>0</v>
      </c>
      <c r="AH195" s="9"/>
      <c r="AI195" s="9" t="s">
        <v>77</v>
      </c>
      <c r="AJ195" s="9">
        <f t="shared" si="81"/>
        <v>0</v>
      </c>
      <c r="AK195" s="55" t="s">
        <v>83</v>
      </c>
      <c r="AL195" s="9">
        <f t="shared" si="82"/>
        <v>0</v>
      </c>
      <c r="AM195" s="9" t="s">
        <v>86</v>
      </c>
      <c r="AN195" s="9">
        <f t="shared" si="83"/>
        <v>0</v>
      </c>
      <c r="AO195" s="54" t="s">
        <v>93</v>
      </c>
      <c r="AP195" s="9">
        <f t="shared" si="84"/>
        <v>0</v>
      </c>
      <c r="AQ195" s="54" t="s">
        <v>99</v>
      </c>
      <c r="AR195" s="9">
        <f t="shared" si="85"/>
        <v>0</v>
      </c>
      <c r="AS195" s="54" t="s">
        <v>102</v>
      </c>
      <c r="AT195" s="9">
        <f t="shared" si="86"/>
        <v>0</v>
      </c>
      <c r="AU195" s="9"/>
      <c r="AV195" s="54" t="s">
        <v>74</v>
      </c>
      <c r="AW195" s="9">
        <f t="shared" si="87"/>
        <v>0</v>
      </c>
      <c r="AX195" s="54" t="s">
        <v>79</v>
      </c>
      <c r="AY195" s="9">
        <f t="shared" si="88"/>
        <v>0</v>
      </c>
      <c r="AZ195" s="54" t="s">
        <v>88</v>
      </c>
      <c r="BA195" s="9">
        <f t="shared" si="89"/>
        <v>0</v>
      </c>
      <c r="BB195" s="54" t="s">
        <v>94</v>
      </c>
      <c r="BC195" s="9">
        <f t="shared" si="90"/>
        <v>0</v>
      </c>
      <c r="BD195" s="54" t="s">
        <v>99</v>
      </c>
      <c r="BE195" s="9">
        <f t="shared" si="91"/>
        <v>0</v>
      </c>
      <c r="BF195" s="54" t="s">
        <v>102</v>
      </c>
      <c r="BG195" s="9">
        <f t="shared" si="92"/>
        <v>0</v>
      </c>
      <c r="BH195" s="9"/>
      <c r="BI195" s="54" t="s">
        <v>74</v>
      </c>
      <c r="BJ195" s="9">
        <f t="shared" si="93"/>
        <v>0</v>
      </c>
      <c r="BK195" s="55" t="s">
        <v>79</v>
      </c>
      <c r="BL195" s="9">
        <f t="shared" si="94"/>
        <v>0</v>
      </c>
      <c r="BM195" s="54" t="s">
        <v>87</v>
      </c>
      <c r="BN195" s="9">
        <f t="shared" si="95"/>
        <v>0</v>
      </c>
      <c r="BO195" s="54" t="s">
        <v>94</v>
      </c>
      <c r="BP195" s="9">
        <f t="shared" si="96"/>
        <v>0</v>
      </c>
      <c r="BQ195" s="54" t="s">
        <v>99</v>
      </c>
      <c r="BR195" s="9">
        <f t="shared" si="97"/>
        <v>0</v>
      </c>
      <c r="BS195" s="54" t="s">
        <v>102</v>
      </c>
      <c r="BT195" s="9">
        <f t="shared" si="98"/>
        <v>0</v>
      </c>
      <c r="BU195" s="9"/>
      <c r="BV195" s="54" t="s">
        <v>75</v>
      </c>
      <c r="BW195" s="9">
        <f t="shared" si="99"/>
        <v>0</v>
      </c>
      <c r="BX195" s="55" t="s">
        <v>138</v>
      </c>
      <c r="BY195" s="9">
        <f t="shared" si="100"/>
        <v>0</v>
      </c>
      <c r="BZ195" s="54" t="s">
        <v>88</v>
      </c>
      <c r="CA195" s="9">
        <f t="shared" si="101"/>
        <v>0</v>
      </c>
      <c r="CB195" s="54" t="s">
        <v>93</v>
      </c>
      <c r="CC195" s="9">
        <f t="shared" si="102"/>
        <v>0</v>
      </c>
      <c r="CD195" s="54" t="s">
        <v>99</v>
      </c>
      <c r="CE195" s="9">
        <f t="shared" si="103"/>
        <v>0</v>
      </c>
      <c r="CF195" s="54" t="s">
        <v>102</v>
      </c>
      <c r="CG195" s="9">
        <f t="shared" si="104"/>
        <v>0</v>
      </c>
      <c r="CH195" s="9"/>
      <c r="CI195" s="54" t="s">
        <v>75</v>
      </c>
      <c r="CJ195" s="9">
        <f t="shared" si="105"/>
        <v>0</v>
      </c>
      <c r="CK195" s="55" t="s">
        <v>138</v>
      </c>
      <c r="CL195" s="9">
        <f t="shared" si="106"/>
        <v>0</v>
      </c>
      <c r="CM195" s="54" t="s">
        <v>88</v>
      </c>
      <c r="CN195" s="9">
        <f t="shared" si="107"/>
        <v>0</v>
      </c>
      <c r="CO195" s="54" t="s">
        <v>93</v>
      </c>
      <c r="CP195" s="9">
        <f t="shared" si="108"/>
        <v>0</v>
      </c>
      <c r="CQ195" s="54" t="s">
        <v>99</v>
      </c>
      <c r="CR195" s="9">
        <f t="shared" si="109"/>
        <v>0</v>
      </c>
      <c r="CS195" s="54" t="s">
        <v>102</v>
      </c>
      <c r="CT195" s="9">
        <f t="shared" si="110"/>
        <v>0</v>
      </c>
    </row>
    <row r="196" spans="1:98" x14ac:dyDescent="0.15">
      <c r="A196" s="33" t="s">
        <v>553</v>
      </c>
      <c r="B196" s="34" t="s">
        <v>554</v>
      </c>
      <c r="C196" s="35" t="s">
        <v>170</v>
      </c>
      <c r="D196" s="35" t="s">
        <v>51</v>
      </c>
      <c r="E196" s="9"/>
      <c r="F196" s="36"/>
      <c r="G196" s="33">
        <v>79</v>
      </c>
      <c r="H196" s="9">
        <v>58</v>
      </c>
      <c r="I196" s="9">
        <v>72</v>
      </c>
      <c r="J196" s="9">
        <v>36.5</v>
      </c>
      <c r="K196" s="9">
        <v>27</v>
      </c>
      <c r="L196" s="9">
        <v>54</v>
      </c>
      <c r="M196" s="4">
        <f t="shared" ref="M196:M259" si="111">SUM(G196:L196)</f>
        <v>326.5</v>
      </c>
      <c r="N196" s="33"/>
      <c r="O196" s="9">
        <f>IF($D196="理科",IF(AND($M196&gt;='高考-分数线'!$C$2,$G196&gt;='高考-分数线'!$D$2),36,IF($G196&gt;='高考-分数线'!$D$2,18,0)),IF($D196="文科",IF(AND($M196&gt;='高考-分数线'!$C$3,$G196&gt;='高考-分数线'!$D$3),36,IF($G196&gt;='高考-分数线'!$D$3,18,0))))</f>
        <v>0</v>
      </c>
      <c r="P196" s="9">
        <f>IF($D196="理科",IF(AND($M196&gt;='高考-分数线'!$C$2,H196&gt;='高考-分数线'!$E$2),36,IF(H196&gt;='高考-分数线'!$E$2,18,0)),IF($D196="文科",IF(AND($M196&gt;='高考-分数线'!$C$3,H196&gt;='高考-分数线'!$E$3),36,IF(H196&gt;='高考-分数线'!$E$3,18,0))))</f>
        <v>0</v>
      </c>
      <c r="Q196" s="9">
        <f>IF($D196="理科",IF(AND($M196&gt;='高考-分数线'!$C$2,I196&gt;='高考-分数线'!$F$2),36,IF(I196&gt;='高考-分数线'!$F$2,18,0)),IF($D196="文科",IF(AND($M196&gt;='高考-分数线'!$C$3,I196&gt;='高考-分数线'!$F$3),36,IF(I196&gt;='高考-分数线'!$F$3,18,0))))</f>
        <v>0</v>
      </c>
      <c r="R196" s="9">
        <f>IF($D196="理科",IF(AND($M196&gt;='高考-分数线'!$C$2,J196&gt;='高考-分数线'!$G$2),36,IF(J196&gt;='高考-分数线'!$G$2,18,0)),IF($D196="文科",IF(AND($M196&gt;='高考-分数线'!$C$3,J196&gt;='高考-分数线'!$G$3),36,IF(J196&gt;='高考-分数线'!$G$3,18,0))))</f>
        <v>0</v>
      </c>
      <c r="S196" s="9">
        <f>IF($D196="理科",IF(AND($M196&gt;='高考-分数线'!$C$2,K196&gt;='高考-分数线'!$H$2),36,IF(K196&gt;='高考-分数线'!$H$2,18,0)),IF($D196="文科",IF(AND($M196&gt;='高考-分数线'!$C$3,K196&gt;='高考-分数线'!$H$3),36,IF(K196&gt;='高考-分数线'!$H$3,18,0))))</f>
        <v>0</v>
      </c>
      <c r="T196" s="9">
        <f>IF($D196="理科",IF(AND($M196&gt;='高考-分数线'!$C$2,L196&gt;='高考-分数线'!$I$2),36,IF(L196&gt;='高考-分数线'!$I$2,18,0)),IF($D196="文科",IF(AND($M196&gt;='高考-分数线'!$C$3,L196&gt;='高考-分数线'!$I$3),36,IF(L196&gt;='高考-分数线'!$I$3,18,0))))</f>
        <v>0</v>
      </c>
      <c r="U196" s="33"/>
      <c r="V196" s="54" t="s">
        <v>75</v>
      </c>
      <c r="W196" s="9">
        <f t="shared" si="75"/>
        <v>0</v>
      </c>
      <c r="X196" s="54" t="s">
        <v>81</v>
      </c>
      <c r="Y196" s="9">
        <f t="shared" si="76"/>
        <v>0</v>
      </c>
      <c r="Z196" s="54" t="s">
        <v>87</v>
      </c>
      <c r="AA196" s="9">
        <f t="shared" si="77"/>
        <v>0</v>
      </c>
      <c r="AB196" s="54" t="s">
        <v>95</v>
      </c>
      <c r="AC196" s="9">
        <f t="shared" si="78"/>
        <v>0</v>
      </c>
      <c r="AD196" s="54" t="s">
        <v>96</v>
      </c>
      <c r="AE196" s="9">
        <f t="shared" si="79"/>
        <v>0</v>
      </c>
      <c r="AF196" s="54" t="s">
        <v>121</v>
      </c>
      <c r="AG196" s="9">
        <f t="shared" si="80"/>
        <v>0</v>
      </c>
      <c r="AH196" s="9"/>
      <c r="AI196" s="9" t="s">
        <v>75</v>
      </c>
      <c r="AJ196" s="9">
        <f t="shared" si="81"/>
        <v>0</v>
      </c>
      <c r="AK196" s="55" t="s">
        <v>82</v>
      </c>
      <c r="AL196" s="9">
        <f t="shared" si="82"/>
        <v>0</v>
      </c>
      <c r="AM196" s="9" t="s">
        <v>88</v>
      </c>
      <c r="AN196" s="9">
        <f t="shared" si="83"/>
        <v>0</v>
      </c>
      <c r="AO196" s="54" t="s">
        <v>95</v>
      </c>
      <c r="AP196" s="9">
        <f t="shared" si="84"/>
        <v>0</v>
      </c>
      <c r="AQ196" s="54" t="s">
        <v>96</v>
      </c>
      <c r="AR196" s="9">
        <f t="shared" si="85"/>
        <v>0</v>
      </c>
      <c r="AS196" s="54" t="s">
        <v>102</v>
      </c>
      <c r="AT196" s="9">
        <f t="shared" si="86"/>
        <v>0</v>
      </c>
      <c r="AU196" s="9"/>
      <c r="AV196" s="54" t="s">
        <v>77</v>
      </c>
      <c r="AW196" s="9">
        <f t="shared" si="87"/>
        <v>0</v>
      </c>
      <c r="AX196" s="54" t="s">
        <v>132</v>
      </c>
      <c r="AY196" s="9">
        <f t="shared" si="88"/>
        <v>0</v>
      </c>
      <c r="AZ196" s="54" t="s">
        <v>88</v>
      </c>
      <c r="BA196" s="9">
        <f t="shared" si="89"/>
        <v>0</v>
      </c>
      <c r="BB196" s="54" t="s">
        <v>95</v>
      </c>
      <c r="BC196" s="9">
        <f t="shared" si="90"/>
        <v>0</v>
      </c>
      <c r="BD196" s="54" t="s">
        <v>99</v>
      </c>
      <c r="BE196" s="9">
        <f t="shared" si="91"/>
        <v>0</v>
      </c>
      <c r="BF196" s="54" t="s">
        <v>122</v>
      </c>
      <c r="BG196" s="9">
        <f t="shared" si="92"/>
        <v>0</v>
      </c>
      <c r="BH196" s="9"/>
      <c r="BI196" s="54" t="s">
        <v>77</v>
      </c>
      <c r="BJ196" s="9">
        <f t="shared" si="93"/>
        <v>0</v>
      </c>
      <c r="BK196" s="55" t="s">
        <v>83</v>
      </c>
      <c r="BL196" s="9">
        <f t="shared" si="94"/>
        <v>0</v>
      </c>
      <c r="BM196" s="54" t="s">
        <v>87</v>
      </c>
      <c r="BN196" s="9">
        <f t="shared" si="95"/>
        <v>0</v>
      </c>
      <c r="BO196" s="54" t="s">
        <v>95</v>
      </c>
      <c r="BP196" s="9">
        <f t="shared" si="96"/>
        <v>0</v>
      </c>
      <c r="BQ196" s="54" t="s">
        <v>99</v>
      </c>
      <c r="BR196" s="9">
        <f t="shared" si="97"/>
        <v>0</v>
      </c>
      <c r="BS196" s="54" t="s">
        <v>122</v>
      </c>
      <c r="BT196" s="9">
        <f t="shared" si="98"/>
        <v>0</v>
      </c>
      <c r="BU196" s="9"/>
      <c r="BV196" s="54" t="s">
        <v>75</v>
      </c>
      <c r="BW196" s="9">
        <f t="shared" si="99"/>
        <v>0</v>
      </c>
      <c r="BX196" s="55" t="s">
        <v>138</v>
      </c>
      <c r="BY196" s="9">
        <f t="shared" si="100"/>
        <v>0</v>
      </c>
      <c r="BZ196" s="54" t="s">
        <v>88</v>
      </c>
      <c r="CA196" s="9">
        <f t="shared" si="101"/>
        <v>0</v>
      </c>
      <c r="CB196" s="54" t="s">
        <v>93</v>
      </c>
      <c r="CC196" s="9">
        <f t="shared" si="102"/>
        <v>0</v>
      </c>
      <c r="CD196" s="54" t="s">
        <v>99</v>
      </c>
      <c r="CE196" s="9">
        <f t="shared" si="103"/>
        <v>0</v>
      </c>
      <c r="CF196" s="54" t="s">
        <v>102</v>
      </c>
      <c r="CG196" s="9">
        <f t="shared" si="104"/>
        <v>0</v>
      </c>
      <c r="CH196" s="9"/>
      <c r="CI196" s="54" t="s">
        <v>75</v>
      </c>
      <c r="CJ196" s="9">
        <f t="shared" si="105"/>
        <v>0</v>
      </c>
      <c r="CK196" s="55" t="s">
        <v>138</v>
      </c>
      <c r="CL196" s="9">
        <f t="shared" si="106"/>
        <v>0</v>
      </c>
      <c r="CM196" s="54" t="s">
        <v>88</v>
      </c>
      <c r="CN196" s="9">
        <f t="shared" si="107"/>
        <v>0</v>
      </c>
      <c r="CO196" s="54" t="s">
        <v>93</v>
      </c>
      <c r="CP196" s="9">
        <f t="shared" si="108"/>
        <v>0</v>
      </c>
      <c r="CQ196" s="54" t="s">
        <v>99</v>
      </c>
      <c r="CR196" s="9">
        <f t="shared" si="109"/>
        <v>0</v>
      </c>
      <c r="CS196" s="54" t="s">
        <v>102</v>
      </c>
      <c r="CT196" s="9">
        <f t="shared" si="110"/>
        <v>0</v>
      </c>
    </row>
    <row r="197" spans="1:98" x14ac:dyDescent="0.15">
      <c r="A197" s="33" t="s">
        <v>555</v>
      </c>
      <c r="B197" s="34" t="s">
        <v>556</v>
      </c>
      <c r="C197" s="35" t="s">
        <v>170</v>
      </c>
      <c r="D197" s="35" t="s">
        <v>51</v>
      </c>
      <c r="E197" s="9"/>
      <c r="F197" s="36"/>
      <c r="G197" s="33">
        <v>104</v>
      </c>
      <c r="H197" s="9">
        <v>60</v>
      </c>
      <c r="I197" s="9">
        <v>46</v>
      </c>
      <c r="J197" s="9">
        <v>25</v>
      </c>
      <c r="K197" s="9">
        <v>34</v>
      </c>
      <c r="L197" s="9">
        <v>57</v>
      </c>
      <c r="M197" s="4">
        <f t="shared" si="111"/>
        <v>326</v>
      </c>
      <c r="N197" s="33"/>
      <c r="O197" s="9">
        <f>IF($D197="理科",IF(AND($M197&gt;='高考-分数线'!$C$2,$G197&gt;='高考-分数线'!$D$2),36,IF($G197&gt;='高考-分数线'!$D$2,18,0)),IF($D197="文科",IF(AND($M197&gt;='高考-分数线'!$C$3,$G197&gt;='高考-分数线'!$D$3),36,IF($G197&gt;='高考-分数线'!$D$3,18,0))))</f>
        <v>18</v>
      </c>
      <c r="P197" s="9">
        <f>IF($D197="理科",IF(AND($M197&gt;='高考-分数线'!$C$2,H197&gt;='高考-分数线'!$E$2),36,IF(H197&gt;='高考-分数线'!$E$2,18,0)),IF($D197="文科",IF(AND($M197&gt;='高考-分数线'!$C$3,H197&gt;='高考-分数线'!$E$3),36,IF(H197&gt;='高考-分数线'!$E$3,18,0))))</f>
        <v>0</v>
      </c>
      <c r="Q197" s="9">
        <f>IF($D197="理科",IF(AND($M197&gt;='高考-分数线'!$C$2,I197&gt;='高考-分数线'!$F$2),36,IF(I197&gt;='高考-分数线'!$F$2,18,0)),IF($D197="文科",IF(AND($M197&gt;='高考-分数线'!$C$3,I197&gt;='高考-分数线'!$F$3),36,IF(I197&gt;='高考-分数线'!$F$3,18,0))))</f>
        <v>0</v>
      </c>
      <c r="R197" s="9">
        <f>IF($D197="理科",IF(AND($M197&gt;='高考-分数线'!$C$2,J197&gt;='高考-分数线'!$G$2),36,IF(J197&gt;='高考-分数线'!$G$2,18,0)),IF($D197="文科",IF(AND($M197&gt;='高考-分数线'!$C$3,J197&gt;='高考-分数线'!$G$3),36,IF(J197&gt;='高考-分数线'!$G$3,18,0))))</f>
        <v>0</v>
      </c>
      <c r="S197" s="9">
        <f>IF($D197="理科",IF(AND($M197&gt;='高考-分数线'!$C$2,K197&gt;='高考-分数线'!$H$2),36,IF(K197&gt;='高考-分数线'!$H$2,18,0)),IF($D197="文科",IF(AND($M197&gt;='高考-分数线'!$C$3,K197&gt;='高考-分数线'!$H$3),36,IF(K197&gt;='高考-分数线'!$H$3,18,0))))</f>
        <v>0</v>
      </c>
      <c r="T197" s="9">
        <f>IF($D197="理科",IF(AND($M197&gt;='高考-分数线'!$C$2,L197&gt;='高考-分数线'!$I$2),36,IF(L197&gt;='高考-分数线'!$I$2,18,0)),IF($D197="文科",IF(AND($M197&gt;='高考-分数线'!$C$3,L197&gt;='高考-分数线'!$I$3),36,IF(L197&gt;='高考-分数线'!$I$3,18,0))))</f>
        <v>0</v>
      </c>
      <c r="U197" s="33"/>
      <c r="V197" s="54" t="s">
        <v>77</v>
      </c>
      <c r="W197" s="9">
        <f t="shared" ref="W197:W260" si="112">$O197*0.5*2/10</f>
        <v>1.8</v>
      </c>
      <c r="X197" s="54" t="s">
        <v>82</v>
      </c>
      <c r="Y197" s="9">
        <f t="shared" ref="Y197:Y260" si="113">$P197*0.5*2/10</f>
        <v>0</v>
      </c>
      <c r="Z197" s="54" t="s">
        <v>90</v>
      </c>
      <c r="AA197" s="9">
        <f t="shared" ref="AA197:AA260" si="114">$Q197*0.5*2/10</f>
        <v>0</v>
      </c>
      <c r="AB197" s="54" t="s">
        <v>94</v>
      </c>
      <c r="AC197" s="9">
        <f t="shared" ref="AC197:AC260" si="115">$R197*0.5*2/10</f>
        <v>0</v>
      </c>
      <c r="AD197" s="54" t="s">
        <v>96</v>
      </c>
      <c r="AE197" s="9">
        <f t="shared" ref="AE197:AE260" si="116">$S197*0.5*2/10</f>
        <v>0</v>
      </c>
      <c r="AF197" s="54" t="s">
        <v>102</v>
      </c>
      <c r="AG197" s="9">
        <f t="shared" ref="AG197:AG260" si="117">$T197*0.5*2/10</f>
        <v>0</v>
      </c>
      <c r="AH197" s="9"/>
      <c r="AI197" s="9" t="s">
        <v>75</v>
      </c>
      <c r="AJ197" s="9">
        <f t="shared" ref="AJ197:AJ260" si="118">$O197*0.5*2/10</f>
        <v>1.8</v>
      </c>
      <c r="AK197" s="55" t="s">
        <v>82</v>
      </c>
      <c r="AL197" s="9">
        <f t="shared" ref="AL197:AL260" si="119">$P197*0.5*2/10</f>
        <v>0</v>
      </c>
      <c r="AM197" s="9" t="s">
        <v>88</v>
      </c>
      <c r="AN197" s="9">
        <f t="shared" ref="AN197:AN260" si="120">$Q197*0.5*2/10</f>
        <v>0</v>
      </c>
      <c r="AO197" s="54" t="s">
        <v>95</v>
      </c>
      <c r="AP197" s="9">
        <f t="shared" ref="AP197:AP260" si="121">$R197*0.5*2/10</f>
        <v>0</v>
      </c>
      <c r="AQ197" s="54" t="s">
        <v>99</v>
      </c>
      <c r="AR197" s="9">
        <f t="shared" ref="AR197:AR260" si="122">$S197*0.5*2/10</f>
        <v>0</v>
      </c>
      <c r="AS197" s="54" t="s">
        <v>122</v>
      </c>
      <c r="AT197" s="9">
        <f t="shared" ref="AT197:AT260" si="123">$T197*0.5*2/10</f>
        <v>0</v>
      </c>
      <c r="AU197" s="9"/>
      <c r="AV197" s="54" t="s">
        <v>75</v>
      </c>
      <c r="AW197" s="9">
        <f t="shared" ref="AW197:AW260" si="124">$O197*0.5*3/10</f>
        <v>2.7</v>
      </c>
      <c r="AX197" s="54" t="s">
        <v>132</v>
      </c>
      <c r="AY197" s="9">
        <f t="shared" ref="AY197:AY260" si="125">$P197*0.5*3/10</f>
        <v>0</v>
      </c>
      <c r="AZ197" s="54" t="s">
        <v>90</v>
      </c>
      <c r="BA197" s="9">
        <f t="shared" ref="BA197:BA260" si="126">$Q197*0.5*3/10</f>
        <v>0</v>
      </c>
      <c r="BB197" s="54" t="s">
        <v>93</v>
      </c>
      <c r="BC197" s="9">
        <f t="shared" ref="BC197:BC260" si="127">$R197*0.5*3/10</f>
        <v>0</v>
      </c>
      <c r="BD197" s="54" t="s">
        <v>99</v>
      </c>
      <c r="BE197" s="9">
        <f t="shared" ref="BE197:BE260" si="128">$S197*0.5*3/10</f>
        <v>0</v>
      </c>
      <c r="BF197" s="54" t="s">
        <v>122</v>
      </c>
      <c r="BG197" s="9">
        <f t="shared" ref="BG197:BG260" si="129">$T197*0.5*3/10</f>
        <v>0</v>
      </c>
      <c r="BH197" s="9"/>
      <c r="BI197" s="54" t="s">
        <v>75</v>
      </c>
      <c r="BJ197" s="9">
        <f t="shared" ref="BJ197:BJ260" si="130">$O197*0.5*3/10</f>
        <v>2.7</v>
      </c>
      <c r="BK197" s="55" t="s">
        <v>83</v>
      </c>
      <c r="BL197" s="9">
        <f t="shared" ref="BL197:BL260" si="131">$P197*0.5*3/10</f>
        <v>0</v>
      </c>
      <c r="BM197" s="54" t="s">
        <v>90</v>
      </c>
      <c r="BN197" s="9">
        <f t="shared" ref="BN197:BN260" si="132">$Q197*0.5*3/10</f>
        <v>0</v>
      </c>
      <c r="BO197" s="54" t="s">
        <v>93</v>
      </c>
      <c r="BP197" s="9">
        <f t="shared" ref="BP197:BP260" si="133">$R197*0.5*3/10</f>
        <v>0</v>
      </c>
      <c r="BQ197" s="54" t="s">
        <v>99</v>
      </c>
      <c r="BR197" s="9">
        <f t="shared" ref="BR197:BR260" si="134">$S197*0.5*3/10</f>
        <v>0</v>
      </c>
      <c r="BS197" s="54" t="s">
        <v>122</v>
      </c>
      <c r="BT197" s="9">
        <f t="shared" ref="BT197:BT260" si="135">$T197*0.5*3/10</f>
        <v>0</v>
      </c>
      <c r="BU197" s="9"/>
      <c r="BV197" s="54" t="s">
        <v>77</v>
      </c>
      <c r="BW197" s="9">
        <f t="shared" ref="BW197:BW260" si="136">$O197*0.5*5/10</f>
        <v>4.5</v>
      </c>
      <c r="BX197" s="55" t="s">
        <v>83</v>
      </c>
      <c r="BY197" s="9">
        <f t="shared" ref="BY197:BY260" si="137">$P197*0.5*5/10</f>
        <v>0</v>
      </c>
      <c r="BZ197" s="54" t="s">
        <v>90</v>
      </c>
      <c r="CA197" s="9">
        <f t="shared" ref="CA197:CA260" si="138">$Q197*0.5*5/10</f>
        <v>0</v>
      </c>
      <c r="CB197" s="54" t="s">
        <v>95</v>
      </c>
      <c r="CC197" s="9">
        <f t="shared" ref="CC197:CC260" si="139">$R197*0.5*5/10</f>
        <v>0</v>
      </c>
      <c r="CD197" s="54" t="s">
        <v>99</v>
      </c>
      <c r="CE197" s="9">
        <f t="shared" ref="CE197:CE260" si="140">$S197*0.5*5/10</f>
        <v>0</v>
      </c>
      <c r="CF197" s="54" t="s">
        <v>102</v>
      </c>
      <c r="CG197" s="9">
        <f t="shared" ref="CG197:CG260" si="141">$T197*0.5*5/10</f>
        <v>0</v>
      </c>
      <c r="CH197" s="9"/>
      <c r="CI197" s="54" t="s">
        <v>77</v>
      </c>
      <c r="CJ197" s="9">
        <f t="shared" ref="CJ197:CJ260" si="142">$O197*0.5*5/10</f>
        <v>4.5</v>
      </c>
      <c r="CK197" s="55" t="s">
        <v>83</v>
      </c>
      <c r="CL197" s="9">
        <f t="shared" ref="CL197:CL260" si="143">$P197*0.5*5/10</f>
        <v>0</v>
      </c>
      <c r="CM197" s="54" t="s">
        <v>90</v>
      </c>
      <c r="CN197" s="9">
        <f t="shared" ref="CN197:CN260" si="144">$Q197*0.5*5/10</f>
        <v>0</v>
      </c>
      <c r="CO197" s="54" t="s">
        <v>95</v>
      </c>
      <c r="CP197" s="9">
        <f t="shared" ref="CP197:CP260" si="145">$R197*0.5*5/10</f>
        <v>0</v>
      </c>
      <c r="CQ197" s="54" t="s">
        <v>99</v>
      </c>
      <c r="CR197" s="9">
        <f t="shared" ref="CR197:CR260" si="146">$S197*0.5*5/10</f>
        <v>0</v>
      </c>
      <c r="CS197" s="54" t="s">
        <v>102</v>
      </c>
      <c r="CT197" s="9">
        <f t="shared" ref="CT197:CT260" si="147">$T197*0.5*5/10</f>
        <v>0</v>
      </c>
    </row>
    <row r="198" spans="1:98" x14ac:dyDescent="0.15">
      <c r="A198" s="33" t="s">
        <v>557</v>
      </c>
      <c r="B198" s="34" t="s">
        <v>558</v>
      </c>
      <c r="C198" s="35" t="s">
        <v>170</v>
      </c>
      <c r="D198" s="35" t="s">
        <v>51</v>
      </c>
      <c r="E198" s="9"/>
      <c r="F198" s="36"/>
      <c r="G198" s="33">
        <v>80</v>
      </c>
      <c r="H198" s="9">
        <v>80</v>
      </c>
      <c r="I198" s="9">
        <v>65</v>
      </c>
      <c r="J198" s="9">
        <v>33</v>
      </c>
      <c r="K198" s="9">
        <v>30.5</v>
      </c>
      <c r="L198" s="9">
        <v>37</v>
      </c>
      <c r="M198" s="4">
        <f t="shared" si="111"/>
        <v>325.5</v>
      </c>
      <c r="N198" s="33"/>
      <c r="O198" s="9">
        <f>IF($D198="理科",IF(AND($M198&gt;='高考-分数线'!$C$2,$G198&gt;='高考-分数线'!$D$2),36,IF($G198&gt;='高考-分数线'!$D$2,18,0)),IF($D198="文科",IF(AND($M198&gt;='高考-分数线'!$C$3,$G198&gt;='高考-分数线'!$D$3),36,IF($G198&gt;='高考-分数线'!$D$3,18,0))))</f>
        <v>0</v>
      </c>
      <c r="P198" s="9">
        <f>IF($D198="理科",IF(AND($M198&gt;='高考-分数线'!$C$2,H198&gt;='高考-分数线'!$E$2),36,IF(H198&gt;='高考-分数线'!$E$2,18,0)),IF($D198="文科",IF(AND($M198&gt;='高考-分数线'!$C$3,H198&gt;='高考-分数线'!$E$3),36,IF(H198&gt;='高考-分数线'!$E$3,18,0))))</f>
        <v>0</v>
      </c>
      <c r="Q198" s="9">
        <f>IF($D198="理科",IF(AND($M198&gt;='高考-分数线'!$C$2,I198&gt;='高考-分数线'!$F$2),36,IF(I198&gt;='高考-分数线'!$F$2,18,0)),IF($D198="文科",IF(AND($M198&gt;='高考-分数线'!$C$3,I198&gt;='高考-分数线'!$F$3),36,IF(I198&gt;='高考-分数线'!$F$3,18,0))))</f>
        <v>0</v>
      </c>
      <c r="R198" s="9">
        <f>IF($D198="理科",IF(AND($M198&gt;='高考-分数线'!$C$2,J198&gt;='高考-分数线'!$G$2),36,IF(J198&gt;='高考-分数线'!$G$2,18,0)),IF($D198="文科",IF(AND($M198&gt;='高考-分数线'!$C$3,J198&gt;='高考-分数线'!$G$3),36,IF(J198&gt;='高考-分数线'!$G$3,18,0))))</f>
        <v>0</v>
      </c>
      <c r="S198" s="9">
        <f>IF($D198="理科",IF(AND($M198&gt;='高考-分数线'!$C$2,K198&gt;='高考-分数线'!$H$2),36,IF(K198&gt;='高考-分数线'!$H$2,18,0)),IF($D198="文科",IF(AND($M198&gt;='高考-分数线'!$C$3,K198&gt;='高考-分数线'!$H$3),36,IF(K198&gt;='高考-分数线'!$H$3,18,0))))</f>
        <v>0</v>
      </c>
      <c r="T198" s="9">
        <f>IF($D198="理科",IF(AND($M198&gt;='高考-分数线'!$C$2,L198&gt;='高考-分数线'!$I$2),36,IF(L198&gt;='高考-分数线'!$I$2,18,0)),IF($D198="文科",IF(AND($M198&gt;='高考-分数线'!$C$3,L198&gt;='高考-分数线'!$I$3),36,IF(L198&gt;='高考-分数线'!$I$3,18,0))))</f>
        <v>0</v>
      </c>
      <c r="U198" s="33"/>
      <c r="V198" s="54" t="s">
        <v>75</v>
      </c>
      <c r="W198" s="9">
        <f t="shared" si="112"/>
        <v>0</v>
      </c>
      <c r="X198" s="54" t="s">
        <v>80</v>
      </c>
      <c r="Y198" s="9">
        <f t="shared" si="113"/>
        <v>0</v>
      </c>
      <c r="Z198" s="54" t="s">
        <v>89</v>
      </c>
      <c r="AA198" s="9">
        <f t="shared" si="114"/>
        <v>0</v>
      </c>
      <c r="AB198" s="54" t="s">
        <v>93</v>
      </c>
      <c r="AC198" s="9">
        <f t="shared" si="115"/>
        <v>0</v>
      </c>
      <c r="AD198" s="54" t="s">
        <v>96</v>
      </c>
      <c r="AE198" s="9">
        <f t="shared" si="116"/>
        <v>0</v>
      </c>
      <c r="AF198" s="54" t="s">
        <v>102</v>
      </c>
      <c r="AG198" s="9">
        <f t="shared" si="117"/>
        <v>0</v>
      </c>
      <c r="AH198" s="9"/>
      <c r="AI198" s="9" t="s">
        <v>78</v>
      </c>
      <c r="AJ198" s="9">
        <f t="shared" si="118"/>
        <v>0</v>
      </c>
      <c r="AK198" s="55" t="s">
        <v>83</v>
      </c>
      <c r="AL198" s="9">
        <f t="shared" si="119"/>
        <v>0</v>
      </c>
      <c r="AM198" s="9" t="s">
        <v>88</v>
      </c>
      <c r="AN198" s="9">
        <f t="shared" si="120"/>
        <v>0</v>
      </c>
      <c r="AO198" s="54" t="s">
        <v>91</v>
      </c>
      <c r="AP198" s="9">
        <f t="shared" si="121"/>
        <v>0</v>
      </c>
      <c r="AQ198" s="54" t="s">
        <v>96</v>
      </c>
      <c r="AR198" s="9">
        <f t="shared" si="122"/>
        <v>0</v>
      </c>
      <c r="AS198" s="54" t="s">
        <v>122</v>
      </c>
      <c r="AT198" s="9">
        <f t="shared" si="123"/>
        <v>0</v>
      </c>
      <c r="AU198" s="9"/>
      <c r="AV198" s="54" t="s">
        <v>78</v>
      </c>
      <c r="AW198" s="9">
        <f t="shared" si="124"/>
        <v>0</v>
      </c>
      <c r="AX198" s="54" t="s">
        <v>129</v>
      </c>
      <c r="AY198" s="9">
        <f t="shared" si="125"/>
        <v>0</v>
      </c>
      <c r="AZ198" s="54" t="s">
        <v>88</v>
      </c>
      <c r="BA198" s="9">
        <f t="shared" si="126"/>
        <v>0</v>
      </c>
      <c r="BB198" s="54" t="s">
        <v>91</v>
      </c>
      <c r="BC198" s="9">
        <f t="shared" si="127"/>
        <v>0</v>
      </c>
      <c r="BD198" s="54" t="s">
        <v>96</v>
      </c>
      <c r="BE198" s="9">
        <f t="shared" si="128"/>
        <v>0</v>
      </c>
      <c r="BF198" s="54" t="s">
        <v>122</v>
      </c>
      <c r="BG198" s="9">
        <f t="shared" si="129"/>
        <v>0</v>
      </c>
      <c r="BH198" s="9"/>
      <c r="BI198" s="54" t="s">
        <v>78</v>
      </c>
      <c r="BJ198" s="9">
        <f t="shared" si="130"/>
        <v>0</v>
      </c>
      <c r="BK198" s="55" t="s">
        <v>83</v>
      </c>
      <c r="BL198" s="9">
        <f t="shared" si="131"/>
        <v>0</v>
      </c>
      <c r="BM198" s="54" t="s">
        <v>87</v>
      </c>
      <c r="BN198" s="9">
        <f t="shared" si="132"/>
        <v>0</v>
      </c>
      <c r="BO198" s="54" t="s">
        <v>91</v>
      </c>
      <c r="BP198" s="9">
        <f t="shared" si="133"/>
        <v>0</v>
      </c>
      <c r="BQ198" s="54" t="s">
        <v>96</v>
      </c>
      <c r="BR198" s="9">
        <f t="shared" si="134"/>
        <v>0</v>
      </c>
      <c r="BS198" s="54" t="s">
        <v>122</v>
      </c>
      <c r="BT198" s="9">
        <f t="shared" si="135"/>
        <v>0</v>
      </c>
      <c r="BU198" s="9"/>
      <c r="BV198" s="54" t="s">
        <v>75</v>
      </c>
      <c r="BW198" s="9">
        <f t="shared" si="136"/>
        <v>0</v>
      </c>
      <c r="BX198" s="55" t="s">
        <v>81</v>
      </c>
      <c r="BY198" s="9">
        <f t="shared" si="137"/>
        <v>0</v>
      </c>
      <c r="BZ198" s="54" t="s">
        <v>89</v>
      </c>
      <c r="CA198" s="9">
        <f t="shared" si="138"/>
        <v>0</v>
      </c>
      <c r="CB198" s="54" t="s">
        <v>91</v>
      </c>
      <c r="CC198" s="9">
        <f t="shared" si="139"/>
        <v>0</v>
      </c>
      <c r="CD198" s="54" t="s">
        <v>96</v>
      </c>
      <c r="CE198" s="9">
        <f t="shared" si="140"/>
        <v>0</v>
      </c>
      <c r="CF198" s="54" t="s">
        <v>122</v>
      </c>
      <c r="CG198" s="9">
        <f t="shared" si="141"/>
        <v>0</v>
      </c>
      <c r="CH198" s="9"/>
      <c r="CI198" s="54" t="s">
        <v>75</v>
      </c>
      <c r="CJ198" s="9">
        <f t="shared" si="142"/>
        <v>0</v>
      </c>
      <c r="CK198" s="55" t="s">
        <v>81</v>
      </c>
      <c r="CL198" s="9">
        <f t="shared" si="143"/>
        <v>0</v>
      </c>
      <c r="CM198" s="54" t="s">
        <v>89</v>
      </c>
      <c r="CN198" s="9">
        <f t="shared" si="144"/>
        <v>0</v>
      </c>
      <c r="CO198" s="54" t="s">
        <v>91</v>
      </c>
      <c r="CP198" s="9">
        <f t="shared" si="145"/>
        <v>0</v>
      </c>
      <c r="CQ198" s="54" t="s">
        <v>96</v>
      </c>
      <c r="CR198" s="9">
        <f t="shared" si="146"/>
        <v>0</v>
      </c>
      <c r="CS198" s="54" t="s">
        <v>122</v>
      </c>
      <c r="CT198" s="9">
        <f t="shared" si="147"/>
        <v>0</v>
      </c>
    </row>
    <row r="199" spans="1:98" x14ac:dyDescent="0.15">
      <c r="A199" s="33" t="s">
        <v>559</v>
      </c>
      <c r="B199" s="34" t="s">
        <v>560</v>
      </c>
      <c r="C199" s="35" t="s">
        <v>170</v>
      </c>
      <c r="D199" s="35" t="s">
        <v>51</v>
      </c>
      <c r="E199" s="9"/>
      <c r="F199" s="36"/>
      <c r="G199" s="33">
        <v>89</v>
      </c>
      <c r="H199" s="9">
        <v>53</v>
      </c>
      <c r="I199" s="9">
        <v>93</v>
      </c>
      <c r="J199" s="9">
        <v>30</v>
      </c>
      <c r="K199" s="9">
        <v>30</v>
      </c>
      <c r="L199" s="9">
        <v>30.5</v>
      </c>
      <c r="M199" s="4">
        <f t="shared" si="111"/>
        <v>325.5</v>
      </c>
      <c r="N199" s="33"/>
      <c r="O199" s="9">
        <f>IF($D199="理科",IF(AND($M199&gt;='高考-分数线'!$C$2,$G199&gt;='高考-分数线'!$D$2),36,IF($G199&gt;='高考-分数线'!$D$2,18,0)),IF($D199="文科",IF(AND($M199&gt;='高考-分数线'!$C$3,$G199&gt;='高考-分数线'!$D$3),36,IF($G199&gt;='高考-分数线'!$D$3,18,0))))</f>
        <v>0</v>
      </c>
      <c r="P199" s="9">
        <f>IF($D199="理科",IF(AND($M199&gt;='高考-分数线'!$C$2,H199&gt;='高考-分数线'!$E$2),36,IF(H199&gt;='高考-分数线'!$E$2,18,0)),IF($D199="文科",IF(AND($M199&gt;='高考-分数线'!$C$3,H199&gt;='高考-分数线'!$E$3),36,IF(H199&gt;='高考-分数线'!$E$3,18,0))))</f>
        <v>0</v>
      </c>
      <c r="Q199" s="9">
        <f>IF($D199="理科",IF(AND($M199&gt;='高考-分数线'!$C$2,I199&gt;='高考-分数线'!$F$2),36,IF(I199&gt;='高考-分数线'!$F$2,18,0)),IF($D199="文科",IF(AND($M199&gt;='高考-分数线'!$C$3,I199&gt;='高考-分数线'!$F$3),36,IF(I199&gt;='高考-分数线'!$F$3,18,0))))</f>
        <v>0</v>
      </c>
      <c r="R199" s="9">
        <f>IF($D199="理科",IF(AND($M199&gt;='高考-分数线'!$C$2,J199&gt;='高考-分数线'!$G$2),36,IF(J199&gt;='高考-分数线'!$G$2,18,0)),IF($D199="文科",IF(AND($M199&gt;='高考-分数线'!$C$3,J199&gt;='高考-分数线'!$G$3),36,IF(J199&gt;='高考-分数线'!$G$3,18,0))))</f>
        <v>0</v>
      </c>
      <c r="S199" s="9">
        <f>IF($D199="理科",IF(AND($M199&gt;='高考-分数线'!$C$2,K199&gt;='高考-分数线'!$H$2),36,IF(K199&gt;='高考-分数线'!$H$2,18,0)),IF($D199="文科",IF(AND($M199&gt;='高考-分数线'!$C$3,K199&gt;='高考-分数线'!$H$3),36,IF(K199&gt;='高考-分数线'!$H$3,18,0))))</f>
        <v>0</v>
      </c>
      <c r="T199" s="9">
        <f>IF($D199="理科",IF(AND($M199&gt;='高考-分数线'!$C$2,L199&gt;='高考-分数线'!$I$2),36,IF(L199&gt;='高考-分数线'!$I$2,18,0)),IF($D199="文科",IF(AND($M199&gt;='高考-分数线'!$C$3,L199&gt;='高考-分数线'!$I$3),36,IF(L199&gt;='高考-分数线'!$I$3,18,0))))</f>
        <v>0</v>
      </c>
      <c r="U199" s="33"/>
      <c r="V199" s="54" t="s">
        <v>75</v>
      </c>
      <c r="W199" s="9">
        <f t="shared" si="112"/>
        <v>0</v>
      </c>
      <c r="X199" s="54" t="s">
        <v>81</v>
      </c>
      <c r="Y199" s="9">
        <f t="shared" si="113"/>
        <v>0</v>
      </c>
      <c r="Z199" s="54" t="s">
        <v>87</v>
      </c>
      <c r="AA199" s="9">
        <f t="shared" si="114"/>
        <v>0</v>
      </c>
      <c r="AB199" s="54" t="s">
        <v>95</v>
      </c>
      <c r="AC199" s="9">
        <f t="shared" si="115"/>
        <v>0</v>
      </c>
      <c r="AD199" s="54" t="s">
        <v>96</v>
      </c>
      <c r="AE199" s="9">
        <f t="shared" si="116"/>
        <v>0</v>
      </c>
      <c r="AF199" s="54" t="s">
        <v>121</v>
      </c>
      <c r="AG199" s="9">
        <f t="shared" si="117"/>
        <v>0</v>
      </c>
      <c r="AH199" s="9"/>
      <c r="AI199" s="9" t="s">
        <v>77</v>
      </c>
      <c r="AJ199" s="9">
        <f t="shared" si="118"/>
        <v>0</v>
      </c>
      <c r="AK199" s="55" t="s">
        <v>83</v>
      </c>
      <c r="AL199" s="9">
        <f t="shared" si="119"/>
        <v>0</v>
      </c>
      <c r="AM199" s="9" t="s">
        <v>89</v>
      </c>
      <c r="AN199" s="9">
        <f t="shared" si="120"/>
        <v>0</v>
      </c>
      <c r="AO199" s="54" t="s">
        <v>93</v>
      </c>
      <c r="AP199" s="9">
        <f t="shared" si="121"/>
        <v>0</v>
      </c>
      <c r="AQ199" s="54" t="s">
        <v>99</v>
      </c>
      <c r="AR199" s="9">
        <f t="shared" si="122"/>
        <v>0</v>
      </c>
      <c r="AS199" s="54" t="s">
        <v>102</v>
      </c>
      <c r="AT199" s="9">
        <f t="shared" si="123"/>
        <v>0</v>
      </c>
      <c r="AU199" s="9"/>
      <c r="AV199" s="54" t="s">
        <v>77</v>
      </c>
      <c r="AW199" s="9">
        <f t="shared" si="124"/>
        <v>0</v>
      </c>
      <c r="AX199" s="54" t="s">
        <v>132</v>
      </c>
      <c r="AY199" s="9">
        <f t="shared" si="125"/>
        <v>0</v>
      </c>
      <c r="AZ199" s="54" t="s">
        <v>89</v>
      </c>
      <c r="BA199" s="9">
        <f t="shared" si="126"/>
        <v>0</v>
      </c>
      <c r="BB199" s="54" t="s">
        <v>93</v>
      </c>
      <c r="BC199" s="9">
        <f t="shared" si="127"/>
        <v>0</v>
      </c>
      <c r="BD199" s="54" t="s">
        <v>96</v>
      </c>
      <c r="BE199" s="9">
        <f t="shared" si="128"/>
        <v>0</v>
      </c>
      <c r="BF199" s="54" t="s">
        <v>122</v>
      </c>
      <c r="BG199" s="9">
        <f t="shared" si="129"/>
        <v>0</v>
      </c>
      <c r="BH199" s="9"/>
      <c r="BI199" s="54" t="s">
        <v>77</v>
      </c>
      <c r="BJ199" s="9">
        <f t="shared" si="130"/>
        <v>0</v>
      </c>
      <c r="BK199" s="55" t="s">
        <v>83</v>
      </c>
      <c r="BL199" s="9">
        <f t="shared" si="131"/>
        <v>0</v>
      </c>
      <c r="BM199" s="54" t="s">
        <v>89</v>
      </c>
      <c r="BN199" s="9">
        <f t="shared" si="132"/>
        <v>0</v>
      </c>
      <c r="BO199" s="54" t="s">
        <v>93</v>
      </c>
      <c r="BP199" s="9">
        <f t="shared" si="133"/>
        <v>0</v>
      </c>
      <c r="BQ199" s="54" t="s">
        <v>96</v>
      </c>
      <c r="BR199" s="9">
        <f t="shared" si="134"/>
        <v>0</v>
      </c>
      <c r="BS199" s="54" t="s">
        <v>122</v>
      </c>
      <c r="BT199" s="9">
        <f t="shared" si="135"/>
        <v>0</v>
      </c>
      <c r="BU199" s="9"/>
      <c r="BV199" s="54" t="s">
        <v>75</v>
      </c>
      <c r="BW199" s="9">
        <f t="shared" si="136"/>
        <v>0</v>
      </c>
      <c r="BX199" s="55" t="s">
        <v>138</v>
      </c>
      <c r="BY199" s="9">
        <f t="shared" si="137"/>
        <v>0</v>
      </c>
      <c r="BZ199" s="54" t="s">
        <v>88</v>
      </c>
      <c r="CA199" s="9">
        <f t="shared" si="138"/>
        <v>0</v>
      </c>
      <c r="CB199" s="54" t="s">
        <v>93</v>
      </c>
      <c r="CC199" s="9">
        <f t="shared" si="139"/>
        <v>0</v>
      </c>
      <c r="CD199" s="54" t="s">
        <v>99</v>
      </c>
      <c r="CE199" s="9">
        <f t="shared" si="140"/>
        <v>0</v>
      </c>
      <c r="CF199" s="54" t="s">
        <v>102</v>
      </c>
      <c r="CG199" s="9">
        <f t="shared" si="141"/>
        <v>0</v>
      </c>
      <c r="CH199" s="9"/>
      <c r="CI199" s="54" t="s">
        <v>75</v>
      </c>
      <c r="CJ199" s="9">
        <f t="shared" si="142"/>
        <v>0</v>
      </c>
      <c r="CK199" s="55" t="s">
        <v>138</v>
      </c>
      <c r="CL199" s="9">
        <f t="shared" si="143"/>
        <v>0</v>
      </c>
      <c r="CM199" s="54" t="s">
        <v>88</v>
      </c>
      <c r="CN199" s="9">
        <f t="shared" si="144"/>
        <v>0</v>
      </c>
      <c r="CO199" s="54" t="s">
        <v>93</v>
      </c>
      <c r="CP199" s="9">
        <f t="shared" si="145"/>
        <v>0</v>
      </c>
      <c r="CQ199" s="54" t="s">
        <v>99</v>
      </c>
      <c r="CR199" s="9">
        <f t="shared" si="146"/>
        <v>0</v>
      </c>
      <c r="CS199" s="54" t="s">
        <v>102</v>
      </c>
      <c r="CT199" s="9">
        <f t="shared" si="147"/>
        <v>0</v>
      </c>
    </row>
    <row r="200" spans="1:98" x14ac:dyDescent="0.15">
      <c r="A200" s="33" t="s">
        <v>561</v>
      </c>
      <c r="B200" s="34" t="s">
        <v>562</v>
      </c>
      <c r="C200" s="35" t="s">
        <v>170</v>
      </c>
      <c r="D200" s="35" t="s">
        <v>51</v>
      </c>
      <c r="E200" s="9"/>
      <c r="F200" s="36"/>
      <c r="G200" s="33">
        <v>86</v>
      </c>
      <c r="H200" s="9">
        <v>64</v>
      </c>
      <c r="I200" s="9">
        <v>49</v>
      </c>
      <c r="J200" s="9">
        <v>32</v>
      </c>
      <c r="K200" s="9">
        <v>48.5</v>
      </c>
      <c r="L200" s="9">
        <v>45.5</v>
      </c>
      <c r="M200" s="4">
        <f t="shared" si="111"/>
        <v>325</v>
      </c>
      <c r="N200" s="33"/>
      <c r="O200" s="9">
        <f>IF($D200="理科",IF(AND($M200&gt;='高考-分数线'!$C$2,$G200&gt;='高考-分数线'!$D$2),36,IF($G200&gt;='高考-分数线'!$D$2,18,0)),IF($D200="文科",IF(AND($M200&gt;='高考-分数线'!$C$3,$G200&gt;='高考-分数线'!$D$3),36,IF($G200&gt;='高考-分数线'!$D$3,18,0))))</f>
        <v>0</v>
      </c>
      <c r="P200" s="9">
        <f>IF($D200="理科",IF(AND($M200&gt;='高考-分数线'!$C$2,H200&gt;='高考-分数线'!$E$2),36,IF(H200&gt;='高考-分数线'!$E$2,18,0)),IF($D200="文科",IF(AND($M200&gt;='高考-分数线'!$C$3,H200&gt;='高考-分数线'!$E$3),36,IF(H200&gt;='高考-分数线'!$E$3,18,0))))</f>
        <v>0</v>
      </c>
      <c r="Q200" s="9">
        <f>IF($D200="理科",IF(AND($M200&gt;='高考-分数线'!$C$2,I200&gt;='高考-分数线'!$F$2),36,IF(I200&gt;='高考-分数线'!$F$2,18,0)),IF($D200="文科",IF(AND($M200&gt;='高考-分数线'!$C$3,I200&gt;='高考-分数线'!$F$3),36,IF(I200&gt;='高考-分数线'!$F$3,18,0))))</f>
        <v>0</v>
      </c>
      <c r="R200" s="9">
        <f>IF($D200="理科",IF(AND($M200&gt;='高考-分数线'!$C$2,J200&gt;='高考-分数线'!$G$2),36,IF(J200&gt;='高考-分数线'!$G$2,18,0)),IF($D200="文科",IF(AND($M200&gt;='高考-分数线'!$C$3,J200&gt;='高考-分数线'!$G$3),36,IF(J200&gt;='高考-分数线'!$G$3,18,0))))</f>
        <v>0</v>
      </c>
      <c r="S200" s="9">
        <f>IF($D200="理科",IF(AND($M200&gt;='高考-分数线'!$C$2,K200&gt;='高考-分数线'!$H$2),36,IF(K200&gt;='高考-分数线'!$H$2,18,0)),IF($D200="文科",IF(AND($M200&gt;='高考-分数线'!$C$3,K200&gt;='高考-分数线'!$H$3),36,IF(K200&gt;='高考-分数线'!$H$3,18,0))))</f>
        <v>0</v>
      </c>
      <c r="T200" s="9">
        <f>IF($D200="理科",IF(AND($M200&gt;='高考-分数线'!$C$2,L200&gt;='高考-分数线'!$I$2),36,IF(L200&gt;='高考-分数线'!$I$2,18,0)),IF($D200="文科",IF(AND($M200&gt;='高考-分数线'!$C$3,L200&gt;='高考-分数线'!$I$3),36,IF(L200&gt;='高考-分数线'!$I$3,18,0))))</f>
        <v>0</v>
      </c>
      <c r="U200" s="33"/>
      <c r="V200" s="54" t="s">
        <v>78</v>
      </c>
      <c r="W200" s="9">
        <f t="shared" si="112"/>
        <v>0</v>
      </c>
      <c r="X200" s="54" t="s">
        <v>79</v>
      </c>
      <c r="Y200" s="9">
        <f t="shared" si="113"/>
        <v>0</v>
      </c>
      <c r="Z200" s="54" t="s">
        <v>86</v>
      </c>
      <c r="AA200" s="9">
        <f t="shared" si="114"/>
        <v>0</v>
      </c>
      <c r="AB200" s="54" t="s">
        <v>94</v>
      </c>
      <c r="AC200" s="9">
        <f t="shared" si="115"/>
        <v>0</v>
      </c>
      <c r="AD200" s="54" t="s">
        <v>99</v>
      </c>
      <c r="AE200" s="9">
        <f t="shared" si="116"/>
        <v>0</v>
      </c>
      <c r="AF200" s="54" t="s">
        <v>102</v>
      </c>
      <c r="AG200" s="9">
        <f t="shared" si="117"/>
        <v>0</v>
      </c>
      <c r="AH200" s="9"/>
      <c r="AI200" s="9" t="s">
        <v>75</v>
      </c>
      <c r="AJ200" s="9">
        <f t="shared" si="118"/>
        <v>0</v>
      </c>
      <c r="AK200" s="55" t="s">
        <v>82</v>
      </c>
      <c r="AL200" s="9">
        <f t="shared" si="119"/>
        <v>0</v>
      </c>
      <c r="AM200" s="9" t="s">
        <v>88</v>
      </c>
      <c r="AN200" s="9">
        <f t="shared" si="120"/>
        <v>0</v>
      </c>
      <c r="AO200" s="54" t="s">
        <v>95</v>
      </c>
      <c r="AP200" s="9">
        <f t="shared" si="121"/>
        <v>0</v>
      </c>
      <c r="AQ200" s="54" t="s">
        <v>96</v>
      </c>
      <c r="AR200" s="9">
        <f t="shared" si="122"/>
        <v>0</v>
      </c>
      <c r="AS200" s="54" t="s">
        <v>122</v>
      </c>
      <c r="AT200" s="9">
        <f t="shared" si="123"/>
        <v>0</v>
      </c>
      <c r="AU200" s="9"/>
      <c r="AV200" s="54" t="s">
        <v>75</v>
      </c>
      <c r="AW200" s="9">
        <f t="shared" si="124"/>
        <v>0</v>
      </c>
      <c r="AX200" s="54" t="s">
        <v>79</v>
      </c>
      <c r="AY200" s="9">
        <f t="shared" si="125"/>
        <v>0</v>
      </c>
      <c r="AZ200" s="54" t="s">
        <v>85</v>
      </c>
      <c r="BA200" s="9">
        <f t="shared" si="126"/>
        <v>0</v>
      </c>
      <c r="BB200" s="54" t="s">
        <v>93</v>
      </c>
      <c r="BC200" s="9">
        <f t="shared" si="127"/>
        <v>0</v>
      </c>
      <c r="BD200" s="54" t="s">
        <v>96</v>
      </c>
      <c r="BE200" s="9">
        <f t="shared" si="128"/>
        <v>0</v>
      </c>
      <c r="BF200" s="54" t="s">
        <v>122</v>
      </c>
      <c r="BG200" s="9">
        <f t="shared" si="129"/>
        <v>0</v>
      </c>
      <c r="BH200" s="9"/>
      <c r="BI200" s="54" t="s">
        <v>75</v>
      </c>
      <c r="BJ200" s="9">
        <f t="shared" si="130"/>
        <v>0</v>
      </c>
      <c r="BK200" s="55" t="s">
        <v>79</v>
      </c>
      <c r="BL200" s="9">
        <f t="shared" si="131"/>
        <v>0</v>
      </c>
      <c r="BM200" s="54" t="s">
        <v>85</v>
      </c>
      <c r="BN200" s="9">
        <f t="shared" si="132"/>
        <v>0</v>
      </c>
      <c r="BO200" s="54" t="s">
        <v>93</v>
      </c>
      <c r="BP200" s="9">
        <f t="shared" si="133"/>
        <v>0</v>
      </c>
      <c r="BQ200" s="54" t="s">
        <v>96</v>
      </c>
      <c r="BR200" s="9">
        <f t="shared" si="134"/>
        <v>0</v>
      </c>
      <c r="BS200" s="54" t="s">
        <v>122</v>
      </c>
      <c r="BT200" s="9">
        <f t="shared" si="135"/>
        <v>0</v>
      </c>
      <c r="BU200" s="9"/>
      <c r="BV200" s="54" t="s">
        <v>74</v>
      </c>
      <c r="BW200" s="9">
        <f t="shared" si="136"/>
        <v>0</v>
      </c>
      <c r="BX200" s="55" t="s">
        <v>137</v>
      </c>
      <c r="BY200" s="9">
        <f t="shared" si="137"/>
        <v>0</v>
      </c>
      <c r="BZ200" s="54" t="s">
        <v>85</v>
      </c>
      <c r="CA200" s="9">
        <f t="shared" si="138"/>
        <v>0</v>
      </c>
      <c r="CB200" s="54" t="s">
        <v>94</v>
      </c>
      <c r="CC200" s="9">
        <f t="shared" si="139"/>
        <v>0</v>
      </c>
      <c r="CD200" s="54" t="s">
        <v>96</v>
      </c>
      <c r="CE200" s="9">
        <f t="shared" si="140"/>
        <v>0</v>
      </c>
      <c r="CF200" s="54" t="s">
        <v>122</v>
      </c>
      <c r="CG200" s="9">
        <f t="shared" si="141"/>
        <v>0</v>
      </c>
      <c r="CH200" s="9"/>
      <c r="CI200" s="54" t="s">
        <v>74</v>
      </c>
      <c r="CJ200" s="9">
        <f t="shared" si="142"/>
        <v>0</v>
      </c>
      <c r="CK200" s="55" t="s">
        <v>137</v>
      </c>
      <c r="CL200" s="9">
        <f t="shared" si="143"/>
        <v>0</v>
      </c>
      <c r="CM200" s="54" t="s">
        <v>85</v>
      </c>
      <c r="CN200" s="9">
        <f t="shared" si="144"/>
        <v>0</v>
      </c>
      <c r="CO200" s="54" t="s">
        <v>94</v>
      </c>
      <c r="CP200" s="9">
        <f t="shared" si="145"/>
        <v>0</v>
      </c>
      <c r="CQ200" s="54" t="s">
        <v>96</v>
      </c>
      <c r="CR200" s="9">
        <f t="shared" si="146"/>
        <v>0</v>
      </c>
      <c r="CS200" s="54" t="s">
        <v>122</v>
      </c>
      <c r="CT200" s="9">
        <f t="shared" si="147"/>
        <v>0</v>
      </c>
    </row>
    <row r="201" spans="1:98" x14ac:dyDescent="0.15">
      <c r="A201" s="33" t="s">
        <v>563</v>
      </c>
      <c r="B201" s="34" t="s">
        <v>564</v>
      </c>
      <c r="C201" s="35" t="s">
        <v>170</v>
      </c>
      <c r="D201" s="35" t="s">
        <v>51</v>
      </c>
      <c r="E201" s="9"/>
      <c r="F201" s="36"/>
      <c r="G201" s="33">
        <v>83</v>
      </c>
      <c r="H201" s="9">
        <v>52</v>
      </c>
      <c r="I201" s="9">
        <v>93</v>
      </c>
      <c r="J201" s="9">
        <v>22</v>
      </c>
      <c r="K201" s="9">
        <v>34</v>
      </c>
      <c r="L201" s="9">
        <v>40</v>
      </c>
      <c r="M201" s="4">
        <f t="shared" si="111"/>
        <v>324</v>
      </c>
      <c r="N201" s="33"/>
      <c r="O201" s="9">
        <f>IF($D201="理科",IF(AND($M201&gt;='高考-分数线'!$C$2,$G201&gt;='高考-分数线'!$D$2),36,IF($G201&gt;='高考-分数线'!$D$2,18,0)),IF($D201="文科",IF(AND($M201&gt;='高考-分数线'!$C$3,$G201&gt;='高考-分数线'!$D$3),36,IF($G201&gt;='高考-分数线'!$D$3,18,0))))</f>
        <v>0</v>
      </c>
      <c r="P201" s="9">
        <f>IF($D201="理科",IF(AND($M201&gt;='高考-分数线'!$C$2,H201&gt;='高考-分数线'!$E$2),36,IF(H201&gt;='高考-分数线'!$E$2,18,0)),IF($D201="文科",IF(AND($M201&gt;='高考-分数线'!$C$3,H201&gt;='高考-分数线'!$E$3),36,IF(H201&gt;='高考-分数线'!$E$3,18,0))))</f>
        <v>0</v>
      </c>
      <c r="Q201" s="9">
        <f>IF($D201="理科",IF(AND($M201&gt;='高考-分数线'!$C$2,I201&gt;='高考-分数线'!$F$2),36,IF(I201&gt;='高考-分数线'!$F$2,18,0)),IF($D201="文科",IF(AND($M201&gt;='高考-分数线'!$C$3,I201&gt;='高考-分数线'!$F$3),36,IF(I201&gt;='高考-分数线'!$F$3,18,0))))</f>
        <v>0</v>
      </c>
      <c r="R201" s="9">
        <f>IF($D201="理科",IF(AND($M201&gt;='高考-分数线'!$C$2,J201&gt;='高考-分数线'!$G$2),36,IF(J201&gt;='高考-分数线'!$G$2,18,0)),IF($D201="文科",IF(AND($M201&gt;='高考-分数线'!$C$3,J201&gt;='高考-分数线'!$G$3),36,IF(J201&gt;='高考-分数线'!$G$3,18,0))))</f>
        <v>0</v>
      </c>
      <c r="S201" s="9">
        <f>IF($D201="理科",IF(AND($M201&gt;='高考-分数线'!$C$2,K201&gt;='高考-分数线'!$H$2),36,IF(K201&gt;='高考-分数线'!$H$2,18,0)),IF($D201="文科",IF(AND($M201&gt;='高考-分数线'!$C$3,K201&gt;='高考-分数线'!$H$3),36,IF(K201&gt;='高考-分数线'!$H$3,18,0))))</f>
        <v>0</v>
      </c>
      <c r="T201" s="9">
        <f>IF($D201="理科",IF(AND($M201&gt;='高考-分数线'!$C$2,L201&gt;='高考-分数线'!$I$2),36,IF(L201&gt;='高考-分数线'!$I$2,18,0)),IF($D201="文科",IF(AND($M201&gt;='高考-分数线'!$C$3,L201&gt;='高考-分数线'!$I$3),36,IF(L201&gt;='高考-分数线'!$I$3,18,0))))</f>
        <v>0</v>
      </c>
      <c r="U201" s="33"/>
      <c r="V201" s="54" t="s">
        <v>77</v>
      </c>
      <c r="W201" s="9">
        <f t="shared" si="112"/>
        <v>0</v>
      </c>
      <c r="X201" s="54" t="s">
        <v>81</v>
      </c>
      <c r="Y201" s="9">
        <f t="shared" si="113"/>
        <v>0</v>
      </c>
      <c r="Z201" s="54" t="s">
        <v>90</v>
      </c>
      <c r="AA201" s="9">
        <f t="shared" si="114"/>
        <v>0</v>
      </c>
      <c r="AB201" s="54" t="s">
        <v>93</v>
      </c>
      <c r="AC201" s="9">
        <f t="shared" si="115"/>
        <v>0</v>
      </c>
      <c r="AD201" s="54" t="s">
        <v>125</v>
      </c>
      <c r="AE201" s="9">
        <f t="shared" si="116"/>
        <v>0</v>
      </c>
      <c r="AF201" s="54" t="s">
        <v>102</v>
      </c>
      <c r="AG201" s="9">
        <f t="shared" si="117"/>
        <v>0</v>
      </c>
      <c r="AH201" s="9"/>
      <c r="AI201" s="9" t="s">
        <v>78</v>
      </c>
      <c r="AJ201" s="9">
        <f t="shared" si="118"/>
        <v>0</v>
      </c>
      <c r="AK201" s="55" t="s">
        <v>79</v>
      </c>
      <c r="AL201" s="9">
        <f t="shared" si="119"/>
        <v>0</v>
      </c>
      <c r="AM201" s="9" t="s">
        <v>89</v>
      </c>
      <c r="AN201" s="9">
        <f t="shared" si="120"/>
        <v>0</v>
      </c>
      <c r="AO201" s="54" t="s">
        <v>91</v>
      </c>
      <c r="AP201" s="9">
        <f t="shared" si="121"/>
        <v>0</v>
      </c>
      <c r="AQ201" s="54" t="s">
        <v>96</v>
      </c>
      <c r="AR201" s="9">
        <f t="shared" si="122"/>
        <v>0</v>
      </c>
      <c r="AS201" s="54" t="s">
        <v>102</v>
      </c>
      <c r="AT201" s="9">
        <f t="shared" si="123"/>
        <v>0</v>
      </c>
      <c r="AU201" s="9"/>
      <c r="AV201" s="54" t="s">
        <v>74</v>
      </c>
      <c r="AW201" s="9">
        <f t="shared" si="124"/>
        <v>0</v>
      </c>
      <c r="AX201" s="54" t="s">
        <v>79</v>
      </c>
      <c r="AY201" s="9">
        <f t="shared" si="125"/>
        <v>0</v>
      </c>
      <c r="AZ201" s="54" t="s">
        <v>88</v>
      </c>
      <c r="BA201" s="9">
        <f t="shared" si="126"/>
        <v>0</v>
      </c>
      <c r="BB201" s="54" t="s">
        <v>93</v>
      </c>
      <c r="BC201" s="9">
        <f t="shared" si="127"/>
        <v>0</v>
      </c>
      <c r="BD201" s="54" t="s">
        <v>99</v>
      </c>
      <c r="BE201" s="9">
        <f t="shared" si="128"/>
        <v>0</v>
      </c>
      <c r="BF201" s="54" t="s">
        <v>102</v>
      </c>
      <c r="BG201" s="9">
        <f t="shared" si="129"/>
        <v>0</v>
      </c>
      <c r="BH201" s="9"/>
      <c r="BI201" s="54" t="s">
        <v>74</v>
      </c>
      <c r="BJ201" s="9">
        <f t="shared" si="130"/>
        <v>0</v>
      </c>
      <c r="BK201" s="55" t="s">
        <v>79</v>
      </c>
      <c r="BL201" s="9">
        <f t="shared" si="131"/>
        <v>0</v>
      </c>
      <c r="BM201" s="54" t="s">
        <v>87</v>
      </c>
      <c r="BN201" s="9">
        <f t="shared" si="132"/>
        <v>0</v>
      </c>
      <c r="BO201" s="54" t="s">
        <v>93</v>
      </c>
      <c r="BP201" s="9">
        <f t="shared" si="133"/>
        <v>0</v>
      </c>
      <c r="BQ201" s="54" t="s">
        <v>99</v>
      </c>
      <c r="BR201" s="9">
        <f t="shared" si="134"/>
        <v>0</v>
      </c>
      <c r="BS201" s="54" t="s">
        <v>102</v>
      </c>
      <c r="BT201" s="9">
        <f t="shared" si="135"/>
        <v>0</v>
      </c>
      <c r="BU201" s="9"/>
      <c r="BV201" s="54" t="s">
        <v>74</v>
      </c>
      <c r="BW201" s="9">
        <f t="shared" si="136"/>
        <v>0</v>
      </c>
      <c r="BX201" s="55" t="s">
        <v>137</v>
      </c>
      <c r="BY201" s="9">
        <f t="shared" si="137"/>
        <v>0</v>
      </c>
      <c r="BZ201" s="54" t="s">
        <v>85</v>
      </c>
      <c r="CA201" s="9">
        <f t="shared" si="138"/>
        <v>0</v>
      </c>
      <c r="CB201" s="54" t="s">
        <v>94</v>
      </c>
      <c r="CC201" s="9">
        <f t="shared" si="139"/>
        <v>0</v>
      </c>
      <c r="CD201" s="54" t="s">
        <v>96</v>
      </c>
      <c r="CE201" s="9">
        <f t="shared" si="140"/>
        <v>0</v>
      </c>
      <c r="CF201" s="54" t="s">
        <v>122</v>
      </c>
      <c r="CG201" s="9">
        <f t="shared" si="141"/>
        <v>0</v>
      </c>
      <c r="CH201" s="9"/>
      <c r="CI201" s="54" t="s">
        <v>74</v>
      </c>
      <c r="CJ201" s="9">
        <f t="shared" si="142"/>
        <v>0</v>
      </c>
      <c r="CK201" s="55" t="s">
        <v>137</v>
      </c>
      <c r="CL201" s="9">
        <f t="shared" si="143"/>
        <v>0</v>
      </c>
      <c r="CM201" s="54" t="s">
        <v>85</v>
      </c>
      <c r="CN201" s="9">
        <f t="shared" si="144"/>
        <v>0</v>
      </c>
      <c r="CO201" s="54" t="s">
        <v>94</v>
      </c>
      <c r="CP201" s="9">
        <f t="shared" si="145"/>
        <v>0</v>
      </c>
      <c r="CQ201" s="54" t="s">
        <v>96</v>
      </c>
      <c r="CR201" s="9">
        <f t="shared" si="146"/>
        <v>0</v>
      </c>
      <c r="CS201" s="54" t="s">
        <v>122</v>
      </c>
      <c r="CT201" s="9">
        <f t="shared" si="147"/>
        <v>0</v>
      </c>
    </row>
    <row r="202" spans="1:98" x14ac:dyDescent="0.15">
      <c r="A202" s="33" t="s">
        <v>565</v>
      </c>
      <c r="B202" s="34" t="s">
        <v>566</v>
      </c>
      <c r="C202" s="35" t="s">
        <v>170</v>
      </c>
      <c r="D202" s="35" t="s">
        <v>51</v>
      </c>
      <c r="E202" s="9"/>
      <c r="F202" s="36"/>
      <c r="G202" s="33">
        <v>71</v>
      </c>
      <c r="H202" s="9">
        <v>66</v>
      </c>
      <c r="I202" s="9">
        <v>64</v>
      </c>
      <c r="J202" s="9">
        <v>23.5</v>
      </c>
      <c r="K202" s="9">
        <v>40</v>
      </c>
      <c r="L202" s="9">
        <v>58.5</v>
      </c>
      <c r="M202" s="4">
        <f t="shared" si="111"/>
        <v>323</v>
      </c>
      <c r="N202" s="33"/>
      <c r="O202" s="9">
        <f>IF($D202="理科",IF(AND($M202&gt;='高考-分数线'!$C$2,$G202&gt;='高考-分数线'!$D$2),36,IF($G202&gt;='高考-分数线'!$D$2,18,0)),IF($D202="文科",IF(AND($M202&gt;='高考-分数线'!$C$3,$G202&gt;='高考-分数线'!$D$3),36,IF($G202&gt;='高考-分数线'!$D$3,18,0))))</f>
        <v>0</v>
      </c>
      <c r="P202" s="9">
        <f>IF($D202="理科",IF(AND($M202&gt;='高考-分数线'!$C$2,H202&gt;='高考-分数线'!$E$2),36,IF(H202&gt;='高考-分数线'!$E$2,18,0)),IF($D202="文科",IF(AND($M202&gt;='高考-分数线'!$C$3,H202&gt;='高考-分数线'!$E$3),36,IF(H202&gt;='高考-分数线'!$E$3,18,0))))</f>
        <v>0</v>
      </c>
      <c r="Q202" s="9">
        <f>IF($D202="理科",IF(AND($M202&gt;='高考-分数线'!$C$2,I202&gt;='高考-分数线'!$F$2),36,IF(I202&gt;='高考-分数线'!$F$2,18,0)),IF($D202="文科",IF(AND($M202&gt;='高考-分数线'!$C$3,I202&gt;='高考-分数线'!$F$3),36,IF(I202&gt;='高考-分数线'!$F$3,18,0))))</f>
        <v>0</v>
      </c>
      <c r="R202" s="9">
        <f>IF($D202="理科",IF(AND($M202&gt;='高考-分数线'!$C$2,J202&gt;='高考-分数线'!$G$2),36,IF(J202&gt;='高考-分数线'!$G$2,18,0)),IF($D202="文科",IF(AND($M202&gt;='高考-分数线'!$C$3,J202&gt;='高考-分数线'!$G$3),36,IF(J202&gt;='高考-分数线'!$G$3,18,0))))</f>
        <v>0</v>
      </c>
      <c r="S202" s="9">
        <f>IF($D202="理科",IF(AND($M202&gt;='高考-分数线'!$C$2,K202&gt;='高考-分数线'!$H$2),36,IF(K202&gt;='高考-分数线'!$H$2,18,0)),IF($D202="文科",IF(AND($M202&gt;='高考-分数线'!$C$3,K202&gt;='高考-分数线'!$H$3),36,IF(K202&gt;='高考-分数线'!$H$3,18,0))))</f>
        <v>0</v>
      </c>
      <c r="T202" s="9">
        <f>IF($D202="理科",IF(AND($M202&gt;='高考-分数线'!$C$2,L202&gt;='高考-分数线'!$I$2),36,IF(L202&gt;='高考-分数线'!$I$2,18,0)),IF($D202="文科",IF(AND($M202&gt;='高考-分数线'!$C$3,L202&gt;='高考-分数线'!$I$3),36,IF(L202&gt;='高考-分数线'!$I$3,18,0))))</f>
        <v>0</v>
      </c>
      <c r="U202" s="33"/>
      <c r="V202" s="54" t="s">
        <v>77</v>
      </c>
      <c r="W202" s="9">
        <f t="shared" si="112"/>
        <v>0</v>
      </c>
      <c r="X202" s="54" t="s">
        <v>82</v>
      </c>
      <c r="Y202" s="9">
        <f t="shared" si="113"/>
        <v>0</v>
      </c>
      <c r="Z202" s="54" t="s">
        <v>90</v>
      </c>
      <c r="AA202" s="9">
        <f t="shared" si="114"/>
        <v>0</v>
      </c>
      <c r="AB202" s="54" t="s">
        <v>94</v>
      </c>
      <c r="AC202" s="9">
        <f t="shared" si="115"/>
        <v>0</v>
      </c>
      <c r="AD202" s="54" t="s">
        <v>96</v>
      </c>
      <c r="AE202" s="9">
        <f t="shared" si="116"/>
        <v>0</v>
      </c>
      <c r="AF202" s="54" t="s">
        <v>102</v>
      </c>
      <c r="AG202" s="9">
        <f t="shared" si="117"/>
        <v>0</v>
      </c>
      <c r="AH202" s="9"/>
      <c r="AI202" s="9" t="s">
        <v>77</v>
      </c>
      <c r="AJ202" s="9">
        <f t="shared" si="118"/>
        <v>0</v>
      </c>
      <c r="AK202" s="55" t="s">
        <v>83</v>
      </c>
      <c r="AL202" s="9">
        <f t="shared" si="119"/>
        <v>0</v>
      </c>
      <c r="AM202" s="9" t="s">
        <v>86</v>
      </c>
      <c r="AN202" s="9">
        <f t="shared" si="120"/>
        <v>0</v>
      </c>
      <c r="AO202" s="54" t="s">
        <v>93</v>
      </c>
      <c r="AP202" s="9">
        <f t="shared" si="121"/>
        <v>0</v>
      </c>
      <c r="AQ202" s="54" t="s">
        <v>99</v>
      </c>
      <c r="AR202" s="9">
        <f t="shared" si="122"/>
        <v>0</v>
      </c>
      <c r="AS202" s="54" t="s">
        <v>102</v>
      </c>
      <c r="AT202" s="9">
        <f t="shared" si="123"/>
        <v>0</v>
      </c>
      <c r="AU202" s="9"/>
      <c r="AV202" s="54" t="s">
        <v>77</v>
      </c>
      <c r="AW202" s="9">
        <f t="shared" si="124"/>
        <v>0</v>
      </c>
      <c r="AX202" s="54" t="s">
        <v>80</v>
      </c>
      <c r="AY202" s="9">
        <f t="shared" si="125"/>
        <v>0</v>
      </c>
      <c r="AZ202" s="54" t="s">
        <v>85</v>
      </c>
      <c r="BA202" s="9">
        <f t="shared" si="126"/>
        <v>0</v>
      </c>
      <c r="BB202" s="54" t="s">
        <v>95</v>
      </c>
      <c r="BC202" s="9">
        <f t="shared" si="127"/>
        <v>0</v>
      </c>
      <c r="BD202" s="54" t="s">
        <v>99</v>
      </c>
      <c r="BE202" s="9">
        <f t="shared" si="128"/>
        <v>0</v>
      </c>
      <c r="BF202" s="54" t="s">
        <v>122</v>
      </c>
      <c r="BG202" s="9">
        <f t="shared" si="129"/>
        <v>0</v>
      </c>
      <c r="BH202" s="9"/>
      <c r="BI202" s="54" t="s">
        <v>77</v>
      </c>
      <c r="BJ202" s="9">
        <f t="shared" si="130"/>
        <v>0</v>
      </c>
      <c r="BK202" s="55" t="s">
        <v>80</v>
      </c>
      <c r="BL202" s="9">
        <f t="shared" si="131"/>
        <v>0</v>
      </c>
      <c r="BM202" s="54" t="s">
        <v>85</v>
      </c>
      <c r="BN202" s="9">
        <f t="shared" si="132"/>
        <v>0</v>
      </c>
      <c r="BO202" s="54" t="s">
        <v>95</v>
      </c>
      <c r="BP202" s="9">
        <f t="shared" si="133"/>
        <v>0</v>
      </c>
      <c r="BQ202" s="54" t="s">
        <v>99</v>
      </c>
      <c r="BR202" s="9">
        <f t="shared" si="134"/>
        <v>0</v>
      </c>
      <c r="BS202" s="54" t="s">
        <v>122</v>
      </c>
      <c r="BT202" s="9">
        <f t="shared" si="135"/>
        <v>0</v>
      </c>
      <c r="BU202" s="9"/>
      <c r="BV202" s="54" t="s">
        <v>77</v>
      </c>
      <c r="BW202" s="9">
        <f t="shared" si="136"/>
        <v>0</v>
      </c>
      <c r="BX202" s="55" t="s">
        <v>83</v>
      </c>
      <c r="BY202" s="9">
        <f t="shared" si="137"/>
        <v>0</v>
      </c>
      <c r="BZ202" s="54" t="s">
        <v>90</v>
      </c>
      <c r="CA202" s="9">
        <f t="shared" si="138"/>
        <v>0</v>
      </c>
      <c r="CB202" s="54" t="s">
        <v>95</v>
      </c>
      <c r="CC202" s="9">
        <f t="shared" si="139"/>
        <v>0</v>
      </c>
      <c r="CD202" s="54" t="s">
        <v>99</v>
      </c>
      <c r="CE202" s="9">
        <f t="shared" si="140"/>
        <v>0</v>
      </c>
      <c r="CF202" s="54" t="s">
        <v>102</v>
      </c>
      <c r="CG202" s="9">
        <f t="shared" si="141"/>
        <v>0</v>
      </c>
      <c r="CH202" s="9"/>
      <c r="CI202" s="54" t="s">
        <v>77</v>
      </c>
      <c r="CJ202" s="9">
        <f t="shared" si="142"/>
        <v>0</v>
      </c>
      <c r="CK202" s="55" t="s">
        <v>83</v>
      </c>
      <c r="CL202" s="9">
        <f t="shared" si="143"/>
        <v>0</v>
      </c>
      <c r="CM202" s="54" t="s">
        <v>90</v>
      </c>
      <c r="CN202" s="9">
        <f t="shared" si="144"/>
        <v>0</v>
      </c>
      <c r="CO202" s="54" t="s">
        <v>95</v>
      </c>
      <c r="CP202" s="9">
        <f t="shared" si="145"/>
        <v>0</v>
      </c>
      <c r="CQ202" s="54" t="s">
        <v>99</v>
      </c>
      <c r="CR202" s="9">
        <f t="shared" si="146"/>
        <v>0</v>
      </c>
      <c r="CS202" s="54" t="s">
        <v>102</v>
      </c>
      <c r="CT202" s="9">
        <f t="shared" si="147"/>
        <v>0</v>
      </c>
    </row>
    <row r="203" spans="1:98" x14ac:dyDescent="0.15">
      <c r="A203" s="33" t="s">
        <v>567</v>
      </c>
      <c r="B203" s="34" t="s">
        <v>568</v>
      </c>
      <c r="C203" s="35" t="s">
        <v>170</v>
      </c>
      <c r="D203" s="35" t="s">
        <v>51</v>
      </c>
      <c r="E203" s="9"/>
      <c r="F203" s="36"/>
      <c r="G203" s="33">
        <v>74</v>
      </c>
      <c r="H203" s="9">
        <v>67</v>
      </c>
      <c r="I203" s="9">
        <v>74</v>
      </c>
      <c r="J203" s="9">
        <v>33</v>
      </c>
      <c r="K203" s="9">
        <v>35</v>
      </c>
      <c r="L203" s="9">
        <v>39.5</v>
      </c>
      <c r="M203" s="4">
        <f t="shared" si="111"/>
        <v>322.5</v>
      </c>
      <c r="N203" s="33"/>
      <c r="O203" s="9">
        <f>IF($D203="理科",IF(AND($M203&gt;='高考-分数线'!$C$2,$G203&gt;='高考-分数线'!$D$2),36,IF($G203&gt;='高考-分数线'!$D$2,18,0)),IF($D203="文科",IF(AND($M203&gt;='高考-分数线'!$C$3,$G203&gt;='高考-分数线'!$D$3),36,IF($G203&gt;='高考-分数线'!$D$3,18,0))))</f>
        <v>0</v>
      </c>
      <c r="P203" s="9">
        <f>IF($D203="理科",IF(AND($M203&gt;='高考-分数线'!$C$2,H203&gt;='高考-分数线'!$E$2),36,IF(H203&gt;='高考-分数线'!$E$2,18,0)),IF($D203="文科",IF(AND($M203&gt;='高考-分数线'!$C$3,H203&gt;='高考-分数线'!$E$3),36,IF(H203&gt;='高考-分数线'!$E$3,18,0))))</f>
        <v>0</v>
      </c>
      <c r="Q203" s="9">
        <f>IF($D203="理科",IF(AND($M203&gt;='高考-分数线'!$C$2,I203&gt;='高考-分数线'!$F$2),36,IF(I203&gt;='高考-分数线'!$F$2,18,0)),IF($D203="文科",IF(AND($M203&gt;='高考-分数线'!$C$3,I203&gt;='高考-分数线'!$F$3),36,IF(I203&gt;='高考-分数线'!$F$3,18,0))))</f>
        <v>0</v>
      </c>
      <c r="R203" s="9">
        <f>IF($D203="理科",IF(AND($M203&gt;='高考-分数线'!$C$2,J203&gt;='高考-分数线'!$G$2),36,IF(J203&gt;='高考-分数线'!$G$2,18,0)),IF($D203="文科",IF(AND($M203&gt;='高考-分数线'!$C$3,J203&gt;='高考-分数线'!$G$3),36,IF(J203&gt;='高考-分数线'!$G$3,18,0))))</f>
        <v>0</v>
      </c>
      <c r="S203" s="9">
        <f>IF($D203="理科",IF(AND($M203&gt;='高考-分数线'!$C$2,K203&gt;='高考-分数线'!$H$2),36,IF(K203&gt;='高考-分数线'!$H$2,18,0)),IF($D203="文科",IF(AND($M203&gt;='高考-分数线'!$C$3,K203&gt;='高考-分数线'!$H$3),36,IF(K203&gt;='高考-分数线'!$H$3,18,0))))</f>
        <v>0</v>
      </c>
      <c r="T203" s="9">
        <f>IF($D203="理科",IF(AND($M203&gt;='高考-分数线'!$C$2,L203&gt;='高考-分数线'!$I$2),36,IF(L203&gt;='高考-分数线'!$I$2,18,0)),IF($D203="文科",IF(AND($M203&gt;='高考-分数线'!$C$3,L203&gt;='高考-分数线'!$I$3),36,IF(L203&gt;='高考-分数线'!$I$3,18,0))))</f>
        <v>0</v>
      </c>
      <c r="U203" s="33"/>
      <c r="V203" s="54" t="s">
        <v>77</v>
      </c>
      <c r="W203" s="9">
        <f t="shared" si="112"/>
        <v>0</v>
      </c>
      <c r="X203" s="54" t="s">
        <v>82</v>
      </c>
      <c r="Y203" s="9">
        <f t="shared" si="113"/>
        <v>0</v>
      </c>
      <c r="Z203" s="54" t="s">
        <v>90</v>
      </c>
      <c r="AA203" s="9">
        <f t="shared" si="114"/>
        <v>0</v>
      </c>
      <c r="AB203" s="54" t="s">
        <v>94</v>
      </c>
      <c r="AC203" s="9">
        <f t="shared" si="115"/>
        <v>0</v>
      </c>
      <c r="AD203" s="54" t="s">
        <v>96</v>
      </c>
      <c r="AE203" s="9">
        <f t="shared" si="116"/>
        <v>0</v>
      </c>
      <c r="AF203" s="54" t="s">
        <v>102</v>
      </c>
      <c r="AG203" s="9">
        <f t="shared" si="117"/>
        <v>0</v>
      </c>
      <c r="AH203" s="9"/>
      <c r="AI203" s="9" t="s">
        <v>74</v>
      </c>
      <c r="AJ203" s="9">
        <f t="shared" si="118"/>
        <v>0</v>
      </c>
      <c r="AK203" s="55" t="s">
        <v>79</v>
      </c>
      <c r="AL203" s="9">
        <f t="shared" si="119"/>
        <v>0</v>
      </c>
      <c r="AM203" s="9" t="s">
        <v>90</v>
      </c>
      <c r="AN203" s="9">
        <f t="shared" si="120"/>
        <v>0</v>
      </c>
      <c r="AO203" s="54" t="s">
        <v>94</v>
      </c>
      <c r="AP203" s="9">
        <f t="shared" si="121"/>
        <v>0</v>
      </c>
      <c r="AQ203" s="54" t="s">
        <v>99</v>
      </c>
      <c r="AR203" s="9">
        <f t="shared" si="122"/>
        <v>0</v>
      </c>
      <c r="AS203" s="54" t="s">
        <v>122</v>
      </c>
      <c r="AT203" s="9">
        <f t="shared" si="123"/>
        <v>0</v>
      </c>
      <c r="AU203" s="9"/>
      <c r="AV203" s="54" t="s">
        <v>75</v>
      </c>
      <c r="AW203" s="9">
        <f t="shared" si="124"/>
        <v>0</v>
      </c>
      <c r="AX203" s="54" t="s">
        <v>79</v>
      </c>
      <c r="AY203" s="9">
        <f t="shared" si="125"/>
        <v>0</v>
      </c>
      <c r="AZ203" s="54" t="s">
        <v>85</v>
      </c>
      <c r="BA203" s="9">
        <f t="shared" si="126"/>
        <v>0</v>
      </c>
      <c r="BB203" s="54" t="s">
        <v>93</v>
      </c>
      <c r="BC203" s="9">
        <f t="shared" si="127"/>
        <v>0</v>
      </c>
      <c r="BD203" s="54" t="s">
        <v>96</v>
      </c>
      <c r="BE203" s="9">
        <f t="shared" si="128"/>
        <v>0</v>
      </c>
      <c r="BF203" s="54" t="s">
        <v>122</v>
      </c>
      <c r="BG203" s="9">
        <f t="shared" si="129"/>
        <v>0</v>
      </c>
      <c r="BH203" s="9"/>
      <c r="BI203" s="54" t="s">
        <v>75</v>
      </c>
      <c r="BJ203" s="9">
        <f t="shared" si="130"/>
        <v>0</v>
      </c>
      <c r="BK203" s="55" t="s">
        <v>79</v>
      </c>
      <c r="BL203" s="9">
        <f t="shared" si="131"/>
        <v>0</v>
      </c>
      <c r="BM203" s="54" t="s">
        <v>85</v>
      </c>
      <c r="BN203" s="9">
        <f t="shared" si="132"/>
        <v>0</v>
      </c>
      <c r="BO203" s="54" t="s">
        <v>93</v>
      </c>
      <c r="BP203" s="9">
        <f t="shared" si="133"/>
        <v>0</v>
      </c>
      <c r="BQ203" s="54" t="s">
        <v>96</v>
      </c>
      <c r="BR203" s="9">
        <f t="shared" si="134"/>
        <v>0</v>
      </c>
      <c r="BS203" s="54" t="s">
        <v>122</v>
      </c>
      <c r="BT203" s="9">
        <f t="shared" si="135"/>
        <v>0</v>
      </c>
      <c r="BU203" s="9"/>
      <c r="BV203" s="54" t="s">
        <v>77</v>
      </c>
      <c r="BW203" s="9">
        <f t="shared" si="136"/>
        <v>0</v>
      </c>
      <c r="BX203" s="55" t="s">
        <v>83</v>
      </c>
      <c r="BY203" s="9">
        <f t="shared" si="137"/>
        <v>0</v>
      </c>
      <c r="BZ203" s="54" t="s">
        <v>90</v>
      </c>
      <c r="CA203" s="9">
        <f t="shared" si="138"/>
        <v>0</v>
      </c>
      <c r="CB203" s="54" t="s">
        <v>95</v>
      </c>
      <c r="CC203" s="9">
        <f t="shared" si="139"/>
        <v>0</v>
      </c>
      <c r="CD203" s="54" t="s">
        <v>99</v>
      </c>
      <c r="CE203" s="9">
        <f t="shared" si="140"/>
        <v>0</v>
      </c>
      <c r="CF203" s="54" t="s">
        <v>102</v>
      </c>
      <c r="CG203" s="9">
        <f t="shared" si="141"/>
        <v>0</v>
      </c>
      <c r="CH203" s="9"/>
      <c r="CI203" s="54" t="s">
        <v>77</v>
      </c>
      <c r="CJ203" s="9">
        <f t="shared" si="142"/>
        <v>0</v>
      </c>
      <c r="CK203" s="55" t="s">
        <v>83</v>
      </c>
      <c r="CL203" s="9">
        <f t="shared" si="143"/>
        <v>0</v>
      </c>
      <c r="CM203" s="54" t="s">
        <v>90</v>
      </c>
      <c r="CN203" s="9">
        <f t="shared" si="144"/>
        <v>0</v>
      </c>
      <c r="CO203" s="54" t="s">
        <v>95</v>
      </c>
      <c r="CP203" s="9">
        <f t="shared" si="145"/>
        <v>0</v>
      </c>
      <c r="CQ203" s="54" t="s">
        <v>99</v>
      </c>
      <c r="CR203" s="9">
        <f t="shared" si="146"/>
        <v>0</v>
      </c>
      <c r="CS203" s="54" t="s">
        <v>102</v>
      </c>
      <c r="CT203" s="9">
        <f t="shared" si="147"/>
        <v>0</v>
      </c>
    </row>
    <row r="204" spans="1:98" x14ac:dyDescent="0.15">
      <c r="A204" s="33" t="s">
        <v>569</v>
      </c>
      <c r="B204" s="34" t="s">
        <v>570</v>
      </c>
      <c r="C204" s="35" t="s">
        <v>170</v>
      </c>
      <c r="D204" s="35" t="s">
        <v>51</v>
      </c>
      <c r="E204" s="9"/>
      <c r="F204" s="36"/>
      <c r="G204" s="33">
        <v>81</v>
      </c>
      <c r="H204" s="9">
        <v>69</v>
      </c>
      <c r="I204" s="9">
        <v>58</v>
      </c>
      <c r="J204" s="9">
        <v>33</v>
      </c>
      <c r="K204" s="9">
        <v>41</v>
      </c>
      <c r="L204" s="9">
        <v>39.5</v>
      </c>
      <c r="M204" s="4">
        <f t="shared" si="111"/>
        <v>321.5</v>
      </c>
      <c r="N204" s="33"/>
      <c r="O204" s="9">
        <f>IF($D204="理科",IF(AND($M204&gt;='高考-分数线'!$C$2,$G204&gt;='高考-分数线'!$D$2),36,IF($G204&gt;='高考-分数线'!$D$2,18,0)),IF($D204="文科",IF(AND($M204&gt;='高考-分数线'!$C$3,$G204&gt;='高考-分数线'!$D$3),36,IF($G204&gt;='高考-分数线'!$D$3,18,0))))</f>
        <v>0</v>
      </c>
      <c r="P204" s="9">
        <f>IF($D204="理科",IF(AND($M204&gt;='高考-分数线'!$C$2,H204&gt;='高考-分数线'!$E$2),36,IF(H204&gt;='高考-分数线'!$E$2,18,0)),IF($D204="文科",IF(AND($M204&gt;='高考-分数线'!$C$3,H204&gt;='高考-分数线'!$E$3),36,IF(H204&gt;='高考-分数线'!$E$3,18,0))))</f>
        <v>0</v>
      </c>
      <c r="Q204" s="9">
        <f>IF($D204="理科",IF(AND($M204&gt;='高考-分数线'!$C$2,I204&gt;='高考-分数线'!$F$2),36,IF(I204&gt;='高考-分数线'!$F$2,18,0)),IF($D204="文科",IF(AND($M204&gt;='高考-分数线'!$C$3,I204&gt;='高考-分数线'!$F$3),36,IF(I204&gt;='高考-分数线'!$F$3,18,0))))</f>
        <v>0</v>
      </c>
      <c r="R204" s="9">
        <f>IF($D204="理科",IF(AND($M204&gt;='高考-分数线'!$C$2,J204&gt;='高考-分数线'!$G$2),36,IF(J204&gt;='高考-分数线'!$G$2,18,0)),IF($D204="文科",IF(AND($M204&gt;='高考-分数线'!$C$3,J204&gt;='高考-分数线'!$G$3),36,IF(J204&gt;='高考-分数线'!$G$3,18,0))))</f>
        <v>0</v>
      </c>
      <c r="S204" s="9">
        <f>IF($D204="理科",IF(AND($M204&gt;='高考-分数线'!$C$2,K204&gt;='高考-分数线'!$H$2),36,IF(K204&gt;='高考-分数线'!$H$2,18,0)),IF($D204="文科",IF(AND($M204&gt;='高考-分数线'!$C$3,K204&gt;='高考-分数线'!$H$3),36,IF(K204&gt;='高考-分数线'!$H$3,18,0))))</f>
        <v>0</v>
      </c>
      <c r="T204" s="9">
        <f>IF($D204="理科",IF(AND($M204&gt;='高考-分数线'!$C$2,L204&gt;='高考-分数线'!$I$2),36,IF(L204&gt;='高考-分数线'!$I$2,18,0)),IF($D204="文科",IF(AND($M204&gt;='高考-分数线'!$C$3,L204&gt;='高考-分数线'!$I$3),36,IF(L204&gt;='高考-分数线'!$I$3,18,0))))</f>
        <v>0</v>
      </c>
      <c r="U204" s="33"/>
      <c r="V204" s="54" t="s">
        <v>77</v>
      </c>
      <c r="W204" s="9">
        <f t="shared" si="112"/>
        <v>0</v>
      </c>
      <c r="X204" s="54" t="s">
        <v>81</v>
      </c>
      <c r="Y204" s="9">
        <f t="shared" si="113"/>
        <v>0</v>
      </c>
      <c r="Z204" s="54" t="s">
        <v>90</v>
      </c>
      <c r="AA204" s="9">
        <f t="shared" si="114"/>
        <v>0</v>
      </c>
      <c r="AB204" s="54" t="s">
        <v>93</v>
      </c>
      <c r="AC204" s="9">
        <f t="shared" si="115"/>
        <v>0</v>
      </c>
      <c r="AD204" s="54" t="s">
        <v>125</v>
      </c>
      <c r="AE204" s="9">
        <f t="shared" si="116"/>
        <v>0</v>
      </c>
      <c r="AF204" s="54" t="s">
        <v>102</v>
      </c>
      <c r="AG204" s="9">
        <f t="shared" si="117"/>
        <v>0</v>
      </c>
      <c r="AH204" s="9"/>
      <c r="AI204" s="9" t="s">
        <v>77</v>
      </c>
      <c r="AJ204" s="9">
        <f t="shared" si="118"/>
        <v>0</v>
      </c>
      <c r="AK204" s="55" t="s">
        <v>83</v>
      </c>
      <c r="AL204" s="9">
        <f t="shared" si="119"/>
        <v>0</v>
      </c>
      <c r="AM204" s="9" t="s">
        <v>86</v>
      </c>
      <c r="AN204" s="9">
        <f t="shared" si="120"/>
        <v>0</v>
      </c>
      <c r="AO204" s="54" t="s">
        <v>93</v>
      </c>
      <c r="AP204" s="9">
        <f t="shared" si="121"/>
        <v>0</v>
      </c>
      <c r="AQ204" s="54" t="s">
        <v>99</v>
      </c>
      <c r="AR204" s="9">
        <f t="shared" si="122"/>
        <v>0</v>
      </c>
      <c r="AS204" s="54" t="s">
        <v>121</v>
      </c>
      <c r="AT204" s="9">
        <f t="shared" si="123"/>
        <v>0</v>
      </c>
      <c r="AU204" s="9"/>
      <c r="AV204" s="54" t="s">
        <v>77</v>
      </c>
      <c r="AW204" s="9">
        <f t="shared" si="124"/>
        <v>0</v>
      </c>
      <c r="AX204" s="54" t="s">
        <v>132</v>
      </c>
      <c r="AY204" s="9">
        <f t="shared" si="125"/>
        <v>0</v>
      </c>
      <c r="AZ204" s="54" t="s">
        <v>88</v>
      </c>
      <c r="BA204" s="9">
        <f t="shared" si="126"/>
        <v>0</v>
      </c>
      <c r="BB204" s="54" t="s">
        <v>95</v>
      </c>
      <c r="BC204" s="9">
        <f t="shared" si="127"/>
        <v>0</v>
      </c>
      <c r="BD204" s="54" t="s">
        <v>99</v>
      </c>
      <c r="BE204" s="9">
        <f t="shared" si="128"/>
        <v>0</v>
      </c>
      <c r="BF204" s="54" t="s">
        <v>102</v>
      </c>
      <c r="BG204" s="9">
        <f t="shared" si="129"/>
        <v>0</v>
      </c>
      <c r="BH204" s="9"/>
      <c r="BI204" s="54" t="s">
        <v>77</v>
      </c>
      <c r="BJ204" s="9">
        <f t="shared" si="130"/>
        <v>0</v>
      </c>
      <c r="BK204" s="55" t="s">
        <v>83</v>
      </c>
      <c r="BL204" s="9">
        <f t="shared" si="131"/>
        <v>0</v>
      </c>
      <c r="BM204" s="54" t="s">
        <v>87</v>
      </c>
      <c r="BN204" s="9">
        <f t="shared" si="132"/>
        <v>0</v>
      </c>
      <c r="BO204" s="54" t="s">
        <v>95</v>
      </c>
      <c r="BP204" s="9">
        <f t="shared" si="133"/>
        <v>0</v>
      </c>
      <c r="BQ204" s="54" t="s">
        <v>99</v>
      </c>
      <c r="BR204" s="9">
        <f t="shared" si="134"/>
        <v>0</v>
      </c>
      <c r="BS204" s="54" t="s">
        <v>102</v>
      </c>
      <c r="BT204" s="9">
        <f t="shared" si="135"/>
        <v>0</v>
      </c>
      <c r="BU204" s="9"/>
      <c r="BV204" s="54" t="s">
        <v>77</v>
      </c>
      <c r="BW204" s="9">
        <f t="shared" si="136"/>
        <v>0</v>
      </c>
      <c r="BX204" s="55" t="s">
        <v>83</v>
      </c>
      <c r="BY204" s="9">
        <f t="shared" si="137"/>
        <v>0</v>
      </c>
      <c r="BZ204" s="54" t="s">
        <v>90</v>
      </c>
      <c r="CA204" s="9">
        <f t="shared" si="138"/>
        <v>0</v>
      </c>
      <c r="CB204" s="54" t="s">
        <v>95</v>
      </c>
      <c r="CC204" s="9">
        <f t="shared" si="139"/>
        <v>0</v>
      </c>
      <c r="CD204" s="54" t="s">
        <v>99</v>
      </c>
      <c r="CE204" s="9">
        <f t="shared" si="140"/>
        <v>0</v>
      </c>
      <c r="CF204" s="54" t="s">
        <v>102</v>
      </c>
      <c r="CG204" s="9">
        <f t="shared" si="141"/>
        <v>0</v>
      </c>
      <c r="CH204" s="9"/>
      <c r="CI204" s="54" t="s">
        <v>77</v>
      </c>
      <c r="CJ204" s="9">
        <f t="shared" si="142"/>
        <v>0</v>
      </c>
      <c r="CK204" s="55" t="s">
        <v>83</v>
      </c>
      <c r="CL204" s="9">
        <f t="shared" si="143"/>
        <v>0</v>
      </c>
      <c r="CM204" s="54" t="s">
        <v>90</v>
      </c>
      <c r="CN204" s="9">
        <f t="shared" si="144"/>
        <v>0</v>
      </c>
      <c r="CO204" s="54" t="s">
        <v>95</v>
      </c>
      <c r="CP204" s="9">
        <f t="shared" si="145"/>
        <v>0</v>
      </c>
      <c r="CQ204" s="54" t="s">
        <v>99</v>
      </c>
      <c r="CR204" s="9">
        <f t="shared" si="146"/>
        <v>0</v>
      </c>
      <c r="CS204" s="54" t="s">
        <v>102</v>
      </c>
      <c r="CT204" s="9">
        <f t="shared" si="147"/>
        <v>0</v>
      </c>
    </row>
    <row r="205" spans="1:98" x14ac:dyDescent="0.15">
      <c r="A205" s="33" t="s">
        <v>571</v>
      </c>
      <c r="B205" s="34" t="s">
        <v>572</v>
      </c>
      <c r="C205" s="35" t="s">
        <v>170</v>
      </c>
      <c r="D205" s="35" t="s">
        <v>51</v>
      </c>
      <c r="E205" s="9"/>
      <c r="F205" s="36"/>
      <c r="G205" s="33">
        <v>81</v>
      </c>
      <c r="H205" s="9">
        <v>103</v>
      </c>
      <c r="I205" s="9">
        <v>40</v>
      </c>
      <c r="J205" s="9">
        <v>19.5</v>
      </c>
      <c r="K205" s="9">
        <v>38</v>
      </c>
      <c r="L205" s="9">
        <v>39</v>
      </c>
      <c r="M205" s="4">
        <f t="shared" si="111"/>
        <v>320.5</v>
      </c>
      <c r="N205" s="33"/>
      <c r="O205" s="9">
        <f>IF($D205="理科",IF(AND($M205&gt;='高考-分数线'!$C$2,$G205&gt;='高考-分数线'!$D$2),36,IF($G205&gt;='高考-分数线'!$D$2,18,0)),IF($D205="文科",IF(AND($M205&gt;='高考-分数线'!$C$3,$G205&gt;='高考-分数线'!$D$3),36,IF($G205&gt;='高考-分数线'!$D$3,18,0))))</f>
        <v>0</v>
      </c>
      <c r="P205" s="9">
        <f>IF($D205="理科",IF(AND($M205&gt;='高考-分数线'!$C$2,H205&gt;='高考-分数线'!$E$2),36,IF(H205&gt;='高考-分数线'!$E$2,18,0)),IF($D205="文科",IF(AND($M205&gt;='高考-分数线'!$C$3,H205&gt;='高考-分数线'!$E$3),36,IF(H205&gt;='高考-分数线'!$E$3,18,0))))</f>
        <v>18</v>
      </c>
      <c r="Q205" s="9">
        <f>IF($D205="理科",IF(AND($M205&gt;='高考-分数线'!$C$2,I205&gt;='高考-分数线'!$F$2),36,IF(I205&gt;='高考-分数线'!$F$2,18,0)),IF($D205="文科",IF(AND($M205&gt;='高考-分数线'!$C$3,I205&gt;='高考-分数线'!$F$3),36,IF(I205&gt;='高考-分数线'!$F$3,18,0))))</f>
        <v>0</v>
      </c>
      <c r="R205" s="9">
        <f>IF($D205="理科",IF(AND($M205&gt;='高考-分数线'!$C$2,J205&gt;='高考-分数线'!$G$2),36,IF(J205&gt;='高考-分数线'!$G$2,18,0)),IF($D205="文科",IF(AND($M205&gt;='高考-分数线'!$C$3,J205&gt;='高考-分数线'!$G$3),36,IF(J205&gt;='高考-分数线'!$G$3,18,0))))</f>
        <v>0</v>
      </c>
      <c r="S205" s="9">
        <f>IF($D205="理科",IF(AND($M205&gt;='高考-分数线'!$C$2,K205&gt;='高考-分数线'!$H$2),36,IF(K205&gt;='高考-分数线'!$H$2,18,0)),IF($D205="文科",IF(AND($M205&gt;='高考-分数线'!$C$3,K205&gt;='高考-分数线'!$H$3),36,IF(K205&gt;='高考-分数线'!$H$3,18,0))))</f>
        <v>0</v>
      </c>
      <c r="T205" s="9">
        <f>IF($D205="理科",IF(AND($M205&gt;='高考-分数线'!$C$2,L205&gt;='高考-分数线'!$I$2),36,IF(L205&gt;='高考-分数线'!$I$2,18,0)),IF($D205="文科",IF(AND($M205&gt;='高考-分数线'!$C$3,L205&gt;='高考-分数线'!$I$3),36,IF(L205&gt;='高考-分数线'!$I$3,18,0))))</f>
        <v>0</v>
      </c>
      <c r="U205" s="33"/>
      <c r="V205" s="54" t="s">
        <v>76</v>
      </c>
      <c r="W205" s="9">
        <f t="shared" si="112"/>
        <v>0</v>
      </c>
      <c r="X205" s="54" t="s">
        <v>83</v>
      </c>
      <c r="Y205" s="9">
        <f t="shared" si="113"/>
        <v>1.8</v>
      </c>
      <c r="Z205" s="54" t="s">
        <v>85</v>
      </c>
      <c r="AA205" s="9">
        <f t="shared" si="114"/>
        <v>0</v>
      </c>
      <c r="AB205" s="54" t="s">
        <v>91</v>
      </c>
      <c r="AC205" s="9">
        <f t="shared" si="115"/>
        <v>0</v>
      </c>
      <c r="AD205" s="54" t="s">
        <v>125</v>
      </c>
      <c r="AE205" s="9">
        <f t="shared" si="116"/>
        <v>0</v>
      </c>
      <c r="AF205" s="54" t="s">
        <v>125</v>
      </c>
      <c r="AG205" s="9">
        <f t="shared" si="117"/>
        <v>0</v>
      </c>
      <c r="AH205" s="9"/>
      <c r="AI205" s="9" t="s">
        <v>77</v>
      </c>
      <c r="AJ205" s="9">
        <f t="shared" si="118"/>
        <v>0</v>
      </c>
      <c r="AK205" s="55" t="s">
        <v>84</v>
      </c>
      <c r="AL205" s="9">
        <f t="shared" si="119"/>
        <v>1.8</v>
      </c>
      <c r="AM205" s="9" t="s">
        <v>86</v>
      </c>
      <c r="AN205" s="9">
        <f t="shared" si="120"/>
        <v>0</v>
      </c>
      <c r="AO205" s="54" t="s">
        <v>93</v>
      </c>
      <c r="AP205" s="9">
        <f t="shared" si="121"/>
        <v>0</v>
      </c>
      <c r="AQ205" s="54" t="s">
        <v>99</v>
      </c>
      <c r="AR205" s="9">
        <f t="shared" si="122"/>
        <v>0</v>
      </c>
      <c r="AS205" s="54" t="s">
        <v>121</v>
      </c>
      <c r="AT205" s="9">
        <f t="shared" si="123"/>
        <v>0</v>
      </c>
      <c r="AU205" s="9"/>
      <c r="AV205" s="54" t="s">
        <v>77</v>
      </c>
      <c r="AW205" s="9">
        <f t="shared" si="124"/>
        <v>0</v>
      </c>
      <c r="AX205" s="54" t="s">
        <v>132</v>
      </c>
      <c r="AY205" s="9">
        <f t="shared" si="125"/>
        <v>2.7</v>
      </c>
      <c r="AZ205" s="54" t="s">
        <v>88</v>
      </c>
      <c r="BA205" s="9">
        <f t="shared" si="126"/>
        <v>0</v>
      </c>
      <c r="BB205" s="54" t="s">
        <v>94</v>
      </c>
      <c r="BC205" s="9">
        <f t="shared" si="127"/>
        <v>0</v>
      </c>
      <c r="BD205" s="54" t="s">
        <v>99</v>
      </c>
      <c r="BE205" s="9">
        <f t="shared" si="128"/>
        <v>0</v>
      </c>
      <c r="BF205" s="54" t="s">
        <v>102</v>
      </c>
      <c r="BG205" s="9">
        <f t="shared" si="129"/>
        <v>0</v>
      </c>
      <c r="BH205" s="9"/>
      <c r="BI205" s="54" t="s">
        <v>77</v>
      </c>
      <c r="BJ205" s="9">
        <f t="shared" si="130"/>
        <v>0</v>
      </c>
      <c r="BK205" s="55" t="s">
        <v>83</v>
      </c>
      <c r="BL205" s="9">
        <f t="shared" si="131"/>
        <v>2.7</v>
      </c>
      <c r="BM205" s="54" t="s">
        <v>87</v>
      </c>
      <c r="BN205" s="9">
        <f t="shared" si="132"/>
        <v>0</v>
      </c>
      <c r="BO205" s="54" t="s">
        <v>94</v>
      </c>
      <c r="BP205" s="9">
        <f t="shared" si="133"/>
        <v>0</v>
      </c>
      <c r="BQ205" s="54" t="s">
        <v>99</v>
      </c>
      <c r="BR205" s="9">
        <f t="shared" si="134"/>
        <v>0</v>
      </c>
      <c r="BS205" s="54" t="s">
        <v>102</v>
      </c>
      <c r="BT205" s="9">
        <f t="shared" si="135"/>
        <v>0</v>
      </c>
      <c r="BU205" s="9"/>
      <c r="BV205" s="54" t="s">
        <v>74</v>
      </c>
      <c r="BW205" s="9">
        <f t="shared" si="136"/>
        <v>0</v>
      </c>
      <c r="BX205" s="55" t="s">
        <v>137</v>
      </c>
      <c r="BY205" s="9">
        <f t="shared" si="137"/>
        <v>4.5</v>
      </c>
      <c r="BZ205" s="54" t="s">
        <v>85</v>
      </c>
      <c r="CA205" s="9">
        <f t="shared" si="138"/>
        <v>0</v>
      </c>
      <c r="CB205" s="54" t="s">
        <v>94</v>
      </c>
      <c r="CC205" s="9">
        <f t="shared" si="139"/>
        <v>0</v>
      </c>
      <c r="CD205" s="54" t="s">
        <v>96</v>
      </c>
      <c r="CE205" s="9">
        <f t="shared" si="140"/>
        <v>0</v>
      </c>
      <c r="CF205" s="54" t="s">
        <v>122</v>
      </c>
      <c r="CG205" s="9">
        <f t="shared" si="141"/>
        <v>0</v>
      </c>
      <c r="CH205" s="9"/>
      <c r="CI205" s="54" t="s">
        <v>74</v>
      </c>
      <c r="CJ205" s="9">
        <f t="shared" si="142"/>
        <v>0</v>
      </c>
      <c r="CK205" s="55" t="s">
        <v>137</v>
      </c>
      <c r="CL205" s="9">
        <f t="shared" si="143"/>
        <v>4.5</v>
      </c>
      <c r="CM205" s="54" t="s">
        <v>85</v>
      </c>
      <c r="CN205" s="9">
        <f t="shared" si="144"/>
        <v>0</v>
      </c>
      <c r="CO205" s="54" t="s">
        <v>94</v>
      </c>
      <c r="CP205" s="9">
        <f t="shared" si="145"/>
        <v>0</v>
      </c>
      <c r="CQ205" s="54" t="s">
        <v>96</v>
      </c>
      <c r="CR205" s="9">
        <f t="shared" si="146"/>
        <v>0</v>
      </c>
      <c r="CS205" s="54" t="s">
        <v>122</v>
      </c>
      <c r="CT205" s="9">
        <f t="shared" si="147"/>
        <v>0</v>
      </c>
    </row>
    <row r="206" spans="1:98" x14ac:dyDescent="0.15">
      <c r="A206" s="33" t="s">
        <v>573</v>
      </c>
      <c r="B206" s="34" t="s">
        <v>574</v>
      </c>
      <c r="C206" s="35" t="s">
        <v>170</v>
      </c>
      <c r="D206" s="35" t="s">
        <v>51</v>
      </c>
      <c r="E206" s="9"/>
      <c r="F206" s="36"/>
      <c r="G206" s="33">
        <v>86</v>
      </c>
      <c r="H206" s="9">
        <v>61</v>
      </c>
      <c r="I206" s="9">
        <v>87</v>
      </c>
      <c r="J206" s="9">
        <v>23.5</v>
      </c>
      <c r="K206" s="9">
        <v>39</v>
      </c>
      <c r="L206" s="9">
        <v>24</v>
      </c>
      <c r="M206" s="4">
        <f t="shared" si="111"/>
        <v>320.5</v>
      </c>
      <c r="N206" s="33"/>
      <c r="O206" s="9">
        <f>IF($D206="理科",IF(AND($M206&gt;='高考-分数线'!$C$2,$G206&gt;='高考-分数线'!$D$2),36,IF($G206&gt;='高考-分数线'!$D$2,18,0)),IF($D206="文科",IF(AND($M206&gt;='高考-分数线'!$C$3,$G206&gt;='高考-分数线'!$D$3),36,IF($G206&gt;='高考-分数线'!$D$3,18,0))))</f>
        <v>0</v>
      </c>
      <c r="P206" s="9">
        <f>IF($D206="理科",IF(AND($M206&gt;='高考-分数线'!$C$2,H206&gt;='高考-分数线'!$E$2),36,IF(H206&gt;='高考-分数线'!$E$2,18,0)),IF($D206="文科",IF(AND($M206&gt;='高考-分数线'!$C$3,H206&gt;='高考-分数线'!$E$3),36,IF(H206&gt;='高考-分数线'!$E$3,18,0))))</f>
        <v>0</v>
      </c>
      <c r="Q206" s="9">
        <f>IF($D206="理科",IF(AND($M206&gt;='高考-分数线'!$C$2,I206&gt;='高考-分数线'!$F$2),36,IF(I206&gt;='高考-分数线'!$F$2,18,0)),IF($D206="文科",IF(AND($M206&gt;='高考-分数线'!$C$3,I206&gt;='高考-分数线'!$F$3),36,IF(I206&gt;='高考-分数线'!$F$3,18,0))))</f>
        <v>0</v>
      </c>
      <c r="R206" s="9">
        <f>IF($D206="理科",IF(AND($M206&gt;='高考-分数线'!$C$2,J206&gt;='高考-分数线'!$G$2),36,IF(J206&gt;='高考-分数线'!$G$2,18,0)),IF($D206="文科",IF(AND($M206&gt;='高考-分数线'!$C$3,J206&gt;='高考-分数线'!$G$3),36,IF(J206&gt;='高考-分数线'!$G$3,18,0))))</f>
        <v>0</v>
      </c>
      <c r="S206" s="9">
        <f>IF($D206="理科",IF(AND($M206&gt;='高考-分数线'!$C$2,K206&gt;='高考-分数线'!$H$2),36,IF(K206&gt;='高考-分数线'!$H$2,18,0)),IF($D206="文科",IF(AND($M206&gt;='高考-分数线'!$C$3,K206&gt;='高考-分数线'!$H$3),36,IF(K206&gt;='高考-分数线'!$H$3,18,0))))</f>
        <v>0</v>
      </c>
      <c r="T206" s="9">
        <f>IF($D206="理科",IF(AND($M206&gt;='高考-分数线'!$C$2,L206&gt;='高考-分数线'!$I$2),36,IF(L206&gt;='高考-分数线'!$I$2,18,0)),IF($D206="文科",IF(AND($M206&gt;='高考-分数线'!$C$3,L206&gt;='高考-分数线'!$I$3),36,IF(L206&gt;='高考-分数线'!$I$3,18,0))))</f>
        <v>0</v>
      </c>
      <c r="U206" s="33"/>
      <c r="V206" s="54" t="s">
        <v>77</v>
      </c>
      <c r="W206" s="9">
        <f t="shared" si="112"/>
        <v>0</v>
      </c>
      <c r="X206" s="54" t="s">
        <v>82</v>
      </c>
      <c r="Y206" s="9">
        <f t="shared" si="113"/>
        <v>0</v>
      </c>
      <c r="Z206" s="54" t="s">
        <v>90</v>
      </c>
      <c r="AA206" s="9">
        <f t="shared" si="114"/>
        <v>0</v>
      </c>
      <c r="AB206" s="54" t="s">
        <v>94</v>
      </c>
      <c r="AC206" s="9">
        <f t="shared" si="115"/>
        <v>0</v>
      </c>
      <c r="AD206" s="54" t="s">
        <v>96</v>
      </c>
      <c r="AE206" s="9">
        <f t="shared" si="116"/>
        <v>0</v>
      </c>
      <c r="AF206" s="54" t="s">
        <v>102</v>
      </c>
      <c r="AG206" s="9">
        <f t="shared" si="117"/>
        <v>0</v>
      </c>
      <c r="AH206" s="9"/>
      <c r="AI206" s="9" t="s">
        <v>77</v>
      </c>
      <c r="AJ206" s="9">
        <f t="shared" si="118"/>
        <v>0</v>
      </c>
      <c r="AK206" s="55" t="s">
        <v>83</v>
      </c>
      <c r="AL206" s="9">
        <f t="shared" si="119"/>
        <v>0</v>
      </c>
      <c r="AM206" s="9" t="s">
        <v>86</v>
      </c>
      <c r="AN206" s="9">
        <f t="shared" si="120"/>
        <v>0</v>
      </c>
      <c r="AO206" s="54" t="s">
        <v>93</v>
      </c>
      <c r="AP206" s="9">
        <f t="shared" si="121"/>
        <v>0</v>
      </c>
      <c r="AQ206" s="54" t="s">
        <v>99</v>
      </c>
      <c r="AR206" s="9">
        <f t="shared" si="122"/>
        <v>0</v>
      </c>
      <c r="AS206" s="54" t="s">
        <v>102</v>
      </c>
      <c r="AT206" s="9">
        <f t="shared" si="123"/>
        <v>0</v>
      </c>
      <c r="AU206" s="9"/>
      <c r="AV206" s="54" t="s">
        <v>77</v>
      </c>
      <c r="AW206" s="9">
        <f t="shared" si="124"/>
        <v>0</v>
      </c>
      <c r="AX206" s="54" t="s">
        <v>132</v>
      </c>
      <c r="AY206" s="9">
        <f t="shared" si="125"/>
        <v>0</v>
      </c>
      <c r="AZ206" s="54" t="s">
        <v>88</v>
      </c>
      <c r="BA206" s="9">
        <f t="shared" si="126"/>
        <v>0</v>
      </c>
      <c r="BB206" s="54" t="s">
        <v>95</v>
      </c>
      <c r="BC206" s="9">
        <f t="shared" si="127"/>
        <v>0</v>
      </c>
      <c r="BD206" s="54" t="s">
        <v>99</v>
      </c>
      <c r="BE206" s="9">
        <f t="shared" si="128"/>
        <v>0</v>
      </c>
      <c r="BF206" s="54" t="s">
        <v>122</v>
      </c>
      <c r="BG206" s="9">
        <f t="shared" si="129"/>
        <v>0</v>
      </c>
      <c r="BH206" s="9"/>
      <c r="BI206" s="54" t="s">
        <v>77</v>
      </c>
      <c r="BJ206" s="9">
        <f t="shared" si="130"/>
        <v>0</v>
      </c>
      <c r="BK206" s="55" t="s">
        <v>83</v>
      </c>
      <c r="BL206" s="9">
        <f t="shared" si="131"/>
        <v>0</v>
      </c>
      <c r="BM206" s="54" t="s">
        <v>87</v>
      </c>
      <c r="BN206" s="9">
        <f t="shared" si="132"/>
        <v>0</v>
      </c>
      <c r="BO206" s="54" t="s">
        <v>95</v>
      </c>
      <c r="BP206" s="9">
        <f t="shared" si="133"/>
        <v>0</v>
      </c>
      <c r="BQ206" s="54" t="s">
        <v>99</v>
      </c>
      <c r="BR206" s="9">
        <f t="shared" si="134"/>
        <v>0</v>
      </c>
      <c r="BS206" s="54" t="s">
        <v>122</v>
      </c>
      <c r="BT206" s="9">
        <f t="shared" si="135"/>
        <v>0</v>
      </c>
      <c r="BU206" s="9"/>
      <c r="BV206" s="54" t="s">
        <v>75</v>
      </c>
      <c r="BW206" s="9">
        <f t="shared" si="136"/>
        <v>0</v>
      </c>
      <c r="BX206" s="55" t="s">
        <v>81</v>
      </c>
      <c r="BY206" s="9">
        <f t="shared" si="137"/>
        <v>0</v>
      </c>
      <c r="BZ206" s="54" t="s">
        <v>89</v>
      </c>
      <c r="CA206" s="9">
        <f t="shared" si="138"/>
        <v>0</v>
      </c>
      <c r="CB206" s="54" t="s">
        <v>95</v>
      </c>
      <c r="CC206" s="9">
        <f t="shared" si="139"/>
        <v>0</v>
      </c>
      <c r="CD206" s="54" t="s">
        <v>99</v>
      </c>
      <c r="CE206" s="9">
        <f t="shared" si="140"/>
        <v>0</v>
      </c>
      <c r="CF206" s="54" t="s">
        <v>102</v>
      </c>
      <c r="CG206" s="9">
        <f t="shared" si="141"/>
        <v>0</v>
      </c>
      <c r="CH206" s="9"/>
      <c r="CI206" s="54" t="s">
        <v>75</v>
      </c>
      <c r="CJ206" s="9">
        <f t="shared" si="142"/>
        <v>0</v>
      </c>
      <c r="CK206" s="55" t="s">
        <v>81</v>
      </c>
      <c r="CL206" s="9">
        <f t="shared" si="143"/>
        <v>0</v>
      </c>
      <c r="CM206" s="54" t="s">
        <v>89</v>
      </c>
      <c r="CN206" s="9">
        <f t="shared" si="144"/>
        <v>0</v>
      </c>
      <c r="CO206" s="54" t="s">
        <v>95</v>
      </c>
      <c r="CP206" s="9">
        <f t="shared" si="145"/>
        <v>0</v>
      </c>
      <c r="CQ206" s="54" t="s">
        <v>99</v>
      </c>
      <c r="CR206" s="9">
        <f t="shared" si="146"/>
        <v>0</v>
      </c>
      <c r="CS206" s="54" t="s">
        <v>102</v>
      </c>
      <c r="CT206" s="9">
        <f t="shared" si="147"/>
        <v>0</v>
      </c>
    </row>
    <row r="207" spans="1:98" x14ac:dyDescent="0.15">
      <c r="A207" s="33" t="s">
        <v>575</v>
      </c>
      <c r="B207" s="34" t="s">
        <v>576</v>
      </c>
      <c r="C207" s="35" t="s">
        <v>170</v>
      </c>
      <c r="D207" s="35" t="s">
        <v>51</v>
      </c>
      <c r="E207" s="9">
        <v>1</v>
      </c>
      <c r="F207" s="36"/>
      <c r="G207" s="33">
        <v>103</v>
      </c>
      <c r="H207" s="9">
        <v>112</v>
      </c>
      <c r="I207" s="9">
        <v>105</v>
      </c>
      <c r="J207" s="9">
        <v>0</v>
      </c>
      <c r="K207" s="9">
        <v>0</v>
      </c>
      <c r="L207" s="9">
        <v>0</v>
      </c>
      <c r="M207" s="4">
        <f t="shared" si="111"/>
        <v>320</v>
      </c>
      <c r="N207" s="33"/>
      <c r="O207" s="9">
        <f>IF($D207="理科",IF(AND($M207&gt;='高考-分数线'!$C$2,$G207&gt;='高考-分数线'!$D$2),36,IF($G207&gt;='高考-分数线'!$D$2,18,0)),IF($D207="文科",IF(AND($M207&gt;='高考-分数线'!$C$3,$G207&gt;='高考-分数线'!$D$3),36,IF($G207&gt;='高考-分数线'!$D$3,18,0))))</f>
        <v>18</v>
      </c>
      <c r="P207" s="9">
        <f>IF($D207="理科",IF(AND($M207&gt;='高考-分数线'!$C$2,H207&gt;='高考-分数线'!$E$2),36,IF(H207&gt;='高考-分数线'!$E$2,18,0)),IF($D207="文科",IF(AND($M207&gt;='高考-分数线'!$C$3,H207&gt;='高考-分数线'!$E$3),36,IF(H207&gt;='高考-分数线'!$E$3,18,0))))</f>
        <v>18</v>
      </c>
      <c r="Q207" s="9">
        <f>IF($D207="理科",IF(AND($M207&gt;='高考-分数线'!$C$2,I207&gt;='高考-分数线'!$F$2),36,IF(I207&gt;='高考-分数线'!$F$2,18,0)),IF($D207="文科",IF(AND($M207&gt;='高考-分数线'!$C$3,I207&gt;='高考-分数线'!$F$3),36,IF(I207&gt;='高考-分数线'!$F$3,18,0))))</f>
        <v>18</v>
      </c>
      <c r="R207" s="9">
        <f>IF($D207="理科",IF(AND($M207&gt;='高考-分数线'!$C$2,J207&gt;='高考-分数线'!$G$2),36,IF(J207&gt;='高考-分数线'!$G$2,18,0)),IF($D207="文科",IF(AND($M207&gt;='高考-分数线'!$C$3,J207&gt;='高考-分数线'!$G$3),36,IF(J207&gt;='高考-分数线'!$G$3,18,0))))</f>
        <v>0</v>
      </c>
      <c r="S207" s="9">
        <f>IF($D207="理科",IF(AND($M207&gt;='高考-分数线'!$C$2,K207&gt;='高考-分数线'!$H$2),36,IF(K207&gt;='高考-分数线'!$H$2,18,0)),IF($D207="文科",IF(AND($M207&gt;='高考-分数线'!$C$3,K207&gt;='高考-分数线'!$H$3),36,IF(K207&gt;='高考-分数线'!$H$3,18,0))))</f>
        <v>0</v>
      </c>
      <c r="T207" s="9">
        <f>IF($D207="理科",IF(AND($M207&gt;='高考-分数线'!$C$2,L207&gt;='高考-分数线'!$I$2),36,IF(L207&gt;='高考-分数线'!$I$2,18,0)),IF($D207="文科",IF(AND($M207&gt;='高考-分数线'!$C$3,L207&gt;='高考-分数线'!$I$3),36,IF(L207&gt;='高考-分数线'!$I$3,18,0))))</f>
        <v>0</v>
      </c>
      <c r="U207" s="33"/>
      <c r="V207" s="54" t="s">
        <v>73</v>
      </c>
      <c r="W207" s="9">
        <f t="shared" si="112"/>
        <v>1.8</v>
      </c>
      <c r="X207" s="54" t="s">
        <v>84</v>
      </c>
      <c r="Y207" s="9">
        <f t="shared" si="113"/>
        <v>1.8</v>
      </c>
      <c r="Z207" s="54" t="s">
        <v>88</v>
      </c>
      <c r="AA207" s="9">
        <f t="shared" si="114"/>
        <v>1.8</v>
      </c>
      <c r="AB207" s="54" t="s">
        <v>93</v>
      </c>
      <c r="AC207" s="9">
        <f t="shared" si="115"/>
        <v>0</v>
      </c>
      <c r="AD207" s="54" t="s">
        <v>96</v>
      </c>
      <c r="AE207" s="9">
        <f t="shared" si="116"/>
        <v>0</v>
      </c>
      <c r="AF207" s="54" t="s">
        <v>102</v>
      </c>
      <c r="AG207" s="9">
        <f t="shared" si="117"/>
        <v>0</v>
      </c>
      <c r="AH207" s="9"/>
      <c r="AI207" s="9" t="s">
        <v>73</v>
      </c>
      <c r="AJ207" s="9">
        <f t="shared" si="118"/>
        <v>1.8</v>
      </c>
      <c r="AK207" s="55" t="s">
        <v>84</v>
      </c>
      <c r="AL207" s="9">
        <f t="shared" si="119"/>
        <v>1.8</v>
      </c>
      <c r="AM207" s="9" t="s">
        <v>89</v>
      </c>
      <c r="AN207" s="9">
        <f t="shared" si="120"/>
        <v>1.8</v>
      </c>
      <c r="AO207" s="54" t="s">
        <v>93</v>
      </c>
      <c r="AP207" s="9">
        <f t="shared" si="121"/>
        <v>0</v>
      </c>
      <c r="AQ207" s="54" t="s">
        <v>98</v>
      </c>
      <c r="AR207" s="9">
        <f t="shared" si="122"/>
        <v>0</v>
      </c>
      <c r="AS207" s="54" t="s">
        <v>102</v>
      </c>
      <c r="AT207" s="9">
        <f t="shared" si="123"/>
        <v>0</v>
      </c>
      <c r="AU207" s="9"/>
      <c r="AV207" s="54" t="s">
        <v>73</v>
      </c>
      <c r="AW207" s="9">
        <f t="shared" si="124"/>
        <v>2.7</v>
      </c>
      <c r="AX207" s="54" t="s">
        <v>84</v>
      </c>
      <c r="AY207" s="9">
        <f t="shared" si="125"/>
        <v>2.7</v>
      </c>
      <c r="AZ207" s="54" t="s">
        <v>88</v>
      </c>
      <c r="BA207" s="9">
        <f t="shared" si="126"/>
        <v>2.7</v>
      </c>
      <c r="BB207" s="54" t="s">
        <v>94</v>
      </c>
      <c r="BC207" s="9">
        <f t="shared" si="127"/>
        <v>0</v>
      </c>
      <c r="BD207" s="54" t="s">
        <v>98</v>
      </c>
      <c r="BE207" s="9">
        <f t="shared" si="128"/>
        <v>0</v>
      </c>
      <c r="BF207" s="54" t="s">
        <v>121</v>
      </c>
      <c r="BG207" s="9">
        <f t="shared" si="129"/>
        <v>0</v>
      </c>
      <c r="BH207" s="9"/>
      <c r="BI207" s="54" t="s">
        <v>73</v>
      </c>
      <c r="BJ207" s="9">
        <f t="shared" si="130"/>
        <v>2.7</v>
      </c>
      <c r="BK207" s="55" t="s">
        <v>84</v>
      </c>
      <c r="BL207" s="9">
        <f t="shared" si="131"/>
        <v>2.7</v>
      </c>
      <c r="BM207" s="54" t="s">
        <v>135</v>
      </c>
      <c r="BN207" s="9">
        <f t="shared" si="132"/>
        <v>2.7</v>
      </c>
      <c r="BO207" s="54" t="s">
        <v>94</v>
      </c>
      <c r="BP207" s="9">
        <f t="shared" si="133"/>
        <v>0</v>
      </c>
      <c r="BQ207" s="54" t="s">
        <v>98</v>
      </c>
      <c r="BR207" s="9">
        <f t="shared" si="134"/>
        <v>0</v>
      </c>
      <c r="BS207" s="54" t="s">
        <v>121</v>
      </c>
      <c r="BT207" s="9">
        <f t="shared" si="135"/>
        <v>0</v>
      </c>
      <c r="BU207" s="9"/>
      <c r="BV207" s="54" t="s">
        <v>136</v>
      </c>
      <c r="BW207" s="9">
        <f t="shared" si="136"/>
        <v>4.5</v>
      </c>
      <c r="BX207" s="55" t="s">
        <v>84</v>
      </c>
      <c r="BY207" s="9">
        <f t="shared" si="137"/>
        <v>4.5</v>
      </c>
      <c r="BZ207" s="54" t="s">
        <v>88</v>
      </c>
      <c r="CA207" s="9">
        <f t="shared" si="138"/>
        <v>4.5</v>
      </c>
      <c r="CB207" s="54" t="s">
        <v>93</v>
      </c>
      <c r="CC207" s="9">
        <f t="shared" si="139"/>
        <v>0</v>
      </c>
      <c r="CD207" s="54" t="s">
        <v>96</v>
      </c>
      <c r="CE207" s="9">
        <f t="shared" si="140"/>
        <v>0</v>
      </c>
      <c r="CF207" s="54" t="s">
        <v>102</v>
      </c>
      <c r="CG207" s="9">
        <f t="shared" si="141"/>
        <v>0</v>
      </c>
      <c r="CH207" s="9"/>
      <c r="CI207" s="54" t="s">
        <v>136</v>
      </c>
      <c r="CJ207" s="9">
        <f t="shared" si="142"/>
        <v>4.5</v>
      </c>
      <c r="CK207" s="55" t="s">
        <v>84</v>
      </c>
      <c r="CL207" s="9">
        <f t="shared" si="143"/>
        <v>4.5</v>
      </c>
      <c r="CM207" s="54" t="s">
        <v>88</v>
      </c>
      <c r="CN207" s="9">
        <f t="shared" si="144"/>
        <v>4.5</v>
      </c>
      <c r="CO207" s="54" t="s">
        <v>93</v>
      </c>
      <c r="CP207" s="9">
        <f t="shared" si="145"/>
        <v>0</v>
      </c>
      <c r="CQ207" s="54" t="s">
        <v>96</v>
      </c>
      <c r="CR207" s="9">
        <f t="shared" si="146"/>
        <v>0</v>
      </c>
      <c r="CS207" s="54" t="s">
        <v>102</v>
      </c>
      <c r="CT207" s="9">
        <f t="shared" si="147"/>
        <v>0</v>
      </c>
    </row>
    <row r="208" spans="1:98" x14ac:dyDescent="0.15">
      <c r="A208" s="33" t="s">
        <v>577</v>
      </c>
      <c r="B208" s="34" t="s">
        <v>578</v>
      </c>
      <c r="C208" s="35" t="s">
        <v>170</v>
      </c>
      <c r="D208" s="35" t="s">
        <v>51</v>
      </c>
      <c r="E208" s="9"/>
      <c r="F208" s="36"/>
      <c r="G208" s="33">
        <v>93</v>
      </c>
      <c r="H208" s="9">
        <v>72</v>
      </c>
      <c r="I208" s="9">
        <v>74</v>
      </c>
      <c r="J208" s="9">
        <v>35</v>
      </c>
      <c r="K208" s="9">
        <v>15.5</v>
      </c>
      <c r="L208" s="9">
        <v>30.5</v>
      </c>
      <c r="M208" s="4">
        <f t="shared" si="111"/>
        <v>320</v>
      </c>
      <c r="N208" s="33"/>
      <c r="O208" s="9">
        <f>IF($D208="理科",IF(AND($M208&gt;='高考-分数线'!$C$2,$G208&gt;='高考-分数线'!$D$2),36,IF($G208&gt;='高考-分数线'!$D$2,18,0)),IF($D208="文科",IF(AND($M208&gt;='高考-分数线'!$C$3,$G208&gt;='高考-分数线'!$D$3),36,IF($G208&gt;='高考-分数线'!$D$3,18,0))))</f>
        <v>0</v>
      </c>
      <c r="P208" s="9">
        <f>IF($D208="理科",IF(AND($M208&gt;='高考-分数线'!$C$2,H208&gt;='高考-分数线'!$E$2),36,IF(H208&gt;='高考-分数线'!$E$2,18,0)),IF($D208="文科",IF(AND($M208&gt;='高考-分数线'!$C$3,H208&gt;='高考-分数线'!$E$3),36,IF(H208&gt;='高考-分数线'!$E$3,18,0))))</f>
        <v>0</v>
      </c>
      <c r="Q208" s="9">
        <f>IF($D208="理科",IF(AND($M208&gt;='高考-分数线'!$C$2,I208&gt;='高考-分数线'!$F$2),36,IF(I208&gt;='高考-分数线'!$F$2,18,0)),IF($D208="文科",IF(AND($M208&gt;='高考-分数线'!$C$3,I208&gt;='高考-分数线'!$F$3),36,IF(I208&gt;='高考-分数线'!$F$3,18,0))))</f>
        <v>0</v>
      </c>
      <c r="R208" s="9">
        <f>IF($D208="理科",IF(AND($M208&gt;='高考-分数线'!$C$2,J208&gt;='高考-分数线'!$G$2),36,IF(J208&gt;='高考-分数线'!$G$2,18,0)),IF($D208="文科",IF(AND($M208&gt;='高考-分数线'!$C$3,J208&gt;='高考-分数线'!$G$3),36,IF(J208&gt;='高考-分数线'!$G$3,18,0))))</f>
        <v>0</v>
      </c>
      <c r="S208" s="9">
        <f>IF($D208="理科",IF(AND($M208&gt;='高考-分数线'!$C$2,K208&gt;='高考-分数线'!$H$2),36,IF(K208&gt;='高考-分数线'!$H$2,18,0)),IF($D208="文科",IF(AND($M208&gt;='高考-分数线'!$C$3,K208&gt;='高考-分数线'!$H$3),36,IF(K208&gt;='高考-分数线'!$H$3,18,0))))</f>
        <v>0</v>
      </c>
      <c r="T208" s="9">
        <f>IF($D208="理科",IF(AND($M208&gt;='高考-分数线'!$C$2,L208&gt;='高考-分数线'!$I$2),36,IF(L208&gt;='高考-分数线'!$I$2,18,0)),IF($D208="文科",IF(AND($M208&gt;='高考-分数线'!$C$3,L208&gt;='高考-分数线'!$I$3),36,IF(L208&gt;='高考-分数线'!$I$3,18,0))))</f>
        <v>0</v>
      </c>
      <c r="U208" s="33"/>
      <c r="V208" s="54" t="s">
        <v>75</v>
      </c>
      <c r="W208" s="9">
        <f t="shared" si="112"/>
        <v>0</v>
      </c>
      <c r="X208" s="54" t="s">
        <v>80</v>
      </c>
      <c r="Y208" s="9">
        <f t="shared" si="113"/>
        <v>0</v>
      </c>
      <c r="Z208" s="54" t="s">
        <v>89</v>
      </c>
      <c r="AA208" s="9">
        <f t="shared" si="114"/>
        <v>0</v>
      </c>
      <c r="AB208" s="54" t="s">
        <v>93</v>
      </c>
      <c r="AC208" s="9">
        <f t="shared" si="115"/>
        <v>0</v>
      </c>
      <c r="AD208" s="54" t="s">
        <v>96</v>
      </c>
      <c r="AE208" s="9">
        <f t="shared" si="116"/>
        <v>0</v>
      </c>
      <c r="AF208" s="54" t="s">
        <v>102</v>
      </c>
      <c r="AG208" s="9">
        <f t="shared" si="117"/>
        <v>0</v>
      </c>
      <c r="AH208" s="9"/>
      <c r="AI208" s="9" t="s">
        <v>74</v>
      </c>
      <c r="AJ208" s="9">
        <f t="shared" si="118"/>
        <v>0</v>
      </c>
      <c r="AK208" s="55" t="s">
        <v>79</v>
      </c>
      <c r="AL208" s="9">
        <f t="shared" si="119"/>
        <v>0</v>
      </c>
      <c r="AM208" s="9" t="s">
        <v>89</v>
      </c>
      <c r="AN208" s="9">
        <f t="shared" si="120"/>
        <v>0</v>
      </c>
      <c r="AO208" s="54" t="s">
        <v>94</v>
      </c>
      <c r="AP208" s="9">
        <f t="shared" si="121"/>
        <v>0</v>
      </c>
      <c r="AQ208" s="54" t="s">
        <v>96</v>
      </c>
      <c r="AR208" s="9">
        <f t="shared" si="122"/>
        <v>0</v>
      </c>
      <c r="AS208" s="54" t="s">
        <v>102</v>
      </c>
      <c r="AT208" s="9">
        <f t="shared" si="123"/>
        <v>0</v>
      </c>
      <c r="AU208" s="9"/>
      <c r="AV208" s="54" t="s">
        <v>74</v>
      </c>
      <c r="AW208" s="9">
        <f t="shared" si="124"/>
        <v>0</v>
      </c>
      <c r="AX208" s="54" t="s">
        <v>79</v>
      </c>
      <c r="AY208" s="9">
        <f t="shared" si="125"/>
        <v>0</v>
      </c>
      <c r="AZ208" s="54" t="s">
        <v>89</v>
      </c>
      <c r="BA208" s="9">
        <f t="shared" si="126"/>
        <v>0</v>
      </c>
      <c r="BB208" s="54" t="s">
        <v>94</v>
      </c>
      <c r="BC208" s="9">
        <f t="shared" si="127"/>
        <v>0</v>
      </c>
      <c r="BD208" s="54" t="s">
        <v>99</v>
      </c>
      <c r="BE208" s="9">
        <f t="shared" si="128"/>
        <v>0</v>
      </c>
      <c r="BF208" s="54" t="s">
        <v>102</v>
      </c>
      <c r="BG208" s="9">
        <f t="shared" si="129"/>
        <v>0</v>
      </c>
      <c r="BH208" s="9"/>
      <c r="BI208" s="54" t="s">
        <v>74</v>
      </c>
      <c r="BJ208" s="9">
        <f t="shared" si="130"/>
        <v>0</v>
      </c>
      <c r="BK208" s="55" t="s">
        <v>79</v>
      </c>
      <c r="BL208" s="9">
        <f t="shared" si="131"/>
        <v>0</v>
      </c>
      <c r="BM208" s="54" t="s">
        <v>89</v>
      </c>
      <c r="BN208" s="9">
        <f t="shared" si="132"/>
        <v>0</v>
      </c>
      <c r="BO208" s="54" t="s">
        <v>94</v>
      </c>
      <c r="BP208" s="9">
        <f t="shared" si="133"/>
        <v>0</v>
      </c>
      <c r="BQ208" s="54" t="s">
        <v>99</v>
      </c>
      <c r="BR208" s="9">
        <f t="shared" si="134"/>
        <v>0</v>
      </c>
      <c r="BS208" s="54" t="s">
        <v>102</v>
      </c>
      <c r="BT208" s="9">
        <f t="shared" si="135"/>
        <v>0</v>
      </c>
      <c r="BU208" s="9"/>
      <c r="BV208" s="54" t="s">
        <v>74</v>
      </c>
      <c r="BW208" s="9">
        <f t="shared" si="136"/>
        <v>0</v>
      </c>
      <c r="BX208" s="55" t="s">
        <v>137</v>
      </c>
      <c r="BY208" s="9">
        <f t="shared" si="137"/>
        <v>0</v>
      </c>
      <c r="BZ208" s="54" t="s">
        <v>85</v>
      </c>
      <c r="CA208" s="9">
        <f t="shared" si="138"/>
        <v>0</v>
      </c>
      <c r="CB208" s="54" t="s">
        <v>94</v>
      </c>
      <c r="CC208" s="9">
        <f t="shared" si="139"/>
        <v>0</v>
      </c>
      <c r="CD208" s="54" t="s">
        <v>96</v>
      </c>
      <c r="CE208" s="9">
        <f t="shared" si="140"/>
        <v>0</v>
      </c>
      <c r="CF208" s="54" t="s">
        <v>122</v>
      </c>
      <c r="CG208" s="9">
        <f t="shared" si="141"/>
        <v>0</v>
      </c>
      <c r="CH208" s="9"/>
      <c r="CI208" s="54" t="s">
        <v>74</v>
      </c>
      <c r="CJ208" s="9">
        <f t="shared" si="142"/>
        <v>0</v>
      </c>
      <c r="CK208" s="55" t="s">
        <v>137</v>
      </c>
      <c r="CL208" s="9">
        <f t="shared" si="143"/>
        <v>0</v>
      </c>
      <c r="CM208" s="54" t="s">
        <v>85</v>
      </c>
      <c r="CN208" s="9">
        <f t="shared" si="144"/>
        <v>0</v>
      </c>
      <c r="CO208" s="54" t="s">
        <v>94</v>
      </c>
      <c r="CP208" s="9">
        <f t="shared" si="145"/>
        <v>0</v>
      </c>
      <c r="CQ208" s="54" t="s">
        <v>96</v>
      </c>
      <c r="CR208" s="9">
        <f t="shared" si="146"/>
        <v>0</v>
      </c>
      <c r="CS208" s="54" t="s">
        <v>122</v>
      </c>
      <c r="CT208" s="9">
        <f t="shared" si="147"/>
        <v>0</v>
      </c>
    </row>
    <row r="209" spans="1:98" x14ac:dyDescent="0.15">
      <c r="A209" s="33" t="s">
        <v>579</v>
      </c>
      <c r="B209" s="34" t="s">
        <v>580</v>
      </c>
      <c r="C209" s="35" t="s">
        <v>170</v>
      </c>
      <c r="D209" s="35" t="s">
        <v>51</v>
      </c>
      <c r="E209" s="9"/>
      <c r="F209" s="36"/>
      <c r="G209" s="33">
        <v>85</v>
      </c>
      <c r="H209" s="9">
        <v>60</v>
      </c>
      <c r="I209" s="9">
        <v>99</v>
      </c>
      <c r="J209" s="9">
        <v>23</v>
      </c>
      <c r="K209" s="9">
        <v>15</v>
      </c>
      <c r="L209" s="9">
        <v>37</v>
      </c>
      <c r="M209" s="4">
        <f t="shared" si="111"/>
        <v>319</v>
      </c>
      <c r="N209" s="33"/>
      <c r="O209" s="9">
        <f>IF($D209="理科",IF(AND($M209&gt;='高考-分数线'!$C$2,$G209&gt;='高考-分数线'!$D$2),36,IF($G209&gt;='高考-分数线'!$D$2,18,0)),IF($D209="文科",IF(AND($M209&gt;='高考-分数线'!$C$3,$G209&gt;='高考-分数线'!$D$3),36,IF($G209&gt;='高考-分数线'!$D$3,18,0))))</f>
        <v>0</v>
      </c>
      <c r="P209" s="9">
        <f>IF($D209="理科",IF(AND($M209&gt;='高考-分数线'!$C$2,H209&gt;='高考-分数线'!$E$2),36,IF(H209&gt;='高考-分数线'!$E$2,18,0)),IF($D209="文科",IF(AND($M209&gt;='高考-分数线'!$C$3,H209&gt;='高考-分数线'!$E$3),36,IF(H209&gt;='高考-分数线'!$E$3,18,0))))</f>
        <v>0</v>
      </c>
      <c r="Q209" s="9">
        <f>IF($D209="理科",IF(AND($M209&gt;='高考-分数线'!$C$2,I209&gt;='高考-分数线'!$F$2),36,IF(I209&gt;='高考-分数线'!$F$2,18,0)),IF($D209="文科",IF(AND($M209&gt;='高考-分数线'!$C$3,I209&gt;='高考-分数线'!$F$3),36,IF(I209&gt;='高考-分数线'!$F$3,18,0))))</f>
        <v>0</v>
      </c>
      <c r="R209" s="9">
        <f>IF($D209="理科",IF(AND($M209&gt;='高考-分数线'!$C$2,J209&gt;='高考-分数线'!$G$2),36,IF(J209&gt;='高考-分数线'!$G$2,18,0)),IF($D209="文科",IF(AND($M209&gt;='高考-分数线'!$C$3,J209&gt;='高考-分数线'!$G$3),36,IF(J209&gt;='高考-分数线'!$G$3,18,0))))</f>
        <v>0</v>
      </c>
      <c r="S209" s="9">
        <f>IF($D209="理科",IF(AND($M209&gt;='高考-分数线'!$C$2,K209&gt;='高考-分数线'!$H$2),36,IF(K209&gt;='高考-分数线'!$H$2,18,0)),IF($D209="文科",IF(AND($M209&gt;='高考-分数线'!$C$3,K209&gt;='高考-分数线'!$H$3),36,IF(K209&gt;='高考-分数线'!$H$3,18,0))))</f>
        <v>0</v>
      </c>
      <c r="T209" s="9">
        <f>IF($D209="理科",IF(AND($M209&gt;='高考-分数线'!$C$2,L209&gt;='高考-分数线'!$I$2),36,IF(L209&gt;='高考-分数线'!$I$2,18,0)),IF($D209="文科",IF(AND($M209&gt;='高考-分数线'!$C$3,L209&gt;='高考-分数线'!$I$3),36,IF(L209&gt;='高考-分数线'!$I$3,18,0))))</f>
        <v>0</v>
      </c>
      <c r="U209" s="33"/>
      <c r="V209" s="54" t="s">
        <v>77</v>
      </c>
      <c r="W209" s="9">
        <f t="shared" si="112"/>
        <v>0</v>
      </c>
      <c r="X209" s="54" t="s">
        <v>82</v>
      </c>
      <c r="Y209" s="9">
        <f t="shared" si="113"/>
        <v>0</v>
      </c>
      <c r="Z209" s="54" t="s">
        <v>90</v>
      </c>
      <c r="AA209" s="9">
        <f t="shared" si="114"/>
        <v>0</v>
      </c>
      <c r="AB209" s="54" t="s">
        <v>94</v>
      </c>
      <c r="AC209" s="9">
        <f t="shared" si="115"/>
        <v>0</v>
      </c>
      <c r="AD209" s="54" t="s">
        <v>96</v>
      </c>
      <c r="AE209" s="9">
        <f t="shared" si="116"/>
        <v>0</v>
      </c>
      <c r="AF209" s="54" t="s">
        <v>102</v>
      </c>
      <c r="AG209" s="9">
        <f t="shared" si="117"/>
        <v>0</v>
      </c>
      <c r="AH209" s="9"/>
      <c r="AI209" s="9" t="s">
        <v>75</v>
      </c>
      <c r="AJ209" s="9">
        <f t="shared" si="118"/>
        <v>0</v>
      </c>
      <c r="AK209" s="55" t="s">
        <v>79</v>
      </c>
      <c r="AL209" s="9">
        <f t="shared" si="119"/>
        <v>0</v>
      </c>
      <c r="AM209" s="9" t="s">
        <v>89</v>
      </c>
      <c r="AN209" s="9">
        <f t="shared" si="120"/>
        <v>0</v>
      </c>
      <c r="AO209" s="54" t="s">
        <v>95</v>
      </c>
      <c r="AP209" s="9">
        <f t="shared" si="121"/>
        <v>0</v>
      </c>
      <c r="AQ209" s="54" t="s">
        <v>96</v>
      </c>
      <c r="AR209" s="9">
        <f t="shared" si="122"/>
        <v>0</v>
      </c>
      <c r="AS209" s="54" t="s">
        <v>102</v>
      </c>
      <c r="AT209" s="9">
        <f t="shared" si="123"/>
        <v>0</v>
      </c>
      <c r="AU209" s="9"/>
      <c r="AV209" s="54" t="s">
        <v>74</v>
      </c>
      <c r="AW209" s="9">
        <f t="shared" si="124"/>
        <v>0</v>
      </c>
      <c r="AX209" s="54" t="s">
        <v>79</v>
      </c>
      <c r="AY209" s="9">
        <f t="shared" si="125"/>
        <v>0</v>
      </c>
      <c r="AZ209" s="54" t="s">
        <v>89</v>
      </c>
      <c r="BA209" s="9">
        <f t="shared" si="126"/>
        <v>0</v>
      </c>
      <c r="BB209" s="54" t="s">
        <v>93</v>
      </c>
      <c r="BC209" s="9">
        <f t="shared" si="127"/>
        <v>0</v>
      </c>
      <c r="BD209" s="54" t="s">
        <v>96</v>
      </c>
      <c r="BE209" s="9">
        <f t="shared" si="128"/>
        <v>0</v>
      </c>
      <c r="BF209" s="54" t="s">
        <v>122</v>
      </c>
      <c r="BG209" s="9">
        <f t="shared" si="129"/>
        <v>0</v>
      </c>
      <c r="BH209" s="9"/>
      <c r="BI209" s="54" t="s">
        <v>74</v>
      </c>
      <c r="BJ209" s="9">
        <f t="shared" si="130"/>
        <v>0</v>
      </c>
      <c r="BK209" s="55" t="s">
        <v>79</v>
      </c>
      <c r="BL209" s="9">
        <f t="shared" si="131"/>
        <v>0</v>
      </c>
      <c r="BM209" s="54" t="s">
        <v>89</v>
      </c>
      <c r="BN209" s="9">
        <f t="shared" si="132"/>
        <v>0</v>
      </c>
      <c r="BO209" s="54" t="s">
        <v>93</v>
      </c>
      <c r="BP209" s="9">
        <f t="shared" si="133"/>
        <v>0</v>
      </c>
      <c r="BQ209" s="54" t="s">
        <v>96</v>
      </c>
      <c r="BR209" s="9">
        <f t="shared" si="134"/>
        <v>0</v>
      </c>
      <c r="BS209" s="54" t="s">
        <v>122</v>
      </c>
      <c r="BT209" s="9">
        <f t="shared" si="135"/>
        <v>0</v>
      </c>
      <c r="BU209" s="9"/>
      <c r="BV209" s="54" t="s">
        <v>77</v>
      </c>
      <c r="BW209" s="9">
        <f t="shared" si="136"/>
        <v>0</v>
      </c>
      <c r="BX209" s="55" t="s">
        <v>83</v>
      </c>
      <c r="BY209" s="9">
        <f t="shared" si="137"/>
        <v>0</v>
      </c>
      <c r="BZ209" s="54" t="s">
        <v>90</v>
      </c>
      <c r="CA209" s="9">
        <f t="shared" si="138"/>
        <v>0</v>
      </c>
      <c r="CB209" s="54" t="s">
        <v>95</v>
      </c>
      <c r="CC209" s="9">
        <f t="shared" si="139"/>
        <v>0</v>
      </c>
      <c r="CD209" s="54" t="s">
        <v>99</v>
      </c>
      <c r="CE209" s="9">
        <f t="shared" si="140"/>
        <v>0</v>
      </c>
      <c r="CF209" s="54" t="s">
        <v>102</v>
      </c>
      <c r="CG209" s="9">
        <f t="shared" si="141"/>
        <v>0</v>
      </c>
      <c r="CH209" s="9"/>
      <c r="CI209" s="54" t="s">
        <v>77</v>
      </c>
      <c r="CJ209" s="9">
        <f t="shared" si="142"/>
        <v>0</v>
      </c>
      <c r="CK209" s="55" t="s">
        <v>83</v>
      </c>
      <c r="CL209" s="9">
        <f t="shared" si="143"/>
        <v>0</v>
      </c>
      <c r="CM209" s="54" t="s">
        <v>90</v>
      </c>
      <c r="CN209" s="9">
        <f t="shared" si="144"/>
        <v>0</v>
      </c>
      <c r="CO209" s="54" t="s">
        <v>95</v>
      </c>
      <c r="CP209" s="9">
        <f t="shared" si="145"/>
        <v>0</v>
      </c>
      <c r="CQ209" s="54" t="s">
        <v>99</v>
      </c>
      <c r="CR209" s="9">
        <f t="shared" si="146"/>
        <v>0</v>
      </c>
      <c r="CS209" s="54" t="s">
        <v>102</v>
      </c>
      <c r="CT209" s="9">
        <f t="shared" si="147"/>
        <v>0</v>
      </c>
    </row>
    <row r="210" spans="1:98" x14ac:dyDescent="0.15">
      <c r="A210" s="33" t="s">
        <v>581</v>
      </c>
      <c r="B210" s="34" t="s">
        <v>582</v>
      </c>
      <c r="C210" s="35" t="s">
        <v>170</v>
      </c>
      <c r="D210" s="35" t="s">
        <v>51</v>
      </c>
      <c r="E210" s="9"/>
      <c r="F210" s="36"/>
      <c r="G210" s="33">
        <v>71</v>
      </c>
      <c r="H210" s="9">
        <v>76</v>
      </c>
      <c r="I210" s="9">
        <v>77</v>
      </c>
      <c r="J210" s="9">
        <v>34.5</v>
      </c>
      <c r="K210" s="9">
        <v>27</v>
      </c>
      <c r="L210" s="9">
        <v>33.5</v>
      </c>
      <c r="M210" s="4">
        <f t="shared" si="111"/>
        <v>319</v>
      </c>
      <c r="N210" s="33"/>
      <c r="O210" s="9">
        <f>IF($D210="理科",IF(AND($M210&gt;='高考-分数线'!$C$2,$G210&gt;='高考-分数线'!$D$2),36,IF($G210&gt;='高考-分数线'!$D$2,18,0)),IF($D210="文科",IF(AND($M210&gt;='高考-分数线'!$C$3,$G210&gt;='高考-分数线'!$D$3),36,IF($G210&gt;='高考-分数线'!$D$3,18,0))))</f>
        <v>0</v>
      </c>
      <c r="P210" s="9">
        <f>IF($D210="理科",IF(AND($M210&gt;='高考-分数线'!$C$2,H210&gt;='高考-分数线'!$E$2),36,IF(H210&gt;='高考-分数线'!$E$2,18,0)),IF($D210="文科",IF(AND($M210&gt;='高考-分数线'!$C$3,H210&gt;='高考-分数线'!$E$3),36,IF(H210&gt;='高考-分数线'!$E$3,18,0))))</f>
        <v>0</v>
      </c>
      <c r="Q210" s="9">
        <f>IF($D210="理科",IF(AND($M210&gt;='高考-分数线'!$C$2,I210&gt;='高考-分数线'!$F$2),36,IF(I210&gt;='高考-分数线'!$F$2,18,0)),IF($D210="文科",IF(AND($M210&gt;='高考-分数线'!$C$3,I210&gt;='高考-分数线'!$F$3),36,IF(I210&gt;='高考-分数线'!$F$3,18,0))))</f>
        <v>0</v>
      </c>
      <c r="R210" s="9">
        <f>IF($D210="理科",IF(AND($M210&gt;='高考-分数线'!$C$2,J210&gt;='高考-分数线'!$G$2),36,IF(J210&gt;='高考-分数线'!$G$2,18,0)),IF($D210="文科",IF(AND($M210&gt;='高考-分数线'!$C$3,J210&gt;='高考-分数线'!$G$3),36,IF(J210&gt;='高考-分数线'!$G$3,18,0))))</f>
        <v>0</v>
      </c>
      <c r="S210" s="9">
        <f>IF($D210="理科",IF(AND($M210&gt;='高考-分数线'!$C$2,K210&gt;='高考-分数线'!$H$2),36,IF(K210&gt;='高考-分数线'!$H$2,18,0)),IF($D210="文科",IF(AND($M210&gt;='高考-分数线'!$C$3,K210&gt;='高考-分数线'!$H$3),36,IF(K210&gt;='高考-分数线'!$H$3,18,0))))</f>
        <v>0</v>
      </c>
      <c r="T210" s="9">
        <f>IF($D210="理科",IF(AND($M210&gt;='高考-分数线'!$C$2,L210&gt;='高考-分数线'!$I$2),36,IF(L210&gt;='高考-分数线'!$I$2,18,0)),IF($D210="文科",IF(AND($M210&gt;='高考-分数线'!$C$3,L210&gt;='高考-分数线'!$I$3),36,IF(L210&gt;='高考-分数线'!$I$3,18,0))))</f>
        <v>0</v>
      </c>
      <c r="U210" s="33"/>
      <c r="V210" s="54" t="s">
        <v>73</v>
      </c>
      <c r="W210" s="9">
        <f t="shared" si="112"/>
        <v>0</v>
      </c>
      <c r="X210" s="54" t="s">
        <v>80</v>
      </c>
      <c r="Y210" s="9">
        <f t="shared" si="113"/>
        <v>0</v>
      </c>
      <c r="Z210" s="54" t="s">
        <v>89</v>
      </c>
      <c r="AA210" s="9">
        <f t="shared" si="114"/>
        <v>0</v>
      </c>
      <c r="AB210" s="54" t="s">
        <v>95</v>
      </c>
      <c r="AC210" s="9">
        <f t="shared" si="115"/>
        <v>0</v>
      </c>
      <c r="AD210" s="54" t="s">
        <v>98</v>
      </c>
      <c r="AE210" s="9">
        <f t="shared" si="116"/>
        <v>0</v>
      </c>
      <c r="AF210" s="54" t="s">
        <v>121</v>
      </c>
      <c r="AG210" s="9">
        <f t="shared" si="117"/>
        <v>0</v>
      </c>
      <c r="AH210" s="9"/>
      <c r="AI210" s="9" t="s">
        <v>74</v>
      </c>
      <c r="AJ210" s="9">
        <f t="shared" si="118"/>
        <v>0</v>
      </c>
      <c r="AK210" s="55" t="s">
        <v>79</v>
      </c>
      <c r="AL210" s="9">
        <f t="shared" si="119"/>
        <v>0</v>
      </c>
      <c r="AM210" s="9" t="s">
        <v>89</v>
      </c>
      <c r="AN210" s="9">
        <f t="shared" si="120"/>
        <v>0</v>
      </c>
      <c r="AO210" s="54" t="s">
        <v>94</v>
      </c>
      <c r="AP210" s="9">
        <f t="shared" si="121"/>
        <v>0</v>
      </c>
      <c r="AQ210" s="54" t="s">
        <v>96</v>
      </c>
      <c r="AR210" s="9">
        <f t="shared" si="122"/>
        <v>0</v>
      </c>
      <c r="AS210" s="54" t="s">
        <v>102</v>
      </c>
      <c r="AT210" s="9">
        <f t="shared" si="123"/>
        <v>0</v>
      </c>
      <c r="AU210" s="9"/>
      <c r="AV210" s="54" t="s">
        <v>74</v>
      </c>
      <c r="AW210" s="9">
        <f t="shared" si="124"/>
        <v>0</v>
      </c>
      <c r="AX210" s="54" t="s">
        <v>79</v>
      </c>
      <c r="AY210" s="9">
        <f t="shared" si="125"/>
        <v>0</v>
      </c>
      <c r="AZ210" s="54" t="s">
        <v>89</v>
      </c>
      <c r="BA210" s="9">
        <f t="shared" si="126"/>
        <v>0</v>
      </c>
      <c r="BB210" s="54" t="s">
        <v>94</v>
      </c>
      <c r="BC210" s="9">
        <f t="shared" si="127"/>
        <v>0</v>
      </c>
      <c r="BD210" s="54" t="s">
        <v>96</v>
      </c>
      <c r="BE210" s="9">
        <f t="shared" si="128"/>
        <v>0</v>
      </c>
      <c r="BF210" s="54" t="s">
        <v>102</v>
      </c>
      <c r="BG210" s="9">
        <f t="shared" si="129"/>
        <v>0</v>
      </c>
      <c r="BH210" s="9"/>
      <c r="BI210" s="54" t="s">
        <v>74</v>
      </c>
      <c r="BJ210" s="9">
        <f t="shared" si="130"/>
        <v>0</v>
      </c>
      <c r="BK210" s="55" t="s">
        <v>79</v>
      </c>
      <c r="BL210" s="9">
        <f t="shared" si="131"/>
        <v>0</v>
      </c>
      <c r="BM210" s="54" t="s">
        <v>89</v>
      </c>
      <c r="BN210" s="9">
        <f t="shared" si="132"/>
        <v>0</v>
      </c>
      <c r="BO210" s="54" t="s">
        <v>94</v>
      </c>
      <c r="BP210" s="9">
        <f t="shared" si="133"/>
        <v>0</v>
      </c>
      <c r="BQ210" s="54" t="s">
        <v>96</v>
      </c>
      <c r="BR210" s="9">
        <f t="shared" si="134"/>
        <v>0</v>
      </c>
      <c r="BS210" s="54" t="s">
        <v>102</v>
      </c>
      <c r="BT210" s="9">
        <f t="shared" si="135"/>
        <v>0</v>
      </c>
      <c r="BU210" s="9"/>
      <c r="BV210" s="54" t="s">
        <v>74</v>
      </c>
      <c r="BW210" s="9">
        <f t="shared" si="136"/>
        <v>0</v>
      </c>
      <c r="BX210" s="55" t="s">
        <v>137</v>
      </c>
      <c r="BY210" s="9">
        <f t="shared" si="137"/>
        <v>0</v>
      </c>
      <c r="BZ210" s="54" t="s">
        <v>85</v>
      </c>
      <c r="CA210" s="9">
        <f t="shared" si="138"/>
        <v>0</v>
      </c>
      <c r="CB210" s="54" t="s">
        <v>94</v>
      </c>
      <c r="CC210" s="9">
        <f t="shared" si="139"/>
        <v>0</v>
      </c>
      <c r="CD210" s="54" t="s">
        <v>96</v>
      </c>
      <c r="CE210" s="9">
        <f t="shared" si="140"/>
        <v>0</v>
      </c>
      <c r="CF210" s="54" t="s">
        <v>122</v>
      </c>
      <c r="CG210" s="9">
        <f t="shared" si="141"/>
        <v>0</v>
      </c>
      <c r="CH210" s="9"/>
      <c r="CI210" s="54" t="s">
        <v>74</v>
      </c>
      <c r="CJ210" s="9">
        <f t="shared" si="142"/>
        <v>0</v>
      </c>
      <c r="CK210" s="55" t="s">
        <v>137</v>
      </c>
      <c r="CL210" s="9">
        <f t="shared" si="143"/>
        <v>0</v>
      </c>
      <c r="CM210" s="54" t="s">
        <v>85</v>
      </c>
      <c r="CN210" s="9">
        <f t="shared" si="144"/>
        <v>0</v>
      </c>
      <c r="CO210" s="54" t="s">
        <v>94</v>
      </c>
      <c r="CP210" s="9">
        <f t="shared" si="145"/>
        <v>0</v>
      </c>
      <c r="CQ210" s="54" t="s">
        <v>96</v>
      </c>
      <c r="CR210" s="9">
        <f t="shared" si="146"/>
        <v>0</v>
      </c>
      <c r="CS210" s="54" t="s">
        <v>122</v>
      </c>
      <c r="CT210" s="9">
        <f t="shared" si="147"/>
        <v>0</v>
      </c>
    </row>
    <row r="211" spans="1:98" x14ac:dyDescent="0.15">
      <c r="A211" s="33" t="s">
        <v>583</v>
      </c>
      <c r="B211" s="34" t="s">
        <v>584</v>
      </c>
      <c r="C211" s="35" t="s">
        <v>170</v>
      </c>
      <c r="D211" s="35" t="s">
        <v>51</v>
      </c>
      <c r="E211" s="9"/>
      <c r="F211" s="36"/>
      <c r="G211" s="33">
        <v>83</v>
      </c>
      <c r="H211" s="9">
        <v>68</v>
      </c>
      <c r="I211" s="9">
        <v>70</v>
      </c>
      <c r="J211" s="9">
        <v>34.5</v>
      </c>
      <c r="K211" s="9">
        <v>28.5</v>
      </c>
      <c r="L211" s="9">
        <v>34.5</v>
      </c>
      <c r="M211" s="4">
        <f t="shared" si="111"/>
        <v>318.5</v>
      </c>
      <c r="N211" s="33"/>
      <c r="O211" s="9">
        <f>IF($D211="理科",IF(AND($M211&gt;='高考-分数线'!$C$2,$G211&gt;='高考-分数线'!$D$2),36,IF($G211&gt;='高考-分数线'!$D$2,18,0)),IF($D211="文科",IF(AND($M211&gt;='高考-分数线'!$C$3,$G211&gt;='高考-分数线'!$D$3),36,IF($G211&gt;='高考-分数线'!$D$3,18,0))))</f>
        <v>0</v>
      </c>
      <c r="P211" s="9">
        <f>IF($D211="理科",IF(AND($M211&gt;='高考-分数线'!$C$2,H211&gt;='高考-分数线'!$E$2),36,IF(H211&gt;='高考-分数线'!$E$2,18,0)),IF($D211="文科",IF(AND($M211&gt;='高考-分数线'!$C$3,H211&gt;='高考-分数线'!$E$3),36,IF(H211&gt;='高考-分数线'!$E$3,18,0))))</f>
        <v>0</v>
      </c>
      <c r="Q211" s="9">
        <f>IF($D211="理科",IF(AND($M211&gt;='高考-分数线'!$C$2,I211&gt;='高考-分数线'!$F$2),36,IF(I211&gt;='高考-分数线'!$F$2,18,0)),IF($D211="文科",IF(AND($M211&gt;='高考-分数线'!$C$3,I211&gt;='高考-分数线'!$F$3),36,IF(I211&gt;='高考-分数线'!$F$3,18,0))))</f>
        <v>0</v>
      </c>
      <c r="R211" s="9">
        <f>IF($D211="理科",IF(AND($M211&gt;='高考-分数线'!$C$2,J211&gt;='高考-分数线'!$G$2),36,IF(J211&gt;='高考-分数线'!$G$2,18,0)),IF($D211="文科",IF(AND($M211&gt;='高考-分数线'!$C$3,J211&gt;='高考-分数线'!$G$3),36,IF(J211&gt;='高考-分数线'!$G$3,18,0))))</f>
        <v>0</v>
      </c>
      <c r="S211" s="9">
        <f>IF($D211="理科",IF(AND($M211&gt;='高考-分数线'!$C$2,K211&gt;='高考-分数线'!$H$2),36,IF(K211&gt;='高考-分数线'!$H$2,18,0)),IF($D211="文科",IF(AND($M211&gt;='高考-分数线'!$C$3,K211&gt;='高考-分数线'!$H$3),36,IF(K211&gt;='高考-分数线'!$H$3,18,0))))</f>
        <v>0</v>
      </c>
      <c r="T211" s="9">
        <f>IF($D211="理科",IF(AND($M211&gt;='高考-分数线'!$C$2,L211&gt;='高考-分数线'!$I$2),36,IF(L211&gt;='高考-分数线'!$I$2,18,0)),IF($D211="文科",IF(AND($M211&gt;='高考-分数线'!$C$3,L211&gt;='高考-分数线'!$I$3),36,IF(L211&gt;='高考-分数线'!$I$3,18,0))))</f>
        <v>0</v>
      </c>
      <c r="U211" s="33"/>
      <c r="V211" s="54" t="s">
        <v>75</v>
      </c>
      <c r="W211" s="9">
        <f t="shared" si="112"/>
        <v>0</v>
      </c>
      <c r="X211" s="54" t="s">
        <v>81</v>
      </c>
      <c r="Y211" s="9">
        <f t="shared" si="113"/>
        <v>0</v>
      </c>
      <c r="Z211" s="54" t="s">
        <v>87</v>
      </c>
      <c r="AA211" s="9">
        <f t="shared" si="114"/>
        <v>0</v>
      </c>
      <c r="AB211" s="54" t="s">
        <v>95</v>
      </c>
      <c r="AC211" s="9">
        <f t="shared" si="115"/>
        <v>0</v>
      </c>
      <c r="AD211" s="54" t="s">
        <v>96</v>
      </c>
      <c r="AE211" s="9">
        <f t="shared" si="116"/>
        <v>0</v>
      </c>
      <c r="AF211" s="54" t="s">
        <v>121</v>
      </c>
      <c r="AG211" s="9">
        <f t="shared" si="117"/>
        <v>0</v>
      </c>
      <c r="AH211" s="9"/>
      <c r="AI211" s="9" t="s">
        <v>74</v>
      </c>
      <c r="AJ211" s="9">
        <f t="shared" si="118"/>
        <v>0</v>
      </c>
      <c r="AK211" s="55" t="s">
        <v>79</v>
      </c>
      <c r="AL211" s="9">
        <f t="shared" si="119"/>
        <v>0</v>
      </c>
      <c r="AM211" s="9" t="s">
        <v>90</v>
      </c>
      <c r="AN211" s="9">
        <f t="shared" si="120"/>
        <v>0</v>
      </c>
      <c r="AO211" s="54" t="s">
        <v>94</v>
      </c>
      <c r="AP211" s="9">
        <f t="shared" si="121"/>
        <v>0</v>
      </c>
      <c r="AQ211" s="54" t="s">
        <v>99</v>
      </c>
      <c r="AR211" s="9">
        <f t="shared" si="122"/>
        <v>0</v>
      </c>
      <c r="AS211" s="54" t="s">
        <v>122</v>
      </c>
      <c r="AT211" s="9">
        <f t="shared" si="123"/>
        <v>0</v>
      </c>
      <c r="AU211" s="9"/>
      <c r="AV211" s="54" t="s">
        <v>75</v>
      </c>
      <c r="AW211" s="9">
        <f t="shared" si="124"/>
        <v>0</v>
      </c>
      <c r="AX211" s="54" t="s">
        <v>79</v>
      </c>
      <c r="AY211" s="9">
        <f t="shared" si="125"/>
        <v>0</v>
      </c>
      <c r="AZ211" s="54" t="s">
        <v>85</v>
      </c>
      <c r="BA211" s="9">
        <f t="shared" si="126"/>
        <v>0</v>
      </c>
      <c r="BB211" s="54" t="s">
        <v>94</v>
      </c>
      <c r="BC211" s="9">
        <f t="shared" si="127"/>
        <v>0</v>
      </c>
      <c r="BD211" s="54" t="s">
        <v>96</v>
      </c>
      <c r="BE211" s="9">
        <f t="shared" si="128"/>
        <v>0</v>
      </c>
      <c r="BF211" s="54" t="s">
        <v>102</v>
      </c>
      <c r="BG211" s="9">
        <f t="shared" si="129"/>
        <v>0</v>
      </c>
      <c r="BH211" s="9"/>
      <c r="BI211" s="54" t="s">
        <v>75</v>
      </c>
      <c r="BJ211" s="9">
        <f t="shared" si="130"/>
        <v>0</v>
      </c>
      <c r="BK211" s="55" t="s">
        <v>79</v>
      </c>
      <c r="BL211" s="9">
        <f t="shared" si="131"/>
        <v>0</v>
      </c>
      <c r="BM211" s="54" t="s">
        <v>85</v>
      </c>
      <c r="BN211" s="9">
        <f t="shared" si="132"/>
        <v>0</v>
      </c>
      <c r="BO211" s="54" t="s">
        <v>94</v>
      </c>
      <c r="BP211" s="9">
        <f t="shared" si="133"/>
        <v>0</v>
      </c>
      <c r="BQ211" s="54" t="s">
        <v>96</v>
      </c>
      <c r="BR211" s="9">
        <f t="shared" si="134"/>
        <v>0</v>
      </c>
      <c r="BS211" s="54" t="s">
        <v>102</v>
      </c>
      <c r="BT211" s="9">
        <f t="shared" si="135"/>
        <v>0</v>
      </c>
      <c r="BU211" s="9"/>
      <c r="BV211" s="54" t="s">
        <v>75</v>
      </c>
      <c r="BW211" s="9">
        <f t="shared" si="136"/>
        <v>0</v>
      </c>
      <c r="BX211" s="55" t="s">
        <v>138</v>
      </c>
      <c r="BY211" s="9">
        <f t="shared" si="137"/>
        <v>0</v>
      </c>
      <c r="BZ211" s="54" t="s">
        <v>88</v>
      </c>
      <c r="CA211" s="9">
        <f t="shared" si="138"/>
        <v>0</v>
      </c>
      <c r="CB211" s="54" t="s">
        <v>93</v>
      </c>
      <c r="CC211" s="9">
        <f t="shared" si="139"/>
        <v>0</v>
      </c>
      <c r="CD211" s="54" t="s">
        <v>99</v>
      </c>
      <c r="CE211" s="9">
        <f t="shared" si="140"/>
        <v>0</v>
      </c>
      <c r="CF211" s="54" t="s">
        <v>102</v>
      </c>
      <c r="CG211" s="9">
        <f t="shared" si="141"/>
        <v>0</v>
      </c>
      <c r="CH211" s="9"/>
      <c r="CI211" s="54" t="s">
        <v>75</v>
      </c>
      <c r="CJ211" s="9">
        <f t="shared" si="142"/>
        <v>0</v>
      </c>
      <c r="CK211" s="55" t="s">
        <v>138</v>
      </c>
      <c r="CL211" s="9">
        <f t="shared" si="143"/>
        <v>0</v>
      </c>
      <c r="CM211" s="54" t="s">
        <v>88</v>
      </c>
      <c r="CN211" s="9">
        <f t="shared" si="144"/>
        <v>0</v>
      </c>
      <c r="CO211" s="54" t="s">
        <v>93</v>
      </c>
      <c r="CP211" s="9">
        <f t="shared" si="145"/>
        <v>0</v>
      </c>
      <c r="CQ211" s="54" t="s">
        <v>99</v>
      </c>
      <c r="CR211" s="9">
        <f t="shared" si="146"/>
        <v>0</v>
      </c>
      <c r="CS211" s="54" t="s">
        <v>102</v>
      </c>
      <c r="CT211" s="9">
        <f t="shared" si="147"/>
        <v>0</v>
      </c>
    </row>
    <row r="212" spans="1:98" x14ac:dyDescent="0.15">
      <c r="A212" s="33" t="s">
        <v>585</v>
      </c>
      <c r="B212" s="34" t="s">
        <v>586</v>
      </c>
      <c r="C212" s="35" t="s">
        <v>170</v>
      </c>
      <c r="D212" s="35" t="s">
        <v>51</v>
      </c>
      <c r="E212" s="9"/>
      <c r="F212" s="36"/>
      <c r="G212" s="33">
        <v>88</v>
      </c>
      <c r="H212" s="9">
        <v>83</v>
      </c>
      <c r="I212" s="9">
        <v>50</v>
      </c>
      <c r="J212" s="9">
        <v>37</v>
      </c>
      <c r="K212" s="9">
        <v>27</v>
      </c>
      <c r="L212" s="9">
        <v>32.5</v>
      </c>
      <c r="M212" s="4">
        <f t="shared" si="111"/>
        <v>317.5</v>
      </c>
      <c r="N212" s="33"/>
      <c r="O212" s="9">
        <f>IF($D212="理科",IF(AND($M212&gt;='高考-分数线'!$C$2,$G212&gt;='高考-分数线'!$D$2),36,IF($G212&gt;='高考-分数线'!$D$2,18,0)),IF($D212="文科",IF(AND($M212&gt;='高考-分数线'!$C$3,$G212&gt;='高考-分数线'!$D$3),36,IF($G212&gt;='高考-分数线'!$D$3,18,0))))</f>
        <v>0</v>
      </c>
      <c r="P212" s="9">
        <f>IF($D212="理科",IF(AND($M212&gt;='高考-分数线'!$C$2,H212&gt;='高考-分数线'!$E$2),36,IF(H212&gt;='高考-分数线'!$E$2,18,0)),IF($D212="文科",IF(AND($M212&gt;='高考-分数线'!$C$3,H212&gt;='高考-分数线'!$E$3),36,IF(H212&gt;='高考-分数线'!$E$3,18,0))))</f>
        <v>0</v>
      </c>
      <c r="Q212" s="9">
        <f>IF($D212="理科",IF(AND($M212&gt;='高考-分数线'!$C$2,I212&gt;='高考-分数线'!$F$2),36,IF(I212&gt;='高考-分数线'!$F$2,18,0)),IF($D212="文科",IF(AND($M212&gt;='高考-分数线'!$C$3,I212&gt;='高考-分数线'!$F$3),36,IF(I212&gt;='高考-分数线'!$F$3,18,0))))</f>
        <v>0</v>
      </c>
      <c r="R212" s="9">
        <f>IF($D212="理科",IF(AND($M212&gt;='高考-分数线'!$C$2,J212&gt;='高考-分数线'!$G$2),36,IF(J212&gt;='高考-分数线'!$G$2,18,0)),IF($D212="文科",IF(AND($M212&gt;='高考-分数线'!$C$3,J212&gt;='高考-分数线'!$G$3),36,IF(J212&gt;='高考-分数线'!$G$3,18,0))))</f>
        <v>0</v>
      </c>
      <c r="S212" s="9">
        <f>IF($D212="理科",IF(AND($M212&gt;='高考-分数线'!$C$2,K212&gt;='高考-分数线'!$H$2),36,IF(K212&gt;='高考-分数线'!$H$2,18,0)),IF($D212="文科",IF(AND($M212&gt;='高考-分数线'!$C$3,K212&gt;='高考-分数线'!$H$3),36,IF(K212&gt;='高考-分数线'!$H$3,18,0))))</f>
        <v>0</v>
      </c>
      <c r="T212" s="9">
        <f>IF($D212="理科",IF(AND($M212&gt;='高考-分数线'!$C$2,L212&gt;='高考-分数线'!$I$2),36,IF(L212&gt;='高考-分数线'!$I$2,18,0)),IF($D212="文科",IF(AND($M212&gt;='高考-分数线'!$C$3,L212&gt;='高考-分数线'!$I$3),36,IF(L212&gt;='高考-分数线'!$I$3,18,0))))</f>
        <v>0</v>
      </c>
      <c r="U212" s="33"/>
      <c r="V212" s="54" t="s">
        <v>77</v>
      </c>
      <c r="W212" s="9">
        <f t="shared" si="112"/>
        <v>0</v>
      </c>
      <c r="X212" s="54" t="s">
        <v>81</v>
      </c>
      <c r="Y212" s="9">
        <f t="shared" si="113"/>
        <v>0</v>
      </c>
      <c r="Z212" s="54" t="s">
        <v>90</v>
      </c>
      <c r="AA212" s="9">
        <f t="shared" si="114"/>
        <v>0</v>
      </c>
      <c r="AB212" s="54" t="s">
        <v>93</v>
      </c>
      <c r="AC212" s="9">
        <f t="shared" si="115"/>
        <v>0</v>
      </c>
      <c r="AD212" s="54" t="s">
        <v>125</v>
      </c>
      <c r="AE212" s="9">
        <f t="shared" si="116"/>
        <v>0</v>
      </c>
      <c r="AF212" s="54" t="s">
        <v>102</v>
      </c>
      <c r="AG212" s="9">
        <f t="shared" si="117"/>
        <v>0</v>
      </c>
      <c r="AH212" s="9"/>
      <c r="AI212" s="9" t="s">
        <v>74</v>
      </c>
      <c r="AJ212" s="9">
        <f t="shared" si="118"/>
        <v>0</v>
      </c>
      <c r="AK212" s="55" t="s">
        <v>83</v>
      </c>
      <c r="AL212" s="9">
        <f t="shared" si="119"/>
        <v>0</v>
      </c>
      <c r="AM212" s="9" t="s">
        <v>86</v>
      </c>
      <c r="AN212" s="9">
        <f t="shared" si="120"/>
        <v>0</v>
      </c>
      <c r="AO212" s="54" t="s">
        <v>94</v>
      </c>
      <c r="AP212" s="9">
        <f t="shared" si="121"/>
        <v>0</v>
      </c>
      <c r="AQ212" s="54" t="s">
        <v>99</v>
      </c>
      <c r="AR212" s="9">
        <f t="shared" si="122"/>
        <v>0</v>
      </c>
      <c r="AS212" s="54" t="s">
        <v>122</v>
      </c>
      <c r="AT212" s="9">
        <f t="shared" si="123"/>
        <v>0</v>
      </c>
      <c r="AU212" s="9"/>
      <c r="AV212" s="54" t="s">
        <v>74</v>
      </c>
      <c r="AW212" s="9">
        <f t="shared" si="124"/>
        <v>0</v>
      </c>
      <c r="AX212" s="54" t="s">
        <v>80</v>
      </c>
      <c r="AY212" s="9">
        <f t="shared" si="125"/>
        <v>0</v>
      </c>
      <c r="AZ212" s="54" t="s">
        <v>90</v>
      </c>
      <c r="BA212" s="9">
        <f t="shared" si="126"/>
        <v>0</v>
      </c>
      <c r="BB212" s="54" t="s">
        <v>91</v>
      </c>
      <c r="BC212" s="9">
        <f t="shared" si="127"/>
        <v>0</v>
      </c>
      <c r="BD212" s="54" t="s">
        <v>96</v>
      </c>
      <c r="BE212" s="9">
        <f t="shared" si="128"/>
        <v>0</v>
      </c>
      <c r="BF212" s="54" t="s">
        <v>122</v>
      </c>
      <c r="BG212" s="9">
        <f t="shared" si="129"/>
        <v>0</v>
      </c>
      <c r="BH212" s="9"/>
      <c r="BI212" s="54" t="s">
        <v>74</v>
      </c>
      <c r="BJ212" s="9">
        <f t="shared" si="130"/>
        <v>0</v>
      </c>
      <c r="BK212" s="55" t="s">
        <v>80</v>
      </c>
      <c r="BL212" s="9">
        <f t="shared" si="131"/>
        <v>0</v>
      </c>
      <c r="BM212" s="54" t="s">
        <v>90</v>
      </c>
      <c r="BN212" s="9">
        <f t="shared" si="132"/>
        <v>0</v>
      </c>
      <c r="BO212" s="54" t="s">
        <v>91</v>
      </c>
      <c r="BP212" s="9">
        <f t="shared" si="133"/>
        <v>0</v>
      </c>
      <c r="BQ212" s="54" t="s">
        <v>96</v>
      </c>
      <c r="BR212" s="9">
        <f t="shared" si="134"/>
        <v>0</v>
      </c>
      <c r="BS212" s="54" t="s">
        <v>122</v>
      </c>
      <c r="BT212" s="9">
        <f t="shared" si="135"/>
        <v>0</v>
      </c>
      <c r="BU212" s="9"/>
      <c r="BV212" s="54" t="s">
        <v>75</v>
      </c>
      <c r="BW212" s="9">
        <f t="shared" si="136"/>
        <v>0</v>
      </c>
      <c r="BX212" s="55" t="s">
        <v>138</v>
      </c>
      <c r="BY212" s="9">
        <f t="shared" si="137"/>
        <v>0</v>
      </c>
      <c r="BZ212" s="54" t="s">
        <v>88</v>
      </c>
      <c r="CA212" s="9">
        <f t="shared" si="138"/>
        <v>0</v>
      </c>
      <c r="CB212" s="54" t="s">
        <v>93</v>
      </c>
      <c r="CC212" s="9">
        <f t="shared" si="139"/>
        <v>0</v>
      </c>
      <c r="CD212" s="54" t="s">
        <v>99</v>
      </c>
      <c r="CE212" s="9">
        <f t="shared" si="140"/>
        <v>0</v>
      </c>
      <c r="CF212" s="54" t="s">
        <v>102</v>
      </c>
      <c r="CG212" s="9">
        <f t="shared" si="141"/>
        <v>0</v>
      </c>
      <c r="CH212" s="9"/>
      <c r="CI212" s="54" t="s">
        <v>75</v>
      </c>
      <c r="CJ212" s="9">
        <f t="shared" si="142"/>
        <v>0</v>
      </c>
      <c r="CK212" s="55" t="s">
        <v>138</v>
      </c>
      <c r="CL212" s="9">
        <f t="shared" si="143"/>
        <v>0</v>
      </c>
      <c r="CM212" s="54" t="s">
        <v>88</v>
      </c>
      <c r="CN212" s="9">
        <f t="shared" si="144"/>
        <v>0</v>
      </c>
      <c r="CO212" s="54" t="s">
        <v>93</v>
      </c>
      <c r="CP212" s="9">
        <f t="shared" si="145"/>
        <v>0</v>
      </c>
      <c r="CQ212" s="54" t="s">
        <v>99</v>
      </c>
      <c r="CR212" s="9">
        <f t="shared" si="146"/>
        <v>0</v>
      </c>
      <c r="CS212" s="54" t="s">
        <v>102</v>
      </c>
      <c r="CT212" s="9">
        <f t="shared" si="147"/>
        <v>0</v>
      </c>
    </row>
    <row r="213" spans="1:98" x14ac:dyDescent="0.15">
      <c r="A213" s="33" t="s">
        <v>587</v>
      </c>
      <c r="B213" s="34" t="s">
        <v>588</v>
      </c>
      <c r="C213" s="35" t="s">
        <v>170</v>
      </c>
      <c r="D213" s="35" t="s">
        <v>51</v>
      </c>
      <c r="E213" s="9"/>
      <c r="F213" s="36"/>
      <c r="G213" s="33">
        <v>85</v>
      </c>
      <c r="H213" s="9">
        <v>79</v>
      </c>
      <c r="I213" s="9">
        <v>61</v>
      </c>
      <c r="J213" s="9">
        <v>26.5</v>
      </c>
      <c r="K213" s="9">
        <v>21</v>
      </c>
      <c r="L213" s="9">
        <v>44.5</v>
      </c>
      <c r="M213" s="4">
        <f t="shared" si="111"/>
        <v>317</v>
      </c>
      <c r="N213" s="33"/>
      <c r="O213" s="9">
        <f>IF($D213="理科",IF(AND($M213&gt;='高考-分数线'!$C$2,$G213&gt;='高考-分数线'!$D$2),36,IF($G213&gt;='高考-分数线'!$D$2,18,0)),IF($D213="文科",IF(AND($M213&gt;='高考-分数线'!$C$3,$G213&gt;='高考-分数线'!$D$3),36,IF($G213&gt;='高考-分数线'!$D$3,18,0))))</f>
        <v>0</v>
      </c>
      <c r="P213" s="9">
        <f>IF($D213="理科",IF(AND($M213&gt;='高考-分数线'!$C$2,H213&gt;='高考-分数线'!$E$2),36,IF(H213&gt;='高考-分数线'!$E$2,18,0)),IF($D213="文科",IF(AND($M213&gt;='高考-分数线'!$C$3,H213&gt;='高考-分数线'!$E$3),36,IF(H213&gt;='高考-分数线'!$E$3,18,0))))</f>
        <v>0</v>
      </c>
      <c r="Q213" s="9">
        <f>IF($D213="理科",IF(AND($M213&gt;='高考-分数线'!$C$2,I213&gt;='高考-分数线'!$F$2),36,IF(I213&gt;='高考-分数线'!$F$2,18,0)),IF($D213="文科",IF(AND($M213&gt;='高考-分数线'!$C$3,I213&gt;='高考-分数线'!$F$3),36,IF(I213&gt;='高考-分数线'!$F$3,18,0))))</f>
        <v>0</v>
      </c>
      <c r="R213" s="9">
        <f>IF($D213="理科",IF(AND($M213&gt;='高考-分数线'!$C$2,J213&gt;='高考-分数线'!$G$2),36,IF(J213&gt;='高考-分数线'!$G$2,18,0)),IF($D213="文科",IF(AND($M213&gt;='高考-分数线'!$C$3,J213&gt;='高考-分数线'!$G$3),36,IF(J213&gt;='高考-分数线'!$G$3,18,0))))</f>
        <v>0</v>
      </c>
      <c r="S213" s="9">
        <f>IF($D213="理科",IF(AND($M213&gt;='高考-分数线'!$C$2,K213&gt;='高考-分数线'!$H$2),36,IF(K213&gt;='高考-分数线'!$H$2,18,0)),IF($D213="文科",IF(AND($M213&gt;='高考-分数线'!$C$3,K213&gt;='高考-分数线'!$H$3),36,IF(K213&gt;='高考-分数线'!$H$3,18,0))))</f>
        <v>0</v>
      </c>
      <c r="T213" s="9">
        <f>IF($D213="理科",IF(AND($M213&gt;='高考-分数线'!$C$2,L213&gt;='高考-分数线'!$I$2),36,IF(L213&gt;='高考-分数线'!$I$2,18,0)),IF($D213="文科",IF(AND($M213&gt;='高考-分数线'!$C$3,L213&gt;='高考-分数线'!$I$3),36,IF(L213&gt;='高考-分数线'!$I$3,18,0))))</f>
        <v>0</v>
      </c>
      <c r="U213" s="33"/>
      <c r="V213" s="54" t="s">
        <v>77</v>
      </c>
      <c r="W213" s="9">
        <f t="shared" si="112"/>
        <v>0</v>
      </c>
      <c r="X213" s="54" t="s">
        <v>82</v>
      </c>
      <c r="Y213" s="9">
        <f t="shared" si="113"/>
        <v>0</v>
      </c>
      <c r="Z213" s="54" t="s">
        <v>90</v>
      </c>
      <c r="AA213" s="9">
        <f t="shared" si="114"/>
        <v>0</v>
      </c>
      <c r="AB213" s="54" t="s">
        <v>94</v>
      </c>
      <c r="AC213" s="9">
        <f t="shared" si="115"/>
        <v>0</v>
      </c>
      <c r="AD213" s="54" t="s">
        <v>96</v>
      </c>
      <c r="AE213" s="9">
        <f t="shared" si="116"/>
        <v>0</v>
      </c>
      <c r="AF213" s="54" t="s">
        <v>102</v>
      </c>
      <c r="AG213" s="9">
        <f t="shared" si="117"/>
        <v>0</v>
      </c>
      <c r="AH213" s="9"/>
      <c r="AI213" s="9" t="s">
        <v>75</v>
      </c>
      <c r="AJ213" s="9">
        <f t="shared" si="118"/>
        <v>0</v>
      </c>
      <c r="AK213" s="55" t="s">
        <v>82</v>
      </c>
      <c r="AL213" s="9">
        <f t="shared" si="119"/>
        <v>0</v>
      </c>
      <c r="AM213" s="9" t="s">
        <v>88</v>
      </c>
      <c r="AN213" s="9">
        <f t="shared" si="120"/>
        <v>0</v>
      </c>
      <c r="AO213" s="54" t="s">
        <v>95</v>
      </c>
      <c r="AP213" s="9">
        <f t="shared" si="121"/>
        <v>0</v>
      </c>
      <c r="AQ213" s="54" t="s">
        <v>96</v>
      </c>
      <c r="AR213" s="9">
        <f t="shared" si="122"/>
        <v>0</v>
      </c>
      <c r="AS213" s="54" t="s">
        <v>102</v>
      </c>
      <c r="AT213" s="9">
        <f t="shared" si="123"/>
        <v>0</v>
      </c>
      <c r="AU213" s="9"/>
      <c r="AV213" s="54" t="s">
        <v>75</v>
      </c>
      <c r="AW213" s="9">
        <f t="shared" si="124"/>
        <v>0</v>
      </c>
      <c r="AX213" s="54" t="s">
        <v>132</v>
      </c>
      <c r="AY213" s="9">
        <f t="shared" si="125"/>
        <v>0</v>
      </c>
      <c r="AZ213" s="54" t="s">
        <v>90</v>
      </c>
      <c r="BA213" s="9">
        <f t="shared" si="126"/>
        <v>0</v>
      </c>
      <c r="BB213" s="54" t="s">
        <v>95</v>
      </c>
      <c r="BC213" s="9">
        <f t="shared" si="127"/>
        <v>0</v>
      </c>
      <c r="BD213" s="54" t="s">
        <v>99</v>
      </c>
      <c r="BE213" s="9">
        <f t="shared" si="128"/>
        <v>0</v>
      </c>
      <c r="BF213" s="54" t="s">
        <v>122</v>
      </c>
      <c r="BG213" s="9">
        <f t="shared" si="129"/>
        <v>0</v>
      </c>
      <c r="BH213" s="9"/>
      <c r="BI213" s="54" t="s">
        <v>75</v>
      </c>
      <c r="BJ213" s="9">
        <f t="shared" si="130"/>
        <v>0</v>
      </c>
      <c r="BK213" s="55" t="s">
        <v>83</v>
      </c>
      <c r="BL213" s="9">
        <f t="shared" si="131"/>
        <v>0</v>
      </c>
      <c r="BM213" s="54" t="s">
        <v>90</v>
      </c>
      <c r="BN213" s="9">
        <f t="shared" si="132"/>
        <v>0</v>
      </c>
      <c r="BO213" s="54" t="s">
        <v>95</v>
      </c>
      <c r="BP213" s="9">
        <f t="shared" si="133"/>
        <v>0</v>
      </c>
      <c r="BQ213" s="54" t="s">
        <v>99</v>
      </c>
      <c r="BR213" s="9">
        <f t="shared" si="134"/>
        <v>0</v>
      </c>
      <c r="BS213" s="54" t="s">
        <v>122</v>
      </c>
      <c r="BT213" s="9">
        <f t="shared" si="135"/>
        <v>0</v>
      </c>
      <c r="BU213" s="9"/>
      <c r="BV213" s="54" t="s">
        <v>77</v>
      </c>
      <c r="BW213" s="9">
        <f t="shared" si="136"/>
        <v>0</v>
      </c>
      <c r="BX213" s="55" t="s">
        <v>83</v>
      </c>
      <c r="BY213" s="9">
        <f t="shared" si="137"/>
        <v>0</v>
      </c>
      <c r="BZ213" s="54" t="s">
        <v>90</v>
      </c>
      <c r="CA213" s="9">
        <f t="shared" si="138"/>
        <v>0</v>
      </c>
      <c r="CB213" s="54" t="s">
        <v>95</v>
      </c>
      <c r="CC213" s="9">
        <f t="shared" si="139"/>
        <v>0</v>
      </c>
      <c r="CD213" s="54" t="s">
        <v>99</v>
      </c>
      <c r="CE213" s="9">
        <f t="shared" si="140"/>
        <v>0</v>
      </c>
      <c r="CF213" s="54" t="s">
        <v>102</v>
      </c>
      <c r="CG213" s="9">
        <f t="shared" si="141"/>
        <v>0</v>
      </c>
      <c r="CH213" s="9"/>
      <c r="CI213" s="54" t="s">
        <v>77</v>
      </c>
      <c r="CJ213" s="9">
        <f t="shared" si="142"/>
        <v>0</v>
      </c>
      <c r="CK213" s="55" t="s">
        <v>83</v>
      </c>
      <c r="CL213" s="9">
        <f t="shared" si="143"/>
        <v>0</v>
      </c>
      <c r="CM213" s="54" t="s">
        <v>90</v>
      </c>
      <c r="CN213" s="9">
        <f t="shared" si="144"/>
        <v>0</v>
      </c>
      <c r="CO213" s="54" t="s">
        <v>95</v>
      </c>
      <c r="CP213" s="9">
        <f t="shared" si="145"/>
        <v>0</v>
      </c>
      <c r="CQ213" s="54" t="s">
        <v>99</v>
      </c>
      <c r="CR213" s="9">
        <f t="shared" si="146"/>
        <v>0</v>
      </c>
      <c r="CS213" s="54" t="s">
        <v>102</v>
      </c>
      <c r="CT213" s="9">
        <f t="shared" si="147"/>
        <v>0</v>
      </c>
    </row>
    <row r="214" spans="1:98" x14ac:dyDescent="0.15">
      <c r="A214" s="33" t="s">
        <v>589</v>
      </c>
      <c r="B214" s="34" t="s">
        <v>590</v>
      </c>
      <c r="C214" s="35" t="s">
        <v>170</v>
      </c>
      <c r="D214" s="35" t="s">
        <v>51</v>
      </c>
      <c r="E214" s="9"/>
      <c r="F214" s="36"/>
      <c r="G214" s="33">
        <v>84</v>
      </c>
      <c r="H214" s="9">
        <v>79</v>
      </c>
      <c r="I214" s="9">
        <v>49</v>
      </c>
      <c r="J214" s="9">
        <v>38</v>
      </c>
      <c r="K214" s="9">
        <v>47</v>
      </c>
      <c r="L214" s="9">
        <v>20</v>
      </c>
      <c r="M214" s="4">
        <f t="shared" si="111"/>
        <v>317</v>
      </c>
      <c r="N214" s="33"/>
      <c r="O214" s="9">
        <f>IF($D214="理科",IF(AND($M214&gt;='高考-分数线'!$C$2,$G214&gt;='高考-分数线'!$D$2),36,IF($G214&gt;='高考-分数线'!$D$2,18,0)),IF($D214="文科",IF(AND($M214&gt;='高考-分数线'!$C$3,$G214&gt;='高考-分数线'!$D$3),36,IF($G214&gt;='高考-分数线'!$D$3,18,0))))</f>
        <v>0</v>
      </c>
      <c r="P214" s="9">
        <f>IF($D214="理科",IF(AND($M214&gt;='高考-分数线'!$C$2,H214&gt;='高考-分数线'!$E$2),36,IF(H214&gt;='高考-分数线'!$E$2,18,0)),IF($D214="文科",IF(AND($M214&gt;='高考-分数线'!$C$3,H214&gt;='高考-分数线'!$E$3),36,IF(H214&gt;='高考-分数线'!$E$3,18,0))))</f>
        <v>0</v>
      </c>
      <c r="Q214" s="9">
        <f>IF($D214="理科",IF(AND($M214&gt;='高考-分数线'!$C$2,I214&gt;='高考-分数线'!$F$2),36,IF(I214&gt;='高考-分数线'!$F$2,18,0)),IF($D214="文科",IF(AND($M214&gt;='高考-分数线'!$C$3,I214&gt;='高考-分数线'!$F$3),36,IF(I214&gt;='高考-分数线'!$F$3,18,0))))</f>
        <v>0</v>
      </c>
      <c r="R214" s="9">
        <f>IF($D214="理科",IF(AND($M214&gt;='高考-分数线'!$C$2,J214&gt;='高考-分数线'!$G$2),36,IF(J214&gt;='高考-分数线'!$G$2,18,0)),IF($D214="文科",IF(AND($M214&gt;='高考-分数线'!$C$3,J214&gt;='高考-分数线'!$G$3),36,IF(J214&gt;='高考-分数线'!$G$3,18,0))))</f>
        <v>0</v>
      </c>
      <c r="S214" s="9">
        <f>IF($D214="理科",IF(AND($M214&gt;='高考-分数线'!$C$2,K214&gt;='高考-分数线'!$H$2),36,IF(K214&gt;='高考-分数线'!$H$2,18,0)),IF($D214="文科",IF(AND($M214&gt;='高考-分数线'!$C$3,K214&gt;='高考-分数线'!$H$3),36,IF(K214&gt;='高考-分数线'!$H$3,18,0))))</f>
        <v>0</v>
      </c>
      <c r="T214" s="9">
        <f>IF($D214="理科",IF(AND($M214&gt;='高考-分数线'!$C$2,L214&gt;='高考-分数线'!$I$2),36,IF(L214&gt;='高考-分数线'!$I$2,18,0)),IF($D214="文科",IF(AND($M214&gt;='高考-分数线'!$C$3,L214&gt;='高考-分数线'!$I$3),36,IF(L214&gt;='高考-分数线'!$I$3,18,0))))</f>
        <v>0</v>
      </c>
      <c r="U214" s="33"/>
      <c r="V214" s="54" t="s">
        <v>75</v>
      </c>
      <c r="W214" s="9">
        <f t="shared" si="112"/>
        <v>0</v>
      </c>
      <c r="X214" s="54" t="s">
        <v>80</v>
      </c>
      <c r="Y214" s="9">
        <f t="shared" si="113"/>
        <v>0</v>
      </c>
      <c r="Z214" s="54" t="s">
        <v>89</v>
      </c>
      <c r="AA214" s="9">
        <f t="shared" si="114"/>
        <v>0</v>
      </c>
      <c r="AB214" s="54" t="s">
        <v>93</v>
      </c>
      <c r="AC214" s="9">
        <f t="shared" si="115"/>
        <v>0</v>
      </c>
      <c r="AD214" s="54" t="s">
        <v>96</v>
      </c>
      <c r="AE214" s="9">
        <f t="shared" si="116"/>
        <v>0</v>
      </c>
      <c r="AF214" s="54" t="s">
        <v>102</v>
      </c>
      <c r="AG214" s="9">
        <f t="shared" si="117"/>
        <v>0</v>
      </c>
      <c r="AH214" s="9"/>
      <c r="AI214" s="9" t="s">
        <v>77</v>
      </c>
      <c r="AJ214" s="9">
        <f t="shared" si="118"/>
        <v>0</v>
      </c>
      <c r="AK214" s="55" t="s">
        <v>83</v>
      </c>
      <c r="AL214" s="9">
        <f t="shared" si="119"/>
        <v>0</v>
      </c>
      <c r="AM214" s="9" t="s">
        <v>86</v>
      </c>
      <c r="AN214" s="9">
        <f t="shared" si="120"/>
        <v>0</v>
      </c>
      <c r="AO214" s="54" t="s">
        <v>94</v>
      </c>
      <c r="AP214" s="9">
        <f t="shared" si="121"/>
        <v>0</v>
      </c>
      <c r="AQ214" s="54" t="s">
        <v>96</v>
      </c>
      <c r="AR214" s="9">
        <f t="shared" si="122"/>
        <v>0</v>
      </c>
      <c r="AS214" s="54" t="s">
        <v>102</v>
      </c>
      <c r="AT214" s="9">
        <f t="shared" si="123"/>
        <v>0</v>
      </c>
      <c r="AU214" s="9"/>
      <c r="AV214" s="54" t="s">
        <v>77</v>
      </c>
      <c r="AW214" s="9">
        <f t="shared" si="124"/>
        <v>0</v>
      </c>
      <c r="AX214" s="54" t="s">
        <v>80</v>
      </c>
      <c r="AY214" s="9">
        <f t="shared" si="125"/>
        <v>0</v>
      </c>
      <c r="AZ214" s="54" t="s">
        <v>85</v>
      </c>
      <c r="BA214" s="9">
        <f t="shared" si="126"/>
        <v>0</v>
      </c>
      <c r="BB214" s="54" t="s">
        <v>95</v>
      </c>
      <c r="BC214" s="9">
        <f t="shared" si="127"/>
        <v>0</v>
      </c>
      <c r="BD214" s="54" t="s">
        <v>96</v>
      </c>
      <c r="BE214" s="9">
        <f t="shared" si="128"/>
        <v>0</v>
      </c>
      <c r="BF214" s="54" t="s">
        <v>102</v>
      </c>
      <c r="BG214" s="9">
        <f t="shared" si="129"/>
        <v>0</v>
      </c>
      <c r="BH214" s="9"/>
      <c r="BI214" s="54" t="s">
        <v>77</v>
      </c>
      <c r="BJ214" s="9">
        <f t="shared" si="130"/>
        <v>0</v>
      </c>
      <c r="BK214" s="55" t="s">
        <v>80</v>
      </c>
      <c r="BL214" s="9">
        <f t="shared" si="131"/>
        <v>0</v>
      </c>
      <c r="BM214" s="54" t="s">
        <v>85</v>
      </c>
      <c r="BN214" s="9">
        <f t="shared" si="132"/>
        <v>0</v>
      </c>
      <c r="BO214" s="54" t="s">
        <v>95</v>
      </c>
      <c r="BP214" s="9">
        <f t="shared" si="133"/>
        <v>0</v>
      </c>
      <c r="BQ214" s="54" t="s">
        <v>96</v>
      </c>
      <c r="BR214" s="9">
        <f t="shared" si="134"/>
        <v>0</v>
      </c>
      <c r="BS214" s="54" t="s">
        <v>102</v>
      </c>
      <c r="BT214" s="9">
        <f t="shared" si="135"/>
        <v>0</v>
      </c>
      <c r="BU214" s="9"/>
      <c r="BV214" s="54" t="s">
        <v>75</v>
      </c>
      <c r="BW214" s="9">
        <f t="shared" si="136"/>
        <v>0</v>
      </c>
      <c r="BX214" s="55" t="s">
        <v>138</v>
      </c>
      <c r="BY214" s="9">
        <f t="shared" si="137"/>
        <v>0</v>
      </c>
      <c r="BZ214" s="54" t="s">
        <v>88</v>
      </c>
      <c r="CA214" s="9">
        <f t="shared" si="138"/>
        <v>0</v>
      </c>
      <c r="CB214" s="54" t="s">
        <v>93</v>
      </c>
      <c r="CC214" s="9">
        <f t="shared" si="139"/>
        <v>0</v>
      </c>
      <c r="CD214" s="54" t="s">
        <v>99</v>
      </c>
      <c r="CE214" s="9">
        <f t="shared" si="140"/>
        <v>0</v>
      </c>
      <c r="CF214" s="54" t="s">
        <v>102</v>
      </c>
      <c r="CG214" s="9">
        <f t="shared" si="141"/>
        <v>0</v>
      </c>
      <c r="CH214" s="9"/>
      <c r="CI214" s="54" t="s">
        <v>75</v>
      </c>
      <c r="CJ214" s="9">
        <f t="shared" si="142"/>
        <v>0</v>
      </c>
      <c r="CK214" s="55" t="s">
        <v>138</v>
      </c>
      <c r="CL214" s="9">
        <f t="shared" si="143"/>
        <v>0</v>
      </c>
      <c r="CM214" s="54" t="s">
        <v>88</v>
      </c>
      <c r="CN214" s="9">
        <f t="shared" si="144"/>
        <v>0</v>
      </c>
      <c r="CO214" s="54" t="s">
        <v>93</v>
      </c>
      <c r="CP214" s="9">
        <f t="shared" si="145"/>
        <v>0</v>
      </c>
      <c r="CQ214" s="54" t="s">
        <v>99</v>
      </c>
      <c r="CR214" s="9">
        <f t="shared" si="146"/>
        <v>0</v>
      </c>
      <c r="CS214" s="54" t="s">
        <v>102</v>
      </c>
      <c r="CT214" s="9">
        <f t="shared" si="147"/>
        <v>0</v>
      </c>
    </row>
    <row r="215" spans="1:98" x14ac:dyDescent="0.15">
      <c r="A215" s="33" t="s">
        <v>591</v>
      </c>
      <c r="B215" s="34" t="s">
        <v>592</v>
      </c>
      <c r="C215" s="35" t="s">
        <v>170</v>
      </c>
      <c r="D215" s="35" t="s">
        <v>51</v>
      </c>
      <c r="E215" s="9"/>
      <c r="F215" s="36"/>
      <c r="G215" s="33">
        <v>92</v>
      </c>
      <c r="H215" s="9">
        <v>69</v>
      </c>
      <c r="I215" s="9">
        <v>43</v>
      </c>
      <c r="J215" s="9">
        <v>33</v>
      </c>
      <c r="K215" s="9">
        <v>37</v>
      </c>
      <c r="L215" s="9">
        <v>43</v>
      </c>
      <c r="M215" s="4">
        <f t="shared" si="111"/>
        <v>317</v>
      </c>
      <c r="N215" s="33"/>
      <c r="O215" s="9">
        <f>IF($D215="理科",IF(AND($M215&gt;='高考-分数线'!$C$2,$G215&gt;='高考-分数线'!$D$2),36,IF($G215&gt;='高考-分数线'!$D$2,18,0)),IF($D215="文科",IF(AND($M215&gt;='高考-分数线'!$C$3,$G215&gt;='高考-分数线'!$D$3),36,IF($G215&gt;='高考-分数线'!$D$3,18,0))))</f>
        <v>0</v>
      </c>
      <c r="P215" s="9">
        <f>IF($D215="理科",IF(AND($M215&gt;='高考-分数线'!$C$2,H215&gt;='高考-分数线'!$E$2),36,IF(H215&gt;='高考-分数线'!$E$2,18,0)),IF($D215="文科",IF(AND($M215&gt;='高考-分数线'!$C$3,H215&gt;='高考-分数线'!$E$3),36,IF(H215&gt;='高考-分数线'!$E$3,18,0))))</f>
        <v>0</v>
      </c>
      <c r="Q215" s="9">
        <f>IF($D215="理科",IF(AND($M215&gt;='高考-分数线'!$C$2,I215&gt;='高考-分数线'!$F$2),36,IF(I215&gt;='高考-分数线'!$F$2,18,0)),IF($D215="文科",IF(AND($M215&gt;='高考-分数线'!$C$3,I215&gt;='高考-分数线'!$F$3),36,IF(I215&gt;='高考-分数线'!$F$3,18,0))))</f>
        <v>0</v>
      </c>
      <c r="R215" s="9">
        <f>IF($D215="理科",IF(AND($M215&gt;='高考-分数线'!$C$2,J215&gt;='高考-分数线'!$G$2),36,IF(J215&gt;='高考-分数线'!$G$2,18,0)),IF($D215="文科",IF(AND($M215&gt;='高考-分数线'!$C$3,J215&gt;='高考-分数线'!$G$3),36,IF(J215&gt;='高考-分数线'!$G$3,18,0))))</f>
        <v>0</v>
      </c>
      <c r="S215" s="9">
        <f>IF($D215="理科",IF(AND($M215&gt;='高考-分数线'!$C$2,K215&gt;='高考-分数线'!$H$2),36,IF(K215&gt;='高考-分数线'!$H$2,18,0)),IF($D215="文科",IF(AND($M215&gt;='高考-分数线'!$C$3,K215&gt;='高考-分数线'!$H$3),36,IF(K215&gt;='高考-分数线'!$H$3,18,0))))</f>
        <v>0</v>
      </c>
      <c r="T215" s="9">
        <f>IF($D215="理科",IF(AND($M215&gt;='高考-分数线'!$C$2,L215&gt;='高考-分数线'!$I$2),36,IF(L215&gt;='高考-分数线'!$I$2,18,0)),IF($D215="文科",IF(AND($M215&gt;='高考-分数线'!$C$3,L215&gt;='高考-分数线'!$I$3),36,IF(L215&gt;='高考-分数线'!$I$3,18,0))))</f>
        <v>0</v>
      </c>
      <c r="U215" s="33"/>
      <c r="V215" s="54" t="s">
        <v>74</v>
      </c>
      <c r="W215" s="9">
        <f t="shared" si="112"/>
        <v>0</v>
      </c>
      <c r="X215" s="54" t="s">
        <v>79</v>
      </c>
      <c r="Y215" s="9">
        <f t="shared" si="113"/>
        <v>0</v>
      </c>
      <c r="Z215" s="54" t="s">
        <v>86</v>
      </c>
      <c r="AA215" s="9">
        <f t="shared" si="114"/>
        <v>0</v>
      </c>
      <c r="AB215" s="54" t="s">
        <v>91</v>
      </c>
      <c r="AC215" s="9">
        <f t="shared" si="115"/>
        <v>0</v>
      </c>
      <c r="AD215" s="54" t="s">
        <v>96</v>
      </c>
      <c r="AE215" s="9">
        <f t="shared" si="116"/>
        <v>0</v>
      </c>
      <c r="AF215" s="54" t="s">
        <v>102</v>
      </c>
      <c r="AG215" s="9">
        <f t="shared" si="117"/>
        <v>0</v>
      </c>
      <c r="AH215" s="9"/>
      <c r="AI215" s="9" t="s">
        <v>74</v>
      </c>
      <c r="AJ215" s="9">
        <f t="shared" si="118"/>
        <v>0</v>
      </c>
      <c r="AK215" s="55" t="s">
        <v>79</v>
      </c>
      <c r="AL215" s="9">
        <f t="shared" si="119"/>
        <v>0</v>
      </c>
      <c r="AM215" s="9" t="s">
        <v>90</v>
      </c>
      <c r="AN215" s="9">
        <f t="shared" si="120"/>
        <v>0</v>
      </c>
      <c r="AO215" s="54" t="s">
        <v>94</v>
      </c>
      <c r="AP215" s="9">
        <f t="shared" si="121"/>
        <v>0</v>
      </c>
      <c r="AQ215" s="54" t="s">
        <v>96</v>
      </c>
      <c r="AR215" s="9">
        <f t="shared" si="122"/>
        <v>0</v>
      </c>
      <c r="AS215" s="54" t="s">
        <v>102</v>
      </c>
      <c r="AT215" s="9">
        <f t="shared" si="123"/>
        <v>0</v>
      </c>
      <c r="AU215" s="9"/>
      <c r="AV215" s="54" t="s">
        <v>74</v>
      </c>
      <c r="AW215" s="9">
        <f t="shared" si="124"/>
        <v>0</v>
      </c>
      <c r="AX215" s="54" t="s">
        <v>80</v>
      </c>
      <c r="AY215" s="9">
        <f t="shared" si="125"/>
        <v>0</v>
      </c>
      <c r="AZ215" s="54" t="s">
        <v>90</v>
      </c>
      <c r="BA215" s="9">
        <f t="shared" si="126"/>
        <v>0</v>
      </c>
      <c r="BB215" s="54" t="s">
        <v>95</v>
      </c>
      <c r="BC215" s="9">
        <f t="shared" si="127"/>
        <v>0</v>
      </c>
      <c r="BD215" s="54" t="s">
        <v>99</v>
      </c>
      <c r="BE215" s="9">
        <f t="shared" si="128"/>
        <v>0</v>
      </c>
      <c r="BF215" s="54" t="s">
        <v>102</v>
      </c>
      <c r="BG215" s="9">
        <f t="shared" si="129"/>
        <v>0</v>
      </c>
      <c r="BH215" s="9"/>
      <c r="BI215" s="54" t="s">
        <v>74</v>
      </c>
      <c r="BJ215" s="9">
        <f t="shared" si="130"/>
        <v>0</v>
      </c>
      <c r="BK215" s="55" t="s">
        <v>80</v>
      </c>
      <c r="BL215" s="9">
        <f t="shared" si="131"/>
        <v>0</v>
      </c>
      <c r="BM215" s="54" t="s">
        <v>90</v>
      </c>
      <c r="BN215" s="9">
        <f t="shared" si="132"/>
        <v>0</v>
      </c>
      <c r="BO215" s="54" t="s">
        <v>95</v>
      </c>
      <c r="BP215" s="9">
        <f t="shared" si="133"/>
        <v>0</v>
      </c>
      <c r="BQ215" s="54" t="s">
        <v>99</v>
      </c>
      <c r="BR215" s="9">
        <f t="shared" si="134"/>
        <v>0</v>
      </c>
      <c r="BS215" s="54" t="s">
        <v>102</v>
      </c>
      <c r="BT215" s="9">
        <f t="shared" si="135"/>
        <v>0</v>
      </c>
      <c r="BU215" s="9"/>
      <c r="BV215" s="54" t="s">
        <v>74</v>
      </c>
      <c r="BW215" s="9">
        <f t="shared" si="136"/>
        <v>0</v>
      </c>
      <c r="BX215" s="55" t="s">
        <v>137</v>
      </c>
      <c r="BY215" s="9">
        <f t="shared" si="137"/>
        <v>0</v>
      </c>
      <c r="BZ215" s="54" t="s">
        <v>85</v>
      </c>
      <c r="CA215" s="9">
        <f t="shared" si="138"/>
        <v>0</v>
      </c>
      <c r="CB215" s="54" t="s">
        <v>94</v>
      </c>
      <c r="CC215" s="9">
        <f t="shared" si="139"/>
        <v>0</v>
      </c>
      <c r="CD215" s="54" t="s">
        <v>96</v>
      </c>
      <c r="CE215" s="9">
        <f t="shared" si="140"/>
        <v>0</v>
      </c>
      <c r="CF215" s="54" t="s">
        <v>122</v>
      </c>
      <c r="CG215" s="9">
        <f t="shared" si="141"/>
        <v>0</v>
      </c>
      <c r="CH215" s="9"/>
      <c r="CI215" s="54" t="s">
        <v>74</v>
      </c>
      <c r="CJ215" s="9">
        <f t="shared" si="142"/>
        <v>0</v>
      </c>
      <c r="CK215" s="55" t="s">
        <v>137</v>
      </c>
      <c r="CL215" s="9">
        <f t="shared" si="143"/>
        <v>0</v>
      </c>
      <c r="CM215" s="54" t="s">
        <v>85</v>
      </c>
      <c r="CN215" s="9">
        <f t="shared" si="144"/>
        <v>0</v>
      </c>
      <c r="CO215" s="54" t="s">
        <v>94</v>
      </c>
      <c r="CP215" s="9">
        <f t="shared" si="145"/>
        <v>0</v>
      </c>
      <c r="CQ215" s="54" t="s">
        <v>96</v>
      </c>
      <c r="CR215" s="9">
        <f t="shared" si="146"/>
        <v>0</v>
      </c>
      <c r="CS215" s="54" t="s">
        <v>122</v>
      </c>
      <c r="CT215" s="9">
        <f t="shared" si="147"/>
        <v>0</v>
      </c>
    </row>
    <row r="216" spans="1:98" x14ac:dyDescent="0.15">
      <c r="A216" s="33" t="s">
        <v>593</v>
      </c>
      <c r="B216" s="34" t="s">
        <v>594</v>
      </c>
      <c r="C216" s="35" t="s">
        <v>170</v>
      </c>
      <c r="D216" s="35" t="s">
        <v>51</v>
      </c>
      <c r="E216" s="9">
        <v>0.7</v>
      </c>
      <c r="F216" s="36"/>
      <c r="G216" s="33">
        <v>85</v>
      </c>
      <c r="H216" s="9">
        <v>42</v>
      </c>
      <c r="I216" s="9">
        <v>112</v>
      </c>
      <c r="J216" s="9">
        <v>17</v>
      </c>
      <c r="K216" s="9">
        <v>34</v>
      </c>
      <c r="L216" s="9">
        <v>26.5</v>
      </c>
      <c r="M216" s="4">
        <f t="shared" si="111"/>
        <v>316.5</v>
      </c>
      <c r="N216" s="33"/>
      <c r="O216" s="9">
        <f>IF($D216="理科",IF(AND($M216&gt;='高考-分数线'!$C$2,$G216&gt;='高考-分数线'!$D$2),36,IF($G216&gt;='高考-分数线'!$D$2,18,0)),IF($D216="文科",IF(AND($M216&gt;='高考-分数线'!$C$3,$G216&gt;='高考-分数线'!$D$3),36,IF($G216&gt;='高考-分数线'!$D$3,18,0))))</f>
        <v>0</v>
      </c>
      <c r="P216" s="9">
        <f>IF($D216="理科",IF(AND($M216&gt;='高考-分数线'!$C$2,H216&gt;='高考-分数线'!$E$2),36,IF(H216&gt;='高考-分数线'!$E$2,18,0)),IF($D216="文科",IF(AND($M216&gt;='高考-分数线'!$C$3,H216&gt;='高考-分数线'!$E$3),36,IF(H216&gt;='高考-分数线'!$E$3,18,0))))</f>
        <v>0</v>
      </c>
      <c r="Q216" s="9">
        <f>IF($D216="理科",IF(AND($M216&gt;='高考-分数线'!$C$2,I216&gt;='高考-分数线'!$F$2),36,IF(I216&gt;='高考-分数线'!$F$2,18,0)),IF($D216="文科",IF(AND($M216&gt;='高考-分数线'!$C$3,I216&gt;='高考-分数线'!$F$3),36,IF(I216&gt;='高考-分数线'!$F$3,18,0))))</f>
        <v>18</v>
      </c>
      <c r="R216" s="9">
        <f>IF($D216="理科",IF(AND($M216&gt;='高考-分数线'!$C$2,J216&gt;='高考-分数线'!$G$2),36,IF(J216&gt;='高考-分数线'!$G$2,18,0)),IF($D216="文科",IF(AND($M216&gt;='高考-分数线'!$C$3,J216&gt;='高考-分数线'!$G$3),36,IF(J216&gt;='高考-分数线'!$G$3,18,0))))</f>
        <v>0</v>
      </c>
      <c r="S216" s="9">
        <f>IF($D216="理科",IF(AND($M216&gt;='高考-分数线'!$C$2,K216&gt;='高考-分数线'!$H$2),36,IF(K216&gt;='高考-分数线'!$H$2,18,0)),IF($D216="文科",IF(AND($M216&gt;='高考-分数线'!$C$3,K216&gt;='高考-分数线'!$H$3),36,IF(K216&gt;='高考-分数线'!$H$3,18,0))))</f>
        <v>0</v>
      </c>
      <c r="T216" s="9">
        <f>IF($D216="理科",IF(AND($M216&gt;='高考-分数线'!$C$2,L216&gt;='高考-分数线'!$I$2),36,IF(L216&gt;='高考-分数线'!$I$2,18,0)),IF($D216="文科",IF(AND($M216&gt;='高考-分数线'!$C$3,L216&gt;='高考-分数线'!$I$3),36,IF(L216&gt;='高考-分数线'!$I$3,18,0))))</f>
        <v>0</v>
      </c>
      <c r="U216" s="33"/>
      <c r="V216" s="54" t="s">
        <v>76</v>
      </c>
      <c r="W216" s="9">
        <f t="shared" si="112"/>
        <v>0</v>
      </c>
      <c r="X216" s="54" t="s">
        <v>83</v>
      </c>
      <c r="Y216" s="9">
        <f t="shared" si="113"/>
        <v>0</v>
      </c>
      <c r="Z216" s="54" t="s">
        <v>85</v>
      </c>
      <c r="AA216" s="9">
        <f t="shared" si="114"/>
        <v>1.8</v>
      </c>
      <c r="AB216" s="54" t="s">
        <v>94</v>
      </c>
      <c r="AC216" s="9">
        <f t="shared" si="115"/>
        <v>0</v>
      </c>
      <c r="AD216" s="54" t="s">
        <v>98</v>
      </c>
      <c r="AE216" s="9">
        <f t="shared" si="116"/>
        <v>0</v>
      </c>
      <c r="AF216" s="54" t="s">
        <v>121</v>
      </c>
      <c r="AG216" s="9">
        <f t="shared" si="117"/>
        <v>0</v>
      </c>
      <c r="AH216" s="9"/>
      <c r="AI216" s="9" t="s">
        <v>76</v>
      </c>
      <c r="AJ216" s="9">
        <f t="shared" si="118"/>
        <v>0</v>
      </c>
      <c r="AK216" s="55" t="s">
        <v>81</v>
      </c>
      <c r="AL216" s="9">
        <f t="shared" si="119"/>
        <v>0</v>
      </c>
      <c r="AM216" s="9" t="s">
        <v>88</v>
      </c>
      <c r="AN216" s="9">
        <f t="shared" si="120"/>
        <v>1.8</v>
      </c>
      <c r="AO216" s="54" t="s">
        <v>94</v>
      </c>
      <c r="AP216" s="9">
        <f t="shared" si="121"/>
        <v>0</v>
      </c>
      <c r="AQ216" s="54" t="s">
        <v>96</v>
      </c>
      <c r="AR216" s="9">
        <f t="shared" si="122"/>
        <v>0</v>
      </c>
      <c r="AS216" s="54" t="s">
        <v>102</v>
      </c>
      <c r="AT216" s="9">
        <f t="shared" si="123"/>
        <v>0</v>
      </c>
      <c r="AU216" s="9"/>
      <c r="AV216" s="54" t="s">
        <v>76</v>
      </c>
      <c r="AW216" s="9">
        <f t="shared" si="124"/>
        <v>0</v>
      </c>
      <c r="AX216" s="54" t="s">
        <v>81</v>
      </c>
      <c r="AY216" s="9">
        <f t="shared" si="125"/>
        <v>0</v>
      </c>
      <c r="AZ216" s="54" t="s">
        <v>85</v>
      </c>
      <c r="BA216" s="9">
        <f t="shared" si="126"/>
        <v>2.7</v>
      </c>
      <c r="BB216" s="54" t="s">
        <v>94</v>
      </c>
      <c r="BC216" s="9">
        <f t="shared" si="127"/>
        <v>0</v>
      </c>
      <c r="BD216" s="54" t="s">
        <v>96</v>
      </c>
      <c r="BE216" s="9">
        <f t="shared" si="128"/>
        <v>0</v>
      </c>
      <c r="BF216" s="54" t="s">
        <v>102</v>
      </c>
      <c r="BG216" s="9">
        <f t="shared" si="129"/>
        <v>0</v>
      </c>
      <c r="BH216" s="9"/>
      <c r="BI216" s="54" t="s">
        <v>76</v>
      </c>
      <c r="BJ216" s="9">
        <f t="shared" si="130"/>
        <v>0</v>
      </c>
      <c r="BK216" s="55" t="s">
        <v>81</v>
      </c>
      <c r="BL216" s="9">
        <f t="shared" si="131"/>
        <v>0</v>
      </c>
      <c r="BM216" s="54" t="s">
        <v>85</v>
      </c>
      <c r="BN216" s="9">
        <f t="shared" si="132"/>
        <v>2.7</v>
      </c>
      <c r="BO216" s="54" t="s">
        <v>94</v>
      </c>
      <c r="BP216" s="9">
        <f t="shared" si="133"/>
        <v>0</v>
      </c>
      <c r="BQ216" s="54" t="s">
        <v>96</v>
      </c>
      <c r="BR216" s="9">
        <f t="shared" si="134"/>
        <v>0</v>
      </c>
      <c r="BS216" s="54" t="s">
        <v>102</v>
      </c>
      <c r="BT216" s="9">
        <f t="shared" si="135"/>
        <v>0</v>
      </c>
      <c r="BU216" s="9"/>
      <c r="BV216" s="54" t="s">
        <v>75</v>
      </c>
      <c r="BW216" s="9">
        <f t="shared" si="136"/>
        <v>0</v>
      </c>
      <c r="BX216" s="55" t="s">
        <v>81</v>
      </c>
      <c r="BY216" s="9">
        <f t="shared" si="137"/>
        <v>0</v>
      </c>
      <c r="BZ216" s="54" t="s">
        <v>89</v>
      </c>
      <c r="CA216" s="9">
        <f t="shared" si="138"/>
        <v>4.5</v>
      </c>
      <c r="CB216" s="54" t="s">
        <v>93</v>
      </c>
      <c r="CC216" s="9">
        <f t="shared" si="139"/>
        <v>0</v>
      </c>
      <c r="CD216" s="54" t="s">
        <v>99</v>
      </c>
      <c r="CE216" s="9">
        <f t="shared" si="140"/>
        <v>0</v>
      </c>
      <c r="CF216" s="54" t="s">
        <v>102</v>
      </c>
      <c r="CG216" s="9">
        <f t="shared" si="141"/>
        <v>0</v>
      </c>
      <c r="CH216" s="9"/>
      <c r="CI216" s="54" t="s">
        <v>75</v>
      </c>
      <c r="CJ216" s="9">
        <f t="shared" si="142"/>
        <v>0</v>
      </c>
      <c r="CK216" s="55" t="s">
        <v>81</v>
      </c>
      <c r="CL216" s="9">
        <f t="shared" si="143"/>
        <v>0</v>
      </c>
      <c r="CM216" s="54" t="s">
        <v>89</v>
      </c>
      <c r="CN216" s="9">
        <f t="shared" si="144"/>
        <v>4.5</v>
      </c>
      <c r="CO216" s="54" t="s">
        <v>93</v>
      </c>
      <c r="CP216" s="9">
        <f t="shared" si="145"/>
        <v>0</v>
      </c>
      <c r="CQ216" s="54" t="s">
        <v>99</v>
      </c>
      <c r="CR216" s="9">
        <f t="shared" si="146"/>
        <v>0</v>
      </c>
      <c r="CS216" s="54" t="s">
        <v>102</v>
      </c>
      <c r="CT216" s="9">
        <f t="shared" si="147"/>
        <v>0</v>
      </c>
    </row>
    <row r="217" spans="1:98" x14ac:dyDescent="0.15">
      <c r="A217" s="33" t="s">
        <v>595</v>
      </c>
      <c r="B217" s="34" t="s">
        <v>596</v>
      </c>
      <c r="C217" s="35" t="s">
        <v>170</v>
      </c>
      <c r="D217" s="35" t="s">
        <v>51</v>
      </c>
      <c r="E217" s="9"/>
      <c r="F217" s="36"/>
      <c r="G217" s="33">
        <v>75</v>
      </c>
      <c r="H217" s="9">
        <v>65</v>
      </c>
      <c r="I217" s="9">
        <v>46</v>
      </c>
      <c r="J217" s="9">
        <v>41</v>
      </c>
      <c r="K217" s="9">
        <v>31</v>
      </c>
      <c r="L217" s="9">
        <v>58</v>
      </c>
      <c r="M217" s="4">
        <f t="shared" si="111"/>
        <v>316</v>
      </c>
      <c r="N217" s="33"/>
      <c r="O217" s="9">
        <f>IF($D217="理科",IF(AND($M217&gt;='高考-分数线'!$C$2,$G217&gt;='高考-分数线'!$D$2),36,IF($G217&gt;='高考-分数线'!$D$2,18,0)),IF($D217="文科",IF(AND($M217&gt;='高考-分数线'!$C$3,$G217&gt;='高考-分数线'!$D$3),36,IF($G217&gt;='高考-分数线'!$D$3,18,0))))</f>
        <v>0</v>
      </c>
      <c r="P217" s="9">
        <f>IF($D217="理科",IF(AND($M217&gt;='高考-分数线'!$C$2,H217&gt;='高考-分数线'!$E$2),36,IF(H217&gt;='高考-分数线'!$E$2,18,0)),IF($D217="文科",IF(AND($M217&gt;='高考-分数线'!$C$3,H217&gt;='高考-分数线'!$E$3),36,IF(H217&gt;='高考-分数线'!$E$3,18,0))))</f>
        <v>0</v>
      </c>
      <c r="Q217" s="9">
        <f>IF($D217="理科",IF(AND($M217&gt;='高考-分数线'!$C$2,I217&gt;='高考-分数线'!$F$2),36,IF(I217&gt;='高考-分数线'!$F$2,18,0)),IF($D217="文科",IF(AND($M217&gt;='高考-分数线'!$C$3,I217&gt;='高考-分数线'!$F$3),36,IF(I217&gt;='高考-分数线'!$F$3,18,0))))</f>
        <v>0</v>
      </c>
      <c r="R217" s="9">
        <f>IF($D217="理科",IF(AND($M217&gt;='高考-分数线'!$C$2,J217&gt;='高考-分数线'!$G$2),36,IF(J217&gt;='高考-分数线'!$G$2,18,0)),IF($D217="文科",IF(AND($M217&gt;='高考-分数线'!$C$3,J217&gt;='高考-分数线'!$G$3),36,IF(J217&gt;='高考-分数线'!$G$3,18,0))))</f>
        <v>0</v>
      </c>
      <c r="S217" s="9">
        <f>IF($D217="理科",IF(AND($M217&gt;='高考-分数线'!$C$2,K217&gt;='高考-分数线'!$H$2),36,IF(K217&gt;='高考-分数线'!$H$2,18,0)),IF($D217="文科",IF(AND($M217&gt;='高考-分数线'!$C$3,K217&gt;='高考-分数线'!$H$3),36,IF(K217&gt;='高考-分数线'!$H$3,18,0))))</f>
        <v>0</v>
      </c>
      <c r="T217" s="9">
        <f>IF($D217="理科",IF(AND($M217&gt;='高考-分数线'!$C$2,L217&gt;='高考-分数线'!$I$2),36,IF(L217&gt;='高考-分数线'!$I$2,18,0)),IF($D217="文科",IF(AND($M217&gt;='高考-分数线'!$C$3,L217&gt;='高考-分数线'!$I$3),36,IF(L217&gt;='高考-分数线'!$I$3,18,0))))</f>
        <v>0</v>
      </c>
      <c r="U217" s="33"/>
      <c r="V217" s="54" t="s">
        <v>74</v>
      </c>
      <c r="W217" s="9">
        <f t="shared" si="112"/>
        <v>0</v>
      </c>
      <c r="X217" s="54" t="s">
        <v>79</v>
      </c>
      <c r="Y217" s="9">
        <f t="shared" si="113"/>
        <v>0</v>
      </c>
      <c r="Z217" s="54" t="s">
        <v>86</v>
      </c>
      <c r="AA217" s="9">
        <f t="shared" si="114"/>
        <v>0</v>
      </c>
      <c r="AB217" s="54" t="s">
        <v>91</v>
      </c>
      <c r="AC217" s="9">
        <f t="shared" si="115"/>
        <v>0</v>
      </c>
      <c r="AD217" s="54" t="s">
        <v>96</v>
      </c>
      <c r="AE217" s="9">
        <f t="shared" si="116"/>
        <v>0</v>
      </c>
      <c r="AF217" s="54" t="s">
        <v>102</v>
      </c>
      <c r="AG217" s="9">
        <f t="shared" si="117"/>
        <v>0</v>
      </c>
      <c r="AH217" s="9"/>
      <c r="AI217" s="9" t="s">
        <v>77</v>
      </c>
      <c r="AJ217" s="9">
        <f t="shared" si="118"/>
        <v>0</v>
      </c>
      <c r="AK217" s="55" t="s">
        <v>83</v>
      </c>
      <c r="AL217" s="9">
        <f t="shared" si="119"/>
        <v>0</v>
      </c>
      <c r="AM217" s="9" t="s">
        <v>86</v>
      </c>
      <c r="AN217" s="9">
        <f t="shared" si="120"/>
        <v>0</v>
      </c>
      <c r="AO217" s="54" t="s">
        <v>94</v>
      </c>
      <c r="AP217" s="9">
        <f t="shared" si="121"/>
        <v>0</v>
      </c>
      <c r="AQ217" s="54" t="s">
        <v>99</v>
      </c>
      <c r="AR217" s="9">
        <f t="shared" si="122"/>
        <v>0</v>
      </c>
      <c r="AS217" s="54" t="s">
        <v>122</v>
      </c>
      <c r="AT217" s="9">
        <f t="shared" si="123"/>
        <v>0</v>
      </c>
      <c r="AU217" s="9"/>
      <c r="AV217" s="54" t="s">
        <v>75</v>
      </c>
      <c r="AW217" s="9">
        <f t="shared" si="124"/>
        <v>0</v>
      </c>
      <c r="AX217" s="54" t="s">
        <v>79</v>
      </c>
      <c r="AY217" s="9">
        <f t="shared" si="125"/>
        <v>0</v>
      </c>
      <c r="AZ217" s="54" t="s">
        <v>85</v>
      </c>
      <c r="BA217" s="9">
        <f t="shared" si="126"/>
        <v>0</v>
      </c>
      <c r="BB217" s="54" t="s">
        <v>94</v>
      </c>
      <c r="BC217" s="9">
        <f t="shared" si="127"/>
        <v>0</v>
      </c>
      <c r="BD217" s="54" t="s">
        <v>96</v>
      </c>
      <c r="BE217" s="9">
        <f t="shared" si="128"/>
        <v>0</v>
      </c>
      <c r="BF217" s="54" t="s">
        <v>102</v>
      </c>
      <c r="BG217" s="9">
        <f t="shared" si="129"/>
        <v>0</v>
      </c>
      <c r="BH217" s="9"/>
      <c r="BI217" s="54" t="s">
        <v>75</v>
      </c>
      <c r="BJ217" s="9">
        <f t="shared" si="130"/>
        <v>0</v>
      </c>
      <c r="BK217" s="55" t="s">
        <v>79</v>
      </c>
      <c r="BL217" s="9">
        <f t="shared" si="131"/>
        <v>0</v>
      </c>
      <c r="BM217" s="54" t="s">
        <v>85</v>
      </c>
      <c r="BN217" s="9">
        <f t="shared" si="132"/>
        <v>0</v>
      </c>
      <c r="BO217" s="54" t="s">
        <v>94</v>
      </c>
      <c r="BP217" s="9">
        <f t="shared" si="133"/>
        <v>0</v>
      </c>
      <c r="BQ217" s="54" t="s">
        <v>96</v>
      </c>
      <c r="BR217" s="9">
        <f t="shared" si="134"/>
        <v>0</v>
      </c>
      <c r="BS217" s="54" t="s">
        <v>102</v>
      </c>
      <c r="BT217" s="9">
        <f t="shared" si="135"/>
        <v>0</v>
      </c>
      <c r="BU217" s="9"/>
      <c r="BV217" s="54" t="s">
        <v>74</v>
      </c>
      <c r="BW217" s="9">
        <f t="shared" si="136"/>
        <v>0</v>
      </c>
      <c r="BX217" s="55" t="s">
        <v>137</v>
      </c>
      <c r="BY217" s="9">
        <f t="shared" si="137"/>
        <v>0</v>
      </c>
      <c r="BZ217" s="54" t="s">
        <v>85</v>
      </c>
      <c r="CA217" s="9">
        <f t="shared" si="138"/>
        <v>0</v>
      </c>
      <c r="CB217" s="54" t="s">
        <v>94</v>
      </c>
      <c r="CC217" s="9">
        <f t="shared" si="139"/>
        <v>0</v>
      </c>
      <c r="CD217" s="54" t="s">
        <v>96</v>
      </c>
      <c r="CE217" s="9">
        <f t="shared" si="140"/>
        <v>0</v>
      </c>
      <c r="CF217" s="54" t="s">
        <v>122</v>
      </c>
      <c r="CG217" s="9">
        <f t="shared" si="141"/>
        <v>0</v>
      </c>
      <c r="CH217" s="9"/>
      <c r="CI217" s="54" t="s">
        <v>74</v>
      </c>
      <c r="CJ217" s="9">
        <f t="shared" si="142"/>
        <v>0</v>
      </c>
      <c r="CK217" s="55" t="s">
        <v>137</v>
      </c>
      <c r="CL217" s="9">
        <f t="shared" si="143"/>
        <v>0</v>
      </c>
      <c r="CM217" s="54" t="s">
        <v>85</v>
      </c>
      <c r="CN217" s="9">
        <f t="shared" si="144"/>
        <v>0</v>
      </c>
      <c r="CO217" s="54" t="s">
        <v>94</v>
      </c>
      <c r="CP217" s="9">
        <f t="shared" si="145"/>
        <v>0</v>
      </c>
      <c r="CQ217" s="54" t="s">
        <v>96</v>
      </c>
      <c r="CR217" s="9">
        <f t="shared" si="146"/>
        <v>0</v>
      </c>
      <c r="CS217" s="54" t="s">
        <v>122</v>
      </c>
      <c r="CT217" s="9">
        <f t="shared" si="147"/>
        <v>0</v>
      </c>
    </row>
    <row r="218" spans="1:98" x14ac:dyDescent="0.15">
      <c r="A218" s="33" t="s">
        <v>597</v>
      </c>
      <c r="B218" s="34" t="s">
        <v>598</v>
      </c>
      <c r="C218" s="35" t="s">
        <v>170</v>
      </c>
      <c r="D218" s="35" t="s">
        <v>51</v>
      </c>
      <c r="E218" s="9"/>
      <c r="F218" s="36"/>
      <c r="G218" s="33">
        <v>88</v>
      </c>
      <c r="H218" s="9">
        <v>45</v>
      </c>
      <c r="I218" s="9">
        <v>58</v>
      </c>
      <c r="J218" s="9">
        <v>24.5</v>
      </c>
      <c r="K218" s="9">
        <v>36</v>
      </c>
      <c r="L218" s="9">
        <v>62</v>
      </c>
      <c r="M218" s="4">
        <f t="shared" si="111"/>
        <v>313.5</v>
      </c>
      <c r="N218" s="33"/>
      <c r="O218" s="9">
        <f>IF($D218="理科",IF(AND($M218&gt;='高考-分数线'!$C$2,$G218&gt;='高考-分数线'!$D$2),36,IF($G218&gt;='高考-分数线'!$D$2,18,0)),IF($D218="文科",IF(AND($M218&gt;='高考-分数线'!$C$3,$G218&gt;='高考-分数线'!$D$3),36,IF($G218&gt;='高考-分数线'!$D$3,18,0))))</f>
        <v>0</v>
      </c>
      <c r="P218" s="9">
        <f>IF($D218="理科",IF(AND($M218&gt;='高考-分数线'!$C$2,H218&gt;='高考-分数线'!$E$2),36,IF(H218&gt;='高考-分数线'!$E$2,18,0)),IF($D218="文科",IF(AND($M218&gt;='高考-分数线'!$C$3,H218&gt;='高考-分数线'!$E$3),36,IF(H218&gt;='高考-分数线'!$E$3,18,0))))</f>
        <v>0</v>
      </c>
      <c r="Q218" s="9">
        <f>IF($D218="理科",IF(AND($M218&gt;='高考-分数线'!$C$2,I218&gt;='高考-分数线'!$F$2),36,IF(I218&gt;='高考-分数线'!$F$2,18,0)),IF($D218="文科",IF(AND($M218&gt;='高考-分数线'!$C$3,I218&gt;='高考-分数线'!$F$3),36,IF(I218&gt;='高考-分数线'!$F$3,18,0))))</f>
        <v>0</v>
      </c>
      <c r="R218" s="9">
        <f>IF($D218="理科",IF(AND($M218&gt;='高考-分数线'!$C$2,J218&gt;='高考-分数线'!$G$2),36,IF(J218&gt;='高考-分数线'!$G$2,18,0)),IF($D218="文科",IF(AND($M218&gt;='高考-分数线'!$C$3,J218&gt;='高考-分数线'!$G$3),36,IF(J218&gt;='高考-分数线'!$G$3,18,0))))</f>
        <v>0</v>
      </c>
      <c r="S218" s="9">
        <f>IF($D218="理科",IF(AND($M218&gt;='高考-分数线'!$C$2,K218&gt;='高考-分数线'!$H$2),36,IF(K218&gt;='高考-分数线'!$H$2,18,0)),IF($D218="文科",IF(AND($M218&gt;='高考-分数线'!$C$3,K218&gt;='高考-分数线'!$H$3),36,IF(K218&gt;='高考-分数线'!$H$3,18,0))))</f>
        <v>0</v>
      </c>
      <c r="T218" s="9">
        <f>IF($D218="理科",IF(AND($M218&gt;='高考-分数线'!$C$2,L218&gt;='高考-分数线'!$I$2),36,IF(L218&gt;='高考-分数线'!$I$2,18,0)),IF($D218="文科",IF(AND($M218&gt;='高考-分数线'!$C$3,L218&gt;='高考-分数线'!$I$3),36,IF(L218&gt;='高考-分数线'!$I$3,18,0))))</f>
        <v>0</v>
      </c>
      <c r="U218" s="33"/>
      <c r="V218" s="54" t="s">
        <v>78</v>
      </c>
      <c r="W218" s="9">
        <f t="shared" si="112"/>
        <v>0</v>
      </c>
      <c r="X218" s="54" t="s">
        <v>79</v>
      </c>
      <c r="Y218" s="9">
        <f t="shared" si="113"/>
        <v>0</v>
      </c>
      <c r="Z218" s="54" t="s">
        <v>86</v>
      </c>
      <c r="AA218" s="9">
        <f t="shared" si="114"/>
        <v>0</v>
      </c>
      <c r="AB218" s="54" t="s">
        <v>94</v>
      </c>
      <c r="AC218" s="9">
        <f t="shared" si="115"/>
        <v>0</v>
      </c>
      <c r="AD218" s="54" t="s">
        <v>99</v>
      </c>
      <c r="AE218" s="9">
        <f t="shared" si="116"/>
        <v>0</v>
      </c>
      <c r="AF218" s="54" t="s">
        <v>102</v>
      </c>
      <c r="AG218" s="9">
        <f t="shared" si="117"/>
        <v>0</v>
      </c>
      <c r="AH218" s="9"/>
      <c r="AI218" s="9" t="s">
        <v>75</v>
      </c>
      <c r="AJ218" s="9">
        <f t="shared" si="118"/>
        <v>0</v>
      </c>
      <c r="AK218" s="55" t="s">
        <v>82</v>
      </c>
      <c r="AL218" s="9">
        <f t="shared" si="119"/>
        <v>0</v>
      </c>
      <c r="AM218" s="9" t="s">
        <v>88</v>
      </c>
      <c r="AN218" s="9">
        <f t="shared" si="120"/>
        <v>0</v>
      </c>
      <c r="AO218" s="54" t="s">
        <v>95</v>
      </c>
      <c r="AP218" s="9">
        <f t="shared" si="121"/>
        <v>0</v>
      </c>
      <c r="AQ218" s="54" t="s">
        <v>99</v>
      </c>
      <c r="AR218" s="9">
        <f t="shared" si="122"/>
        <v>0</v>
      </c>
      <c r="AS218" s="54" t="s">
        <v>102</v>
      </c>
      <c r="AT218" s="9">
        <f t="shared" si="123"/>
        <v>0</v>
      </c>
      <c r="AU218" s="9"/>
      <c r="AV218" s="54" t="s">
        <v>77</v>
      </c>
      <c r="AW218" s="9">
        <f t="shared" si="124"/>
        <v>0</v>
      </c>
      <c r="AX218" s="54" t="s">
        <v>80</v>
      </c>
      <c r="AY218" s="9">
        <f t="shared" si="125"/>
        <v>0</v>
      </c>
      <c r="AZ218" s="54" t="s">
        <v>85</v>
      </c>
      <c r="BA218" s="9">
        <f t="shared" si="126"/>
        <v>0</v>
      </c>
      <c r="BB218" s="54" t="s">
        <v>95</v>
      </c>
      <c r="BC218" s="9">
        <f t="shared" si="127"/>
        <v>0</v>
      </c>
      <c r="BD218" s="54" t="s">
        <v>99</v>
      </c>
      <c r="BE218" s="9">
        <f t="shared" si="128"/>
        <v>0</v>
      </c>
      <c r="BF218" s="54" t="s">
        <v>102</v>
      </c>
      <c r="BG218" s="9">
        <f t="shared" si="129"/>
        <v>0</v>
      </c>
      <c r="BH218" s="9"/>
      <c r="BI218" s="54" t="s">
        <v>77</v>
      </c>
      <c r="BJ218" s="9">
        <f t="shared" si="130"/>
        <v>0</v>
      </c>
      <c r="BK218" s="55" t="s">
        <v>80</v>
      </c>
      <c r="BL218" s="9">
        <f t="shared" si="131"/>
        <v>0</v>
      </c>
      <c r="BM218" s="54" t="s">
        <v>85</v>
      </c>
      <c r="BN218" s="9">
        <f t="shared" si="132"/>
        <v>0</v>
      </c>
      <c r="BO218" s="54" t="s">
        <v>95</v>
      </c>
      <c r="BP218" s="9">
        <f t="shared" si="133"/>
        <v>0</v>
      </c>
      <c r="BQ218" s="54" t="s">
        <v>99</v>
      </c>
      <c r="BR218" s="9">
        <f t="shared" si="134"/>
        <v>0</v>
      </c>
      <c r="BS218" s="54" t="s">
        <v>102</v>
      </c>
      <c r="BT218" s="9">
        <f t="shared" si="135"/>
        <v>0</v>
      </c>
      <c r="BU218" s="9"/>
      <c r="BV218" s="54" t="s">
        <v>75</v>
      </c>
      <c r="BW218" s="9">
        <f t="shared" si="136"/>
        <v>0</v>
      </c>
      <c r="BX218" s="55" t="s">
        <v>138</v>
      </c>
      <c r="BY218" s="9">
        <f t="shared" si="137"/>
        <v>0</v>
      </c>
      <c r="BZ218" s="54" t="s">
        <v>88</v>
      </c>
      <c r="CA218" s="9">
        <f t="shared" si="138"/>
        <v>0</v>
      </c>
      <c r="CB218" s="54" t="s">
        <v>93</v>
      </c>
      <c r="CC218" s="9">
        <f t="shared" si="139"/>
        <v>0</v>
      </c>
      <c r="CD218" s="54" t="s">
        <v>99</v>
      </c>
      <c r="CE218" s="9">
        <f t="shared" si="140"/>
        <v>0</v>
      </c>
      <c r="CF218" s="54" t="s">
        <v>102</v>
      </c>
      <c r="CG218" s="9">
        <f t="shared" si="141"/>
        <v>0</v>
      </c>
      <c r="CH218" s="9"/>
      <c r="CI218" s="54" t="s">
        <v>75</v>
      </c>
      <c r="CJ218" s="9">
        <f t="shared" si="142"/>
        <v>0</v>
      </c>
      <c r="CK218" s="55" t="s">
        <v>138</v>
      </c>
      <c r="CL218" s="9">
        <f t="shared" si="143"/>
        <v>0</v>
      </c>
      <c r="CM218" s="54" t="s">
        <v>88</v>
      </c>
      <c r="CN218" s="9">
        <f t="shared" si="144"/>
        <v>0</v>
      </c>
      <c r="CO218" s="54" t="s">
        <v>93</v>
      </c>
      <c r="CP218" s="9">
        <f t="shared" si="145"/>
        <v>0</v>
      </c>
      <c r="CQ218" s="54" t="s">
        <v>99</v>
      </c>
      <c r="CR218" s="9">
        <f t="shared" si="146"/>
        <v>0</v>
      </c>
      <c r="CS218" s="54" t="s">
        <v>102</v>
      </c>
      <c r="CT218" s="9">
        <f t="shared" si="147"/>
        <v>0</v>
      </c>
    </row>
    <row r="219" spans="1:98" x14ac:dyDescent="0.15">
      <c r="A219" s="33" t="s">
        <v>599</v>
      </c>
      <c r="B219" s="34" t="s">
        <v>600</v>
      </c>
      <c r="C219" s="35" t="s">
        <v>170</v>
      </c>
      <c r="D219" s="35" t="s">
        <v>51</v>
      </c>
      <c r="E219" s="9"/>
      <c r="F219" s="36"/>
      <c r="G219" s="33">
        <v>78</v>
      </c>
      <c r="H219" s="9">
        <v>57</v>
      </c>
      <c r="I219" s="9">
        <v>23</v>
      </c>
      <c r="J219" s="9">
        <v>58.5</v>
      </c>
      <c r="K219" s="9">
        <v>41.5</v>
      </c>
      <c r="L219" s="9">
        <v>54.5</v>
      </c>
      <c r="M219" s="4">
        <f t="shared" si="111"/>
        <v>312.5</v>
      </c>
      <c r="N219" s="33"/>
      <c r="O219" s="9">
        <f>IF($D219="理科",IF(AND($M219&gt;='高考-分数线'!$C$2,$G219&gt;='高考-分数线'!$D$2),36,IF($G219&gt;='高考-分数线'!$D$2,18,0)),IF($D219="文科",IF(AND($M219&gt;='高考-分数线'!$C$3,$G219&gt;='高考-分数线'!$D$3),36,IF($G219&gt;='高考-分数线'!$D$3,18,0))))</f>
        <v>0</v>
      </c>
      <c r="P219" s="9">
        <f>IF($D219="理科",IF(AND($M219&gt;='高考-分数线'!$C$2,H219&gt;='高考-分数线'!$E$2),36,IF(H219&gt;='高考-分数线'!$E$2,18,0)),IF($D219="文科",IF(AND($M219&gt;='高考-分数线'!$C$3,H219&gt;='高考-分数线'!$E$3),36,IF(H219&gt;='高考-分数线'!$E$3,18,0))))</f>
        <v>0</v>
      </c>
      <c r="Q219" s="9">
        <f>IF($D219="理科",IF(AND($M219&gt;='高考-分数线'!$C$2,I219&gt;='高考-分数线'!$F$2),36,IF(I219&gt;='高考-分数线'!$F$2,18,0)),IF($D219="文科",IF(AND($M219&gt;='高考-分数线'!$C$3,I219&gt;='高考-分数线'!$F$3),36,IF(I219&gt;='高考-分数线'!$F$3,18,0))))</f>
        <v>0</v>
      </c>
      <c r="R219" s="9">
        <f>IF($D219="理科",IF(AND($M219&gt;='高考-分数线'!$C$2,J219&gt;='高考-分数线'!$G$2),36,IF(J219&gt;='高考-分数线'!$G$2,18,0)),IF($D219="文科",IF(AND($M219&gt;='高考-分数线'!$C$3,J219&gt;='高考-分数线'!$G$3),36,IF(J219&gt;='高考-分数线'!$G$3,18,0))))</f>
        <v>18</v>
      </c>
      <c r="S219" s="9">
        <f>IF($D219="理科",IF(AND($M219&gt;='高考-分数线'!$C$2,K219&gt;='高考-分数线'!$H$2),36,IF(K219&gt;='高考-分数线'!$H$2,18,0)),IF($D219="文科",IF(AND($M219&gt;='高考-分数线'!$C$3,K219&gt;='高考-分数线'!$H$3),36,IF(K219&gt;='高考-分数线'!$H$3,18,0))))</f>
        <v>0</v>
      </c>
      <c r="T219" s="9">
        <f>IF($D219="理科",IF(AND($M219&gt;='高考-分数线'!$C$2,L219&gt;='高考-分数线'!$I$2),36,IF(L219&gt;='高考-分数线'!$I$2,18,0)),IF($D219="文科",IF(AND($M219&gt;='高考-分数线'!$C$3,L219&gt;='高考-分数线'!$I$3),36,IF(L219&gt;='高考-分数线'!$I$3,18,0))))</f>
        <v>0</v>
      </c>
      <c r="U219" s="33"/>
      <c r="V219" s="54" t="s">
        <v>73</v>
      </c>
      <c r="W219" s="9">
        <f t="shared" si="112"/>
        <v>0</v>
      </c>
      <c r="X219" s="54" t="s">
        <v>80</v>
      </c>
      <c r="Y219" s="9">
        <f t="shared" si="113"/>
        <v>0</v>
      </c>
      <c r="Z219" s="54" t="s">
        <v>89</v>
      </c>
      <c r="AA219" s="9">
        <f t="shared" si="114"/>
        <v>0</v>
      </c>
      <c r="AB219" s="54" t="s">
        <v>95</v>
      </c>
      <c r="AC219" s="9">
        <f t="shared" si="115"/>
        <v>1.8</v>
      </c>
      <c r="AD219" s="54" t="s">
        <v>98</v>
      </c>
      <c r="AE219" s="9">
        <f t="shared" si="116"/>
        <v>0</v>
      </c>
      <c r="AF219" s="54" t="s">
        <v>121</v>
      </c>
      <c r="AG219" s="9">
        <f t="shared" si="117"/>
        <v>0</v>
      </c>
      <c r="AH219" s="9"/>
      <c r="AI219" s="9" t="s">
        <v>77</v>
      </c>
      <c r="AJ219" s="9">
        <f t="shared" si="118"/>
        <v>0</v>
      </c>
      <c r="AK219" s="55" t="s">
        <v>83</v>
      </c>
      <c r="AL219" s="9">
        <f t="shared" si="119"/>
        <v>0</v>
      </c>
      <c r="AM219" s="9" t="s">
        <v>86</v>
      </c>
      <c r="AN219" s="9">
        <f t="shared" si="120"/>
        <v>0</v>
      </c>
      <c r="AO219" s="54" t="s">
        <v>94</v>
      </c>
      <c r="AP219" s="9">
        <f t="shared" si="121"/>
        <v>1.8</v>
      </c>
      <c r="AQ219" s="54" t="s">
        <v>96</v>
      </c>
      <c r="AR219" s="9">
        <f t="shared" si="122"/>
        <v>0</v>
      </c>
      <c r="AS219" s="54" t="s">
        <v>102</v>
      </c>
      <c r="AT219" s="9">
        <f t="shared" si="123"/>
        <v>0</v>
      </c>
      <c r="AU219" s="9"/>
      <c r="AV219" s="54" t="s">
        <v>74</v>
      </c>
      <c r="AW219" s="9">
        <f t="shared" si="124"/>
        <v>0</v>
      </c>
      <c r="AX219" s="54" t="s">
        <v>80</v>
      </c>
      <c r="AY219" s="9">
        <f t="shared" si="125"/>
        <v>0</v>
      </c>
      <c r="AZ219" s="54" t="s">
        <v>90</v>
      </c>
      <c r="BA219" s="9">
        <f t="shared" si="126"/>
        <v>0</v>
      </c>
      <c r="BB219" s="54" t="s">
        <v>93</v>
      </c>
      <c r="BC219" s="9">
        <f t="shared" si="127"/>
        <v>2.7</v>
      </c>
      <c r="BD219" s="54" t="s">
        <v>98</v>
      </c>
      <c r="BE219" s="9">
        <f t="shared" si="128"/>
        <v>0</v>
      </c>
      <c r="BF219" s="54" t="s">
        <v>102</v>
      </c>
      <c r="BG219" s="9">
        <f t="shared" si="129"/>
        <v>0</v>
      </c>
      <c r="BH219" s="9"/>
      <c r="BI219" s="54" t="s">
        <v>74</v>
      </c>
      <c r="BJ219" s="9">
        <f t="shared" si="130"/>
        <v>0</v>
      </c>
      <c r="BK219" s="55" t="s">
        <v>80</v>
      </c>
      <c r="BL219" s="9">
        <f t="shared" si="131"/>
        <v>0</v>
      </c>
      <c r="BM219" s="54" t="s">
        <v>90</v>
      </c>
      <c r="BN219" s="9">
        <f t="shared" si="132"/>
        <v>0</v>
      </c>
      <c r="BO219" s="54" t="s">
        <v>93</v>
      </c>
      <c r="BP219" s="9">
        <f t="shared" si="133"/>
        <v>2.7</v>
      </c>
      <c r="BQ219" s="54" t="s">
        <v>98</v>
      </c>
      <c r="BR219" s="9">
        <f t="shared" si="134"/>
        <v>0</v>
      </c>
      <c r="BS219" s="54" t="s">
        <v>102</v>
      </c>
      <c r="BT219" s="9">
        <f t="shared" si="135"/>
        <v>0</v>
      </c>
      <c r="BU219" s="9"/>
      <c r="BV219" s="54" t="s">
        <v>74</v>
      </c>
      <c r="BW219" s="9">
        <f t="shared" si="136"/>
        <v>0</v>
      </c>
      <c r="BX219" s="55" t="s">
        <v>137</v>
      </c>
      <c r="BY219" s="9">
        <f t="shared" si="137"/>
        <v>0</v>
      </c>
      <c r="BZ219" s="54" t="s">
        <v>85</v>
      </c>
      <c r="CA219" s="9">
        <f t="shared" si="138"/>
        <v>0</v>
      </c>
      <c r="CB219" s="54" t="s">
        <v>93</v>
      </c>
      <c r="CC219" s="9">
        <f t="shared" si="139"/>
        <v>4.5</v>
      </c>
      <c r="CD219" s="54" t="s">
        <v>96</v>
      </c>
      <c r="CE219" s="9">
        <f t="shared" si="140"/>
        <v>0</v>
      </c>
      <c r="CF219" s="54" t="s">
        <v>102</v>
      </c>
      <c r="CG219" s="9">
        <f t="shared" si="141"/>
        <v>0</v>
      </c>
      <c r="CH219" s="9"/>
      <c r="CI219" s="54" t="s">
        <v>74</v>
      </c>
      <c r="CJ219" s="9">
        <f t="shared" si="142"/>
        <v>0</v>
      </c>
      <c r="CK219" s="55" t="s">
        <v>137</v>
      </c>
      <c r="CL219" s="9">
        <f t="shared" si="143"/>
        <v>0</v>
      </c>
      <c r="CM219" s="54" t="s">
        <v>85</v>
      </c>
      <c r="CN219" s="9">
        <f t="shared" si="144"/>
        <v>0</v>
      </c>
      <c r="CO219" s="54" t="s">
        <v>93</v>
      </c>
      <c r="CP219" s="9">
        <f t="shared" si="145"/>
        <v>4.5</v>
      </c>
      <c r="CQ219" s="54" t="s">
        <v>96</v>
      </c>
      <c r="CR219" s="9">
        <f t="shared" si="146"/>
        <v>0</v>
      </c>
      <c r="CS219" s="54" t="s">
        <v>102</v>
      </c>
      <c r="CT219" s="9">
        <f t="shared" si="147"/>
        <v>0</v>
      </c>
    </row>
    <row r="220" spans="1:98" x14ac:dyDescent="0.15">
      <c r="A220" s="33" t="s">
        <v>601</v>
      </c>
      <c r="B220" s="34" t="s">
        <v>602</v>
      </c>
      <c r="C220" s="35" t="s">
        <v>170</v>
      </c>
      <c r="D220" s="35" t="s">
        <v>51</v>
      </c>
      <c r="E220" s="9"/>
      <c r="F220" s="36"/>
      <c r="G220" s="33">
        <v>87</v>
      </c>
      <c r="H220" s="9">
        <v>54</v>
      </c>
      <c r="I220" s="9">
        <v>42</v>
      </c>
      <c r="J220" s="9">
        <v>19</v>
      </c>
      <c r="K220" s="9">
        <v>47</v>
      </c>
      <c r="L220" s="9">
        <v>61</v>
      </c>
      <c r="M220" s="4">
        <f t="shared" si="111"/>
        <v>310</v>
      </c>
      <c r="N220" s="33"/>
      <c r="O220" s="9">
        <f>IF($D220="理科",IF(AND($M220&gt;='高考-分数线'!$C$2,$G220&gt;='高考-分数线'!$D$2),36,IF($G220&gt;='高考-分数线'!$D$2,18,0)),IF($D220="文科",IF(AND($M220&gt;='高考-分数线'!$C$3,$G220&gt;='高考-分数线'!$D$3),36,IF($G220&gt;='高考-分数线'!$D$3,18,0))))</f>
        <v>0</v>
      </c>
      <c r="P220" s="9">
        <f>IF($D220="理科",IF(AND($M220&gt;='高考-分数线'!$C$2,H220&gt;='高考-分数线'!$E$2),36,IF(H220&gt;='高考-分数线'!$E$2,18,0)),IF($D220="文科",IF(AND($M220&gt;='高考-分数线'!$C$3,H220&gt;='高考-分数线'!$E$3),36,IF(H220&gt;='高考-分数线'!$E$3,18,0))))</f>
        <v>0</v>
      </c>
      <c r="Q220" s="9">
        <f>IF($D220="理科",IF(AND($M220&gt;='高考-分数线'!$C$2,I220&gt;='高考-分数线'!$F$2),36,IF(I220&gt;='高考-分数线'!$F$2,18,0)),IF($D220="文科",IF(AND($M220&gt;='高考-分数线'!$C$3,I220&gt;='高考-分数线'!$F$3),36,IF(I220&gt;='高考-分数线'!$F$3,18,0))))</f>
        <v>0</v>
      </c>
      <c r="R220" s="9">
        <f>IF($D220="理科",IF(AND($M220&gt;='高考-分数线'!$C$2,J220&gt;='高考-分数线'!$G$2),36,IF(J220&gt;='高考-分数线'!$G$2,18,0)),IF($D220="文科",IF(AND($M220&gt;='高考-分数线'!$C$3,J220&gt;='高考-分数线'!$G$3),36,IF(J220&gt;='高考-分数线'!$G$3,18,0))))</f>
        <v>0</v>
      </c>
      <c r="S220" s="9">
        <f>IF($D220="理科",IF(AND($M220&gt;='高考-分数线'!$C$2,K220&gt;='高考-分数线'!$H$2),36,IF(K220&gt;='高考-分数线'!$H$2,18,0)),IF($D220="文科",IF(AND($M220&gt;='高考-分数线'!$C$3,K220&gt;='高考-分数线'!$H$3),36,IF(K220&gt;='高考-分数线'!$H$3,18,0))))</f>
        <v>0</v>
      </c>
      <c r="T220" s="9">
        <f>IF($D220="理科",IF(AND($M220&gt;='高考-分数线'!$C$2,L220&gt;='高考-分数线'!$I$2),36,IF(L220&gt;='高考-分数线'!$I$2,18,0)),IF($D220="文科",IF(AND($M220&gt;='高考-分数线'!$C$3,L220&gt;='高考-分数线'!$I$3),36,IF(L220&gt;='高考-分数线'!$I$3,18,0))))</f>
        <v>0</v>
      </c>
      <c r="U220" s="33"/>
      <c r="V220" s="54" t="s">
        <v>77</v>
      </c>
      <c r="W220" s="9">
        <f t="shared" si="112"/>
        <v>0</v>
      </c>
      <c r="X220" s="54" t="s">
        <v>82</v>
      </c>
      <c r="Y220" s="9">
        <f t="shared" si="113"/>
        <v>0</v>
      </c>
      <c r="Z220" s="54" t="s">
        <v>90</v>
      </c>
      <c r="AA220" s="9">
        <f t="shared" si="114"/>
        <v>0</v>
      </c>
      <c r="AB220" s="54" t="s">
        <v>94</v>
      </c>
      <c r="AC220" s="9">
        <f t="shared" si="115"/>
        <v>0</v>
      </c>
      <c r="AD220" s="54" t="s">
        <v>96</v>
      </c>
      <c r="AE220" s="9">
        <f t="shared" si="116"/>
        <v>0</v>
      </c>
      <c r="AF220" s="54" t="s">
        <v>102</v>
      </c>
      <c r="AG220" s="9">
        <f t="shared" si="117"/>
        <v>0</v>
      </c>
      <c r="AH220" s="9"/>
      <c r="AI220" s="9" t="s">
        <v>75</v>
      </c>
      <c r="AJ220" s="9">
        <f t="shared" si="118"/>
        <v>0</v>
      </c>
      <c r="AK220" s="55" t="s">
        <v>82</v>
      </c>
      <c r="AL220" s="9">
        <f t="shared" si="119"/>
        <v>0</v>
      </c>
      <c r="AM220" s="9" t="s">
        <v>88</v>
      </c>
      <c r="AN220" s="9">
        <f t="shared" si="120"/>
        <v>0</v>
      </c>
      <c r="AO220" s="54" t="s">
        <v>95</v>
      </c>
      <c r="AP220" s="9">
        <f t="shared" si="121"/>
        <v>0</v>
      </c>
      <c r="AQ220" s="54" t="s">
        <v>99</v>
      </c>
      <c r="AR220" s="9">
        <f t="shared" si="122"/>
        <v>0</v>
      </c>
      <c r="AS220" s="54" t="s">
        <v>122</v>
      </c>
      <c r="AT220" s="9">
        <f t="shared" si="123"/>
        <v>0</v>
      </c>
      <c r="AU220" s="9"/>
      <c r="AV220" s="54" t="s">
        <v>75</v>
      </c>
      <c r="AW220" s="9">
        <f t="shared" si="124"/>
        <v>0</v>
      </c>
      <c r="AX220" s="54" t="s">
        <v>79</v>
      </c>
      <c r="AY220" s="9">
        <f t="shared" si="125"/>
        <v>0</v>
      </c>
      <c r="AZ220" s="54" t="s">
        <v>85</v>
      </c>
      <c r="BA220" s="9">
        <f t="shared" si="126"/>
        <v>0</v>
      </c>
      <c r="BB220" s="54" t="s">
        <v>94</v>
      </c>
      <c r="BC220" s="9">
        <f t="shared" si="127"/>
        <v>0</v>
      </c>
      <c r="BD220" s="54" t="s">
        <v>99</v>
      </c>
      <c r="BE220" s="9">
        <f t="shared" si="128"/>
        <v>0</v>
      </c>
      <c r="BF220" s="54" t="s">
        <v>122</v>
      </c>
      <c r="BG220" s="9">
        <f t="shared" si="129"/>
        <v>0</v>
      </c>
      <c r="BH220" s="9"/>
      <c r="BI220" s="54" t="s">
        <v>75</v>
      </c>
      <c r="BJ220" s="9">
        <f t="shared" si="130"/>
        <v>0</v>
      </c>
      <c r="BK220" s="55" t="s">
        <v>79</v>
      </c>
      <c r="BL220" s="9">
        <f t="shared" si="131"/>
        <v>0</v>
      </c>
      <c r="BM220" s="54" t="s">
        <v>85</v>
      </c>
      <c r="BN220" s="9">
        <f t="shared" si="132"/>
        <v>0</v>
      </c>
      <c r="BO220" s="54" t="s">
        <v>94</v>
      </c>
      <c r="BP220" s="9">
        <f t="shared" si="133"/>
        <v>0</v>
      </c>
      <c r="BQ220" s="54" t="s">
        <v>99</v>
      </c>
      <c r="BR220" s="9">
        <f t="shared" si="134"/>
        <v>0</v>
      </c>
      <c r="BS220" s="54" t="s">
        <v>122</v>
      </c>
      <c r="BT220" s="9">
        <f t="shared" si="135"/>
        <v>0</v>
      </c>
      <c r="BU220" s="9"/>
      <c r="BV220" s="54" t="s">
        <v>77</v>
      </c>
      <c r="BW220" s="9">
        <f t="shared" si="136"/>
        <v>0</v>
      </c>
      <c r="BX220" s="55" t="s">
        <v>83</v>
      </c>
      <c r="BY220" s="9">
        <f t="shared" si="137"/>
        <v>0</v>
      </c>
      <c r="BZ220" s="54" t="s">
        <v>90</v>
      </c>
      <c r="CA220" s="9">
        <f t="shared" si="138"/>
        <v>0</v>
      </c>
      <c r="CB220" s="54" t="s">
        <v>95</v>
      </c>
      <c r="CC220" s="9">
        <f t="shared" si="139"/>
        <v>0</v>
      </c>
      <c r="CD220" s="54" t="s">
        <v>99</v>
      </c>
      <c r="CE220" s="9">
        <f t="shared" si="140"/>
        <v>0</v>
      </c>
      <c r="CF220" s="54" t="s">
        <v>102</v>
      </c>
      <c r="CG220" s="9">
        <f t="shared" si="141"/>
        <v>0</v>
      </c>
      <c r="CH220" s="9"/>
      <c r="CI220" s="54" t="s">
        <v>77</v>
      </c>
      <c r="CJ220" s="9">
        <f t="shared" si="142"/>
        <v>0</v>
      </c>
      <c r="CK220" s="55" t="s">
        <v>83</v>
      </c>
      <c r="CL220" s="9">
        <f t="shared" si="143"/>
        <v>0</v>
      </c>
      <c r="CM220" s="54" t="s">
        <v>90</v>
      </c>
      <c r="CN220" s="9">
        <f t="shared" si="144"/>
        <v>0</v>
      </c>
      <c r="CO220" s="54" t="s">
        <v>95</v>
      </c>
      <c r="CP220" s="9">
        <f t="shared" si="145"/>
        <v>0</v>
      </c>
      <c r="CQ220" s="54" t="s">
        <v>99</v>
      </c>
      <c r="CR220" s="9">
        <f t="shared" si="146"/>
        <v>0</v>
      </c>
      <c r="CS220" s="54" t="s">
        <v>102</v>
      </c>
      <c r="CT220" s="9">
        <f t="shared" si="147"/>
        <v>0</v>
      </c>
    </row>
    <row r="221" spans="1:98" x14ac:dyDescent="0.15">
      <c r="A221" s="33" t="s">
        <v>603</v>
      </c>
      <c r="B221" s="34" t="s">
        <v>604</v>
      </c>
      <c r="C221" s="35" t="s">
        <v>170</v>
      </c>
      <c r="D221" s="35" t="s">
        <v>51</v>
      </c>
      <c r="E221" s="9"/>
      <c r="F221" s="36"/>
      <c r="G221" s="33">
        <v>90</v>
      </c>
      <c r="H221" s="9">
        <v>53</v>
      </c>
      <c r="I221" s="9">
        <v>71</v>
      </c>
      <c r="J221" s="9">
        <v>25.5</v>
      </c>
      <c r="K221" s="9">
        <v>33.5</v>
      </c>
      <c r="L221" s="9">
        <v>34</v>
      </c>
      <c r="M221" s="4">
        <f t="shared" si="111"/>
        <v>307</v>
      </c>
      <c r="N221" s="33"/>
      <c r="O221" s="9">
        <f>IF($D221="理科",IF(AND($M221&gt;='高考-分数线'!$C$2,$G221&gt;='高考-分数线'!$D$2),36,IF($G221&gt;='高考-分数线'!$D$2,18,0)),IF($D221="文科",IF(AND($M221&gt;='高考-分数线'!$C$3,$G221&gt;='高考-分数线'!$D$3),36,IF($G221&gt;='高考-分数线'!$D$3,18,0))))</f>
        <v>0</v>
      </c>
      <c r="P221" s="9">
        <f>IF($D221="理科",IF(AND($M221&gt;='高考-分数线'!$C$2,H221&gt;='高考-分数线'!$E$2),36,IF(H221&gt;='高考-分数线'!$E$2,18,0)),IF($D221="文科",IF(AND($M221&gt;='高考-分数线'!$C$3,H221&gt;='高考-分数线'!$E$3),36,IF(H221&gt;='高考-分数线'!$E$3,18,0))))</f>
        <v>0</v>
      </c>
      <c r="Q221" s="9">
        <f>IF($D221="理科",IF(AND($M221&gt;='高考-分数线'!$C$2,I221&gt;='高考-分数线'!$F$2),36,IF(I221&gt;='高考-分数线'!$F$2,18,0)),IF($D221="文科",IF(AND($M221&gt;='高考-分数线'!$C$3,I221&gt;='高考-分数线'!$F$3),36,IF(I221&gt;='高考-分数线'!$F$3,18,0))))</f>
        <v>0</v>
      </c>
      <c r="R221" s="9">
        <f>IF($D221="理科",IF(AND($M221&gt;='高考-分数线'!$C$2,J221&gt;='高考-分数线'!$G$2),36,IF(J221&gt;='高考-分数线'!$G$2,18,0)),IF($D221="文科",IF(AND($M221&gt;='高考-分数线'!$C$3,J221&gt;='高考-分数线'!$G$3),36,IF(J221&gt;='高考-分数线'!$G$3,18,0))))</f>
        <v>0</v>
      </c>
      <c r="S221" s="9">
        <f>IF($D221="理科",IF(AND($M221&gt;='高考-分数线'!$C$2,K221&gt;='高考-分数线'!$H$2),36,IF(K221&gt;='高考-分数线'!$H$2,18,0)),IF($D221="文科",IF(AND($M221&gt;='高考-分数线'!$C$3,K221&gt;='高考-分数线'!$H$3),36,IF(K221&gt;='高考-分数线'!$H$3,18,0))))</f>
        <v>0</v>
      </c>
      <c r="T221" s="9">
        <f>IF($D221="理科",IF(AND($M221&gt;='高考-分数线'!$C$2,L221&gt;='高考-分数线'!$I$2),36,IF(L221&gt;='高考-分数线'!$I$2,18,0)),IF($D221="文科",IF(AND($M221&gt;='高考-分数线'!$C$3,L221&gt;='高考-分数线'!$I$3),36,IF(L221&gt;='高考-分数线'!$I$3,18,0))))</f>
        <v>0</v>
      </c>
      <c r="U221" s="33"/>
      <c r="V221" s="54" t="s">
        <v>74</v>
      </c>
      <c r="W221" s="9">
        <f t="shared" si="112"/>
        <v>0</v>
      </c>
      <c r="X221" s="54" t="s">
        <v>79</v>
      </c>
      <c r="Y221" s="9">
        <f t="shared" si="113"/>
        <v>0</v>
      </c>
      <c r="Z221" s="54" t="s">
        <v>86</v>
      </c>
      <c r="AA221" s="9">
        <f t="shared" si="114"/>
        <v>0</v>
      </c>
      <c r="AB221" s="54" t="s">
        <v>91</v>
      </c>
      <c r="AC221" s="9">
        <f t="shared" si="115"/>
        <v>0</v>
      </c>
      <c r="AD221" s="54" t="s">
        <v>96</v>
      </c>
      <c r="AE221" s="9">
        <f t="shared" si="116"/>
        <v>0</v>
      </c>
      <c r="AF221" s="54" t="s">
        <v>102</v>
      </c>
      <c r="AG221" s="9">
        <f t="shared" si="117"/>
        <v>0</v>
      </c>
      <c r="AH221" s="9"/>
      <c r="AI221" s="9" t="s">
        <v>77</v>
      </c>
      <c r="AJ221" s="9">
        <f t="shared" si="118"/>
        <v>0</v>
      </c>
      <c r="AK221" s="55" t="s">
        <v>83</v>
      </c>
      <c r="AL221" s="9">
        <f t="shared" si="119"/>
        <v>0</v>
      </c>
      <c r="AM221" s="9" t="s">
        <v>86</v>
      </c>
      <c r="AN221" s="9">
        <f t="shared" si="120"/>
        <v>0</v>
      </c>
      <c r="AO221" s="54" t="s">
        <v>94</v>
      </c>
      <c r="AP221" s="9">
        <f t="shared" si="121"/>
        <v>0</v>
      </c>
      <c r="AQ221" s="54" t="s">
        <v>99</v>
      </c>
      <c r="AR221" s="9">
        <f t="shared" si="122"/>
        <v>0</v>
      </c>
      <c r="AS221" s="54" t="s">
        <v>122</v>
      </c>
      <c r="AT221" s="9">
        <f t="shared" si="123"/>
        <v>0</v>
      </c>
      <c r="AU221" s="9"/>
      <c r="AV221" s="54" t="s">
        <v>75</v>
      </c>
      <c r="AW221" s="9">
        <f t="shared" si="124"/>
        <v>0</v>
      </c>
      <c r="AX221" s="54" t="s">
        <v>132</v>
      </c>
      <c r="AY221" s="9">
        <f t="shared" si="125"/>
        <v>0</v>
      </c>
      <c r="AZ221" s="54" t="s">
        <v>90</v>
      </c>
      <c r="BA221" s="9">
        <f t="shared" si="126"/>
        <v>0</v>
      </c>
      <c r="BB221" s="54" t="s">
        <v>95</v>
      </c>
      <c r="BC221" s="9">
        <f t="shared" si="127"/>
        <v>0</v>
      </c>
      <c r="BD221" s="54" t="s">
        <v>99</v>
      </c>
      <c r="BE221" s="9">
        <f t="shared" si="128"/>
        <v>0</v>
      </c>
      <c r="BF221" s="54" t="s">
        <v>102</v>
      </c>
      <c r="BG221" s="9">
        <f t="shared" si="129"/>
        <v>0</v>
      </c>
      <c r="BH221" s="9"/>
      <c r="BI221" s="54" t="s">
        <v>75</v>
      </c>
      <c r="BJ221" s="9">
        <f t="shared" si="130"/>
        <v>0</v>
      </c>
      <c r="BK221" s="55" t="s">
        <v>83</v>
      </c>
      <c r="BL221" s="9">
        <f t="shared" si="131"/>
        <v>0</v>
      </c>
      <c r="BM221" s="54" t="s">
        <v>90</v>
      </c>
      <c r="BN221" s="9">
        <f t="shared" si="132"/>
        <v>0</v>
      </c>
      <c r="BO221" s="54" t="s">
        <v>95</v>
      </c>
      <c r="BP221" s="9">
        <f t="shared" si="133"/>
        <v>0</v>
      </c>
      <c r="BQ221" s="54" t="s">
        <v>99</v>
      </c>
      <c r="BR221" s="9">
        <f t="shared" si="134"/>
        <v>0</v>
      </c>
      <c r="BS221" s="54" t="s">
        <v>102</v>
      </c>
      <c r="BT221" s="9">
        <f t="shared" si="135"/>
        <v>0</v>
      </c>
      <c r="BU221" s="9"/>
      <c r="BV221" s="54" t="s">
        <v>77</v>
      </c>
      <c r="BW221" s="9">
        <f t="shared" si="136"/>
        <v>0</v>
      </c>
      <c r="BX221" s="55" t="s">
        <v>83</v>
      </c>
      <c r="BY221" s="9">
        <f t="shared" si="137"/>
        <v>0</v>
      </c>
      <c r="BZ221" s="54" t="s">
        <v>90</v>
      </c>
      <c r="CA221" s="9">
        <f t="shared" si="138"/>
        <v>0</v>
      </c>
      <c r="CB221" s="54" t="s">
        <v>94</v>
      </c>
      <c r="CC221" s="9">
        <f t="shared" si="139"/>
        <v>0</v>
      </c>
      <c r="CD221" s="54" t="s">
        <v>96</v>
      </c>
      <c r="CE221" s="9">
        <f t="shared" si="140"/>
        <v>0</v>
      </c>
      <c r="CF221" s="54" t="s">
        <v>122</v>
      </c>
      <c r="CG221" s="9">
        <f t="shared" si="141"/>
        <v>0</v>
      </c>
      <c r="CH221" s="9"/>
      <c r="CI221" s="54" t="s">
        <v>77</v>
      </c>
      <c r="CJ221" s="9">
        <f t="shared" si="142"/>
        <v>0</v>
      </c>
      <c r="CK221" s="55" t="s">
        <v>83</v>
      </c>
      <c r="CL221" s="9">
        <f t="shared" si="143"/>
        <v>0</v>
      </c>
      <c r="CM221" s="54" t="s">
        <v>90</v>
      </c>
      <c r="CN221" s="9">
        <f t="shared" si="144"/>
        <v>0</v>
      </c>
      <c r="CO221" s="54" t="s">
        <v>94</v>
      </c>
      <c r="CP221" s="9">
        <f t="shared" si="145"/>
        <v>0</v>
      </c>
      <c r="CQ221" s="54" t="s">
        <v>96</v>
      </c>
      <c r="CR221" s="9">
        <f t="shared" si="146"/>
        <v>0</v>
      </c>
      <c r="CS221" s="54" t="s">
        <v>122</v>
      </c>
      <c r="CT221" s="9">
        <f t="shared" si="147"/>
        <v>0</v>
      </c>
    </row>
    <row r="222" spans="1:98" x14ac:dyDescent="0.15">
      <c r="A222" s="33" t="s">
        <v>605</v>
      </c>
      <c r="B222" s="34" t="s">
        <v>606</v>
      </c>
      <c r="C222" s="35" t="s">
        <v>170</v>
      </c>
      <c r="D222" s="35" t="s">
        <v>51</v>
      </c>
      <c r="E222" s="9"/>
      <c r="F222" s="36"/>
      <c r="G222" s="33">
        <v>75</v>
      </c>
      <c r="H222" s="9">
        <v>44</v>
      </c>
      <c r="I222" s="9">
        <v>91</v>
      </c>
      <c r="J222" s="9">
        <v>33</v>
      </c>
      <c r="K222" s="9">
        <v>19.5</v>
      </c>
      <c r="L222" s="9">
        <v>44</v>
      </c>
      <c r="M222" s="4">
        <f t="shared" si="111"/>
        <v>306.5</v>
      </c>
      <c r="N222" s="33"/>
      <c r="O222" s="9">
        <f>IF($D222="理科",IF(AND($M222&gt;='高考-分数线'!$C$2,$G222&gt;='高考-分数线'!$D$2),36,IF($G222&gt;='高考-分数线'!$D$2,18,0)),IF($D222="文科",IF(AND($M222&gt;='高考-分数线'!$C$3,$G222&gt;='高考-分数线'!$D$3),36,IF($G222&gt;='高考-分数线'!$D$3,18,0))))</f>
        <v>0</v>
      </c>
      <c r="P222" s="9">
        <f>IF($D222="理科",IF(AND($M222&gt;='高考-分数线'!$C$2,H222&gt;='高考-分数线'!$E$2),36,IF(H222&gt;='高考-分数线'!$E$2,18,0)),IF($D222="文科",IF(AND($M222&gt;='高考-分数线'!$C$3,H222&gt;='高考-分数线'!$E$3),36,IF(H222&gt;='高考-分数线'!$E$3,18,0))))</f>
        <v>0</v>
      </c>
      <c r="Q222" s="9">
        <f>IF($D222="理科",IF(AND($M222&gt;='高考-分数线'!$C$2,I222&gt;='高考-分数线'!$F$2),36,IF(I222&gt;='高考-分数线'!$F$2,18,0)),IF($D222="文科",IF(AND($M222&gt;='高考-分数线'!$C$3,I222&gt;='高考-分数线'!$F$3),36,IF(I222&gt;='高考-分数线'!$F$3,18,0))))</f>
        <v>0</v>
      </c>
      <c r="R222" s="9">
        <f>IF($D222="理科",IF(AND($M222&gt;='高考-分数线'!$C$2,J222&gt;='高考-分数线'!$G$2),36,IF(J222&gt;='高考-分数线'!$G$2,18,0)),IF($D222="文科",IF(AND($M222&gt;='高考-分数线'!$C$3,J222&gt;='高考-分数线'!$G$3),36,IF(J222&gt;='高考-分数线'!$G$3,18,0))))</f>
        <v>0</v>
      </c>
      <c r="S222" s="9">
        <f>IF($D222="理科",IF(AND($M222&gt;='高考-分数线'!$C$2,K222&gt;='高考-分数线'!$H$2),36,IF(K222&gt;='高考-分数线'!$H$2,18,0)),IF($D222="文科",IF(AND($M222&gt;='高考-分数线'!$C$3,K222&gt;='高考-分数线'!$H$3),36,IF(K222&gt;='高考-分数线'!$H$3,18,0))))</f>
        <v>0</v>
      </c>
      <c r="T222" s="9">
        <f>IF($D222="理科",IF(AND($M222&gt;='高考-分数线'!$C$2,L222&gt;='高考-分数线'!$I$2),36,IF(L222&gt;='高考-分数线'!$I$2,18,0)),IF($D222="文科",IF(AND($M222&gt;='高考-分数线'!$C$3,L222&gt;='高考-分数线'!$I$3),36,IF(L222&gt;='高考-分数线'!$I$3,18,0))))</f>
        <v>0</v>
      </c>
      <c r="U222" s="33"/>
      <c r="V222" s="54" t="s">
        <v>75</v>
      </c>
      <c r="W222" s="9">
        <f t="shared" si="112"/>
        <v>0</v>
      </c>
      <c r="X222" s="54" t="s">
        <v>81</v>
      </c>
      <c r="Y222" s="9">
        <f t="shared" si="113"/>
        <v>0</v>
      </c>
      <c r="Z222" s="54" t="s">
        <v>87</v>
      </c>
      <c r="AA222" s="9">
        <f t="shared" si="114"/>
        <v>0</v>
      </c>
      <c r="AB222" s="54" t="s">
        <v>95</v>
      </c>
      <c r="AC222" s="9">
        <f t="shared" si="115"/>
        <v>0</v>
      </c>
      <c r="AD222" s="54" t="s">
        <v>96</v>
      </c>
      <c r="AE222" s="9">
        <f t="shared" si="116"/>
        <v>0</v>
      </c>
      <c r="AF222" s="54" t="s">
        <v>121</v>
      </c>
      <c r="AG222" s="9">
        <f t="shared" si="117"/>
        <v>0</v>
      </c>
      <c r="AH222" s="9"/>
      <c r="AI222" s="9" t="s">
        <v>74</v>
      </c>
      <c r="AJ222" s="9">
        <f t="shared" si="118"/>
        <v>0</v>
      </c>
      <c r="AK222" s="55" t="s">
        <v>79</v>
      </c>
      <c r="AL222" s="9">
        <f t="shared" si="119"/>
        <v>0</v>
      </c>
      <c r="AM222" s="9" t="s">
        <v>90</v>
      </c>
      <c r="AN222" s="9">
        <f t="shared" si="120"/>
        <v>0</v>
      </c>
      <c r="AO222" s="54" t="s">
        <v>94</v>
      </c>
      <c r="AP222" s="9">
        <f t="shared" si="121"/>
        <v>0</v>
      </c>
      <c r="AQ222" s="54" t="s">
        <v>96</v>
      </c>
      <c r="AR222" s="9">
        <f t="shared" si="122"/>
        <v>0</v>
      </c>
      <c r="AS222" s="54" t="s">
        <v>102</v>
      </c>
      <c r="AT222" s="9">
        <f t="shared" si="123"/>
        <v>0</v>
      </c>
      <c r="AU222" s="9"/>
      <c r="AV222" s="54" t="s">
        <v>74</v>
      </c>
      <c r="AW222" s="9">
        <f t="shared" si="124"/>
        <v>0</v>
      </c>
      <c r="AX222" s="54" t="s">
        <v>80</v>
      </c>
      <c r="AY222" s="9">
        <f t="shared" si="125"/>
        <v>0</v>
      </c>
      <c r="AZ222" s="54" t="s">
        <v>90</v>
      </c>
      <c r="BA222" s="9">
        <f t="shared" si="126"/>
        <v>0</v>
      </c>
      <c r="BB222" s="54" t="s">
        <v>94</v>
      </c>
      <c r="BC222" s="9">
        <f t="shared" si="127"/>
        <v>0</v>
      </c>
      <c r="BD222" s="54" t="s">
        <v>96</v>
      </c>
      <c r="BE222" s="9">
        <f t="shared" si="128"/>
        <v>0</v>
      </c>
      <c r="BF222" s="54" t="s">
        <v>102</v>
      </c>
      <c r="BG222" s="9">
        <f t="shared" si="129"/>
        <v>0</v>
      </c>
      <c r="BH222" s="9"/>
      <c r="BI222" s="54" t="s">
        <v>74</v>
      </c>
      <c r="BJ222" s="9">
        <f t="shared" si="130"/>
        <v>0</v>
      </c>
      <c r="BK222" s="55" t="s">
        <v>80</v>
      </c>
      <c r="BL222" s="9">
        <f t="shared" si="131"/>
        <v>0</v>
      </c>
      <c r="BM222" s="54" t="s">
        <v>90</v>
      </c>
      <c r="BN222" s="9">
        <f t="shared" si="132"/>
        <v>0</v>
      </c>
      <c r="BO222" s="54" t="s">
        <v>94</v>
      </c>
      <c r="BP222" s="9">
        <f t="shared" si="133"/>
        <v>0</v>
      </c>
      <c r="BQ222" s="54" t="s">
        <v>96</v>
      </c>
      <c r="BR222" s="9">
        <f t="shared" si="134"/>
        <v>0</v>
      </c>
      <c r="BS222" s="54" t="s">
        <v>102</v>
      </c>
      <c r="BT222" s="9">
        <f t="shared" si="135"/>
        <v>0</v>
      </c>
      <c r="BU222" s="9"/>
      <c r="BV222" s="54" t="s">
        <v>75</v>
      </c>
      <c r="BW222" s="9">
        <f t="shared" si="136"/>
        <v>0</v>
      </c>
      <c r="BX222" s="55" t="s">
        <v>138</v>
      </c>
      <c r="BY222" s="9">
        <f t="shared" si="137"/>
        <v>0</v>
      </c>
      <c r="BZ222" s="54" t="s">
        <v>88</v>
      </c>
      <c r="CA222" s="9">
        <f t="shared" si="138"/>
        <v>0</v>
      </c>
      <c r="CB222" s="54" t="s">
        <v>93</v>
      </c>
      <c r="CC222" s="9">
        <f t="shared" si="139"/>
        <v>0</v>
      </c>
      <c r="CD222" s="54" t="s">
        <v>99</v>
      </c>
      <c r="CE222" s="9">
        <f t="shared" si="140"/>
        <v>0</v>
      </c>
      <c r="CF222" s="54" t="s">
        <v>102</v>
      </c>
      <c r="CG222" s="9">
        <f t="shared" si="141"/>
        <v>0</v>
      </c>
      <c r="CH222" s="9"/>
      <c r="CI222" s="54" t="s">
        <v>75</v>
      </c>
      <c r="CJ222" s="9">
        <f t="shared" si="142"/>
        <v>0</v>
      </c>
      <c r="CK222" s="55" t="s">
        <v>138</v>
      </c>
      <c r="CL222" s="9">
        <f t="shared" si="143"/>
        <v>0</v>
      </c>
      <c r="CM222" s="54" t="s">
        <v>88</v>
      </c>
      <c r="CN222" s="9">
        <f t="shared" si="144"/>
        <v>0</v>
      </c>
      <c r="CO222" s="54" t="s">
        <v>93</v>
      </c>
      <c r="CP222" s="9">
        <f t="shared" si="145"/>
        <v>0</v>
      </c>
      <c r="CQ222" s="54" t="s">
        <v>99</v>
      </c>
      <c r="CR222" s="9">
        <f t="shared" si="146"/>
        <v>0</v>
      </c>
      <c r="CS222" s="54" t="s">
        <v>102</v>
      </c>
      <c r="CT222" s="9">
        <f t="shared" si="147"/>
        <v>0</v>
      </c>
    </row>
    <row r="223" spans="1:98" x14ac:dyDescent="0.15">
      <c r="A223" s="33" t="s">
        <v>607</v>
      </c>
      <c r="B223" s="34" t="s">
        <v>608</v>
      </c>
      <c r="C223" s="35" t="s">
        <v>170</v>
      </c>
      <c r="D223" s="35" t="s">
        <v>51</v>
      </c>
      <c r="E223" s="9"/>
      <c r="F223" s="36"/>
      <c r="G223" s="33">
        <v>74</v>
      </c>
      <c r="H223" s="9">
        <v>75</v>
      </c>
      <c r="I223" s="9">
        <v>33</v>
      </c>
      <c r="J223" s="9">
        <v>48.5</v>
      </c>
      <c r="K223" s="9">
        <v>34</v>
      </c>
      <c r="L223" s="9">
        <v>41</v>
      </c>
      <c r="M223" s="4">
        <f t="shared" si="111"/>
        <v>305.5</v>
      </c>
      <c r="N223" s="33"/>
      <c r="O223" s="9">
        <f>IF($D223="理科",IF(AND($M223&gt;='高考-分数线'!$C$2,$G223&gt;='高考-分数线'!$D$2),36,IF($G223&gt;='高考-分数线'!$D$2,18,0)),IF($D223="文科",IF(AND($M223&gt;='高考-分数线'!$C$3,$G223&gt;='高考-分数线'!$D$3),36,IF($G223&gt;='高考-分数线'!$D$3,18,0))))</f>
        <v>0</v>
      </c>
      <c r="P223" s="9">
        <f>IF($D223="理科",IF(AND($M223&gt;='高考-分数线'!$C$2,H223&gt;='高考-分数线'!$E$2),36,IF(H223&gt;='高考-分数线'!$E$2,18,0)),IF($D223="文科",IF(AND($M223&gt;='高考-分数线'!$C$3,H223&gt;='高考-分数线'!$E$3),36,IF(H223&gt;='高考-分数线'!$E$3,18,0))))</f>
        <v>0</v>
      </c>
      <c r="Q223" s="9">
        <f>IF($D223="理科",IF(AND($M223&gt;='高考-分数线'!$C$2,I223&gt;='高考-分数线'!$F$2),36,IF(I223&gt;='高考-分数线'!$F$2,18,0)),IF($D223="文科",IF(AND($M223&gt;='高考-分数线'!$C$3,I223&gt;='高考-分数线'!$F$3),36,IF(I223&gt;='高考-分数线'!$F$3,18,0))))</f>
        <v>0</v>
      </c>
      <c r="R223" s="9">
        <f>IF($D223="理科",IF(AND($M223&gt;='高考-分数线'!$C$2,J223&gt;='高考-分数线'!$G$2),36,IF(J223&gt;='高考-分数线'!$G$2,18,0)),IF($D223="文科",IF(AND($M223&gt;='高考-分数线'!$C$3,J223&gt;='高考-分数线'!$G$3),36,IF(J223&gt;='高考-分数线'!$G$3,18,0))))</f>
        <v>0</v>
      </c>
      <c r="S223" s="9">
        <f>IF($D223="理科",IF(AND($M223&gt;='高考-分数线'!$C$2,K223&gt;='高考-分数线'!$H$2),36,IF(K223&gt;='高考-分数线'!$H$2,18,0)),IF($D223="文科",IF(AND($M223&gt;='高考-分数线'!$C$3,K223&gt;='高考-分数线'!$H$3),36,IF(K223&gt;='高考-分数线'!$H$3,18,0))))</f>
        <v>0</v>
      </c>
      <c r="T223" s="9">
        <f>IF($D223="理科",IF(AND($M223&gt;='高考-分数线'!$C$2,L223&gt;='高考-分数线'!$I$2),36,IF(L223&gt;='高考-分数线'!$I$2,18,0)),IF($D223="文科",IF(AND($M223&gt;='高考-分数线'!$C$3,L223&gt;='高考-分数线'!$I$3),36,IF(L223&gt;='高考-分数线'!$I$3,18,0))))</f>
        <v>0</v>
      </c>
      <c r="U223" s="33"/>
      <c r="V223" s="54" t="s">
        <v>75</v>
      </c>
      <c r="W223" s="9">
        <f t="shared" si="112"/>
        <v>0</v>
      </c>
      <c r="X223" s="54" t="s">
        <v>80</v>
      </c>
      <c r="Y223" s="9">
        <f t="shared" si="113"/>
        <v>0</v>
      </c>
      <c r="Z223" s="54" t="s">
        <v>89</v>
      </c>
      <c r="AA223" s="9">
        <f t="shared" si="114"/>
        <v>0</v>
      </c>
      <c r="AB223" s="54" t="s">
        <v>93</v>
      </c>
      <c r="AC223" s="9">
        <f t="shared" si="115"/>
        <v>0</v>
      </c>
      <c r="AD223" s="54" t="s">
        <v>96</v>
      </c>
      <c r="AE223" s="9">
        <f t="shared" si="116"/>
        <v>0</v>
      </c>
      <c r="AF223" s="54" t="s">
        <v>102</v>
      </c>
      <c r="AG223" s="9">
        <f t="shared" si="117"/>
        <v>0</v>
      </c>
      <c r="AH223" s="9"/>
      <c r="AI223" s="9" t="s">
        <v>74</v>
      </c>
      <c r="AJ223" s="9">
        <f t="shared" si="118"/>
        <v>0</v>
      </c>
      <c r="AK223" s="55" t="s">
        <v>79</v>
      </c>
      <c r="AL223" s="9">
        <f t="shared" si="119"/>
        <v>0</v>
      </c>
      <c r="AM223" s="9" t="s">
        <v>90</v>
      </c>
      <c r="AN223" s="9">
        <f t="shared" si="120"/>
        <v>0</v>
      </c>
      <c r="AO223" s="54" t="s">
        <v>94</v>
      </c>
      <c r="AP223" s="9">
        <f t="shared" si="121"/>
        <v>0</v>
      </c>
      <c r="AQ223" s="54" t="s">
        <v>96</v>
      </c>
      <c r="AR223" s="9">
        <f t="shared" si="122"/>
        <v>0</v>
      </c>
      <c r="AS223" s="54" t="s">
        <v>102</v>
      </c>
      <c r="AT223" s="9">
        <f t="shared" si="123"/>
        <v>0</v>
      </c>
      <c r="AU223" s="9"/>
      <c r="AV223" s="54" t="s">
        <v>74</v>
      </c>
      <c r="AW223" s="9">
        <f t="shared" si="124"/>
        <v>0</v>
      </c>
      <c r="AX223" s="54" t="s">
        <v>80</v>
      </c>
      <c r="AY223" s="9">
        <f t="shared" si="125"/>
        <v>0</v>
      </c>
      <c r="AZ223" s="54" t="s">
        <v>90</v>
      </c>
      <c r="BA223" s="9">
        <f t="shared" si="126"/>
        <v>0</v>
      </c>
      <c r="BB223" s="54" t="s">
        <v>95</v>
      </c>
      <c r="BC223" s="9">
        <f t="shared" si="127"/>
        <v>0</v>
      </c>
      <c r="BD223" s="54" t="s">
        <v>99</v>
      </c>
      <c r="BE223" s="9">
        <f t="shared" si="128"/>
        <v>0</v>
      </c>
      <c r="BF223" s="54" t="s">
        <v>122</v>
      </c>
      <c r="BG223" s="9">
        <f t="shared" si="129"/>
        <v>0</v>
      </c>
      <c r="BH223" s="9"/>
      <c r="BI223" s="54" t="s">
        <v>74</v>
      </c>
      <c r="BJ223" s="9">
        <f t="shared" si="130"/>
        <v>0</v>
      </c>
      <c r="BK223" s="55" t="s">
        <v>80</v>
      </c>
      <c r="BL223" s="9">
        <f t="shared" si="131"/>
        <v>0</v>
      </c>
      <c r="BM223" s="54" t="s">
        <v>90</v>
      </c>
      <c r="BN223" s="9">
        <f t="shared" si="132"/>
        <v>0</v>
      </c>
      <c r="BO223" s="54" t="s">
        <v>95</v>
      </c>
      <c r="BP223" s="9">
        <f t="shared" si="133"/>
        <v>0</v>
      </c>
      <c r="BQ223" s="54" t="s">
        <v>99</v>
      </c>
      <c r="BR223" s="9">
        <f t="shared" si="134"/>
        <v>0</v>
      </c>
      <c r="BS223" s="54" t="s">
        <v>122</v>
      </c>
      <c r="BT223" s="9">
        <f t="shared" si="135"/>
        <v>0</v>
      </c>
      <c r="BU223" s="9"/>
      <c r="BV223" s="54" t="s">
        <v>75</v>
      </c>
      <c r="BW223" s="9">
        <f t="shared" si="136"/>
        <v>0</v>
      </c>
      <c r="BX223" s="55" t="s">
        <v>138</v>
      </c>
      <c r="BY223" s="9">
        <f t="shared" si="137"/>
        <v>0</v>
      </c>
      <c r="BZ223" s="54" t="s">
        <v>88</v>
      </c>
      <c r="CA223" s="9">
        <f t="shared" si="138"/>
        <v>0</v>
      </c>
      <c r="CB223" s="54" t="s">
        <v>93</v>
      </c>
      <c r="CC223" s="9">
        <f t="shared" si="139"/>
        <v>0</v>
      </c>
      <c r="CD223" s="54" t="s">
        <v>99</v>
      </c>
      <c r="CE223" s="9">
        <f t="shared" si="140"/>
        <v>0</v>
      </c>
      <c r="CF223" s="54" t="s">
        <v>102</v>
      </c>
      <c r="CG223" s="9">
        <f t="shared" si="141"/>
        <v>0</v>
      </c>
      <c r="CH223" s="9"/>
      <c r="CI223" s="54" t="s">
        <v>75</v>
      </c>
      <c r="CJ223" s="9">
        <f t="shared" si="142"/>
        <v>0</v>
      </c>
      <c r="CK223" s="55" t="s">
        <v>138</v>
      </c>
      <c r="CL223" s="9">
        <f t="shared" si="143"/>
        <v>0</v>
      </c>
      <c r="CM223" s="54" t="s">
        <v>88</v>
      </c>
      <c r="CN223" s="9">
        <f t="shared" si="144"/>
        <v>0</v>
      </c>
      <c r="CO223" s="54" t="s">
        <v>93</v>
      </c>
      <c r="CP223" s="9">
        <f t="shared" si="145"/>
        <v>0</v>
      </c>
      <c r="CQ223" s="54" t="s">
        <v>99</v>
      </c>
      <c r="CR223" s="9">
        <f t="shared" si="146"/>
        <v>0</v>
      </c>
      <c r="CS223" s="54" t="s">
        <v>102</v>
      </c>
      <c r="CT223" s="9">
        <f t="shared" si="147"/>
        <v>0</v>
      </c>
    </row>
    <row r="224" spans="1:98" x14ac:dyDescent="0.15">
      <c r="A224" s="33" t="s">
        <v>609</v>
      </c>
      <c r="B224" s="34" t="s">
        <v>610</v>
      </c>
      <c r="C224" s="35" t="s">
        <v>170</v>
      </c>
      <c r="D224" s="35" t="s">
        <v>51</v>
      </c>
      <c r="E224" s="9"/>
      <c r="F224" s="36"/>
      <c r="G224" s="33">
        <v>88</v>
      </c>
      <c r="H224" s="9">
        <v>61</v>
      </c>
      <c r="I224" s="9">
        <v>82</v>
      </c>
      <c r="J224" s="9">
        <v>7.5</v>
      </c>
      <c r="K224" s="9">
        <v>20.5</v>
      </c>
      <c r="L224" s="9">
        <v>43</v>
      </c>
      <c r="M224" s="4">
        <f t="shared" si="111"/>
        <v>302</v>
      </c>
      <c r="N224" s="33"/>
      <c r="O224" s="9">
        <f>IF($D224="理科",IF(AND($M224&gt;='高考-分数线'!$C$2,$G224&gt;='高考-分数线'!$D$2),36,IF($G224&gt;='高考-分数线'!$D$2,18,0)),IF($D224="文科",IF(AND($M224&gt;='高考-分数线'!$C$3,$G224&gt;='高考-分数线'!$D$3),36,IF($G224&gt;='高考-分数线'!$D$3,18,0))))</f>
        <v>0</v>
      </c>
      <c r="P224" s="9">
        <f>IF($D224="理科",IF(AND($M224&gt;='高考-分数线'!$C$2,H224&gt;='高考-分数线'!$E$2),36,IF(H224&gt;='高考-分数线'!$E$2,18,0)),IF($D224="文科",IF(AND($M224&gt;='高考-分数线'!$C$3,H224&gt;='高考-分数线'!$E$3),36,IF(H224&gt;='高考-分数线'!$E$3,18,0))))</f>
        <v>0</v>
      </c>
      <c r="Q224" s="9">
        <f>IF($D224="理科",IF(AND($M224&gt;='高考-分数线'!$C$2,I224&gt;='高考-分数线'!$F$2),36,IF(I224&gt;='高考-分数线'!$F$2,18,0)),IF($D224="文科",IF(AND($M224&gt;='高考-分数线'!$C$3,I224&gt;='高考-分数线'!$F$3),36,IF(I224&gt;='高考-分数线'!$F$3,18,0))))</f>
        <v>0</v>
      </c>
      <c r="R224" s="9">
        <f>IF($D224="理科",IF(AND($M224&gt;='高考-分数线'!$C$2,J224&gt;='高考-分数线'!$G$2),36,IF(J224&gt;='高考-分数线'!$G$2,18,0)),IF($D224="文科",IF(AND($M224&gt;='高考-分数线'!$C$3,J224&gt;='高考-分数线'!$G$3),36,IF(J224&gt;='高考-分数线'!$G$3,18,0))))</f>
        <v>0</v>
      </c>
      <c r="S224" s="9">
        <f>IF($D224="理科",IF(AND($M224&gt;='高考-分数线'!$C$2,K224&gt;='高考-分数线'!$H$2),36,IF(K224&gt;='高考-分数线'!$H$2,18,0)),IF($D224="文科",IF(AND($M224&gt;='高考-分数线'!$C$3,K224&gt;='高考-分数线'!$H$3),36,IF(K224&gt;='高考-分数线'!$H$3,18,0))))</f>
        <v>0</v>
      </c>
      <c r="T224" s="9">
        <f>IF($D224="理科",IF(AND($M224&gt;='高考-分数线'!$C$2,L224&gt;='高考-分数线'!$I$2),36,IF(L224&gt;='高考-分数线'!$I$2,18,0)),IF($D224="文科",IF(AND($M224&gt;='高考-分数线'!$C$3,L224&gt;='高考-分数线'!$I$3),36,IF(L224&gt;='高考-分数线'!$I$3,18,0))))</f>
        <v>0</v>
      </c>
      <c r="U224" s="33"/>
      <c r="V224" s="54" t="s">
        <v>77</v>
      </c>
      <c r="W224" s="9">
        <f t="shared" si="112"/>
        <v>0</v>
      </c>
      <c r="X224" s="54" t="s">
        <v>81</v>
      </c>
      <c r="Y224" s="9">
        <f t="shared" si="113"/>
        <v>0</v>
      </c>
      <c r="Z224" s="54" t="s">
        <v>90</v>
      </c>
      <c r="AA224" s="9">
        <f t="shared" si="114"/>
        <v>0</v>
      </c>
      <c r="AB224" s="54" t="s">
        <v>93</v>
      </c>
      <c r="AC224" s="9">
        <f t="shared" si="115"/>
        <v>0</v>
      </c>
      <c r="AD224" s="54" t="s">
        <v>125</v>
      </c>
      <c r="AE224" s="9">
        <f t="shared" si="116"/>
        <v>0</v>
      </c>
      <c r="AF224" s="54" t="s">
        <v>102</v>
      </c>
      <c r="AG224" s="9">
        <f t="shared" si="117"/>
        <v>0</v>
      </c>
      <c r="AH224" s="9"/>
      <c r="AI224" s="9" t="s">
        <v>74</v>
      </c>
      <c r="AJ224" s="9">
        <f t="shared" si="118"/>
        <v>0</v>
      </c>
      <c r="AK224" s="55" t="s">
        <v>79</v>
      </c>
      <c r="AL224" s="9">
        <f t="shared" si="119"/>
        <v>0</v>
      </c>
      <c r="AM224" s="9" t="s">
        <v>90</v>
      </c>
      <c r="AN224" s="9">
        <f t="shared" si="120"/>
        <v>0</v>
      </c>
      <c r="AO224" s="54" t="s">
        <v>95</v>
      </c>
      <c r="AP224" s="9">
        <f t="shared" si="121"/>
        <v>0</v>
      </c>
      <c r="AQ224" s="54" t="s">
        <v>96</v>
      </c>
      <c r="AR224" s="9">
        <f t="shared" si="122"/>
        <v>0</v>
      </c>
      <c r="AS224" s="54" t="s">
        <v>102</v>
      </c>
      <c r="AT224" s="9">
        <f t="shared" si="123"/>
        <v>0</v>
      </c>
      <c r="AU224" s="9"/>
      <c r="AV224" s="54" t="s">
        <v>75</v>
      </c>
      <c r="AW224" s="9">
        <f t="shared" si="124"/>
        <v>0</v>
      </c>
      <c r="AX224" s="54" t="s">
        <v>79</v>
      </c>
      <c r="AY224" s="9">
        <f t="shared" si="125"/>
        <v>0</v>
      </c>
      <c r="AZ224" s="54" t="s">
        <v>85</v>
      </c>
      <c r="BA224" s="9">
        <f t="shared" si="126"/>
        <v>0</v>
      </c>
      <c r="BB224" s="54" t="s">
        <v>93</v>
      </c>
      <c r="BC224" s="9">
        <f t="shared" si="127"/>
        <v>0</v>
      </c>
      <c r="BD224" s="54" t="s">
        <v>96</v>
      </c>
      <c r="BE224" s="9">
        <f t="shared" si="128"/>
        <v>0</v>
      </c>
      <c r="BF224" s="54" t="s">
        <v>122</v>
      </c>
      <c r="BG224" s="9">
        <f t="shared" si="129"/>
        <v>0</v>
      </c>
      <c r="BH224" s="9"/>
      <c r="BI224" s="54" t="s">
        <v>75</v>
      </c>
      <c r="BJ224" s="9">
        <f t="shared" si="130"/>
        <v>0</v>
      </c>
      <c r="BK224" s="55" t="s">
        <v>79</v>
      </c>
      <c r="BL224" s="9">
        <f t="shared" si="131"/>
        <v>0</v>
      </c>
      <c r="BM224" s="54" t="s">
        <v>85</v>
      </c>
      <c r="BN224" s="9">
        <f t="shared" si="132"/>
        <v>0</v>
      </c>
      <c r="BO224" s="54" t="s">
        <v>93</v>
      </c>
      <c r="BP224" s="9">
        <f t="shared" si="133"/>
        <v>0</v>
      </c>
      <c r="BQ224" s="54" t="s">
        <v>96</v>
      </c>
      <c r="BR224" s="9">
        <f t="shared" si="134"/>
        <v>0</v>
      </c>
      <c r="BS224" s="54" t="s">
        <v>122</v>
      </c>
      <c r="BT224" s="9">
        <f t="shared" si="135"/>
        <v>0</v>
      </c>
      <c r="BU224" s="9"/>
      <c r="BV224" s="54" t="s">
        <v>77</v>
      </c>
      <c r="BW224" s="9">
        <f t="shared" si="136"/>
        <v>0</v>
      </c>
      <c r="BX224" s="55" t="s">
        <v>83</v>
      </c>
      <c r="BY224" s="9">
        <f t="shared" si="137"/>
        <v>0</v>
      </c>
      <c r="BZ224" s="54" t="s">
        <v>90</v>
      </c>
      <c r="CA224" s="9">
        <f t="shared" si="138"/>
        <v>0</v>
      </c>
      <c r="CB224" s="54" t="s">
        <v>94</v>
      </c>
      <c r="CC224" s="9">
        <f t="shared" si="139"/>
        <v>0</v>
      </c>
      <c r="CD224" s="54" t="s">
        <v>96</v>
      </c>
      <c r="CE224" s="9">
        <f t="shared" si="140"/>
        <v>0</v>
      </c>
      <c r="CF224" s="54" t="s">
        <v>122</v>
      </c>
      <c r="CG224" s="9">
        <f t="shared" si="141"/>
        <v>0</v>
      </c>
      <c r="CH224" s="9"/>
      <c r="CI224" s="54" t="s">
        <v>77</v>
      </c>
      <c r="CJ224" s="9">
        <f t="shared" si="142"/>
        <v>0</v>
      </c>
      <c r="CK224" s="55" t="s">
        <v>83</v>
      </c>
      <c r="CL224" s="9">
        <f t="shared" si="143"/>
        <v>0</v>
      </c>
      <c r="CM224" s="54" t="s">
        <v>90</v>
      </c>
      <c r="CN224" s="9">
        <f t="shared" si="144"/>
        <v>0</v>
      </c>
      <c r="CO224" s="54" t="s">
        <v>94</v>
      </c>
      <c r="CP224" s="9">
        <f t="shared" si="145"/>
        <v>0</v>
      </c>
      <c r="CQ224" s="54" t="s">
        <v>96</v>
      </c>
      <c r="CR224" s="9">
        <f t="shared" si="146"/>
        <v>0</v>
      </c>
      <c r="CS224" s="54" t="s">
        <v>122</v>
      </c>
      <c r="CT224" s="9">
        <f t="shared" si="147"/>
        <v>0</v>
      </c>
    </row>
    <row r="225" spans="1:98" x14ac:dyDescent="0.15">
      <c r="A225" s="33" t="s">
        <v>611</v>
      </c>
      <c r="B225" s="34" t="s">
        <v>612</v>
      </c>
      <c r="C225" s="35" t="s">
        <v>170</v>
      </c>
      <c r="D225" s="35" t="s">
        <v>51</v>
      </c>
      <c r="E225" s="9"/>
      <c r="F225" s="36"/>
      <c r="G225" s="33">
        <v>96</v>
      </c>
      <c r="H225" s="9">
        <v>75</v>
      </c>
      <c r="I225" s="9">
        <v>39</v>
      </c>
      <c r="J225" s="9">
        <v>35</v>
      </c>
      <c r="K225" s="9">
        <v>19</v>
      </c>
      <c r="L225" s="9">
        <v>38</v>
      </c>
      <c r="M225" s="4">
        <f t="shared" si="111"/>
        <v>302</v>
      </c>
      <c r="N225" s="33"/>
      <c r="O225" s="9">
        <f>IF($D225="理科",IF(AND($M225&gt;='高考-分数线'!$C$2,$G225&gt;='高考-分数线'!$D$2),36,IF($G225&gt;='高考-分数线'!$D$2,18,0)),IF($D225="文科",IF(AND($M225&gt;='高考-分数线'!$C$3,$G225&gt;='高考-分数线'!$D$3),36,IF($G225&gt;='高考-分数线'!$D$3,18,0))))</f>
        <v>0</v>
      </c>
      <c r="P225" s="9">
        <f>IF($D225="理科",IF(AND($M225&gt;='高考-分数线'!$C$2,H225&gt;='高考-分数线'!$E$2),36,IF(H225&gt;='高考-分数线'!$E$2,18,0)),IF($D225="文科",IF(AND($M225&gt;='高考-分数线'!$C$3,H225&gt;='高考-分数线'!$E$3),36,IF(H225&gt;='高考-分数线'!$E$3,18,0))))</f>
        <v>0</v>
      </c>
      <c r="Q225" s="9">
        <f>IF($D225="理科",IF(AND($M225&gt;='高考-分数线'!$C$2,I225&gt;='高考-分数线'!$F$2),36,IF(I225&gt;='高考-分数线'!$F$2,18,0)),IF($D225="文科",IF(AND($M225&gt;='高考-分数线'!$C$3,I225&gt;='高考-分数线'!$F$3),36,IF(I225&gt;='高考-分数线'!$F$3,18,0))))</f>
        <v>0</v>
      </c>
      <c r="R225" s="9">
        <f>IF($D225="理科",IF(AND($M225&gt;='高考-分数线'!$C$2,J225&gt;='高考-分数线'!$G$2),36,IF(J225&gt;='高考-分数线'!$G$2,18,0)),IF($D225="文科",IF(AND($M225&gt;='高考-分数线'!$C$3,J225&gt;='高考-分数线'!$G$3),36,IF(J225&gt;='高考-分数线'!$G$3,18,0))))</f>
        <v>0</v>
      </c>
      <c r="S225" s="9">
        <f>IF($D225="理科",IF(AND($M225&gt;='高考-分数线'!$C$2,K225&gt;='高考-分数线'!$H$2),36,IF(K225&gt;='高考-分数线'!$H$2,18,0)),IF($D225="文科",IF(AND($M225&gt;='高考-分数线'!$C$3,K225&gt;='高考-分数线'!$H$3),36,IF(K225&gt;='高考-分数线'!$H$3,18,0))))</f>
        <v>0</v>
      </c>
      <c r="T225" s="9">
        <f>IF($D225="理科",IF(AND($M225&gt;='高考-分数线'!$C$2,L225&gt;='高考-分数线'!$I$2),36,IF(L225&gt;='高考-分数线'!$I$2,18,0)),IF($D225="文科",IF(AND($M225&gt;='高考-分数线'!$C$3,L225&gt;='高考-分数线'!$I$3),36,IF(L225&gt;='高考-分数线'!$I$3,18,0))))</f>
        <v>0</v>
      </c>
      <c r="U225" s="33"/>
      <c r="V225" s="54" t="s">
        <v>77</v>
      </c>
      <c r="W225" s="9">
        <f t="shared" si="112"/>
        <v>0</v>
      </c>
      <c r="X225" s="54" t="s">
        <v>82</v>
      </c>
      <c r="Y225" s="9">
        <f t="shared" si="113"/>
        <v>0</v>
      </c>
      <c r="Z225" s="54" t="s">
        <v>90</v>
      </c>
      <c r="AA225" s="9">
        <f t="shared" si="114"/>
        <v>0</v>
      </c>
      <c r="AB225" s="54" t="s">
        <v>94</v>
      </c>
      <c r="AC225" s="9">
        <f t="shared" si="115"/>
        <v>0</v>
      </c>
      <c r="AD225" s="54" t="s">
        <v>96</v>
      </c>
      <c r="AE225" s="9">
        <f t="shared" si="116"/>
        <v>0</v>
      </c>
      <c r="AF225" s="54" t="s">
        <v>102</v>
      </c>
      <c r="AG225" s="9">
        <f t="shared" si="117"/>
        <v>0</v>
      </c>
      <c r="AH225" s="9"/>
      <c r="AI225" s="9" t="s">
        <v>75</v>
      </c>
      <c r="AJ225" s="9">
        <f t="shared" si="118"/>
        <v>0</v>
      </c>
      <c r="AK225" s="55" t="s">
        <v>82</v>
      </c>
      <c r="AL225" s="9">
        <f t="shared" si="119"/>
        <v>0</v>
      </c>
      <c r="AM225" s="9" t="s">
        <v>88</v>
      </c>
      <c r="AN225" s="9">
        <f t="shared" si="120"/>
        <v>0</v>
      </c>
      <c r="AO225" s="54" t="s">
        <v>91</v>
      </c>
      <c r="AP225" s="9">
        <f t="shared" si="121"/>
        <v>0</v>
      </c>
      <c r="AQ225" s="54" t="s">
        <v>96</v>
      </c>
      <c r="AR225" s="9">
        <f t="shared" si="122"/>
        <v>0</v>
      </c>
      <c r="AS225" s="54" t="s">
        <v>102</v>
      </c>
      <c r="AT225" s="9">
        <f t="shared" si="123"/>
        <v>0</v>
      </c>
      <c r="AU225" s="9"/>
      <c r="AV225" s="54" t="s">
        <v>75</v>
      </c>
      <c r="AW225" s="9">
        <f t="shared" si="124"/>
        <v>0</v>
      </c>
      <c r="AX225" s="54" t="s">
        <v>79</v>
      </c>
      <c r="AY225" s="9">
        <f t="shared" si="125"/>
        <v>0</v>
      </c>
      <c r="AZ225" s="54" t="s">
        <v>85</v>
      </c>
      <c r="BA225" s="9">
        <f t="shared" si="126"/>
        <v>0</v>
      </c>
      <c r="BB225" s="54" t="s">
        <v>91</v>
      </c>
      <c r="BC225" s="9">
        <f t="shared" si="127"/>
        <v>0</v>
      </c>
      <c r="BD225" s="54" t="s">
        <v>96</v>
      </c>
      <c r="BE225" s="9">
        <f t="shared" si="128"/>
        <v>0</v>
      </c>
      <c r="BF225" s="54" t="s">
        <v>121</v>
      </c>
      <c r="BG225" s="9">
        <f t="shared" si="129"/>
        <v>0</v>
      </c>
      <c r="BH225" s="9"/>
      <c r="BI225" s="54" t="s">
        <v>75</v>
      </c>
      <c r="BJ225" s="9">
        <f t="shared" si="130"/>
        <v>0</v>
      </c>
      <c r="BK225" s="55" t="s">
        <v>79</v>
      </c>
      <c r="BL225" s="9">
        <f t="shared" si="131"/>
        <v>0</v>
      </c>
      <c r="BM225" s="54" t="s">
        <v>85</v>
      </c>
      <c r="BN225" s="9">
        <f t="shared" si="132"/>
        <v>0</v>
      </c>
      <c r="BO225" s="54" t="s">
        <v>91</v>
      </c>
      <c r="BP225" s="9">
        <f t="shared" si="133"/>
        <v>0</v>
      </c>
      <c r="BQ225" s="54" t="s">
        <v>96</v>
      </c>
      <c r="BR225" s="9">
        <f t="shared" si="134"/>
        <v>0</v>
      </c>
      <c r="BS225" s="54" t="s">
        <v>121</v>
      </c>
      <c r="BT225" s="9">
        <f t="shared" si="135"/>
        <v>0</v>
      </c>
      <c r="BU225" s="9"/>
      <c r="BV225" s="54" t="s">
        <v>77</v>
      </c>
      <c r="BW225" s="9">
        <f t="shared" si="136"/>
        <v>0</v>
      </c>
      <c r="BX225" s="55" t="s">
        <v>83</v>
      </c>
      <c r="BY225" s="9">
        <f t="shared" si="137"/>
        <v>0</v>
      </c>
      <c r="BZ225" s="54" t="s">
        <v>90</v>
      </c>
      <c r="CA225" s="9">
        <f t="shared" si="138"/>
        <v>0</v>
      </c>
      <c r="CB225" s="54" t="s">
        <v>91</v>
      </c>
      <c r="CC225" s="9">
        <f t="shared" si="139"/>
        <v>0</v>
      </c>
      <c r="CD225" s="54" t="s">
        <v>96</v>
      </c>
      <c r="CE225" s="9">
        <f t="shared" si="140"/>
        <v>0</v>
      </c>
      <c r="CF225" s="54" t="s">
        <v>122</v>
      </c>
      <c r="CG225" s="9">
        <f t="shared" si="141"/>
        <v>0</v>
      </c>
      <c r="CH225" s="9"/>
      <c r="CI225" s="54" t="s">
        <v>77</v>
      </c>
      <c r="CJ225" s="9">
        <f t="shared" si="142"/>
        <v>0</v>
      </c>
      <c r="CK225" s="55" t="s">
        <v>83</v>
      </c>
      <c r="CL225" s="9">
        <f t="shared" si="143"/>
        <v>0</v>
      </c>
      <c r="CM225" s="54" t="s">
        <v>90</v>
      </c>
      <c r="CN225" s="9">
        <f t="shared" si="144"/>
        <v>0</v>
      </c>
      <c r="CO225" s="54" t="s">
        <v>91</v>
      </c>
      <c r="CP225" s="9">
        <f t="shared" si="145"/>
        <v>0</v>
      </c>
      <c r="CQ225" s="54" t="s">
        <v>96</v>
      </c>
      <c r="CR225" s="9">
        <f t="shared" si="146"/>
        <v>0</v>
      </c>
      <c r="CS225" s="54" t="s">
        <v>122</v>
      </c>
      <c r="CT225" s="9">
        <f t="shared" si="147"/>
        <v>0</v>
      </c>
    </row>
    <row r="226" spans="1:98" x14ac:dyDescent="0.15">
      <c r="A226" s="33" t="s">
        <v>613</v>
      </c>
      <c r="B226" s="34" t="s">
        <v>614</v>
      </c>
      <c r="C226" s="35" t="s">
        <v>170</v>
      </c>
      <c r="D226" s="35" t="s">
        <v>51</v>
      </c>
      <c r="E226" s="9"/>
      <c r="F226" s="36"/>
      <c r="G226" s="33">
        <v>84</v>
      </c>
      <c r="H226" s="9">
        <v>59</v>
      </c>
      <c r="I226" s="9">
        <v>49</v>
      </c>
      <c r="J226" s="9">
        <v>29</v>
      </c>
      <c r="K226" s="9">
        <v>33.5</v>
      </c>
      <c r="L226" s="9">
        <v>46</v>
      </c>
      <c r="M226" s="4">
        <f t="shared" si="111"/>
        <v>300.5</v>
      </c>
      <c r="N226" s="33"/>
      <c r="O226" s="9">
        <f>IF($D226="理科",IF(AND($M226&gt;='高考-分数线'!$C$2,$G226&gt;='高考-分数线'!$D$2),36,IF($G226&gt;='高考-分数线'!$D$2,18,0)),IF($D226="文科",IF(AND($M226&gt;='高考-分数线'!$C$3,$G226&gt;='高考-分数线'!$D$3),36,IF($G226&gt;='高考-分数线'!$D$3,18,0))))</f>
        <v>0</v>
      </c>
      <c r="P226" s="9">
        <f>IF($D226="理科",IF(AND($M226&gt;='高考-分数线'!$C$2,H226&gt;='高考-分数线'!$E$2),36,IF(H226&gt;='高考-分数线'!$E$2,18,0)),IF($D226="文科",IF(AND($M226&gt;='高考-分数线'!$C$3,H226&gt;='高考-分数线'!$E$3),36,IF(H226&gt;='高考-分数线'!$E$3,18,0))))</f>
        <v>0</v>
      </c>
      <c r="Q226" s="9">
        <f>IF($D226="理科",IF(AND($M226&gt;='高考-分数线'!$C$2,I226&gt;='高考-分数线'!$F$2),36,IF(I226&gt;='高考-分数线'!$F$2,18,0)),IF($D226="文科",IF(AND($M226&gt;='高考-分数线'!$C$3,I226&gt;='高考-分数线'!$F$3),36,IF(I226&gt;='高考-分数线'!$F$3,18,0))))</f>
        <v>0</v>
      </c>
      <c r="R226" s="9">
        <f>IF($D226="理科",IF(AND($M226&gt;='高考-分数线'!$C$2,J226&gt;='高考-分数线'!$G$2),36,IF(J226&gt;='高考-分数线'!$G$2,18,0)),IF($D226="文科",IF(AND($M226&gt;='高考-分数线'!$C$3,J226&gt;='高考-分数线'!$G$3),36,IF(J226&gt;='高考-分数线'!$G$3,18,0))))</f>
        <v>0</v>
      </c>
      <c r="S226" s="9">
        <f>IF($D226="理科",IF(AND($M226&gt;='高考-分数线'!$C$2,K226&gt;='高考-分数线'!$H$2),36,IF(K226&gt;='高考-分数线'!$H$2,18,0)),IF($D226="文科",IF(AND($M226&gt;='高考-分数线'!$C$3,K226&gt;='高考-分数线'!$H$3),36,IF(K226&gt;='高考-分数线'!$H$3,18,0))))</f>
        <v>0</v>
      </c>
      <c r="T226" s="9">
        <f>IF($D226="理科",IF(AND($M226&gt;='高考-分数线'!$C$2,L226&gt;='高考-分数线'!$I$2),36,IF(L226&gt;='高考-分数线'!$I$2,18,0)),IF($D226="文科",IF(AND($M226&gt;='高考-分数线'!$C$3,L226&gt;='高考-分数线'!$I$3),36,IF(L226&gt;='高考-分数线'!$I$3,18,0))))</f>
        <v>0</v>
      </c>
      <c r="U226" s="33"/>
      <c r="V226" s="54" t="s">
        <v>77</v>
      </c>
      <c r="W226" s="9">
        <f t="shared" si="112"/>
        <v>0</v>
      </c>
      <c r="X226" s="54" t="s">
        <v>82</v>
      </c>
      <c r="Y226" s="9">
        <f t="shared" si="113"/>
        <v>0</v>
      </c>
      <c r="Z226" s="54" t="s">
        <v>90</v>
      </c>
      <c r="AA226" s="9">
        <f t="shared" si="114"/>
        <v>0</v>
      </c>
      <c r="AB226" s="54" t="s">
        <v>94</v>
      </c>
      <c r="AC226" s="9">
        <f t="shared" si="115"/>
        <v>0</v>
      </c>
      <c r="AD226" s="54" t="s">
        <v>96</v>
      </c>
      <c r="AE226" s="9">
        <f t="shared" si="116"/>
        <v>0</v>
      </c>
      <c r="AF226" s="54" t="s">
        <v>102</v>
      </c>
      <c r="AG226" s="9">
        <f t="shared" si="117"/>
        <v>0</v>
      </c>
      <c r="AH226" s="9"/>
      <c r="AI226" s="9" t="s">
        <v>74</v>
      </c>
      <c r="AJ226" s="9">
        <f t="shared" si="118"/>
        <v>0</v>
      </c>
      <c r="AK226" s="55" t="s">
        <v>79</v>
      </c>
      <c r="AL226" s="9">
        <f t="shared" si="119"/>
        <v>0</v>
      </c>
      <c r="AM226" s="9" t="s">
        <v>90</v>
      </c>
      <c r="AN226" s="9">
        <f t="shared" si="120"/>
        <v>0</v>
      </c>
      <c r="AO226" s="54" t="s">
        <v>94</v>
      </c>
      <c r="AP226" s="9">
        <f t="shared" si="121"/>
        <v>0</v>
      </c>
      <c r="AQ226" s="54" t="s">
        <v>99</v>
      </c>
      <c r="AR226" s="9">
        <f t="shared" si="122"/>
        <v>0</v>
      </c>
      <c r="AS226" s="54" t="s">
        <v>122</v>
      </c>
      <c r="AT226" s="9">
        <f t="shared" si="123"/>
        <v>0</v>
      </c>
      <c r="AU226" s="9"/>
      <c r="AV226" s="54" t="s">
        <v>77</v>
      </c>
      <c r="AW226" s="9">
        <f t="shared" si="124"/>
        <v>0</v>
      </c>
      <c r="AX226" s="54" t="s">
        <v>80</v>
      </c>
      <c r="AY226" s="9">
        <f t="shared" si="125"/>
        <v>0</v>
      </c>
      <c r="AZ226" s="54" t="s">
        <v>85</v>
      </c>
      <c r="BA226" s="9">
        <f t="shared" si="126"/>
        <v>0</v>
      </c>
      <c r="BB226" s="54" t="s">
        <v>94</v>
      </c>
      <c r="BC226" s="9">
        <f t="shared" si="127"/>
        <v>0</v>
      </c>
      <c r="BD226" s="54" t="s">
        <v>96</v>
      </c>
      <c r="BE226" s="9">
        <f t="shared" si="128"/>
        <v>0</v>
      </c>
      <c r="BF226" s="54" t="s">
        <v>102</v>
      </c>
      <c r="BG226" s="9">
        <f t="shared" si="129"/>
        <v>0</v>
      </c>
      <c r="BH226" s="9"/>
      <c r="BI226" s="54" t="s">
        <v>77</v>
      </c>
      <c r="BJ226" s="9">
        <f t="shared" si="130"/>
        <v>0</v>
      </c>
      <c r="BK226" s="55" t="s">
        <v>80</v>
      </c>
      <c r="BL226" s="9">
        <f t="shared" si="131"/>
        <v>0</v>
      </c>
      <c r="BM226" s="54" t="s">
        <v>85</v>
      </c>
      <c r="BN226" s="9">
        <f t="shared" si="132"/>
        <v>0</v>
      </c>
      <c r="BO226" s="54" t="s">
        <v>94</v>
      </c>
      <c r="BP226" s="9">
        <f t="shared" si="133"/>
        <v>0</v>
      </c>
      <c r="BQ226" s="54" t="s">
        <v>96</v>
      </c>
      <c r="BR226" s="9">
        <f t="shared" si="134"/>
        <v>0</v>
      </c>
      <c r="BS226" s="54" t="s">
        <v>102</v>
      </c>
      <c r="BT226" s="9">
        <f t="shared" si="135"/>
        <v>0</v>
      </c>
      <c r="BU226" s="9"/>
      <c r="BV226" s="54" t="s">
        <v>77</v>
      </c>
      <c r="BW226" s="9">
        <f t="shared" si="136"/>
        <v>0</v>
      </c>
      <c r="BX226" s="55" t="s">
        <v>83</v>
      </c>
      <c r="BY226" s="9">
        <f t="shared" si="137"/>
        <v>0</v>
      </c>
      <c r="BZ226" s="54" t="s">
        <v>90</v>
      </c>
      <c r="CA226" s="9">
        <f t="shared" si="138"/>
        <v>0</v>
      </c>
      <c r="CB226" s="54" t="s">
        <v>95</v>
      </c>
      <c r="CC226" s="9">
        <f t="shared" si="139"/>
        <v>0</v>
      </c>
      <c r="CD226" s="54" t="s">
        <v>99</v>
      </c>
      <c r="CE226" s="9">
        <f t="shared" si="140"/>
        <v>0</v>
      </c>
      <c r="CF226" s="54" t="s">
        <v>102</v>
      </c>
      <c r="CG226" s="9">
        <f t="shared" si="141"/>
        <v>0</v>
      </c>
      <c r="CH226" s="9"/>
      <c r="CI226" s="54" t="s">
        <v>77</v>
      </c>
      <c r="CJ226" s="9">
        <f t="shared" si="142"/>
        <v>0</v>
      </c>
      <c r="CK226" s="55" t="s">
        <v>83</v>
      </c>
      <c r="CL226" s="9">
        <f t="shared" si="143"/>
        <v>0</v>
      </c>
      <c r="CM226" s="54" t="s">
        <v>90</v>
      </c>
      <c r="CN226" s="9">
        <f t="shared" si="144"/>
        <v>0</v>
      </c>
      <c r="CO226" s="54" t="s">
        <v>95</v>
      </c>
      <c r="CP226" s="9">
        <f t="shared" si="145"/>
        <v>0</v>
      </c>
      <c r="CQ226" s="54" t="s">
        <v>99</v>
      </c>
      <c r="CR226" s="9">
        <f t="shared" si="146"/>
        <v>0</v>
      </c>
      <c r="CS226" s="54" t="s">
        <v>102</v>
      </c>
      <c r="CT226" s="9">
        <f t="shared" si="147"/>
        <v>0</v>
      </c>
    </row>
    <row r="227" spans="1:98" x14ac:dyDescent="0.15">
      <c r="A227" s="33" t="s">
        <v>615</v>
      </c>
      <c r="B227" s="34" t="s">
        <v>616</v>
      </c>
      <c r="C227" s="35" t="s">
        <v>170</v>
      </c>
      <c r="D227" s="35" t="s">
        <v>51</v>
      </c>
      <c r="E227" s="9"/>
      <c r="F227" s="36"/>
      <c r="G227" s="33">
        <v>93</v>
      </c>
      <c r="H227" s="9">
        <v>63</v>
      </c>
      <c r="I227" s="9">
        <v>44</v>
      </c>
      <c r="J227" s="9">
        <v>23.5</v>
      </c>
      <c r="K227" s="9">
        <v>39.5</v>
      </c>
      <c r="L227" s="9">
        <v>37</v>
      </c>
      <c r="M227" s="4">
        <f t="shared" si="111"/>
        <v>300</v>
      </c>
      <c r="N227" s="33"/>
      <c r="O227" s="9">
        <f>IF($D227="理科",IF(AND($M227&gt;='高考-分数线'!$C$2,$G227&gt;='高考-分数线'!$D$2),36,IF($G227&gt;='高考-分数线'!$D$2,18,0)),IF($D227="文科",IF(AND($M227&gt;='高考-分数线'!$C$3,$G227&gt;='高考-分数线'!$D$3),36,IF($G227&gt;='高考-分数线'!$D$3,18,0))))</f>
        <v>0</v>
      </c>
      <c r="P227" s="9">
        <f>IF($D227="理科",IF(AND($M227&gt;='高考-分数线'!$C$2,H227&gt;='高考-分数线'!$E$2),36,IF(H227&gt;='高考-分数线'!$E$2,18,0)),IF($D227="文科",IF(AND($M227&gt;='高考-分数线'!$C$3,H227&gt;='高考-分数线'!$E$3),36,IF(H227&gt;='高考-分数线'!$E$3,18,0))))</f>
        <v>0</v>
      </c>
      <c r="Q227" s="9">
        <f>IF($D227="理科",IF(AND($M227&gt;='高考-分数线'!$C$2,I227&gt;='高考-分数线'!$F$2),36,IF(I227&gt;='高考-分数线'!$F$2,18,0)),IF($D227="文科",IF(AND($M227&gt;='高考-分数线'!$C$3,I227&gt;='高考-分数线'!$F$3),36,IF(I227&gt;='高考-分数线'!$F$3,18,0))))</f>
        <v>0</v>
      </c>
      <c r="R227" s="9">
        <f>IF($D227="理科",IF(AND($M227&gt;='高考-分数线'!$C$2,J227&gt;='高考-分数线'!$G$2),36,IF(J227&gt;='高考-分数线'!$G$2,18,0)),IF($D227="文科",IF(AND($M227&gt;='高考-分数线'!$C$3,J227&gt;='高考-分数线'!$G$3),36,IF(J227&gt;='高考-分数线'!$G$3,18,0))))</f>
        <v>0</v>
      </c>
      <c r="S227" s="9">
        <f>IF($D227="理科",IF(AND($M227&gt;='高考-分数线'!$C$2,K227&gt;='高考-分数线'!$H$2),36,IF(K227&gt;='高考-分数线'!$H$2,18,0)),IF($D227="文科",IF(AND($M227&gt;='高考-分数线'!$C$3,K227&gt;='高考-分数线'!$H$3),36,IF(K227&gt;='高考-分数线'!$H$3,18,0))))</f>
        <v>0</v>
      </c>
      <c r="T227" s="9">
        <f>IF($D227="理科",IF(AND($M227&gt;='高考-分数线'!$C$2,L227&gt;='高考-分数线'!$I$2),36,IF(L227&gt;='高考-分数线'!$I$2,18,0)),IF($D227="文科",IF(AND($M227&gt;='高考-分数线'!$C$3,L227&gt;='高考-分数线'!$I$3),36,IF(L227&gt;='高考-分数线'!$I$3,18,0))))</f>
        <v>0</v>
      </c>
      <c r="U227" s="33"/>
      <c r="V227" s="54" t="s">
        <v>77</v>
      </c>
      <c r="W227" s="9">
        <f t="shared" si="112"/>
        <v>0</v>
      </c>
      <c r="X227" s="54" t="s">
        <v>81</v>
      </c>
      <c r="Y227" s="9">
        <f t="shared" si="113"/>
        <v>0</v>
      </c>
      <c r="Z227" s="54" t="s">
        <v>90</v>
      </c>
      <c r="AA227" s="9">
        <f t="shared" si="114"/>
        <v>0</v>
      </c>
      <c r="AB227" s="54" t="s">
        <v>93</v>
      </c>
      <c r="AC227" s="9">
        <f t="shared" si="115"/>
        <v>0</v>
      </c>
      <c r="AD227" s="54" t="s">
        <v>125</v>
      </c>
      <c r="AE227" s="9">
        <f t="shared" si="116"/>
        <v>0</v>
      </c>
      <c r="AF227" s="54" t="s">
        <v>102</v>
      </c>
      <c r="AG227" s="9">
        <f t="shared" si="117"/>
        <v>0</v>
      </c>
      <c r="AH227" s="9"/>
      <c r="AI227" s="9" t="s">
        <v>77</v>
      </c>
      <c r="AJ227" s="9">
        <f t="shared" si="118"/>
        <v>0</v>
      </c>
      <c r="AK227" s="55" t="s">
        <v>81</v>
      </c>
      <c r="AL227" s="9">
        <f t="shared" si="119"/>
        <v>0</v>
      </c>
      <c r="AM227" s="9" t="s">
        <v>86</v>
      </c>
      <c r="AN227" s="9">
        <f t="shared" si="120"/>
        <v>0</v>
      </c>
      <c r="AO227" s="54" t="s">
        <v>91</v>
      </c>
      <c r="AP227" s="9">
        <f t="shared" si="121"/>
        <v>0</v>
      </c>
      <c r="AQ227" s="54" t="s">
        <v>96</v>
      </c>
      <c r="AR227" s="9">
        <f t="shared" si="122"/>
        <v>0</v>
      </c>
      <c r="AS227" s="54" t="s">
        <v>121</v>
      </c>
      <c r="AT227" s="9">
        <f t="shared" si="123"/>
        <v>0</v>
      </c>
      <c r="AU227" s="9"/>
      <c r="AV227" s="54" t="s">
        <v>74</v>
      </c>
      <c r="AW227" s="9">
        <f t="shared" si="124"/>
        <v>0</v>
      </c>
      <c r="AX227" s="54" t="s">
        <v>81</v>
      </c>
      <c r="AY227" s="9">
        <f t="shared" si="125"/>
        <v>0</v>
      </c>
      <c r="AZ227" s="54" t="s">
        <v>88</v>
      </c>
      <c r="BA227" s="9">
        <f t="shared" si="126"/>
        <v>0</v>
      </c>
      <c r="BB227" s="54" t="s">
        <v>95</v>
      </c>
      <c r="BC227" s="9">
        <f t="shared" si="127"/>
        <v>0</v>
      </c>
      <c r="BD227" s="54" t="s">
        <v>99</v>
      </c>
      <c r="BE227" s="9">
        <f t="shared" si="128"/>
        <v>0</v>
      </c>
      <c r="BF227" s="54" t="s">
        <v>102</v>
      </c>
      <c r="BG227" s="9">
        <f t="shared" si="129"/>
        <v>0</v>
      </c>
      <c r="BH227" s="9"/>
      <c r="BI227" s="54" t="s">
        <v>74</v>
      </c>
      <c r="BJ227" s="9">
        <f t="shared" si="130"/>
        <v>0</v>
      </c>
      <c r="BK227" s="55" t="s">
        <v>81</v>
      </c>
      <c r="BL227" s="9">
        <f t="shared" si="131"/>
        <v>0</v>
      </c>
      <c r="BM227" s="54" t="s">
        <v>87</v>
      </c>
      <c r="BN227" s="9">
        <f t="shared" si="132"/>
        <v>0</v>
      </c>
      <c r="BO227" s="54" t="s">
        <v>95</v>
      </c>
      <c r="BP227" s="9">
        <f t="shared" si="133"/>
        <v>0</v>
      </c>
      <c r="BQ227" s="54" t="s">
        <v>99</v>
      </c>
      <c r="BR227" s="9">
        <f t="shared" si="134"/>
        <v>0</v>
      </c>
      <c r="BS227" s="54" t="s">
        <v>102</v>
      </c>
      <c r="BT227" s="9">
        <f t="shared" si="135"/>
        <v>0</v>
      </c>
      <c r="BU227" s="9"/>
      <c r="BV227" s="54" t="s">
        <v>75</v>
      </c>
      <c r="BW227" s="9">
        <f t="shared" si="136"/>
        <v>0</v>
      </c>
      <c r="BX227" s="55" t="s">
        <v>81</v>
      </c>
      <c r="BY227" s="9">
        <f t="shared" si="137"/>
        <v>0</v>
      </c>
      <c r="BZ227" s="54" t="s">
        <v>89</v>
      </c>
      <c r="CA227" s="9">
        <f t="shared" si="138"/>
        <v>0</v>
      </c>
      <c r="CB227" s="54" t="s">
        <v>95</v>
      </c>
      <c r="CC227" s="9">
        <f t="shared" si="139"/>
        <v>0</v>
      </c>
      <c r="CD227" s="54" t="s">
        <v>99</v>
      </c>
      <c r="CE227" s="9">
        <f t="shared" si="140"/>
        <v>0</v>
      </c>
      <c r="CF227" s="54" t="s">
        <v>102</v>
      </c>
      <c r="CG227" s="9">
        <f t="shared" si="141"/>
        <v>0</v>
      </c>
      <c r="CH227" s="9"/>
      <c r="CI227" s="54" t="s">
        <v>75</v>
      </c>
      <c r="CJ227" s="9">
        <f t="shared" si="142"/>
        <v>0</v>
      </c>
      <c r="CK227" s="55" t="s">
        <v>81</v>
      </c>
      <c r="CL227" s="9">
        <f t="shared" si="143"/>
        <v>0</v>
      </c>
      <c r="CM227" s="54" t="s">
        <v>89</v>
      </c>
      <c r="CN227" s="9">
        <f t="shared" si="144"/>
        <v>0</v>
      </c>
      <c r="CO227" s="54" t="s">
        <v>95</v>
      </c>
      <c r="CP227" s="9">
        <f t="shared" si="145"/>
        <v>0</v>
      </c>
      <c r="CQ227" s="54" t="s">
        <v>99</v>
      </c>
      <c r="CR227" s="9">
        <f t="shared" si="146"/>
        <v>0</v>
      </c>
      <c r="CS227" s="54" t="s">
        <v>102</v>
      </c>
      <c r="CT227" s="9">
        <f t="shared" si="147"/>
        <v>0</v>
      </c>
    </row>
    <row r="228" spans="1:98" x14ac:dyDescent="0.15">
      <c r="A228" s="33" t="s">
        <v>617</v>
      </c>
      <c r="B228" s="34" t="s">
        <v>618</v>
      </c>
      <c r="C228" s="35" t="s">
        <v>170</v>
      </c>
      <c r="D228" s="35" t="s">
        <v>51</v>
      </c>
      <c r="E228" s="9"/>
      <c r="F228" s="36"/>
      <c r="G228" s="33">
        <v>80</v>
      </c>
      <c r="H228" s="9">
        <v>64</v>
      </c>
      <c r="I228" s="9">
        <v>32</v>
      </c>
      <c r="J228" s="9">
        <v>34.5</v>
      </c>
      <c r="K228" s="9">
        <v>49</v>
      </c>
      <c r="L228" s="9">
        <v>38.5</v>
      </c>
      <c r="M228" s="4">
        <f t="shared" si="111"/>
        <v>298</v>
      </c>
      <c r="N228" s="33"/>
      <c r="O228" s="9">
        <f>IF($D228="理科",IF(AND($M228&gt;='高考-分数线'!$C$2,$G228&gt;='高考-分数线'!$D$2),36,IF($G228&gt;='高考-分数线'!$D$2,18,0)),IF($D228="文科",IF(AND($M228&gt;='高考-分数线'!$C$3,$G228&gt;='高考-分数线'!$D$3),36,IF($G228&gt;='高考-分数线'!$D$3,18,0))))</f>
        <v>0</v>
      </c>
      <c r="P228" s="9">
        <f>IF($D228="理科",IF(AND($M228&gt;='高考-分数线'!$C$2,H228&gt;='高考-分数线'!$E$2),36,IF(H228&gt;='高考-分数线'!$E$2,18,0)),IF($D228="文科",IF(AND($M228&gt;='高考-分数线'!$C$3,H228&gt;='高考-分数线'!$E$3),36,IF(H228&gt;='高考-分数线'!$E$3,18,0))))</f>
        <v>0</v>
      </c>
      <c r="Q228" s="9">
        <f>IF($D228="理科",IF(AND($M228&gt;='高考-分数线'!$C$2,I228&gt;='高考-分数线'!$F$2),36,IF(I228&gt;='高考-分数线'!$F$2,18,0)),IF($D228="文科",IF(AND($M228&gt;='高考-分数线'!$C$3,I228&gt;='高考-分数线'!$F$3),36,IF(I228&gt;='高考-分数线'!$F$3,18,0))))</f>
        <v>0</v>
      </c>
      <c r="R228" s="9">
        <f>IF($D228="理科",IF(AND($M228&gt;='高考-分数线'!$C$2,J228&gt;='高考-分数线'!$G$2),36,IF(J228&gt;='高考-分数线'!$G$2,18,0)),IF($D228="文科",IF(AND($M228&gt;='高考-分数线'!$C$3,J228&gt;='高考-分数线'!$G$3),36,IF(J228&gt;='高考-分数线'!$G$3,18,0))))</f>
        <v>0</v>
      </c>
      <c r="S228" s="9">
        <f>IF($D228="理科",IF(AND($M228&gt;='高考-分数线'!$C$2,K228&gt;='高考-分数线'!$H$2),36,IF(K228&gt;='高考-分数线'!$H$2,18,0)),IF($D228="文科",IF(AND($M228&gt;='高考-分数线'!$C$3,K228&gt;='高考-分数线'!$H$3),36,IF(K228&gt;='高考-分数线'!$H$3,18,0))))</f>
        <v>0</v>
      </c>
      <c r="T228" s="9">
        <f>IF($D228="理科",IF(AND($M228&gt;='高考-分数线'!$C$2,L228&gt;='高考-分数线'!$I$2),36,IF(L228&gt;='高考-分数线'!$I$2,18,0)),IF($D228="文科",IF(AND($M228&gt;='高考-分数线'!$C$3,L228&gt;='高考-分数线'!$I$3),36,IF(L228&gt;='高考-分数线'!$I$3,18,0))))</f>
        <v>0</v>
      </c>
      <c r="U228" s="33"/>
      <c r="V228" s="54" t="s">
        <v>75</v>
      </c>
      <c r="W228" s="9">
        <f t="shared" si="112"/>
        <v>0</v>
      </c>
      <c r="X228" s="54" t="s">
        <v>81</v>
      </c>
      <c r="Y228" s="9">
        <f t="shared" si="113"/>
        <v>0</v>
      </c>
      <c r="Z228" s="54" t="s">
        <v>87</v>
      </c>
      <c r="AA228" s="9">
        <f t="shared" si="114"/>
        <v>0</v>
      </c>
      <c r="AB228" s="54" t="s">
        <v>95</v>
      </c>
      <c r="AC228" s="9">
        <f t="shared" si="115"/>
        <v>0</v>
      </c>
      <c r="AD228" s="54" t="s">
        <v>96</v>
      </c>
      <c r="AE228" s="9">
        <f t="shared" si="116"/>
        <v>0</v>
      </c>
      <c r="AF228" s="54" t="s">
        <v>121</v>
      </c>
      <c r="AG228" s="9">
        <f t="shared" si="117"/>
        <v>0</v>
      </c>
      <c r="AH228" s="9"/>
      <c r="AI228" s="9" t="s">
        <v>74</v>
      </c>
      <c r="AJ228" s="9">
        <f t="shared" si="118"/>
        <v>0</v>
      </c>
      <c r="AK228" s="55" t="s">
        <v>79</v>
      </c>
      <c r="AL228" s="9">
        <f t="shared" si="119"/>
        <v>0</v>
      </c>
      <c r="AM228" s="9" t="s">
        <v>90</v>
      </c>
      <c r="AN228" s="9">
        <f t="shared" si="120"/>
        <v>0</v>
      </c>
      <c r="AO228" s="54" t="s">
        <v>94</v>
      </c>
      <c r="AP228" s="9">
        <f t="shared" si="121"/>
        <v>0</v>
      </c>
      <c r="AQ228" s="54" t="s">
        <v>96</v>
      </c>
      <c r="AR228" s="9">
        <f t="shared" si="122"/>
        <v>0</v>
      </c>
      <c r="AS228" s="54" t="s">
        <v>102</v>
      </c>
      <c r="AT228" s="9">
        <f t="shared" si="123"/>
        <v>0</v>
      </c>
      <c r="AU228" s="9"/>
      <c r="AV228" s="54" t="s">
        <v>77</v>
      </c>
      <c r="AW228" s="9">
        <f t="shared" si="124"/>
        <v>0</v>
      </c>
      <c r="AX228" s="54" t="s">
        <v>80</v>
      </c>
      <c r="AY228" s="9">
        <f t="shared" si="125"/>
        <v>0</v>
      </c>
      <c r="AZ228" s="54" t="s">
        <v>85</v>
      </c>
      <c r="BA228" s="9">
        <f t="shared" si="126"/>
        <v>0</v>
      </c>
      <c r="BB228" s="54" t="s">
        <v>93</v>
      </c>
      <c r="BC228" s="9">
        <f t="shared" si="127"/>
        <v>0</v>
      </c>
      <c r="BD228" s="54" t="s">
        <v>96</v>
      </c>
      <c r="BE228" s="9">
        <f t="shared" si="128"/>
        <v>0</v>
      </c>
      <c r="BF228" s="54" t="s">
        <v>102</v>
      </c>
      <c r="BG228" s="9">
        <f t="shared" si="129"/>
        <v>0</v>
      </c>
      <c r="BH228" s="9"/>
      <c r="BI228" s="54" t="s">
        <v>77</v>
      </c>
      <c r="BJ228" s="9">
        <f t="shared" si="130"/>
        <v>0</v>
      </c>
      <c r="BK228" s="55" t="s">
        <v>80</v>
      </c>
      <c r="BL228" s="9">
        <f t="shared" si="131"/>
        <v>0</v>
      </c>
      <c r="BM228" s="54" t="s">
        <v>85</v>
      </c>
      <c r="BN228" s="9">
        <f t="shared" si="132"/>
        <v>0</v>
      </c>
      <c r="BO228" s="54" t="s">
        <v>93</v>
      </c>
      <c r="BP228" s="9">
        <f t="shared" si="133"/>
        <v>0</v>
      </c>
      <c r="BQ228" s="54" t="s">
        <v>96</v>
      </c>
      <c r="BR228" s="9">
        <f t="shared" si="134"/>
        <v>0</v>
      </c>
      <c r="BS228" s="54" t="s">
        <v>102</v>
      </c>
      <c r="BT228" s="9">
        <f t="shared" si="135"/>
        <v>0</v>
      </c>
      <c r="BU228" s="9"/>
      <c r="BV228" s="54" t="s">
        <v>75</v>
      </c>
      <c r="BW228" s="9">
        <f t="shared" si="136"/>
        <v>0</v>
      </c>
      <c r="BX228" s="55" t="s">
        <v>138</v>
      </c>
      <c r="BY228" s="9">
        <f t="shared" si="137"/>
        <v>0</v>
      </c>
      <c r="BZ228" s="54" t="s">
        <v>88</v>
      </c>
      <c r="CA228" s="9">
        <f t="shared" si="138"/>
        <v>0</v>
      </c>
      <c r="CB228" s="54" t="s">
        <v>93</v>
      </c>
      <c r="CC228" s="9">
        <f t="shared" si="139"/>
        <v>0</v>
      </c>
      <c r="CD228" s="54" t="s">
        <v>99</v>
      </c>
      <c r="CE228" s="9">
        <f t="shared" si="140"/>
        <v>0</v>
      </c>
      <c r="CF228" s="54" t="s">
        <v>102</v>
      </c>
      <c r="CG228" s="9">
        <f t="shared" si="141"/>
        <v>0</v>
      </c>
      <c r="CH228" s="9"/>
      <c r="CI228" s="54" t="s">
        <v>75</v>
      </c>
      <c r="CJ228" s="9">
        <f t="shared" si="142"/>
        <v>0</v>
      </c>
      <c r="CK228" s="55" t="s">
        <v>138</v>
      </c>
      <c r="CL228" s="9">
        <f t="shared" si="143"/>
        <v>0</v>
      </c>
      <c r="CM228" s="54" t="s">
        <v>88</v>
      </c>
      <c r="CN228" s="9">
        <f t="shared" si="144"/>
        <v>0</v>
      </c>
      <c r="CO228" s="54" t="s">
        <v>93</v>
      </c>
      <c r="CP228" s="9">
        <f t="shared" si="145"/>
        <v>0</v>
      </c>
      <c r="CQ228" s="54" t="s">
        <v>99</v>
      </c>
      <c r="CR228" s="9">
        <f t="shared" si="146"/>
        <v>0</v>
      </c>
      <c r="CS228" s="54" t="s">
        <v>102</v>
      </c>
      <c r="CT228" s="9">
        <f t="shared" si="147"/>
        <v>0</v>
      </c>
    </row>
    <row r="229" spans="1:98" x14ac:dyDescent="0.15">
      <c r="A229" s="33" t="s">
        <v>619</v>
      </c>
      <c r="B229" s="34" t="s">
        <v>620</v>
      </c>
      <c r="C229" s="35" t="s">
        <v>170</v>
      </c>
      <c r="D229" s="35" t="s">
        <v>51</v>
      </c>
      <c r="E229" s="9"/>
      <c r="F229" s="36"/>
      <c r="G229" s="33">
        <v>83</v>
      </c>
      <c r="H229" s="9">
        <v>60</v>
      </c>
      <c r="I229" s="9">
        <v>52</v>
      </c>
      <c r="J229" s="9">
        <v>34</v>
      </c>
      <c r="K229" s="9">
        <v>29.5</v>
      </c>
      <c r="L229" s="9">
        <v>38.5</v>
      </c>
      <c r="M229" s="4">
        <f t="shared" si="111"/>
        <v>297</v>
      </c>
      <c r="N229" s="33"/>
      <c r="O229" s="9">
        <f>IF($D229="理科",IF(AND($M229&gt;='高考-分数线'!$C$2,$G229&gt;='高考-分数线'!$D$2),36,IF($G229&gt;='高考-分数线'!$D$2,18,0)),IF($D229="文科",IF(AND($M229&gt;='高考-分数线'!$C$3,$G229&gt;='高考-分数线'!$D$3),36,IF($G229&gt;='高考-分数线'!$D$3,18,0))))</f>
        <v>0</v>
      </c>
      <c r="P229" s="9">
        <f>IF($D229="理科",IF(AND($M229&gt;='高考-分数线'!$C$2,H229&gt;='高考-分数线'!$E$2),36,IF(H229&gt;='高考-分数线'!$E$2,18,0)),IF($D229="文科",IF(AND($M229&gt;='高考-分数线'!$C$3,H229&gt;='高考-分数线'!$E$3),36,IF(H229&gt;='高考-分数线'!$E$3,18,0))))</f>
        <v>0</v>
      </c>
      <c r="Q229" s="9">
        <f>IF($D229="理科",IF(AND($M229&gt;='高考-分数线'!$C$2,I229&gt;='高考-分数线'!$F$2),36,IF(I229&gt;='高考-分数线'!$F$2,18,0)),IF($D229="文科",IF(AND($M229&gt;='高考-分数线'!$C$3,I229&gt;='高考-分数线'!$F$3),36,IF(I229&gt;='高考-分数线'!$F$3,18,0))))</f>
        <v>0</v>
      </c>
      <c r="R229" s="9">
        <f>IF($D229="理科",IF(AND($M229&gt;='高考-分数线'!$C$2,J229&gt;='高考-分数线'!$G$2),36,IF(J229&gt;='高考-分数线'!$G$2,18,0)),IF($D229="文科",IF(AND($M229&gt;='高考-分数线'!$C$3,J229&gt;='高考-分数线'!$G$3),36,IF(J229&gt;='高考-分数线'!$G$3,18,0))))</f>
        <v>0</v>
      </c>
      <c r="S229" s="9">
        <f>IF($D229="理科",IF(AND($M229&gt;='高考-分数线'!$C$2,K229&gt;='高考-分数线'!$H$2),36,IF(K229&gt;='高考-分数线'!$H$2,18,0)),IF($D229="文科",IF(AND($M229&gt;='高考-分数线'!$C$3,K229&gt;='高考-分数线'!$H$3),36,IF(K229&gt;='高考-分数线'!$H$3,18,0))))</f>
        <v>0</v>
      </c>
      <c r="T229" s="9">
        <f>IF($D229="理科",IF(AND($M229&gt;='高考-分数线'!$C$2,L229&gt;='高考-分数线'!$I$2),36,IF(L229&gt;='高考-分数线'!$I$2,18,0)),IF($D229="文科",IF(AND($M229&gt;='高考-分数线'!$C$3,L229&gt;='高考-分数线'!$I$3),36,IF(L229&gt;='高考-分数线'!$I$3,18,0))))</f>
        <v>0</v>
      </c>
      <c r="U229" s="33"/>
      <c r="V229" s="54" t="s">
        <v>75</v>
      </c>
      <c r="W229" s="9">
        <f t="shared" si="112"/>
        <v>0</v>
      </c>
      <c r="X229" s="54" t="s">
        <v>80</v>
      </c>
      <c r="Y229" s="9">
        <f t="shared" si="113"/>
        <v>0</v>
      </c>
      <c r="Z229" s="54" t="s">
        <v>89</v>
      </c>
      <c r="AA229" s="9">
        <f t="shared" si="114"/>
        <v>0</v>
      </c>
      <c r="AB229" s="54" t="s">
        <v>93</v>
      </c>
      <c r="AC229" s="9">
        <f t="shared" si="115"/>
        <v>0</v>
      </c>
      <c r="AD229" s="54" t="s">
        <v>96</v>
      </c>
      <c r="AE229" s="9">
        <f t="shared" si="116"/>
        <v>0</v>
      </c>
      <c r="AF229" s="54" t="s">
        <v>102</v>
      </c>
      <c r="AG229" s="9">
        <f t="shared" si="117"/>
        <v>0</v>
      </c>
      <c r="AH229" s="9"/>
      <c r="AI229" s="9" t="s">
        <v>77</v>
      </c>
      <c r="AJ229" s="9">
        <f t="shared" si="118"/>
        <v>0</v>
      </c>
      <c r="AK229" s="55" t="s">
        <v>83</v>
      </c>
      <c r="AL229" s="9">
        <f t="shared" si="119"/>
        <v>0</v>
      </c>
      <c r="AM229" s="9" t="s">
        <v>86</v>
      </c>
      <c r="AN229" s="9">
        <f t="shared" si="120"/>
        <v>0</v>
      </c>
      <c r="AO229" s="54" t="s">
        <v>93</v>
      </c>
      <c r="AP229" s="9">
        <f t="shared" si="121"/>
        <v>0</v>
      </c>
      <c r="AQ229" s="54" t="s">
        <v>99</v>
      </c>
      <c r="AR229" s="9">
        <f t="shared" si="122"/>
        <v>0</v>
      </c>
      <c r="AS229" s="54" t="s">
        <v>121</v>
      </c>
      <c r="AT229" s="9">
        <f t="shared" si="123"/>
        <v>0</v>
      </c>
      <c r="AU229" s="9"/>
      <c r="AV229" s="54" t="s">
        <v>74</v>
      </c>
      <c r="AW229" s="9">
        <f t="shared" si="124"/>
        <v>0</v>
      </c>
      <c r="AX229" s="54" t="s">
        <v>79</v>
      </c>
      <c r="AY229" s="9">
        <f t="shared" si="125"/>
        <v>0</v>
      </c>
      <c r="AZ229" s="54" t="s">
        <v>88</v>
      </c>
      <c r="BA229" s="9">
        <f t="shared" si="126"/>
        <v>0</v>
      </c>
      <c r="BB229" s="54" t="s">
        <v>94</v>
      </c>
      <c r="BC229" s="9">
        <f t="shared" si="127"/>
        <v>0</v>
      </c>
      <c r="BD229" s="54" t="s">
        <v>96</v>
      </c>
      <c r="BE229" s="9">
        <f t="shared" si="128"/>
        <v>0</v>
      </c>
      <c r="BF229" s="54" t="s">
        <v>102</v>
      </c>
      <c r="BG229" s="9">
        <f t="shared" si="129"/>
        <v>0</v>
      </c>
      <c r="BH229" s="9"/>
      <c r="BI229" s="54" t="s">
        <v>74</v>
      </c>
      <c r="BJ229" s="9">
        <f t="shared" si="130"/>
        <v>0</v>
      </c>
      <c r="BK229" s="55" t="s">
        <v>79</v>
      </c>
      <c r="BL229" s="9">
        <f t="shared" si="131"/>
        <v>0</v>
      </c>
      <c r="BM229" s="54" t="s">
        <v>87</v>
      </c>
      <c r="BN229" s="9">
        <f t="shared" si="132"/>
        <v>0</v>
      </c>
      <c r="BO229" s="54" t="s">
        <v>94</v>
      </c>
      <c r="BP229" s="9">
        <f t="shared" si="133"/>
        <v>0</v>
      </c>
      <c r="BQ229" s="54" t="s">
        <v>96</v>
      </c>
      <c r="BR229" s="9">
        <f t="shared" si="134"/>
        <v>0</v>
      </c>
      <c r="BS229" s="54" t="s">
        <v>102</v>
      </c>
      <c r="BT229" s="9">
        <f t="shared" si="135"/>
        <v>0</v>
      </c>
      <c r="BU229" s="9"/>
      <c r="BV229" s="54" t="s">
        <v>74</v>
      </c>
      <c r="BW229" s="9">
        <f t="shared" si="136"/>
        <v>0</v>
      </c>
      <c r="BX229" s="55" t="s">
        <v>137</v>
      </c>
      <c r="BY229" s="9">
        <f t="shared" si="137"/>
        <v>0</v>
      </c>
      <c r="BZ229" s="54" t="s">
        <v>85</v>
      </c>
      <c r="CA229" s="9">
        <f t="shared" si="138"/>
        <v>0</v>
      </c>
      <c r="CB229" s="54" t="s">
        <v>94</v>
      </c>
      <c r="CC229" s="9">
        <f t="shared" si="139"/>
        <v>0</v>
      </c>
      <c r="CD229" s="54" t="s">
        <v>96</v>
      </c>
      <c r="CE229" s="9">
        <f t="shared" si="140"/>
        <v>0</v>
      </c>
      <c r="CF229" s="54" t="s">
        <v>122</v>
      </c>
      <c r="CG229" s="9">
        <f t="shared" si="141"/>
        <v>0</v>
      </c>
      <c r="CH229" s="9"/>
      <c r="CI229" s="54" t="s">
        <v>74</v>
      </c>
      <c r="CJ229" s="9">
        <f t="shared" si="142"/>
        <v>0</v>
      </c>
      <c r="CK229" s="55" t="s">
        <v>137</v>
      </c>
      <c r="CL229" s="9">
        <f t="shared" si="143"/>
        <v>0</v>
      </c>
      <c r="CM229" s="54" t="s">
        <v>85</v>
      </c>
      <c r="CN229" s="9">
        <f t="shared" si="144"/>
        <v>0</v>
      </c>
      <c r="CO229" s="54" t="s">
        <v>94</v>
      </c>
      <c r="CP229" s="9">
        <f t="shared" si="145"/>
        <v>0</v>
      </c>
      <c r="CQ229" s="54" t="s">
        <v>96</v>
      </c>
      <c r="CR229" s="9">
        <f t="shared" si="146"/>
        <v>0</v>
      </c>
      <c r="CS229" s="54" t="s">
        <v>122</v>
      </c>
      <c r="CT229" s="9">
        <f t="shared" si="147"/>
        <v>0</v>
      </c>
    </row>
    <row r="230" spans="1:98" x14ac:dyDescent="0.15">
      <c r="A230" s="33" t="s">
        <v>621</v>
      </c>
      <c r="B230" s="34" t="s">
        <v>622</v>
      </c>
      <c r="C230" s="35" t="s">
        <v>170</v>
      </c>
      <c r="D230" s="35" t="s">
        <v>51</v>
      </c>
      <c r="E230" s="9"/>
      <c r="F230" s="36"/>
      <c r="G230" s="33">
        <v>74</v>
      </c>
      <c r="H230" s="9">
        <v>66</v>
      </c>
      <c r="I230" s="9">
        <v>65</v>
      </c>
      <c r="J230" s="9">
        <v>43.5</v>
      </c>
      <c r="K230" s="9">
        <v>18</v>
      </c>
      <c r="L230" s="9">
        <v>30</v>
      </c>
      <c r="M230" s="4">
        <f t="shared" si="111"/>
        <v>296.5</v>
      </c>
      <c r="N230" s="33"/>
      <c r="O230" s="9">
        <f>IF($D230="理科",IF(AND($M230&gt;='高考-分数线'!$C$2,$G230&gt;='高考-分数线'!$D$2),36,IF($G230&gt;='高考-分数线'!$D$2,18,0)),IF($D230="文科",IF(AND($M230&gt;='高考-分数线'!$C$3,$G230&gt;='高考-分数线'!$D$3),36,IF($G230&gt;='高考-分数线'!$D$3,18,0))))</f>
        <v>0</v>
      </c>
      <c r="P230" s="9">
        <f>IF($D230="理科",IF(AND($M230&gt;='高考-分数线'!$C$2,H230&gt;='高考-分数线'!$E$2),36,IF(H230&gt;='高考-分数线'!$E$2,18,0)),IF($D230="文科",IF(AND($M230&gt;='高考-分数线'!$C$3,H230&gt;='高考-分数线'!$E$3),36,IF(H230&gt;='高考-分数线'!$E$3,18,0))))</f>
        <v>0</v>
      </c>
      <c r="Q230" s="9">
        <f>IF($D230="理科",IF(AND($M230&gt;='高考-分数线'!$C$2,I230&gt;='高考-分数线'!$F$2),36,IF(I230&gt;='高考-分数线'!$F$2,18,0)),IF($D230="文科",IF(AND($M230&gt;='高考-分数线'!$C$3,I230&gt;='高考-分数线'!$F$3),36,IF(I230&gt;='高考-分数线'!$F$3,18,0))))</f>
        <v>0</v>
      </c>
      <c r="R230" s="9">
        <f>IF($D230="理科",IF(AND($M230&gt;='高考-分数线'!$C$2,J230&gt;='高考-分数线'!$G$2),36,IF(J230&gt;='高考-分数线'!$G$2,18,0)),IF($D230="文科",IF(AND($M230&gt;='高考-分数线'!$C$3,J230&gt;='高考-分数线'!$G$3),36,IF(J230&gt;='高考-分数线'!$G$3,18,0))))</f>
        <v>0</v>
      </c>
      <c r="S230" s="9">
        <f>IF($D230="理科",IF(AND($M230&gt;='高考-分数线'!$C$2,K230&gt;='高考-分数线'!$H$2),36,IF(K230&gt;='高考-分数线'!$H$2,18,0)),IF($D230="文科",IF(AND($M230&gt;='高考-分数线'!$C$3,K230&gt;='高考-分数线'!$H$3),36,IF(K230&gt;='高考-分数线'!$H$3,18,0))))</f>
        <v>0</v>
      </c>
      <c r="T230" s="9">
        <f>IF($D230="理科",IF(AND($M230&gt;='高考-分数线'!$C$2,L230&gt;='高考-分数线'!$I$2),36,IF(L230&gt;='高考-分数线'!$I$2,18,0)),IF($D230="文科",IF(AND($M230&gt;='高考-分数线'!$C$3,L230&gt;='高考-分数线'!$I$3),36,IF(L230&gt;='高考-分数线'!$I$3,18,0))))</f>
        <v>0</v>
      </c>
      <c r="U230" s="33"/>
      <c r="V230" s="54" t="s">
        <v>77</v>
      </c>
      <c r="W230" s="9">
        <f t="shared" si="112"/>
        <v>0</v>
      </c>
      <c r="X230" s="54" t="s">
        <v>81</v>
      </c>
      <c r="Y230" s="9">
        <f t="shared" si="113"/>
        <v>0</v>
      </c>
      <c r="Z230" s="54" t="s">
        <v>90</v>
      </c>
      <c r="AA230" s="9">
        <f t="shared" si="114"/>
        <v>0</v>
      </c>
      <c r="AB230" s="54" t="s">
        <v>93</v>
      </c>
      <c r="AC230" s="9">
        <f t="shared" si="115"/>
        <v>0</v>
      </c>
      <c r="AD230" s="54" t="s">
        <v>125</v>
      </c>
      <c r="AE230" s="9">
        <f t="shared" si="116"/>
        <v>0</v>
      </c>
      <c r="AF230" s="54" t="s">
        <v>102</v>
      </c>
      <c r="AG230" s="9">
        <f t="shared" si="117"/>
        <v>0</v>
      </c>
      <c r="AH230" s="9"/>
      <c r="AI230" s="9" t="s">
        <v>74</v>
      </c>
      <c r="AJ230" s="9">
        <f t="shared" si="118"/>
        <v>0</v>
      </c>
      <c r="AK230" s="55" t="s">
        <v>81</v>
      </c>
      <c r="AL230" s="9">
        <f t="shared" si="119"/>
        <v>0</v>
      </c>
      <c r="AM230" s="9" t="s">
        <v>89</v>
      </c>
      <c r="AN230" s="9">
        <f t="shared" si="120"/>
        <v>0</v>
      </c>
      <c r="AO230" s="54" t="s">
        <v>94</v>
      </c>
      <c r="AP230" s="9">
        <f t="shared" si="121"/>
        <v>0</v>
      </c>
      <c r="AQ230" s="54" t="s">
        <v>99</v>
      </c>
      <c r="AR230" s="9">
        <f t="shared" si="122"/>
        <v>0</v>
      </c>
      <c r="AS230" s="54" t="s">
        <v>122</v>
      </c>
      <c r="AT230" s="9">
        <f t="shared" si="123"/>
        <v>0</v>
      </c>
      <c r="AU230" s="9"/>
      <c r="AV230" s="54" t="s">
        <v>74</v>
      </c>
      <c r="AW230" s="9">
        <f t="shared" si="124"/>
        <v>0</v>
      </c>
      <c r="AX230" s="54" t="s">
        <v>81</v>
      </c>
      <c r="AY230" s="9">
        <f t="shared" si="125"/>
        <v>0</v>
      </c>
      <c r="AZ230" s="54" t="s">
        <v>89</v>
      </c>
      <c r="BA230" s="9">
        <f t="shared" si="126"/>
        <v>0</v>
      </c>
      <c r="BB230" s="54" t="s">
        <v>94</v>
      </c>
      <c r="BC230" s="9">
        <f t="shared" si="127"/>
        <v>0</v>
      </c>
      <c r="BD230" s="54" t="s">
        <v>96</v>
      </c>
      <c r="BE230" s="9">
        <f t="shared" si="128"/>
        <v>0</v>
      </c>
      <c r="BF230" s="54" t="s">
        <v>102</v>
      </c>
      <c r="BG230" s="9">
        <f t="shared" si="129"/>
        <v>0</v>
      </c>
      <c r="BH230" s="9"/>
      <c r="BI230" s="54" t="s">
        <v>74</v>
      </c>
      <c r="BJ230" s="9">
        <f t="shared" si="130"/>
        <v>0</v>
      </c>
      <c r="BK230" s="55" t="s">
        <v>81</v>
      </c>
      <c r="BL230" s="9">
        <f t="shared" si="131"/>
        <v>0</v>
      </c>
      <c r="BM230" s="54" t="s">
        <v>89</v>
      </c>
      <c r="BN230" s="9">
        <f t="shared" si="132"/>
        <v>0</v>
      </c>
      <c r="BO230" s="54" t="s">
        <v>94</v>
      </c>
      <c r="BP230" s="9">
        <f t="shared" si="133"/>
        <v>0</v>
      </c>
      <c r="BQ230" s="54" t="s">
        <v>96</v>
      </c>
      <c r="BR230" s="9">
        <f t="shared" si="134"/>
        <v>0</v>
      </c>
      <c r="BS230" s="54" t="s">
        <v>102</v>
      </c>
      <c r="BT230" s="9">
        <f t="shared" si="135"/>
        <v>0</v>
      </c>
      <c r="BU230" s="9"/>
      <c r="BV230" s="54" t="s">
        <v>77</v>
      </c>
      <c r="BW230" s="9">
        <f t="shared" si="136"/>
        <v>0</v>
      </c>
      <c r="BX230" s="55" t="s">
        <v>83</v>
      </c>
      <c r="BY230" s="9">
        <f t="shared" si="137"/>
        <v>0</v>
      </c>
      <c r="BZ230" s="54" t="s">
        <v>90</v>
      </c>
      <c r="CA230" s="9">
        <f t="shared" si="138"/>
        <v>0</v>
      </c>
      <c r="CB230" s="54" t="s">
        <v>91</v>
      </c>
      <c r="CC230" s="9">
        <f t="shared" si="139"/>
        <v>0</v>
      </c>
      <c r="CD230" s="54" t="s">
        <v>96</v>
      </c>
      <c r="CE230" s="9">
        <f t="shared" si="140"/>
        <v>0</v>
      </c>
      <c r="CF230" s="54" t="s">
        <v>122</v>
      </c>
      <c r="CG230" s="9">
        <f t="shared" si="141"/>
        <v>0</v>
      </c>
      <c r="CH230" s="9"/>
      <c r="CI230" s="54" t="s">
        <v>77</v>
      </c>
      <c r="CJ230" s="9">
        <f t="shared" si="142"/>
        <v>0</v>
      </c>
      <c r="CK230" s="55" t="s">
        <v>83</v>
      </c>
      <c r="CL230" s="9">
        <f t="shared" si="143"/>
        <v>0</v>
      </c>
      <c r="CM230" s="54" t="s">
        <v>90</v>
      </c>
      <c r="CN230" s="9">
        <f t="shared" si="144"/>
        <v>0</v>
      </c>
      <c r="CO230" s="54" t="s">
        <v>91</v>
      </c>
      <c r="CP230" s="9">
        <f t="shared" si="145"/>
        <v>0</v>
      </c>
      <c r="CQ230" s="54" t="s">
        <v>96</v>
      </c>
      <c r="CR230" s="9">
        <f t="shared" si="146"/>
        <v>0</v>
      </c>
      <c r="CS230" s="54" t="s">
        <v>122</v>
      </c>
      <c r="CT230" s="9">
        <f t="shared" si="147"/>
        <v>0</v>
      </c>
    </row>
    <row r="231" spans="1:98" x14ac:dyDescent="0.15">
      <c r="A231" s="33" t="s">
        <v>623</v>
      </c>
      <c r="B231" s="34" t="s">
        <v>624</v>
      </c>
      <c r="C231" s="35" t="s">
        <v>170</v>
      </c>
      <c r="D231" s="35" t="s">
        <v>51</v>
      </c>
      <c r="E231" s="9"/>
      <c r="F231" s="36"/>
      <c r="G231" s="33">
        <v>86</v>
      </c>
      <c r="H231" s="9">
        <v>59</v>
      </c>
      <c r="I231" s="9">
        <v>53</v>
      </c>
      <c r="J231" s="9">
        <v>30</v>
      </c>
      <c r="K231" s="9">
        <v>21.5</v>
      </c>
      <c r="L231" s="9">
        <v>45</v>
      </c>
      <c r="M231" s="4">
        <f t="shared" si="111"/>
        <v>294.5</v>
      </c>
      <c r="N231" s="33"/>
      <c r="O231" s="9">
        <f>IF($D231="理科",IF(AND($M231&gt;='高考-分数线'!$C$2,$G231&gt;='高考-分数线'!$D$2),36,IF($G231&gt;='高考-分数线'!$D$2,18,0)),IF($D231="文科",IF(AND($M231&gt;='高考-分数线'!$C$3,$G231&gt;='高考-分数线'!$D$3),36,IF($G231&gt;='高考-分数线'!$D$3,18,0))))</f>
        <v>0</v>
      </c>
      <c r="P231" s="9">
        <f>IF($D231="理科",IF(AND($M231&gt;='高考-分数线'!$C$2,H231&gt;='高考-分数线'!$E$2),36,IF(H231&gt;='高考-分数线'!$E$2,18,0)),IF($D231="文科",IF(AND($M231&gt;='高考-分数线'!$C$3,H231&gt;='高考-分数线'!$E$3),36,IF(H231&gt;='高考-分数线'!$E$3,18,0))))</f>
        <v>0</v>
      </c>
      <c r="Q231" s="9">
        <f>IF($D231="理科",IF(AND($M231&gt;='高考-分数线'!$C$2,I231&gt;='高考-分数线'!$F$2),36,IF(I231&gt;='高考-分数线'!$F$2,18,0)),IF($D231="文科",IF(AND($M231&gt;='高考-分数线'!$C$3,I231&gt;='高考-分数线'!$F$3),36,IF(I231&gt;='高考-分数线'!$F$3,18,0))))</f>
        <v>0</v>
      </c>
      <c r="R231" s="9">
        <f>IF($D231="理科",IF(AND($M231&gt;='高考-分数线'!$C$2,J231&gt;='高考-分数线'!$G$2),36,IF(J231&gt;='高考-分数线'!$G$2,18,0)),IF($D231="文科",IF(AND($M231&gt;='高考-分数线'!$C$3,J231&gt;='高考-分数线'!$G$3),36,IF(J231&gt;='高考-分数线'!$G$3,18,0))))</f>
        <v>0</v>
      </c>
      <c r="S231" s="9">
        <f>IF($D231="理科",IF(AND($M231&gt;='高考-分数线'!$C$2,K231&gt;='高考-分数线'!$H$2),36,IF(K231&gt;='高考-分数线'!$H$2,18,0)),IF($D231="文科",IF(AND($M231&gt;='高考-分数线'!$C$3,K231&gt;='高考-分数线'!$H$3),36,IF(K231&gt;='高考-分数线'!$H$3,18,0))))</f>
        <v>0</v>
      </c>
      <c r="T231" s="9">
        <f>IF($D231="理科",IF(AND($M231&gt;='高考-分数线'!$C$2,L231&gt;='高考-分数线'!$I$2),36,IF(L231&gt;='高考-分数线'!$I$2,18,0)),IF($D231="文科",IF(AND($M231&gt;='高考-分数线'!$C$3,L231&gt;='高考-分数线'!$I$3),36,IF(L231&gt;='高考-分数线'!$I$3,18,0))))</f>
        <v>0</v>
      </c>
      <c r="U231" s="33"/>
      <c r="V231" s="54" t="s">
        <v>78</v>
      </c>
      <c r="W231" s="9">
        <f t="shared" si="112"/>
        <v>0</v>
      </c>
      <c r="X231" s="54" t="s">
        <v>79</v>
      </c>
      <c r="Y231" s="9">
        <f t="shared" si="113"/>
        <v>0</v>
      </c>
      <c r="Z231" s="54" t="s">
        <v>86</v>
      </c>
      <c r="AA231" s="9">
        <f t="shared" si="114"/>
        <v>0</v>
      </c>
      <c r="AB231" s="54" t="s">
        <v>94</v>
      </c>
      <c r="AC231" s="9">
        <f t="shared" si="115"/>
        <v>0</v>
      </c>
      <c r="AD231" s="54" t="s">
        <v>99</v>
      </c>
      <c r="AE231" s="9">
        <f t="shared" si="116"/>
        <v>0</v>
      </c>
      <c r="AF231" s="54" t="s">
        <v>102</v>
      </c>
      <c r="AG231" s="9">
        <f t="shared" si="117"/>
        <v>0</v>
      </c>
      <c r="AH231" s="9"/>
      <c r="AI231" s="9" t="s">
        <v>73</v>
      </c>
      <c r="AJ231" s="9">
        <f t="shared" si="118"/>
        <v>0</v>
      </c>
      <c r="AK231" s="55" t="s">
        <v>83</v>
      </c>
      <c r="AL231" s="9">
        <f t="shared" si="119"/>
        <v>0</v>
      </c>
      <c r="AM231" s="9" t="s">
        <v>86</v>
      </c>
      <c r="AN231" s="9">
        <f t="shared" si="120"/>
        <v>0</v>
      </c>
      <c r="AO231" s="54" t="s">
        <v>93</v>
      </c>
      <c r="AP231" s="9">
        <f t="shared" si="121"/>
        <v>0</v>
      </c>
      <c r="AQ231" s="54" t="s">
        <v>99</v>
      </c>
      <c r="AR231" s="9">
        <f t="shared" si="122"/>
        <v>0</v>
      </c>
      <c r="AS231" s="54" t="s">
        <v>121</v>
      </c>
      <c r="AT231" s="9">
        <f t="shared" si="123"/>
        <v>0</v>
      </c>
      <c r="AU231" s="9"/>
      <c r="AV231" s="54" t="s">
        <v>73</v>
      </c>
      <c r="AW231" s="9">
        <f t="shared" si="124"/>
        <v>0</v>
      </c>
      <c r="AX231" s="54" t="s">
        <v>79</v>
      </c>
      <c r="AY231" s="9">
        <f t="shared" si="125"/>
        <v>0</v>
      </c>
      <c r="AZ231" s="54" t="s">
        <v>85</v>
      </c>
      <c r="BA231" s="9">
        <f t="shared" si="126"/>
        <v>0</v>
      </c>
      <c r="BB231" s="54" t="s">
        <v>93</v>
      </c>
      <c r="BC231" s="9">
        <f t="shared" si="127"/>
        <v>0</v>
      </c>
      <c r="BD231" s="54" t="s">
        <v>96</v>
      </c>
      <c r="BE231" s="9">
        <f t="shared" si="128"/>
        <v>0</v>
      </c>
      <c r="BF231" s="54" t="s">
        <v>122</v>
      </c>
      <c r="BG231" s="9">
        <f t="shared" si="129"/>
        <v>0</v>
      </c>
      <c r="BH231" s="9"/>
      <c r="BI231" s="54" t="s">
        <v>73</v>
      </c>
      <c r="BJ231" s="9">
        <f t="shared" si="130"/>
        <v>0</v>
      </c>
      <c r="BK231" s="55" t="s">
        <v>79</v>
      </c>
      <c r="BL231" s="9">
        <f t="shared" si="131"/>
        <v>0</v>
      </c>
      <c r="BM231" s="54" t="s">
        <v>85</v>
      </c>
      <c r="BN231" s="9">
        <f t="shared" si="132"/>
        <v>0</v>
      </c>
      <c r="BO231" s="54" t="s">
        <v>93</v>
      </c>
      <c r="BP231" s="9">
        <f t="shared" si="133"/>
        <v>0</v>
      </c>
      <c r="BQ231" s="54" t="s">
        <v>96</v>
      </c>
      <c r="BR231" s="9">
        <f t="shared" si="134"/>
        <v>0</v>
      </c>
      <c r="BS231" s="54" t="s">
        <v>122</v>
      </c>
      <c r="BT231" s="9">
        <f t="shared" si="135"/>
        <v>0</v>
      </c>
      <c r="BU231" s="9"/>
      <c r="BV231" s="54" t="s">
        <v>74</v>
      </c>
      <c r="BW231" s="9">
        <f t="shared" si="136"/>
        <v>0</v>
      </c>
      <c r="BX231" s="55" t="s">
        <v>137</v>
      </c>
      <c r="BY231" s="9">
        <f t="shared" si="137"/>
        <v>0</v>
      </c>
      <c r="BZ231" s="54" t="s">
        <v>85</v>
      </c>
      <c r="CA231" s="9">
        <f t="shared" si="138"/>
        <v>0</v>
      </c>
      <c r="CB231" s="54" t="s">
        <v>94</v>
      </c>
      <c r="CC231" s="9">
        <f t="shared" si="139"/>
        <v>0</v>
      </c>
      <c r="CD231" s="54" t="s">
        <v>96</v>
      </c>
      <c r="CE231" s="9">
        <f t="shared" si="140"/>
        <v>0</v>
      </c>
      <c r="CF231" s="54" t="s">
        <v>122</v>
      </c>
      <c r="CG231" s="9">
        <f t="shared" si="141"/>
        <v>0</v>
      </c>
      <c r="CH231" s="9"/>
      <c r="CI231" s="54" t="s">
        <v>74</v>
      </c>
      <c r="CJ231" s="9">
        <f t="shared" si="142"/>
        <v>0</v>
      </c>
      <c r="CK231" s="55" t="s">
        <v>137</v>
      </c>
      <c r="CL231" s="9">
        <f t="shared" si="143"/>
        <v>0</v>
      </c>
      <c r="CM231" s="54" t="s">
        <v>85</v>
      </c>
      <c r="CN231" s="9">
        <f t="shared" si="144"/>
        <v>0</v>
      </c>
      <c r="CO231" s="54" t="s">
        <v>94</v>
      </c>
      <c r="CP231" s="9">
        <f t="shared" si="145"/>
        <v>0</v>
      </c>
      <c r="CQ231" s="54" t="s">
        <v>96</v>
      </c>
      <c r="CR231" s="9">
        <f t="shared" si="146"/>
        <v>0</v>
      </c>
      <c r="CS231" s="54" t="s">
        <v>122</v>
      </c>
      <c r="CT231" s="9">
        <f t="shared" si="147"/>
        <v>0</v>
      </c>
    </row>
    <row r="232" spans="1:98" x14ac:dyDescent="0.15">
      <c r="A232" s="33" t="s">
        <v>111</v>
      </c>
      <c r="B232" s="34" t="s">
        <v>625</v>
      </c>
      <c r="C232" s="35" t="s">
        <v>170</v>
      </c>
      <c r="D232" s="35" t="s">
        <v>51</v>
      </c>
      <c r="E232" s="9"/>
      <c r="F232" s="36"/>
      <c r="G232" s="33">
        <v>95</v>
      </c>
      <c r="H232" s="9">
        <v>22</v>
      </c>
      <c r="I232" s="9">
        <v>94</v>
      </c>
      <c r="J232" s="9">
        <v>20.5</v>
      </c>
      <c r="K232" s="9">
        <v>33</v>
      </c>
      <c r="L232" s="9">
        <v>29.5</v>
      </c>
      <c r="M232" s="4">
        <f t="shared" si="111"/>
        <v>294</v>
      </c>
      <c r="N232" s="33"/>
      <c r="O232" s="9">
        <f>IF($D232="理科",IF(AND($M232&gt;='高考-分数线'!$C$2,$G232&gt;='高考-分数线'!$D$2),36,IF($G232&gt;='高考-分数线'!$D$2,18,0)),IF($D232="文科",IF(AND($M232&gt;='高考-分数线'!$C$3,$G232&gt;='高考-分数线'!$D$3),36,IF($G232&gt;='高考-分数线'!$D$3,18,0))))</f>
        <v>0</v>
      </c>
      <c r="P232" s="9">
        <f>IF($D232="理科",IF(AND($M232&gt;='高考-分数线'!$C$2,H232&gt;='高考-分数线'!$E$2),36,IF(H232&gt;='高考-分数线'!$E$2,18,0)),IF($D232="文科",IF(AND($M232&gt;='高考-分数线'!$C$3,H232&gt;='高考-分数线'!$E$3),36,IF(H232&gt;='高考-分数线'!$E$3,18,0))))</f>
        <v>0</v>
      </c>
      <c r="Q232" s="9">
        <f>IF($D232="理科",IF(AND($M232&gt;='高考-分数线'!$C$2,I232&gt;='高考-分数线'!$F$2),36,IF(I232&gt;='高考-分数线'!$F$2,18,0)),IF($D232="文科",IF(AND($M232&gt;='高考-分数线'!$C$3,I232&gt;='高考-分数线'!$F$3),36,IF(I232&gt;='高考-分数线'!$F$3,18,0))))</f>
        <v>0</v>
      </c>
      <c r="R232" s="9">
        <f>IF($D232="理科",IF(AND($M232&gt;='高考-分数线'!$C$2,J232&gt;='高考-分数线'!$G$2),36,IF(J232&gt;='高考-分数线'!$G$2,18,0)),IF($D232="文科",IF(AND($M232&gt;='高考-分数线'!$C$3,J232&gt;='高考-分数线'!$G$3),36,IF(J232&gt;='高考-分数线'!$G$3,18,0))))</f>
        <v>0</v>
      </c>
      <c r="S232" s="9">
        <f>IF($D232="理科",IF(AND($M232&gt;='高考-分数线'!$C$2,K232&gt;='高考-分数线'!$H$2),36,IF(K232&gt;='高考-分数线'!$H$2,18,0)),IF($D232="文科",IF(AND($M232&gt;='高考-分数线'!$C$3,K232&gt;='高考-分数线'!$H$3),36,IF(K232&gt;='高考-分数线'!$H$3,18,0))))</f>
        <v>0</v>
      </c>
      <c r="T232" s="9">
        <f>IF($D232="理科",IF(AND($M232&gt;='高考-分数线'!$C$2,L232&gt;='高考-分数线'!$I$2),36,IF(L232&gt;='高考-分数线'!$I$2,18,0)),IF($D232="文科",IF(AND($M232&gt;='高考-分数线'!$C$3,L232&gt;='高考-分数线'!$I$3),36,IF(L232&gt;='高考-分数线'!$I$3,18,0))))</f>
        <v>0</v>
      </c>
      <c r="U232" s="33"/>
      <c r="V232" s="54" t="s">
        <v>76</v>
      </c>
      <c r="W232" s="9">
        <f t="shared" si="112"/>
        <v>0</v>
      </c>
      <c r="X232" s="54" t="s">
        <v>83</v>
      </c>
      <c r="Y232" s="9">
        <f t="shared" si="113"/>
        <v>0</v>
      </c>
      <c r="Z232" s="54" t="s">
        <v>85</v>
      </c>
      <c r="AA232" s="9">
        <f t="shared" si="114"/>
        <v>0</v>
      </c>
      <c r="AB232" s="54" t="s">
        <v>91</v>
      </c>
      <c r="AC232" s="9">
        <f t="shared" si="115"/>
        <v>0</v>
      </c>
      <c r="AD232" s="54" t="s">
        <v>125</v>
      </c>
      <c r="AE232" s="9">
        <f t="shared" si="116"/>
        <v>0</v>
      </c>
      <c r="AF232" s="54" t="s">
        <v>125</v>
      </c>
      <c r="AG232" s="9">
        <f t="shared" si="117"/>
        <v>0</v>
      </c>
      <c r="AH232" s="9"/>
      <c r="AI232" s="9" t="s">
        <v>76</v>
      </c>
      <c r="AJ232" s="9">
        <f t="shared" si="118"/>
        <v>0</v>
      </c>
      <c r="AK232" s="55" t="s">
        <v>82</v>
      </c>
      <c r="AL232" s="9">
        <f t="shared" si="119"/>
        <v>0</v>
      </c>
      <c r="AM232" s="9" t="s">
        <v>85</v>
      </c>
      <c r="AN232" s="9">
        <f t="shared" si="120"/>
        <v>0</v>
      </c>
      <c r="AO232" s="54" t="s">
        <v>94</v>
      </c>
      <c r="AP232" s="9">
        <f t="shared" si="121"/>
        <v>0</v>
      </c>
      <c r="AQ232" s="54" t="s">
        <v>96</v>
      </c>
      <c r="AR232" s="9">
        <f t="shared" si="122"/>
        <v>0</v>
      </c>
      <c r="AS232" s="54" t="s">
        <v>102</v>
      </c>
      <c r="AT232" s="9">
        <f t="shared" si="123"/>
        <v>0</v>
      </c>
      <c r="AU232" s="9"/>
      <c r="AV232" s="54" t="s">
        <v>73</v>
      </c>
      <c r="AW232" s="9">
        <f t="shared" si="124"/>
        <v>0</v>
      </c>
      <c r="AX232" s="54" t="s">
        <v>132</v>
      </c>
      <c r="AY232" s="9">
        <f t="shared" si="125"/>
        <v>0</v>
      </c>
      <c r="AZ232" s="54" t="s">
        <v>88</v>
      </c>
      <c r="BA232" s="9">
        <f t="shared" si="126"/>
        <v>0</v>
      </c>
      <c r="BB232" s="54" t="s">
        <v>94</v>
      </c>
      <c r="BC232" s="9">
        <f t="shared" si="127"/>
        <v>0</v>
      </c>
      <c r="BD232" s="54" t="s">
        <v>99</v>
      </c>
      <c r="BE232" s="9">
        <f t="shared" si="128"/>
        <v>0</v>
      </c>
      <c r="BF232" s="54" t="s">
        <v>102</v>
      </c>
      <c r="BG232" s="9">
        <f t="shared" si="129"/>
        <v>0</v>
      </c>
      <c r="BH232" s="9"/>
      <c r="BI232" s="54" t="s">
        <v>73</v>
      </c>
      <c r="BJ232" s="9">
        <f t="shared" si="130"/>
        <v>0</v>
      </c>
      <c r="BK232" s="55" t="s">
        <v>83</v>
      </c>
      <c r="BL232" s="9">
        <f t="shared" si="131"/>
        <v>0</v>
      </c>
      <c r="BM232" s="54" t="s">
        <v>135</v>
      </c>
      <c r="BN232" s="9">
        <f t="shared" si="132"/>
        <v>0</v>
      </c>
      <c r="BO232" s="54" t="s">
        <v>94</v>
      </c>
      <c r="BP232" s="9">
        <f t="shared" si="133"/>
        <v>0</v>
      </c>
      <c r="BQ232" s="54" t="s">
        <v>99</v>
      </c>
      <c r="BR232" s="9">
        <f t="shared" si="134"/>
        <v>0</v>
      </c>
      <c r="BS232" s="54" t="s">
        <v>102</v>
      </c>
      <c r="BT232" s="9">
        <f t="shared" si="135"/>
        <v>0</v>
      </c>
      <c r="BU232" s="9"/>
      <c r="BV232" s="54" t="s">
        <v>74</v>
      </c>
      <c r="BW232" s="9">
        <f t="shared" si="136"/>
        <v>0</v>
      </c>
      <c r="BX232" s="55" t="s">
        <v>137</v>
      </c>
      <c r="BY232" s="9">
        <f t="shared" si="137"/>
        <v>0</v>
      </c>
      <c r="BZ232" s="54" t="s">
        <v>85</v>
      </c>
      <c r="CA232" s="9">
        <f t="shared" si="138"/>
        <v>0</v>
      </c>
      <c r="CB232" s="54" t="s">
        <v>94</v>
      </c>
      <c r="CC232" s="9">
        <f t="shared" si="139"/>
        <v>0</v>
      </c>
      <c r="CD232" s="54" t="s">
        <v>96</v>
      </c>
      <c r="CE232" s="9">
        <f t="shared" si="140"/>
        <v>0</v>
      </c>
      <c r="CF232" s="54" t="s">
        <v>122</v>
      </c>
      <c r="CG232" s="9">
        <f t="shared" si="141"/>
        <v>0</v>
      </c>
      <c r="CH232" s="9"/>
      <c r="CI232" s="54" t="s">
        <v>74</v>
      </c>
      <c r="CJ232" s="9">
        <f t="shared" si="142"/>
        <v>0</v>
      </c>
      <c r="CK232" s="55" t="s">
        <v>137</v>
      </c>
      <c r="CL232" s="9">
        <f t="shared" si="143"/>
        <v>0</v>
      </c>
      <c r="CM232" s="54" t="s">
        <v>85</v>
      </c>
      <c r="CN232" s="9">
        <f t="shared" si="144"/>
        <v>0</v>
      </c>
      <c r="CO232" s="54" t="s">
        <v>94</v>
      </c>
      <c r="CP232" s="9">
        <f t="shared" si="145"/>
        <v>0</v>
      </c>
      <c r="CQ232" s="54" t="s">
        <v>96</v>
      </c>
      <c r="CR232" s="9">
        <f t="shared" si="146"/>
        <v>0</v>
      </c>
      <c r="CS232" s="54" t="s">
        <v>122</v>
      </c>
      <c r="CT232" s="9">
        <f t="shared" si="147"/>
        <v>0</v>
      </c>
    </row>
    <row r="233" spans="1:98" x14ac:dyDescent="0.15">
      <c r="A233" s="33" t="s">
        <v>626</v>
      </c>
      <c r="B233" s="34" t="s">
        <v>627</v>
      </c>
      <c r="C233" s="35" t="s">
        <v>170</v>
      </c>
      <c r="D233" s="35" t="s">
        <v>51</v>
      </c>
      <c r="E233" s="9"/>
      <c r="F233" s="36"/>
      <c r="G233" s="33">
        <v>87</v>
      </c>
      <c r="H233" s="9">
        <v>68</v>
      </c>
      <c r="I233" s="9">
        <v>28</v>
      </c>
      <c r="J233" s="9">
        <v>36.5</v>
      </c>
      <c r="K233" s="9">
        <v>42</v>
      </c>
      <c r="L233" s="9">
        <v>32</v>
      </c>
      <c r="M233" s="4">
        <f t="shared" si="111"/>
        <v>293.5</v>
      </c>
      <c r="N233" s="33"/>
      <c r="O233" s="9">
        <f>IF($D233="理科",IF(AND($M233&gt;='高考-分数线'!$C$2,$G233&gt;='高考-分数线'!$D$2),36,IF($G233&gt;='高考-分数线'!$D$2,18,0)),IF($D233="文科",IF(AND($M233&gt;='高考-分数线'!$C$3,$G233&gt;='高考-分数线'!$D$3),36,IF($G233&gt;='高考-分数线'!$D$3,18,0))))</f>
        <v>0</v>
      </c>
      <c r="P233" s="9">
        <f>IF($D233="理科",IF(AND($M233&gt;='高考-分数线'!$C$2,H233&gt;='高考-分数线'!$E$2),36,IF(H233&gt;='高考-分数线'!$E$2,18,0)),IF($D233="文科",IF(AND($M233&gt;='高考-分数线'!$C$3,H233&gt;='高考-分数线'!$E$3),36,IF(H233&gt;='高考-分数线'!$E$3,18,0))))</f>
        <v>0</v>
      </c>
      <c r="Q233" s="9">
        <f>IF($D233="理科",IF(AND($M233&gt;='高考-分数线'!$C$2,I233&gt;='高考-分数线'!$F$2),36,IF(I233&gt;='高考-分数线'!$F$2,18,0)),IF($D233="文科",IF(AND($M233&gt;='高考-分数线'!$C$3,I233&gt;='高考-分数线'!$F$3),36,IF(I233&gt;='高考-分数线'!$F$3,18,0))))</f>
        <v>0</v>
      </c>
      <c r="R233" s="9">
        <f>IF($D233="理科",IF(AND($M233&gt;='高考-分数线'!$C$2,J233&gt;='高考-分数线'!$G$2),36,IF(J233&gt;='高考-分数线'!$G$2,18,0)),IF($D233="文科",IF(AND($M233&gt;='高考-分数线'!$C$3,J233&gt;='高考-分数线'!$G$3),36,IF(J233&gt;='高考-分数线'!$G$3,18,0))))</f>
        <v>0</v>
      </c>
      <c r="S233" s="9">
        <f>IF($D233="理科",IF(AND($M233&gt;='高考-分数线'!$C$2,K233&gt;='高考-分数线'!$H$2),36,IF(K233&gt;='高考-分数线'!$H$2,18,0)),IF($D233="文科",IF(AND($M233&gt;='高考-分数线'!$C$3,K233&gt;='高考-分数线'!$H$3),36,IF(K233&gt;='高考-分数线'!$H$3,18,0))))</f>
        <v>0</v>
      </c>
      <c r="T233" s="9">
        <f>IF($D233="理科",IF(AND($M233&gt;='高考-分数线'!$C$2,L233&gt;='高考-分数线'!$I$2),36,IF(L233&gt;='高考-分数线'!$I$2,18,0)),IF($D233="文科",IF(AND($M233&gt;='高考-分数线'!$C$3,L233&gt;='高考-分数线'!$I$3),36,IF(L233&gt;='高考-分数线'!$I$3,18,0))))</f>
        <v>0</v>
      </c>
      <c r="U233" s="33"/>
      <c r="V233" s="54" t="s">
        <v>77</v>
      </c>
      <c r="W233" s="9">
        <f t="shared" si="112"/>
        <v>0</v>
      </c>
      <c r="X233" s="54" t="s">
        <v>81</v>
      </c>
      <c r="Y233" s="9">
        <f t="shared" si="113"/>
        <v>0</v>
      </c>
      <c r="Z233" s="54" t="s">
        <v>90</v>
      </c>
      <c r="AA233" s="9">
        <f t="shared" si="114"/>
        <v>0</v>
      </c>
      <c r="AB233" s="54" t="s">
        <v>93</v>
      </c>
      <c r="AC233" s="9">
        <f t="shared" si="115"/>
        <v>0</v>
      </c>
      <c r="AD233" s="54" t="s">
        <v>125</v>
      </c>
      <c r="AE233" s="9">
        <f t="shared" si="116"/>
        <v>0</v>
      </c>
      <c r="AF233" s="54" t="s">
        <v>102</v>
      </c>
      <c r="AG233" s="9">
        <f t="shared" si="117"/>
        <v>0</v>
      </c>
      <c r="AH233" s="9"/>
      <c r="AI233" s="9" t="s">
        <v>74</v>
      </c>
      <c r="AJ233" s="9">
        <f t="shared" si="118"/>
        <v>0</v>
      </c>
      <c r="AK233" s="55" t="s">
        <v>82</v>
      </c>
      <c r="AL233" s="9">
        <f t="shared" si="119"/>
        <v>0</v>
      </c>
      <c r="AM233" s="9" t="s">
        <v>88</v>
      </c>
      <c r="AN233" s="9">
        <f t="shared" si="120"/>
        <v>0</v>
      </c>
      <c r="AO233" s="54" t="s">
        <v>95</v>
      </c>
      <c r="AP233" s="9">
        <f t="shared" si="121"/>
        <v>0</v>
      </c>
      <c r="AQ233" s="54" t="s">
        <v>96</v>
      </c>
      <c r="AR233" s="9">
        <f t="shared" si="122"/>
        <v>0</v>
      </c>
      <c r="AS233" s="54" t="s">
        <v>102</v>
      </c>
      <c r="AT233" s="9">
        <f t="shared" si="123"/>
        <v>0</v>
      </c>
      <c r="AU233" s="9"/>
      <c r="AV233" s="54" t="s">
        <v>77</v>
      </c>
      <c r="AW233" s="9">
        <f t="shared" si="124"/>
        <v>0</v>
      </c>
      <c r="AX233" s="54" t="s">
        <v>132</v>
      </c>
      <c r="AY233" s="9">
        <f t="shared" si="125"/>
        <v>0</v>
      </c>
      <c r="AZ233" s="54" t="s">
        <v>88</v>
      </c>
      <c r="BA233" s="9">
        <f t="shared" si="126"/>
        <v>0</v>
      </c>
      <c r="BB233" s="54" t="s">
        <v>95</v>
      </c>
      <c r="BC233" s="9">
        <f t="shared" si="127"/>
        <v>0</v>
      </c>
      <c r="BD233" s="54" t="s">
        <v>99</v>
      </c>
      <c r="BE233" s="9">
        <f t="shared" si="128"/>
        <v>0</v>
      </c>
      <c r="BF233" s="54" t="s">
        <v>122</v>
      </c>
      <c r="BG233" s="9">
        <f t="shared" si="129"/>
        <v>0</v>
      </c>
      <c r="BH233" s="9"/>
      <c r="BI233" s="54" t="s">
        <v>77</v>
      </c>
      <c r="BJ233" s="9">
        <f t="shared" si="130"/>
        <v>0</v>
      </c>
      <c r="BK233" s="55" t="s">
        <v>83</v>
      </c>
      <c r="BL233" s="9">
        <f t="shared" si="131"/>
        <v>0</v>
      </c>
      <c r="BM233" s="54" t="s">
        <v>87</v>
      </c>
      <c r="BN233" s="9">
        <f t="shared" si="132"/>
        <v>0</v>
      </c>
      <c r="BO233" s="54" t="s">
        <v>95</v>
      </c>
      <c r="BP233" s="9">
        <f t="shared" si="133"/>
        <v>0</v>
      </c>
      <c r="BQ233" s="54" t="s">
        <v>99</v>
      </c>
      <c r="BR233" s="9">
        <f t="shared" si="134"/>
        <v>0</v>
      </c>
      <c r="BS233" s="54" t="s">
        <v>122</v>
      </c>
      <c r="BT233" s="9">
        <f t="shared" si="135"/>
        <v>0</v>
      </c>
      <c r="BU233" s="9"/>
      <c r="BV233" s="54" t="s">
        <v>74</v>
      </c>
      <c r="BW233" s="9">
        <f t="shared" si="136"/>
        <v>0</v>
      </c>
      <c r="BX233" s="55" t="s">
        <v>137</v>
      </c>
      <c r="BY233" s="9">
        <f t="shared" si="137"/>
        <v>0</v>
      </c>
      <c r="BZ233" s="54" t="s">
        <v>85</v>
      </c>
      <c r="CA233" s="9">
        <f t="shared" si="138"/>
        <v>0</v>
      </c>
      <c r="CB233" s="54" t="s">
        <v>94</v>
      </c>
      <c r="CC233" s="9">
        <f t="shared" si="139"/>
        <v>0</v>
      </c>
      <c r="CD233" s="54" t="s">
        <v>96</v>
      </c>
      <c r="CE233" s="9">
        <f t="shared" si="140"/>
        <v>0</v>
      </c>
      <c r="CF233" s="54" t="s">
        <v>122</v>
      </c>
      <c r="CG233" s="9">
        <f t="shared" si="141"/>
        <v>0</v>
      </c>
      <c r="CH233" s="9"/>
      <c r="CI233" s="54" t="s">
        <v>74</v>
      </c>
      <c r="CJ233" s="9">
        <f t="shared" si="142"/>
        <v>0</v>
      </c>
      <c r="CK233" s="55" t="s">
        <v>137</v>
      </c>
      <c r="CL233" s="9">
        <f t="shared" si="143"/>
        <v>0</v>
      </c>
      <c r="CM233" s="54" t="s">
        <v>85</v>
      </c>
      <c r="CN233" s="9">
        <f t="shared" si="144"/>
        <v>0</v>
      </c>
      <c r="CO233" s="54" t="s">
        <v>94</v>
      </c>
      <c r="CP233" s="9">
        <f t="shared" si="145"/>
        <v>0</v>
      </c>
      <c r="CQ233" s="54" t="s">
        <v>96</v>
      </c>
      <c r="CR233" s="9">
        <f t="shared" si="146"/>
        <v>0</v>
      </c>
      <c r="CS233" s="54" t="s">
        <v>122</v>
      </c>
      <c r="CT233" s="9">
        <f t="shared" si="147"/>
        <v>0</v>
      </c>
    </row>
    <row r="234" spans="1:98" x14ac:dyDescent="0.15">
      <c r="A234" s="33" t="s">
        <v>628</v>
      </c>
      <c r="B234" s="34" t="s">
        <v>629</v>
      </c>
      <c r="C234" s="35" t="s">
        <v>170</v>
      </c>
      <c r="D234" s="35" t="s">
        <v>51</v>
      </c>
      <c r="E234" s="9"/>
      <c r="F234" s="36"/>
      <c r="G234" s="33">
        <v>103</v>
      </c>
      <c r="H234" s="9">
        <v>48</v>
      </c>
      <c r="I234" s="9">
        <v>54</v>
      </c>
      <c r="J234" s="9">
        <v>12.5</v>
      </c>
      <c r="K234" s="9">
        <v>22.5</v>
      </c>
      <c r="L234" s="9">
        <v>53</v>
      </c>
      <c r="M234" s="4">
        <f t="shared" si="111"/>
        <v>293</v>
      </c>
      <c r="N234" s="33"/>
      <c r="O234" s="9">
        <f>IF($D234="理科",IF(AND($M234&gt;='高考-分数线'!$C$2,$G234&gt;='高考-分数线'!$D$2),36,IF($G234&gt;='高考-分数线'!$D$2,18,0)),IF($D234="文科",IF(AND($M234&gt;='高考-分数线'!$C$3,$G234&gt;='高考-分数线'!$D$3),36,IF($G234&gt;='高考-分数线'!$D$3,18,0))))</f>
        <v>18</v>
      </c>
      <c r="P234" s="9">
        <f>IF($D234="理科",IF(AND($M234&gt;='高考-分数线'!$C$2,H234&gt;='高考-分数线'!$E$2),36,IF(H234&gt;='高考-分数线'!$E$2,18,0)),IF($D234="文科",IF(AND($M234&gt;='高考-分数线'!$C$3,H234&gt;='高考-分数线'!$E$3),36,IF(H234&gt;='高考-分数线'!$E$3,18,0))))</f>
        <v>0</v>
      </c>
      <c r="Q234" s="9">
        <f>IF($D234="理科",IF(AND($M234&gt;='高考-分数线'!$C$2,I234&gt;='高考-分数线'!$F$2),36,IF(I234&gt;='高考-分数线'!$F$2,18,0)),IF($D234="文科",IF(AND($M234&gt;='高考-分数线'!$C$3,I234&gt;='高考-分数线'!$F$3),36,IF(I234&gt;='高考-分数线'!$F$3,18,0))))</f>
        <v>0</v>
      </c>
      <c r="R234" s="9">
        <f>IF($D234="理科",IF(AND($M234&gt;='高考-分数线'!$C$2,J234&gt;='高考-分数线'!$G$2),36,IF(J234&gt;='高考-分数线'!$G$2,18,0)),IF($D234="文科",IF(AND($M234&gt;='高考-分数线'!$C$3,J234&gt;='高考-分数线'!$G$3),36,IF(J234&gt;='高考-分数线'!$G$3,18,0))))</f>
        <v>0</v>
      </c>
      <c r="S234" s="9">
        <f>IF($D234="理科",IF(AND($M234&gt;='高考-分数线'!$C$2,K234&gt;='高考-分数线'!$H$2),36,IF(K234&gt;='高考-分数线'!$H$2,18,0)),IF($D234="文科",IF(AND($M234&gt;='高考-分数线'!$C$3,K234&gt;='高考-分数线'!$H$3),36,IF(K234&gt;='高考-分数线'!$H$3,18,0))))</f>
        <v>0</v>
      </c>
      <c r="T234" s="9">
        <f>IF($D234="理科",IF(AND($M234&gt;='高考-分数线'!$C$2,L234&gt;='高考-分数线'!$I$2),36,IF(L234&gt;='高考-分数线'!$I$2,18,0)),IF($D234="文科",IF(AND($M234&gt;='高考-分数线'!$C$3,L234&gt;='高考-分数线'!$I$3),36,IF(L234&gt;='高考-分数线'!$I$3,18,0))))</f>
        <v>0</v>
      </c>
      <c r="U234" s="33"/>
      <c r="V234" s="54" t="s">
        <v>77</v>
      </c>
      <c r="W234" s="9">
        <f t="shared" si="112"/>
        <v>1.8</v>
      </c>
      <c r="X234" s="54" t="s">
        <v>82</v>
      </c>
      <c r="Y234" s="9">
        <f t="shared" si="113"/>
        <v>0</v>
      </c>
      <c r="Z234" s="54" t="s">
        <v>90</v>
      </c>
      <c r="AA234" s="9">
        <f t="shared" si="114"/>
        <v>0</v>
      </c>
      <c r="AB234" s="54" t="s">
        <v>94</v>
      </c>
      <c r="AC234" s="9">
        <f t="shared" si="115"/>
        <v>0</v>
      </c>
      <c r="AD234" s="54" t="s">
        <v>96</v>
      </c>
      <c r="AE234" s="9">
        <f t="shared" si="116"/>
        <v>0</v>
      </c>
      <c r="AF234" s="54" t="s">
        <v>102</v>
      </c>
      <c r="AG234" s="9">
        <f t="shared" si="117"/>
        <v>0</v>
      </c>
      <c r="AH234" s="9"/>
      <c r="AI234" s="9" t="s">
        <v>75</v>
      </c>
      <c r="AJ234" s="9">
        <f t="shared" si="118"/>
        <v>1.8</v>
      </c>
      <c r="AK234" s="55" t="s">
        <v>82</v>
      </c>
      <c r="AL234" s="9">
        <f t="shared" si="119"/>
        <v>0</v>
      </c>
      <c r="AM234" s="9" t="s">
        <v>88</v>
      </c>
      <c r="AN234" s="9">
        <f t="shared" si="120"/>
        <v>0</v>
      </c>
      <c r="AO234" s="54" t="s">
        <v>95</v>
      </c>
      <c r="AP234" s="9">
        <f t="shared" si="121"/>
        <v>0</v>
      </c>
      <c r="AQ234" s="54" t="s">
        <v>96</v>
      </c>
      <c r="AR234" s="9">
        <f t="shared" si="122"/>
        <v>0</v>
      </c>
      <c r="AS234" s="54" t="s">
        <v>102</v>
      </c>
      <c r="AT234" s="9">
        <f t="shared" si="123"/>
        <v>0</v>
      </c>
      <c r="AU234" s="9"/>
      <c r="AV234" s="54" t="s">
        <v>74</v>
      </c>
      <c r="AW234" s="9">
        <f t="shared" si="124"/>
        <v>2.7</v>
      </c>
      <c r="AX234" s="54" t="s">
        <v>80</v>
      </c>
      <c r="AY234" s="9">
        <f t="shared" si="125"/>
        <v>0</v>
      </c>
      <c r="AZ234" s="54" t="s">
        <v>90</v>
      </c>
      <c r="BA234" s="9">
        <f t="shared" si="126"/>
        <v>0</v>
      </c>
      <c r="BB234" s="54" t="s">
        <v>93</v>
      </c>
      <c r="BC234" s="9">
        <f t="shared" si="127"/>
        <v>0</v>
      </c>
      <c r="BD234" s="54" t="s">
        <v>96</v>
      </c>
      <c r="BE234" s="9">
        <f t="shared" si="128"/>
        <v>0</v>
      </c>
      <c r="BF234" s="54" t="s">
        <v>122</v>
      </c>
      <c r="BG234" s="9">
        <f t="shared" si="129"/>
        <v>0</v>
      </c>
      <c r="BH234" s="9"/>
      <c r="BI234" s="54" t="s">
        <v>74</v>
      </c>
      <c r="BJ234" s="9">
        <f t="shared" si="130"/>
        <v>2.7</v>
      </c>
      <c r="BK234" s="55" t="s">
        <v>80</v>
      </c>
      <c r="BL234" s="9">
        <f t="shared" si="131"/>
        <v>0</v>
      </c>
      <c r="BM234" s="54" t="s">
        <v>90</v>
      </c>
      <c r="BN234" s="9">
        <f t="shared" si="132"/>
        <v>0</v>
      </c>
      <c r="BO234" s="54" t="s">
        <v>93</v>
      </c>
      <c r="BP234" s="9">
        <f t="shared" si="133"/>
        <v>0</v>
      </c>
      <c r="BQ234" s="54" t="s">
        <v>96</v>
      </c>
      <c r="BR234" s="9">
        <f t="shared" si="134"/>
        <v>0</v>
      </c>
      <c r="BS234" s="54" t="s">
        <v>122</v>
      </c>
      <c r="BT234" s="9">
        <f t="shared" si="135"/>
        <v>0</v>
      </c>
      <c r="BU234" s="9"/>
      <c r="BV234" s="54" t="s">
        <v>77</v>
      </c>
      <c r="BW234" s="9">
        <f t="shared" si="136"/>
        <v>4.5</v>
      </c>
      <c r="BX234" s="55" t="s">
        <v>83</v>
      </c>
      <c r="BY234" s="9">
        <f t="shared" si="137"/>
        <v>0</v>
      </c>
      <c r="BZ234" s="54" t="s">
        <v>90</v>
      </c>
      <c r="CA234" s="9">
        <f t="shared" si="138"/>
        <v>0</v>
      </c>
      <c r="CB234" s="54" t="s">
        <v>95</v>
      </c>
      <c r="CC234" s="9">
        <f t="shared" si="139"/>
        <v>0</v>
      </c>
      <c r="CD234" s="54" t="s">
        <v>99</v>
      </c>
      <c r="CE234" s="9">
        <f t="shared" si="140"/>
        <v>0</v>
      </c>
      <c r="CF234" s="54" t="s">
        <v>102</v>
      </c>
      <c r="CG234" s="9">
        <f t="shared" si="141"/>
        <v>0</v>
      </c>
      <c r="CH234" s="9"/>
      <c r="CI234" s="54" t="s">
        <v>77</v>
      </c>
      <c r="CJ234" s="9">
        <f t="shared" si="142"/>
        <v>4.5</v>
      </c>
      <c r="CK234" s="55" t="s">
        <v>83</v>
      </c>
      <c r="CL234" s="9">
        <f t="shared" si="143"/>
        <v>0</v>
      </c>
      <c r="CM234" s="54" t="s">
        <v>90</v>
      </c>
      <c r="CN234" s="9">
        <f t="shared" si="144"/>
        <v>0</v>
      </c>
      <c r="CO234" s="54" t="s">
        <v>95</v>
      </c>
      <c r="CP234" s="9">
        <f t="shared" si="145"/>
        <v>0</v>
      </c>
      <c r="CQ234" s="54" t="s">
        <v>99</v>
      </c>
      <c r="CR234" s="9">
        <f t="shared" si="146"/>
        <v>0</v>
      </c>
      <c r="CS234" s="54" t="s">
        <v>102</v>
      </c>
      <c r="CT234" s="9">
        <f t="shared" si="147"/>
        <v>0</v>
      </c>
    </row>
    <row r="235" spans="1:98" x14ac:dyDescent="0.15">
      <c r="A235" s="33" t="s">
        <v>630</v>
      </c>
      <c r="B235" s="34" t="s">
        <v>631</v>
      </c>
      <c r="C235" s="35" t="s">
        <v>170</v>
      </c>
      <c r="D235" s="35" t="s">
        <v>51</v>
      </c>
      <c r="E235" s="9"/>
      <c r="F235" s="36"/>
      <c r="G235" s="33">
        <v>86</v>
      </c>
      <c r="H235" s="9">
        <v>79</v>
      </c>
      <c r="I235" s="9">
        <v>58</v>
      </c>
      <c r="J235" s="9">
        <v>15.5</v>
      </c>
      <c r="K235" s="9">
        <v>21.5</v>
      </c>
      <c r="L235" s="9">
        <v>32.5</v>
      </c>
      <c r="M235" s="4">
        <f t="shared" si="111"/>
        <v>292.5</v>
      </c>
      <c r="N235" s="33"/>
      <c r="O235" s="9">
        <f>IF($D235="理科",IF(AND($M235&gt;='高考-分数线'!$C$2,$G235&gt;='高考-分数线'!$D$2),36,IF($G235&gt;='高考-分数线'!$D$2,18,0)),IF($D235="文科",IF(AND($M235&gt;='高考-分数线'!$C$3,$G235&gt;='高考-分数线'!$D$3),36,IF($G235&gt;='高考-分数线'!$D$3,18,0))))</f>
        <v>0</v>
      </c>
      <c r="P235" s="9">
        <f>IF($D235="理科",IF(AND($M235&gt;='高考-分数线'!$C$2,H235&gt;='高考-分数线'!$E$2),36,IF(H235&gt;='高考-分数线'!$E$2,18,0)),IF($D235="文科",IF(AND($M235&gt;='高考-分数线'!$C$3,H235&gt;='高考-分数线'!$E$3),36,IF(H235&gt;='高考-分数线'!$E$3,18,0))))</f>
        <v>0</v>
      </c>
      <c r="Q235" s="9">
        <f>IF($D235="理科",IF(AND($M235&gt;='高考-分数线'!$C$2,I235&gt;='高考-分数线'!$F$2),36,IF(I235&gt;='高考-分数线'!$F$2,18,0)),IF($D235="文科",IF(AND($M235&gt;='高考-分数线'!$C$3,I235&gt;='高考-分数线'!$F$3),36,IF(I235&gt;='高考-分数线'!$F$3,18,0))))</f>
        <v>0</v>
      </c>
      <c r="R235" s="9">
        <f>IF($D235="理科",IF(AND($M235&gt;='高考-分数线'!$C$2,J235&gt;='高考-分数线'!$G$2),36,IF(J235&gt;='高考-分数线'!$G$2,18,0)),IF($D235="文科",IF(AND($M235&gt;='高考-分数线'!$C$3,J235&gt;='高考-分数线'!$G$3),36,IF(J235&gt;='高考-分数线'!$G$3,18,0))))</f>
        <v>0</v>
      </c>
      <c r="S235" s="9">
        <f>IF($D235="理科",IF(AND($M235&gt;='高考-分数线'!$C$2,K235&gt;='高考-分数线'!$H$2),36,IF(K235&gt;='高考-分数线'!$H$2,18,0)),IF($D235="文科",IF(AND($M235&gt;='高考-分数线'!$C$3,K235&gt;='高考-分数线'!$H$3),36,IF(K235&gt;='高考-分数线'!$H$3,18,0))))</f>
        <v>0</v>
      </c>
      <c r="T235" s="9">
        <f>IF($D235="理科",IF(AND($M235&gt;='高考-分数线'!$C$2,L235&gt;='高考-分数线'!$I$2),36,IF(L235&gt;='高考-分数线'!$I$2,18,0)),IF($D235="文科",IF(AND($M235&gt;='高考-分数线'!$C$3,L235&gt;='高考-分数线'!$I$3),36,IF(L235&gt;='高考-分数线'!$I$3,18,0))))</f>
        <v>0</v>
      </c>
      <c r="U235" s="33"/>
      <c r="V235" s="54" t="s">
        <v>78</v>
      </c>
      <c r="W235" s="9">
        <f t="shared" si="112"/>
        <v>0</v>
      </c>
      <c r="X235" s="54" t="s">
        <v>79</v>
      </c>
      <c r="Y235" s="9">
        <f t="shared" si="113"/>
        <v>0</v>
      </c>
      <c r="Z235" s="54" t="s">
        <v>86</v>
      </c>
      <c r="AA235" s="9">
        <f t="shared" si="114"/>
        <v>0</v>
      </c>
      <c r="AB235" s="54" t="s">
        <v>94</v>
      </c>
      <c r="AC235" s="9">
        <f t="shared" si="115"/>
        <v>0</v>
      </c>
      <c r="AD235" s="54" t="s">
        <v>99</v>
      </c>
      <c r="AE235" s="9">
        <f t="shared" si="116"/>
        <v>0</v>
      </c>
      <c r="AF235" s="54" t="s">
        <v>102</v>
      </c>
      <c r="AG235" s="9">
        <f t="shared" si="117"/>
        <v>0</v>
      </c>
      <c r="AH235" s="9"/>
      <c r="AI235" s="9" t="s">
        <v>77</v>
      </c>
      <c r="AJ235" s="9">
        <f t="shared" si="118"/>
        <v>0</v>
      </c>
      <c r="AK235" s="55" t="s">
        <v>83</v>
      </c>
      <c r="AL235" s="9">
        <f t="shared" si="119"/>
        <v>0</v>
      </c>
      <c r="AM235" s="9" t="s">
        <v>86</v>
      </c>
      <c r="AN235" s="9">
        <f t="shared" si="120"/>
        <v>0</v>
      </c>
      <c r="AO235" s="54" t="s">
        <v>93</v>
      </c>
      <c r="AP235" s="9">
        <f t="shared" si="121"/>
        <v>0</v>
      </c>
      <c r="AQ235" s="54" t="s">
        <v>99</v>
      </c>
      <c r="AR235" s="9">
        <f t="shared" si="122"/>
        <v>0</v>
      </c>
      <c r="AS235" s="54" t="s">
        <v>102</v>
      </c>
      <c r="AT235" s="9">
        <f t="shared" si="123"/>
        <v>0</v>
      </c>
      <c r="AU235" s="9"/>
      <c r="AV235" s="54" t="s">
        <v>74</v>
      </c>
      <c r="AW235" s="9">
        <f t="shared" si="124"/>
        <v>0</v>
      </c>
      <c r="AX235" s="54" t="s">
        <v>80</v>
      </c>
      <c r="AY235" s="9">
        <f t="shared" si="125"/>
        <v>0</v>
      </c>
      <c r="AZ235" s="54" t="s">
        <v>90</v>
      </c>
      <c r="BA235" s="9">
        <f t="shared" si="126"/>
        <v>0</v>
      </c>
      <c r="BB235" s="54" t="s">
        <v>95</v>
      </c>
      <c r="BC235" s="9">
        <f t="shared" si="127"/>
        <v>0</v>
      </c>
      <c r="BD235" s="54" t="s">
        <v>99</v>
      </c>
      <c r="BE235" s="9">
        <f t="shared" si="128"/>
        <v>0</v>
      </c>
      <c r="BF235" s="54" t="s">
        <v>122</v>
      </c>
      <c r="BG235" s="9">
        <f t="shared" si="129"/>
        <v>0</v>
      </c>
      <c r="BH235" s="9"/>
      <c r="BI235" s="54" t="s">
        <v>74</v>
      </c>
      <c r="BJ235" s="9">
        <f t="shared" si="130"/>
        <v>0</v>
      </c>
      <c r="BK235" s="55" t="s">
        <v>80</v>
      </c>
      <c r="BL235" s="9">
        <f t="shared" si="131"/>
        <v>0</v>
      </c>
      <c r="BM235" s="54" t="s">
        <v>90</v>
      </c>
      <c r="BN235" s="9">
        <f t="shared" si="132"/>
        <v>0</v>
      </c>
      <c r="BO235" s="54" t="s">
        <v>95</v>
      </c>
      <c r="BP235" s="9">
        <f t="shared" si="133"/>
        <v>0</v>
      </c>
      <c r="BQ235" s="54" t="s">
        <v>99</v>
      </c>
      <c r="BR235" s="9">
        <f t="shared" si="134"/>
        <v>0</v>
      </c>
      <c r="BS235" s="54" t="s">
        <v>122</v>
      </c>
      <c r="BT235" s="9">
        <f t="shared" si="135"/>
        <v>0</v>
      </c>
      <c r="BU235" s="9"/>
      <c r="BV235" s="54" t="s">
        <v>74</v>
      </c>
      <c r="BW235" s="9">
        <f t="shared" si="136"/>
        <v>0</v>
      </c>
      <c r="BX235" s="55" t="s">
        <v>137</v>
      </c>
      <c r="BY235" s="9">
        <f t="shared" si="137"/>
        <v>0</v>
      </c>
      <c r="BZ235" s="54" t="s">
        <v>85</v>
      </c>
      <c r="CA235" s="9">
        <f t="shared" si="138"/>
        <v>0</v>
      </c>
      <c r="CB235" s="54" t="s">
        <v>94</v>
      </c>
      <c r="CC235" s="9">
        <f t="shared" si="139"/>
        <v>0</v>
      </c>
      <c r="CD235" s="54" t="s">
        <v>96</v>
      </c>
      <c r="CE235" s="9">
        <f t="shared" si="140"/>
        <v>0</v>
      </c>
      <c r="CF235" s="54" t="s">
        <v>122</v>
      </c>
      <c r="CG235" s="9">
        <f t="shared" si="141"/>
        <v>0</v>
      </c>
      <c r="CH235" s="9"/>
      <c r="CI235" s="54" t="s">
        <v>74</v>
      </c>
      <c r="CJ235" s="9">
        <f t="shared" si="142"/>
        <v>0</v>
      </c>
      <c r="CK235" s="55" t="s">
        <v>137</v>
      </c>
      <c r="CL235" s="9">
        <f t="shared" si="143"/>
        <v>0</v>
      </c>
      <c r="CM235" s="54" t="s">
        <v>85</v>
      </c>
      <c r="CN235" s="9">
        <f t="shared" si="144"/>
        <v>0</v>
      </c>
      <c r="CO235" s="54" t="s">
        <v>94</v>
      </c>
      <c r="CP235" s="9">
        <f t="shared" si="145"/>
        <v>0</v>
      </c>
      <c r="CQ235" s="54" t="s">
        <v>96</v>
      </c>
      <c r="CR235" s="9">
        <f t="shared" si="146"/>
        <v>0</v>
      </c>
      <c r="CS235" s="54" t="s">
        <v>122</v>
      </c>
      <c r="CT235" s="9">
        <f t="shared" si="147"/>
        <v>0</v>
      </c>
    </row>
    <row r="236" spans="1:98" x14ac:dyDescent="0.15">
      <c r="A236" s="33" t="s">
        <v>632</v>
      </c>
      <c r="B236" s="34" t="s">
        <v>633</v>
      </c>
      <c r="C236" s="35" t="s">
        <v>170</v>
      </c>
      <c r="D236" s="35" t="s">
        <v>51</v>
      </c>
      <c r="E236" s="9"/>
      <c r="F236" s="36"/>
      <c r="G236" s="33">
        <v>92</v>
      </c>
      <c r="H236" s="9">
        <v>64</v>
      </c>
      <c r="I236" s="9">
        <v>37</v>
      </c>
      <c r="J236" s="9">
        <v>24</v>
      </c>
      <c r="K236" s="9">
        <v>33</v>
      </c>
      <c r="L236" s="9">
        <v>42</v>
      </c>
      <c r="M236" s="4">
        <f t="shared" si="111"/>
        <v>292</v>
      </c>
      <c r="N236" s="33"/>
      <c r="O236" s="9">
        <f>IF($D236="理科",IF(AND($M236&gt;='高考-分数线'!$C$2,$G236&gt;='高考-分数线'!$D$2),36,IF($G236&gt;='高考-分数线'!$D$2,18,0)),IF($D236="文科",IF(AND($M236&gt;='高考-分数线'!$C$3,$G236&gt;='高考-分数线'!$D$3),36,IF($G236&gt;='高考-分数线'!$D$3,18,0))))</f>
        <v>0</v>
      </c>
      <c r="P236" s="9">
        <f>IF($D236="理科",IF(AND($M236&gt;='高考-分数线'!$C$2,H236&gt;='高考-分数线'!$E$2),36,IF(H236&gt;='高考-分数线'!$E$2,18,0)),IF($D236="文科",IF(AND($M236&gt;='高考-分数线'!$C$3,H236&gt;='高考-分数线'!$E$3),36,IF(H236&gt;='高考-分数线'!$E$3,18,0))))</f>
        <v>0</v>
      </c>
      <c r="Q236" s="9">
        <f>IF($D236="理科",IF(AND($M236&gt;='高考-分数线'!$C$2,I236&gt;='高考-分数线'!$F$2),36,IF(I236&gt;='高考-分数线'!$F$2,18,0)),IF($D236="文科",IF(AND($M236&gt;='高考-分数线'!$C$3,I236&gt;='高考-分数线'!$F$3),36,IF(I236&gt;='高考-分数线'!$F$3,18,0))))</f>
        <v>0</v>
      </c>
      <c r="R236" s="9">
        <f>IF($D236="理科",IF(AND($M236&gt;='高考-分数线'!$C$2,J236&gt;='高考-分数线'!$G$2),36,IF(J236&gt;='高考-分数线'!$G$2,18,0)),IF($D236="文科",IF(AND($M236&gt;='高考-分数线'!$C$3,J236&gt;='高考-分数线'!$G$3),36,IF(J236&gt;='高考-分数线'!$G$3,18,0))))</f>
        <v>0</v>
      </c>
      <c r="S236" s="9">
        <f>IF($D236="理科",IF(AND($M236&gt;='高考-分数线'!$C$2,K236&gt;='高考-分数线'!$H$2),36,IF(K236&gt;='高考-分数线'!$H$2,18,0)),IF($D236="文科",IF(AND($M236&gt;='高考-分数线'!$C$3,K236&gt;='高考-分数线'!$H$3),36,IF(K236&gt;='高考-分数线'!$H$3,18,0))))</f>
        <v>0</v>
      </c>
      <c r="T236" s="9">
        <f>IF($D236="理科",IF(AND($M236&gt;='高考-分数线'!$C$2,L236&gt;='高考-分数线'!$I$2),36,IF(L236&gt;='高考-分数线'!$I$2,18,0)),IF($D236="文科",IF(AND($M236&gt;='高考-分数线'!$C$3,L236&gt;='高考-分数线'!$I$3),36,IF(L236&gt;='高考-分数线'!$I$3,18,0))))</f>
        <v>0</v>
      </c>
      <c r="U236" s="33"/>
      <c r="V236" s="54" t="s">
        <v>73</v>
      </c>
      <c r="W236" s="9">
        <f t="shared" si="112"/>
        <v>0</v>
      </c>
      <c r="X236" s="54" t="s">
        <v>80</v>
      </c>
      <c r="Y236" s="9">
        <f t="shared" si="113"/>
        <v>0</v>
      </c>
      <c r="Z236" s="54" t="s">
        <v>89</v>
      </c>
      <c r="AA236" s="9">
        <f t="shared" si="114"/>
        <v>0</v>
      </c>
      <c r="AB236" s="54" t="s">
        <v>95</v>
      </c>
      <c r="AC236" s="9">
        <f t="shared" si="115"/>
        <v>0</v>
      </c>
      <c r="AD236" s="54" t="s">
        <v>98</v>
      </c>
      <c r="AE236" s="9">
        <f t="shared" si="116"/>
        <v>0</v>
      </c>
      <c r="AF236" s="54" t="s">
        <v>121</v>
      </c>
      <c r="AG236" s="9">
        <f t="shared" si="117"/>
        <v>0</v>
      </c>
      <c r="AH236" s="9"/>
      <c r="AI236" s="9" t="s">
        <v>77</v>
      </c>
      <c r="AJ236" s="9">
        <f t="shared" si="118"/>
        <v>0</v>
      </c>
      <c r="AK236" s="55" t="s">
        <v>83</v>
      </c>
      <c r="AL236" s="9">
        <f t="shared" si="119"/>
        <v>0</v>
      </c>
      <c r="AM236" s="9" t="s">
        <v>86</v>
      </c>
      <c r="AN236" s="9">
        <f t="shared" si="120"/>
        <v>0</v>
      </c>
      <c r="AO236" s="54" t="s">
        <v>94</v>
      </c>
      <c r="AP236" s="9">
        <f t="shared" si="121"/>
        <v>0</v>
      </c>
      <c r="AQ236" s="54" t="s">
        <v>99</v>
      </c>
      <c r="AR236" s="9">
        <f t="shared" si="122"/>
        <v>0</v>
      </c>
      <c r="AS236" s="54" t="s">
        <v>122</v>
      </c>
      <c r="AT236" s="9">
        <f t="shared" si="123"/>
        <v>0</v>
      </c>
      <c r="AU236" s="9"/>
      <c r="AV236" s="54" t="s">
        <v>77</v>
      </c>
      <c r="AW236" s="9">
        <f t="shared" si="124"/>
        <v>0</v>
      </c>
      <c r="AX236" s="54" t="s">
        <v>132</v>
      </c>
      <c r="AY236" s="9">
        <f t="shared" si="125"/>
        <v>0</v>
      </c>
      <c r="AZ236" s="54" t="s">
        <v>88</v>
      </c>
      <c r="BA236" s="9">
        <f t="shared" si="126"/>
        <v>0</v>
      </c>
      <c r="BB236" s="54" t="s">
        <v>93</v>
      </c>
      <c r="BC236" s="9">
        <f t="shared" si="127"/>
        <v>0</v>
      </c>
      <c r="BD236" s="54" t="s">
        <v>99</v>
      </c>
      <c r="BE236" s="9">
        <f t="shared" si="128"/>
        <v>0</v>
      </c>
      <c r="BF236" s="54" t="s">
        <v>102</v>
      </c>
      <c r="BG236" s="9">
        <f t="shared" si="129"/>
        <v>0</v>
      </c>
      <c r="BH236" s="9"/>
      <c r="BI236" s="54" t="s">
        <v>77</v>
      </c>
      <c r="BJ236" s="9">
        <f t="shared" si="130"/>
        <v>0</v>
      </c>
      <c r="BK236" s="55" t="s">
        <v>83</v>
      </c>
      <c r="BL236" s="9">
        <f t="shared" si="131"/>
        <v>0</v>
      </c>
      <c r="BM236" s="54" t="s">
        <v>87</v>
      </c>
      <c r="BN236" s="9">
        <f t="shared" si="132"/>
        <v>0</v>
      </c>
      <c r="BO236" s="54" t="s">
        <v>93</v>
      </c>
      <c r="BP236" s="9">
        <f t="shared" si="133"/>
        <v>0</v>
      </c>
      <c r="BQ236" s="54" t="s">
        <v>99</v>
      </c>
      <c r="BR236" s="9">
        <f t="shared" si="134"/>
        <v>0</v>
      </c>
      <c r="BS236" s="54" t="s">
        <v>102</v>
      </c>
      <c r="BT236" s="9">
        <f t="shared" si="135"/>
        <v>0</v>
      </c>
      <c r="BU236" s="9"/>
      <c r="BV236" s="54" t="s">
        <v>74</v>
      </c>
      <c r="BW236" s="9">
        <f t="shared" si="136"/>
        <v>0</v>
      </c>
      <c r="BX236" s="55" t="s">
        <v>137</v>
      </c>
      <c r="BY236" s="9">
        <f t="shared" si="137"/>
        <v>0</v>
      </c>
      <c r="BZ236" s="54" t="s">
        <v>85</v>
      </c>
      <c r="CA236" s="9">
        <f t="shared" si="138"/>
        <v>0</v>
      </c>
      <c r="CB236" s="54" t="s">
        <v>94</v>
      </c>
      <c r="CC236" s="9">
        <f t="shared" si="139"/>
        <v>0</v>
      </c>
      <c r="CD236" s="54" t="s">
        <v>96</v>
      </c>
      <c r="CE236" s="9">
        <f t="shared" si="140"/>
        <v>0</v>
      </c>
      <c r="CF236" s="54" t="s">
        <v>122</v>
      </c>
      <c r="CG236" s="9">
        <f t="shared" si="141"/>
        <v>0</v>
      </c>
      <c r="CH236" s="9"/>
      <c r="CI236" s="54" t="s">
        <v>74</v>
      </c>
      <c r="CJ236" s="9">
        <f t="shared" si="142"/>
        <v>0</v>
      </c>
      <c r="CK236" s="55" t="s">
        <v>137</v>
      </c>
      <c r="CL236" s="9">
        <f t="shared" si="143"/>
        <v>0</v>
      </c>
      <c r="CM236" s="54" t="s">
        <v>85</v>
      </c>
      <c r="CN236" s="9">
        <f t="shared" si="144"/>
        <v>0</v>
      </c>
      <c r="CO236" s="54" t="s">
        <v>94</v>
      </c>
      <c r="CP236" s="9">
        <f t="shared" si="145"/>
        <v>0</v>
      </c>
      <c r="CQ236" s="54" t="s">
        <v>96</v>
      </c>
      <c r="CR236" s="9">
        <f t="shared" si="146"/>
        <v>0</v>
      </c>
      <c r="CS236" s="54" t="s">
        <v>122</v>
      </c>
      <c r="CT236" s="9">
        <f t="shared" si="147"/>
        <v>0</v>
      </c>
    </row>
    <row r="237" spans="1:98" x14ac:dyDescent="0.15">
      <c r="A237" s="33" t="s">
        <v>634</v>
      </c>
      <c r="B237" s="34" t="s">
        <v>635</v>
      </c>
      <c r="C237" s="35" t="s">
        <v>170</v>
      </c>
      <c r="D237" s="35" t="s">
        <v>51</v>
      </c>
      <c r="E237" s="9"/>
      <c r="F237" s="36"/>
      <c r="G237" s="33">
        <v>91</v>
      </c>
      <c r="H237" s="9">
        <v>41</v>
      </c>
      <c r="I237" s="9">
        <v>70</v>
      </c>
      <c r="J237" s="9">
        <v>28.5</v>
      </c>
      <c r="K237" s="9">
        <v>19</v>
      </c>
      <c r="L237" s="9">
        <v>40</v>
      </c>
      <c r="M237" s="4">
        <f t="shared" si="111"/>
        <v>289.5</v>
      </c>
      <c r="N237" s="33"/>
      <c r="O237" s="9">
        <f>IF($D237="理科",IF(AND($M237&gt;='高考-分数线'!$C$2,$G237&gt;='高考-分数线'!$D$2),36,IF($G237&gt;='高考-分数线'!$D$2,18,0)),IF($D237="文科",IF(AND($M237&gt;='高考-分数线'!$C$3,$G237&gt;='高考-分数线'!$D$3),36,IF($G237&gt;='高考-分数线'!$D$3,18,0))))</f>
        <v>0</v>
      </c>
      <c r="P237" s="9">
        <f>IF($D237="理科",IF(AND($M237&gt;='高考-分数线'!$C$2,H237&gt;='高考-分数线'!$E$2),36,IF(H237&gt;='高考-分数线'!$E$2,18,0)),IF($D237="文科",IF(AND($M237&gt;='高考-分数线'!$C$3,H237&gt;='高考-分数线'!$E$3),36,IF(H237&gt;='高考-分数线'!$E$3,18,0))))</f>
        <v>0</v>
      </c>
      <c r="Q237" s="9">
        <f>IF($D237="理科",IF(AND($M237&gt;='高考-分数线'!$C$2,I237&gt;='高考-分数线'!$F$2),36,IF(I237&gt;='高考-分数线'!$F$2,18,0)),IF($D237="文科",IF(AND($M237&gt;='高考-分数线'!$C$3,I237&gt;='高考-分数线'!$F$3),36,IF(I237&gt;='高考-分数线'!$F$3,18,0))))</f>
        <v>0</v>
      </c>
      <c r="R237" s="9">
        <f>IF($D237="理科",IF(AND($M237&gt;='高考-分数线'!$C$2,J237&gt;='高考-分数线'!$G$2),36,IF(J237&gt;='高考-分数线'!$G$2,18,0)),IF($D237="文科",IF(AND($M237&gt;='高考-分数线'!$C$3,J237&gt;='高考-分数线'!$G$3),36,IF(J237&gt;='高考-分数线'!$G$3,18,0))))</f>
        <v>0</v>
      </c>
      <c r="S237" s="9">
        <f>IF($D237="理科",IF(AND($M237&gt;='高考-分数线'!$C$2,K237&gt;='高考-分数线'!$H$2),36,IF(K237&gt;='高考-分数线'!$H$2,18,0)),IF($D237="文科",IF(AND($M237&gt;='高考-分数线'!$C$3,K237&gt;='高考-分数线'!$H$3),36,IF(K237&gt;='高考-分数线'!$H$3,18,0))))</f>
        <v>0</v>
      </c>
      <c r="T237" s="9">
        <f>IF($D237="理科",IF(AND($M237&gt;='高考-分数线'!$C$2,L237&gt;='高考-分数线'!$I$2),36,IF(L237&gt;='高考-分数线'!$I$2,18,0)),IF($D237="文科",IF(AND($M237&gt;='高考-分数线'!$C$3,L237&gt;='高考-分数线'!$I$3),36,IF(L237&gt;='高考-分数线'!$I$3,18,0))))</f>
        <v>0</v>
      </c>
      <c r="U237" s="33"/>
      <c r="V237" s="54" t="s">
        <v>73</v>
      </c>
      <c r="W237" s="9">
        <f t="shared" si="112"/>
        <v>0</v>
      </c>
      <c r="X237" s="54" t="s">
        <v>80</v>
      </c>
      <c r="Y237" s="9">
        <f t="shared" si="113"/>
        <v>0</v>
      </c>
      <c r="Z237" s="54" t="s">
        <v>89</v>
      </c>
      <c r="AA237" s="9">
        <f t="shared" si="114"/>
        <v>0</v>
      </c>
      <c r="AB237" s="54" t="s">
        <v>95</v>
      </c>
      <c r="AC237" s="9">
        <f t="shared" si="115"/>
        <v>0</v>
      </c>
      <c r="AD237" s="54" t="s">
        <v>98</v>
      </c>
      <c r="AE237" s="9">
        <f t="shared" si="116"/>
        <v>0</v>
      </c>
      <c r="AF237" s="54" t="s">
        <v>121</v>
      </c>
      <c r="AG237" s="9">
        <f t="shared" si="117"/>
        <v>0</v>
      </c>
      <c r="AH237" s="9"/>
      <c r="AI237" s="9" t="s">
        <v>78</v>
      </c>
      <c r="AJ237" s="9">
        <f t="shared" si="118"/>
        <v>0</v>
      </c>
      <c r="AK237" s="55" t="s">
        <v>83</v>
      </c>
      <c r="AL237" s="9">
        <f t="shared" si="119"/>
        <v>0</v>
      </c>
      <c r="AM237" s="9" t="s">
        <v>86</v>
      </c>
      <c r="AN237" s="9">
        <f t="shared" si="120"/>
        <v>0</v>
      </c>
      <c r="AO237" s="54" t="s">
        <v>93</v>
      </c>
      <c r="AP237" s="9">
        <f t="shared" si="121"/>
        <v>0</v>
      </c>
      <c r="AQ237" s="54" t="s">
        <v>99</v>
      </c>
      <c r="AR237" s="9">
        <f t="shared" si="122"/>
        <v>0</v>
      </c>
      <c r="AS237" s="54" t="s">
        <v>121</v>
      </c>
      <c r="AT237" s="9">
        <f t="shared" si="123"/>
        <v>0</v>
      </c>
      <c r="AU237" s="9"/>
      <c r="AV237" s="54" t="s">
        <v>78</v>
      </c>
      <c r="AW237" s="9">
        <f t="shared" si="124"/>
        <v>0</v>
      </c>
      <c r="AX237" s="54" t="s">
        <v>79</v>
      </c>
      <c r="AY237" s="9">
        <f t="shared" si="125"/>
        <v>0</v>
      </c>
      <c r="AZ237" s="54" t="s">
        <v>88</v>
      </c>
      <c r="BA237" s="9">
        <f t="shared" si="126"/>
        <v>0</v>
      </c>
      <c r="BB237" s="54" t="s">
        <v>94</v>
      </c>
      <c r="BC237" s="9">
        <f t="shared" si="127"/>
        <v>0</v>
      </c>
      <c r="BD237" s="54" t="s">
        <v>96</v>
      </c>
      <c r="BE237" s="9">
        <f t="shared" si="128"/>
        <v>0</v>
      </c>
      <c r="BF237" s="54" t="s">
        <v>102</v>
      </c>
      <c r="BG237" s="9">
        <f t="shared" si="129"/>
        <v>0</v>
      </c>
      <c r="BH237" s="9"/>
      <c r="BI237" s="54" t="s">
        <v>78</v>
      </c>
      <c r="BJ237" s="9">
        <f t="shared" si="130"/>
        <v>0</v>
      </c>
      <c r="BK237" s="55" t="s">
        <v>79</v>
      </c>
      <c r="BL237" s="9">
        <f t="shared" si="131"/>
        <v>0</v>
      </c>
      <c r="BM237" s="54" t="s">
        <v>87</v>
      </c>
      <c r="BN237" s="9">
        <f t="shared" si="132"/>
        <v>0</v>
      </c>
      <c r="BO237" s="54" t="s">
        <v>94</v>
      </c>
      <c r="BP237" s="9">
        <f t="shared" si="133"/>
        <v>0</v>
      </c>
      <c r="BQ237" s="54" t="s">
        <v>96</v>
      </c>
      <c r="BR237" s="9">
        <f t="shared" si="134"/>
        <v>0</v>
      </c>
      <c r="BS237" s="54" t="s">
        <v>102</v>
      </c>
      <c r="BT237" s="9">
        <f t="shared" si="135"/>
        <v>0</v>
      </c>
      <c r="BU237" s="9"/>
      <c r="BV237" s="54" t="s">
        <v>74</v>
      </c>
      <c r="BW237" s="9">
        <f t="shared" si="136"/>
        <v>0</v>
      </c>
      <c r="BX237" s="55" t="s">
        <v>137</v>
      </c>
      <c r="BY237" s="9">
        <f t="shared" si="137"/>
        <v>0</v>
      </c>
      <c r="BZ237" s="54" t="s">
        <v>85</v>
      </c>
      <c r="CA237" s="9">
        <f t="shared" si="138"/>
        <v>0</v>
      </c>
      <c r="CB237" s="54" t="s">
        <v>94</v>
      </c>
      <c r="CC237" s="9">
        <f t="shared" si="139"/>
        <v>0</v>
      </c>
      <c r="CD237" s="54" t="s">
        <v>96</v>
      </c>
      <c r="CE237" s="9">
        <f t="shared" si="140"/>
        <v>0</v>
      </c>
      <c r="CF237" s="54" t="s">
        <v>122</v>
      </c>
      <c r="CG237" s="9">
        <f t="shared" si="141"/>
        <v>0</v>
      </c>
      <c r="CH237" s="9"/>
      <c r="CI237" s="54" t="s">
        <v>74</v>
      </c>
      <c r="CJ237" s="9">
        <f t="shared" si="142"/>
        <v>0</v>
      </c>
      <c r="CK237" s="55" t="s">
        <v>137</v>
      </c>
      <c r="CL237" s="9">
        <f t="shared" si="143"/>
        <v>0</v>
      </c>
      <c r="CM237" s="54" t="s">
        <v>85</v>
      </c>
      <c r="CN237" s="9">
        <f t="shared" si="144"/>
        <v>0</v>
      </c>
      <c r="CO237" s="54" t="s">
        <v>94</v>
      </c>
      <c r="CP237" s="9">
        <f t="shared" si="145"/>
        <v>0</v>
      </c>
      <c r="CQ237" s="54" t="s">
        <v>96</v>
      </c>
      <c r="CR237" s="9">
        <f t="shared" si="146"/>
        <v>0</v>
      </c>
      <c r="CS237" s="54" t="s">
        <v>122</v>
      </c>
      <c r="CT237" s="9">
        <f t="shared" si="147"/>
        <v>0</v>
      </c>
    </row>
    <row r="238" spans="1:98" x14ac:dyDescent="0.15">
      <c r="A238" s="33" t="s">
        <v>636</v>
      </c>
      <c r="B238" s="34" t="s">
        <v>637</v>
      </c>
      <c r="C238" s="35" t="s">
        <v>170</v>
      </c>
      <c r="D238" s="35" t="s">
        <v>51</v>
      </c>
      <c r="E238" s="9"/>
      <c r="F238" s="36"/>
      <c r="G238" s="33">
        <v>80</v>
      </c>
      <c r="H238" s="9">
        <v>62</v>
      </c>
      <c r="I238" s="9">
        <v>75</v>
      </c>
      <c r="J238" s="9">
        <v>18.5</v>
      </c>
      <c r="K238" s="9">
        <v>21.5</v>
      </c>
      <c r="L238" s="9">
        <v>30.5</v>
      </c>
      <c r="M238" s="4">
        <f t="shared" si="111"/>
        <v>287.5</v>
      </c>
      <c r="N238" s="33"/>
      <c r="O238" s="9">
        <f>IF($D238="理科",IF(AND($M238&gt;='高考-分数线'!$C$2,$G238&gt;='高考-分数线'!$D$2),36,IF($G238&gt;='高考-分数线'!$D$2,18,0)),IF($D238="文科",IF(AND($M238&gt;='高考-分数线'!$C$3,$G238&gt;='高考-分数线'!$D$3),36,IF($G238&gt;='高考-分数线'!$D$3,18,0))))</f>
        <v>0</v>
      </c>
      <c r="P238" s="9">
        <f>IF($D238="理科",IF(AND($M238&gt;='高考-分数线'!$C$2,H238&gt;='高考-分数线'!$E$2),36,IF(H238&gt;='高考-分数线'!$E$2,18,0)),IF($D238="文科",IF(AND($M238&gt;='高考-分数线'!$C$3,H238&gt;='高考-分数线'!$E$3),36,IF(H238&gt;='高考-分数线'!$E$3,18,0))))</f>
        <v>0</v>
      </c>
      <c r="Q238" s="9">
        <f>IF($D238="理科",IF(AND($M238&gt;='高考-分数线'!$C$2,I238&gt;='高考-分数线'!$F$2),36,IF(I238&gt;='高考-分数线'!$F$2,18,0)),IF($D238="文科",IF(AND($M238&gt;='高考-分数线'!$C$3,I238&gt;='高考-分数线'!$F$3),36,IF(I238&gt;='高考-分数线'!$F$3,18,0))))</f>
        <v>0</v>
      </c>
      <c r="R238" s="9">
        <f>IF($D238="理科",IF(AND($M238&gt;='高考-分数线'!$C$2,J238&gt;='高考-分数线'!$G$2),36,IF(J238&gt;='高考-分数线'!$G$2,18,0)),IF($D238="文科",IF(AND($M238&gt;='高考-分数线'!$C$3,J238&gt;='高考-分数线'!$G$3),36,IF(J238&gt;='高考-分数线'!$G$3,18,0))))</f>
        <v>0</v>
      </c>
      <c r="S238" s="9">
        <f>IF($D238="理科",IF(AND($M238&gt;='高考-分数线'!$C$2,K238&gt;='高考-分数线'!$H$2),36,IF(K238&gt;='高考-分数线'!$H$2,18,0)),IF($D238="文科",IF(AND($M238&gt;='高考-分数线'!$C$3,K238&gt;='高考-分数线'!$H$3),36,IF(K238&gt;='高考-分数线'!$H$3,18,0))))</f>
        <v>0</v>
      </c>
      <c r="T238" s="9">
        <f>IF($D238="理科",IF(AND($M238&gt;='高考-分数线'!$C$2,L238&gt;='高考-分数线'!$I$2),36,IF(L238&gt;='高考-分数线'!$I$2,18,0)),IF($D238="文科",IF(AND($M238&gt;='高考-分数线'!$C$3,L238&gt;='高考-分数线'!$I$3),36,IF(L238&gt;='高考-分数线'!$I$3,18,0))))</f>
        <v>0</v>
      </c>
      <c r="U238" s="33"/>
      <c r="V238" s="54" t="s">
        <v>77</v>
      </c>
      <c r="W238" s="9">
        <f t="shared" si="112"/>
        <v>0</v>
      </c>
      <c r="X238" s="54" t="s">
        <v>81</v>
      </c>
      <c r="Y238" s="9">
        <f t="shared" si="113"/>
        <v>0</v>
      </c>
      <c r="Z238" s="54" t="s">
        <v>90</v>
      </c>
      <c r="AA238" s="9">
        <f t="shared" si="114"/>
        <v>0</v>
      </c>
      <c r="AB238" s="54" t="s">
        <v>93</v>
      </c>
      <c r="AC238" s="9">
        <f t="shared" si="115"/>
        <v>0</v>
      </c>
      <c r="AD238" s="54" t="s">
        <v>125</v>
      </c>
      <c r="AE238" s="9">
        <f t="shared" si="116"/>
        <v>0</v>
      </c>
      <c r="AF238" s="54" t="s">
        <v>102</v>
      </c>
      <c r="AG238" s="9">
        <f t="shared" si="117"/>
        <v>0</v>
      </c>
      <c r="AH238" s="9"/>
      <c r="AI238" s="9" t="s">
        <v>74</v>
      </c>
      <c r="AJ238" s="9">
        <f t="shared" si="118"/>
        <v>0</v>
      </c>
      <c r="AK238" s="55" t="s">
        <v>79</v>
      </c>
      <c r="AL238" s="9">
        <f t="shared" si="119"/>
        <v>0</v>
      </c>
      <c r="AM238" s="9" t="s">
        <v>90</v>
      </c>
      <c r="AN238" s="9">
        <f t="shared" si="120"/>
        <v>0</v>
      </c>
      <c r="AO238" s="54" t="s">
        <v>94</v>
      </c>
      <c r="AP238" s="9">
        <f t="shared" si="121"/>
        <v>0</v>
      </c>
      <c r="AQ238" s="54" t="s">
        <v>96</v>
      </c>
      <c r="AR238" s="9">
        <f t="shared" si="122"/>
        <v>0</v>
      </c>
      <c r="AS238" s="54" t="s">
        <v>102</v>
      </c>
      <c r="AT238" s="9">
        <f t="shared" si="123"/>
        <v>0</v>
      </c>
      <c r="AU238" s="9"/>
      <c r="AV238" s="54" t="s">
        <v>77</v>
      </c>
      <c r="AW238" s="9">
        <f t="shared" si="124"/>
        <v>0</v>
      </c>
      <c r="AX238" s="54" t="s">
        <v>132</v>
      </c>
      <c r="AY238" s="9">
        <f t="shared" si="125"/>
        <v>0</v>
      </c>
      <c r="AZ238" s="54" t="s">
        <v>88</v>
      </c>
      <c r="BA238" s="9">
        <f t="shared" si="126"/>
        <v>0</v>
      </c>
      <c r="BB238" s="54" t="s">
        <v>95</v>
      </c>
      <c r="BC238" s="9">
        <f t="shared" si="127"/>
        <v>0</v>
      </c>
      <c r="BD238" s="54" t="s">
        <v>99</v>
      </c>
      <c r="BE238" s="9">
        <f t="shared" si="128"/>
        <v>0</v>
      </c>
      <c r="BF238" s="54" t="s">
        <v>102</v>
      </c>
      <c r="BG238" s="9">
        <f t="shared" si="129"/>
        <v>0</v>
      </c>
      <c r="BH238" s="9"/>
      <c r="BI238" s="54" t="s">
        <v>77</v>
      </c>
      <c r="BJ238" s="9">
        <f t="shared" si="130"/>
        <v>0</v>
      </c>
      <c r="BK238" s="55" t="s">
        <v>83</v>
      </c>
      <c r="BL238" s="9">
        <f t="shared" si="131"/>
        <v>0</v>
      </c>
      <c r="BM238" s="54" t="s">
        <v>87</v>
      </c>
      <c r="BN238" s="9">
        <f t="shared" si="132"/>
        <v>0</v>
      </c>
      <c r="BO238" s="54" t="s">
        <v>95</v>
      </c>
      <c r="BP238" s="9">
        <f t="shared" si="133"/>
        <v>0</v>
      </c>
      <c r="BQ238" s="54" t="s">
        <v>99</v>
      </c>
      <c r="BR238" s="9">
        <f t="shared" si="134"/>
        <v>0</v>
      </c>
      <c r="BS238" s="54" t="s">
        <v>102</v>
      </c>
      <c r="BT238" s="9">
        <f t="shared" si="135"/>
        <v>0</v>
      </c>
      <c r="BU238" s="9"/>
      <c r="BV238" s="54" t="s">
        <v>75</v>
      </c>
      <c r="BW238" s="9">
        <f t="shared" si="136"/>
        <v>0</v>
      </c>
      <c r="BX238" s="55" t="s">
        <v>138</v>
      </c>
      <c r="BY238" s="9">
        <f t="shared" si="137"/>
        <v>0</v>
      </c>
      <c r="BZ238" s="54" t="s">
        <v>88</v>
      </c>
      <c r="CA238" s="9">
        <f t="shared" si="138"/>
        <v>0</v>
      </c>
      <c r="CB238" s="54" t="s">
        <v>93</v>
      </c>
      <c r="CC238" s="9">
        <f t="shared" si="139"/>
        <v>0</v>
      </c>
      <c r="CD238" s="54" t="s">
        <v>99</v>
      </c>
      <c r="CE238" s="9">
        <f t="shared" si="140"/>
        <v>0</v>
      </c>
      <c r="CF238" s="54" t="s">
        <v>102</v>
      </c>
      <c r="CG238" s="9">
        <f t="shared" si="141"/>
        <v>0</v>
      </c>
      <c r="CH238" s="9"/>
      <c r="CI238" s="54" t="s">
        <v>75</v>
      </c>
      <c r="CJ238" s="9">
        <f t="shared" si="142"/>
        <v>0</v>
      </c>
      <c r="CK238" s="55" t="s">
        <v>138</v>
      </c>
      <c r="CL238" s="9">
        <f t="shared" si="143"/>
        <v>0</v>
      </c>
      <c r="CM238" s="54" t="s">
        <v>88</v>
      </c>
      <c r="CN238" s="9">
        <f t="shared" si="144"/>
        <v>0</v>
      </c>
      <c r="CO238" s="54" t="s">
        <v>93</v>
      </c>
      <c r="CP238" s="9">
        <f t="shared" si="145"/>
        <v>0</v>
      </c>
      <c r="CQ238" s="54" t="s">
        <v>99</v>
      </c>
      <c r="CR238" s="9">
        <f t="shared" si="146"/>
        <v>0</v>
      </c>
      <c r="CS238" s="54" t="s">
        <v>102</v>
      </c>
      <c r="CT238" s="9">
        <f t="shared" si="147"/>
        <v>0</v>
      </c>
    </row>
    <row r="239" spans="1:98" x14ac:dyDescent="0.15">
      <c r="A239" s="33" t="s">
        <v>638</v>
      </c>
      <c r="B239" s="34" t="s">
        <v>639</v>
      </c>
      <c r="C239" s="35" t="s">
        <v>170</v>
      </c>
      <c r="D239" s="35" t="s">
        <v>51</v>
      </c>
      <c r="E239" s="9"/>
      <c r="F239" s="36"/>
      <c r="G239" s="33">
        <v>92</v>
      </c>
      <c r="H239" s="9">
        <v>43</v>
      </c>
      <c r="I239" s="9">
        <v>47</v>
      </c>
      <c r="J239" s="9">
        <v>26</v>
      </c>
      <c r="K239" s="9">
        <v>49</v>
      </c>
      <c r="L239" s="9">
        <v>30.5</v>
      </c>
      <c r="M239" s="4">
        <f t="shared" si="111"/>
        <v>287.5</v>
      </c>
      <c r="N239" s="33"/>
      <c r="O239" s="9">
        <f>IF($D239="理科",IF(AND($M239&gt;='高考-分数线'!$C$2,$G239&gt;='高考-分数线'!$D$2),36,IF($G239&gt;='高考-分数线'!$D$2,18,0)),IF($D239="文科",IF(AND($M239&gt;='高考-分数线'!$C$3,$G239&gt;='高考-分数线'!$D$3),36,IF($G239&gt;='高考-分数线'!$D$3,18,0))))</f>
        <v>0</v>
      </c>
      <c r="P239" s="9">
        <f>IF($D239="理科",IF(AND($M239&gt;='高考-分数线'!$C$2,H239&gt;='高考-分数线'!$E$2),36,IF(H239&gt;='高考-分数线'!$E$2,18,0)),IF($D239="文科",IF(AND($M239&gt;='高考-分数线'!$C$3,H239&gt;='高考-分数线'!$E$3),36,IF(H239&gt;='高考-分数线'!$E$3,18,0))))</f>
        <v>0</v>
      </c>
      <c r="Q239" s="9">
        <f>IF($D239="理科",IF(AND($M239&gt;='高考-分数线'!$C$2,I239&gt;='高考-分数线'!$F$2),36,IF(I239&gt;='高考-分数线'!$F$2,18,0)),IF($D239="文科",IF(AND($M239&gt;='高考-分数线'!$C$3,I239&gt;='高考-分数线'!$F$3),36,IF(I239&gt;='高考-分数线'!$F$3,18,0))))</f>
        <v>0</v>
      </c>
      <c r="R239" s="9">
        <f>IF($D239="理科",IF(AND($M239&gt;='高考-分数线'!$C$2,J239&gt;='高考-分数线'!$G$2),36,IF(J239&gt;='高考-分数线'!$G$2,18,0)),IF($D239="文科",IF(AND($M239&gt;='高考-分数线'!$C$3,J239&gt;='高考-分数线'!$G$3),36,IF(J239&gt;='高考-分数线'!$G$3,18,0))))</f>
        <v>0</v>
      </c>
      <c r="S239" s="9">
        <f>IF($D239="理科",IF(AND($M239&gt;='高考-分数线'!$C$2,K239&gt;='高考-分数线'!$H$2),36,IF(K239&gt;='高考-分数线'!$H$2,18,0)),IF($D239="文科",IF(AND($M239&gt;='高考-分数线'!$C$3,K239&gt;='高考-分数线'!$H$3),36,IF(K239&gt;='高考-分数线'!$H$3,18,0))))</f>
        <v>0</v>
      </c>
      <c r="T239" s="9">
        <f>IF($D239="理科",IF(AND($M239&gt;='高考-分数线'!$C$2,L239&gt;='高考-分数线'!$I$2),36,IF(L239&gt;='高考-分数线'!$I$2,18,0)),IF($D239="文科",IF(AND($M239&gt;='高考-分数线'!$C$3,L239&gt;='高考-分数线'!$I$3),36,IF(L239&gt;='高考-分数线'!$I$3,18,0))))</f>
        <v>0</v>
      </c>
      <c r="U239" s="33"/>
      <c r="V239" s="54" t="s">
        <v>77</v>
      </c>
      <c r="W239" s="9">
        <f t="shared" si="112"/>
        <v>0</v>
      </c>
      <c r="X239" s="54" t="s">
        <v>81</v>
      </c>
      <c r="Y239" s="9">
        <f t="shared" si="113"/>
        <v>0</v>
      </c>
      <c r="Z239" s="54" t="s">
        <v>90</v>
      </c>
      <c r="AA239" s="9">
        <f t="shared" si="114"/>
        <v>0</v>
      </c>
      <c r="AB239" s="54" t="s">
        <v>93</v>
      </c>
      <c r="AC239" s="9">
        <f t="shared" si="115"/>
        <v>0</v>
      </c>
      <c r="AD239" s="54" t="s">
        <v>125</v>
      </c>
      <c r="AE239" s="9">
        <f t="shared" si="116"/>
        <v>0</v>
      </c>
      <c r="AF239" s="54" t="s">
        <v>102</v>
      </c>
      <c r="AG239" s="9">
        <f t="shared" si="117"/>
        <v>0</v>
      </c>
      <c r="AH239" s="9"/>
      <c r="AI239" s="9" t="s">
        <v>77</v>
      </c>
      <c r="AJ239" s="9">
        <f t="shared" si="118"/>
        <v>0</v>
      </c>
      <c r="AK239" s="55" t="s">
        <v>83</v>
      </c>
      <c r="AL239" s="9">
        <f t="shared" si="119"/>
        <v>0</v>
      </c>
      <c r="AM239" s="9" t="s">
        <v>86</v>
      </c>
      <c r="AN239" s="9">
        <f t="shared" si="120"/>
        <v>0</v>
      </c>
      <c r="AO239" s="54" t="s">
        <v>93</v>
      </c>
      <c r="AP239" s="9">
        <f t="shared" si="121"/>
        <v>0</v>
      </c>
      <c r="AQ239" s="54" t="s">
        <v>99</v>
      </c>
      <c r="AR239" s="9">
        <f t="shared" si="122"/>
        <v>0</v>
      </c>
      <c r="AS239" s="54" t="s">
        <v>121</v>
      </c>
      <c r="AT239" s="9">
        <f t="shared" si="123"/>
        <v>0</v>
      </c>
      <c r="AU239" s="9"/>
      <c r="AV239" s="54" t="s">
        <v>74</v>
      </c>
      <c r="AW239" s="9">
        <f t="shared" si="124"/>
        <v>0</v>
      </c>
      <c r="AX239" s="54" t="s">
        <v>79</v>
      </c>
      <c r="AY239" s="9">
        <f t="shared" si="125"/>
        <v>0</v>
      </c>
      <c r="AZ239" s="54" t="s">
        <v>88</v>
      </c>
      <c r="BA239" s="9">
        <f t="shared" si="126"/>
        <v>0</v>
      </c>
      <c r="BB239" s="54" t="s">
        <v>94</v>
      </c>
      <c r="BC239" s="9">
        <f t="shared" si="127"/>
        <v>0</v>
      </c>
      <c r="BD239" s="54" t="s">
        <v>99</v>
      </c>
      <c r="BE239" s="9">
        <f t="shared" si="128"/>
        <v>0</v>
      </c>
      <c r="BF239" s="54" t="s">
        <v>102</v>
      </c>
      <c r="BG239" s="9">
        <f t="shared" si="129"/>
        <v>0</v>
      </c>
      <c r="BH239" s="9"/>
      <c r="BI239" s="54" t="s">
        <v>74</v>
      </c>
      <c r="BJ239" s="9">
        <f t="shared" si="130"/>
        <v>0</v>
      </c>
      <c r="BK239" s="55" t="s">
        <v>79</v>
      </c>
      <c r="BL239" s="9">
        <f t="shared" si="131"/>
        <v>0</v>
      </c>
      <c r="BM239" s="54" t="s">
        <v>87</v>
      </c>
      <c r="BN239" s="9">
        <f t="shared" si="132"/>
        <v>0</v>
      </c>
      <c r="BO239" s="54" t="s">
        <v>94</v>
      </c>
      <c r="BP239" s="9">
        <f t="shared" si="133"/>
        <v>0</v>
      </c>
      <c r="BQ239" s="54" t="s">
        <v>99</v>
      </c>
      <c r="BR239" s="9">
        <f t="shared" si="134"/>
        <v>0</v>
      </c>
      <c r="BS239" s="54" t="s">
        <v>102</v>
      </c>
      <c r="BT239" s="9">
        <f t="shared" si="135"/>
        <v>0</v>
      </c>
      <c r="BU239" s="9"/>
      <c r="BV239" s="54" t="s">
        <v>75</v>
      </c>
      <c r="BW239" s="9">
        <f t="shared" si="136"/>
        <v>0</v>
      </c>
      <c r="BX239" s="55" t="s">
        <v>138</v>
      </c>
      <c r="BY239" s="9">
        <f t="shared" si="137"/>
        <v>0</v>
      </c>
      <c r="BZ239" s="54" t="s">
        <v>88</v>
      </c>
      <c r="CA239" s="9">
        <f t="shared" si="138"/>
        <v>0</v>
      </c>
      <c r="CB239" s="54" t="s">
        <v>93</v>
      </c>
      <c r="CC239" s="9">
        <f t="shared" si="139"/>
        <v>0</v>
      </c>
      <c r="CD239" s="54" t="s">
        <v>99</v>
      </c>
      <c r="CE239" s="9">
        <f t="shared" si="140"/>
        <v>0</v>
      </c>
      <c r="CF239" s="54" t="s">
        <v>102</v>
      </c>
      <c r="CG239" s="9">
        <f t="shared" si="141"/>
        <v>0</v>
      </c>
      <c r="CH239" s="9"/>
      <c r="CI239" s="54" t="s">
        <v>75</v>
      </c>
      <c r="CJ239" s="9">
        <f t="shared" si="142"/>
        <v>0</v>
      </c>
      <c r="CK239" s="55" t="s">
        <v>138</v>
      </c>
      <c r="CL239" s="9">
        <f t="shared" si="143"/>
        <v>0</v>
      </c>
      <c r="CM239" s="54" t="s">
        <v>88</v>
      </c>
      <c r="CN239" s="9">
        <f t="shared" si="144"/>
        <v>0</v>
      </c>
      <c r="CO239" s="54" t="s">
        <v>93</v>
      </c>
      <c r="CP239" s="9">
        <f t="shared" si="145"/>
        <v>0</v>
      </c>
      <c r="CQ239" s="54" t="s">
        <v>99</v>
      </c>
      <c r="CR239" s="9">
        <f t="shared" si="146"/>
        <v>0</v>
      </c>
      <c r="CS239" s="54" t="s">
        <v>102</v>
      </c>
      <c r="CT239" s="9">
        <f t="shared" si="147"/>
        <v>0</v>
      </c>
    </row>
    <row r="240" spans="1:98" x14ac:dyDescent="0.15">
      <c r="A240" s="33" t="s">
        <v>640</v>
      </c>
      <c r="B240" s="34" t="s">
        <v>641</v>
      </c>
      <c r="C240" s="35" t="s">
        <v>170</v>
      </c>
      <c r="D240" s="35" t="s">
        <v>51</v>
      </c>
      <c r="E240" s="9"/>
      <c r="F240" s="36"/>
      <c r="G240" s="33">
        <v>78</v>
      </c>
      <c r="H240" s="9">
        <v>51</v>
      </c>
      <c r="I240" s="9">
        <v>61</v>
      </c>
      <c r="J240" s="9">
        <v>30</v>
      </c>
      <c r="K240" s="9">
        <v>25</v>
      </c>
      <c r="L240" s="9">
        <v>41.5</v>
      </c>
      <c r="M240" s="4">
        <f t="shared" si="111"/>
        <v>286.5</v>
      </c>
      <c r="N240" s="33"/>
      <c r="O240" s="9">
        <f>IF($D240="理科",IF(AND($M240&gt;='高考-分数线'!$C$2,$G240&gt;='高考-分数线'!$D$2),36,IF($G240&gt;='高考-分数线'!$D$2,18,0)),IF($D240="文科",IF(AND($M240&gt;='高考-分数线'!$C$3,$G240&gt;='高考-分数线'!$D$3),36,IF($G240&gt;='高考-分数线'!$D$3,18,0))))</f>
        <v>0</v>
      </c>
      <c r="P240" s="9">
        <f>IF($D240="理科",IF(AND($M240&gt;='高考-分数线'!$C$2,H240&gt;='高考-分数线'!$E$2),36,IF(H240&gt;='高考-分数线'!$E$2,18,0)),IF($D240="文科",IF(AND($M240&gt;='高考-分数线'!$C$3,H240&gt;='高考-分数线'!$E$3),36,IF(H240&gt;='高考-分数线'!$E$3,18,0))))</f>
        <v>0</v>
      </c>
      <c r="Q240" s="9">
        <f>IF($D240="理科",IF(AND($M240&gt;='高考-分数线'!$C$2,I240&gt;='高考-分数线'!$F$2),36,IF(I240&gt;='高考-分数线'!$F$2,18,0)),IF($D240="文科",IF(AND($M240&gt;='高考-分数线'!$C$3,I240&gt;='高考-分数线'!$F$3),36,IF(I240&gt;='高考-分数线'!$F$3,18,0))))</f>
        <v>0</v>
      </c>
      <c r="R240" s="9">
        <f>IF($D240="理科",IF(AND($M240&gt;='高考-分数线'!$C$2,J240&gt;='高考-分数线'!$G$2),36,IF(J240&gt;='高考-分数线'!$G$2,18,0)),IF($D240="文科",IF(AND($M240&gt;='高考-分数线'!$C$3,J240&gt;='高考-分数线'!$G$3),36,IF(J240&gt;='高考-分数线'!$G$3,18,0))))</f>
        <v>0</v>
      </c>
      <c r="S240" s="9">
        <f>IF($D240="理科",IF(AND($M240&gt;='高考-分数线'!$C$2,K240&gt;='高考-分数线'!$H$2),36,IF(K240&gt;='高考-分数线'!$H$2,18,0)),IF($D240="文科",IF(AND($M240&gt;='高考-分数线'!$C$3,K240&gt;='高考-分数线'!$H$3),36,IF(K240&gt;='高考-分数线'!$H$3,18,0))))</f>
        <v>0</v>
      </c>
      <c r="T240" s="9">
        <f>IF($D240="理科",IF(AND($M240&gt;='高考-分数线'!$C$2,L240&gt;='高考-分数线'!$I$2),36,IF(L240&gt;='高考-分数线'!$I$2,18,0)),IF($D240="文科",IF(AND($M240&gt;='高考-分数线'!$C$3,L240&gt;='高考-分数线'!$I$3),36,IF(L240&gt;='高考-分数线'!$I$3,18,0))))</f>
        <v>0</v>
      </c>
      <c r="U240" s="33"/>
      <c r="V240" s="54" t="s">
        <v>75</v>
      </c>
      <c r="W240" s="9">
        <f t="shared" si="112"/>
        <v>0</v>
      </c>
      <c r="X240" s="54" t="s">
        <v>80</v>
      </c>
      <c r="Y240" s="9">
        <f t="shared" si="113"/>
        <v>0</v>
      </c>
      <c r="Z240" s="54" t="s">
        <v>89</v>
      </c>
      <c r="AA240" s="9">
        <f t="shared" si="114"/>
        <v>0</v>
      </c>
      <c r="AB240" s="54" t="s">
        <v>93</v>
      </c>
      <c r="AC240" s="9">
        <f t="shared" si="115"/>
        <v>0</v>
      </c>
      <c r="AD240" s="54" t="s">
        <v>96</v>
      </c>
      <c r="AE240" s="9">
        <f t="shared" si="116"/>
        <v>0</v>
      </c>
      <c r="AF240" s="54" t="s">
        <v>102</v>
      </c>
      <c r="AG240" s="9">
        <f t="shared" si="117"/>
        <v>0</v>
      </c>
      <c r="AH240" s="9"/>
      <c r="AI240" s="9" t="s">
        <v>74</v>
      </c>
      <c r="AJ240" s="9">
        <f t="shared" si="118"/>
        <v>0</v>
      </c>
      <c r="AK240" s="55" t="s">
        <v>79</v>
      </c>
      <c r="AL240" s="9">
        <f t="shared" si="119"/>
        <v>0</v>
      </c>
      <c r="AM240" s="9" t="s">
        <v>90</v>
      </c>
      <c r="AN240" s="9">
        <f t="shared" si="120"/>
        <v>0</v>
      </c>
      <c r="AO240" s="54" t="s">
        <v>94</v>
      </c>
      <c r="AP240" s="9">
        <f t="shared" si="121"/>
        <v>0</v>
      </c>
      <c r="AQ240" s="54" t="s">
        <v>99</v>
      </c>
      <c r="AR240" s="9">
        <f t="shared" si="122"/>
        <v>0</v>
      </c>
      <c r="AS240" s="54" t="s">
        <v>122</v>
      </c>
      <c r="AT240" s="9">
        <f t="shared" si="123"/>
        <v>0</v>
      </c>
      <c r="AU240" s="9"/>
      <c r="AV240" s="54" t="s">
        <v>75</v>
      </c>
      <c r="AW240" s="9">
        <f t="shared" si="124"/>
        <v>0</v>
      </c>
      <c r="AX240" s="54" t="s">
        <v>79</v>
      </c>
      <c r="AY240" s="9">
        <f t="shared" si="125"/>
        <v>0</v>
      </c>
      <c r="AZ240" s="54" t="s">
        <v>85</v>
      </c>
      <c r="BA240" s="9">
        <f t="shared" si="126"/>
        <v>0</v>
      </c>
      <c r="BB240" s="54" t="s">
        <v>94</v>
      </c>
      <c r="BC240" s="9">
        <f t="shared" si="127"/>
        <v>0</v>
      </c>
      <c r="BD240" s="54" t="s">
        <v>99</v>
      </c>
      <c r="BE240" s="9">
        <f t="shared" si="128"/>
        <v>0</v>
      </c>
      <c r="BF240" s="54" t="s">
        <v>102</v>
      </c>
      <c r="BG240" s="9">
        <f t="shared" si="129"/>
        <v>0</v>
      </c>
      <c r="BH240" s="9"/>
      <c r="BI240" s="54" t="s">
        <v>75</v>
      </c>
      <c r="BJ240" s="9">
        <f t="shared" si="130"/>
        <v>0</v>
      </c>
      <c r="BK240" s="55" t="s">
        <v>79</v>
      </c>
      <c r="BL240" s="9">
        <f t="shared" si="131"/>
        <v>0</v>
      </c>
      <c r="BM240" s="54" t="s">
        <v>85</v>
      </c>
      <c r="BN240" s="9">
        <f t="shared" si="132"/>
        <v>0</v>
      </c>
      <c r="BO240" s="54" t="s">
        <v>94</v>
      </c>
      <c r="BP240" s="9">
        <f t="shared" si="133"/>
        <v>0</v>
      </c>
      <c r="BQ240" s="54" t="s">
        <v>99</v>
      </c>
      <c r="BR240" s="9">
        <f t="shared" si="134"/>
        <v>0</v>
      </c>
      <c r="BS240" s="54" t="s">
        <v>102</v>
      </c>
      <c r="BT240" s="9">
        <f t="shared" si="135"/>
        <v>0</v>
      </c>
      <c r="BU240" s="9"/>
      <c r="BV240" s="54" t="s">
        <v>75</v>
      </c>
      <c r="BW240" s="9">
        <f t="shared" si="136"/>
        <v>0</v>
      </c>
      <c r="BX240" s="55" t="s">
        <v>138</v>
      </c>
      <c r="BY240" s="9">
        <f t="shared" si="137"/>
        <v>0</v>
      </c>
      <c r="BZ240" s="54" t="s">
        <v>88</v>
      </c>
      <c r="CA240" s="9">
        <f t="shared" si="138"/>
        <v>0</v>
      </c>
      <c r="CB240" s="54" t="s">
        <v>93</v>
      </c>
      <c r="CC240" s="9">
        <f t="shared" si="139"/>
        <v>0</v>
      </c>
      <c r="CD240" s="54" t="s">
        <v>99</v>
      </c>
      <c r="CE240" s="9">
        <f t="shared" si="140"/>
        <v>0</v>
      </c>
      <c r="CF240" s="54" t="s">
        <v>102</v>
      </c>
      <c r="CG240" s="9">
        <f t="shared" si="141"/>
        <v>0</v>
      </c>
      <c r="CH240" s="9"/>
      <c r="CI240" s="54" t="s">
        <v>75</v>
      </c>
      <c r="CJ240" s="9">
        <f t="shared" si="142"/>
        <v>0</v>
      </c>
      <c r="CK240" s="55" t="s">
        <v>138</v>
      </c>
      <c r="CL240" s="9">
        <f t="shared" si="143"/>
        <v>0</v>
      </c>
      <c r="CM240" s="54" t="s">
        <v>88</v>
      </c>
      <c r="CN240" s="9">
        <f t="shared" si="144"/>
        <v>0</v>
      </c>
      <c r="CO240" s="54" t="s">
        <v>93</v>
      </c>
      <c r="CP240" s="9">
        <f t="shared" si="145"/>
        <v>0</v>
      </c>
      <c r="CQ240" s="54" t="s">
        <v>99</v>
      </c>
      <c r="CR240" s="9">
        <f t="shared" si="146"/>
        <v>0</v>
      </c>
      <c r="CS240" s="54" t="s">
        <v>102</v>
      </c>
      <c r="CT240" s="9">
        <f t="shared" si="147"/>
        <v>0</v>
      </c>
    </row>
    <row r="241" spans="1:98" x14ac:dyDescent="0.15">
      <c r="A241" s="33" t="s">
        <v>642</v>
      </c>
      <c r="B241" s="34" t="s">
        <v>643</v>
      </c>
      <c r="C241" s="35" t="s">
        <v>170</v>
      </c>
      <c r="D241" s="35" t="s">
        <v>51</v>
      </c>
      <c r="E241" s="9"/>
      <c r="F241" s="36"/>
      <c r="G241" s="33">
        <v>100</v>
      </c>
      <c r="H241" s="9">
        <v>25</v>
      </c>
      <c r="I241" s="9">
        <v>52</v>
      </c>
      <c r="J241" s="9">
        <v>46</v>
      </c>
      <c r="K241" s="9">
        <v>20</v>
      </c>
      <c r="L241" s="9">
        <v>43</v>
      </c>
      <c r="M241" s="4">
        <f t="shared" si="111"/>
        <v>286</v>
      </c>
      <c r="N241" s="33"/>
      <c r="O241" s="9">
        <f>IF($D241="理科",IF(AND($M241&gt;='高考-分数线'!$C$2,$G241&gt;='高考-分数线'!$D$2),36,IF($G241&gt;='高考-分数线'!$D$2,18,0)),IF($D241="文科",IF(AND($M241&gt;='高考-分数线'!$C$3,$G241&gt;='高考-分数线'!$D$3),36,IF($G241&gt;='高考-分数线'!$D$3,18,0))))</f>
        <v>0</v>
      </c>
      <c r="P241" s="9">
        <f>IF($D241="理科",IF(AND($M241&gt;='高考-分数线'!$C$2,H241&gt;='高考-分数线'!$E$2),36,IF(H241&gt;='高考-分数线'!$E$2,18,0)),IF($D241="文科",IF(AND($M241&gt;='高考-分数线'!$C$3,H241&gt;='高考-分数线'!$E$3),36,IF(H241&gt;='高考-分数线'!$E$3,18,0))))</f>
        <v>0</v>
      </c>
      <c r="Q241" s="9">
        <f>IF($D241="理科",IF(AND($M241&gt;='高考-分数线'!$C$2,I241&gt;='高考-分数线'!$F$2),36,IF(I241&gt;='高考-分数线'!$F$2,18,0)),IF($D241="文科",IF(AND($M241&gt;='高考-分数线'!$C$3,I241&gt;='高考-分数线'!$F$3),36,IF(I241&gt;='高考-分数线'!$F$3,18,0))))</f>
        <v>0</v>
      </c>
      <c r="R241" s="9">
        <f>IF($D241="理科",IF(AND($M241&gt;='高考-分数线'!$C$2,J241&gt;='高考-分数线'!$G$2),36,IF(J241&gt;='高考-分数线'!$G$2,18,0)),IF($D241="文科",IF(AND($M241&gt;='高考-分数线'!$C$3,J241&gt;='高考-分数线'!$G$3),36,IF(J241&gt;='高考-分数线'!$G$3,18,0))))</f>
        <v>0</v>
      </c>
      <c r="S241" s="9">
        <f>IF($D241="理科",IF(AND($M241&gt;='高考-分数线'!$C$2,K241&gt;='高考-分数线'!$H$2),36,IF(K241&gt;='高考-分数线'!$H$2,18,0)),IF($D241="文科",IF(AND($M241&gt;='高考-分数线'!$C$3,K241&gt;='高考-分数线'!$H$3),36,IF(K241&gt;='高考-分数线'!$H$3,18,0))))</f>
        <v>0</v>
      </c>
      <c r="T241" s="9">
        <f>IF($D241="理科",IF(AND($M241&gt;='高考-分数线'!$C$2,L241&gt;='高考-分数线'!$I$2),36,IF(L241&gt;='高考-分数线'!$I$2,18,0)),IF($D241="文科",IF(AND($M241&gt;='高考-分数线'!$C$3,L241&gt;='高考-分数线'!$I$3),36,IF(L241&gt;='高考-分数线'!$I$3,18,0))))</f>
        <v>0</v>
      </c>
      <c r="U241" s="33"/>
      <c r="V241" s="54" t="s">
        <v>78</v>
      </c>
      <c r="W241" s="9">
        <f t="shared" si="112"/>
        <v>0</v>
      </c>
      <c r="X241" s="54" t="s">
        <v>79</v>
      </c>
      <c r="Y241" s="9">
        <f t="shared" si="113"/>
        <v>0</v>
      </c>
      <c r="Z241" s="54" t="s">
        <v>86</v>
      </c>
      <c r="AA241" s="9">
        <f t="shared" si="114"/>
        <v>0</v>
      </c>
      <c r="AB241" s="54" t="s">
        <v>94</v>
      </c>
      <c r="AC241" s="9">
        <f t="shared" si="115"/>
        <v>0</v>
      </c>
      <c r="AD241" s="54" t="s">
        <v>99</v>
      </c>
      <c r="AE241" s="9">
        <f t="shared" si="116"/>
        <v>0</v>
      </c>
      <c r="AF241" s="54" t="s">
        <v>102</v>
      </c>
      <c r="AG241" s="9">
        <f t="shared" si="117"/>
        <v>0</v>
      </c>
      <c r="AH241" s="9"/>
      <c r="AI241" s="9" t="s">
        <v>74</v>
      </c>
      <c r="AJ241" s="9">
        <f t="shared" si="118"/>
        <v>0</v>
      </c>
      <c r="AK241" s="55" t="s">
        <v>79</v>
      </c>
      <c r="AL241" s="9">
        <f t="shared" si="119"/>
        <v>0</v>
      </c>
      <c r="AM241" s="9" t="s">
        <v>90</v>
      </c>
      <c r="AN241" s="9">
        <f t="shared" si="120"/>
        <v>0</v>
      </c>
      <c r="AO241" s="54" t="s">
        <v>94</v>
      </c>
      <c r="AP241" s="9">
        <f t="shared" si="121"/>
        <v>0</v>
      </c>
      <c r="AQ241" s="54" t="s">
        <v>96</v>
      </c>
      <c r="AR241" s="9">
        <f t="shared" si="122"/>
        <v>0</v>
      </c>
      <c r="AS241" s="54" t="s">
        <v>102</v>
      </c>
      <c r="AT241" s="9">
        <f t="shared" si="123"/>
        <v>0</v>
      </c>
      <c r="AU241" s="9"/>
      <c r="AV241" s="54" t="s">
        <v>74</v>
      </c>
      <c r="AW241" s="9">
        <f t="shared" si="124"/>
        <v>0</v>
      </c>
      <c r="AX241" s="54" t="s">
        <v>80</v>
      </c>
      <c r="AY241" s="9">
        <f t="shared" si="125"/>
        <v>0</v>
      </c>
      <c r="AZ241" s="54" t="s">
        <v>90</v>
      </c>
      <c r="BA241" s="9">
        <f t="shared" si="126"/>
        <v>0</v>
      </c>
      <c r="BB241" s="54" t="s">
        <v>95</v>
      </c>
      <c r="BC241" s="9">
        <f t="shared" si="127"/>
        <v>0</v>
      </c>
      <c r="BD241" s="54" t="s">
        <v>99</v>
      </c>
      <c r="BE241" s="9">
        <f t="shared" si="128"/>
        <v>0</v>
      </c>
      <c r="BF241" s="54" t="s">
        <v>102</v>
      </c>
      <c r="BG241" s="9">
        <f t="shared" si="129"/>
        <v>0</v>
      </c>
      <c r="BH241" s="9"/>
      <c r="BI241" s="54" t="s">
        <v>74</v>
      </c>
      <c r="BJ241" s="9">
        <f t="shared" si="130"/>
        <v>0</v>
      </c>
      <c r="BK241" s="55" t="s">
        <v>80</v>
      </c>
      <c r="BL241" s="9">
        <f t="shared" si="131"/>
        <v>0</v>
      </c>
      <c r="BM241" s="54" t="s">
        <v>90</v>
      </c>
      <c r="BN241" s="9">
        <f t="shared" si="132"/>
        <v>0</v>
      </c>
      <c r="BO241" s="54" t="s">
        <v>95</v>
      </c>
      <c r="BP241" s="9">
        <f t="shared" si="133"/>
        <v>0</v>
      </c>
      <c r="BQ241" s="54" t="s">
        <v>99</v>
      </c>
      <c r="BR241" s="9">
        <f t="shared" si="134"/>
        <v>0</v>
      </c>
      <c r="BS241" s="54" t="s">
        <v>102</v>
      </c>
      <c r="BT241" s="9">
        <f t="shared" si="135"/>
        <v>0</v>
      </c>
      <c r="BU241" s="9"/>
      <c r="BV241" s="54" t="s">
        <v>74</v>
      </c>
      <c r="BW241" s="9">
        <f t="shared" si="136"/>
        <v>0</v>
      </c>
      <c r="BX241" s="55" t="s">
        <v>137</v>
      </c>
      <c r="BY241" s="9">
        <f t="shared" si="137"/>
        <v>0</v>
      </c>
      <c r="BZ241" s="54" t="s">
        <v>85</v>
      </c>
      <c r="CA241" s="9">
        <f t="shared" si="138"/>
        <v>0</v>
      </c>
      <c r="CB241" s="54" t="s">
        <v>94</v>
      </c>
      <c r="CC241" s="9">
        <f t="shared" si="139"/>
        <v>0</v>
      </c>
      <c r="CD241" s="54" t="s">
        <v>96</v>
      </c>
      <c r="CE241" s="9">
        <f t="shared" si="140"/>
        <v>0</v>
      </c>
      <c r="CF241" s="54" t="s">
        <v>122</v>
      </c>
      <c r="CG241" s="9">
        <f t="shared" si="141"/>
        <v>0</v>
      </c>
      <c r="CH241" s="9"/>
      <c r="CI241" s="54" t="s">
        <v>74</v>
      </c>
      <c r="CJ241" s="9">
        <f t="shared" si="142"/>
        <v>0</v>
      </c>
      <c r="CK241" s="55" t="s">
        <v>137</v>
      </c>
      <c r="CL241" s="9">
        <f t="shared" si="143"/>
        <v>0</v>
      </c>
      <c r="CM241" s="54" t="s">
        <v>85</v>
      </c>
      <c r="CN241" s="9">
        <f t="shared" si="144"/>
        <v>0</v>
      </c>
      <c r="CO241" s="54" t="s">
        <v>94</v>
      </c>
      <c r="CP241" s="9">
        <f t="shared" si="145"/>
        <v>0</v>
      </c>
      <c r="CQ241" s="54" t="s">
        <v>96</v>
      </c>
      <c r="CR241" s="9">
        <f t="shared" si="146"/>
        <v>0</v>
      </c>
      <c r="CS241" s="54" t="s">
        <v>122</v>
      </c>
      <c r="CT241" s="9">
        <f t="shared" si="147"/>
        <v>0</v>
      </c>
    </row>
    <row r="242" spans="1:98" x14ac:dyDescent="0.15">
      <c r="A242" s="33" t="s">
        <v>644</v>
      </c>
      <c r="B242" s="34" t="s">
        <v>645</v>
      </c>
      <c r="C242" s="35" t="s">
        <v>170</v>
      </c>
      <c r="D242" s="35" t="s">
        <v>51</v>
      </c>
      <c r="E242" s="9"/>
      <c r="F242" s="36"/>
      <c r="G242" s="33">
        <v>90</v>
      </c>
      <c r="H242" s="9">
        <v>59</v>
      </c>
      <c r="I242" s="9">
        <v>56</v>
      </c>
      <c r="J242" s="9">
        <v>23</v>
      </c>
      <c r="K242" s="9">
        <v>29</v>
      </c>
      <c r="L242" s="9">
        <v>27.5</v>
      </c>
      <c r="M242" s="4">
        <f t="shared" si="111"/>
        <v>284.5</v>
      </c>
      <c r="N242" s="33"/>
      <c r="O242" s="9">
        <f>IF($D242="理科",IF(AND($M242&gt;='高考-分数线'!$C$2,$G242&gt;='高考-分数线'!$D$2),36,IF($G242&gt;='高考-分数线'!$D$2,18,0)),IF($D242="文科",IF(AND($M242&gt;='高考-分数线'!$C$3,$G242&gt;='高考-分数线'!$D$3),36,IF($G242&gt;='高考-分数线'!$D$3,18,0))))</f>
        <v>0</v>
      </c>
      <c r="P242" s="9">
        <f>IF($D242="理科",IF(AND($M242&gt;='高考-分数线'!$C$2,H242&gt;='高考-分数线'!$E$2),36,IF(H242&gt;='高考-分数线'!$E$2,18,0)),IF($D242="文科",IF(AND($M242&gt;='高考-分数线'!$C$3,H242&gt;='高考-分数线'!$E$3),36,IF(H242&gt;='高考-分数线'!$E$3,18,0))))</f>
        <v>0</v>
      </c>
      <c r="Q242" s="9">
        <f>IF($D242="理科",IF(AND($M242&gt;='高考-分数线'!$C$2,I242&gt;='高考-分数线'!$F$2),36,IF(I242&gt;='高考-分数线'!$F$2,18,0)),IF($D242="文科",IF(AND($M242&gt;='高考-分数线'!$C$3,I242&gt;='高考-分数线'!$F$3),36,IF(I242&gt;='高考-分数线'!$F$3,18,0))))</f>
        <v>0</v>
      </c>
      <c r="R242" s="9">
        <f>IF($D242="理科",IF(AND($M242&gt;='高考-分数线'!$C$2,J242&gt;='高考-分数线'!$G$2),36,IF(J242&gt;='高考-分数线'!$G$2,18,0)),IF($D242="文科",IF(AND($M242&gt;='高考-分数线'!$C$3,J242&gt;='高考-分数线'!$G$3),36,IF(J242&gt;='高考-分数线'!$G$3,18,0))))</f>
        <v>0</v>
      </c>
      <c r="S242" s="9">
        <f>IF($D242="理科",IF(AND($M242&gt;='高考-分数线'!$C$2,K242&gt;='高考-分数线'!$H$2),36,IF(K242&gt;='高考-分数线'!$H$2,18,0)),IF($D242="文科",IF(AND($M242&gt;='高考-分数线'!$C$3,K242&gt;='高考-分数线'!$H$3),36,IF(K242&gt;='高考-分数线'!$H$3,18,0))))</f>
        <v>0</v>
      </c>
      <c r="T242" s="9">
        <f>IF($D242="理科",IF(AND($M242&gt;='高考-分数线'!$C$2,L242&gt;='高考-分数线'!$I$2),36,IF(L242&gt;='高考-分数线'!$I$2,18,0)),IF($D242="文科",IF(AND($M242&gt;='高考-分数线'!$C$3,L242&gt;='高考-分数线'!$I$3),36,IF(L242&gt;='高考-分数线'!$I$3,18,0))))</f>
        <v>0</v>
      </c>
      <c r="U242" s="33"/>
      <c r="V242" s="54" t="s">
        <v>77</v>
      </c>
      <c r="W242" s="9">
        <f t="shared" si="112"/>
        <v>0</v>
      </c>
      <c r="X242" s="54" t="s">
        <v>81</v>
      </c>
      <c r="Y242" s="9">
        <f t="shared" si="113"/>
        <v>0</v>
      </c>
      <c r="Z242" s="54" t="s">
        <v>90</v>
      </c>
      <c r="AA242" s="9">
        <f t="shared" si="114"/>
        <v>0</v>
      </c>
      <c r="AB242" s="54" t="s">
        <v>93</v>
      </c>
      <c r="AC242" s="9">
        <f t="shared" si="115"/>
        <v>0</v>
      </c>
      <c r="AD242" s="54" t="s">
        <v>125</v>
      </c>
      <c r="AE242" s="9">
        <f t="shared" si="116"/>
        <v>0</v>
      </c>
      <c r="AF242" s="54" t="s">
        <v>102</v>
      </c>
      <c r="AG242" s="9">
        <f t="shared" si="117"/>
        <v>0</v>
      </c>
      <c r="AH242" s="9"/>
      <c r="AI242" s="9" t="s">
        <v>74</v>
      </c>
      <c r="AJ242" s="9">
        <f t="shared" si="118"/>
        <v>0</v>
      </c>
      <c r="AK242" s="55" t="s">
        <v>79</v>
      </c>
      <c r="AL242" s="9">
        <f t="shared" si="119"/>
        <v>0</v>
      </c>
      <c r="AM242" s="9" t="s">
        <v>90</v>
      </c>
      <c r="AN242" s="9">
        <f t="shared" si="120"/>
        <v>0</v>
      </c>
      <c r="AO242" s="54" t="s">
        <v>94</v>
      </c>
      <c r="AP242" s="9">
        <f t="shared" si="121"/>
        <v>0</v>
      </c>
      <c r="AQ242" s="54" t="s">
        <v>96</v>
      </c>
      <c r="AR242" s="9">
        <f t="shared" si="122"/>
        <v>0</v>
      </c>
      <c r="AS242" s="54" t="s">
        <v>102</v>
      </c>
      <c r="AT242" s="9">
        <f t="shared" si="123"/>
        <v>0</v>
      </c>
      <c r="AU242" s="9"/>
      <c r="AV242" s="54" t="s">
        <v>75</v>
      </c>
      <c r="AW242" s="9">
        <f t="shared" si="124"/>
        <v>0</v>
      </c>
      <c r="AX242" s="54" t="s">
        <v>132</v>
      </c>
      <c r="AY242" s="9">
        <f t="shared" si="125"/>
        <v>0</v>
      </c>
      <c r="AZ242" s="54" t="s">
        <v>90</v>
      </c>
      <c r="BA242" s="9">
        <f t="shared" si="126"/>
        <v>0</v>
      </c>
      <c r="BB242" s="54" t="s">
        <v>94</v>
      </c>
      <c r="BC242" s="9">
        <f t="shared" si="127"/>
        <v>0</v>
      </c>
      <c r="BD242" s="54" t="s">
        <v>99</v>
      </c>
      <c r="BE242" s="9">
        <f t="shared" si="128"/>
        <v>0</v>
      </c>
      <c r="BF242" s="54" t="s">
        <v>102</v>
      </c>
      <c r="BG242" s="9">
        <f t="shared" si="129"/>
        <v>0</v>
      </c>
      <c r="BH242" s="9"/>
      <c r="BI242" s="54" t="s">
        <v>75</v>
      </c>
      <c r="BJ242" s="9">
        <f t="shared" si="130"/>
        <v>0</v>
      </c>
      <c r="BK242" s="55" t="s">
        <v>83</v>
      </c>
      <c r="BL242" s="9">
        <f t="shared" si="131"/>
        <v>0</v>
      </c>
      <c r="BM242" s="54" t="s">
        <v>90</v>
      </c>
      <c r="BN242" s="9">
        <f t="shared" si="132"/>
        <v>0</v>
      </c>
      <c r="BO242" s="54" t="s">
        <v>94</v>
      </c>
      <c r="BP242" s="9">
        <f t="shared" si="133"/>
        <v>0</v>
      </c>
      <c r="BQ242" s="54" t="s">
        <v>99</v>
      </c>
      <c r="BR242" s="9">
        <f t="shared" si="134"/>
        <v>0</v>
      </c>
      <c r="BS242" s="54" t="s">
        <v>102</v>
      </c>
      <c r="BT242" s="9">
        <f t="shared" si="135"/>
        <v>0</v>
      </c>
      <c r="BU242" s="9"/>
      <c r="BV242" s="54" t="s">
        <v>74</v>
      </c>
      <c r="BW242" s="9">
        <f t="shared" si="136"/>
        <v>0</v>
      </c>
      <c r="BX242" s="55" t="s">
        <v>137</v>
      </c>
      <c r="BY242" s="9">
        <f t="shared" si="137"/>
        <v>0</v>
      </c>
      <c r="BZ242" s="54" t="s">
        <v>85</v>
      </c>
      <c r="CA242" s="9">
        <f t="shared" si="138"/>
        <v>0</v>
      </c>
      <c r="CB242" s="54" t="s">
        <v>94</v>
      </c>
      <c r="CC242" s="9">
        <f t="shared" si="139"/>
        <v>0</v>
      </c>
      <c r="CD242" s="54" t="s">
        <v>96</v>
      </c>
      <c r="CE242" s="9">
        <f t="shared" si="140"/>
        <v>0</v>
      </c>
      <c r="CF242" s="54" t="s">
        <v>122</v>
      </c>
      <c r="CG242" s="9">
        <f t="shared" si="141"/>
        <v>0</v>
      </c>
      <c r="CH242" s="9"/>
      <c r="CI242" s="54" t="s">
        <v>74</v>
      </c>
      <c r="CJ242" s="9">
        <f t="shared" si="142"/>
        <v>0</v>
      </c>
      <c r="CK242" s="55" t="s">
        <v>137</v>
      </c>
      <c r="CL242" s="9">
        <f t="shared" si="143"/>
        <v>0</v>
      </c>
      <c r="CM242" s="54" t="s">
        <v>85</v>
      </c>
      <c r="CN242" s="9">
        <f t="shared" si="144"/>
        <v>0</v>
      </c>
      <c r="CO242" s="54" t="s">
        <v>94</v>
      </c>
      <c r="CP242" s="9">
        <f t="shared" si="145"/>
        <v>0</v>
      </c>
      <c r="CQ242" s="54" t="s">
        <v>96</v>
      </c>
      <c r="CR242" s="9">
        <f t="shared" si="146"/>
        <v>0</v>
      </c>
      <c r="CS242" s="54" t="s">
        <v>122</v>
      </c>
      <c r="CT242" s="9">
        <f t="shared" si="147"/>
        <v>0</v>
      </c>
    </row>
    <row r="243" spans="1:98" x14ac:dyDescent="0.15">
      <c r="A243" s="33" t="s">
        <v>646</v>
      </c>
      <c r="B243" s="34" t="s">
        <v>647</v>
      </c>
      <c r="C243" s="35" t="s">
        <v>648</v>
      </c>
      <c r="D243" s="35" t="s">
        <v>51</v>
      </c>
      <c r="E243" s="9"/>
      <c r="F243" s="36"/>
      <c r="G243" s="33">
        <v>77</v>
      </c>
      <c r="H243" s="9">
        <v>52</v>
      </c>
      <c r="I243" s="9">
        <v>43</v>
      </c>
      <c r="J243" s="9">
        <v>22</v>
      </c>
      <c r="K243" s="9">
        <v>43</v>
      </c>
      <c r="L243" s="9">
        <v>46.5</v>
      </c>
      <c r="M243" s="4">
        <f t="shared" si="111"/>
        <v>283.5</v>
      </c>
      <c r="N243" s="33"/>
      <c r="O243" s="9">
        <f>IF($D243="理科",IF(AND($M243&gt;='高考-分数线'!$C$2,$G243&gt;='高考-分数线'!$D$2),36,IF($G243&gt;='高考-分数线'!$D$2,18,0)),IF($D243="文科",IF(AND($M243&gt;='高考-分数线'!$C$3,$G243&gt;='高考-分数线'!$D$3),36,IF($G243&gt;='高考-分数线'!$D$3,18,0))))</f>
        <v>0</v>
      </c>
      <c r="P243" s="9">
        <f>IF($D243="理科",IF(AND($M243&gt;='高考-分数线'!$C$2,H243&gt;='高考-分数线'!$E$2),36,IF(H243&gt;='高考-分数线'!$E$2,18,0)),IF($D243="文科",IF(AND($M243&gt;='高考-分数线'!$C$3,H243&gt;='高考-分数线'!$E$3),36,IF(H243&gt;='高考-分数线'!$E$3,18,0))))</f>
        <v>0</v>
      </c>
      <c r="Q243" s="9">
        <f>IF($D243="理科",IF(AND($M243&gt;='高考-分数线'!$C$2,I243&gt;='高考-分数线'!$F$2),36,IF(I243&gt;='高考-分数线'!$F$2,18,0)),IF($D243="文科",IF(AND($M243&gt;='高考-分数线'!$C$3,I243&gt;='高考-分数线'!$F$3),36,IF(I243&gt;='高考-分数线'!$F$3,18,0))))</f>
        <v>0</v>
      </c>
      <c r="R243" s="9">
        <f>IF($D243="理科",IF(AND($M243&gt;='高考-分数线'!$C$2,J243&gt;='高考-分数线'!$G$2),36,IF(J243&gt;='高考-分数线'!$G$2,18,0)),IF($D243="文科",IF(AND($M243&gt;='高考-分数线'!$C$3,J243&gt;='高考-分数线'!$G$3),36,IF(J243&gt;='高考-分数线'!$G$3,18,0))))</f>
        <v>0</v>
      </c>
      <c r="S243" s="9">
        <f>IF($D243="理科",IF(AND($M243&gt;='高考-分数线'!$C$2,K243&gt;='高考-分数线'!$H$2),36,IF(K243&gt;='高考-分数线'!$H$2,18,0)),IF($D243="文科",IF(AND($M243&gt;='高考-分数线'!$C$3,K243&gt;='高考-分数线'!$H$3),36,IF(K243&gt;='高考-分数线'!$H$3,18,0))))</f>
        <v>0</v>
      </c>
      <c r="T243" s="9">
        <f>IF($D243="理科",IF(AND($M243&gt;='高考-分数线'!$C$2,L243&gt;='高考-分数线'!$I$2),36,IF(L243&gt;='高考-分数线'!$I$2,18,0)),IF($D243="文科",IF(AND($M243&gt;='高考-分数线'!$C$3,L243&gt;='高考-分数线'!$I$3),36,IF(L243&gt;='高考-分数线'!$I$3,18,0))))</f>
        <v>0</v>
      </c>
      <c r="U243" s="33"/>
      <c r="V243" s="54" t="s">
        <v>77</v>
      </c>
      <c r="W243" s="9">
        <f t="shared" si="112"/>
        <v>0</v>
      </c>
      <c r="X243" s="54" t="s">
        <v>82</v>
      </c>
      <c r="Y243" s="9">
        <f t="shared" si="113"/>
        <v>0</v>
      </c>
      <c r="Z243" s="54" t="s">
        <v>90</v>
      </c>
      <c r="AA243" s="9">
        <f t="shared" si="114"/>
        <v>0</v>
      </c>
      <c r="AB243" s="54" t="s">
        <v>94</v>
      </c>
      <c r="AC243" s="9">
        <f t="shared" si="115"/>
        <v>0</v>
      </c>
      <c r="AD243" s="54" t="s">
        <v>96</v>
      </c>
      <c r="AE243" s="9">
        <f t="shared" si="116"/>
        <v>0</v>
      </c>
      <c r="AF243" s="54" t="s">
        <v>102</v>
      </c>
      <c r="AG243" s="9">
        <f t="shared" si="117"/>
        <v>0</v>
      </c>
      <c r="AH243" s="9"/>
      <c r="AI243" s="9" t="s">
        <v>78</v>
      </c>
      <c r="AJ243" s="9">
        <f t="shared" si="118"/>
        <v>0</v>
      </c>
      <c r="AK243" s="55" t="s">
        <v>82</v>
      </c>
      <c r="AL243" s="9">
        <f t="shared" si="119"/>
        <v>0</v>
      </c>
      <c r="AM243" s="9" t="s">
        <v>88</v>
      </c>
      <c r="AN243" s="9">
        <f t="shared" si="120"/>
        <v>0</v>
      </c>
      <c r="AO243" s="54" t="s">
        <v>95</v>
      </c>
      <c r="AP243" s="9">
        <f t="shared" si="121"/>
        <v>0</v>
      </c>
      <c r="AQ243" s="54" t="s">
        <v>96</v>
      </c>
      <c r="AR243" s="9">
        <f t="shared" si="122"/>
        <v>0</v>
      </c>
      <c r="AS243" s="54" t="s">
        <v>102</v>
      </c>
      <c r="AT243" s="9">
        <f t="shared" si="123"/>
        <v>0</v>
      </c>
      <c r="AU243" s="9"/>
      <c r="AV243" s="54" t="s">
        <v>78</v>
      </c>
      <c r="AW243" s="9">
        <f t="shared" si="124"/>
        <v>0</v>
      </c>
      <c r="AX243" s="54" t="s">
        <v>80</v>
      </c>
      <c r="AY243" s="9">
        <f t="shared" si="125"/>
        <v>0</v>
      </c>
      <c r="AZ243" s="54" t="s">
        <v>90</v>
      </c>
      <c r="BA243" s="9">
        <f t="shared" si="126"/>
        <v>0</v>
      </c>
      <c r="BB243" s="54" t="s">
        <v>93</v>
      </c>
      <c r="BC243" s="9">
        <f t="shared" si="127"/>
        <v>0</v>
      </c>
      <c r="BD243" s="54" t="s">
        <v>96</v>
      </c>
      <c r="BE243" s="9">
        <f t="shared" si="128"/>
        <v>0</v>
      </c>
      <c r="BF243" s="54" t="s">
        <v>121</v>
      </c>
      <c r="BG243" s="9">
        <f t="shared" si="129"/>
        <v>0</v>
      </c>
      <c r="BH243" s="9"/>
      <c r="BI243" s="54" t="s">
        <v>78</v>
      </c>
      <c r="BJ243" s="9">
        <f t="shared" si="130"/>
        <v>0</v>
      </c>
      <c r="BK243" s="55" t="s">
        <v>80</v>
      </c>
      <c r="BL243" s="9">
        <f t="shared" si="131"/>
        <v>0</v>
      </c>
      <c r="BM243" s="54" t="s">
        <v>90</v>
      </c>
      <c r="BN243" s="9">
        <f t="shared" si="132"/>
        <v>0</v>
      </c>
      <c r="BO243" s="54" t="s">
        <v>93</v>
      </c>
      <c r="BP243" s="9">
        <f t="shared" si="133"/>
        <v>0</v>
      </c>
      <c r="BQ243" s="54" t="s">
        <v>96</v>
      </c>
      <c r="BR243" s="9">
        <f t="shared" si="134"/>
        <v>0</v>
      </c>
      <c r="BS243" s="54" t="s">
        <v>121</v>
      </c>
      <c r="BT243" s="9">
        <f t="shared" si="135"/>
        <v>0</v>
      </c>
      <c r="BU243" s="9"/>
      <c r="BV243" s="54" t="s">
        <v>77</v>
      </c>
      <c r="BW243" s="9">
        <f t="shared" si="136"/>
        <v>0</v>
      </c>
      <c r="BX243" s="55" t="s">
        <v>83</v>
      </c>
      <c r="BY243" s="9">
        <f t="shared" si="137"/>
        <v>0</v>
      </c>
      <c r="BZ243" s="54" t="s">
        <v>90</v>
      </c>
      <c r="CA243" s="9">
        <f t="shared" si="138"/>
        <v>0</v>
      </c>
      <c r="CB243" s="54" t="s">
        <v>95</v>
      </c>
      <c r="CC243" s="9">
        <f t="shared" si="139"/>
        <v>0</v>
      </c>
      <c r="CD243" s="54" t="s">
        <v>99</v>
      </c>
      <c r="CE243" s="9">
        <f t="shared" si="140"/>
        <v>0</v>
      </c>
      <c r="CF243" s="54" t="s">
        <v>102</v>
      </c>
      <c r="CG243" s="9">
        <f t="shared" si="141"/>
        <v>0</v>
      </c>
      <c r="CH243" s="9"/>
      <c r="CI243" s="54" t="s">
        <v>77</v>
      </c>
      <c r="CJ243" s="9">
        <f t="shared" si="142"/>
        <v>0</v>
      </c>
      <c r="CK243" s="55" t="s">
        <v>83</v>
      </c>
      <c r="CL243" s="9">
        <f t="shared" si="143"/>
        <v>0</v>
      </c>
      <c r="CM243" s="54" t="s">
        <v>90</v>
      </c>
      <c r="CN243" s="9">
        <f t="shared" si="144"/>
        <v>0</v>
      </c>
      <c r="CO243" s="54" t="s">
        <v>95</v>
      </c>
      <c r="CP243" s="9">
        <f t="shared" si="145"/>
        <v>0</v>
      </c>
      <c r="CQ243" s="54" t="s">
        <v>99</v>
      </c>
      <c r="CR243" s="9">
        <f t="shared" si="146"/>
        <v>0</v>
      </c>
      <c r="CS243" s="54" t="s">
        <v>102</v>
      </c>
      <c r="CT243" s="9">
        <f t="shared" si="147"/>
        <v>0</v>
      </c>
    </row>
    <row r="244" spans="1:98" x14ac:dyDescent="0.15">
      <c r="A244" s="33" t="s">
        <v>649</v>
      </c>
      <c r="B244" s="34" t="s">
        <v>650</v>
      </c>
      <c r="C244" s="35" t="s">
        <v>170</v>
      </c>
      <c r="D244" s="35" t="s">
        <v>51</v>
      </c>
      <c r="E244" s="9"/>
      <c r="F244" s="36"/>
      <c r="G244" s="33">
        <v>72</v>
      </c>
      <c r="H244" s="9">
        <v>58</v>
      </c>
      <c r="I244" s="9">
        <v>44</v>
      </c>
      <c r="J244" s="9">
        <v>29</v>
      </c>
      <c r="K244" s="9">
        <v>36</v>
      </c>
      <c r="L244" s="9">
        <v>42</v>
      </c>
      <c r="M244" s="4">
        <f t="shared" si="111"/>
        <v>281</v>
      </c>
      <c r="N244" s="33"/>
      <c r="O244" s="9">
        <f>IF($D244="理科",IF(AND($M244&gt;='高考-分数线'!$C$2,$G244&gt;='高考-分数线'!$D$2),36,IF($G244&gt;='高考-分数线'!$D$2,18,0)),IF($D244="文科",IF(AND($M244&gt;='高考-分数线'!$C$3,$G244&gt;='高考-分数线'!$D$3),36,IF($G244&gt;='高考-分数线'!$D$3,18,0))))</f>
        <v>0</v>
      </c>
      <c r="P244" s="9">
        <f>IF($D244="理科",IF(AND($M244&gt;='高考-分数线'!$C$2,H244&gt;='高考-分数线'!$E$2),36,IF(H244&gt;='高考-分数线'!$E$2,18,0)),IF($D244="文科",IF(AND($M244&gt;='高考-分数线'!$C$3,H244&gt;='高考-分数线'!$E$3),36,IF(H244&gt;='高考-分数线'!$E$3,18,0))))</f>
        <v>0</v>
      </c>
      <c r="Q244" s="9">
        <f>IF($D244="理科",IF(AND($M244&gt;='高考-分数线'!$C$2,I244&gt;='高考-分数线'!$F$2),36,IF(I244&gt;='高考-分数线'!$F$2,18,0)),IF($D244="文科",IF(AND($M244&gt;='高考-分数线'!$C$3,I244&gt;='高考-分数线'!$F$3),36,IF(I244&gt;='高考-分数线'!$F$3,18,0))))</f>
        <v>0</v>
      </c>
      <c r="R244" s="9">
        <f>IF($D244="理科",IF(AND($M244&gt;='高考-分数线'!$C$2,J244&gt;='高考-分数线'!$G$2),36,IF(J244&gt;='高考-分数线'!$G$2,18,0)),IF($D244="文科",IF(AND($M244&gt;='高考-分数线'!$C$3,J244&gt;='高考-分数线'!$G$3),36,IF(J244&gt;='高考-分数线'!$G$3,18,0))))</f>
        <v>0</v>
      </c>
      <c r="S244" s="9">
        <f>IF($D244="理科",IF(AND($M244&gt;='高考-分数线'!$C$2,K244&gt;='高考-分数线'!$H$2),36,IF(K244&gt;='高考-分数线'!$H$2,18,0)),IF($D244="文科",IF(AND($M244&gt;='高考-分数线'!$C$3,K244&gt;='高考-分数线'!$H$3),36,IF(K244&gt;='高考-分数线'!$H$3,18,0))))</f>
        <v>0</v>
      </c>
      <c r="T244" s="9">
        <f>IF($D244="理科",IF(AND($M244&gt;='高考-分数线'!$C$2,L244&gt;='高考-分数线'!$I$2),36,IF(L244&gt;='高考-分数线'!$I$2,18,0)),IF($D244="文科",IF(AND($M244&gt;='高考-分数线'!$C$3,L244&gt;='高考-分数线'!$I$3),36,IF(L244&gt;='高考-分数线'!$I$3,18,0))))</f>
        <v>0</v>
      </c>
      <c r="U244" s="33"/>
      <c r="V244" s="54" t="s">
        <v>73</v>
      </c>
      <c r="W244" s="9">
        <f t="shared" si="112"/>
        <v>0</v>
      </c>
      <c r="X244" s="54" t="s">
        <v>80</v>
      </c>
      <c r="Y244" s="9">
        <f t="shared" si="113"/>
        <v>0</v>
      </c>
      <c r="Z244" s="54" t="s">
        <v>89</v>
      </c>
      <c r="AA244" s="9">
        <f t="shared" si="114"/>
        <v>0</v>
      </c>
      <c r="AB244" s="54" t="s">
        <v>95</v>
      </c>
      <c r="AC244" s="9">
        <f t="shared" si="115"/>
        <v>0</v>
      </c>
      <c r="AD244" s="54" t="s">
        <v>98</v>
      </c>
      <c r="AE244" s="9">
        <f t="shared" si="116"/>
        <v>0</v>
      </c>
      <c r="AF244" s="54" t="s">
        <v>121</v>
      </c>
      <c r="AG244" s="9">
        <f t="shared" si="117"/>
        <v>0</v>
      </c>
      <c r="AH244" s="9"/>
      <c r="AI244" s="9" t="s">
        <v>77</v>
      </c>
      <c r="AJ244" s="9">
        <f t="shared" si="118"/>
        <v>0</v>
      </c>
      <c r="AK244" s="55" t="s">
        <v>83</v>
      </c>
      <c r="AL244" s="9">
        <f t="shared" si="119"/>
        <v>0</v>
      </c>
      <c r="AM244" s="9" t="s">
        <v>86</v>
      </c>
      <c r="AN244" s="9">
        <f t="shared" si="120"/>
        <v>0</v>
      </c>
      <c r="AO244" s="54" t="s">
        <v>93</v>
      </c>
      <c r="AP244" s="9">
        <f t="shared" si="121"/>
        <v>0</v>
      </c>
      <c r="AQ244" s="54" t="s">
        <v>99</v>
      </c>
      <c r="AR244" s="9">
        <f t="shared" si="122"/>
        <v>0</v>
      </c>
      <c r="AS244" s="54" t="s">
        <v>102</v>
      </c>
      <c r="AT244" s="9">
        <f t="shared" si="123"/>
        <v>0</v>
      </c>
      <c r="AU244" s="9"/>
      <c r="AV244" s="54" t="s">
        <v>77</v>
      </c>
      <c r="AW244" s="9">
        <f t="shared" si="124"/>
        <v>0</v>
      </c>
      <c r="AX244" s="54" t="s">
        <v>80</v>
      </c>
      <c r="AY244" s="9">
        <f t="shared" si="125"/>
        <v>0</v>
      </c>
      <c r="AZ244" s="54" t="s">
        <v>85</v>
      </c>
      <c r="BA244" s="9">
        <f t="shared" si="126"/>
        <v>0</v>
      </c>
      <c r="BB244" s="54" t="s">
        <v>95</v>
      </c>
      <c r="BC244" s="9">
        <f t="shared" si="127"/>
        <v>0</v>
      </c>
      <c r="BD244" s="54" t="s">
        <v>99</v>
      </c>
      <c r="BE244" s="9">
        <f t="shared" si="128"/>
        <v>0</v>
      </c>
      <c r="BF244" s="54" t="s">
        <v>102</v>
      </c>
      <c r="BG244" s="9">
        <f t="shared" si="129"/>
        <v>0</v>
      </c>
      <c r="BH244" s="9"/>
      <c r="BI244" s="54" t="s">
        <v>77</v>
      </c>
      <c r="BJ244" s="9">
        <f t="shared" si="130"/>
        <v>0</v>
      </c>
      <c r="BK244" s="55" t="s">
        <v>80</v>
      </c>
      <c r="BL244" s="9">
        <f t="shared" si="131"/>
        <v>0</v>
      </c>
      <c r="BM244" s="54" t="s">
        <v>85</v>
      </c>
      <c r="BN244" s="9">
        <f t="shared" si="132"/>
        <v>0</v>
      </c>
      <c r="BO244" s="54" t="s">
        <v>95</v>
      </c>
      <c r="BP244" s="9">
        <f t="shared" si="133"/>
        <v>0</v>
      </c>
      <c r="BQ244" s="54" t="s">
        <v>99</v>
      </c>
      <c r="BR244" s="9">
        <f t="shared" si="134"/>
        <v>0</v>
      </c>
      <c r="BS244" s="54" t="s">
        <v>102</v>
      </c>
      <c r="BT244" s="9">
        <f t="shared" si="135"/>
        <v>0</v>
      </c>
      <c r="BU244" s="9"/>
      <c r="BV244" s="54" t="s">
        <v>75</v>
      </c>
      <c r="BW244" s="9">
        <f t="shared" si="136"/>
        <v>0</v>
      </c>
      <c r="BX244" s="55" t="s">
        <v>138</v>
      </c>
      <c r="BY244" s="9">
        <f t="shared" si="137"/>
        <v>0</v>
      </c>
      <c r="BZ244" s="54" t="s">
        <v>88</v>
      </c>
      <c r="CA244" s="9">
        <f t="shared" si="138"/>
        <v>0</v>
      </c>
      <c r="CB244" s="54" t="s">
        <v>93</v>
      </c>
      <c r="CC244" s="9">
        <f t="shared" si="139"/>
        <v>0</v>
      </c>
      <c r="CD244" s="54" t="s">
        <v>99</v>
      </c>
      <c r="CE244" s="9">
        <f t="shared" si="140"/>
        <v>0</v>
      </c>
      <c r="CF244" s="54" t="s">
        <v>102</v>
      </c>
      <c r="CG244" s="9">
        <f t="shared" si="141"/>
        <v>0</v>
      </c>
      <c r="CH244" s="9"/>
      <c r="CI244" s="54" t="s">
        <v>75</v>
      </c>
      <c r="CJ244" s="9">
        <f t="shared" si="142"/>
        <v>0</v>
      </c>
      <c r="CK244" s="55" t="s">
        <v>138</v>
      </c>
      <c r="CL244" s="9">
        <f t="shared" si="143"/>
        <v>0</v>
      </c>
      <c r="CM244" s="54" t="s">
        <v>88</v>
      </c>
      <c r="CN244" s="9">
        <f t="shared" si="144"/>
        <v>0</v>
      </c>
      <c r="CO244" s="54" t="s">
        <v>93</v>
      </c>
      <c r="CP244" s="9">
        <f t="shared" si="145"/>
        <v>0</v>
      </c>
      <c r="CQ244" s="54" t="s">
        <v>99</v>
      </c>
      <c r="CR244" s="9">
        <f t="shared" si="146"/>
        <v>0</v>
      </c>
      <c r="CS244" s="54" t="s">
        <v>102</v>
      </c>
      <c r="CT244" s="9">
        <f t="shared" si="147"/>
        <v>0</v>
      </c>
    </row>
    <row r="245" spans="1:98" x14ac:dyDescent="0.15">
      <c r="A245" s="33" t="s">
        <v>651</v>
      </c>
      <c r="B245" s="34" t="s">
        <v>652</v>
      </c>
      <c r="C245" s="35" t="s">
        <v>170</v>
      </c>
      <c r="D245" s="35" t="s">
        <v>51</v>
      </c>
      <c r="E245" s="9"/>
      <c r="F245" s="36"/>
      <c r="G245" s="33">
        <v>79</v>
      </c>
      <c r="H245" s="9">
        <v>69</v>
      </c>
      <c r="I245" s="9">
        <v>19</v>
      </c>
      <c r="J245" s="9">
        <v>39</v>
      </c>
      <c r="K245" s="9">
        <v>33</v>
      </c>
      <c r="L245" s="9">
        <v>41.5</v>
      </c>
      <c r="M245" s="4">
        <f t="shared" si="111"/>
        <v>280.5</v>
      </c>
      <c r="N245" s="33"/>
      <c r="O245" s="9">
        <f>IF($D245="理科",IF(AND($M245&gt;='高考-分数线'!$C$2,$G245&gt;='高考-分数线'!$D$2),36,IF($G245&gt;='高考-分数线'!$D$2,18,0)),IF($D245="文科",IF(AND($M245&gt;='高考-分数线'!$C$3,$G245&gt;='高考-分数线'!$D$3),36,IF($G245&gt;='高考-分数线'!$D$3,18,0))))</f>
        <v>0</v>
      </c>
      <c r="P245" s="9">
        <f>IF($D245="理科",IF(AND($M245&gt;='高考-分数线'!$C$2,H245&gt;='高考-分数线'!$E$2),36,IF(H245&gt;='高考-分数线'!$E$2,18,0)),IF($D245="文科",IF(AND($M245&gt;='高考-分数线'!$C$3,H245&gt;='高考-分数线'!$E$3),36,IF(H245&gt;='高考-分数线'!$E$3,18,0))))</f>
        <v>0</v>
      </c>
      <c r="Q245" s="9">
        <f>IF($D245="理科",IF(AND($M245&gt;='高考-分数线'!$C$2,I245&gt;='高考-分数线'!$F$2),36,IF(I245&gt;='高考-分数线'!$F$2,18,0)),IF($D245="文科",IF(AND($M245&gt;='高考-分数线'!$C$3,I245&gt;='高考-分数线'!$F$3),36,IF(I245&gt;='高考-分数线'!$F$3,18,0))))</f>
        <v>0</v>
      </c>
      <c r="R245" s="9">
        <f>IF($D245="理科",IF(AND($M245&gt;='高考-分数线'!$C$2,J245&gt;='高考-分数线'!$G$2),36,IF(J245&gt;='高考-分数线'!$G$2,18,0)),IF($D245="文科",IF(AND($M245&gt;='高考-分数线'!$C$3,J245&gt;='高考-分数线'!$G$3),36,IF(J245&gt;='高考-分数线'!$G$3,18,0))))</f>
        <v>0</v>
      </c>
      <c r="S245" s="9">
        <f>IF($D245="理科",IF(AND($M245&gt;='高考-分数线'!$C$2,K245&gt;='高考-分数线'!$H$2),36,IF(K245&gt;='高考-分数线'!$H$2,18,0)),IF($D245="文科",IF(AND($M245&gt;='高考-分数线'!$C$3,K245&gt;='高考-分数线'!$H$3),36,IF(K245&gt;='高考-分数线'!$H$3,18,0))))</f>
        <v>0</v>
      </c>
      <c r="T245" s="9">
        <f>IF($D245="理科",IF(AND($M245&gt;='高考-分数线'!$C$2,L245&gt;='高考-分数线'!$I$2),36,IF(L245&gt;='高考-分数线'!$I$2,18,0)),IF($D245="文科",IF(AND($M245&gt;='高考-分数线'!$C$3,L245&gt;='高考-分数线'!$I$3),36,IF(L245&gt;='高考-分数线'!$I$3,18,0))))</f>
        <v>0</v>
      </c>
      <c r="U245" s="33"/>
      <c r="V245" s="54" t="s">
        <v>77</v>
      </c>
      <c r="W245" s="9">
        <f t="shared" si="112"/>
        <v>0</v>
      </c>
      <c r="X245" s="54" t="s">
        <v>81</v>
      </c>
      <c r="Y245" s="9">
        <f t="shared" si="113"/>
        <v>0</v>
      </c>
      <c r="Z245" s="54" t="s">
        <v>90</v>
      </c>
      <c r="AA245" s="9">
        <f t="shared" si="114"/>
        <v>0</v>
      </c>
      <c r="AB245" s="54" t="s">
        <v>93</v>
      </c>
      <c r="AC245" s="9">
        <f t="shared" si="115"/>
        <v>0</v>
      </c>
      <c r="AD245" s="54" t="s">
        <v>125</v>
      </c>
      <c r="AE245" s="9">
        <f t="shared" si="116"/>
        <v>0</v>
      </c>
      <c r="AF245" s="54" t="s">
        <v>102</v>
      </c>
      <c r="AG245" s="9">
        <f t="shared" si="117"/>
        <v>0</v>
      </c>
      <c r="AH245" s="9"/>
      <c r="AI245" s="9" t="s">
        <v>77</v>
      </c>
      <c r="AJ245" s="9">
        <f t="shared" si="118"/>
        <v>0</v>
      </c>
      <c r="AK245" s="55" t="s">
        <v>83</v>
      </c>
      <c r="AL245" s="9">
        <f t="shared" si="119"/>
        <v>0</v>
      </c>
      <c r="AM245" s="9" t="s">
        <v>86</v>
      </c>
      <c r="AN245" s="9">
        <f t="shared" si="120"/>
        <v>0</v>
      </c>
      <c r="AO245" s="54" t="s">
        <v>93</v>
      </c>
      <c r="AP245" s="9">
        <f t="shared" si="121"/>
        <v>0</v>
      </c>
      <c r="AQ245" s="54" t="s">
        <v>99</v>
      </c>
      <c r="AR245" s="9">
        <f t="shared" si="122"/>
        <v>0</v>
      </c>
      <c r="AS245" s="54" t="s">
        <v>121</v>
      </c>
      <c r="AT245" s="9">
        <f t="shared" si="123"/>
        <v>0</v>
      </c>
      <c r="AU245" s="9"/>
      <c r="AV245" s="54" t="s">
        <v>77</v>
      </c>
      <c r="AW245" s="9">
        <f t="shared" si="124"/>
        <v>0</v>
      </c>
      <c r="AX245" s="54" t="s">
        <v>80</v>
      </c>
      <c r="AY245" s="9">
        <f t="shared" si="125"/>
        <v>0</v>
      </c>
      <c r="AZ245" s="54" t="s">
        <v>85</v>
      </c>
      <c r="BA245" s="9">
        <f t="shared" si="126"/>
        <v>0</v>
      </c>
      <c r="BB245" s="54" t="s">
        <v>95</v>
      </c>
      <c r="BC245" s="9">
        <f t="shared" si="127"/>
        <v>0</v>
      </c>
      <c r="BD245" s="54" t="s">
        <v>99</v>
      </c>
      <c r="BE245" s="9">
        <f t="shared" si="128"/>
        <v>0</v>
      </c>
      <c r="BF245" s="54" t="s">
        <v>102</v>
      </c>
      <c r="BG245" s="9">
        <f t="shared" si="129"/>
        <v>0</v>
      </c>
      <c r="BH245" s="9"/>
      <c r="BI245" s="54" t="s">
        <v>77</v>
      </c>
      <c r="BJ245" s="9">
        <f t="shared" si="130"/>
        <v>0</v>
      </c>
      <c r="BK245" s="55" t="s">
        <v>80</v>
      </c>
      <c r="BL245" s="9">
        <f t="shared" si="131"/>
        <v>0</v>
      </c>
      <c r="BM245" s="54" t="s">
        <v>85</v>
      </c>
      <c r="BN245" s="9">
        <f t="shared" si="132"/>
        <v>0</v>
      </c>
      <c r="BO245" s="54" t="s">
        <v>95</v>
      </c>
      <c r="BP245" s="9">
        <f t="shared" si="133"/>
        <v>0</v>
      </c>
      <c r="BQ245" s="54" t="s">
        <v>99</v>
      </c>
      <c r="BR245" s="9">
        <f t="shared" si="134"/>
        <v>0</v>
      </c>
      <c r="BS245" s="54" t="s">
        <v>102</v>
      </c>
      <c r="BT245" s="9">
        <f t="shared" si="135"/>
        <v>0</v>
      </c>
      <c r="BU245" s="9"/>
      <c r="BV245" s="54" t="s">
        <v>77</v>
      </c>
      <c r="BW245" s="9">
        <f t="shared" si="136"/>
        <v>0</v>
      </c>
      <c r="BX245" s="55" t="s">
        <v>83</v>
      </c>
      <c r="BY245" s="9">
        <f t="shared" si="137"/>
        <v>0</v>
      </c>
      <c r="BZ245" s="54" t="s">
        <v>90</v>
      </c>
      <c r="CA245" s="9">
        <f t="shared" si="138"/>
        <v>0</v>
      </c>
      <c r="CB245" s="54" t="s">
        <v>95</v>
      </c>
      <c r="CC245" s="9">
        <f t="shared" si="139"/>
        <v>0</v>
      </c>
      <c r="CD245" s="54" t="s">
        <v>99</v>
      </c>
      <c r="CE245" s="9">
        <f t="shared" si="140"/>
        <v>0</v>
      </c>
      <c r="CF245" s="54" t="s">
        <v>102</v>
      </c>
      <c r="CG245" s="9">
        <f t="shared" si="141"/>
        <v>0</v>
      </c>
      <c r="CH245" s="9"/>
      <c r="CI245" s="54" t="s">
        <v>77</v>
      </c>
      <c r="CJ245" s="9">
        <f t="shared" si="142"/>
        <v>0</v>
      </c>
      <c r="CK245" s="55" t="s">
        <v>83</v>
      </c>
      <c r="CL245" s="9">
        <f t="shared" si="143"/>
        <v>0</v>
      </c>
      <c r="CM245" s="54" t="s">
        <v>90</v>
      </c>
      <c r="CN245" s="9">
        <f t="shared" si="144"/>
        <v>0</v>
      </c>
      <c r="CO245" s="54" t="s">
        <v>95</v>
      </c>
      <c r="CP245" s="9">
        <f t="shared" si="145"/>
        <v>0</v>
      </c>
      <c r="CQ245" s="54" t="s">
        <v>99</v>
      </c>
      <c r="CR245" s="9">
        <f t="shared" si="146"/>
        <v>0</v>
      </c>
      <c r="CS245" s="54" t="s">
        <v>102</v>
      </c>
      <c r="CT245" s="9">
        <f t="shared" si="147"/>
        <v>0</v>
      </c>
    </row>
    <row r="246" spans="1:98" x14ac:dyDescent="0.15">
      <c r="A246" s="33" t="s">
        <v>653</v>
      </c>
      <c r="B246" s="34" t="s">
        <v>654</v>
      </c>
      <c r="C246" s="35" t="s">
        <v>170</v>
      </c>
      <c r="D246" s="35" t="s">
        <v>51</v>
      </c>
      <c r="E246" s="9"/>
      <c r="F246" s="36"/>
      <c r="G246" s="33">
        <v>90</v>
      </c>
      <c r="H246" s="9">
        <v>56</v>
      </c>
      <c r="I246" s="9">
        <v>28</v>
      </c>
      <c r="J246" s="9">
        <v>31</v>
      </c>
      <c r="K246" s="9">
        <v>29</v>
      </c>
      <c r="L246" s="9">
        <v>44.5</v>
      </c>
      <c r="M246" s="4">
        <f t="shared" si="111"/>
        <v>278.5</v>
      </c>
      <c r="N246" s="33"/>
      <c r="O246" s="9">
        <f>IF($D246="理科",IF(AND($M246&gt;='高考-分数线'!$C$2,$G246&gt;='高考-分数线'!$D$2),36,IF($G246&gt;='高考-分数线'!$D$2,18,0)),IF($D246="文科",IF(AND($M246&gt;='高考-分数线'!$C$3,$G246&gt;='高考-分数线'!$D$3),36,IF($G246&gt;='高考-分数线'!$D$3,18,0))))</f>
        <v>0</v>
      </c>
      <c r="P246" s="9">
        <f>IF($D246="理科",IF(AND($M246&gt;='高考-分数线'!$C$2,H246&gt;='高考-分数线'!$E$2),36,IF(H246&gt;='高考-分数线'!$E$2,18,0)),IF($D246="文科",IF(AND($M246&gt;='高考-分数线'!$C$3,H246&gt;='高考-分数线'!$E$3),36,IF(H246&gt;='高考-分数线'!$E$3,18,0))))</f>
        <v>0</v>
      </c>
      <c r="Q246" s="9">
        <f>IF($D246="理科",IF(AND($M246&gt;='高考-分数线'!$C$2,I246&gt;='高考-分数线'!$F$2),36,IF(I246&gt;='高考-分数线'!$F$2,18,0)),IF($D246="文科",IF(AND($M246&gt;='高考-分数线'!$C$3,I246&gt;='高考-分数线'!$F$3),36,IF(I246&gt;='高考-分数线'!$F$3,18,0))))</f>
        <v>0</v>
      </c>
      <c r="R246" s="9">
        <f>IF($D246="理科",IF(AND($M246&gt;='高考-分数线'!$C$2,J246&gt;='高考-分数线'!$G$2),36,IF(J246&gt;='高考-分数线'!$G$2,18,0)),IF($D246="文科",IF(AND($M246&gt;='高考-分数线'!$C$3,J246&gt;='高考-分数线'!$G$3),36,IF(J246&gt;='高考-分数线'!$G$3,18,0))))</f>
        <v>0</v>
      </c>
      <c r="S246" s="9">
        <f>IF($D246="理科",IF(AND($M246&gt;='高考-分数线'!$C$2,K246&gt;='高考-分数线'!$H$2),36,IF(K246&gt;='高考-分数线'!$H$2,18,0)),IF($D246="文科",IF(AND($M246&gt;='高考-分数线'!$C$3,K246&gt;='高考-分数线'!$H$3),36,IF(K246&gt;='高考-分数线'!$H$3,18,0))))</f>
        <v>0</v>
      </c>
      <c r="T246" s="9">
        <f>IF($D246="理科",IF(AND($M246&gt;='高考-分数线'!$C$2,L246&gt;='高考-分数线'!$I$2),36,IF(L246&gt;='高考-分数线'!$I$2,18,0)),IF($D246="文科",IF(AND($M246&gt;='高考-分数线'!$C$3,L246&gt;='高考-分数线'!$I$3),36,IF(L246&gt;='高考-分数线'!$I$3,18,0))))</f>
        <v>0</v>
      </c>
      <c r="U246" s="33"/>
      <c r="V246" s="54" t="s">
        <v>75</v>
      </c>
      <c r="W246" s="9">
        <f t="shared" si="112"/>
        <v>0</v>
      </c>
      <c r="X246" s="54" t="s">
        <v>81</v>
      </c>
      <c r="Y246" s="9">
        <f t="shared" si="113"/>
        <v>0</v>
      </c>
      <c r="Z246" s="54" t="s">
        <v>87</v>
      </c>
      <c r="AA246" s="9">
        <f t="shared" si="114"/>
        <v>0</v>
      </c>
      <c r="AB246" s="54" t="s">
        <v>95</v>
      </c>
      <c r="AC246" s="9">
        <f t="shared" si="115"/>
        <v>0</v>
      </c>
      <c r="AD246" s="54" t="s">
        <v>96</v>
      </c>
      <c r="AE246" s="9">
        <f t="shared" si="116"/>
        <v>0</v>
      </c>
      <c r="AF246" s="54" t="s">
        <v>121</v>
      </c>
      <c r="AG246" s="9">
        <f t="shared" si="117"/>
        <v>0</v>
      </c>
      <c r="AH246" s="9"/>
      <c r="AI246" s="9" t="s">
        <v>75</v>
      </c>
      <c r="AJ246" s="9">
        <f t="shared" si="118"/>
        <v>0</v>
      </c>
      <c r="AK246" s="55" t="s">
        <v>81</v>
      </c>
      <c r="AL246" s="9">
        <f t="shared" si="119"/>
        <v>0</v>
      </c>
      <c r="AM246" s="9" t="s">
        <v>90</v>
      </c>
      <c r="AN246" s="9">
        <f t="shared" si="120"/>
        <v>0</v>
      </c>
      <c r="AO246" s="54" t="s">
        <v>95</v>
      </c>
      <c r="AP246" s="9">
        <f t="shared" si="121"/>
        <v>0</v>
      </c>
      <c r="AQ246" s="54" t="s">
        <v>96</v>
      </c>
      <c r="AR246" s="9">
        <f t="shared" si="122"/>
        <v>0</v>
      </c>
      <c r="AS246" s="54" t="s">
        <v>122</v>
      </c>
      <c r="AT246" s="9">
        <f t="shared" si="123"/>
        <v>0</v>
      </c>
      <c r="AU246" s="9"/>
      <c r="AV246" s="54" t="s">
        <v>75</v>
      </c>
      <c r="AW246" s="9">
        <f t="shared" si="124"/>
        <v>0</v>
      </c>
      <c r="AX246" s="54" t="s">
        <v>81</v>
      </c>
      <c r="AY246" s="9">
        <f t="shared" si="125"/>
        <v>0</v>
      </c>
      <c r="AZ246" s="54" t="s">
        <v>85</v>
      </c>
      <c r="BA246" s="9">
        <f t="shared" si="126"/>
        <v>0</v>
      </c>
      <c r="BB246" s="54" t="s">
        <v>93</v>
      </c>
      <c r="BC246" s="9">
        <f t="shared" si="127"/>
        <v>0</v>
      </c>
      <c r="BD246" s="54" t="s">
        <v>96</v>
      </c>
      <c r="BE246" s="9">
        <f t="shared" si="128"/>
        <v>0</v>
      </c>
      <c r="BF246" s="54" t="s">
        <v>122</v>
      </c>
      <c r="BG246" s="9">
        <f t="shared" si="129"/>
        <v>0</v>
      </c>
      <c r="BH246" s="9"/>
      <c r="BI246" s="54" t="s">
        <v>75</v>
      </c>
      <c r="BJ246" s="9">
        <f t="shared" si="130"/>
        <v>0</v>
      </c>
      <c r="BK246" s="55" t="s">
        <v>81</v>
      </c>
      <c r="BL246" s="9">
        <f t="shared" si="131"/>
        <v>0</v>
      </c>
      <c r="BM246" s="54" t="s">
        <v>85</v>
      </c>
      <c r="BN246" s="9">
        <f t="shared" si="132"/>
        <v>0</v>
      </c>
      <c r="BO246" s="54" t="s">
        <v>93</v>
      </c>
      <c r="BP246" s="9">
        <f t="shared" si="133"/>
        <v>0</v>
      </c>
      <c r="BQ246" s="54" t="s">
        <v>96</v>
      </c>
      <c r="BR246" s="9">
        <f t="shared" si="134"/>
        <v>0</v>
      </c>
      <c r="BS246" s="54" t="s">
        <v>122</v>
      </c>
      <c r="BT246" s="9">
        <f t="shared" si="135"/>
        <v>0</v>
      </c>
      <c r="BU246" s="9"/>
      <c r="BV246" s="54" t="s">
        <v>75</v>
      </c>
      <c r="BW246" s="9">
        <f t="shared" si="136"/>
        <v>0</v>
      </c>
      <c r="BX246" s="55" t="s">
        <v>138</v>
      </c>
      <c r="BY246" s="9">
        <f t="shared" si="137"/>
        <v>0</v>
      </c>
      <c r="BZ246" s="54" t="s">
        <v>88</v>
      </c>
      <c r="CA246" s="9">
        <f t="shared" si="138"/>
        <v>0</v>
      </c>
      <c r="CB246" s="54" t="s">
        <v>93</v>
      </c>
      <c r="CC246" s="9">
        <f t="shared" si="139"/>
        <v>0</v>
      </c>
      <c r="CD246" s="54" t="s">
        <v>99</v>
      </c>
      <c r="CE246" s="9">
        <f t="shared" si="140"/>
        <v>0</v>
      </c>
      <c r="CF246" s="54" t="s">
        <v>102</v>
      </c>
      <c r="CG246" s="9">
        <f t="shared" si="141"/>
        <v>0</v>
      </c>
      <c r="CH246" s="9"/>
      <c r="CI246" s="54" t="s">
        <v>75</v>
      </c>
      <c r="CJ246" s="9">
        <f t="shared" si="142"/>
        <v>0</v>
      </c>
      <c r="CK246" s="55" t="s">
        <v>138</v>
      </c>
      <c r="CL246" s="9">
        <f t="shared" si="143"/>
        <v>0</v>
      </c>
      <c r="CM246" s="54" t="s">
        <v>88</v>
      </c>
      <c r="CN246" s="9">
        <f t="shared" si="144"/>
        <v>0</v>
      </c>
      <c r="CO246" s="54" t="s">
        <v>93</v>
      </c>
      <c r="CP246" s="9">
        <f t="shared" si="145"/>
        <v>0</v>
      </c>
      <c r="CQ246" s="54" t="s">
        <v>99</v>
      </c>
      <c r="CR246" s="9">
        <f t="shared" si="146"/>
        <v>0</v>
      </c>
      <c r="CS246" s="54" t="s">
        <v>102</v>
      </c>
      <c r="CT246" s="9">
        <f t="shared" si="147"/>
        <v>0</v>
      </c>
    </row>
    <row r="247" spans="1:98" x14ac:dyDescent="0.15">
      <c r="A247" s="33" t="s">
        <v>655</v>
      </c>
      <c r="B247" s="34" t="s">
        <v>656</v>
      </c>
      <c r="C247" s="35" t="s">
        <v>648</v>
      </c>
      <c r="D247" s="35" t="s">
        <v>51</v>
      </c>
      <c r="E247" s="9"/>
      <c r="F247" s="36"/>
      <c r="G247" s="33">
        <v>106</v>
      </c>
      <c r="H247" s="9">
        <v>49</v>
      </c>
      <c r="I247" s="9">
        <v>70</v>
      </c>
      <c r="J247" s="9">
        <v>3.5</v>
      </c>
      <c r="K247" s="9">
        <v>26</v>
      </c>
      <c r="L247" s="9">
        <v>23.5</v>
      </c>
      <c r="M247" s="4">
        <f t="shared" si="111"/>
        <v>278</v>
      </c>
      <c r="N247" s="33"/>
      <c r="O247" s="9">
        <f>IF($D247="理科",IF(AND($M247&gt;='高考-分数线'!$C$2,$G247&gt;='高考-分数线'!$D$2),36,IF($G247&gt;='高考-分数线'!$D$2,18,0)),IF($D247="文科",IF(AND($M247&gt;='高考-分数线'!$C$3,$G247&gt;='高考-分数线'!$D$3),36,IF($G247&gt;='高考-分数线'!$D$3,18,0))))</f>
        <v>18</v>
      </c>
      <c r="P247" s="9">
        <f>IF($D247="理科",IF(AND($M247&gt;='高考-分数线'!$C$2,H247&gt;='高考-分数线'!$E$2),36,IF(H247&gt;='高考-分数线'!$E$2,18,0)),IF($D247="文科",IF(AND($M247&gt;='高考-分数线'!$C$3,H247&gt;='高考-分数线'!$E$3),36,IF(H247&gt;='高考-分数线'!$E$3,18,0))))</f>
        <v>0</v>
      </c>
      <c r="Q247" s="9">
        <f>IF($D247="理科",IF(AND($M247&gt;='高考-分数线'!$C$2,I247&gt;='高考-分数线'!$F$2),36,IF(I247&gt;='高考-分数线'!$F$2,18,0)),IF($D247="文科",IF(AND($M247&gt;='高考-分数线'!$C$3,I247&gt;='高考-分数线'!$F$3),36,IF(I247&gt;='高考-分数线'!$F$3,18,0))))</f>
        <v>0</v>
      </c>
      <c r="R247" s="9">
        <f>IF($D247="理科",IF(AND($M247&gt;='高考-分数线'!$C$2,J247&gt;='高考-分数线'!$G$2),36,IF(J247&gt;='高考-分数线'!$G$2,18,0)),IF($D247="文科",IF(AND($M247&gt;='高考-分数线'!$C$3,J247&gt;='高考-分数线'!$G$3),36,IF(J247&gt;='高考-分数线'!$G$3,18,0))))</f>
        <v>0</v>
      </c>
      <c r="S247" s="9">
        <f>IF($D247="理科",IF(AND($M247&gt;='高考-分数线'!$C$2,K247&gt;='高考-分数线'!$H$2),36,IF(K247&gt;='高考-分数线'!$H$2,18,0)),IF($D247="文科",IF(AND($M247&gt;='高考-分数线'!$C$3,K247&gt;='高考-分数线'!$H$3),36,IF(K247&gt;='高考-分数线'!$H$3,18,0))))</f>
        <v>0</v>
      </c>
      <c r="T247" s="9">
        <f>IF($D247="理科",IF(AND($M247&gt;='高考-分数线'!$C$2,L247&gt;='高考-分数线'!$I$2),36,IF(L247&gt;='高考-分数线'!$I$2,18,0)),IF($D247="文科",IF(AND($M247&gt;='高考-分数线'!$C$3,L247&gt;='高考-分数线'!$I$3),36,IF(L247&gt;='高考-分数线'!$I$3,18,0))))</f>
        <v>0</v>
      </c>
      <c r="U247" s="33"/>
      <c r="V247" s="54" t="s">
        <v>76</v>
      </c>
      <c r="W247" s="9">
        <f t="shared" si="112"/>
        <v>1.8</v>
      </c>
      <c r="X247" s="54" t="s">
        <v>83</v>
      </c>
      <c r="Y247" s="9">
        <f t="shared" si="113"/>
        <v>0</v>
      </c>
      <c r="Z247" s="54" t="s">
        <v>85</v>
      </c>
      <c r="AA247" s="9">
        <f t="shared" si="114"/>
        <v>0</v>
      </c>
      <c r="AB247" s="54" t="s">
        <v>91</v>
      </c>
      <c r="AC247" s="9">
        <f t="shared" si="115"/>
        <v>0</v>
      </c>
      <c r="AD247" s="54" t="s">
        <v>125</v>
      </c>
      <c r="AE247" s="9">
        <f t="shared" si="116"/>
        <v>0</v>
      </c>
      <c r="AF247" s="54" t="s">
        <v>125</v>
      </c>
      <c r="AG247" s="9">
        <f t="shared" si="117"/>
        <v>0</v>
      </c>
      <c r="AH247" s="9"/>
      <c r="AI247" s="9" t="s">
        <v>76</v>
      </c>
      <c r="AJ247" s="9">
        <f t="shared" si="118"/>
        <v>1.8</v>
      </c>
      <c r="AK247" s="55" t="s">
        <v>79</v>
      </c>
      <c r="AL247" s="9">
        <f t="shared" si="119"/>
        <v>0</v>
      </c>
      <c r="AM247" s="9" t="s">
        <v>89</v>
      </c>
      <c r="AN247" s="9">
        <f t="shared" si="120"/>
        <v>0</v>
      </c>
      <c r="AO247" s="54" t="s">
        <v>91</v>
      </c>
      <c r="AP247" s="9">
        <f t="shared" si="121"/>
        <v>0</v>
      </c>
      <c r="AQ247" s="54" t="s">
        <v>96</v>
      </c>
      <c r="AR247" s="9">
        <f t="shared" si="122"/>
        <v>0</v>
      </c>
      <c r="AS247" s="54" t="s">
        <v>102</v>
      </c>
      <c r="AT247" s="9">
        <f t="shared" si="123"/>
        <v>0</v>
      </c>
      <c r="AU247" s="9"/>
      <c r="AV247" s="54" t="s">
        <v>73</v>
      </c>
      <c r="AW247" s="9">
        <f t="shared" si="124"/>
        <v>2.7</v>
      </c>
      <c r="AX247" s="54" t="s">
        <v>84</v>
      </c>
      <c r="AY247" s="9">
        <f t="shared" si="125"/>
        <v>0</v>
      </c>
      <c r="AZ247" s="54" t="s">
        <v>88</v>
      </c>
      <c r="BA247" s="9">
        <f t="shared" si="126"/>
        <v>0</v>
      </c>
      <c r="BB247" s="54" t="s">
        <v>93</v>
      </c>
      <c r="BC247" s="9">
        <f t="shared" si="127"/>
        <v>0</v>
      </c>
      <c r="BD247" s="54" t="s">
        <v>96</v>
      </c>
      <c r="BE247" s="9">
        <f t="shared" si="128"/>
        <v>0</v>
      </c>
      <c r="BF247" s="54" t="s">
        <v>102</v>
      </c>
      <c r="BG247" s="9">
        <f t="shared" si="129"/>
        <v>0</v>
      </c>
      <c r="BH247" s="9"/>
      <c r="BI247" s="54" t="s">
        <v>73</v>
      </c>
      <c r="BJ247" s="9">
        <f t="shared" si="130"/>
        <v>2.7</v>
      </c>
      <c r="BK247" s="55" t="s">
        <v>84</v>
      </c>
      <c r="BL247" s="9">
        <f t="shared" si="131"/>
        <v>0</v>
      </c>
      <c r="BM247" s="54" t="s">
        <v>135</v>
      </c>
      <c r="BN247" s="9">
        <f t="shared" si="132"/>
        <v>0</v>
      </c>
      <c r="BO247" s="54" t="s">
        <v>93</v>
      </c>
      <c r="BP247" s="9">
        <f t="shared" si="133"/>
        <v>0</v>
      </c>
      <c r="BQ247" s="54" t="s">
        <v>96</v>
      </c>
      <c r="BR247" s="9">
        <f t="shared" si="134"/>
        <v>0</v>
      </c>
      <c r="BS247" s="54" t="s">
        <v>102</v>
      </c>
      <c r="BT247" s="9">
        <f t="shared" si="135"/>
        <v>0</v>
      </c>
      <c r="BU247" s="9"/>
      <c r="BV247" s="54" t="s">
        <v>73</v>
      </c>
      <c r="BW247" s="9">
        <f t="shared" si="136"/>
        <v>4.5</v>
      </c>
      <c r="BX247" s="55" t="s">
        <v>83</v>
      </c>
      <c r="BY247" s="9">
        <f t="shared" si="137"/>
        <v>0</v>
      </c>
      <c r="BZ247" s="54" t="s">
        <v>85</v>
      </c>
      <c r="CA247" s="9">
        <f t="shared" si="138"/>
        <v>0</v>
      </c>
      <c r="CB247" s="54" t="s">
        <v>94</v>
      </c>
      <c r="CC247" s="9">
        <f t="shared" si="139"/>
        <v>0</v>
      </c>
      <c r="CD247" s="54" t="s">
        <v>98</v>
      </c>
      <c r="CE247" s="9">
        <f t="shared" si="140"/>
        <v>0</v>
      </c>
      <c r="CF247" s="54" t="s">
        <v>121</v>
      </c>
      <c r="CG247" s="9">
        <f t="shared" si="141"/>
        <v>0</v>
      </c>
      <c r="CH247" s="9"/>
      <c r="CI247" s="54" t="s">
        <v>73</v>
      </c>
      <c r="CJ247" s="9">
        <f t="shared" si="142"/>
        <v>4.5</v>
      </c>
      <c r="CK247" s="55" t="s">
        <v>83</v>
      </c>
      <c r="CL247" s="9">
        <f t="shared" si="143"/>
        <v>0</v>
      </c>
      <c r="CM247" s="54" t="s">
        <v>85</v>
      </c>
      <c r="CN247" s="9">
        <f t="shared" si="144"/>
        <v>0</v>
      </c>
      <c r="CO247" s="54" t="s">
        <v>94</v>
      </c>
      <c r="CP247" s="9">
        <f t="shared" si="145"/>
        <v>0</v>
      </c>
      <c r="CQ247" s="54" t="s">
        <v>98</v>
      </c>
      <c r="CR247" s="9">
        <f t="shared" si="146"/>
        <v>0</v>
      </c>
      <c r="CS247" s="54" t="s">
        <v>121</v>
      </c>
      <c r="CT247" s="9">
        <f t="shared" si="147"/>
        <v>0</v>
      </c>
    </row>
    <row r="248" spans="1:98" x14ac:dyDescent="0.15">
      <c r="A248" s="33" t="s">
        <v>657</v>
      </c>
      <c r="B248" s="34" t="s">
        <v>658</v>
      </c>
      <c r="C248" s="35" t="s">
        <v>170</v>
      </c>
      <c r="D248" s="35" t="s">
        <v>51</v>
      </c>
      <c r="E248" s="9"/>
      <c r="F248" s="36"/>
      <c r="G248" s="33">
        <v>76</v>
      </c>
      <c r="H248" s="9">
        <v>66</v>
      </c>
      <c r="I248" s="9">
        <v>56</v>
      </c>
      <c r="J248" s="9">
        <v>19.5</v>
      </c>
      <c r="K248" s="9">
        <v>26.5</v>
      </c>
      <c r="L248" s="9">
        <v>31</v>
      </c>
      <c r="M248" s="4">
        <f t="shared" si="111"/>
        <v>275</v>
      </c>
      <c r="N248" s="33"/>
      <c r="O248" s="9">
        <f>IF($D248="理科",IF(AND($M248&gt;='高考-分数线'!$C$2,$G248&gt;='高考-分数线'!$D$2),36,IF($G248&gt;='高考-分数线'!$D$2,18,0)),IF($D248="文科",IF(AND($M248&gt;='高考-分数线'!$C$3,$G248&gt;='高考-分数线'!$D$3),36,IF($G248&gt;='高考-分数线'!$D$3,18,0))))</f>
        <v>0</v>
      </c>
      <c r="P248" s="9">
        <f>IF($D248="理科",IF(AND($M248&gt;='高考-分数线'!$C$2,H248&gt;='高考-分数线'!$E$2),36,IF(H248&gt;='高考-分数线'!$E$2,18,0)),IF($D248="文科",IF(AND($M248&gt;='高考-分数线'!$C$3,H248&gt;='高考-分数线'!$E$3),36,IF(H248&gt;='高考-分数线'!$E$3,18,0))))</f>
        <v>0</v>
      </c>
      <c r="Q248" s="9">
        <f>IF($D248="理科",IF(AND($M248&gt;='高考-分数线'!$C$2,I248&gt;='高考-分数线'!$F$2),36,IF(I248&gt;='高考-分数线'!$F$2,18,0)),IF($D248="文科",IF(AND($M248&gt;='高考-分数线'!$C$3,I248&gt;='高考-分数线'!$F$3),36,IF(I248&gt;='高考-分数线'!$F$3,18,0))))</f>
        <v>0</v>
      </c>
      <c r="R248" s="9">
        <f>IF($D248="理科",IF(AND($M248&gt;='高考-分数线'!$C$2,J248&gt;='高考-分数线'!$G$2),36,IF(J248&gt;='高考-分数线'!$G$2,18,0)),IF($D248="文科",IF(AND($M248&gt;='高考-分数线'!$C$3,J248&gt;='高考-分数线'!$G$3),36,IF(J248&gt;='高考-分数线'!$G$3,18,0))))</f>
        <v>0</v>
      </c>
      <c r="S248" s="9">
        <f>IF($D248="理科",IF(AND($M248&gt;='高考-分数线'!$C$2,K248&gt;='高考-分数线'!$H$2),36,IF(K248&gt;='高考-分数线'!$H$2,18,0)),IF($D248="文科",IF(AND($M248&gt;='高考-分数线'!$C$3,K248&gt;='高考-分数线'!$H$3),36,IF(K248&gt;='高考-分数线'!$H$3,18,0))))</f>
        <v>0</v>
      </c>
      <c r="T248" s="9">
        <f>IF($D248="理科",IF(AND($M248&gt;='高考-分数线'!$C$2,L248&gt;='高考-分数线'!$I$2),36,IF(L248&gt;='高考-分数线'!$I$2,18,0)),IF($D248="文科",IF(AND($M248&gt;='高考-分数线'!$C$3,L248&gt;='高考-分数线'!$I$3),36,IF(L248&gt;='高考-分数线'!$I$3,18,0))))</f>
        <v>0</v>
      </c>
      <c r="U248" s="33"/>
      <c r="V248" s="54" t="s">
        <v>78</v>
      </c>
      <c r="W248" s="9">
        <f t="shared" si="112"/>
        <v>0</v>
      </c>
      <c r="X248" s="54" t="s">
        <v>79</v>
      </c>
      <c r="Y248" s="9">
        <f t="shared" si="113"/>
        <v>0</v>
      </c>
      <c r="Z248" s="54" t="s">
        <v>86</v>
      </c>
      <c r="AA248" s="9">
        <f t="shared" si="114"/>
        <v>0</v>
      </c>
      <c r="AB248" s="54" t="s">
        <v>94</v>
      </c>
      <c r="AC248" s="9">
        <f t="shared" si="115"/>
        <v>0</v>
      </c>
      <c r="AD248" s="54" t="s">
        <v>99</v>
      </c>
      <c r="AE248" s="9">
        <f t="shared" si="116"/>
        <v>0</v>
      </c>
      <c r="AF248" s="54" t="s">
        <v>102</v>
      </c>
      <c r="AG248" s="9">
        <f t="shared" si="117"/>
        <v>0</v>
      </c>
      <c r="AH248" s="9"/>
      <c r="AI248" s="9" t="s">
        <v>77</v>
      </c>
      <c r="AJ248" s="9">
        <f t="shared" si="118"/>
        <v>0</v>
      </c>
      <c r="AK248" s="55" t="s">
        <v>83</v>
      </c>
      <c r="AL248" s="9">
        <f t="shared" si="119"/>
        <v>0</v>
      </c>
      <c r="AM248" s="9" t="s">
        <v>86</v>
      </c>
      <c r="AN248" s="9">
        <f t="shared" si="120"/>
        <v>0</v>
      </c>
      <c r="AO248" s="54" t="s">
        <v>93</v>
      </c>
      <c r="AP248" s="9">
        <f t="shared" si="121"/>
        <v>0</v>
      </c>
      <c r="AQ248" s="54" t="s">
        <v>99</v>
      </c>
      <c r="AR248" s="9">
        <f t="shared" si="122"/>
        <v>0</v>
      </c>
      <c r="AS248" s="54" t="s">
        <v>102</v>
      </c>
      <c r="AT248" s="9">
        <f t="shared" si="123"/>
        <v>0</v>
      </c>
      <c r="AU248" s="9"/>
      <c r="AV248" s="54" t="s">
        <v>77</v>
      </c>
      <c r="AW248" s="9">
        <f t="shared" si="124"/>
        <v>0</v>
      </c>
      <c r="AX248" s="54" t="s">
        <v>80</v>
      </c>
      <c r="AY248" s="9">
        <f t="shared" si="125"/>
        <v>0</v>
      </c>
      <c r="AZ248" s="54" t="s">
        <v>85</v>
      </c>
      <c r="BA248" s="9">
        <f t="shared" si="126"/>
        <v>0</v>
      </c>
      <c r="BB248" s="54" t="s">
        <v>95</v>
      </c>
      <c r="BC248" s="9">
        <f t="shared" si="127"/>
        <v>0</v>
      </c>
      <c r="BD248" s="54" t="s">
        <v>99</v>
      </c>
      <c r="BE248" s="9">
        <f t="shared" si="128"/>
        <v>0</v>
      </c>
      <c r="BF248" s="54" t="s">
        <v>122</v>
      </c>
      <c r="BG248" s="9">
        <f t="shared" si="129"/>
        <v>0</v>
      </c>
      <c r="BH248" s="9"/>
      <c r="BI248" s="54" t="s">
        <v>77</v>
      </c>
      <c r="BJ248" s="9">
        <f t="shared" si="130"/>
        <v>0</v>
      </c>
      <c r="BK248" s="55" t="s">
        <v>80</v>
      </c>
      <c r="BL248" s="9">
        <f t="shared" si="131"/>
        <v>0</v>
      </c>
      <c r="BM248" s="54" t="s">
        <v>85</v>
      </c>
      <c r="BN248" s="9">
        <f t="shared" si="132"/>
        <v>0</v>
      </c>
      <c r="BO248" s="54" t="s">
        <v>95</v>
      </c>
      <c r="BP248" s="9">
        <f t="shared" si="133"/>
        <v>0</v>
      </c>
      <c r="BQ248" s="54" t="s">
        <v>99</v>
      </c>
      <c r="BR248" s="9">
        <f t="shared" si="134"/>
        <v>0</v>
      </c>
      <c r="BS248" s="54" t="s">
        <v>122</v>
      </c>
      <c r="BT248" s="9">
        <f t="shared" si="135"/>
        <v>0</v>
      </c>
      <c r="BU248" s="9"/>
      <c r="BV248" s="54" t="s">
        <v>75</v>
      </c>
      <c r="BW248" s="9">
        <f t="shared" si="136"/>
        <v>0</v>
      </c>
      <c r="BX248" s="55" t="s">
        <v>138</v>
      </c>
      <c r="BY248" s="9">
        <f t="shared" si="137"/>
        <v>0</v>
      </c>
      <c r="BZ248" s="54" t="s">
        <v>88</v>
      </c>
      <c r="CA248" s="9">
        <f t="shared" si="138"/>
        <v>0</v>
      </c>
      <c r="CB248" s="54" t="s">
        <v>93</v>
      </c>
      <c r="CC248" s="9">
        <f t="shared" si="139"/>
        <v>0</v>
      </c>
      <c r="CD248" s="54" t="s">
        <v>99</v>
      </c>
      <c r="CE248" s="9">
        <f t="shared" si="140"/>
        <v>0</v>
      </c>
      <c r="CF248" s="54" t="s">
        <v>102</v>
      </c>
      <c r="CG248" s="9">
        <f t="shared" si="141"/>
        <v>0</v>
      </c>
      <c r="CH248" s="9"/>
      <c r="CI248" s="54" t="s">
        <v>75</v>
      </c>
      <c r="CJ248" s="9">
        <f t="shared" si="142"/>
        <v>0</v>
      </c>
      <c r="CK248" s="55" t="s">
        <v>138</v>
      </c>
      <c r="CL248" s="9">
        <f t="shared" si="143"/>
        <v>0</v>
      </c>
      <c r="CM248" s="54" t="s">
        <v>88</v>
      </c>
      <c r="CN248" s="9">
        <f t="shared" si="144"/>
        <v>0</v>
      </c>
      <c r="CO248" s="54" t="s">
        <v>93</v>
      </c>
      <c r="CP248" s="9">
        <f t="shared" si="145"/>
        <v>0</v>
      </c>
      <c r="CQ248" s="54" t="s">
        <v>99</v>
      </c>
      <c r="CR248" s="9">
        <f t="shared" si="146"/>
        <v>0</v>
      </c>
      <c r="CS248" s="54" t="s">
        <v>102</v>
      </c>
      <c r="CT248" s="9">
        <f t="shared" si="147"/>
        <v>0</v>
      </c>
    </row>
    <row r="249" spans="1:98" x14ac:dyDescent="0.15">
      <c r="A249" s="33" t="s">
        <v>659</v>
      </c>
      <c r="B249" s="34" t="s">
        <v>660</v>
      </c>
      <c r="C249" s="35" t="s">
        <v>170</v>
      </c>
      <c r="D249" s="35" t="s">
        <v>51</v>
      </c>
      <c r="E249" s="9"/>
      <c r="F249" s="36"/>
      <c r="G249" s="33">
        <v>75</v>
      </c>
      <c r="H249" s="9">
        <v>47</v>
      </c>
      <c r="I249" s="9">
        <v>46</v>
      </c>
      <c r="J249" s="9">
        <v>23.5</v>
      </c>
      <c r="K249" s="9">
        <v>48</v>
      </c>
      <c r="L249" s="9">
        <v>32</v>
      </c>
      <c r="M249" s="4">
        <f t="shared" si="111"/>
        <v>271.5</v>
      </c>
      <c r="N249" s="33"/>
      <c r="O249" s="9">
        <f>IF($D249="理科",IF(AND($M249&gt;='高考-分数线'!$C$2,$G249&gt;='高考-分数线'!$D$2),36,IF($G249&gt;='高考-分数线'!$D$2,18,0)),IF($D249="文科",IF(AND($M249&gt;='高考-分数线'!$C$3,$G249&gt;='高考-分数线'!$D$3),36,IF($G249&gt;='高考-分数线'!$D$3,18,0))))</f>
        <v>0</v>
      </c>
      <c r="P249" s="9">
        <f>IF($D249="理科",IF(AND($M249&gt;='高考-分数线'!$C$2,H249&gt;='高考-分数线'!$E$2),36,IF(H249&gt;='高考-分数线'!$E$2,18,0)),IF($D249="文科",IF(AND($M249&gt;='高考-分数线'!$C$3,H249&gt;='高考-分数线'!$E$3),36,IF(H249&gt;='高考-分数线'!$E$3,18,0))))</f>
        <v>0</v>
      </c>
      <c r="Q249" s="9">
        <f>IF($D249="理科",IF(AND($M249&gt;='高考-分数线'!$C$2,I249&gt;='高考-分数线'!$F$2),36,IF(I249&gt;='高考-分数线'!$F$2,18,0)),IF($D249="文科",IF(AND($M249&gt;='高考-分数线'!$C$3,I249&gt;='高考-分数线'!$F$3),36,IF(I249&gt;='高考-分数线'!$F$3,18,0))))</f>
        <v>0</v>
      </c>
      <c r="R249" s="9">
        <f>IF($D249="理科",IF(AND($M249&gt;='高考-分数线'!$C$2,J249&gt;='高考-分数线'!$G$2),36,IF(J249&gt;='高考-分数线'!$G$2,18,0)),IF($D249="文科",IF(AND($M249&gt;='高考-分数线'!$C$3,J249&gt;='高考-分数线'!$G$3),36,IF(J249&gt;='高考-分数线'!$G$3,18,0))))</f>
        <v>0</v>
      </c>
      <c r="S249" s="9">
        <f>IF($D249="理科",IF(AND($M249&gt;='高考-分数线'!$C$2,K249&gt;='高考-分数线'!$H$2),36,IF(K249&gt;='高考-分数线'!$H$2,18,0)),IF($D249="文科",IF(AND($M249&gt;='高考-分数线'!$C$3,K249&gt;='高考-分数线'!$H$3),36,IF(K249&gt;='高考-分数线'!$H$3,18,0))))</f>
        <v>0</v>
      </c>
      <c r="T249" s="9">
        <f>IF($D249="理科",IF(AND($M249&gt;='高考-分数线'!$C$2,L249&gt;='高考-分数线'!$I$2),36,IF(L249&gt;='高考-分数线'!$I$2,18,0)),IF($D249="文科",IF(AND($M249&gt;='高考-分数线'!$C$3,L249&gt;='高考-分数线'!$I$3),36,IF(L249&gt;='高考-分数线'!$I$3,18,0))))</f>
        <v>0</v>
      </c>
      <c r="U249" s="33"/>
      <c r="V249" s="54" t="s">
        <v>75</v>
      </c>
      <c r="W249" s="9">
        <f t="shared" si="112"/>
        <v>0</v>
      </c>
      <c r="X249" s="54" t="s">
        <v>81</v>
      </c>
      <c r="Y249" s="9">
        <f t="shared" si="113"/>
        <v>0</v>
      </c>
      <c r="Z249" s="54" t="s">
        <v>87</v>
      </c>
      <c r="AA249" s="9">
        <f t="shared" si="114"/>
        <v>0</v>
      </c>
      <c r="AB249" s="54" t="s">
        <v>95</v>
      </c>
      <c r="AC249" s="9">
        <f t="shared" si="115"/>
        <v>0</v>
      </c>
      <c r="AD249" s="54" t="s">
        <v>96</v>
      </c>
      <c r="AE249" s="9">
        <f t="shared" si="116"/>
        <v>0</v>
      </c>
      <c r="AF249" s="54" t="s">
        <v>121</v>
      </c>
      <c r="AG249" s="9">
        <f t="shared" si="117"/>
        <v>0</v>
      </c>
      <c r="AH249" s="9"/>
      <c r="AI249" s="9" t="s">
        <v>75</v>
      </c>
      <c r="AJ249" s="9">
        <f t="shared" si="118"/>
        <v>0</v>
      </c>
      <c r="AK249" s="55" t="s">
        <v>82</v>
      </c>
      <c r="AL249" s="9">
        <f t="shared" si="119"/>
        <v>0</v>
      </c>
      <c r="AM249" s="9" t="s">
        <v>88</v>
      </c>
      <c r="AN249" s="9">
        <f t="shared" si="120"/>
        <v>0</v>
      </c>
      <c r="AO249" s="54" t="s">
        <v>95</v>
      </c>
      <c r="AP249" s="9">
        <f t="shared" si="121"/>
        <v>0</v>
      </c>
      <c r="AQ249" s="54" t="s">
        <v>96</v>
      </c>
      <c r="AR249" s="9">
        <f t="shared" si="122"/>
        <v>0</v>
      </c>
      <c r="AS249" s="54" t="s">
        <v>102</v>
      </c>
      <c r="AT249" s="9">
        <f t="shared" si="123"/>
        <v>0</v>
      </c>
      <c r="AU249" s="9"/>
      <c r="AV249" s="54" t="s">
        <v>75</v>
      </c>
      <c r="AW249" s="9">
        <f t="shared" si="124"/>
        <v>0</v>
      </c>
      <c r="AX249" s="54" t="s">
        <v>79</v>
      </c>
      <c r="AY249" s="9">
        <f t="shared" si="125"/>
        <v>0</v>
      </c>
      <c r="AZ249" s="54" t="s">
        <v>85</v>
      </c>
      <c r="BA249" s="9">
        <f t="shared" si="126"/>
        <v>0</v>
      </c>
      <c r="BB249" s="54" t="s">
        <v>93</v>
      </c>
      <c r="BC249" s="9">
        <f t="shared" si="127"/>
        <v>0</v>
      </c>
      <c r="BD249" s="54" t="s">
        <v>96</v>
      </c>
      <c r="BE249" s="9">
        <f t="shared" si="128"/>
        <v>0</v>
      </c>
      <c r="BF249" s="54" t="s">
        <v>102</v>
      </c>
      <c r="BG249" s="9">
        <f t="shared" si="129"/>
        <v>0</v>
      </c>
      <c r="BH249" s="9"/>
      <c r="BI249" s="54" t="s">
        <v>75</v>
      </c>
      <c r="BJ249" s="9">
        <f t="shared" si="130"/>
        <v>0</v>
      </c>
      <c r="BK249" s="55" t="s">
        <v>79</v>
      </c>
      <c r="BL249" s="9">
        <f t="shared" si="131"/>
        <v>0</v>
      </c>
      <c r="BM249" s="54" t="s">
        <v>85</v>
      </c>
      <c r="BN249" s="9">
        <f t="shared" si="132"/>
        <v>0</v>
      </c>
      <c r="BO249" s="54" t="s">
        <v>93</v>
      </c>
      <c r="BP249" s="9">
        <f t="shared" si="133"/>
        <v>0</v>
      </c>
      <c r="BQ249" s="54" t="s">
        <v>96</v>
      </c>
      <c r="BR249" s="9">
        <f t="shared" si="134"/>
        <v>0</v>
      </c>
      <c r="BS249" s="54" t="s">
        <v>102</v>
      </c>
      <c r="BT249" s="9">
        <f t="shared" si="135"/>
        <v>0</v>
      </c>
      <c r="BU249" s="9"/>
      <c r="BV249" s="54" t="s">
        <v>75</v>
      </c>
      <c r="BW249" s="9">
        <f t="shared" si="136"/>
        <v>0</v>
      </c>
      <c r="BX249" s="55" t="s">
        <v>138</v>
      </c>
      <c r="BY249" s="9">
        <f t="shared" si="137"/>
        <v>0</v>
      </c>
      <c r="BZ249" s="54" t="s">
        <v>88</v>
      </c>
      <c r="CA249" s="9">
        <f t="shared" si="138"/>
        <v>0</v>
      </c>
      <c r="CB249" s="54" t="s">
        <v>93</v>
      </c>
      <c r="CC249" s="9">
        <f t="shared" si="139"/>
        <v>0</v>
      </c>
      <c r="CD249" s="54" t="s">
        <v>99</v>
      </c>
      <c r="CE249" s="9">
        <f t="shared" si="140"/>
        <v>0</v>
      </c>
      <c r="CF249" s="54" t="s">
        <v>102</v>
      </c>
      <c r="CG249" s="9">
        <f t="shared" si="141"/>
        <v>0</v>
      </c>
      <c r="CH249" s="9"/>
      <c r="CI249" s="54" t="s">
        <v>75</v>
      </c>
      <c r="CJ249" s="9">
        <f t="shared" si="142"/>
        <v>0</v>
      </c>
      <c r="CK249" s="55" t="s">
        <v>138</v>
      </c>
      <c r="CL249" s="9">
        <f t="shared" si="143"/>
        <v>0</v>
      </c>
      <c r="CM249" s="54" t="s">
        <v>88</v>
      </c>
      <c r="CN249" s="9">
        <f t="shared" si="144"/>
        <v>0</v>
      </c>
      <c r="CO249" s="54" t="s">
        <v>93</v>
      </c>
      <c r="CP249" s="9">
        <f t="shared" si="145"/>
        <v>0</v>
      </c>
      <c r="CQ249" s="54" t="s">
        <v>99</v>
      </c>
      <c r="CR249" s="9">
        <f t="shared" si="146"/>
        <v>0</v>
      </c>
      <c r="CS249" s="54" t="s">
        <v>102</v>
      </c>
      <c r="CT249" s="9">
        <f t="shared" si="147"/>
        <v>0</v>
      </c>
    </row>
    <row r="250" spans="1:98" x14ac:dyDescent="0.15">
      <c r="A250" s="33" t="s">
        <v>661</v>
      </c>
      <c r="B250" s="34" t="s">
        <v>662</v>
      </c>
      <c r="C250" s="35" t="s">
        <v>170</v>
      </c>
      <c r="D250" s="35" t="s">
        <v>51</v>
      </c>
      <c r="E250" s="9"/>
      <c r="F250" s="36"/>
      <c r="G250" s="33">
        <v>96</v>
      </c>
      <c r="H250" s="9">
        <v>41</v>
      </c>
      <c r="I250" s="9">
        <v>54</v>
      </c>
      <c r="J250" s="9">
        <v>36</v>
      </c>
      <c r="K250" s="9">
        <v>6</v>
      </c>
      <c r="L250" s="9">
        <v>34.5</v>
      </c>
      <c r="M250" s="4">
        <f t="shared" si="111"/>
        <v>267.5</v>
      </c>
      <c r="N250" s="33"/>
      <c r="O250" s="9">
        <f>IF($D250="理科",IF(AND($M250&gt;='高考-分数线'!$C$2,$G250&gt;='高考-分数线'!$D$2),36,IF($G250&gt;='高考-分数线'!$D$2,18,0)),IF($D250="文科",IF(AND($M250&gt;='高考-分数线'!$C$3,$G250&gt;='高考-分数线'!$D$3),36,IF($G250&gt;='高考-分数线'!$D$3,18,0))))</f>
        <v>0</v>
      </c>
      <c r="P250" s="9">
        <f>IF($D250="理科",IF(AND($M250&gt;='高考-分数线'!$C$2,H250&gt;='高考-分数线'!$E$2),36,IF(H250&gt;='高考-分数线'!$E$2,18,0)),IF($D250="文科",IF(AND($M250&gt;='高考-分数线'!$C$3,H250&gt;='高考-分数线'!$E$3),36,IF(H250&gt;='高考-分数线'!$E$3,18,0))))</f>
        <v>0</v>
      </c>
      <c r="Q250" s="9">
        <f>IF($D250="理科",IF(AND($M250&gt;='高考-分数线'!$C$2,I250&gt;='高考-分数线'!$F$2),36,IF(I250&gt;='高考-分数线'!$F$2,18,0)),IF($D250="文科",IF(AND($M250&gt;='高考-分数线'!$C$3,I250&gt;='高考-分数线'!$F$3),36,IF(I250&gt;='高考-分数线'!$F$3,18,0))))</f>
        <v>0</v>
      </c>
      <c r="R250" s="9">
        <f>IF($D250="理科",IF(AND($M250&gt;='高考-分数线'!$C$2,J250&gt;='高考-分数线'!$G$2),36,IF(J250&gt;='高考-分数线'!$G$2,18,0)),IF($D250="文科",IF(AND($M250&gt;='高考-分数线'!$C$3,J250&gt;='高考-分数线'!$G$3),36,IF(J250&gt;='高考-分数线'!$G$3,18,0))))</f>
        <v>0</v>
      </c>
      <c r="S250" s="9">
        <f>IF($D250="理科",IF(AND($M250&gt;='高考-分数线'!$C$2,K250&gt;='高考-分数线'!$H$2),36,IF(K250&gt;='高考-分数线'!$H$2,18,0)),IF($D250="文科",IF(AND($M250&gt;='高考-分数线'!$C$3,K250&gt;='高考-分数线'!$H$3),36,IF(K250&gt;='高考-分数线'!$H$3,18,0))))</f>
        <v>0</v>
      </c>
      <c r="T250" s="9">
        <f>IF($D250="理科",IF(AND($M250&gt;='高考-分数线'!$C$2,L250&gt;='高考-分数线'!$I$2),36,IF(L250&gt;='高考-分数线'!$I$2,18,0)),IF($D250="文科",IF(AND($M250&gt;='高考-分数线'!$C$3,L250&gt;='高考-分数线'!$I$3),36,IF(L250&gt;='高考-分数线'!$I$3,18,0))))</f>
        <v>0</v>
      </c>
      <c r="U250" s="33"/>
      <c r="V250" s="54" t="s">
        <v>75</v>
      </c>
      <c r="W250" s="9">
        <f t="shared" si="112"/>
        <v>0</v>
      </c>
      <c r="X250" s="54" t="s">
        <v>81</v>
      </c>
      <c r="Y250" s="9">
        <f t="shared" si="113"/>
        <v>0</v>
      </c>
      <c r="Z250" s="54" t="s">
        <v>87</v>
      </c>
      <c r="AA250" s="9">
        <f t="shared" si="114"/>
        <v>0</v>
      </c>
      <c r="AB250" s="54" t="s">
        <v>95</v>
      </c>
      <c r="AC250" s="9">
        <f t="shared" si="115"/>
        <v>0</v>
      </c>
      <c r="AD250" s="54" t="s">
        <v>96</v>
      </c>
      <c r="AE250" s="9">
        <f t="shared" si="116"/>
        <v>0</v>
      </c>
      <c r="AF250" s="54" t="s">
        <v>121</v>
      </c>
      <c r="AG250" s="9">
        <f t="shared" si="117"/>
        <v>0</v>
      </c>
      <c r="AH250" s="9"/>
      <c r="AI250" s="9" t="s">
        <v>74</v>
      </c>
      <c r="AJ250" s="9">
        <f t="shared" si="118"/>
        <v>0</v>
      </c>
      <c r="AK250" s="55" t="s">
        <v>79</v>
      </c>
      <c r="AL250" s="9">
        <f t="shared" si="119"/>
        <v>0</v>
      </c>
      <c r="AM250" s="9" t="s">
        <v>90</v>
      </c>
      <c r="AN250" s="9">
        <f t="shared" si="120"/>
        <v>0</v>
      </c>
      <c r="AO250" s="54" t="s">
        <v>94</v>
      </c>
      <c r="AP250" s="9">
        <f t="shared" si="121"/>
        <v>0</v>
      </c>
      <c r="AQ250" s="54" t="s">
        <v>99</v>
      </c>
      <c r="AR250" s="9">
        <f t="shared" si="122"/>
        <v>0</v>
      </c>
      <c r="AS250" s="54" t="s">
        <v>122</v>
      </c>
      <c r="AT250" s="9">
        <f t="shared" si="123"/>
        <v>0</v>
      </c>
      <c r="AU250" s="9"/>
      <c r="AV250" s="54" t="s">
        <v>74</v>
      </c>
      <c r="AW250" s="9">
        <f t="shared" si="124"/>
        <v>0</v>
      </c>
      <c r="AX250" s="54" t="s">
        <v>79</v>
      </c>
      <c r="AY250" s="9">
        <f t="shared" si="125"/>
        <v>0</v>
      </c>
      <c r="AZ250" s="54" t="s">
        <v>88</v>
      </c>
      <c r="BA250" s="9">
        <f t="shared" si="126"/>
        <v>0</v>
      </c>
      <c r="BB250" s="54" t="s">
        <v>95</v>
      </c>
      <c r="BC250" s="9">
        <f t="shared" si="127"/>
        <v>0</v>
      </c>
      <c r="BD250" s="54" t="s">
        <v>99</v>
      </c>
      <c r="BE250" s="9">
        <f t="shared" si="128"/>
        <v>0</v>
      </c>
      <c r="BF250" s="54" t="s">
        <v>102</v>
      </c>
      <c r="BG250" s="9">
        <f t="shared" si="129"/>
        <v>0</v>
      </c>
      <c r="BH250" s="9"/>
      <c r="BI250" s="54" t="s">
        <v>74</v>
      </c>
      <c r="BJ250" s="9">
        <f t="shared" si="130"/>
        <v>0</v>
      </c>
      <c r="BK250" s="55" t="s">
        <v>79</v>
      </c>
      <c r="BL250" s="9">
        <f t="shared" si="131"/>
        <v>0</v>
      </c>
      <c r="BM250" s="54" t="s">
        <v>87</v>
      </c>
      <c r="BN250" s="9">
        <f t="shared" si="132"/>
        <v>0</v>
      </c>
      <c r="BO250" s="54" t="s">
        <v>95</v>
      </c>
      <c r="BP250" s="9">
        <f t="shared" si="133"/>
        <v>0</v>
      </c>
      <c r="BQ250" s="54" t="s">
        <v>99</v>
      </c>
      <c r="BR250" s="9">
        <f t="shared" si="134"/>
        <v>0</v>
      </c>
      <c r="BS250" s="54" t="s">
        <v>102</v>
      </c>
      <c r="BT250" s="9">
        <f t="shared" si="135"/>
        <v>0</v>
      </c>
      <c r="BU250" s="9"/>
      <c r="BV250" s="54" t="s">
        <v>75</v>
      </c>
      <c r="BW250" s="9">
        <f t="shared" si="136"/>
        <v>0</v>
      </c>
      <c r="BX250" s="55" t="s">
        <v>138</v>
      </c>
      <c r="BY250" s="9">
        <f t="shared" si="137"/>
        <v>0</v>
      </c>
      <c r="BZ250" s="54" t="s">
        <v>88</v>
      </c>
      <c r="CA250" s="9">
        <f t="shared" si="138"/>
        <v>0</v>
      </c>
      <c r="CB250" s="54" t="s">
        <v>93</v>
      </c>
      <c r="CC250" s="9">
        <f t="shared" si="139"/>
        <v>0</v>
      </c>
      <c r="CD250" s="54" t="s">
        <v>99</v>
      </c>
      <c r="CE250" s="9">
        <f t="shared" si="140"/>
        <v>0</v>
      </c>
      <c r="CF250" s="54" t="s">
        <v>102</v>
      </c>
      <c r="CG250" s="9">
        <f t="shared" si="141"/>
        <v>0</v>
      </c>
      <c r="CH250" s="9"/>
      <c r="CI250" s="54" t="s">
        <v>75</v>
      </c>
      <c r="CJ250" s="9">
        <f t="shared" si="142"/>
        <v>0</v>
      </c>
      <c r="CK250" s="55" t="s">
        <v>138</v>
      </c>
      <c r="CL250" s="9">
        <f t="shared" si="143"/>
        <v>0</v>
      </c>
      <c r="CM250" s="54" t="s">
        <v>88</v>
      </c>
      <c r="CN250" s="9">
        <f t="shared" si="144"/>
        <v>0</v>
      </c>
      <c r="CO250" s="54" t="s">
        <v>93</v>
      </c>
      <c r="CP250" s="9">
        <f t="shared" si="145"/>
        <v>0</v>
      </c>
      <c r="CQ250" s="54" t="s">
        <v>99</v>
      </c>
      <c r="CR250" s="9">
        <f t="shared" si="146"/>
        <v>0</v>
      </c>
      <c r="CS250" s="54" t="s">
        <v>102</v>
      </c>
      <c r="CT250" s="9">
        <f t="shared" si="147"/>
        <v>0</v>
      </c>
    </row>
    <row r="251" spans="1:98" x14ac:dyDescent="0.15">
      <c r="A251" s="33" t="s">
        <v>663</v>
      </c>
      <c r="B251" s="34" t="s">
        <v>664</v>
      </c>
      <c r="C251" s="35" t="s">
        <v>170</v>
      </c>
      <c r="D251" s="35" t="s">
        <v>51</v>
      </c>
      <c r="E251" s="9"/>
      <c r="F251" s="36"/>
      <c r="G251" s="33">
        <v>90</v>
      </c>
      <c r="H251" s="9">
        <v>24</v>
      </c>
      <c r="I251" s="9">
        <v>70</v>
      </c>
      <c r="J251" s="9">
        <v>31.5</v>
      </c>
      <c r="K251" s="9">
        <v>25</v>
      </c>
      <c r="L251" s="9">
        <v>26.5</v>
      </c>
      <c r="M251" s="4">
        <f t="shared" si="111"/>
        <v>267</v>
      </c>
      <c r="N251" s="33"/>
      <c r="O251" s="9">
        <f>IF($D251="理科",IF(AND($M251&gt;='高考-分数线'!$C$2,$G251&gt;='高考-分数线'!$D$2),36,IF($G251&gt;='高考-分数线'!$D$2,18,0)),IF($D251="文科",IF(AND($M251&gt;='高考-分数线'!$C$3,$G251&gt;='高考-分数线'!$D$3),36,IF($G251&gt;='高考-分数线'!$D$3,18,0))))</f>
        <v>0</v>
      </c>
      <c r="P251" s="9">
        <f>IF($D251="理科",IF(AND($M251&gt;='高考-分数线'!$C$2,H251&gt;='高考-分数线'!$E$2),36,IF(H251&gt;='高考-分数线'!$E$2,18,0)),IF($D251="文科",IF(AND($M251&gt;='高考-分数线'!$C$3,H251&gt;='高考-分数线'!$E$3),36,IF(H251&gt;='高考-分数线'!$E$3,18,0))))</f>
        <v>0</v>
      </c>
      <c r="Q251" s="9">
        <f>IF($D251="理科",IF(AND($M251&gt;='高考-分数线'!$C$2,I251&gt;='高考-分数线'!$F$2),36,IF(I251&gt;='高考-分数线'!$F$2,18,0)),IF($D251="文科",IF(AND($M251&gt;='高考-分数线'!$C$3,I251&gt;='高考-分数线'!$F$3),36,IF(I251&gt;='高考-分数线'!$F$3,18,0))))</f>
        <v>0</v>
      </c>
      <c r="R251" s="9">
        <f>IF($D251="理科",IF(AND($M251&gt;='高考-分数线'!$C$2,J251&gt;='高考-分数线'!$G$2),36,IF(J251&gt;='高考-分数线'!$G$2,18,0)),IF($D251="文科",IF(AND($M251&gt;='高考-分数线'!$C$3,J251&gt;='高考-分数线'!$G$3),36,IF(J251&gt;='高考-分数线'!$G$3,18,0))))</f>
        <v>0</v>
      </c>
      <c r="S251" s="9">
        <f>IF($D251="理科",IF(AND($M251&gt;='高考-分数线'!$C$2,K251&gt;='高考-分数线'!$H$2),36,IF(K251&gt;='高考-分数线'!$H$2,18,0)),IF($D251="文科",IF(AND($M251&gt;='高考-分数线'!$C$3,K251&gt;='高考-分数线'!$H$3),36,IF(K251&gt;='高考-分数线'!$H$3,18,0))))</f>
        <v>0</v>
      </c>
      <c r="T251" s="9">
        <f>IF($D251="理科",IF(AND($M251&gt;='高考-分数线'!$C$2,L251&gt;='高考-分数线'!$I$2),36,IF(L251&gt;='高考-分数线'!$I$2,18,0)),IF($D251="文科",IF(AND($M251&gt;='高考-分数线'!$C$3,L251&gt;='高考-分数线'!$I$3),36,IF(L251&gt;='高考-分数线'!$I$3,18,0))))</f>
        <v>0</v>
      </c>
      <c r="U251" s="33"/>
      <c r="V251" s="54" t="s">
        <v>77</v>
      </c>
      <c r="W251" s="9">
        <f t="shared" si="112"/>
        <v>0</v>
      </c>
      <c r="X251" s="54" t="s">
        <v>81</v>
      </c>
      <c r="Y251" s="9">
        <f t="shared" si="113"/>
        <v>0</v>
      </c>
      <c r="Z251" s="54" t="s">
        <v>90</v>
      </c>
      <c r="AA251" s="9">
        <f t="shared" si="114"/>
        <v>0</v>
      </c>
      <c r="AB251" s="54" t="s">
        <v>93</v>
      </c>
      <c r="AC251" s="9">
        <f t="shared" si="115"/>
        <v>0</v>
      </c>
      <c r="AD251" s="54" t="s">
        <v>125</v>
      </c>
      <c r="AE251" s="9">
        <f t="shared" si="116"/>
        <v>0</v>
      </c>
      <c r="AF251" s="54" t="s">
        <v>102</v>
      </c>
      <c r="AG251" s="9">
        <f t="shared" si="117"/>
        <v>0</v>
      </c>
      <c r="AH251" s="9"/>
      <c r="AI251" s="9" t="s">
        <v>74</v>
      </c>
      <c r="AJ251" s="9">
        <f t="shared" si="118"/>
        <v>0</v>
      </c>
      <c r="AK251" s="55" t="s">
        <v>82</v>
      </c>
      <c r="AL251" s="9">
        <f t="shared" si="119"/>
        <v>0</v>
      </c>
      <c r="AM251" s="9" t="s">
        <v>88</v>
      </c>
      <c r="AN251" s="9">
        <f t="shared" si="120"/>
        <v>0</v>
      </c>
      <c r="AO251" s="54" t="s">
        <v>95</v>
      </c>
      <c r="AP251" s="9">
        <f t="shared" si="121"/>
        <v>0</v>
      </c>
      <c r="AQ251" s="54" t="s">
        <v>96</v>
      </c>
      <c r="AR251" s="9">
        <f t="shared" si="122"/>
        <v>0</v>
      </c>
      <c r="AS251" s="54" t="s">
        <v>102</v>
      </c>
      <c r="AT251" s="9">
        <f t="shared" si="123"/>
        <v>0</v>
      </c>
      <c r="AU251" s="9"/>
      <c r="AV251" s="54" t="s">
        <v>76</v>
      </c>
      <c r="AW251" s="9">
        <f t="shared" si="124"/>
        <v>0</v>
      </c>
      <c r="AX251" s="54" t="s">
        <v>80</v>
      </c>
      <c r="AY251" s="9">
        <f t="shared" si="125"/>
        <v>0</v>
      </c>
      <c r="AZ251" s="54" t="s">
        <v>88</v>
      </c>
      <c r="BA251" s="9">
        <f t="shared" si="126"/>
        <v>0</v>
      </c>
      <c r="BB251" s="54" t="s">
        <v>93</v>
      </c>
      <c r="BC251" s="9">
        <f t="shared" si="127"/>
        <v>0</v>
      </c>
      <c r="BD251" s="54" t="s">
        <v>96</v>
      </c>
      <c r="BE251" s="9">
        <f t="shared" si="128"/>
        <v>0</v>
      </c>
      <c r="BF251" s="54" t="s">
        <v>122</v>
      </c>
      <c r="BG251" s="9">
        <f t="shared" si="129"/>
        <v>0</v>
      </c>
      <c r="BH251" s="9"/>
      <c r="BI251" s="54" t="s">
        <v>76</v>
      </c>
      <c r="BJ251" s="9">
        <f t="shared" si="130"/>
        <v>0</v>
      </c>
      <c r="BK251" s="55" t="s">
        <v>80</v>
      </c>
      <c r="BL251" s="9">
        <f t="shared" si="131"/>
        <v>0</v>
      </c>
      <c r="BM251" s="54" t="s">
        <v>90</v>
      </c>
      <c r="BN251" s="9">
        <f t="shared" si="132"/>
        <v>0</v>
      </c>
      <c r="BO251" s="54" t="s">
        <v>93</v>
      </c>
      <c r="BP251" s="9">
        <f t="shared" si="133"/>
        <v>0</v>
      </c>
      <c r="BQ251" s="54" t="s">
        <v>96</v>
      </c>
      <c r="BR251" s="9">
        <f t="shared" si="134"/>
        <v>0</v>
      </c>
      <c r="BS251" s="54" t="s">
        <v>122</v>
      </c>
      <c r="BT251" s="9">
        <f t="shared" si="135"/>
        <v>0</v>
      </c>
      <c r="BU251" s="9"/>
      <c r="BV251" s="54" t="s">
        <v>75</v>
      </c>
      <c r="BW251" s="9">
        <f t="shared" si="136"/>
        <v>0</v>
      </c>
      <c r="BX251" s="55" t="s">
        <v>138</v>
      </c>
      <c r="BY251" s="9">
        <f t="shared" si="137"/>
        <v>0</v>
      </c>
      <c r="BZ251" s="54" t="s">
        <v>88</v>
      </c>
      <c r="CA251" s="9">
        <f t="shared" si="138"/>
        <v>0</v>
      </c>
      <c r="CB251" s="54" t="s">
        <v>93</v>
      </c>
      <c r="CC251" s="9">
        <f t="shared" si="139"/>
        <v>0</v>
      </c>
      <c r="CD251" s="54" t="s">
        <v>99</v>
      </c>
      <c r="CE251" s="9">
        <f t="shared" si="140"/>
        <v>0</v>
      </c>
      <c r="CF251" s="54" t="s">
        <v>102</v>
      </c>
      <c r="CG251" s="9">
        <f t="shared" si="141"/>
        <v>0</v>
      </c>
      <c r="CH251" s="9"/>
      <c r="CI251" s="54" t="s">
        <v>75</v>
      </c>
      <c r="CJ251" s="9">
        <f t="shared" si="142"/>
        <v>0</v>
      </c>
      <c r="CK251" s="55" t="s">
        <v>138</v>
      </c>
      <c r="CL251" s="9">
        <f t="shared" si="143"/>
        <v>0</v>
      </c>
      <c r="CM251" s="54" t="s">
        <v>88</v>
      </c>
      <c r="CN251" s="9">
        <f t="shared" si="144"/>
        <v>0</v>
      </c>
      <c r="CO251" s="54" t="s">
        <v>93</v>
      </c>
      <c r="CP251" s="9">
        <f t="shared" si="145"/>
        <v>0</v>
      </c>
      <c r="CQ251" s="54" t="s">
        <v>99</v>
      </c>
      <c r="CR251" s="9">
        <f t="shared" si="146"/>
        <v>0</v>
      </c>
      <c r="CS251" s="54" t="s">
        <v>102</v>
      </c>
      <c r="CT251" s="9">
        <f t="shared" si="147"/>
        <v>0</v>
      </c>
    </row>
    <row r="252" spans="1:98" x14ac:dyDescent="0.15">
      <c r="A252" s="33" t="s">
        <v>665</v>
      </c>
      <c r="B252" s="34" t="s">
        <v>666</v>
      </c>
      <c r="C252" s="35" t="s">
        <v>170</v>
      </c>
      <c r="D252" s="35" t="s">
        <v>51</v>
      </c>
      <c r="E252" s="9"/>
      <c r="F252" s="36"/>
      <c r="G252" s="33">
        <v>79</v>
      </c>
      <c r="H252" s="9">
        <v>49</v>
      </c>
      <c r="I252" s="9">
        <v>59</v>
      </c>
      <c r="J252" s="9">
        <v>30.5</v>
      </c>
      <c r="K252" s="9">
        <v>34.5</v>
      </c>
      <c r="L252" s="9">
        <v>14.5</v>
      </c>
      <c r="M252" s="4">
        <f t="shared" si="111"/>
        <v>266.5</v>
      </c>
      <c r="N252" s="33"/>
      <c r="O252" s="9">
        <f>IF($D252="理科",IF(AND($M252&gt;='高考-分数线'!$C$2,$G252&gt;='高考-分数线'!$D$2),36,IF($G252&gt;='高考-分数线'!$D$2,18,0)),IF($D252="文科",IF(AND($M252&gt;='高考-分数线'!$C$3,$G252&gt;='高考-分数线'!$D$3),36,IF($G252&gt;='高考-分数线'!$D$3,18,0))))</f>
        <v>0</v>
      </c>
      <c r="P252" s="9">
        <f>IF($D252="理科",IF(AND($M252&gt;='高考-分数线'!$C$2,H252&gt;='高考-分数线'!$E$2),36,IF(H252&gt;='高考-分数线'!$E$2,18,0)),IF($D252="文科",IF(AND($M252&gt;='高考-分数线'!$C$3,H252&gt;='高考-分数线'!$E$3),36,IF(H252&gt;='高考-分数线'!$E$3,18,0))))</f>
        <v>0</v>
      </c>
      <c r="Q252" s="9">
        <f>IF($D252="理科",IF(AND($M252&gt;='高考-分数线'!$C$2,I252&gt;='高考-分数线'!$F$2),36,IF(I252&gt;='高考-分数线'!$F$2,18,0)),IF($D252="文科",IF(AND($M252&gt;='高考-分数线'!$C$3,I252&gt;='高考-分数线'!$F$3),36,IF(I252&gt;='高考-分数线'!$F$3,18,0))))</f>
        <v>0</v>
      </c>
      <c r="R252" s="9">
        <f>IF($D252="理科",IF(AND($M252&gt;='高考-分数线'!$C$2,J252&gt;='高考-分数线'!$G$2),36,IF(J252&gt;='高考-分数线'!$G$2,18,0)),IF($D252="文科",IF(AND($M252&gt;='高考-分数线'!$C$3,J252&gt;='高考-分数线'!$G$3),36,IF(J252&gt;='高考-分数线'!$G$3,18,0))))</f>
        <v>0</v>
      </c>
      <c r="S252" s="9">
        <f>IF($D252="理科",IF(AND($M252&gt;='高考-分数线'!$C$2,K252&gt;='高考-分数线'!$H$2),36,IF(K252&gt;='高考-分数线'!$H$2,18,0)),IF($D252="文科",IF(AND($M252&gt;='高考-分数线'!$C$3,K252&gt;='高考-分数线'!$H$3),36,IF(K252&gt;='高考-分数线'!$H$3,18,0))))</f>
        <v>0</v>
      </c>
      <c r="T252" s="9">
        <f>IF($D252="理科",IF(AND($M252&gt;='高考-分数线'!$C$2,L252&gt;='高考-分数线'!$I$2),36,IF(L252&gt;='高考-分数线'!$I$2,18,0)),IF($D252="文科",IF(AND($M252&gt;='高考-分数线'!$C$3,L252&gt;='高考-分数线'!$I$3),36,IF(L252&gt;='高考-分数线'!$I$3,18,0))))</f>
        <v>0</v>
      </c>
      <c r="U252" s="33"/>
      <c r="V252" s="54" t="s">
        <v>78</v>
      </c>
      <c r="W252" s="9">
        <f t="shared" si="112"/>
        <v>0</v>
      </c>
      <c r="X252" s="54" t="s">
        <v>79</v>
      </c>
      <c r="Y252" s="9">
        <f t="shared" si="113"/>
        <v>0</v>
      </c>
      <c r="Z252" s="54" t="s">
        <v>86</v>
      </c>
      <c r="AA252" s="9">
        <f t="shared" si="114"/>
        <v>0</v>
      </c>
      <c r="AB252" s="54" t="s">
        <v>94</v>
      </c>
      <c r="AC252" s="9">
        <f t="shared" si="115"/>
        <v>0</v>
      </c>
      <c r="AD252" s="54" t="s">
        <v>99</v>
      </c>
      <c r="AE252" s="9">
        <f t="shared" si="116"/>
        <v>0</v>
      </c>
      <c r="AF252" s="54" t="s">
        <v>102</v>
      </c>
      <c r="AG252" s="9">
        <f t="shared" si="117"/>
        <v>0</v>
      </c>
      <c r="AH252" s="9"/>
      <c r="AI252" s="9" t="s">
        <v>77</v>
      </c>
      <c r="AJ252" s="9">
        <f t="shared" si="118"/>
        <v>0</v>
      </c>
      <c r="AK252" s="55" t="s">
        <v>83</v>
      </c>
      <c r="AL252" s="9">
        <f t="shared" si="119"/>
        <v>0</v>
      </c>
      <c r="AM252" s="9" t="s">
        <v>89</v>
      </c>
      <c r="AN252" s="9">
        <f t="shared" si="120"/>
        <v>0</v>
      </c>
      <c r="AO252" s="54" t="s">
        <v>93</v>
      </c>
      <c r="AP252" s="9">
        <f t="shared" si="121"/>
        <v>0</v>
      </c>
      <c r="AQ252" s="54" t="s">
        <v>99</v>
      </c>
      <c r="AR252" s="9">
        <f t="shared" si="122"/>
        <v>0</v>
      </c>
      <c r="AS252" s="54" t="s">
        <v>102</v>
      </c>
      <c r="AT252" s="9">
        <f t="shared" si="123"/>
        <v>0</v>
      </c>
      <c r="AU252" s="9"/>
      <c r="AV252" s="54" t="s">
        <v>74</v>
      </c>
      <c r="AW252" s="9">
        <f t="shared" si="124"/>
        <v>0</v>
      </c>
      <c r="AX252" s="54" t="s">
        <v>79</v>
      </c>
      <c r="AY252" s="9">
        <f t="shared" si="125"/>
        <v>0</v>
      </c>
      <c r="AZ252" s="54" t="s">
        <v>89</v>
      </c>
      <c r="BA252" s="9">
        <f t="shared" si="126"/>
        <v>0</v>
      </c>
      <c r="BB252" s="54" t="s">
        <v>95</v>
      </c>
      <c r="BC252" s="9">
        <f t="shared" si="127"/>
        <v>0</v>
      </c>
      <c r="BD252" s="54" t="s">
        <v>99</v>
      </c>
      <c r="BE252" s="9">
        <f t="shared" si="128"/>
        <v>0</v>
      </c>
      <c r="BF252" s="54" t="s">
        <v>122</v>
      </c>
      <c r="BG252" s="9">
        <f t="shared" si="129"/>
        <v>0</v>
      </c>
      <c r="BH252" s="9"/>
      <c r="BI252" s="54" t="s">
        <v>74</v>
      </c>
      <c r="BJ252" s="9">
        <f t="shared" si="130"/>
        <v>0</v>
      </c>
      <c r="BK252" s="55" t="s">
        <v>79</v>
      </c>
      <c r="BL252" s="9">
        <f t="shared" si="131"/>
        <v>0</v>
      </c>
      <c r="BM252" s="54" t="s">
        <v>89</v>
      </c>
      <c r="BN252" s="9">
        <f t="shared" si="132"/>
        <v>0</v>
      </c>
      <c r="BO252" s="54" t="s">
        <v>95</v>
      </c>
      <c r="BP252" s="9">
        <f t="shared" si="133"/>
        <v>0</v>
      </c>
      <c r="BQ252" s="54" t="s">
        <v>99</v>
      </c>
      <c r="BR252" s="9">
        <f t="shared" si="134"/>
        <v>0</v>
      </c>
      <c r="BS252" s="54" t="s">
        <v>122</v>
      </c>
      <c r="BT252" s="9">
        <f t="shared" si="135"/>
        <v>0</v>
      </c>
      <c r="BU252" s="9"/>
      <c r="BV252" s="54" t="s">
        <v>77</v>
      </c>
      <c r="BW252" s="9">
        <f t="shared" si="136"/>
        <v>0</v>
      </c>
      <c r="BX252" s="55" t="s">
        <v>83</v>
      </c>
      <c r="BY252" s="9">
        <f t="shared" si="137"/>
        <v>0</v>
      </c>
      <c r="BZ252" s="54" t="s">
        <v>90</v>
      </c>
      <c r="CA252" s="9">
        <f t="shared" si="138"/>
        <v>0</v>
      </c>
      <c r="CB252" s="54" t="s">
        <v>95</v>
      </c>
      <c r="CC252" s="9">
        <f t="shared" si="139"/>
        <v>0</v>
      </c>
      <c r="CD252" s="54" t="s">
        <v>99</v>
      </c>
      <c r="CE252" s="9">
        <f t="shared" si="140"/>
        <v>0</v>
      </c>
      <c r="CF252" s="54" t="s">
        <v>102</v>
      </c>
      <c r="CG252" s="9">
        <f t="shared" si="141"/>
        <v>0</v>
      </c>
      <c r="CH252" s="9"/>
      <c r="CI252" s="54" t="s">
        <v>77</v>
      </c>
      <c r="CJ252" s="9">
        <f t="shared" si="142"/>
        <v>0</v>
      </c>
      <c r="CK252" s="55" t="s">
        <v>83</v>
      </c>
      <c r="CL252" s="9">
        <f t="shared" si="143"/>
        <v>0</v>
      </c>
      <c r="CM252" s="54" t="s">
        <v>90</v>
      </c>
      <c r="CN252" s="9">
        <f t="shared" si="144"/>
        <v>0</v>
      </c>
      <c r="CO252" s="54" t="s">
        <v>95</v>
      </c>
      <c r="CP252" s="9">
        <f t="shared" si="145"/>
        <v>0</v>
      </c>
      <c r="CQ252" s="54" t="s">
        <v>99</v>
      </c>
      <c r="CR252" s="9">
        <f t="shared" si="146"/>
        <v>0</v>
      </c>
      <c r="CS252" s="54" t="s">
        <v>102</v>
      </c>
      <c r="CT252" s="9">
        <f t="shared" si="147"/>
        <v>0</v>
      </c>
    </row>
    <row r="253" spans="1:98" x14ac:dyDescent="0.15">
      <c r="A253" s="33" t="s">
        <v>667</v>
      </c>
      <c r="B253" s="34" t="s">
        <v>668</v>
      </c>
      <c r="C253" s="35" t="s">
        <v>191</v>
      </c>
      <c r="D253" s="35" t="s">
        <v>51</v>
      </c>
      <c r="E253" s="9"/>
      <c r="F253" s="36"/>
      <c r="G253" s="33">
        <v>78</v>
      </c>
      <c r="H253" s="9">
        <v>54</v>
      </c>
      <c r="I253" s="9">
        <v>67</v>
      </c>
      <c r="J253" s="9">
        <v>16.5</v>
      </c>
      <c r="K253" s="9">
        <v>24</v>
      </c>
      <c r="L253" s="9">
        <v>25.5</v>
      </c>
      <c r="M253" s="4">
        <f t="shared" si="111"/>
        <v>265</v>
      </c>
      <c r="N253" s="33"/>
      <c r="O253" s="9">
        <f>IF($D253="理科",IF(AND($M253&gt;='高考-分数线'!$C$2,$G253&gt;='高考-分数线'!$D$2),36,IF($G253&gt;='高考-分数线'!$D$2,18,0)),IF($D253="文科",IF(AND($M253&gt;='高考-分数线'!$C$3,$G253&gt;='高考-分数线'!$D$3),36,IF($G253&gt;='高考-分数线'!$D$3,18,0))))</f>
        <v>0</v>
      </c>
      <c r="P253" s="9">
        <f>IF($D253="理科",IF(AND($M253&gt;='高考-分数线'!$C$2,H253&gt;='高考-分数线'!$E$2),36,IF(H253&gt;='高考-分数线'!$E$2,18,0)),IF($D253="文科",IF(AND($M253&gt;='高考-分数线'!$C$3,H253&gt;='高考-分数线'!$E$3),36,IF(H253&gt;='高考-分数线'!$E$3,18,0))))</f>
        <v>0</v>
      </c>
      <c r="Q253" s="9">
        <f>IF($D253="理科",IF(AND($M253&gt;='高考-分数线'!$C$2,I253&gt;='高考-分数线'!$F$2),36,IF(I253&gt;='高考-分数线'!$F$2,18,0)),IF($D253="文科",IF(AND($M253&gt;='高考-分数线'!$C$3,I253&gt;='高考-分数线'!$F$3),36,IF(I253&gt;='高考-分数线'!$F$3,18,0))))</f>
        <v>0</v>
      </c>
      <c r="R253" s="9">
        <f>IF($D253="理科",IF(AND($M253&gt;='高考-分数线'!$C$2,J253&gt;='高考-分数线'!$G$2),36,IF(J253&gt;='高考-分数线'!$G$2,18,0)),IF($D253="文科",IF(AND($M253&gt;='高考-分数线'!$C$3,J253&gt;='高考-分数线'!$G$3),36,IF(J253&gt;='高考-分数线'!$G$3,18,0))))</f>
        <v>0</v>
      </c>
      <c r="S253" s="9">
        <f>IF($D253="理科",IF(AND($M253&gt;='高考-分数线'!$C$2,K253&gt;='高考-分数线'!$H$2),36,IF(K253&gt;='高考-分数线'!$H$2,18,0)),IF($D253="文科",IF(AND($M253&gt;='高考-分数线'!$C$3,K253&gt;='高考-分数线'!$H$3),36,IF(K253&gt;='高考-分数线'!$H$3,18,0))))</f>
        <v>0</v>
      </c>
      <c r="T253" s="9">
        <f>IF($D253="理科",IF(AND($M253&gt;='高考-分数线'!$C$2,L253&gt;='高考-分数线'!$I$2),36,IF(L253&gt;='高考-分数线'!$I$2,18,0)),IF($D253="文科",IF(AND($M253&gt;='高考-分数线'!$C$3,L253&gt;='高考-分数线'!$I$3),36,IF(L253&gt;='高考-分数线'!$I$3,18,0))))</f>
        <v>0</v>
      </c>
      <c r="U253" s="33"/>
      <c r="V253" s="54" t="s">
        <v>74</v>
      </c>
      <c r="W253" s="9">
        <f t="shared" si="112"/>
        <v>0</v>
      </c>
      <c r="X253" s="54" t="s">
        <v>79</v>
      </c>
      <c r="Y253" s="9">
        <f t="shared" si="113"/>
        <v>0</v>
      </c>
      <c r="Z253" s="54" t="s">
        <v>86</v>
      </c>
      <c r="AA253" s="9">
        <f t="shared" si="114"/>
        <v>0</v>
      </c>
      <c r="AB253" s="54" t="s">
        <v>91</v>
      </c>
      <c r="AC253" s="9">
        <f t="shared" si="115"/>
        <v>0</v>
      </c>
      <c r="AD253" s="54" t="s">
        <v>96</v>
      </c>
      <c r="AE253" s="9">
        <f t="shared" si="116"/>
        <v>0</v>
      </c>
      <c r="AF253" s="54" t="s">
        <v>102</v>
      </c>
      <c r="AG253" s="9">
        <f t="shared" si="117"/>
        <v>0</v>
      </c>
      <c r="AH253" s="9"/>
      <c r="AI253" s="9" t="s">
        <v>75</v>
      </c>
      <c r="AJ253" s="9">
        <f t="shared" si="118"/>
        <v>0</v>
      </c>
      <c r="AK253" s="55" t="s">
        <v>82</v>
      </c>
      <c r="AL253" s="9">
        <f t="shared" si="119"/>
        <v>0</v>
      </c>
      <c r="AM253" s="9" t="s">
        <v>88</v>
      </c>
      <c r="AN253" s="9">
        <f t="shared" si="120"/>
        <v>0</v>
      </c>
      <c r="AO253" s="54" t="s">
        <v>95</v>
      </c>
      <c r="AP253" s="9">
        <f t="shared" si="121"/>
        <v>0</v>
      </c>
      <c r="AQ253" s="54" t="s">
        <v>96</v>
      </c>
      <c r="AR253" s="9">
        <f t="shared" si="122"/>
        <v>0</v>
      </c>
      <c r="AS253" s="54" t="s">
        <v>102</v>
      </c>
      <c r="AT253" s="9">
        <f t="shared" si="123"/>
        <v>0</v>
      </c>
      <c r="AU253" s="9"/>
      <c r="AV253" s="54" t="s">
        <v>77</v>
      </c>
      <c r="AW253" s="9">
        <f t="shared" si="124"/>
        <v>0</v>
      </c>
      <c r="AX253" s="54" t="s">
        <v>80</v>
      </c>
      <c r="AY253" s="9">
        <f t="shared" si="125"/>
        <v>0</v>
      </c>
      <c r="AZ253" s="54" t="s">
        <v>85</v>
      </c>
      <c r="BA253" s="9">
        <f t="shared" si="126"/>
        <v>0</v>
      </c>
      <c r="BB253" s="54" t="s">
        <v>94</v>
      </c>
      <c r="BC253" s="9">
        <f t="shared" si="127"/>
        <v>0</v>
      </c>
      <c r="BD253" s="54" t="s">
        <v>99</v>
      </c>
      <c r="BE253" s="9">
        <f t="shared" si="128"/>
        <v>0</v>
      </c>
      <c r="BF253" s="54" t="s">
        <v>102</v>
      </c>
      <c r="BG253" s="9">
        <f t="shared" si="129"/>
        <v>0</v>
      </c>
      <c r="BH253" s="9"/>
      <c r="BI253" s="54" t="s">
        <v>77</v>
      </c>
      <c r="BJ253" s="9">
        <f t="shared" si="130"/>
        <v>0</v>
      </c>
      <c r="BK253" s="55" t="s">
        <v>80</v>
      </c>
      <c r="BL253" s="9">
        <f t="shared" si="131"/>
        <v>0</v>
      </c>
      <c r="BM253" s="54" t="s">
        <v>85</v>
      </c>
      <c r="BN253" s="9">
        <f t="shared" si="132"/>
        <v>0</v>
      </c>
      <c r="BO253" s="54" t="s">
        <v>94</v>
      </c>
      <c r="BP253" s="9">
        <f t="shared" si="133"/>
        <v>0</v>
      </c>
      <c r="BQ253" s="54" t="s">
        <v>99</v>
      </c>
      <c r="BR253" s="9">
        <f t="shared" si="134"/>
        <v>0</v>
      </c>
      <c r="BS253" s="54" t="s">
        <v>102</v>
      </c>
      <c r="BT253" s="9">
        <f t="shared" si="135"/>
        <v>0</v>
      </c>
      <c r="BU253" s="9"/>
      <c r="BV253" s="54" t="s">
        <v>77</v>
      </c>
      <c r="BW253" s="9">
        <f t="shared" si="136"/>
        <v>0</v>
      </c>
      <c r="BX253" s="55" t="s">
        <v>83</v>
      </c>
      <c r="BY253" s="9">
        <f t="shared" si="137"/>
        <v>0</v>
      </c>
      <c r="BZ253" s="54" t="s">
        <v>90</v>
      </c>
      <c r="CA253" s="9">
        <f t="shared" si="138"/>
        <v>0</v>
      </c>
      <c r="CB253" s="54" t="s">
        <v>95</v>
      </c>
      <c r="CC253" s="9">
        <f t="shared" si="139"/>
        <v>0</v>
      </c>
      <c r="CD253" s="54" t="s">
        <v>99</v>
      </c>
      <c r="CE253" s="9">
        <f t="shared" si="140"/>
        <v>0</v>
      </c>
      <c r="CF253" s="54" t="s">
        <v>102</v>
      </c>
      <c r="CG253" s="9">
        <f t="shared" si="141"/>
        <v>0</v>
      </c>
      <c r="CH253" s="9"/>
      <c r="CI253" s="54" t="s">
        <v>77</v>
      </c>
      <c r="CJ253" s="9">
        <f t="shared" si="142"/>
        <v>0</v>
      </c>
      <c r="CK253" s="55" t="s">
        <v>83</v>
      </c>
      <c r="CL253" s="9">
        <f t="shared" si="143"/>
        <v>0</v>
      </c>
      <c r="CM253" s="54" t="s">
        <v>90</v>
      </c>
      <c r="CN253" s="9">
        <f t="shared" si="144"/>
        <v>0</v>
      </c>
      <c r="CO253" s="54" t="s">
        <v>95</v>
      </c>
      <c r="CP253" s="9">
        <f t="shared" si="145"/>
        <v>0</v>
      </c>
      <c r="CQ253" s="54" t="s">
        <v>99</v>
      </c>
      <c r="CR253" s="9">
        <f t="shared" si="146"/>
        <v>0</v>
      </c>
      <c r="CS253" s="54" t="s">
        <v>102</v>
      </c>
      <c r="CT253" s="9">
        <f t="shared" si="147"/>
        <v>0</v>
      </c>
    </row>
    <row r="254" spans="1:98" x14ac:dyDescent="0.15">
      <c r="A254" s="33" t="s">
        <v>669</v>
      </c>
      <c r="B254" s="34" t="s">
        <v>670</v>
      </c>
      <c r="C254" s="35" t="s">
        <v>648</v>
      </c>
      <c r="D254" s="35" t="s">
        <v>51</v>
      </c>
      <c r="E254" s="9"/>
      <c r="F254" s="36"/>
      <c r="G254" s="33">
        <v>83</v>
      </c>
      <c r="H254" s="9">
        <v>52</v>
      </c>
      <c r="I254" s="9">
        <v>34</v>
      </c>
      <c r="J254" s="9">
        <v>37.5</v>
      </c>
      <c r="K254" s="9">
        <v>24</v>
      </c>
      <c r="L254" s="9">
        <v>34.5</v>
      </c>
      <c r="M254" s="4">
        <f t="shared" si="111"/>
        <v>265</v>
      </c>
      <c r="N254" s="33"/>
      <c r="O254" s="9">
        <f>IF($D254="理科",IF(AND($M254&gt;='高考-分数线'!$C$2,$G254&gt;='高考-分数线'!$D$2),36,IF($G254&gt;='高考-分数线'!$D$2,18,0)),IF($D254="文科",IF(AND($M254&gt;='高考-分数线'!$C$3,$G254&gt;='高考-分数线'!$D$3),36,IF($G254&gt;='高考-分数线'!$D$3,18,0))))</f>
        <v>0</v>
      </c>
      <c r="P254" s="9">
        <f>IF($D254="理科",IF(AND($M254&gt;='高考-分数线'!$C$2,H254&gt;='高考-分数线'!$E$2),36,IF(H254&gt;='高考-分数线'!$E$2,18,0)),IF($D254="文科",IF(AND($M254&gt;='高考-分数线'!$C$3,H254&gt;='高考-分数线'!$E$3),36,IF(H254&gt;='高考-分数线'!$E$3,18,0))))</f>
        <v>0</v>
      </c>
      <c r="Q254" s="9">
        <f>IF($D254="理科",IF(AND($M254&gt;='高考-分数线'!$C$2,I254&gt;='高考-分数线'!$F$2),36,IF(I254&gt;='高考-分数线'!$F$2,18,0)),IF($D254="文科",IF(AND($M254&gt;='高考-分数线'!$C$3,I254&gt;='高考-分数线'!$F$3),36,IF(I254&gt;='高考-分数线'!$F$3,18,0))))</f>
        <v>0</v>
      </c>
      <c r="R254" s="9">
        <f>IF($D254="理科",IF(AND($M254&gt;='高考-分数线'!$C$2,J254&gt;='高考-分数线'!$G$2),36,IF(J254&gt;='高考-分数线'!$G$2,18,0)),IF($D254="文科",IF(AND($M254&gt;='高考-分数线'!$C$3,J254&gt;='高考-分数线'!$G$3),36,IF(J254&gt;='高考-分数线'!$G$3,18,0))))</f>
        <v>0</v>
      </c>
      <c r="S254" s="9">
        <f>IF($D254="理科",IF(AND($M254&gt;='高考-分数线'!$C$2,K254&gt;='高考-分数线'!$H$2),36,IF(K254&gt;='高考-分数线'!$H$2,18,0)),IF($D254="文科",IF(AND($M254&gt;='高考-分数线'!$C$3,K254&gt;='高考-分数线'!$H$3),36,IF(K254&gt;='高考-分数线'!$H$3,18,0))))</f>
        <v>0</v>
      </c>
      <c r="T254" s="9">
        <f>IF($D254="理科",IF(AND($M254&gt;='高考-分数线'!$C$2,L254&gt;='高考-分数线'!$I$2),36,IF(L254&gt;='高考-分数线'!$I$2,18,0)),IF($D254="文科",IF(AND($M254&gt;='高考-分数线'!$C$3,L254&gt;='高考-分数线'!$I$3),36,IF(L254&gt;='高考-分数线'!$I$3,18,0))))</f>
        <v>0</v>
      </c>
      <c r="U254" s="33"/>
      <c r="V254" s="54" t="s">
        <v>75</v>
      </c>
      <c r="W254" s="9">
        <f t="shared" si="112"/>
        <v>0</v>
      </c>
      <c r="X254" s="54" t="s">
        <v>80</v>
      </c>
      <c r="Y254" s="9">
        <f t="shared" si="113"/>
        <v>0</v>
      </c>
      <c r="Z254" s="54" t="s">
        <v>89</v>
      </c>
      <c r="AA254" s="9">
        <f t="shared" si="114"/>
        <v>0</v>
      </c>
      <c r="AB254" s="54" t="s">
        <v>93</v>
      </c>
      <c r="AC254" s="9">
        <f t="shared" si="115"/>
        <v>0</v>
      </c>
      <c r="AD254" s="54" t="s">
        <v>96</v>
      </c>
      <c r="AE254" s="9">
        <f t="shared" si="116"/>
        <v>0</v>
      </c>
      <c r="AF254" s="54" t="s">
        <v>102</v>
      </c>
      <c r="AG254" s="9">
        <f t="shared" si="117"/>
        <v>0</v>
      </c>
      <c r="AH254" s="9"/>
      <c r="AI254" s="9" t="s">
        <v>74</v>
      </c>
      <c r="AJ254" s="9">
        <f t="shared" si="118"/>
        <v>0</v>
      </c>
      <c r="AK254" s="55" t="s">
        <v>79</v>
      </c>
      <c r="AL254" s="9">
        <f t="shared" si="119"/>
        <v>0</v>
      </c>
      <c r="AM254" s="9" t="s">
        <v>90</v>
      </c>
      <c r="AN254" s="9">
        <f t="shared" si="120"/>
        <v>0</v>
      </c>
      <c r="AO254" s="54" t="s">
        <v>94</v>
      </c>
      <c r="AP254" s="9">
        <f t="shared" si="121"/>
        <v>0</v>
      </c>
      <c r="AQ254" s="54" t="s">
        <v>96</v>
      </c>
      <c r="AR254" s="9">
        <f t="shared" si="122"/>
        <v>0</v>
      </c>
      <c r="AS254" s="54" t="s">
        <v>102</v>
      </c>
      <c r="AT254" s="9">
        <f t="shared" si="123"/>
        <v>0</v>
      </c>
      <c r="AU254" s="9"/>
      <c r="AV254" s="54" t="s">
        <v>75</v>
      </c>
      <c r="AW254" s="9">
        <f t="shared" si="124"/>
        <v>0</v>
      </c>
      <c r="AX254" s="54" t="s">
        <v>79</v>
      </c>
      <c r="AY254" s="9">
        <f t="shared" si="125"/>
        <v>0</v>
      </c>
      <c r="AZ254" s="54" t="s">
        <v>85</v>
      </c>
      <c r="BA254" s="9">
        <f t="shared" si="126"/>
        <v>0</v>
      </c>
      <c r="BB254" s="54" t="s">
        <v>94</v>
      </c>
      <c r="BC254" s="9">
        <f t="shared" si="127"/>
        <v>0</v>
      </c>
      <c r="BD254" s="54" t="s">
        <v>99</v>
      </c>
      <c r="BE254" s="9">
        <f t="shared" si="128"/>
        <v>0</v>
      </c>
      <c r="BF254" s="54" t="s">
        <v>102</v>
      </c>
      <c r="BG254" s="9">
        <f t="shared" si="129"/>
        <v>0</v>
      </c>
      <c r="BH254" s="9"/>
      <c r="BI254" s="54" t="s">
        <v>75</v>
      </c>
      <c r="BJ254" s="9">
        <f t="shared" si="130"/>
        <v>0</v>
      </c>
      <c r="BK254" s="55" t="s">
        <v>79</v>
      </c>
      <c r="BL254" s="9">
        <f t="shared" si="131"/>
        <v>0</v>
      </c>
      <c r="BM254" s="54" t="s">
        <v>85</v>
      </c>
      <c r="BN254" s="9">
        <f t="shared" si="132"/>
        <v>0</v>
      </c>
      <c r="BO254" s="54" t="s">
        <v>94</v>
      </c>
      <c r="BP254" s="9">
        <f t="shared" si="133"/>
        <v>0</v>
      </c>
      <c r="BQ254" s="54" t="s">
        <v>99</v>
      </c>
      <c r="BR254" s="9">
        <f t="shared" si="134"/>
        <v>0</v>
      </c>
      <c r="BS254" s="54" t="s">
        <v>102</v>
      </c>
      <c r="BT254" s="9">
        <f t="shared" si="135"/>
        <v>0</v>
      </c>
      <c r="BU254" s="9"/>
      <c r="BV254" s="54" t="s">
        <v>74</v>
      </c>
      <c r="BW254" s="9">
        <f t="shared" si="136"/>
        <v>0</v>
      </c>
      <c r="BX254" s="55" t="s">
        <v>137</v>
      </c>
      <c r="BY254" s="9">
        <f t="shared" si="137"/>
        <v>0</v>
      </c>
      <c r="BZ254" s="54" t="s">
        <v>85</v>
      </c>
      <c r="CA254" s="9">
        <f t="shared" si="138"/>
        <v>0</v>
      </c>
      <c r="CB254" s="54" t="s">
        <v>94</v>
      </c>
      <c r="CC254" s="9">
        <f t="shared" si="139"/>
        <v>0</v>
      </c>
      <c r="CD254" s="54" t="s">
        <v>96</v>
      </c>
      <c r="CE254" s="9">
        <f t="shared" si="140"/>
        <v>0</v>
      </c>
      <c r="CF254" s="54" t="s">
        <v>122</v>
      </c>
      <c r="CG254" s="9">
        <f t="shared" si="141"/>
        <v>0</v>
      </c>
      <c r="CH254" s="9"/>
      <c r="CI254" s="54" t="s">
        <v>74</v>
      </c>
      <c r="CJ254" s="9">
        <f t="shared" si="142"/>
        <v>0</v>
      </c>
      <c r="CK254" s="55" t="s">
        <v>137</v>
      </c>
      <c r="CL254" s="9">
        <f t="shared" si="143"/>
        <v>0</v>
      </c>
      <c r="CM254" s="54" t="s">
        <v>85</v>
      </c>
      <c r="CN254" s="9">
        <f t="shared" si="144"/>
        <v>0</v>
      </c>
      <c r="CO254" s="54" t="s">
        <v>94</v>
      </c>
      <c r="CP254" s="9">
        <f t="shared" si="145"/>
        <v>0</v>
      </c>
      <c r="CQ254" s="54" t="s">
        <v>96</v>
      </c>
      <c r="CR254" s="9">
        <f t="shared" si="146"/>
        <v>0</v>
      </c>
      <c r="CS254" s="54" t="s">
        <v>122</v>
      </c>
      <c r="CT254" s="9">
        <f t="shared" si="147"/>
        <v>0</v>
      </c>
    </row>
    <row r="255" spans="1:98" x14ac:dyDescent="0.15">
      <c r="A255" s="33" t="s">
        <v>671</v>
      </c>
      <c r="B255" s="34" t="s">
        <v>672</v>
      </c>
      <c r="C255" s="35" t="s">
        <v>170</v>
      </c>
      <c r="D255" s="35" t="s">
        <v>51</v>
      </c>
      <c r="E255" s="9"/>
      <c r="F255" s="36"/>
      <c r="G255" s="33">
        <v>75</v>
      </c>
      <c r="H255" s="9">
        <v>58</v>
      </c>
      <c r="I255" s="9">
        <v>73</v>
      </c>
      <c r="J255" s="9">
        <v>5</v>
      </c>
      <c r="K255" s="9">
        <v>30</v>
      </c>
      <c r="L255" s="9">
        <v>20</v>
      </c>
      <c r="M255" s="4">
        <f t="shared" si="111"/>
        <v>261</v>
      </c>
      <c r="N255" s="33"/>
      <c r="O255" s="9">
        <f>IF($D255="理科",IF(AND($M255&gt;='高考-分数线'!$C$2,$G255&gt;='高考-分数线'!$D$2),36,IF($G255&gt;='高考-分数线'!$D$2,18,0)),IF($D255="文科",IF(AND($M255&gt;='高考-分数线'!$C$3,$G255&gt;='高考-分数线'!$D$3),36,IF($G255&gt;='高考-分数线'!$D$3,18,0))))</f>
        <v>0</v>
      </c>
      <c r="P255" s="9">
        <f>IF($D255="理科",IF(AND($M255&gt;='高考-分数线'!$C$2,H255&gt;='高考-分数线'!$E$2),36,IF(H255&gt;='高考-分数线'!$E$2,18,0)),IF($D255="文科",IF(AND($M255&gt;='高考-分数线'!$C$3,H255&gt;='高考-分数线'!$E$3),36,IF(H255&gt;='高考-分数线'!$E$3,18,0))))</f>
        <v>0</v>
      </c>
      <c r="Q255" s="9">
        <f>IF($D255="理科",IF(AND($M255&gt;='高考-分数线'!$C$2,I255&gt;='高考-分数线'!$F$2),36,IF(I255&gt;='高考-分数线'!$F$2,18,0)),IF($D255="文科",IF(AND($M255&gt;='高考-分数线'!$C$3,I255&gt;='高考-分数线'!$F$3),36,IF(I255&gt;='高考-分数线'!$F$3,18,0))))</f>
        <v>0</v>
      </c>
      <c r="R255" s="9">
        <f>IF($D255="理科",IF(AND($M255&gt;='高考-分数线'!$C$2,J255&gt;='高考-分数线'!$G$2),36,IF(J255&gt;='高考-分数线'!$G$2,18,0)),IF($D255="文科",IF(AND($M255&gt;='高考-分数线'!$C$3,J255&gt;='高考-分数线'!$G$3),36,IF(J255&gt;='高考-分数线'!$G$3,18,0))))</f>
        <v>0</v>
      </c>
      <c r="S255" s="9">
        <f>IF($D255="理科",IF(AND($M255&gt;='高考-分数线'!$C$2,K255&gt;='高考-分数线'!$H$2),36,IF(K255&gt;='高考-分数线'!$H$2,18,0)),IF($D255="文科",IF(AND($M255&gt;='高考-分数线'!$C$3,K255&gt;='高考-分数线'!$H$3),36,IF(K255&gt;='高考-分数线'!$H$3,18,0))))</f>
        <v>0</v>
      </c>
      <c r="T255" s="9">
        <f>IF($D255="理科",IF(AND($M255&gt;='高考-分数线'!$C$2,L255&gt;='高考-分数线'!$I$2),36,IF(L255&gt;='高考-分数线'!$I$2,18,0)),IF($D255="文科",IF(AND($M255&gt;='高考-分数线'!$C$3,L255&gt;='高考-分数线'!$I$3),36,IF(L255&gt;='高考-分数线'!$I$3,18,0))))</f>
        <v>0</v>
      </c>
      <c r="U255" s="33"/>
      <c r="V255" s="54" t="s">
        <v>73</v>
      </c>
      <c r="W255" s="9">
        <f t="shared" si="112"/>
        <v>0</v>
      </c>
      <c r="X255" s="54" t="s">
        <v>80</v>
      </c>
      <c r="Y255" s="9">
        <f t="shared" si="113"/>
        <v>0</v>
      </c>
      <c r="Z255" s="54" t="s">
        <v>89</v>
      </c>
      <c r="AA255" s="9">
        <f t="shared" si="114"/>
        <v>0</v>
      </c>
      <c r="AB255" s="54" t="s">
        <v>95</v>
      </c>
      <c r="AC255" s="9">
        <f t="shared" si="115"/>
        <v>0</v>
      </c>
      <c r="AD255" s="54" t="s">
        <v>98</v>
      </c>
      <c r="AE255" s="9">
        <f t="shared" si="116"/>
        <v>0</v>
      </c>
      <c r="AF255" s="54" t="s">
        <v>121</v>
      </c>
      <c r="AG255" s="9">
        <f t="shared" si="117"/>
        <v>0</v>
      </c>
      <c r="AH255" s="9"/>
      <c r="AI255" s="9" t="s">
        <v>77</v>
      </c>
      <c r="AJ255" s="9">
        <f t="shared" si="118"/>
        <v>0</v>
      </c>
      <c r="AK255" s="55" t="s">
        <v>83</v>
      </c>
      <c r="AL255" s="9">
        <f t="shared" si="119"/>
        <v>0</v>
      </c>
      <c r="AM255" s="9" t="s">
        <v>86</v>
      </c>
      <c r="AN255" s="9">
        <f t="shared" si="120"/>
        <v>0</v>
      </c>
      <c r="AO255" s="54" t="s">
        <v>93</v>
      </c>
      <c r="AP255" s="9">
        <f t="shared" si="121"/>
        <v>0</v>
      </c>
      <c r="AQ255" s="54" t="s">
        <v>99</v>
      </c>
      <c r="AR255" s="9">
        <f t="shared" si="122"/>
        <v>0</v>
      </c>
      <c r="AS255" s="54" t="s">
        <v>121</v>
      </c>
      <c r="AT255" s="9">
        <f t="shared" si="123"/>
        <v>0</v>
      </c>
      <c r="AU255" s="9"/>
      <c r="AV255" s="54" t="s">
        <v>75</v>
      </c>
      <c r="AW255" s="9">
        <f t="shared" si="124"/>
        <v>0</v>
      </c>
      <c r="AX255" s="54" t="s">
        <v>79</v>
      </c>
      <c r="AY255" s="9">
        <f t="shared" si="125"/>
        <v>0</v>
      </c>
      <c r="AZ255" s="54" t="s">
        <v>85</v>
      </c>
      <c r="BA255" s="9">
        <f t="shared" si="126"/>
        <v>0</v>
      </c>
      <c r="BB255" s="54" t="s">
        <v>94</v>
      </c>
      <c r="BC255" s="9">
        <f t="shared" si="127"/>
        <v>0</v>
      </c>
      <c r="BD255" s="54" t="s">
        <v>96</v>
      </c>
      <c r="BE255" s="9">
        <f t="shared" si="128"/>
        <v>0</v>
      </c>
      <c r="BF255" s="54" t="s">
        <v>102</v>
      </c>
      <c r="BG255" s="9">
        <f t="shared" si="129"/>
        <v>0</v>
      </c>
      <c r="BH255" s="9"/>
      <c r="BI255" s="54" t="s">
        <v>75</v>
      </c>
      <c r="BJ255" s="9">
        <f t="shared" si="130"/>
        <v>0</v>
      </c>
      <c r="BK255" s="55" t="s">
        <v>79</v>
      </c>
      <c r="BL255" s="9">
        <f t="shared" si="131"/>
        <v>0</v>
      </c>
      <c r="BM255" s="54" t="s">
        <v>85</v>
      </c>
      <c r="BN255" s="9">
        <f t="shared" si="132"/>
        <v>0</v>
      </c>
      <c r="BO255" s="54" t="s">
        <v>94</v>
      </c>
      <c r="BP255" s="9">
        <f t="shared" si="133"/>
        <v>0</v>
      </c>
      <c r="BQ255" s="54" t="s">
        <v>96</v>
      </c>
      <c r="BR255" s="9">
        <f t="shared" si="134"/>
        <v>0</v>
      </c>
      <c r="BS255" s="54" t="s">
        <v>102</v>
      </c>
      <c r="BT255" s="9">
        <f t="shared" si="135"/>
        <v>0</v>
      </c>
      <c r="BU255" s="9"/>
      <c r="BV255" s="54" t="s">
        <v>74</v>
      </c>
      <c r="BW255" s="9">
        <f t="shared" si="136"/>
        <v>0</v>
      </c>
      <c r="BX255" s="55" t="s">
        <v>137</v>
      </c>
      <c r="BY255" s="9">
        <f t="shared" si="137"/>
        <v>0</v>
      </c>
      <c r="BZ255" s="54" t="s">
        <v>85</v>
      </c>
      <c r="CA255" s="9">
        <f t="shared" si="138"/>
        <v>0</v>
      </c>
      <c r="CB255" s="54" t="s">
        <v>94</v>
      </c>
      <c r="CC255" s="9">
        <f t="shared" si="139"/>
        <v>0</v>
      </c>
      <c r="CD255" s="54" t="s">
        <v>96</v>
      </c>
      <c r="CE255" s="9">
        <f t="shared" si="140"/>
        <v>0</v>
      </c>
      <c r="CF255" s="54" t="s">
        <v>122</v>
      </c>
      <c r="CG255" s="9">
        <f t="shared" si="141"/>
        <v>0</v>
      </c>
      <c r="CH255" s="9"/>
      <c r="CI255" s="54" t="s">
        <v>74</v>
      </c>
      <c r="CJ255" s="9">
        <f t="shared" si="142"/>
        <v>0</v>
      </c>
      <c r="CK255" s="55" t="s">
        <v>137</v>
      </c>
      <c r="CL255" s="9">
        <f t="shared" si="143"/>
        <v>0</v>
      </c>
      <c r="CM255" s="54" t="s">
        <v>85</v>
      </c>
      <c r="CN255" s="9">
        <f t="shared" si="144"/>
        <v>0</v>
      </c>
      <c r="CO255" s="54" t="s">
        <v>94</v>
      </c>
      <c r="CP255" s="9">
        <f t="shared" si="145"/>
        <v>0</v>
      </c>
      <c r="CQ255" s="54" t="s">
        <v>96</v>
      </c>
      <c r="CR255" s="9">
        <f t="shared" si="146"/>
        <v>0</v>
      </c>
      <c r="CS255" s="54" t="s">
        <v>122</v>
      </c>
      <c r="CT255" s="9">
        <f t="shared" si="147"/>
        <v>0</v>
      </c>
    </row>
    <row r="256" spans="1:98" x14ac:dyDescent="0.15">
      <c r="A256" s="33" t="s">
        <v>673</v>
      </c>
      <c r="B256" s="34" t="s">
        <v>674</v>
      </c>
      <c r="C256" s="35" t="s">
        <v>170</v>
      </c>
      <c r="D256" s="35" t="s">
        <v>51</v>
      </c>
      <c r="E256" s="9"/>
      <c r="F256" s="36"/>
      <c r="G256" s="33">
        <v>93</v>
      </c>
      <c r="H256" s="9">
        <v>35</v>
      </c>
      <c r="I256" s="9">
        <v>60</v>
      </c>
      <c r="J256" s="9">
        <v>24</v>
      </c>
      <c r="K256" s="9">
        <v>24</v>
      </c>
      <c r="L256" s="9">
        <v>21</v>
      </c>
      <c r="M256" s="4">
        <f t="shared" si="111"/>
        <v>257</v>
      </c>
      <c r="N256" s="33"/>
      <c r="O256" s="9">
        <f>IF($D256="理科",IF(AND($M256&gt;='高考-分数线'!$C$2,$G256&gt;='高考-分数线'!$D$2),36,IF($G256&gt;='高考-分数线'!$D$2,18,0)),IF($D256="文科",IF(AND($M256&gt;='高考-分数线'!$C$3,$G256&gt;='高考-分数线'!$D$3),36,IF($G256&gt;='高考-分数线'!$D$3,18,0))))</f>
        <v>0</v>
      </c>
      <c r="P256" s="9">
        <f>IF($D256="理科",IF(AND($M256&gt;='高考-分数线'!$C$2,H256&gt;='高考-分数线'!$E$2),36,IF(H256&gt;='高考-分数线'!$E$2,18,0)),IF($D256="文科",IF(AND($M256&gt;='高考-分数线'!$C$3,H256&gt;='高考-分数线'!$E$3),36,IF(H256&gt;='高考-分数线'!$E$3,18,0))))</f>
        <v>0</v>
      </c>
      <c r="Q256" s="9">
        <f>IF($D256="理科",IF(AND($M256&gt;='高考-分数线'!$C$2,I256&gt;='高考-分数线'!$F$2),36,IF(I256&gt;='高考-分数线'!$F$2,18,0)),IF($D256="文科",IF(AND($M256&gt;='高考-分数线'!$C$3,I256&gt;='高考-分数线'!$F$3),36,IF(I256&gt;='高考-分数线'!$F$3,18,0))))</f>
        <v>0</v>
      </c>
      <c r="R256" s="9">
        <f>IF($D256="理科",IF(AND($M256&gt;='高考-分数线'!$C$2,J256&gt;='高考-分数线'!$G$2),36,IF(J256&gt;='高考-分数线'!$G$2,18,0)),IF($D256="文科",IF(AND($M256&gt;='高考-分数线'!$C$3,J256&gt;='高考-分数线'!$G$3),36,IF(J256&gt;='高考-分数线'!$G$3,18,0))))</f>
        <v>0</v>
      </c>
      <c r="S256" s="9">
        <f>IF($D256="理科",IF(AND($M256&gt;='高考-分数线'!$C$2,K256&gt;='高考-分数线'!$H$2),36,IF(K256&gt;='高考-分数线'!$H$2,18,0)),IF($D256="文科",IF(AND($M256&gt;='高考-分数线'!$C$3,K256&gt;='高考-分数线'!$H$3),36,IF(K256&gt;='高考-分数线'!$H$3,18,0))))</f>
        <v>0</v>
      </c>
      <c r="T256" s="9">
        <f>IF($D256="理科",IF(AND($M256&gt;='高考-分数线'!$C$2,L256&gt;='高考-分数线'!$I$2),36,IF(L256&gt;='高考-分数线'!$I$2,18,0)),IF($D256="文科",IF(AND($M256&gt;='高考-分数线'!$C$3,L256&gt;='高考-分数线'!$I$3),36,IF(L256&gt;='高考-分数线'!$I$3,18,0))))</f>
        <v>0</v>
      </c>
      <c r="U256" s="33"/>
      <c r="V256" s="54" t="s">
        <v>76</v>
      </c>
      <c r="W256" s="9">
        <f t="shared" si="112"/>
        <v>0</v>
      </c>
      <c r="X256" s="54" t="s">
        <v>83</v>
      </c>
      <c r="Y256" s="9">
        <f t="shared" si="113"/>
        <v>0</v>
      </c>
      <c r="Z256" s="54" t="s">
        <v>85</v>
      </c>
      <c r="AA256" s="9">
        <f t="shared" si="114"/>
        <v>0</v>
      </c>
      <c r="AB256" s="54" t="s">
        <v>91</v>
      </c>
      <c r="AC256" s="9">
        <f t="shared" si="115"/>
        <v>0</v>
      </c>
      <c r="AD256" s="54" t="s">
        <v>125</v>
      </c>
      <c r="AE256" s="9">
        <f t="shared" si="116"/>
        <v>0</v>
      </c>
      <c r="AF256" s="54" t="s">
        <v>125</v>
      </c>
      <c r="AG256" s="9">
        <f t="shared" si="117"/>
        <v>0</v>
      </c>
      <c r="AH256" s="9"/>
      <c r="AI256" s="9" t="s">
        <v>76</v>
      </c>
      <c r="AJ256" s="9">
        <f t="shared" si="118"/>
        <v>0</v>
      </c>
      <c r="AK256" s="55" t="s">
        <v>79</v>
      </c>
      <c r="AL256" s="9">
        <f t="shared" si="119"/>
        <v>0</v>
      </c>
      <c r="AM256" s="9" t="s">
        <v>89</v>
      </c>
      <c r="AN256" s="9">
        <f t="shared" si="120"/>
        <v>0</v>
      </c>
      <c r="AO256" s="54" t="s">
        <v>91</v>
      </c>
      <c r="AP256" s="9">
        <f t="shared" si="121"/>
        <v>0</v>
      </c>
      <c r="AQ256" s="54" t="s">
        <v>96</v>
      </c>
      <c r="AR256" s="9">
        <f t="shared" si="122"/>
        <v>0</v>
      </c>
      <c r="AS256" s="54" t="s">
        <v>102</v>
      </c>
      <c r="AT256" s="9">
        <f t="shared" si="123"/>
        <v>0</v>
      </c>
      <c r="AU256" s="9"/>
      <c r="AV256" s="54" t="s">
        <v>76</v>
      </c>
      <c r="AW256" s="9">
        <f t="shared" si="124"/>
        <v>0</v>
      </c>
      <c r="AX256" s="54" t="s">
        <v>79</v>
      </c>
      <c r="AY256" s="9">
        <f t="shared" si="125"/>
        <v>0</v>
      </c>
      <c r="AZ256" s="54" t="s">
        <v>88</v>
      </c>
      <c r="BA256" s="9">
        <f t="shared" si="126"/>
        <v>0</v>
      </c>
      <c r="BB256" s="54" t="s">
        <v>91</v>
      </c>
      <c r="BC256" s="9">
        <f t="shared" si="127"/>
        <v>0</v>
      </c>
      <c r="BD256" s="54" t="s">
        <v>96</v>
      </c>
      <c r="BE256" s="9">
        <f t="shared" si="128"/>
        <v>0</v>
      </c>
      <c r="BF256" s="54" t="s">
        <v>122</v>
      </c>
      <c r="BG256" s="9">
        <f t="shared" si="129"/>
        <v>0</v>
      </c>
      <c r="BH256" s="9"/>
      <c r="BI256" s="54" t="s">
        <v>76</v>
      </c>
      <c r="BJ256" s="9">
        <f t="shared" si="130"/>
        <v>0</v>
      </c>
      <c r="BK256" s="55" t="s">
        <v>79</v>
      </c>
      <c r="BL256" s="9">
        <f t="shared" si="131"/>
        <v>0</v>
      </c>
      <c r="BM256" s="54" t="s">
        <v>87</v>
      </c>
      <c r="BN256" s="9">
        <f t="shared" si="132"/>
        <v>0</v>
      </c>
      <c r="BO256" s="54" t="s">
        <v>91</v>
      </c>
      <c r="BP256" s="9">
        <f t="shared" si="133"/>
        <v>0</v>
      </c>
      <c r="BQ256" s="54" t="s">
        <v>96</v>
      </c>
      <c r="BR256" s="9">
        <f t="shared" si="134"/>
        <v>0</v>
      </c>
      <c r="BS256" s="54" t="s">
        <v>122</v>
      </c>
      <c r="BT256" s="9">
        <f t="shared" si="135"/>
        <v>0</v>
      </c>
      <c r="BU256" s="9"/>
      <c r="BV256" s="54" t="s">
        <v>75</v>
      </c>
      <c r="BW256" s="9">
        <f t="shared" si="136"/>
        <v>0</v>
      </c>
      <c r="BX256" s="55" t="s">
        <v>138</v>
      </c>
      <c r="BY256" s="9">
        <f t="shared" si="137"/>
        <v>0</v>
      </c>
      <c r="BZ256" s="54" t="s">
        <v>88</v>
      </c>
      <c r="CA256" s="9">
        <f t="shared" si="138"/>
        <v>0</v>
      </c>
      <c r="CB256" s="54" t="s">
        <v>93</v>
      </c>
      <c r="CC256" s="9">
        <f t="shared" si="139"/>
        <v>0</v>
      </c>
      <c r="CD256" s="54" t="s">
        <v>99</v>
      </c>
      <c r="CE256" s="9">
        <f t="shared" si="140"/>
        <v>0</v>
      </c>
      <c r="CF256" s="54" t="s">
        <v>102</v>
      </c>
      <c r="CG256" s="9">
        <f t="shared" si="141"/>
        <v>0</v>
      </c>
      <c r="CH256" s="9"/>
      <c r="CI256" s="54" t="s">
        <v>75</v>
      </c>
      <c r="CJ256" s="9">
        <f t="shared" si="142"/>
        <v>0</v>
      </c>
      <c r="CK256" s="55" t="s">
        <v>138</v>
      </c>
      <c r="CL256" s="9">
        <f t="shared" si="143"/>
        <v>0</v>
      </c>
      <c r="CM256" s="54" t="s">
        <v>88</v>
      </c>
      <c r="CN256" s="9">
        <f t="shared" si="144"/>
        <v>0</v>
      </c>
      <c r="CO256" s="54" t="s">
        <v>93</v>
      </c>
      <c r="CP256" s="9">
        <f t="shared" si="145"/>
        <v>0</v>
      </c>
      <c r="CQ256" s="54" t="s">
        <v>99</v>
      </c>
      <c r="CR256" s="9">
        <f t="shared" si="146"/>
        <v>0</v>
      </c>
      <c r="CS256" s="54" t="s">
        <v>102</v>
      </c>
      <c r="CT256" s="9">
        <f t="shared" si="147"/>
        <v>0</v>
      </c>
    </row>
    <row r="257" spans="1:98" x14ac:dyDescent="0.15">
      <c r="A257" s="33" t="s">
        <v>675</v>
      </c>
      <c r="B257" s="34" t="s">
        <v>676</v>
      </c>
      <c r="C257" s="35" t="s">
        <v>170</v>
      </c>
      <c r="D257" s="35" t="s">
        <v>51</v>
      </c>
      <c r="E257" s="9"/>
      <c r="F257" s="36"/>
      <c r="G257" s="33">
        <v>90</v>
      </c>
      <c r="H257" s="9">
        <v>42</v>
      </c>
      <c r="I257" s="9">
        <v>46</v>
      </c>
      <c r="J257" s="9">
        <v>16</v>
      </c>
      <c r="K257" s="9">
        <v>24</v>
      </c>
      <c r="L257" s="9">
        <v>39</v>
      </c>
      <c r="M257" s="4">
        <f t="shared" si="111"/>
        <v>257</v>
      </c>
      <c r="N257" s="33"/>
      <c r="O257" s="9">
        <f>IF($D257="理科",IF(AND($M257&gt;='高考-分数线'!$C$2,$G257&gt;='高考-分数线'!$D$2),36,IF($G257&gt;='高考-分数线'!$D$2,18,0)),IF($D257="文科",IF(AND($M257&gt;='高考-分数线'!$C$3,$G257&gt;='高考-分数线'!$D$3),36,IF($G257&gt;='高考-分数线'!$D$3,18,0))))</f>
        <v>0</v>
      </c>
      <c r="P257" s="9">
        <f>IF($D257="理科",IF(AND($M257&gt;='高考-分数线'!$C$2,H257&gt;='高考-分数线'!$E$2),36,IF(H257&gt;='高考-分数线'!$E$2,18,0)),IF($D257="文科",IF(AND($M257&gt;='高考-分数线'!$C$3,H257&gt;='高考-分数线'!$E$3),36,IF(H257&gt;='高考-分数线'!$E$3,18,0))))</f>
        <v>0</v>
      </c>
      <c r="Q257" s="9">
        <f>IF($D257="理科",IF(AND($M257&gt;='高考-分数线'!$C$2,I257&gt;='高考-分数线'!$F$2),36,IF(I257&gt;='高考-分数线'!$F$2,18,0)),IF($D257="文科",IF(AND($M257&gt;='高考-分数线'!$C$3,I257&gt;='高考-分数线'!$F$3),36,IF(I257&gt;='高考-分数线'!$F$3,18,0))))</f>
        <v>0</v>
      </c>
      <c r="R257" s="9">
        <f>IF($D257="理科",IF(AND($M257&gt;='高考-分数线'!$C$2,J257&gt;='高考-分数线'!$G$2),36,IF(J257&gt;='高考-分数线'!$G$2,18,0)),IF($D257="文科",IF(AND($M257&gt;='高考-分数线'!$C$3,J257&gt;='高考-分数线'!$G$3),36,IF(J257&gt;='高考-分数线'!$G$3,18,0))))</f>
        <v>0</v>
      </c>
      <c r="S257" s="9">
        <f>IF($D257="理科",IF(AND($M257&gt;='高考-分数线'!$C$2,K257&gt;='高考-分数线'!$H$2),36,IF(K257&gt;='高考-分数线'!$H$2,18,0)),IF($D257="文科",IF(AND($M257&gt;='高考-分数线'!$C$3,K257&gt;='高考-分数线'!$H$3),36,IF(K257&gt;='高考-分数线'!$H$3,18,0))))</f>
        <v>0</v>
      </c>
      <c r="T257" s="9">
        <f>IF($D257="理科",IF(AND($M257&gt;='高考-分数线'!$C$2,L257&gt;='高考-分数线'!$I$2),36,IF(L257&gt;='高考-分数线'!$I$2,18,0)),IF($D257="文科",IF(AND($M257&gt;='高考-分数线'!$C$3,L257&gt;='高考-分数线'!$I$3),36,IF(L257&gt;='高考-分数线'!$I$3,18,0))))</f>
        <v>0</v>
      </c>
      <c r="U257" s="33"/>
      <c r="V257" s="54" t="s">
        <v>76</v>
      </c>
      <c r="W257" s="9">
        <f t="shared" si="112"/>
        <v>0</v>
      </c>
      <c r="X257" s="54" t="s">
        <v>83</v>
      </c>
      <c r="Y257" s="9">
        <f t="shared" si="113"/>
        <v>0</v>
      </c>
      <c r="Z257" s="54" t="s">
        <v>85</v>
      </c>
      <c r="AA257" s="9">
        <f t="shared" si="114"/>
        <v>0</v>
      </c>
      <c r="AB257" s="54" t="s">
        <v>91</v>
      </c>
      <c r="AC257" s="9">
        <f t="shared" si="115"/>
        <v>0</v>
      </c>
      <c r="AD257" s="54" t="s">
        <v>125</v>
      </c>
      <c r="AE257" s="9">
        <f t="shared" si="116"/>
        <v>0</v>
      </c>
      <c r="AF257" s="54" t="s">
        <v>125</v>
      </c>
      <c r="AG257" s="9">
        <f t="shared" si="117"/>
        <v>0</v>
      </c>
      <c r="AH257" s="9"/>
      <c r="AI257" s="9" t="s">
        <v>78</v>
      </c>
      <c r="AJ257" s="9">
        <f t="shared" si="118"/>
        <v>0</v>
      </c>
      <c r="AK257" s="55" t="s">
        <v>83</v>
      </c>
      <c r="AL257" s="9">
        <f t="shared" si="119"/>
        <v>0</v>
      </c>
      <c r="AM257" s="9" t="s">
        <v>86</v>
      </c>
      <c r="AN257" s="9">
        <f t="shared" si="120"/>
        <v>0</v>
      </c>
      <c r="AO257" s="54" t="s">
        <v>93</v>
      </c>
      <c r="AP257" s="9">
        <f t="shared" si="121"/>
        <v>0</v>
      </c>
      <c r="AQ257" s="54" t="s">
        <v>99</v>
      </c>
      <c r="AR257" s="9">
        <f t="shared" si="122"/>
        <v>0</v>
      </c>
      <c r="AS257" s="54" t="s">
        <v>121</v>
      </c>
      <c r="AT257" s="9">
        <f t="shared" si="123"/>
        <v>0</v>
      </c>
      <c r="AU257" s="9"/>
      <c r="AV257" s="54" t="s">
        <v>78</v>
      </c>
      <c r="AW257" s="9">
        <f t="shared" si="124"/>
        <v>0</v>
      </c>
      <c r="AX257" s="54" t="s">
        <v>80</v>
      </c>
      <c r="AY257" s="9">
        <f t="shared" si="125"/>
        <v>0</v>
      </c>
      <c r="AZ257" s="54" t="s">
        <v>90</v>
      </c>
      <c r="BA257" s="9">
        <f t="shared" si="126"/>
        <v>0</v>
      </c>
      <c r="BB257" s="54" t="s">
        <v>94</v>
      </c>
      <c r="BC257" s="9">
        <f t="shared" si="127"/>
        <v>0</v>
      </c>
      <c r="BD257" s="54" t="s">
        <v>99</v>
      </c>
      <c r="BE257" s="9">
        <f t="shared" si="128"/>
        <v>0</v>
      </c>
      <c r="BF257" s="54" t="s">
        <v>102</v>
      </c>
      <c r="BG257" s="9">
        <f t="shared" si="129"/>
        <v>0</v>
      </c>
      <c r="BH257" s="9"/>
      <c r="BI257" s="54" t="s">
        <v>78</v>
      </c>
      <c r="BJ257" s="9">
        <f t="shared" si="130"/>
        <v>0</v>
      </c>
      <c r="BK257" s="55" t="s">
        <v>80</v>
      </c>
      <c r="BL257" s="9">
        <f t="shared" si="131"/>
        <v>0</v>
      </c>
      <c r="BM257" s="54" t="s">
        <v>90</v>
      </c>
      <c r="BN257" s="9">
        <f t="shared" si="132"/>
        <v>0</v>
      </c>
      <c r="BO257" s="54" t="s">
        <v>94</v>
      </c>
      <c r="BP257" s="9">
        <f t="shared" si="133"/>
        <v>0</v>
      </c>
      <c r="BQ257" s="54" t="s">
        <v>99</v>
      </c>
      <c r="BR257" s="9">
        <f t="shared" si="134"/>
        <v>0</v>
      </c>
      <c r="BS257" s="54" t="s">
        <v>102</v>
      </c>
      <c r="BT257" s="9">
        <f t="shared" si="135"/>
        <v>0</v>
      </c>
      <c r="BU257" s="9"/>
      <c r="BV257" s="54" t="s">
        <v>74</v>
      </c>
      <c r="BW257" s="9">
        <f t="shared" si="136"/>
        <v>0</v>
      </c>
      <c r="BX257" s="55" t="s">
        <v>137</v>
      </c>
      <c r="BY257" s="9">
        <f t="shared" si="137"/>
        <v>0</v>
      </c>
      <c r="BZ257" s="54" t="s">
        <v>85</v>
      </c>
      <c r="CA257" s="9">
        <f t="shared" si="138"/>
        <v>0</v>
      </c>
      <c r="CB257" s="54" t="s">
        <v>94</v>
      </c>
      <c r="CC257" s="9">
        <f t="shared" si="139"/>
        <v>0</v>
      </c>
      <c r="CD257" s="54" t="s">
        <v>96</v>
      </c>
      <c r="CE257" s="9">
        <f t="shared" si="140"/>
        <v>0</v>
      </c>
      <c r="CF257" s="54" t="s">
        <v>122</v>
      </c>
      <c r="CG257" s="9">
        <f t="shared" si="141"/>
        <v>0</v>
      </c>
      <c r="CH257" s="9"/>
      <c r="CI257" s="54" t="s">
        <v>74</v>
      </c>
      <c r="CJ257" s="9">
        <f t="shared" si="142"/>
        <v>0</v>
      </c>
      <c r="CK257" s="55" t="s">
        <v>137</v>
      </c>
      <c r="CL257" s="9">
        <f t="shared" si="143"/>
        <v>0</v>
      </c>
      <c r="CM257" s="54" t="s">
        <v>85</v>
      </c>
      <c r="CN257" s="9">
        <f t="shared" si="144"/>
        <v>0</v>
      </c>
      <c r="CO257" s="54" t="s">
        <v>94</v>
      </c>
      <c r="CP257" s="9">
        <f t="shared" si="145"/>
        <v>0</v>
      </c>
      <c r="CQ257" s="54" t="s">
        <v>96</v>
      </c>
      <c r="CR257" s="9">
        <f t="shared" si="146"/>
        <v>0</v>
      </c>
      <c r="CS257" s="54" t="s">
        <v>122</v>
      </c>
      <c r="CT257" s="9">
        <f t="shared" si="147"/>
        <v>0</v>
      </c>
    </row>
    <row r="258" spans="1:98" x14ac:dyDescent="0.15">
      <c r="A258" s="33" t="s">
        <v>677</v>
      </c>
      <c r="B258" s="34" t="s">
        <v>678</v>
      </c>
      <c r="C258" s="35" t="s">
        <v>170</v>
      </c>
      <c r="D258" s="35" t="s">
        <v>51</v>
      </c>
      <c r="E258" s="9"/>
      <c r="F258" s="36"/>
      <c r="G258" s="33">
        <v>83</v>
      </c>
      <c r="H258" s="9">
        <v>41</v>
      </c>
      <c r="I258" s="9">
        <v>62</v>
      </c>
      <c r="J258" s="9">
        <v>9</v>
      </c>
      <c r="K258" s="9">
        <v>30</v>
      </c>
      <c r="L258" s="9">
        <v>32</v>
      </c>
      <c r="M258" s="4">
        <f t="shared" si="111"/>
        <v>257</v>
      </c>
      <c r="N258" s="33"/>
      <c r="O258" s="9">
        <f>IF($D258="理科",IF(AND($M258&gt;='高考-分数线'!$C$2,$G258&gt;='高考-分数线'!$D$2),36,IF($G258&gt;='高考-分数线'!$D$2,18,0)),IF($D258="文科",IF(AND($M258&gt;='高考-分数线'!$C$3,$G258&gt;='高考-分数线'!$D$3),36,IF($G258&gt;='高考-分数线'!$D$3,18,0))))</f>
        <v>0</v>
      </c>
      <c r="P258" s="9">
        <f>IF($D258="理科",IF(AND($M258&gt;='高考-分数线'!$C$2,H258&gt;='高考-分数线'!$E$2),36,IF(H258&gt;='高考-分数线'!$E$2,18,0)),IF($D258="文科",IF(AND($M258&gt;='高考-分数线'!$C$3,H258&gt;='高考-分数线'!$E$3),36,IF(H258&gt;='高考-分数线'!$E$3,18,0))))</f>
        <v>0</v>
      </c>
      <c r="Q258" s="9">
        <f>IF($D258="理科",IF(AND($M258&gt;='高考-分数线'!$C$2,I258&gt;='高考-分数线'!$F$2),36,IF(I258&gt;='高考-分数线'!$F$2,18,0)),IF($D258="文科",IF(AND($M258&gt;='高考-分数线'!$C$3,I258&gt;='高考-分数线'!$F$3),36,IF(I258&gt;='高考-分数线'!$F$3,18,0))))</f>
        <v>0</v>
      </c>
      <c r="R258" s="9">
        <f>IF($D258="理科",IF(AND($M258&gt;='高考-分数线'!$C$2,J258&gt;='高考-分数线'!$G$2),36,IF(J258&gt;='高考-分数线'!$G$2,18,0)),IF($D258="文科",IF(AND($M258&gt;='高考-分数线'!$C$3,J258&gt;='高考-分数线'!$G$3),36,IF(J258&gt;='高考-分数线'!$G$3,18,0))))</f>
        <v>0</v>
      </c>
      <c r="S258" s="9">
        <f>IF($D258="理科",IF(AND($M258&gt;='高考-分数线'!$C$2,K258&gt;='高考-分数线'!$H$2),36,IF(K258&gt;='高考-分数线'!$H$2,18,0)),IF($D258="文科",IF(AND($M258&gt;='高考-分数线'!$C$3,K258&gt;='高考-分数线'!$H$3),36,IF(K258&gt;='高考-分数线'!$H$3,18,0))))</f>
        <v>0</v>
      </c>
      <c r="T258" s="9">
        <f>IF($D258="理科",IF(AND($M258&gt;='高考-分数线'!$C$2,L258&gt;='高考-分数线'!$I$2),36,IF(L258&gt;='高考-分数线'!$I$2,18,0)),IF($D258="文科",IF(AND($M258&gt;='高考-分数线'!$C$3,L258&gt;='高考-分数线'!$I$3),36,IF(L258&gt;='高考-分数线'!$I$3,18,0))))</f>
        <v>0</v>
      </c>
      <c r="U258" s="33"/>
      <c r="V258" s="54" t="s">
        <v>78</v>
      </c>
      <c r="W258" s="9">
        <f t="shared" si="112"/>
        <v>0</v>
      </c>
      <c r="X258" s="54" t="s">
        <v>79</v>
      </c>
      <c r="Y258" s="9">
        <f t="shared" si="113"/>
        <v>0</v>
      </c>
      <c r="Z258" s="54" t="s">
        <v>86</v>
      </c>
      <c r="AA258" s="9">
        <f t="shared" si="114"/>
        <v>0</v>
      </c>
      <c r="AB258" s="54" t="s">
        <v>94</v>
      </c>
      <c r="AC258" s="9">
        <f t="shared" si="115"/>
        <v>0</v>
      </c>
      <c r="AD258" s="54" t="s">
        <v>99</v>
      </c>
      <c r="AE258" s="9">
        <f t="shared" si="116"/>
        <v>0</v>
      </c>
      <c r="AF258" s="54" t="s">
        <v>102</v>
      </c>
      <c r="AG258" s="9">
        <f t="shared" si="117"/>
        <v>0</v>
      </c>
      <c r="AH258" s="9"/>
      <c r="AI258" s="9" t="s">
        <v>77</v>
      </c>
      <c r="AJ258" s="9">
        <f t="shared" si="118"/>
        <v>0</v>
      </c>
      <c r="AK258" s="55" t="s">
        <v>83</v>
      </c>
      <c r="AL258" s="9">
        <f t="shared" si="119"/>
        <v>0</v>
      </c>
      <c r="AM258" s="9" t="s">
        <v>86</v>
      </c>
      <c r="AN258" s="9">
        <f t="shared" si="120"/>
        <v>0</v>
      </c>
      <c r="AO258" s="54" t="s">
        <v>93</v>
      </c>
      <c r="AP258" s="9">
        <f t="shared" si="121"/>
        <v>0</v>
      </c>
      <c r="AQ258" s="54" t="s">
        <v>99</v>
      </c>
      <c r="AR258" s="9">
        <f t="shared" si="122"/>
        <v>0</v>
      </c>
      <c r="AS258" s="54" t="s">
        <v>121</v>
      </c>
      <c r="AT258" s="9">
        <f t="shared" si="123"/>
        <v>0</v>
      </c>
      <c r="AU258" s="9"/>
      <c r="AV258" s="54" t="s">
        <v>74</v>
      </c>
      <c r="AW258" s="9">
        <f t="shared" si="124"/>
        <v>0</v>
      </c>
      <c r="AX258" s="54" t="s">
        <v>80</v>
      </c>
      <c r="AY258" s="9">
        <f t="shared" si="125"/>
        <v>0</v>
      </c>
      <c r="AZ258" s="54" t="s">
        <v>90</v>
      </c>
      <c r="BA258" s="9">
        <f t="shared" si="126"/>
        <v>0</v>
      </c>
      <c r="BB258" s="54" t="s">
        <v>94</v>
      </c>
      <c r="BC258" s="9">
        <f t="shared" si="127"/>
        <v>0</v>
      </c>
      <c r="BD258" s="54" t="s">
        <v>99</v>
      </c>
      <c r="BE258" s="9">
        <f t="shared" si="128"/>
        <v>0</v>
      </c>
      <c r="BF258" s="54" t="s">
        <v>102</v>
      </c>
      <c r="BG258" s="9">
        <f t="shared" si="129"/>
        <v>0</v>
      </c>
      <c r="BH258" s="9"/>
      <c r="BI258" s="54" t="s">
        <v>74</v>
      </c>
      <c r="BJ258" s="9">
        <f t="shared" si="130"/>
        <v>0</v>
      </c>
      <c r="BK258" s="55" t="s">
        <v>80</v>
      </c>
      <c r="BL258" s="9">
        <f t="shared" si="131"/>
        <v>0</v>
      </c>
      <c r="BM258" s="54" t="s">
        <v>90</v>
      </c>
      <c r="BN258" s="9">
        <f t="shared" si="132"/>
        <v>0</v>
      </c>
      <c r="BO258" s="54" t="s">
        <v>94</v>
      </c>
      <c r="BP258" s="9">
        <f t="shared" si="133"/>
        <v>0</v>
      </c>
      <c r="BQ258" s="54" t="s">
        <v>99</v>
      </c>
      <c r="BR258" s="9">
        <f t="shared" si="134"/>
        <v>0</v>
      </c>
      <c r="BS258" s="54" t="s">
        <v>102</v>
      </c>
      <c r="BT258" s="9">
        <f t="shared" si="135"/>
        <v>0</v>
      </c>
      <c r="BU258" s="9"/>
      <c r="BV258" s="54" t="s">
        <v>74</v>
      </c>
      <c r="BW258" s="9">
        <f t="shared" si="136"/>
        <v>0</v>
      </c>
      <c r="BX258" s="55" t="s">
        <v>137</v>
      </c>
      <c r="BY258" s="9">
        <f t="shared" si="137"/>
        <v>0</v>
      </c>
      <c r="BZ258" s="54" t="s">
        <v>85</v>
      </c>
      <c r="CA258" s="9">
        <f t="shared" si="138"/>
        <v>0</v>
      </c>
      <c r="CB258" s="54" t="s">
        <v>94</v>
      </c>
      <c r="CC258" s="9">
        <f t="shared" si="139"/>
        <v>0</v>
      </c>
      <c r="CD258" s="54" t="s">
        <v>96</v>
      </c>
      <c r="CE258" s="9">
        <f t="shared" si="140"/>
        <v>0</v>
      </c>
      <c r="CF258" s="54" t="s">
        <v>122</v>
      </c>
      <c r="CG258" s="9">
        <f t="shared" si="141"/>
        <v>0</v>
      </c>
      <c r="CH258" s="9"/>
      <c r="CI258" s="54" t="s">
        <v>74</v>
      </c>
      <c r="CJ258" s="9">
        <f t="shared" si="142"/>
        <v>0</v>
      </c>
      <c r="CK258" s="55" t="s">
        <v>137</v>
      </c>
      <c r="CL258" s="9">
        <f t="shared" si="143"/>
        <v>0</v>
      </c>
      <c r="CM258" s="54" t="s">
        <v>85</v>
      </c>
      <c r="CN258" s="9">
        <f t="shared" si="144"/>
        <v>0</v>
      </c>
      <c r="CO258" s="54" t="s">
        <v>94</v>
      </c>
      <c r="CP258" s="9">
        <f t="shared" si="145"/>
        <v>0</v>
      </c>
      <c r="CQ258" s="54" t="s">
        <v>96</v>
      </c>
      <c r="CR258" s="9">
        <f t="shared" si="146"/>
        <v>0</v>
      </c>
      <c r="CS258" s="54" t="s">
        <v>122</v>
      </c>
      <c r="CT258" s="9">
        <f t="shared" si="147"/>
        <v>0</v>
      </c>
    </row>
    <row r="259" spans="1:98" x14ac:dyDescent="0.15">
      <c r="A259" s="33" t="s">
        <v>679</v>
      </c>
      <c r="B259" s="34" t="s">
        <v>680</v>
      </c>
      <c r="C259" s="35" t="s">
        <v>170</v>
      </c>
      <c r="D259" s="35" t="s">
        <v>51</v>
      </c>
      <c r="E259" s="9"/>
      <c r="F259" s="36"/>
      <c r="G259" s="33">
        <v>80</v>
      </c>
      <c r="H259" s="9">
        <v>58</v>
      </c>
      <c r="I259" s="9">
        <v>51</v>
      </c>
      <c r="J259" s="9">
        <v>10.5</v>
      </c>
      <c r="K259" s="9">
        <v>21.5</v>
      </c>
      <c r="L259" s="9">
        <v>36</v>
      </c>
      <c r="M259" s="4">
        <f t="shared" si="111"/>
        <v>257</v>
      </c>
      <c r="N259" s="33"/>
      <c r="O259" s="9">
        <f>IF($D259="理科",IF(AND($M259&gt;='高考-分数线'!$C$2,$G259&gt;='高考-分数线'!$D$2),36,IF($G259&gt;='高考-分数线'!$D$2,18,0)),IF($D259="文科",IF(AND($M259&gt;='高考-分数线'!$C$3,$G259&gt;='高考-分数线'!$D$3),36,IF($G259&gt;='高考-分数线'!$D$3,18,0))))</f>
        <v>0</v>
      </c>
      <c r="P259" s="9">
        <f>IF($D259="理科",IF(AND($M259&gt;='高考-分数线'!$C$2,H259&gt;='高考-分数线'!$E$2),36,IF(H259&gt;='高考-分数线'!$E$2,18,0)),IF($D259="文科",IF(AND($M259&gt;='高考-分数线'!$C$3,H259&gt;='高考-分数线'!$E$3),36,IF(H259&gt;='高考-分数线'!$E$3,18,0))))</f>
        <v>0</v>
      </c>
      <c r="Q259" s="9">
        <f>IF($D259="理科",IF(AND($M259&gt;='高考-分数线'!$C$2,I259&gt;='高考-分数线'!$F$2),36,IF(I259&gt;='高考-分数线'!$F$2,18,0)),IF($D259="文科",IF(AND($M259&gt;='高考-分数线'!$C$3,I259&gt;='高考-分数线'!$F$3),36,IF(I259&gt;='高考-分数线'!$F$3,18,0))))</f>
        <v>0</v>
      </c>
      <c r="R259" s="9">
        <f>IF($D259="理科",IF(AND($M259&gt;='高考-分数线'!$C$2,J259&gt;='高考-分数线'!$G$2),36,IF(J259&gt;='高考-分数线'!$G$2,18,0)),IF($D259="文科",IF(AND($M259&gt;='高考-分数线'!$C$3,J259&gt;='高考-分数线'!$G$3),36,IF(J259&gt;='高考-分数线'!$G$3,18,0))))</f>
        <v>0</v>
      </c>
      <c r="S259" s="9">
        <f>IF($D259="理科",IF(AND($M259&gt;='高考-分数线'!$C$2,K259&gt;='高考-分数线'!$H$2),36,IF(K259&gt;='高考-分数线'!$H$2,18,0)),IF($D259="文科",IF(AND($M259&gt;='高考-分数线'!$C$3,K259&gt;='高考-分数线'!$H$3),36,IF(K259&gt;='高考-分数线'!$H$3,18,0))))</f>
        <v>0</v>
      </c>
      <c r="T259" s="9">
        <f>IF($D259="理科",IF(AND($M259&gt;='高考-分数线'!$C$2,L259&gt;='高考-分数线'!$I$2),36,IF(L259&gt;='高考-分数线'!$I$2,18,0)),IF($D259="文科",IF(AND($M259&gt;='高考-分数线'!$C$3,L259&gt;='高考-分数线'!$I$3),36,IF(L259&gt;='高考-分数线'!$I$3,18,0))))</f>
        <v>0</v>
      </c>
      <c r="U259" s="33"/>
      <c r="V259" s="54" t="s">
        <v>75</v>
      </c>
      <c r="W259" s="9">
        <f t="shared" si="112"/>
        <v>0</v>
      </c>
      <c r="X259" s="54" t="s">
        <v>80</v>
      </c>
      <c r="Y259" s="9">
        <f t="shared" si="113"/>
        <v>0</v>
      </c>
      <c r="Z259" s="54" t="s">
        <v>89</v>
      </c>
      <c r="AA259" s="9">
        <f t="shared" si="114"/>
        <v>0</v>
      </c>
      <c r="AB259" s="54" t="s">
        <v>93</v>
      </c>
      <c r="AC259" s="9">
        <f t="shared" si="115"/>
        <v>0</v>
      </c>
      <c r="AD259" s="54" t="s">
        <v>96</v>
      </c>
      <c r="AE259" s="9">
        <f t="shared" si="116"/>
        <v>0</v>
      </c>
      <c r="AF259" s="54" t="s">
        <v>102</v>
      </c>
      <c r="AG259" s="9">
        <f t="shared" si="117"/>
        <v>0</v>
      </c>
      <c r="AH259" s="9"/>
      <c r="AI259" s="9" t="s">
        <v>77</v>
      </c>
      <c r="AJ259" s="9">
        <f t="shared" si="118"/>
        <v>0</v>
      </c>
      <c r="AK259" s="55" t="s">
        <v>83</v>
      </c>
      <c r="AL259" s="9">
        <f t="shared" si="119"/>
        <v>0</v>
      </c>
      <c r="AM259" s="9" t="s">
        <v>86</v>
      </c>
      <c r="AN259" s="9">
        <f t="shared" si="120"/>
        <v>0</v>
      </c>
      <c r="AO259" s="54" t="s">
        <v>93</v>
      </c>
      <c r="AP259" s="9">
        <f t="shared" si="121"/>
        <v>0</v>
      </c>
      <c r="AQ259" s="54" t="s">
        <v>99</v>
      </c>
      <c r="AR259" s="9">
        <f t="shared" si="122"/>
        <v>0</v>
      </c>
      <c r="AS259" s="54" t="s">
        <v>121</v>
      </c>
      <c r="AT259" s="9">
        <f t="shared" si="123"/>
        <v>0</v>
      </c>
      <c r="AU259" s="9"/>
      <c r="AV259" s="54" t="s">
        <v>77</v>
      </c>
      <c r="AW259" s="9">
        <f t="shared" si="124"/>
        <v>0</v>
      </c>
      <c r="AX259" s="54" t="s">
        <v>80</v>
      </c>
      <c r="AY259" s="9">
        <f t="shared" si="125"/>
        <v>0</v>
      </c>
      <c r="AZ259" s="54" t="s">
        <v>85</v>
      </c>
      <c r="BA259" s="9">
        <f t="shared" si="126"/>
        <v>0</v>
      </c>
      <c r="BB259" s="54" t="s">
        <v>95</v>
      </c>
      <c r="BC259" s="9">
        <f t="shared" si="127"/>
        <v>0</v>
      </c>
      <c r="BD259" s="54" t="s">
        <v>99</v>
      </c>
      <c r="BE259" s="9">
        <f t="shared" si="128"/>
        <v>0</v>
      </c>
      <c r="BF259" s="54" t="s">
        <v>122</v>
      </c>
      <c r="BG259" s="9">
        <f t="shared" si="129"/>
        <v>0</v>
      </c>
      <c r="BH259" s="9"/>
      <c r="BI259" s="54" t="s">
        <v>77</v>
      </c>
      <c r="BJ259" s="9">
        <f t="shared" si="130"/>
        <v>0</v>
      </c>
      <c r="BK259" s="55" t="s">
        <v>80</v>
      </c>
      <c r="BL259" s="9">
        <f t="shared" si="131"/>
        <v>0</v>
      </c>
      <c r="BM259" s="54" t="s">
        <v>85</v>
      </c>
      <c r="BN259" s="9">
        <f t="shared" si="132"/>
        <v>0</v>
      </c>
      <c r="BO259" s="54" t="s">
        <v>95</v>
      </c>
      <c r="BP259" s="9">
        <f t="shared" si="133"/>
        <v>0</v>
      </c>
      <c r="BQ259" s="54" t="s">
        <v>99</v>
      </c>
      <c r="BR259" s="9">
        <f t="shared" si="134"/>
        <v>0</v>
      </c>
      <c r="BS259" s="54" t="s">
        <v>122</v>
      </c>
      <c r="BT259" s="9">
        <f t="shared" si="135"/>
        <v>0</v>
      </c>
      <c r="BU259" s="9"/>
      <c r="BV259" s="54" t="s">
        <v>74</v>
      </c>
      <c r="BW259" s="9">
        <f t="shared" si="136"/>
        <v>0</v>
      </c>
      <c r="BX259" s="55" t="s">
        <v>137</v>
      </c>
      <c r="BY259" s="9">
        <f t="shared" si="137"/>
        <v>0</v>
      </c>
      <c r="BZ259" s="54" t="s">
        <v>85</v>
      </c>
      <c r="CA259" s="9">
        <f t="shared" si="138"/>
        <v>0</v>
      </c>
      <c r="CB259" s="54" t="s">
        <v>94</v>
      </c>
      <c r="CC259" s="9">
        <f t="shared" si="139"/>
        <v>0</v>
      </c>
      <c r="CD259" s="54" t="s">
        <v>96</v>
      </c>
      <c r="CE259" s="9">
        <f t="shared" si="140"/>
        <v>0</v>
      </c>
      <c r="CF259" s="54" t="s">
        <v>122</v>
      </c>
      <c r="CG259" s="9">
        <f t="shared" si="141"/>
        <v>0</v>
      </c>
      <c r="CH259" s="9"/>
      <c r="CI259" s="54" t="s">
        <v>74</v>
      </c>
      <c r="CJ259" s="9">
        <f t="shared" si="142"/>
        <v>0</v>
      </c>
      <c r="CK259" s="55" t="s">
        <v>137</v>
      </c>
      <c r="CL259" s="9">
        <f t="shared" si="143"/>
        <v>0</v>
      </c>
      <c r="CM259" s="54" t="s">
        <v>85</v>
      </c>
      <c r="CN259" s="9">
        <f t="shared" si="144"/>
        <v>0</v>
      </c>
      <c r="CO259" s="54" t="s">
        <v>94</v>
      </c>
      <c r="CP259" s="9">
        <f t="shared" si="145"/>
        <v>0</v>
      </c>
      <c r="CQ259" s="54" t="s">
        <v>96</v>
      </c>
      <c r="CR259" s="9">
        <f t="shared" si="146"/>
        <v>0</v>
      </c>
      <c r="CS259" s="54" t="s">
        <v>122</v>
      </c>
      <c r="CT259" s="9">
        <f t="shared" si="147"/>
        <v>0</v>
      </c>
    </row>
    <row r="260" spans="1:98" x14ac:dyDescent="0.15">
      <c r="A260" s="33" t="s">
        <v>681</v>
      </c>
      <c r="B260" s="34" t="s">
        <v>682</v>
      </c>
      <c r="C260" s="35" t="s">
        <v>170</v>
      </c>
      <c r="D260" s="35" t="s">
        <v>51</v>
      </c>
      <c r="E260" s="9"/>
      <c r="F260" s="36"/>
      <c r="G260" s="33">
        <v>75</v>
      </c>
      <c r="H260" s="9">
        <v>62</v>
      </c>
      <c r="I260" s="9">
        <v>42</v>
      </c>
      <c r="J260" s="9">
        <v>9</v>
      </c>
      <c r="K260" s="9">
        <v>35</v>
      </c>
      <c r="L260" s="9">
        <v>32</v>
      </c>
      <c r="M260" s="4">
        <f t="shared" ref="M260:M323" si="148">SUM(G260:L260)</f>
        <v>255</v>
      </c>
      <c r="N260" s="33"/>
      <c r="O260" s="9">
        <f>IF($D260="理科",IF(AND($M260&gt;='高考-分数线'!$C$2,$G260&gt;='高考-分数线'!$D$2),36,IF($G260&gt;='高考-分数线'!$D$2,18,0)),IF($D260="文科",IF(AND($M260&gt;='高考-分数线'!$C$3,$G260&gt;='高考-分数线'!$D$3),36,IF($G260&gt;='高考-分数线'!$D$3,18,0))))</f>
        <v>0</v>
      </c>
      <c r="P260" s="9">
        <f>IF($D260="理科",IF(AND($M260&gt;='高考-分数线'!$C$2,H260&gt;='高考-分数线'!$E$2),36,IF(H260&gt;='高考-分数线'!$E$2,18,0)),IF($D260="文科",IF(AND($M260&gt;='高考-分数线'!$C$3,H260&gt;='高考-分数线'!$E$3),36,IF(H260&gt;='高考-分数线'!$E$3,18,0))))</f>
        <v>0</v>
      </c>
      <c r="Q260" s="9">
        <f>IF($D260="理科",IF(AND($M260&gt;='高考-分数线'!$C$2,I260&gt;='高考-分数线'!$F$2),36,IF(I260&gt;='高考-分数线'!$F$2,18,0)),IF($D260="文科",IF(AND($M260&gt;='高考-分数线'!$C$3,I260&gt;='高考-分数线'!$F$3),36,IF(I260&gt;='高考-分数线'!$F$3,18,0))))</f>
        <v>0</v>
      </c>
      <c r="R260" s="9">
        <f>IF($D260="理科",IF(AND($M260&gt;='高考-分数线'!$C$2,J260&gt;='高考-分数线'!$G$2),36,IF(J260&gt;='高考-分数线'!$G$2,18,0)),IF($D260="文科",IF(AND($M260&gt;='高考-分数线'!$C$3,J260&gt;='高考-分数线'!$G$3),36,IF(J260&gt;='高考-分数线'!$G$3,18,0))))</f>
        <v>0</v>
      </c>
      <c r="S260" s="9">
        <f>IF($D260="理科",IF(AND($M260&gt;='高考-分数线'!$C$2,K260&gt;='高考-分数线'!$H$2),36,IF(K260&gt;='高考-分数线'!$H$2,18,0)),IF($D260="文科",IF(AND($M260&gt;='高考-分数线'!$C$3,K260&gt;='高考-分数线'!$H$3),36,IF(K260&gt;='高考-分数线'!$H$3,18,0))))</f>
        <v>0</v>
      </c>
      <c r="T260" s="9">
        <f>IF($D260="理科",IF(AND($M260&gt;='高考-分数线'!$C$2,L260&gt;='高考-分数线'!$I$2),36,IF(L260&gt;='高考-分数线'!$I$2,18,0)),IF($D260="文科",IF(AND($M260&gt;='高考-分数线'!$C$3,L260&gt;='高考-分数线'!$I$3),36,IF(L260&gt;='高考-分数线'!$I$3,18,0))))</f>
        <v>0</v>
      </c>
      <c r="U260" s="33"/>
      <c r="V260" s="54" t="s">
        <v>73</v>
      </c>
      <c r="W260" s="9">
        <f t="shared" si="112"/>
        <v>0</v>
      </c>
      <c r="X260" s="54" t="s">
        <v>80</v>
      </c>
      <c r="Y260" s="9">
        <f t="shared" si="113"/>
        <v>0</v>
      </c>
      <c r="Z260" s="54" t="s">
        <v>89</v>
      </c>
      <c r="AA260" s="9">
        <f t="shared" si="114"/>
        <v>0</v>
      </c>
      <c r="AB260" s="54" t="s">
        <v>95</v>
      </c>
      <c r="AC260" s="9">
        <f t="shared" si="115"/>
        <v>0</v>
      </c>
      <c r="AD260" s="54" t="s">
        <v>98</v>
      </c>
      <c r="AE260" s="9">
        <f t="shared" si="116"/>
        <v>0</v>
      </c>
      <c r="AF260" s="54" t="s">
        <v>121</v>
      </c>
      <c r="AG260" s="9">
        <f t="shared" si="117"/>
        <v>0</v>
      </c>
      <c r="AH260" s="9"/>
      <c r="AI260" s="9" t="s">
        <v>77</v>
      </c>
      <c r="AJ260" s="9">
        <f t="shared" si="118"/>
        <v>0</v>
      </c>
      <c r="AK260" s="55" t="s">
        <v>83</v>
      </c>
      <c r="AL260" s="9">
        <f t="shared" si="119"/>
        <v>0</v>
      </c>
      <c r="AM260" s="9" t="s">
        <v>86</v>
      </c>
      <c r="AN260" s="9">
        <f t="shared" si="120"/>
        <v>0</v>
      </c>
      <c r="AO260" s="54" t="s">
        <v>93</v>
      </c>
      <c r="AP260" s="9">
        <f t="shared" si="121"/>
        <v>0</v>
      </c>
      <c r="AQ260" s="54" t="s">
        <v>99</v>
      </c>
      <c r="AR260" s="9">
        <f t="shared" si="122"/>
        <v>0</v>
      </c>
      <c r="AS260" s="54" t="s">
        <v>121</v>
      </c>
      <c r="AT260" s="9">
        <f t="shared" si="123"/>
        <v>0</v>
      </c>
      <c r="AU260" s="9"/>
      <c r="AV260" s="54" t="s">
        <v>75</v>
      </c>
      <c r="AW260" s="9">
        <f t="shared" si="124"/>
        <v>0</v>
      </c>
      <c r="AX260" s="54" t="s">
        <v>132</v>
      </c>
      <c r="AY260" s="9">
        <f t="shared" si="125"/>
        <v>0</v>
      </c>
      <c r="AZ260" s="54" t="s">
        <v>90</v>
      </c>
      <c r="BA260" s="9">
        <f t="shared" si="126"/>
        <v>0</v>
      </c>
      <c r="BB260" s="54" t="s">
        <v>95</v>
      </c>
      <c r="BC260" s="9">
        <f t="shared" si="127"/>
        <v>0</v>
      </c>
      <c r="BD260" s="54" t="s">
        <v>99</v>
      </c>
      <c r="BE260" s="9">
        <f t="shared" si="128"/>
        <v>0</v>
      </c>
      <c r="BF260" s="54" t="s">
        <v>102</v>
      </c>
      <c r="BG260" s="9">
        <f t="shared" si="129"/>
        <v>0</v>
      </c>
      <c r="BH260" s="9"/>
      <c r="BI260" s="54" t="s">
        <v>75</v>
      </c>
      <c r="BJ260" s="9">
        <f t="shared" si="130"/>
        <v>0</v>
      </c>
      <c r="BK260" s="55" t="s">
        <v>83</v>
      </c>
      <c r="BL260" s="9">
        <f t="shared" si="131"/>
        <v>0</v>
      </c>
      <c r="BM260" s="54" t="s">
        <v>90</v>
      </c>
      <c r="BN260" s="9">
        <f t="shared" si="132"/>
        <v>0</v>
      </c>
      <c r="BO260" s="54" t="s">
        <v>95</v>
      </c>
      <c r="BP260" s="9">
        <f t="shared" si="133"/>
        <v>0</v>
      </c>
      <c r="BQ260" s="54" t="s">
        <v>99</v>
      </c>
      <c r="BR260" s="9">
        <f t="shared" si="134"/>
        <v>0</v>
      </c>
      <c r="BS260" s="54" t="s">
        <v>102</v>
      </c>
      <c r="BT260" s="9">
        <f t="shared" si="135"/>
        <v>0</v>
      </c>
      <c r="BU260" s="9"/>
      <c r="BV260" s="54" t="s">
        <v>74</v>
      </c>
      <c r="BW260" s="9">
        <f t="shared" si="136"/>
        <v>0</v>
      </c>
      <c r="BX260" s="55" t="s">
        <v>137</v>
      </c>
      <c r="BY260" s="9">
        <f t="shared" si="137"/>
        <v>0</v>
      </c>
      <c r="BZ260" s="54" t="s">
        <v>85</v>
      </c>
      <c r="CA260" s="9">
        <f t="shared" si="138"/>
        <v>0</v>
      </c>
      <c r="CB260" s="54" t="s">
        <v>94</v>
      </c>
      <c r="CC260" s="9">
        <f t="shared" si="139"/>
        <v>0</v>
      </c>
      <c r="CD260" s="54" t="s">
        <v>96</v>
      </c>
      <c r="CE260" s="9">
        <f t="shared" si="140"/>
        <v>0</v>
      </c>
      <c r="CF260" s="54" t="s">
        <v>122</v>
      </c>
      <c r="CG260" s="9">
        <f t="shared" si="141"/>
        <v>0</v>
      </c>
      <c r="CH260" s="9"/>
      <c r="CI260" s="54" t="s">
        <v>74</v>
      </c>
      <c r="CJ260" s="9">
        <f t="shared" si="142"/>
        <v>0</v>
      </c>
      <c r="CK260" s="55" t="s">
        <v>137</v>
      </c>
      <c r="CL260" s="9">
        <f t="shared" si="143"/>
        <v>0</v>
      </c>
      <c r="CM260" s="54" t="s">
        <v>85</v>
      </c>
      <c r="CN260" s="9">
        <f t="shared" si="144"/>
        <v>0</v>
      </c>
      <c r="CO260" s="54" t="s">
        <v>94</v>
      </c>
      <c r="CP260" s="9">
        <f t="shared" si="145"/>
        <v>0</v>
      </c>
      <c r="CQ260" s="54" t="s">
        <v>96</v>
      </c>
      <c r="CR260" s="9">
        <f t="shared" si="146"/>
        <v>0</v>
      </c>
      <c r="CS260" s="54" t="s">
        <v>122</v>
      </c>
      <c r="CT260" s="9">
        <f t="shared" si="147"/>
        <v>0</v>
      </c>
    </row>
    <row r="261" spans="1:98" x14ac:dyDescent="0.15">
      <c r="A261" s="33" t="s">
        <v>683</v>
      </c>
      <c r="B261" s="34" t="s">
        <v>684</v>
      </c>
      <c r="C261" s="35" t="s">
        <v>170</v>
      </c>
      <c r="D261" s="35" t="s">
        <v>51</v>
      </c>
      <c r="E261" s="9">
        <v>0.8</v>
      </c>
      <c r="F261" s="36"/>
      <c r="G261" s="33">
        <v>85</v>
      </c>
      <c r="H261" s="9">
        <v>50</v>
      </c>
      <c r="I261" s="9">
        <v>63</v>
      </c>
      <c r="J261" s="9">
        <v>28</v>
      </c>
      <c r="K261" s="9">
        <v>13</v>
      </c>
      <c r="L261" s="9">
        <v>8</v>
      </c>
      <c r="M261" s="4">
        <f t="shared" si="148"/>
        <v>247</v>
      </c>
      <c r="N261" s="33"/>
      <c r="O261" s="9">
        <f>IF($D261="理科",IF(AND($M261&gt;='高考-分数线'!$C$2,$G261&gt;='高考-分数线'!$D$2),36,IF($G261&gt;='高考-分数线'!$D$2,18,0)),IF($D261="文科",IF(AND($M261&gt;='高考-分数线'!$C$3,$G261&gt;='高考-分数线'!$D$3),36,IF($G261&gt;='高考-分数线'!$D$3,18,0))))</f>
        <v>0</v>
      </c>
      <c r="P261" s="9">
        <f>IF($D261="理科",IF(AND($M261&gt;='高考-分数线'!$C$2,H261&gt;='高考-分数线'!$E$2),36,IF(H261&gt;='高考-分数线'!$E$2,18,0)),IF($D261="文科",IF(AND($M261&gt;='高考-分数线'!$C$3,H261&gt;='高考-分数线'!$E$3),36,IF(H261&gt;='高考-分数线'!$E$3,18,0))))</f>
        <v>0</v>
      </c>
      <c r="Q261" s="9">
        <f>IF($D261="理科",IF(AND($M261&gt;='高考-分数线'!$C$2,I261&gt;='高考-分数线'!$F$2),36,IF(I261&gt;='高考-分数线'!$F$2,18,0)),IF($D261="文科",IF(AND($M261&gt;='高考-分数线'!$C$3,I261&gt;='高考-分数线'!$F$3),36,IF(I261&gt;='高考-分数线'!$F$3,18,0))))</f>
        <v>0</v>
      </c>
      <c r="R261" s="9">
        <f>IF($D261="理科",IF(AND($M261&gt;='高考-分数线'!$C$2,J261&gt;='高考-分数线'!$G$2),36,IF(J261&gt;='高考-分数线'!$G$2,18,0)),IF($D261="文科",IF(AND($M261&gt;='高考-分数线'!$C$3,J261&gt;='高考-分数线'!$G$3),36,IF(J261&gt;='高考-分数线'!$G$3,18,0))))</f>
        <v>0</v>
      </c>
      <c r="S261" s="9">
        <f>IF($D261="理科",IF(AND($M261&gt;='高考-分数线'!$C$2,K261&gt;='高考-分数线'!$H$2),36,IF(K261&gt;='高考-分数线'!$H$2,18,0)),IF($D261="文科",IF(AND($M261&gt;='高考-分数线'!$C$3,K261&gt;='高考-分数线'!$H$3),36,IF(K261&gt;='高考-分数线'!$H$3,18,0))))</f>
        <v>0</v>
      </c>
      <c r="T261" s="9">
        <f>IF($D261="理科",IF(AND($M261&gt;='高考-分数线'!$C$2,L261&gt;='高考-分数线'!$I$2),36,IF(L261&gt;='高考-分数线'!$I$2,18,0)),IF($D261="文科",IF(AND($M261&gt;='高考-分数线'!$C$3,L261&gt;='高考-分数线'!$I$3),36,IF(L261&gt;='高考-分数线'!$I$3,18,0))))</f>
        <v>0</v>
      </c>
      <c r="U261" s="33"/>
      <c r="V261" s="54" t="s">
        <v>76</v>
      </c>
      <c r="W261" s="9">
        <f t="shared" ref="W261:W324" si="149">$O261*0.5*2/10</f>
        <v>0</v>
      </c>
      <c r="X261" s="54" t="s">
        <v>83</v>
      </c>
      <c r="Y261" s="9">
        <f t="shared" ref="Y261:Y324" si="150">$P261*0.5*2/10</f>
        <v>0</v>
      </c>
      <c r="Z261" s="54" t="s">
        <v>85</v>
      </c>
      <c r="AA261" s="9">
        <f t="shared" ref="AA261:AA324" si="151">$Q261*0.5*2/10</f>
        <v>0</v>
      </c>
      <c r="AB261" s="54" t="s">
        <v>94</v>
      </c>
      <c r="AC261" s="9">
        <f t="shared" ref="AC261:AC324" si="152">$R261*0.5*2/10</f>
        <v>0</v>
      </c>
      <c r="AD261" s="54" t="s">
        <v>98</v>
      </c>
      <c r="AE261" s="9">
        <f t="shared" ref="AE261:AE324" si="153">$S261*0.5*2/10</f>
        <v>0</v>
      </c>
      <c r="AF261" s="54" t="s">
        <v>121</v>
      </c>
      <c r="AG261" s="9">
        <f t="shared" ref="AG261:AG324" si="154">$T261*0.5*2/10</f>
        <v>0</v>
      </c>
      <c r="AH261" s="9"/>
      <c r="AI261" s="9" t="s">
        <v>76</v>
      </c>
      <c r="AJ261" s="9">
        <f t="shared" ref="AJ261:AJ324" si="155">$O261*0.5*2/10</f>
        <v>0</v>
      </c>
      <c r="AK261" s="55" t="s">
        <v>81</v>
      </c>
      <c r="AL261" s="9">
        <f t="shared" ref="AL261:AL324" si="156">$P261*0.5*2/10</f>
        <v>0</v>
      </c>
      <c r="AM261" s="9" t="s">
        <v>88</v>
      </c>
      <c r="AN261" s="9">
        <f t="shared" ref="AN261:AN324" si="157">$Q261*0.5*2/10</f>
        <v>0</v>
      </c>
      <c r="AO261" s="54" t="s">
        <v>95</v>
      </c>
      <c r="AP261" s="9">
        <f t="shared" ref="AP261:AP324" si="158">$R261*0.5*2/10</f>
        <v>0</v>
      </c>
      <c r="AQ261" s="54" t="s">
        <v>96</v>
      </c>
      <c r="AR261" s="9">
        <f t="shared" ref="AR261:AR324" si="159">$S261*0.5*2/10</f>
        <v>0</v>
      </c>
      <c r="AS261" s="54" t="s">
        <v>102</v>
      </c>
      <c r="AT261" s="9">
        <f t="shared" ref="AT261:AT324" si="160">$T261*0.5*2/10</f>
        <v>0</v>
      </c>
      <c r="AU261" s="9"/>
      <c r="AV261" s="54" t="s">
        <v>74</v>
      </c>
      <c r="AW261" s="9">
        <f t="shared" ref="AW261:AW324" si="161">$O261*0.5*3/10</f>
        <v>0</v>
      </c>
      <c r="AX261" s="54" t="s">
        <v>79</v>
      </c>
      <c r="AY261" s="9">
        <f t="shared" ref="AY261:AY324" si="162">$P261*0.5*3/10</f>
        <v>0</v>
      </c>
      <c r="AZ261" s="54" t="s">
        <v>88</v>
      </c>
      <c r="BA261" s="9">
        <f t="shared" ref="BA261:BA324" si="163">$Q261*0.5*3/10</f>
        <v>0</v>
      </c>
      <c r="BB261" s="54" t="s">
        <v>93</v>
      </c>
      <c r="BC261" s="9">
        <f t="shared" ref="BC261:BC324" si="164">$R261*0.5*3/10</f>
        <v>0</v>
      </c>
      <c r="BD261" s="54" t="s">
        <v>96</v>
      </c>
      <c r="BE261" s="9">
        <f t="shared" ref="BE261:BE324" si="165">$S261*0.5*3/10</f>
        <v>0</v>
      </c>
      <c r="BF261" s="54" t="s">
        <v>122</v>
      </c>
      <c r="BG261" s="9">
        <f t="shared" ref="BG261:BG324" si="166">$T261*0.5*3/10</f>
        <v>0</v>
      </c>
      <c r="BH261" s="9"/>
      <c r="BI261" s="54" t="s">
        <v>74</v>
      </c>
      <c r="BJ261" s="9">
        <f t="shared" ref="BJ261:BJ324" si="167">$O261*0.5*3/10</f>
        <v>0</v>
      </c>
      <c r="BK261" s="55" t="s">
        <v>79</v>
      </c>
      <c r="BL261" s="9">
        <f t="shared" ref="BL261:BL324" si="168">$P261*0.5*3/10</f>
        <v>0</v>
      </c>
      <c r="BM261" s="54" t="s">
        <v>87</v>
      </c>
      <c r="BN261" s="9">
        <f t="shared" ref="BN261:BN324" si="169">$Q261*0.5*3/10</f>
        <v>0</v>
      </c>
      <c r="BO261" s="54" t="s">
        <v>93</v>
      </c>
      <c r="BP261" s="9">
        <f t="shared" ref="BP261:BP324" si="170">$R261*0.5*3/10</f>
        <v>0</v>
      </c>
      <c r="BQ261" s="54" t="s">
        <v>96</v>
      </c>
      <c r="BR261" s="9">
        <f t="shared" ref="BR261:BR324" si="171">$S261*0.5*3/10</f>
        <v>0</v>
      </c>
      <c r="BS261" s="54" t="s">
        <v>122</v>
      </c>
      <c r="BT261" s="9">
        <f t="shared" ref="BT261:BT324" si="172">$T261*0.5*3/10</f>
        <v>0</v>
      </c>
      <c r="BU261" s="9"/>
      <c r="BV261" s="54" t="s">
        <v>77</v>
      </c>
      <c r="BW261" s="9">
        <f t="shared" ref="BW261:BW324" si="173">$O261*0.5*5/10</f>
        <v>0</v>
      </c>
      <c r="BX261" s="55" t="s">
        <v>83</v>
      </c>
      <c r="BY261" s="9">
        <f t="shared" ref="BY261:BY324" si="174">$P261*0.5*5/10</f>
        <v>0</v>
      </c>
      <c r="BZ261" s="54" t="s">
        <v>90</v>
      </c>
      <c r="CA261" s="9">
        <f t="shared" ref="CA261:CA324" si="175">$Q261*0.5*5/10</f>
        <v>0</v>
      </c>
      <c r="CB261" s="54" t="s">
        <v>95</v>
      </c>
      <c r="CC261" s="9">
        <f t="shared" ref="CC261:CC324" si="176">$R261*0.5*5/10</f>
        <v>0</v>
      </c>
      <c r="CD261" s="54" t="s">
        <v>99</v>
      </c>
      <c r="CE261" s="9">
        <f t="shared" ref="CE261:CE324" si="177">$S261*0.5*5/10</f>
        <v>0</v>
      </c>
      <c r="CF261" s="54" t="s">
        <v>102</v>
      </c>
      <c r="CG261" s="9">
        <f t="shared" ref="CG261:CG324" si="178">$T261*0.5*5/10</f>
        <v>0</v>
      </c>
      <c r="CH261" s="9"/>
      <c r="CI261" s="54" t="s">
        <v>77</v>
      </c>
      <c r="CJ261" s="9">
        <f t="shared" ref="CJ261:CJ324" si="179">$O261*0.5*5/10</f>
        <v>0</v>
      </c>
      <c r="CK261" s="55" t="s">
        <v>83</v>
      </c>
      <c r="CL261" s="9">
        <f t="shared" ref="CL261:CL324" si="180">$P261*0.5*5/10</f>
        <v>0</v>
      </c>
      <c r="CM261" s="54" t="s">
        <v>90</v>
      </c>
      <c r="CN261" s="9">
        <f t="shared" ref="CN261:CN324" si="181">$Q261*0.5*5/10</f>
        <v>0</v>
      </c>
      <c r="CO261" s="54" t="s">
        <v>95</v>
      </c>
      <c r="CP261" s="9">
        <f t="shared" ref="CP261:CP324" si="182">$R261*0.5*5/10</f>
        <v>0</v>
      </c>
      <c r="CQ261" s="54" t="s">
        <v>99</v>
      </c>
      <c r="CR261" s="9">
        <f t="shared" ref="CR261:CR324" si="183">$S261*0.5*5/10</f>
        <v>0</v>
      </c>
      <c r="CS261" s="54" t="s">
        <v>102</v>
      </c>
      <c r="CT261" s="9">
        <f t="shared" ref="CT261:CT324" si="184">$T261*0.5*5/10</f>
        <v>0</v>
      </c>
    </row>
    <row r="262" spans="1:98" x14ac:dyDescent="0.15">
      <c r="A262" s="33" t="s">
        <v>685</v>
      </c>
      <c r="B262" s="34" t="s">
        <v>686</v>
      </c>
      <c r="C262" s="35" t="s">
        <v>170</v>
      </c>
      <c r="D262" s="35" t="s">
        <v>51</v>
      </c>
      <c r="E262" s="9"/>
      <c r="F262" s="36"/>
      <c r="G262" s="33">
        <v>72</v>
      </c>
      <c r="H262" s="9">
        <v>46</v>
      </c>
      <c r="I262" s="9">
        <v>35</v>
      </c>
      <c r="J262" s="9">
        <v>21</v>
      </c>
      <c r="K262" s="9">
        <v>36</v>
      </c>
      <c r="L262" s="9">
        <v>35.5</v>
      </c>
      <c r="M262" s="4">
        <f t="shared" si="148"/>
        <v>245.5</v>
      </c>
      <c r="N262" s="33"/>
      <c r="O262" s="9">
        <f>IF($D262="理科",IF(AND($M262&gt;='高考-分数线'!$C$2,$G262&gt;='高考-分数线'!$D$2),36,IF($G262&gt;='高考-分数线'!$D$2,18,0)),IF($D262="文科",IF(AND($M262&gt;='高考-分数线'!$C$3,$G262&gt;='高考-分数线'!$D$3),36,IF($G262&gt;='高考-分数线'!$D$3,18,0))))</f>
        <v>0</v>
      </c>
      <c r="P262" s="9">
        <f>IF($D262="理科",IF(AND($M262&gt;='高考-分数线'!$C$2,H262&gt;='高考-分数线'!$E$2),36,IF(H262&gt;='高考-分数线'!$E$2,18,0)),IF($D262="文科",IF(AND($M262&gt;='高考-分数线'!$C$3,H262&gt;='高考-分数线'!$E$3),36,IF(H262&gt;='高考-分数线'!$E$3,18,0))))</f>
        <v>0</v>
      </c>
      <c r="Q262" s="9">
        <f>IF($D262="理科",IF(AND($M262&gt;='高考-分数线'!$C$2,I262&gt;='高考-分数线'!$F$2),36,IF(I262&gt;='高考-分数线'!$F$2,18,0)),IF($D262="文科",IF(AND($M262&gt;='高考-分数线'!$C$3,I262&gt;='高考-分数线'!$F$3),36,IF(I262&gt;='高考-分数线'!$F$3,18,0))))</f>
        <v>0</v>
      </c>
      <c r="R262" s="9">
        <f>IF($D262="理科",IF(AND($M262&gt;='高考-分数线'!$C$2,J262&gt;='高考-分数线'!$G$2),36,IF(J262&gt;='高考-分数线'!$G$2,18,0)),IF($D262="文科",IF(AND($M262&gt;='高考-分数线'!$C$3,J262&gt;='高考-分数线'!$G$3),36,IF(J262&gt;='高考-分数线'!$G$3,18,0))))</f>
        <v>0</v>
      </c>
      <c r="S262" s="9">
        <f>IF($D262="理科",IF(AND($M262&gt;='高考-分数线'!$C$2,K262&gt;='高考-分数线'!$H$2),36,IF(K262&gt;='高考-分数线'!$H$2,18,0)),IF($D262="文科",IF(AND($M262&gt;='高考-分数线'!$C$3,K262&gt;='高考-分数线'!$H$3),36,IF(K262&gt;='高考-分数线'!$H$3,18,0))))</f>
        <v>0</v>
      </c>
      <c r="T262" s="9">
        <f>IF($D262="理科",IF(AND($M262&gt;='高考-分数线'!$C$2,L262&gt;='高考-分数线'!$I$2),36,IF(L262&gt;='高考-分数线'!$I$2,18,0)),IF($D262="文科",IF(AND($M262&gt;='高考-分数线'!$C$3,L262&gt;='高考-分数线'!$I$3),36,IF(L262&gt;='高考-分数线'!$I$3,18,0))))</f>
        <v>0</v>
      </c>
      <c r="U262" s="33"/>
      <c r="V262" s="54" t="s">
        <v>74</v>
      </c>
      <c r="W262" s="9">
        <f t="shared" si="149"/>
        <v>0</v>
      </c>
      <c r="X262" s="54" t="s">
        <v>79</v>
      </c>
      <c r="Y262" s="9">
        <f t="shared" si="150"/>
        <v>0</v>
      </c>
      <c r="Z262" s="54" t="s">
        <v>86</v>
      </c>
      <c r="AA262" s="9">
        <f t="shared" si="151"/>
        <v>0</v>
      </c>
      <c r="AB262" s="54" t="s">
        <v>91</v>
      </c>
      <c r="AC262" s="9">
        <f t="shared" si="152"/>
        <v>0</v>
      </c>
      <c r="AD262" s="54" t="s">
        <v>96</v>
      </c>
      <c r="AE262" s="9">
        <f t="shared" si="153"/>
        <v>0</v>
      </c>
      <c r="AF262" s="54" t="s">
        <v>102</v>
      </c>
      <c r="AG262" s="9">
        <f t="shared" si="154"/>
        <v>0</v>
      </c>
      <c r="AH262" s="9"/>
      <c r="AI262" s="9" t="s">
        <v>77</v>
      </c>
      <c r="AJ262" s="9">
        <f t="shared" si="155"/>
        <v>0</v>
      </c>
      <c r="AK262" s="55" t="s">
        <v>83</v>
      </c>
      <c r="AL262" s="9">
        <f t="shared" si="156"/>
        <v>0</v>
      </c>
      <c r="AM262" s="9" t="s">
        <v>86</v>
      </c>
      <c r="AN262" s="9">
        <f t="shared" si="157"/>
        <v>0</v>
      </c>
      <c r="AO262" s="54" t="s">
        <v>93</v>
      </c>
      <c r="AP262" s="9">
        <f t="shared" si="158"/>
        <v>0</v>
      </c>
      <c r="AQ262" s="54" t="s">
        <v>99</v>
      </c>
      <c r="AR262" s="9">
        <f t="shared" si="159"/>
        <v>0</v>
      </c>
      <c r="AS262" s="54" t="s">
        <v>102</v>
      </c>
      <c r="AT262" s="9">
        <f t="shared" si="160"/>
        <v>0</v>
      </c>
      <c r="AU262" s="9"/>
      <c r="AV262" s="54" t="s">
        <v>77</v>
      </c>
      <c r="AW262" s="9">
        <f t="shared" si="161"/>
        <v>0</v>
      </c>
      <c r="AX262" s="54" t="s">
        <v>80</v>
      </c>
      <c r="AY262" s="9">
        <f t="shared" si="162"/>
        <v>0</v>
      </c>
      <c r="AZ262" s="54" t="s">
        <v>85</v>
      </c>
      <c r="BA262" s="9">
        <f t="shared" si="163"/>
        <v>0</v>
      </c>
      <c r="BB262" s="54" t="s">
        <v>93</v>
      </c>
      <c r="BC262" s="9">
        <f t="shared" si="164"/>
        <v>0</v>
      </c>
      <c r="BD262" s="54" t="s">
        <v>96</v>
      </c>
      <c r="BE262" s="9">
        <f t="shared" si="165"/>
        <v>0</v>
      </c>
      <c r="BF262" s="54" t="s">
        <v>122</v>
      </c>
      <c r="BG262" s="9">
        <f t="shared" si="166"/>
        <v>0</v>
      </c>
      <c r="BH262" s="9"/>
      <c r="BI262" s="54" t="s">
        <v>77</v>
      </c>
      <c r="BJ262" s="9">
        <f t="shared" si="167"/>
        <v>0</v>
      </c>
      <c r="BK262" s="55" t="s">
        <v>80</v>
      </c>
      <c r="BL262" s="9">
        <f t="shared" si="168"/>
        <v>0</v>
      </c>
      <c r="BM262" s="54" t="s">
        <v>85</v>
      </c>
      <c r="BN262" s="9">
        <f t="shared" si="169"/>
        <v>0</v>
      </c>
      <c r="BO262" s="54" t="s">
        <v>93</v>
      </c>
      <c r="BP262" s="9">
        <f t="shared" si="170"/>
        <v>0</v>
      </c>
      <c r="BQ262" s="54" t="s">
        <v>96</v>
      </c>
      <c r="BR262" s="9">
        <f t="shared" si="171"/>
        <v>0</v>
      </c>
      <c r="BS262" s="54" t="s">
        <v>122</v>
      </c>
      <c r="BT262" s="9">
        <f t="shared" si="172"/>
        <v>0</v>
      </c>
      <c r="BU262" s="9"/>
      <c r="BV262" s="54" t="s">
        <v>74</v>
      </c>
      <c r="BW262" s="9">
        <f t="shared" si="173"/>
        <v>0</v>
      </c>
      <c r="BX262" s="55" t="s">
        <v>137</v>
      </c>
      <c r="BY262" s="9">
        <f t="shared" si="174"/>
        <v>0</v>
      </c>
      <c r="BZ262" s="54" t="s">
        <v>85</v>
      </c>
      <c r="CA262" s="9">
        <f t="shared" si="175"/>
        <v>0</v>
      </c>
      <c r="CB262" s="54" t="s">
        <v>94</v>
      </c>
      <c r="CC262" s="9">
        <f t="shared" si="176"/>
        <v>0</v>
      </c>
      <c r="CD262" s="54" t="s">
        <v>96</v>
      </c>
      <c r="CE262" s="9">
        <f t="shared" si="177"/>
        <v>0</v>
      </c>
      <c r="CF262" s="54" t="s">
        <v>122</v>
      </c>
      <c r="CG262" s="9">
        <f t="shared" si="178"/>
        <v>0</v>
      </c>
      <c r="CH262" s="9"/>
      <c r="CI262" s="54" t="s">
        <v>74</v>
      </c>
      <c r="CJ262" s="9">
        <f t="shared" si="179"/>
        <v>0</v>
      </c>
      <c r="CK262" s="55" t="s">
        <v>137</v>
      </c>
      <c r="CL262" s="9">
        <f t="shared" si="180"/>
        <v>0</v>
      </c>
      <c r="CM262" s="54" t="s">
        <v>85</v>
      </c>
      <c r="CN262" s="9">
        <f t="shared" si="181"/>
        <v>0</v>
      </c>
      <c r="CO262" s="54" t="s">
        <v>94</v>
      </c>
      <c r="CP262" s="9">
        <f t="shared" si="182"/>
        <v>0</v>
      </c>
      <c r="CQ262" s="54" t="s">
        <v>96</v>
      </c>
      <c r="CR262" s="9">
        <f t="shared" si="183"/>
        <v>0</v>
      </c>
      <c r="CS262" s="54" t="s">
        <v>122</v>
      </c>
      <c r="CT262" s="9">
        <f t="shared" si="184"/>
        <v>0</v>
      </c>
    </row>
    <row r="263" spans="1:98" x14ac:dyDescent="0.15">
      <c r="A263" s="33" t="s">
        <v>687</v>
      </c>
      <c r="B263" s="34" t="s">
        <v>688</v>
      </c>
      <c r="C263" s="35" t="s">
        <v>170</v>
      </c>
      <c r="D263" s="35" t="s">
        <v>51</v>
      </c>
      <c r="E263" s="9"/>
      <c r="F263" s="36"/>
      <c r="G263" s="33">
        <v>77</v>
      </c>
      <c r="H263" s="9">
        <v>41</v>
      </c>
      <c r="I263" s="9">
        <v>42</v>
      </c>
      <c r="J263" s="9">
        <v>34.5</v>
      </c>
      <c r="K263" s="9">
        <v>25</v>
      </c>
      <c r="L263" s="9">
        <v>25</v>
      </c>
      <c r="M263" s="4">
        <f t="shared" si="148"/>
        <v>244.5</v>
      </c>
      <c r="N263" s="33"/>
      <c r="O263" s="9">
        <f>IF($D263="理科",IF(AND($M263&gt;='高考-分数线'!$C$2,$G263&gt;='高考-分数线'!$D$2),36,IF($G263&gt;='高考-分数线'!$D$2,18,0)),IF($D263="文科",IF(AND($M263&gt;='高考-分数线'!$C$3,$G263&gt;='高考-分数线'!$D$3),36,IF($G263&gt;='高考-分数线'!$D$3,18,0))))</f>
        <v>0</v>
      </c>
      <c r="P263" s="9">
        <f>IF($D263="理科",IF(AND($M263&gt;='高考-分数线'!$C$2,H263&gt;='高考-分数线'!$E$2),36,IF(H263&gt;='高考-分数线'!$E$2,18,0)),IF($D263="文科",IF(AND($M263&gt;='高考-分数线'!$C$3,H263&gt;='高考-分数线'!$E$3),36,IF(H263&gt;='高考-分数线'!$E$3,18,0))))</f>
        <v>0</v>
      </c>
      <c r="Q263" s="9">
        <f>IF($D263="理科",IF(AND($M263&gt;='高考-分数线'!$C$2,I263&gt;='高考-分数线'!$F$2),36,IF(I263&gt;='高考-分数线'!$F$2,18,0)),IF($D263="文科",IF(AND($M263&gt;='高考-分数线'!$C$3,I263&gt;='高考-分数线'!$F$3),36,IF(I263&gt;='高考-分数线'!$F$3,18,0))))</f>
        <v>0</v>
      </c>
      <c r="R263" s="9">
        <f>IF($D263="理科",IF(AND($M263&gt;='高考-分数线'!$C$2,J263&gt;='高考-分数线'!$G$2),36,IF(J263&gt;='高考-分数线'!$G$2,18,0)),IF($D263="文科",IF(AND($M263&gt;='高考-分数线'!$C$3,J263&gt;='高考-分数线'!$G$3),36,IF(J263&gt;='高考-分数线'!$G$3,18,0))))</f>
        <v>0</v>
      </c>
      <c r="S263" s="9">
        <f>IF($D263="理科",IF(AND($M263&gt;='高考-分数线'!$C$2,K263&gt;='高考-分数线'!$H$2),36,IF(K263&gt;='高考-分数线'!$H$2,18,0)),IF($D263="文科",IF(AND($M263&gt;='高考-分数线'!$C$3,K263&gt;='高考-分数线'!$H$3),36,IF(K263&gt;='高考-分数线'!$H$3,18,0))))</f>
        <v>0</v>
      </c>
      <c r="T263" s="9">
        <f>IF($D263="理科",IF(AND($M263&gt;='高考-分数线'!$C$2,L263&gt;='高考-分数线'!$I$2),36,IF(L263&gt;='高考-分数线'!$I$2,18,0)),IF($D263="文科",IF(AND($M263&gt;='高考-分数线'!$C$3,L263&gt;='高考-分数线'!$I$3),36,IF(L263&gt;='高考-分数线'!$I$3,18,0))))</f>
        <v>0</v>
      </c>
      <c r="U263" s="33"/>
      <c r="V263" s="54" t="s">
        <v>77</v>
      </c>
      <c r="W263" s="9">
        <f t="shared" si="149"/>
        <v>0</v>
      </c>
      <c r="X263" s="54" t="s">
        <v>81</v>
      </c>
      <c r="Y263" s="9">
        <f t="shared" si="150"/>
        <v>0</v>
      </c>
      <c r="Z263" s="54" t="s">
        <v>90</v>
      </c>
      <c r="AA263" s="9">
        <f t="shared" si="151"/>
        <v>0</v>
      </c>
      <c r="AB263" s="54" t="s">
        <v>93</v>
      </c>
      <c r="AC263" s="9">
        <f t="shared" si="152"/>
        <v>0</v>
      </c>
      <c r="AD263" s="54" t="s">
        <v>125</v>
      </c>
      <c r="AE263" s="9">
        <f t="shared" si="153"/>
        <v>0</v>
      </c>
      <c r="AF263" s="54" t="s">
        <v>102</v>
      </c>
      <c r="AG263" s="9">
        <f t="shared" si="154"/>
        <v>0</v>
      </c>
      <c r="AH263" s="9"/>
      <c r="AI263" s="9" t="s">
        <v>74</v>
      </c>
      <c r="AJ263" s="9">
        <f t="shared" si="155"/>
        <v>0</v>
      </c>
      <c r="AK263" s="55" t="s">
        <v>79</v>
      </c>
      <c r="AL263" s="9">
        <f t="shared" si="156"/>
        <v>0</v>
      </c>
      <c r="AM263" s="9" t="s">
        <v>90</v>
      </c>
      <c r="AN263" s="9">
        <f t="shared" si="157"/>
        <v>0</v>
      </c>
      <c r="AO263" s="54" t="s">
        <v>94</v>
      </c>
      <c r="AP263" s="9">
        <f t="shared" si="158"/>
        <v>0</v>
      </c>
      <c r="AQ263" s="54" t="s">
        <v>96</v>
      </c>
      <c r="AR263" s="9">
        <f t="shared" si="159"/>
        <v>0</v>
      </c>
      <c r="AS263" s="54" t="s">
        <v>102</v>
      </c>
      <c r="AT263" s="9">
        <f t="shared" si="160"/>
        <v>0</v>
      </c>
      <c r="AU263" s="9"/>
      <c r="AV263" s="54" t="s">
        <v>74</v>
      </c>
      <c r="AW263" s="9">
        <f t="shared" si="161"/>
        <v>0</v>
      </c>
      <c r="AX263" s="54" t="s">
        <v>80</v>
      </c>
      <c r="AY263" s="9">
        <f t="shared" si="162"/>
        <v>0</v>
      </c>
      <c r="AZ263" s="54" t="s">
        <v>90</v>
      </c>
      <c r="BA263" s="9">
        <f t="shared" si="163"/>
        <v>0</v>
      </c>
      <c r="BB263" s="54" t="s">
        <v>93</v>
      </c>
      <c r="BC263" s="9">
        <f t="shared" si="164"/>
        <v>0</v>
      </c>
      <c r="BD263" s="54" t="s">
        <v>96</v>
      </c>
      <c r="BE263" s="9">
        <f t="shared" si="165"/>
        <v>0</v>
      </c>
      <c r="BF263" s="54" t="s">
        <v>102</v>
      </c>
      <c r="BG263" s="9">
        <f t="shared" si="166"/>
        <v>0</v>
      </c>
      <c r="BH263" s="9"/>
      <c r="BI263" s="54" t="s">
        <v>74</v>
      </c>
      <c r="BJ263" s="9">
        <f t="shared" si="167"/>
        <v>0</v>
      </c>
      <c r="BK263" s="55" t="s">
        <v>80</v>
      </c>
      <c r="BL263" s="9">
        <f t="shared" si="168"/>
        <v>0</v>
      </c>
      <c r="BM263" s="54" t="s">
        <v>90</v>
      </c>
      <c r="BN263" s="9">
        <f t="shared" si="169"/>
        <v>0</v>
      </c>
      <c r="BO263" s="54" t="s">
        <v>93</v>
      </c>
      <c r="BP263" s="9">
        <f t="shared" si="170"/>
        <v>0</v>
      </c>
      <c r="BQ263" s="54" t="s">
        <v>96</v>
      </c>
      <c r="BR263" s="9">
        <f t="shared" si="171"/>
        <v>0</v>
      </c>
      <c r="BS263" s="54" t="s">
        <v>102</v>
      </c>
      <c r="BT263" s="9">
        <f t="shared" si="172"/>
        <v>0</v>
      </c>
      <c r="BU263" s="9"/>
      <c r="BV263" s="54" t="s">
        <v>74</v>
      </c>
      <c r="BW263" s="9">
        <f t="shared" si="173"/>
        <v>0</v>
      </c>
      <c r="BX263" s="55" t="s">
        <v>137</v>
      </c>
      <c r="BY263" s="9">
        <f t="shared" si="174"/>
        <v>0</v>
      </c>
      <c r="BZ263" s="54" t="s">
        <v>85</v>
      </c>
      <c r="CA263" s="9">
        <f t="shared" si="175"/>
        <v>0</v>
      </c>
      <c r="CB263" s="54" t="s">
        <v>94</v>
      </c>
      <c r="CC263" s="9">
        <f t="shared" si="176"/>
        <v>0</v>
      </c>
      <c r="CD263" s="54" t="s">
        <v>96</v>
      </c>
      <c r="CE263" s="9">
        <f t="shared" si="177"/>
        <v>0</v>
      </c>
      <c r="CF263" s="54" t="s">
        <v>122</v>
      </c>
      <c r="CG263" s="9">
        <f t="shared" si="178"/>
        <v>0</v>
      </c>
      <c r="CH263" s="9"/>
      <c r="CI263" s="54" t="s">
        <v>74</v>
      </c>
      <c r="CJ263" s="9">
        <f t="shared" si="179"/>
        <v>0</v>
      </c>
      <c r="CK263" s="55" t="s">
        <v>137</v>
      </c>
      <c r="CL263" s="9">
        <f t="shared" si="180"/>
        <v>0</v>
      </c>
      <c r="CM263" s="54" t="s">
        <v>85</v>
      </c>
      <c r="CN263" s="9">
        <f t="shared" si="181"/>
        <v>0</v>
      </c>
      <c r="CO263" s="54" t="s">
        <v>94</v>
      </c>
      <c r="CP263" s="9">
        <f t="shared" si="182"/>
        <v>0</v>
      </c>
      <c r="CQ263" s="54" t="s">
        <v>96</v>
      </c>
      <c r="CR263" s="9">
        <f t="shared" si="183"/>
        <v>0</v>
      </c>
      <c r="CS263" s="54" t="s">
        <v>122</v>
      </c>
      <c r="CT263" s="9">
        <f t="shared" si="184"/>
        <v>0</v>
      </c>
    </row>
    <row r="264" spans="1:98" x14ac:dyDescent="0.15">
      <c r="A264" s="33" t="s">
        <v>689</v>
      </c>
      <c r="B264" s="34" t="s">
        <v>690</v>
      </c>
      <c r="C264" s="35" t="s">
        <v>170</v>
      </c>
      <c r="D264" s="35" t="s">
        <v>51</v>
      </c>
      <c r="E264" s="9"/>
      <c r="F264" s="36"/>
      <c r="G264" s="33">
        <v>69</v>
      </c>
      <c r="H264" s="9">
        <v>65</v>
      </c>
      <c r="I264" s="9">
        <v>29</v>
      </c>
      <c r="J264" s="9">
        <v>19.5</v>
      </c>
      <c r="K264" s="9">
        <v>29.5</v>
      </c>
      <c r="L264" s="9">
        <v>31.5</v>
      </c>
      <c r="M264" s="4">
        <f t="shared" si="148"/>
        <v>243.5</v>
      </c>
      <c r="N264" s="33"/>
      <c r="O264" s="9">
        <f>IF($D264="理科",IF(AND($M264&gt;='高考-分数线'!$C$2,$G264&gt;='高考-分数线'!$D$2),36,IF($G264&gt;='高考-分数线'!$D$2,18,0)),IF($D264="文科",IF(AND($M264&gt;='高考-分数线'!$C$3,$G264&gt;='高考-分数线'!$D$3),36,IF($G264&gt;='高考-分数线'!$D$3,18,0))))</f>
        <v>0</v>
      </c>
      <c r="P264" s="9">
        <f>IF($D264="理科",IF(AND($M264&gt;='高考-分数线'!$C$2,H264&gt;='高考-分数线'!$E$2),36,IF(H264&gt;='高考-分数线'!$E$2,18,0)),IF($D264="文科",IF(AND($M264&gt;='高考-分数线'!$C$3,H264&gt;='高考-分数线'!$E$3),36,IF(H264&gt;='高考-分数线'!$E$3,18,0))))</f>
        <v>0</v>
      </c>
      <c r="Q264" s="9">
        <f>IF($D264="理科",IF(AND($M264&gt;='高考-分数线'!$C$2,I264&gt;='高考-分数线'!$F$2),36,IF(I264&gt;='高考-分数线'!$F$2,18,0)),IF($D264="文科",IF(AND($M264&gt;='高考-分数线'!$C$3,I264&gt;='高考-分数线'!$F$3),36,IF(I264&gt;='高考-分数线'!$F$3,18,0))))</f>
        <v>0</v>
      </c>
      <c r="R264" s="9">
        <f>IF($D264="理科",IF(AND($M264&gt;='高考-分数线'!$C$2,J264&gt;='高考-分数线'!$G$2),36,IF(J264&gt;='高考-分数线'!$G$2,18,0)),IF($D264="文科",IF(AND($M264&gt;='高考-分数线'!$C$3,J264&gt;='高考-分数线'!$G$3),36,IF(J264&gt;='高考-分数线'!$G$3,18,0))))</f>
        <v>0</v>
      </c>
      <c r="S264" s="9">
        <f>IF($D264="理科",IF(AND($M264&gt;='高考-分数线'!$C$2,K264&gt;='高考-分数线'!$H$2),36,IF(K264&gt;='高考-分数线'!$H$2,18,0)),IF($D264="文科",IF(AND($M264&gt;='高考-分数线'!$C$3,K264&gt;='高考-分数线'!$H$3),36,IF(K264&gt;='高考-分数线'!$H$3,18,0))))</f>
        <v>0</v>
      </c>
      <c r="T264" s="9">
        <f>IF($D264="理科",IF(AND($M264&gt;='高考-分数线'!$C$2,L264&gt;='高考-分数线'!$I$2),36,IF(L264&gt;='高考-分数线'!$I$2,18,0)),IF($D264="文科",IF(AND($M264&gt;='高考-分数线'!$C$3,L264&gt;='高考-分数线'!$I$3),36,IF(L264&gt;='高考-分数线'!$I$3,18,0))))</f>
        <v>0</v>
      </c>
      <c r="U264" s="33"/>
      <c r="V264" s="54" t="s">
        <v>77</v>
      </c>
      <c r="W264" s="9">
        <f t="shared" si="149"/>
        <v>0</v>
      </c>
      <c r="X264" s="54" t="s">
        <v>81</v>
      </c>
      <c r="Y264" s="9">
        <f t="shared" si="150"/>
        <v>0</v>
      </c>
      <c r="Z264" s="54" t="s">
        <v>90</v>
      </c>
      <c r="AA264" s="9">
        <f t="shared" si="151"/>
        <v>0</v>
      </c>
      <c r="AB264" s="54" t="s">
        <v>93</v>
      </c>
      <c r="AC264" s="9">
        <f t="shared" si="152"/>
        <v>0</v>
      </c>
      <c r="AD264" s="54" t="s">
        <v>125</v>
      </c>
      <c r="AE264" s="9">
        <f t="shared" si="153"/>
        <v>0</v>
      </c>
      <c r="AF264" s="54" t="s">
        <v>102</v>
      </c>
      <c r="AG264" s="9">
        <f t="shared" si="154"/>
        <v>0</v>
      </c>
      <c r="AH264" s="9"/>
      <c r="AI264" s="9" t="s">
        <v>77</v>
      </c>
      <c r="AJ264" s="9">
        <f t="shared" si="155"/>
        <v>0</v>
      </c>
      <c r="AK264" s="55" t="s">
        <v>81</v>
      </c>
      <c r="AL264" s="9">
        <f t="shared" si="156"/>
        <v>0</v>
      </c>
      <c r="AM264" s="9" t="s">
        <v>86</v>
      </c>
      <c r="AN264" s="9">
        <f t="shared" si="157"/>
        <v>0</v>
      </c>
      <c r="AO264" s="54" t="s">
        <v>93</v>
      </c>
      <c r="AP264" s="9">
        <f t="shared" si="158"/>
        <v>0</v>
      </c>
      <c r="AQ264" s="54" t="s">
        <v>96</v>
      </c>
      <c r="AR264" s="9">
        <f t="shared" si="159"/>
        <v>0</v>
      </c>
      <c r="AS264" s="54" t="s">
        <v>121</v>
      </c>
      <c r="AT264" s="9">
        <f t="shared" si="160"/>
        <v>0</v>
      </c>
      <c r="AU264" s="9"/>
      <c r="AV264" s="54" t="s">
        <v>75</v>
      </c>
      <c r="AW264" s="9">
        <f t="shared" si="161"/>
        <v>0</v>
      </c>
      <c r="AX264" s="54" t="s">
        <v>129</v>
      </c>
      <c r="AY264" s="9">
        <f t="shared" si="162"/>
        <v>0</v>
      </c>
      <c r="AZ264" s="54" t="s">
        <v>85</v>
      </c>
      <c r="BA264" s="9">
        <f t="shared" si="163"/>
        <v>0</v>
      </c>
      <c r="BB264" s="54" t="s">
        <v>93</v>
      </c>
      <c r="BC264" s="9">
        <f t="shared" si="164"/>
        <v>0</v>
      </c>
      <c r="BD264" s="54" t="s">
        <v>99</v>
      </c>
      <c r="BE264" s="9">
        <f t="shared" si="165"/>
        <v>0</v>
      </c>
      <c r="BF264" s="54" t="s">
        <v>102</v>
      </c>
      <c r="BG264" s="9">
        <f t="shared" si="166"/>
        <v>0</v>
      </c>
      <c r="BH264" s="9"/>
      <c r="BI264" s="54" t="s">
        <v>75</v>
      </c>
      <c r="BJ264" s="9">
        <f t="shared" si="167"/>
        <v>0</v>
      </c>
      <c r="BK264" s="55" t="s">
        <v>83</v>
      </c>
      <c r="BL264" s="9">
        <f t="shared" si="168"/>
        <v>0</v>
      </c>
      <c r="BM264" s="54" t="s">
        <v>85</v>
      </c>
      <c r="BN264" s="9">
        <f t="shared" si="169"/>
        <v>0</v>
      </c>
      <c r="BO264" s="54" t="s">
        <v>93</v>
      </c>
      <c r="BP264" s="9">
        <f t="shared" si="170"/>
        <v>0</v>
      </c>
      <c r="BQ264" s="54" t="s">
        <v>99</v>
      </c>
      <c r="BR264" s="9">
        <f t="shared" si="171"/>
        <v>0</v>
      </c>
      <c r="BS264" s="54" t="s">
        <v>102</v>
      </c>
      <c r="BT264" s="9">
        <f t="shared" si="172"/>
        <v>0</v>
      </c>
      <c r="BU264" s="9"/>
      <c r="BV264" s="54" t="s">
        <v>74</v>
      </c>
      <c r="BW264" s="9">
        <f t="shared" si="173"/>
        <v>0</v>
      </c>
      <c r="BX264" s="55" t="s">
        <v>137</v>
      </c>
      <c r="BY264" s="9">
        <f t="shared" si="174"/>
        <v>0</v>
      </c>
      <c r="BZ264" s="54" t="s">
        <v>85</v>
      </c>
      <c r="CA264" s="9">
        <f t="shared" si="175"/>
        <v>0</v>
      </c>
      <c r="CB264" s="54" t="s">
        <v>94</v>
      </c>
      <c r="CC264" s="9">
        <f t="shared" si="176"/>
        <v>0</v>
      </c>
      <c r="CD264" s="54" t="s">
        <v>96</v>
      </c>
      <c r="CE264" s="9">
        <f t="shared" si="177"/>
        <v>0</v>
      </c>
      <c r="CF264" s="54" t="s">
        <v>122</v>
      </c>
      <c r="CG264" s="9">
        <f t="shared" si="178"/>
        <v>0</v>
      </c>
      <c r="CH264" s="9"/>
      <c r="CI264" s="54" t="s">
        <v>74</v>
      </c>
      <c r="CJ264" s="9">
        <f t="shared" si="179"/>
        <v>0</v>
      </c>
      <c r="CK264" s="55" t="s">
        <v>137</v>
      </c>
      <c r="CL264" s="9">
        <f t="shared" si="180"/>
        <v>0</v>
      </c>
      <c r="CM264" s="54" t="s">
        <v>85</v>
      </c>
      <c r="CN264" s="9">
        <f t="shared" si="181"/>
        <v>0</v>
      </c>
      <c r="CO264" s="54" t="s">
        <v>94</v>
      </c>
      <c r="CP264" s="9">
        <f t="shared" si="182"/>
        <v>0</v>
      </c>
      <c r="CQ264" s="54" t="s">
        <v>96</v>
      </c>
      <c r="CR264" s="9">
        <f t="shared" si="183"/>
        <v>0</v>
      </c>
      <c r="CS264" s="54" t="s">
        <v>122</v>
      </c>
      <c r="CT264" s="9">
        <f t="shared" si="184"/>
        <v>0</v>
      </c>
    </row>
    <row r="265" spans="1:98" x14ac:dyDescent="0.15">
      <c r="A265" s="33" t="s">
        <v>691</v>
      </c>
      <c r="B265" s="34" t="s">
        <v>692</v>
      </c>
      <c r="C265" s="35" t="s">
        <v>170</v>
      </c>
      <c r="D265" s="35" t="s">
        <v>51</v>
      </c>
      <c r="E265" s="9"/>
      <c r="F265" s="36"/>
      <c r="G265" s="33">
        <v>69</v>
      </c>
      <c r="H265" s="9">
        <v>62</v>
      </c>
      <c r="I265" s="9">
        <v>49</v>
      </c>
      <c r="J265" s="9">
        <v>19</v>
      </c>
      <c r="K265" s="9">
        <v>26</v>
      </c>
      <c r="L265" s="9">
        <v>13.5</v>
      </c>
      <c r="M265" s="4">
        <f t="shared" si="148"/>
        <v>238.5</v>
      </c>
      <c r="N265" s="33"/>
      <c r="O265" s="9">
        <f>IF($D265="理科",IF(AND($M265&gt;='高考-分数线'!$C$2,$G265&gt;='高考-分数线'!$D$2),36,IF($G265&gt;='高考-分数线'!$D$2,18,0)),IF($D265="文科",IF(AND($M265&gt;='高考-分数线'!$C$3,$G265&gt;='高考-分数线'!$D$3),36,IF($G265&gt;='高考-分数线'!$D$3,18,0))))</f>
        <v>0</v>
      </c>
      <c r="P265" s="9">
        <f>IF($D265="理科",IF(AND($M265&gt;='高考-分数线'!$C$2,H265&gt;='高考-分数线'!$E$2),36,IF(H265&gt;='高考-分数线'!$E$2,18,0)),IF($D265="文科",IF(AND($M265&gt;='高考-分数线'!$C$3,H265&gt;='高考-分数线'!$E$3),36,IF(H265&gt;='高考-分数线'!$E$3,18,0))))</f>
        <v>0</v>
      </c>
      <c r="Q265" s="9">
        <f>IF($D265="理科",IF(AND($M265&gt;='高考-分数线'!$C$2,I265&gt;='高考-分数线'!$F$2),36,IF(I265&gt;='高考-分数线'!$F$2,18,0)),IF($D265="文科",IF(AND($M265&gt;='高考-分数线'!$C$3,I265&gt;='高考-分数线'!$F$3),36,IF(I265&gt;='高考-分数线'!$F$3,18,0))))</f>
        <v>0</v>
      </c>
      <c r="R265" s="9">
        <f>IF($D265="理科",IF(AND($M265&gt;='高考-分数线'!$C$2,J265&gt;='高考-分数线'!$G$2),36,IF(J265&gt;='高考-分数线'!$G$2,18,0)),IF($D265="文科",IF(AND($M265&gt;='高考-分数线'!$C$3,J265&gt;='高考-分数线'!$G$3),36,IF(J265&gt;='高考-分数线'!$G$3,18,0))))</f>
        <v>0</v>
      </c>
      <c r="S265" s="9">
        <f>IF($D265="理科",IF(AND($M265&gt;='高考-分数线'!$C$2,K265&gt;='高考-分数线'!$H$2),36,IF(K265&gt;='高考-分数线'!$H$2,18,0)),IF($D265="文科",IF(AND($M265&gt;='高考-分数线'!$C$3,K265&gt;='高考-分数线'!$H$3),36,IF(K265&gt;='高考-分数线'!$H$3,18,0))))</f>
        <v>0</v>
      </c>
      <c r="T265" s="9">
        <f>IF($D265="理科",IF(AND($M265&gt;='高考-分数线'!$C$2,L265&gt;='高考-分数线'!$I$2),36,IF(L265&gt;='高考-分数线'!$I$2,18,0)),IF($D265="文科",IF(AND($M265&gt;='高考-分数线'!$C$3,L265&gt;='高考-分数线'!$I$3),36,IF(L265&gt;='高考-分数线'!$I$3,18,0))))</f>
        <v>0</v>
      </c>
      <c r="U265" s="33"/>
      <c r="V265" s="54" t="s">
        <v>77</v>
      </c>
      <c r="W265" s="9">
        <f t="shared" si="149"/>
        <v>0</v>
      </c>
      <c r="X265" s="54" t="s">
        <v>82</v>
      </c>
      <c r="Y265" s="9">
        <f t="shared" si="150"/>
        <v>0</v>
      </c>
      <c r="Z265" s="54" t="s">
        <v>90</v>
      </c>
      <c r="AA265" s="9">
        <f t="shared" si="151"/>
        <v>0</v>
      </c>
      <c r="AB265" s="54" t="s">
        <v>94</v>
      </c>
      <c r="AC265" s="9">
        <f t="shared" si="152"/>
        <v>0</v>
      </c>
      <c r="AD265" s="54" t="s">
        <v>96</v>
      </c>
      <c r="AE265" s="9">
        <f t="shared" si="153"/>
        <v>0</v>
      </c>
      <c r="AF265" s="54" t="s">
        <v>102</v>
      </c>
      <c r="AG265" s="9">
        <f t="shared" si="154"/>
        <v>0</v>
      </c>
      <c r="AH265" s="9"/>
      <c r="AI265" s="9" t="s">
        <v>77</v>
      </c>
      <c r="AJ265" s="9">
        <f t="shared" si="155"/>
        <v>0</v>
      </c>
      <c r="AK265" s="55" t="s">
        <v>83</v>
      </c>
      <c r="AL265" s="9">
        <f t="shared" si="156"/>
        <v>0</v>
      </c>
      <c r="AM265" s="9" t="s">
        <v>86</v>
      </c>
      <c r="AN265" s="9">
        <f t="shared" si="157"/>
        <v>0</v>
      </c>
      <c r="AO265" s="54" t="s">
        <v>93</v>
      </c>
      <c r="AP265" s="9">
        <f t="shared" si="158"/>
        <v>0</v>
      </c>
      <c r="AQ265" s="54" t="s">
        <v>99</v>
      </c>
      <c r="AR265" s="9">
        <f t="shared" si="159"/>
        <v>0</v>
      </c>
      <c r="AS265" s="54" t="s">
        <v>102</v>
      </c>
      <c r="AT265" s="9">
        <f t="shared" si="160"/>
        <v>0</v>
      </c>
      <c r="AU265" s="9"/>
      <c r="AV265" s="54" t="s">
        <v>77</v>
      </c>
      <c r="AW265" s="9">
        <f t="shared" si="161"/>
        <v>0</v>
      </c>
      <c r="AX265" s="54" t="s">
        <v>80</v>
      </c>
      <c r="AY265" s="9">
        <f t="shared" si="162"/>
        <v>0</v>
      </c>
      <c r="AZ265" s="54" t="s">
        <v>85</v>
      </c>
      <c r="BA265" s="9">
        <f t="shared" si="163"/>
        <v>0</v>
      </c>
      <c r="BB265" s="54" t="s">
        <v>95</v>
      </c>
      <c r="BC265" s="9">
        <f t="shared" si="164"/>
        <v>0</v>
      </c>
      <c r="BD265" s="54" t="s">
        <v>99</v>
      </c>
      <c r="BE265" s="9">
        <f t="shared" si="165"/>
        <v>0</v>
      </c>
      <c r="BF265" s="54" t="s">
        <v>122</v>
      </c>
      <c r="BG265" s="9">
        <f t="shared" si="166"/>
        <v>0</v>
      </c>
      <c r="BH265" s="9"/>
      <c r="BI265" s="54" t="s">
        <v>77</v>
      </c>
      <c r="BJ265" s="9">
        <f t="shared" si="167"/>
        <v>0</v>
      </c>
      <c r="BK265" s="55" t="s">
        <v>80</v>
      </c>
      <c r="BL265" s="9">
        <f t="shared" si="168"/>
        <v>0</v>
      </c>
      <c r="BM265" s="54" t="s">
        <v>85</v>
      </c>
      <c r="BN265" s="9">
        <f t="shared" si="169"/>
        <v>0</v>
      </c>
      <c r="BO265" s="54" t="s">
        <v>95</v>
      </c>
      <c r="BP265" s="9">
        <f t="shared" si="170"/>
        <v>0</v>
      </c>
      <c r="BQ265" s="54" t="s">
        <v>99</v>
      </c>
      <c r="BR265" s="9">
        <f t="shared" si="171"/>
        <v>0</v>
      </c>
      <c r="BS265" s="54" t="s">
        <v>122</v>
      </c>
      <c r="BT265" s="9">
        <f t="shared" si="172"/>
        <v>0</v>
      </c>
      <c r="BU265" s="9"/>
      <c r="BV265" s="54" t="s">
        <v>77</v>
      </c>
      <c r="BW265" s="9">
        <f t="shared" si="173"/>
        <v>0</v>
      </c>
      <c r="BX265" s="55" t="s">
        <v>83</v>
      </c>
      <c r="BY265" s="9">
        <f t="shared" si="174"/>
        <v>0</v>
      </c>
      <c r="BZ265" s="54" t="s">
        <v>90</v>
      </c>
      <c r="CA265" s="9">
        <f t="shared" si="175"/>
        <v>0</v>
      </c>
      <c r="CB265" s="54" t="s">
        <v>95</v>
      </c>
      <c r="CC265" s="9">
        <f t="shared" si="176"/>
        <v>0</v>
      </c>
      <c r="CD265" s="54" t="s">
        <v>99</v>
      </c>
      <c r="CE265" s="9">
        <f t="shared" si="177"/>
        <v>0</v>
      </c>
      <c r="CF265" s="54" t="s">
        <v>102</v>
      </c>
      <c r="CG265" s="9">
        <f t="shared" si="178"/>
        <v>0</v>
      </c>
      <c r="CH265" s="9"/>
      <c r="CI265" s="54" t="s">
        <v>77</v>
      </c>
      <c r="CJ265" s="9">
        <f t="shared" si="179"/>
        <v>0</v>
      </c>
      <c r="CK265" s="55" t="s">
        <v>83</v>
      </c>
      <c r="CL265" s="9">
        <f t="shared" si="180"/>
        <v>0</v>
      </c>
      <c r="CM265" s="54" t="s">
        <v>90</v>
      </c>
      <c r="CN265" s="9">
        <f t="shared" si="181"/>
        <v>0</v>
      </c>
      <c r="CO265" s="54" t="s">
        <v>95</v>
      </c>
      <c r="CP265" s="9">
        <f t="shared" si="182"/>
        <v>0</v>
      </c>
      <c r="CQ265" s="54" t="s">
        <v>99</v>
      </c>
      <c r="CR265" s="9">
        <f t="shared" si="183"/>
        <v>0</v>
      </c>
      <c r="CS265" s="54" t="s">
        <v>102</v>
      </c>
      <c r="CT265" s="9">
        <f t="shared" si="184"/>
        <v>0</v>
      </c>
    </row>
    <row r="266" spans="1:98" x14ac:dyDescent="0.15">
      <c r="A266" s="33" t="s">
        <v>693</v>
      </c>
      <c r="B266" s="34" t="s">
        <v>694</v>
      </c>
      <c r="C266" s="35" t="s">
        <v>170</v>
      </c>
      <c r="D266" s="35" t="s">
        <v>51</v>
      </c>
      <c r="E266" s="9"/>
      <c r="F266" s="36"/>
      <c r="G266" s="33">
        <v>89</v>
      </c>
      <c r="H266" s="9">
        <v>45</v>
      </c>
      <c r="I266" s="9">
        <v>26</v>
      </c>
      <c r="J266" s="9">
        <v>22</v>
      </c>
      <c r="K266" s="9">
        <v>27</v>
      </c>
      <c r="L266" s="9">
        <v>27</v>
      </c>
      <c r="M266" s="4">
        <f t="shared" si="148"/>
        <v>236</v>
      </c>
      <c r="N266" s="33"/>
      <c r="O266" s="9">
        <f>IF($D266="理科",IF(AND($M266&gt;='高考-分数线'!$C$2,$G266&gt;='高考-分数线'!$D$2),36,IF($G266&gt;='高考-分数线'!$D$2,18,0)),IF($D266="文科",IF(AND($M266&gt;='高考-分数线'!$C$3,$G266&gt;='高考-分数线'!$D$3),36,IF($G266&gt;='高考-分数线'!$D$3,18,0))))</f>
        <v>0</v>
      </c>
      <c r="P266" s="9">
        <f>IF($D266="理科",IF(AND($M266&gt;='高考-分数线'!$C$2,H266&gt;='高考-分数线'!$E$2),36,IF(H266&gt;='高考-分数线'!$E$2,18,0)),IF($D266="文科",IF(AND($M266&gt;='高考-分数线'!$C$3,H266&gt;='高考-分数线'!$E$3),36,IF(H266&gt;='高考-分数线'!$E$3,18,0))))</f>
        <v>0</v>
      </c>
      <c r="Q266" s="9">
        <f>IF($D266="理科",IF(AND($M266&gt;='高考-分数线'!$C$2,I266&gt;='高考-分数线'!$F$2),36,IF(I266&gt;='高考-分数线'!$F$2,18,0)),IF($D266="文科",IF(AND($M266&gt;='高考-分数线'!$C$3,I266&gt;='高考-分数线'!$F$3),36,IF(I266&gt;='高考-分数线'!$F$3,18,0))))</f>
        <v>0</v>
      </c>
      <c r="R266" s="9">
        <f>IF($D266="理科",IF(AND($M266&gt;='高考-分数线'!$C$2,J266&gt;='高考-分数线'!$G$2),36,IF(J266&gt;='高考-分数线'!$G$2,18,0)),IF($D266="文科",IF(AND($M266&gt;='高考-分数线'!$C$3,J266&gt;='高考-分数线'!$G$3),36,IF(J266&gt;='高考-分数线'!$G$3,18,0))))</f>
        <v>0</v>
      </c>
      <c r="S266" s="9">
        <f>IF($D266="理科",IF(AND($M266&gt;='高考-分数线'!$C$2,K266&gt;='高考-分数线'!$H$2),36,IF(K266&gt;='高考-分数线'!$H$2,18,0)),IF($D266="文科",IF(AND($M266&gt;='高考-分数线'!$C$3,K266&gt;='高考-分数线'!$H$3),36,IF(K266&gt;='高考-分数线'!$H$3,18,0))))</f>
        <v>0</v>
      </c>
      <c r="T266" s="9">
        <f>IF($D266="理科",IF(AND($M266&gt;='高考-分数线'!$C$2,L266&gt;='高考-分数线'!$I$2),36,IF(L266&gt;='高考-分数线'!$I$2,18,0)),IF($D266="文科",IF(AND($M266&gt;='高考-分数线'!$C$3,L266&gt;='高考-分数线'!$I$3),36,IF(L266&gt;='高考-分数线'!$I$3,18,0))))</f>
        <v>0</v>
      </c>
      <c r="U266" s="33"/>
      <c r="V266" s="54" t="s">
        <v>73</v>
      </c>
      <c r="W266" s="9">
        <f t="shared" si="149"/>
        <v>0</v>
      </c>
      <c r="X266" s="54" t="s">
        <v>80</v>
      </c>
      <c r="Y266" s="9">
        <f t="shared" si="150"/>
        <v>0</v>
      </c>
      <c r="Z266" s="54" t="s">
        <v>89</v>
      </c>
      <c r="AA266" s="9">
        <f t="shared" si="151"/>
        <v>0</v>
      </c>
      <c r="AB266" s="54" t="s">
        <v>95</v>
      </c>
      <c r="AC266" s="9">
        <f t="shared" si="152"/>
        <v>0</v>
      </c>
      <c r="AD266" s="54" t="s">
        <v>98</v>
      </c>
      <c r="AE266" s="9">
        <f t="shared" si="153"/>
        <v>0</v>
      </c>
      <c r="AF266" s="54" t="s">
        <v>121</v>
      </c>
      <c r="AG266" s="9">
        <f t="shared" si="154"/>
        <v>0</v>
      </c>
      <c r="AH266" s="9"/>
      <c r="AI266" s="9" t="s">
        <v>78</v>
      </c>
      <c r="AJ266" s="9">
        <f t="shared" si="155"/>
        <v>0</v>
      </c>
      <c r="AK266" s="55" t="s">
        <v>79</v>
      </c>
      <c r="AL266" s="9">
        <f t="shared" si="156"/>
        <v>0</v>
      </c>
      <c r="AM266" s="9" t="s">
        <v>90</v>
      </c>
      <c r="AN266" s="9">
        <f t="shared" si="157"/>
        <v>0</v>
      </c>
      <c r="AO266" s="54" t="s">
        <v>94</v>
      </c>
      <c r="AP266" s="9">
        <f t="shared" si="158"/>
        <v>0</v>
      </c>
      <c r="AQ266" s="54" t="s">
        <v>96</v>
      </c>
      <c r="AR266" s="9">
        <f t="shared" si="159"/>
        <v>0</v>
      </c>
      <c r="AS266" s="54" t="s">
        <v>102</v>
      </c>
      <c r="AT266" s="9">
        <f t="shared" si="160"/>
        <v>0</v>
      </c>
      <c r="AU266" s="9"/>
      <c r="AV266" s="54" t="s">
        <v>78</v>
      </c>
      <c r="AW266" s="9">
        <f t="shared" si="161"/>
        <v>0</v>
      </c>
      <c r="AX266" s="54" t="s">
        <v>79</v>
      </c>
      <c r="AY266" s="9">
        <f t="shared" si="162"/>
        <v>0</v>
      </c>
      <c r="AZ266" s="54" t="s">
        <v>88</v>
      </c>
      <c r="BA266" s="9">
        <f t="shared" si="163"/>
        <v>0</v>
      </c>
      <c r="BB266" s="54" t="s">
        <v>95</v>
      </c>
      <c r="BC266" s="9">
        <f t="shared" si="164"/>
        <v>0</v>
      </c>
      <c r="BD266" s="54" t="s">
        <v>99</v>
      </c>
      <c r="BE266" s="9">
        <f t="shared" si="165"/>
        <v>0</v>
      </c>
      <c r="BF266" s="54" t="s">
        <v>102</v>
      </c>
      <c r="BG266" s="9">
        <f t="shared" si="166"/>
        <v>0</v>
      </c>
      <c r="BH266" s="9"/>
      <c r="BI266" s="54" t="s">
        <v>78</v>
      </c>
      <c r="BJ266" s="9">
        <f t="shared" si="167"/>
        <v>0</v>
      </c>
      <c r="BK266" s="55" t="s">
        <v>79</v>
      </c>
      <c r="BL266" s="9">
        <f t="shared" si="168"/>
        <v>0</v>
      </c>
      <c r="BM266" s="54" t="s">
        <v>87</v>
      </c>
      <c r="BN266" s="9">
        <f t="shared" si="169"/>
        <v>0</v>
      </c>
      <c r="BO266" s="54" t="s">
        <v>95</v>
      </c>
      <c r="BP266" s="9">
        <f t="shared" si="170"/>
        <v>0</v>
      </c>
      <c r="BQ266" s="54" t="s">
        <v>99</v>
      </c>
      <c r="BR266" s="9">
        <f t="shared" si="171"/>
        <v>0</v>
      </c>
      <c r="BS266" s="54" t="s">
        <v>102</v>
      </c>
      <c r="BT266" s="9">
        <f t="shared" si="172"/>
        <v>0</v>
      </c>
      <c r="BU266" s="9"/>
      <c r="BV266" s="54" t="s">
        <v>74</v>
      </c>
      <c r="BW266" s="9">
        <f t="shared" si="173"/>
        <v>0</v>
      </c>
      <c r="BX266" s="55" t="s">
        <v>137</v>
      </c>
      <c r="BY266" s="9">
        <f t="shared" si="174"/>
        <v>0</v>
      </c>
      <c r="BZ266" s="54" t="s">
        <v>85</v>
      </c>
      <c r="CA266" s="9">
        <f t="shared" si="175"/>
        <v>0</v>
      </c>
      <c r="CB266" s="54" t="s">
        <v>94</v>
      </c>
      <c r="CC266" s="9">
        <f t="shared" si="176"/>
        <v>0</v>
      </c>
      <c r="CD266" s="54" t="s">
        <v>96</v>
      </c>
      <c r="CE266" s="9">
        <f t="shared" si="177"/>
        <v>0</v>
      </c>
      <c r="CF266" s="54" t="s">
        <v>122</v>
      </c>
      <c r="CG266" s="9">
        <f t="shared" si="178"/>
        <v>0</v>
      </c>
      <c r="CH266" s="9"/>
      <c r="CI266" s="54" t="s">
        <v>74</v>
      </c>
      <c r="CJ266" s="9">
        <f t="shared" si="179"/>
        <v>0</v>
      </c>
      <c r="CK266" s="55" t="s">
        <v>137</v>
      </c>
      <c r="CL266" s="9">
        <f t="shared" si="180"/>
        <v>0</v>
      </c>
      <c r="CM266" s="54" t="s">
        <v>85</v>
      </c>
      <c r="CN266" s="9">
        <f t="shared" si="181"/>
        <v>0</v>
      </c>
      <c r="CO266" s="54" t="s">
        <v>94</v>
      </c>
      <c r="CP266" s="9">
        <f t="shared" si="182"/>
        <v>0</v>
      </c>
      <c r="CQ266" s="54" t="s">
        <v>96</v>
      </c>
      <c r="CR266" s="9">
        <f t="shared" si="183"/>
        <v>0</v>
      </c>
      <c r="CS266" s="54" t="s">
        <v>122</v>
      </c>
      <c r="CT266" s="9">
        <f t="shared" si="184"/>
        <v>0</v>
      </c>
    </row>
    <row r="267" spans="1:98" x14ac:dyDescent="0.15">
      <c r="A267" s="33" t="s">
        <v>695</v>
      </c>
      <c r="B267" s="34" t="s">
        <v>696</v>
      </c>
      <c r="C267" s="35" t="s">
        <v>170</v>
      </c>
      <c r="D267" s="35" t="s">
        <v>51</v>
      </c>
      <c r="E267" s="9"/>
      <c r="F267" s="36"/>
      <c r="G267" s="33">
        <v>74</v>
      </c>
      <c r="H267" s="9">
        <v>51</v>
      </c>
      <c r="I267" s="9">
        <v>30</v>
      </c>
      <c r="J267" s="9">
        <v>12</v>
      </c>
      <c r="K267" s="9">
        <v>22</v>
      </c>
      <c r="L267" s="9">
        <v>45.5</v>
      </c>
      <c r="M267" s="4">
        <f t="shared" si="148"/>
        <v>234.5</v>
      </c>
      <c r="N267" s="33"/>
      <c r="O267" s="9">
        <f>IF($D267="理科",IF(AND($M267&gt;='高考-分数线'!$C$2,$G267&gt;='高考-分数线'!$D$2),36,IF($G267&gt;='高考-分数线'!$D$2,18,0)),IF($D267="文科",IF(AND($M267&gt;='高考-分数线'!$C$3,$G267&gt;='高考-分数线'!$D$3),36,IF($G267&gt;='高考-分数线'!$D$3,18,0))))</f>
        <v>0</v>
      </c>
      <c r="P267" s="9">
        <f>IF($D267="理科",IF(AND($M267&gt;='高考-分数线'!$C$2,H267&gt;='高考-分数线'!$E$2),36,IF(H267&gt;='高考-分数线'!$E$2,18,0)),IF($D267="文科",IF(AND($M267&gt;='高考-分数线'!$C$3,H267&gt;='高考-分数线'!$E$3),36,IF(H267&gt;='高考-分数线'!$E$3,18,0))))</f>
        <v>0</v>
      </c>
      <c r="Q267" s="9">
        <f>IF($D267="理科",IF(AND($M267&gt;='高考-分数线'!$C$2,I267&gt;='高考-分数线'!$F$2),36,IF(I267&gt;='高考-分数线'!$F$2,18,0)),IF($D267="文科",IF(AND($M267&gt;='高考-分数线'!$C$3,I267&gt;='高考-分数线'!$F$3),36,IF(I267&gt;='高考-分数线'!$F$3,18,0))))</f>
        <v>0</v>
      </c>
      <c r="R267" s="9">
        <f>IF($D267="理科",IF(AND($M267&gt;='高考-分数线'!$C$2,J267&gt;='高考-分数线'!$G$2),36,IF(J267&gt;='高考-分数线'!$G$2,18,0)),IF($D267="文科",IF(AND($M267&gt;='高考-分数线'!$C$3,J267&gt;='高考-分数线'!$G$3),36,IF(J267&gt;='高考-分数线'!$G$3,18,0))))</f>
        <v>0</v>
      </c>
      <c r="S267" s="9">
        <f>IF($D267="理科",IF(AND($M267&gt;='高考-分数线'!$C$2,K267&gt;='高考-分数线'!$H$2),36,IF(K267&gt;='高考-分数线'!$H$2,18,0)),IF($D267="文科",IF(AND($M267&gt;='高考-分数线'!$C$3,K267&gt;='高考-分数线'!$H$3),36,IF(K267&gt;='高考-分数线'!$H$3,18,0))))</f>
        <v>0</v>
      </c>
      <c r="T267" s="9">
        <f>IF($D267="理科",IF(AND($M267&gt;='高考-分数线'!$C$2,L267&gt;='高考-分数线'!$I$2),36,IF(L267&gt;='高考-分数线'!$I$2,18,0)),IF($D267="文科",IF(AND($M267&gt;='高考-分数线'!$C$3,L267&gt;='高考-分数线'!$I$3),36,IF(L267&gt;='高考-分数线'!$I$3,18,0))))</f>
        <v>0</v>
      </c>
      <c r="U267" s="33"/>
      <c r="V267" s="54" t="s">
        <v>77</v>
      </c>
      <c r="W267" s="9">
        <f t="shared" si="149"/>
        <v>0</v>
      </c>
      <c r="X267" s="54" t="s">
        <v>82</v>
      </c>
      <c r="Y267" s="9">
        <f t="shared" si="150"/>
        <v>0</v>
      </c>
      <c r="Z267" s="54" t="s">
        <v>90</v>
      </c>
      <c r="AA267" s="9">
        <f t="shared" si="151"/>
        <v>0</v>
      </c>
      <c r="AB267" s="54" t="s">
        <v>94</v>
      </c>
      <c r="AC267" s="9">
        <f t="shared" si="152"/>
        <v>0</v>
      </c>
      <c r="AD267" s="54" t="s">
        <v>96</v>
      </c>
      <c r="AE267" s="9">
        <f t="shared" si="153"/>
        <v>0</v>
      </c>
      <c r="AF267" s="54" t="s">
        <v>102</v>
      </c>
      <c r="AG267" s="9">
        <f t="shared" si="154"/>
        <v>0</v>
      </c>
      <c r="AH267" s="9"/>
      <c r="AI267" s="9" t="s">
        <v>77</v>
      </c>
      <c r="AJ267" s="9">
        <f t="shared" si="155"/>
        <v>0</v>
      </c>
      <c r="AK267" s="55" t="s">
        <v>83</v>
      </c>
      <c r="AL267" s="9">
        <f t="shared" si="156"/>
        <v>0</v>
      </c>
      <c r="AM267" s="9" t="s">
        <v>86</v>
      </c>
      <c r="AN267" s="9">
        <f t="shared" si="157"/>
        <v>0</v>
      </c>
      <c r="AO267" s="54" t="s">
        <v>93</v>
      </c>
      <c r="AP267" s="9">
        <f t="shared" si="158"/>
        <v>0</v>
      </c>
      <c r="AQ267" s="54" t="s">
        <v>99</v>
      </c>
      <c r="AR267" s="9">
        <f t="shared" si="159"/>
        <v>0</v>
      </c>
      <c r="AS267" s="54" t="s">
        <v>102</v>
      </c>
      <c r="AT267" s="9">
        <f t="shared" si="160"/>
        <v>0</v>
      </c>
      <c r="AU267" s="9"/>
      <c r="AV267" s="54" t="s">
        <v>75</v>
      </c>
      <c r="AW267" s="9">
        <f t="shared" si="161"/>
        <v>0</v>
      </c>
      <c r="AX267" s="54" t="s">
        <v>132</v>
      </c>
      <c r="AY267" s="9">
        <f t="shared" si="162"/>
        <v>0</v>
      </c>
      <c r="AZ267" s="54" t="s">
        <v>90</v>
      </c>
      <c r="BA267" s="9">
        <f t="shared" si="163"/>
        <v>0</v>
      </c>
      <c r="BB267" s="54" t="s">
        <v>95</v>
      </c>
      <c r="BC267" s="9">
        <f t="shared" si="164"/>
        <v>0</v>
      </c>
      <c r="BD267" s="54" t="s">
        <v>99</v>
      </c>
      <c r="BE267" s="9">
        <f t="shared" si="165"/>
        <v>0</v>
      </c>
      <c r="BF267" s="54" t="s">
        <v>102</v>
      </c>
      <c r="BG267" s="9">
        <f t="shared" si="166"/>
        <v>0</v>
      </c>
      <c r="BH267" s="9"/>
      <c r="BI267" s="54" t="s">
        <v>75</v>
      </c>
      <c r="BJ267" s="9">
        <f t="shared" si="167"/>
        <v>0</v>
      </c>
      <c r="BK267" s="55" t="s">
        <v>83</v>
      </c>
      <c r="BL267" s="9">
        <f t="shared" si="168"/>
        <v>0</v>
      </c>
      <c r="BM267" s="54" t="s">
        <v>90</v>
      </c>
      <c r="BN267" s="9">
        <f t="shared" si="169"/>
        <v>0</v>
      </c>
      <c r="BO267" s="54" t="s">
        <v>95</v>
      </c>
      <c r="BP267" s="9">
        <f t="shared" si="170"/>
        <v>0</v>
      </c>
      <c r="BQ267" s="54" t="s">
        <v>99</v>
      </c>
      <c r="BR267" s="9">
        <f t="shared" si="171"/>
        <v>0</v>
      </c>
      <c r="BS267" s="54" t="s">
        <v>102</v>
      </c>
      <c r="BT267" s="9">
        <f t="shared" si="172"/>
        <v>0</v>
      </c>
      <c r="BU267" s="9"/>
      <c r="BV267" s="54" t="s">
        <v>77</v>
      </c>
      <c r="BW267" s="9">
        <f t="shared" si="173"/>
        <v>0</v>
      </c>
      <c r="BX267" s="55" t="s">
        <v>83</v>
      </c>
      <c r="BY267" s="9">
        <f t="shared" si="174"/>
        <v>0</v>
      </c>
      <c r="BZ267" s="54" t="s">
        <v>90</v>
      </c>
      <c r="CA267" s="9">
        <f t="shared" si="175"/>
        <v>0</v>
      </c>
      <c r="CB267" s="54" t="s">
        <v>95</v>
      </c>
      <c r="CC267" s="9">
        <f t="shared" si="176"/>
        <v>0</v>
      </c>
      <c r="CD267" s="54" t="s">
        <v>99</v>
      </c>
      <c r="CE267" s="9">
        <f t="shared" si="177"/>
        <v>0</v>
      </c>
      <c r="CF267" s="54" t="s">
        <v>102</v>
      </c>
      <c r="CG267" s="9">
        <f t="shared" si="178"/>
        <v>0</v>
      </c>
      <c r="CH267" s="9"/>
      <c r="CI267" s="54" t="s">
        <v>77</v>
      </c>
      <c r="CJ267" s="9">
        <f t="shared" si="179"/>
        <v>0</v>
      </c>
      <c r="CK267" s="55" t="s">
        <v>83</v>
      </c>
      <c r="CL267" s="9">
        <f t="shared" si="180"/>
        <v>0</v>
      </c>
      <c r="CM267" s="54" t="s">
        <v>90</v>
      </c>
      <c r="CN267" s="9">
        <f t="shared" si="181"/>
        <v>0</v>
      </c>
      <c r="CO267" s="54" t="s">
        <v>95</v>
      </c>
      <c r="CP267" s="9">
        <f t="shared" si="182"/>
        <v>0</v>
      </c>
      <c r="CQ267" s="54" t="s">
        <v>99</v>
      </c>
      <c r="CR267" s="9">
        <f t="shared" si="183"/>
        <v>0</v>
      </c>
      <c r="CS267" s="54" t="s">
        <v>102</v>
      </c>
      <c r="CT267" s="9">
        <f t="shared" si="184"/>
        <v>0</v>
      </c>
    </row>
    <row r="268" spans="1:98" x14ac:dyDescent="0.15">
      <c r="A268" s="33" t="s">
        <v>697</v>
      </c>
      <c r="B268" s="34" t="s">
        <v>698</v>
      </c>
      <c r="C268" s="35" t="s">
        <v>170</v>
      </c>
      <c r="D268" s="35" t="s">
        <v>51</v>
      </c>
      <c r="E268" s="9"/>
      <c r="F268" s="36"/>
      <c r="G268" s="33">
        <v>80</v>
      </c>
      <c r="H268" s="9">
        <v>41</v>
      </c>
      <c r="I268" s="9">
        <v>56</v>
      </c>
      <c r="J268" s="9">
        <v>4</v>
      </c>
      <c r="K268" s="9">
        <v>26</v>
      </c>
      <c r="L268" s="9">
        <v>26</v>
      </c>
      <c r="M268" s="4">
        <f t="shared" si="148"/>
        <v>233</v>
      </c>
      <c r="N268" s="33"/>
      <c r="O268" s="9">
        <f>IF($D268="理科",IF(AND($M268&gt;='高考-分数线'!$C$2,$G268&gt;='高考-分数线'!$D$2),36,IF($G268&gt;='高考-分数线'!$D$2,18,0)),IF($D268="文科",IF(AND($M268&gt;='高考-分数线'!$C$3,$G268&gt;='高考-分数线'!$D$3),36,IF($G268&gt;='高考-分数线'!$D$3,18,0))))</f>
        <v>0</v>
      </c>
      <c r="P268" s="9">
        <f>IF($D268="理科",IF(AND($M268&gt;='高考-分数线'!$C$2,H268&gt;='高考-分数线'!$E$2),36,IF(H268&gt;='高考-分数线'!$E$2,18,0)),IF($D268="文科",IF(AND($M268&gt;='高考-分数线'!$C$3,H268&gt;='高考-分数线'!$E$3),36,IF(H268&gt;='高考-分数线'!$E$3,18,0))))</f>
        <v>0</v>
      </c>
      <c r="Q268" s="9">
        <f>IF($D268="理科",IF(AND($M268&gt;='高考-分数线'!$C$2,I268&gt;='高考-分数线'!$F$2),36,IF(I268&gt;='高考-分数线'!$F$2,18,0)),IF($D268="文科",IF(AND($M268&gt;='高考-分数线'!$C$3,I268&gt;='高考-分数线'!$F$3),36,IF(I268&gt;='高考-分数线'!$F$3,18,0))))</f>
        <v>0</v>
      </c>
      <c r="R268" s="9">
        <f>IF($D268="理科",IF(AND($M268&gt;='高考-分数线'!$C$2,J268&gt;='高考-分数线'!$G$2),36,IF(J268&gt;='高考-分数线'!$G$2,18,0)),IF($D268="文科",IF(AND($M268&gt;='高考-分数线'!$C$3,J268&gt;='高考-分数线'!$G$3),36,IF(J268&gt;='高考-分数线'!$G$3,18,0))))</f>
        <v>0</v>
      </c>
      <c r="S268" s="9">
        <f>IF($D268="理科",IF(AND($M268&gt;='高考-分数线'!$C$2,K268&gt;='高考-分数线'!$H$2),36,IF(K268&gt;='高考-分数线'!$H$2,18,0)),IF($D268="文科",IF(AND($M268&gt;='高考-分数线'!$C$3,K268&gt;='高考-分数线'!$H$3),36,IF(K268&gt;='高考-分数线'!$H$3,18,0))))</f>
        <v>0</v>
      </c>
      <c r="T268" s="9">
        <f>IF($D268="理科",IF(AND($M268&gt;='高考-分数线'!$C$2,L268&gt;='高考-分数线'!$I$2),36,IF(L268&gt;='高考-分数线'!$I$2,18,0)),IF($D268="文科",IF(AND($M268&gt;='高考-分数线'!$C$3,L268&gt;='高考-分数线'!$I$3),36,IF(L268&gt;='高考-分数线'!$I$3,18,0))))</f>
        <v>0</v>
      </c>
      <c r="U268" s="33"/>
      <c r="V268" s="54" t="s">
        <v>77</v>
      </c>
      <c r="W268" s="9">
        <f t="shared" si="149"/>
        <v>0</v>
      </c>
      <c r="X268" s="54" t="s">
        <v>82</v>
      </c>
      <c r="Y268" s="9">
        <f t="shared" si="150"/>
        <v>0</v>
      </c>
      <c r="Z268" s="54" t="s">
        <v>90</v>
      </c>
      <c r="AA268" s="9">
        <f t="shared" si="151"/>
        <v>0</v>
      </c>
      <c r="AB268" s="54" t="s">
        <v>94</v>
      </c>
      <c r="AC268" s="9">
        <f t="shared" si="152"/>
        <v>0</v>
      </c>
      <c r="AD268" s="54" t="s">
        <v>96</v>
      </c>
      <c r="AE268" s="9">
        <f t="shared" si="153"/>
        <v>0</v>
      </c>
      <c r="AF268" s="54" t="s">
        <v>102</v>
      </c>
      <c r="AG268" s="9">
        <f t="shared" si="154"/>
        <v>0</v>
      </c>
      <c r="AH268" s="9"/>
      <c r="AI268" s="9" t="s">
        <v>75</v>
      </c>
      <c r="AJ268" s="9">
        <f t="shared" si="155"/>
        <v>0</v>
      </c>
      <c r="AK268" s="55" t="s">
        <v>82</v>
      </c>
      <c r="AL268" s="9">
        <f t="shared" si="156"/>
        <v>0</v>
      </c>
      <c r="AM268" s="9" t="s">
        <v>88</v>
      </c>
      <c r="AN268" s="9">
        <f t="shared" si="157"/>
        <v>0</v>
      </c>
      <c r="AO268" s="54" t="s">
        <v>95</v>
      </c>
      <c r="AP268" s="9">
        <f t="shared" si="158"/>
        <v>0</v>
      </c>
      <c r="AQ268" s="54" t="s">
        <v>96</v>
      </c>
      <c r="AR268" s="9">
        <f t="shared" si="159"/>
        <v>0</v>
      </c>
      <c r="AS268" s="54" t="s">
        <v>102</v>
      </c>
      <c r="AT268" s="9">
        <f t="shared" si="160"/>
        <v>0</v>
      </c>
      <c r="AU268" s="9"/>
      <c r="AV268" s="54" t="s">
        <v>77</v>
      </c>
      <c r="AW268" s="9">
        <f t="shared" si="161"/>
        <v>0</v>
      </c>
      <c r="AX268" s="54" t="s">
        <v>132</v>
      </c>
      <c r="AY268" s="9">
        <f t="shared" si="162"/>
        <v>0</v>
      </c>
      <c r="AZ268" s="54" t="s">
        <v>88</v>
      </c>
      <c r="BA268" s="9">
        <f t="shared" si="163"/>
        <v>0</v>
      </c>
      <c r="BB268" s="54" t="s">
        <v>95</v>
      </c>
      <c r="BC268" s="9">
        <f t="shared" si="164"/>
        <v>0</v>
      </c>
      <c r="BD268" s="54" t="s">
        <v>99</v>
      </c>
      <c r="BE268" s="9">
        <f t="shared" si="165"/>
        <v>0</v>
      </c>
      <c r="BF268" s="54" t="s">
        <v>102</v>
      </c>
      <c r="BG268" s="9">
        <f t="shared" si="166"/>
        <v>0</v>
      </c>
      <c r="BH268" s="9"/>
      <c r="BI268" s="54" t="s">
        <v>77</v>
      </c>
      <c r="BJ268" s="9">
        <f t="shared" si="167"/>
        <v>0</v>
      </c>
      <c r="BK268" s="55" t="s">
        <v>83</v>
      </c>
      <c r="BL268" s="9">
        <f t="shared" si="168"/>
        <v>0</v>
      </c>
      <c r="BM268" s="54" t="s">
        <v>87</v>
      </c>
      <c r="BN268" s="9">
        <f t="shared" si="169"/>
        <v>0</v>
      </c>
      <c r="BO268" s="54" t="s">
        <v>95</v>
      </c>
      <c r="BP268" s="9">
        <f t="shared" si="170"/>
        <v>0</v>
      </c>
      <c r="BQ268" s="54" t="s">
        <v>99</v>
      </c>
      <c r="BR268" s="9">
        <f t="shared" si="171"/>
        <v>0</v>
      </c>
      <c r="BS268" s="54" t="s">
        <v>102</v>
      </c>
      <c r="BT268" s="9">
        <f t="shared" si="172"/>
        <v>0</v>
      </c>
      <c r="BU268" s="9"/>
      <c r="BV268" s="54" t="s">
        <v>77</v>
      </c>
      <c r="BW268" s="9">
        <f t="shared" si="173"/>
        <v>0</v>
      </c>
      <c r="BX268" s="55" t="s">
        <v>83</v>
      </c>
      <c r="BY268" s="9">
        <f t="shared" si="174"/>
        <v>0</v>
      </c>
      <c r="BZ268" s="54" t="s">
        <v>90</v>
      </c>
      <c r="CA268" s="9">
        <f t="shared" si="175"/>
        <v>0</v>
      </c>
      <c r="CB268" s="54" t="s">
        <v>95</v>
      </c>
      <c r="CC268" s="9">
        <f t="shared" si="176"/>
        <v>0</v>
      </c>
      <c r="CD268" s="54" t="s">
        <v>99</v>
      </c>
      <c r="CE268" s="9">
        <f t="shared" si="177"/>
        <v>0</v>
      </c>
      <c r="CF268" s="54" t="s">
        <v>102</v>
      </c>
      <c r="CG268" s="9">
        <f t="shared" si="178"/>
        <v>0</v>
      </c>
      <c r="CH268" s="9"/>
      <c r="CI268" s="54" t="s">
        <v>77</v>
      </c>
      <c r="CJ268" s="9">
        <f t="shared" si="179"/>
        <v>0</v>
      </c>
      <c r="CK268" s="55" t="s">
        <v>83</v>
      </c>
      <c r="CL268" s="9">
        <f t="shared" si="180"/>
        <v>0</v>
      </c>
      <c r="CM268" s="54" t="s">
        <v>90</v>
      </c>
      <c r="CN268" s="9">
        <f t="shared" si="181"/>
        <v>0</v>
      </c>
      <c r="CO268" s="54" t="s">
        <v>95</v>
      </c>
      <c r="CP268" s="9">
        <f t="shared" si="182"/>
        <v>0</v>
      </c>
      <c r="CQ268" s="54" t="s">
        <v>99</v>
      </c>
      <c r="CR268" s="9">
        <f t="shared" si="183"/>
        <v>0</v>
      </c>
      <c r="CS268" s="54" t="s">
        <v>102</v>
      </c>
      <c r="CT268" s="9">
        <f t="shared" si="184"/>
        <v>0</v>
      </c>
    </row>
    <row r="269" spans="1:98" x14ac:dyDescent="0.15">
      <c r="A269" s="33" t="s">
        <v>699</v>
      </c>
      <c r="B269" s="34" t="s">
        <v>700</v>
      </c>
      <c r="C269" s="35" t="s">
        <v>170</v>
      </c>
      <c r="D269" s="35" t="s">
        <v>51</v>
      </c>
      <c r="E269" s="9"/>
      <c r="F269" s="36"/>
      <c r="G269" s="33">
        <v>80</v>
      </c>
      <c r="H269" s="9">
        <v>42</v>
      </c>
      <c r="I269" s="9">
        <v>41</v>
      </c>
      <c r="J269" s="9">
        <v>12</v>
      </c>
      <c r="K269" s="9">
        <v>37</v>
      </c>
      <c r="L269" s="9">
        <v>19</v>
      </c>
      <c r="M269" s="4">
        <f t="shared" si="148"/>
        <v>231</v>
      </c>
      <c r="N269" s="33"/>
      <c r="O269" s="9">
        <f>IF($D269="理科",IF(AND($M269&gt;='高考-分数线'!$C$2,$G269&gt;='高考-分数线'!$D$2),36,IF($G269&gt;='高考-分数线'!$D$2,18,0)),IF($D269="文科",IF(AND($M269&gt;='高考-分数线'!$C$3,$G269&gt;='高考-分数线'!$D$3),36,IF($G269&gt;='高考-分数线'!$D$3,18,0))))</f>
        <v>0</v>
      </c>
      <c r="P269" s="9">
        <f>IF($D269="理科",IF(AND($M269&gt;='高考-分数线'!$C$2,H269&gt;='高考-分数线'!$E$2),36,IF(H269&gt;='高考-分数线'!$E$2,18,0)),IF($D269="文科",IF(AND($M269&gt;='高考-分数线'!$C$3,H269&gt;='高考-分数线'!$E$3),36,IF(H269&gt;='高考-分数线'!$E$3,18,0))))</f>
        <v>0</v>
      </c>
      <c r="Q269" s="9">
        <f>IF($D269="理科",IF(AND($M269&gt;='高考-分数线'!$C$2,I269&gt;='高考-分数线'!$F$2),36,IF(I269&gt;='高考-分数线'!$F$2,18,0)),IF($D269="文科",IF(AND($M269&gt;='高考-分数线'!$C$3,I269&gt;='高考-分数线'!$F$3),36,IF(I269&gt;='高考-分数线'!$F$3,18,0))))</f>
        <v>0</v>
      </c>
      <c r="R269" s="9">
        <f>IF($D269="理科",IF(AND($M269&gt;='高考-分数线'!$C$2,J269&gt;='高考-分数线'!$G$2),36,IF(J269&gt;='高考-分数线'!$G$2,18,0)),IF($D269="文科",IF(AND($M269&gt;='高考-分数线'!$C$3,J269&gt;='高考-分数线'!$G$3),36,IF(J269&gt;='高考-分数线'!$G$3,18,0))))</f>
        <v>0</v>
      </c>
      <c r="S269" s="9">
        <f>IF($D269="理科",IF(AND($M269&gt;='高考-分数线'!$C$2,K269&gt;='高考-分数线'!$H$2),36,IF(K269&gt;='高考-分数线'!$H$2,18,0)),IF($D269="文科",IF(AND($M269&gt;='高考-分数线'!$C$3,K269&gt;='高考-分数线'!$H$3),36,IF(K269&gt;='高考-分数线'!$H$3,18,0))))</f>
        <v>0</v>
      </c>
      <c r="T269" s="9">
        <f>IF($D269="理科",IF(AND($M269&gt;='高考-分数线'!$C$2,L269&gt;='高考-分数线'!$I$2),36,IF(L269&gt;='高考-分数线'!$I$2,18,0)),IF($D269="文科",IF(AND($M269&gt;='高考-分数线'!$C$3,L269&gt;='高考-分数线'!$I$3),36,IF(L269&gt;='高考-分数线'!$I$3,18,0))))</f>
        <v>0</v>
      </c>
      <c r="U269" s="33"/>
      <c r="V269" s="54" t="s">
        <v>75</v>
      </c>
      <c r="W269" s="9">
        <f t="shared" si="149"/>
        <v>0</v>
      </c>
      <c r="X269" s="54" t="s">
        <v>80</v>
      </c>
      <c r="Y269" s="9">
        <f t="shared" si="150"/>
        <v>0</v>
      </c>
      <c r="Z269" s="54" t="s">
        <v>89</v>
      </c>
      <c r="AA269" s="9">
        <f t="shared" si="151"/>
        <v>0</v>
      </c>
      <c r="AB269" s="54" t="s">
        <v>93</v>
      </c>
      <c r="AC269" s="9">
        <f t="shared" si="152"/>
        <v>0</v>
      </c>
      <c r="AD269" s="54" t="s">
        <v>96</v>
      </c>
      <c r="AE269" s="9">
        <f t="shared" si="153"/>
        <v>0</v>
      </c>
      <c r="AF269" s="54" t="s">
        <v>102</v>
      </c>
      <c r="AG269" s="9">
        <f t="shared" si="154"/>
        <v>0</v>
      </c>
      <c r="AH269" s="9"/>
      <c r="AI269" s="9" t="s">
        <v>74</v>
      </c>
      <c r="AJ269" s="9">
        <f t="shared" si="155"/>
        <v>0</v>
      </c>
      <c r="AK269" s="55" t="s">
        <v>79</v>
      </c>
      <c r="AL269" s="9">
        <f t="shared" si="156"/>
        <v>0</v>
      </c>
      <c r="AM269" s="9" t="s">
        <v>90</v>
      </c>
      <c r="AN269" s="9">
        <f t="shared" si="157"/>
        <v>0</v>
      </c>
      <c r="AO269" s="54" t="s">
        <v>94</v>
      </c>
      <c r="AP269" s="9">
        <f t="shared" si="158"/>
        <v>0</v>
      </c>
      <c r="AQ269" s="54" t="s">
        <v>99</v>
      </c>
      <c r="AR269" s="9">
        <f t="shared" si="159"/>
        <v>0</v>
      </c>
      <c r="AS269" s="54" t="s">
        <v>122</v>
      </c>
      <c r="AT269" s="9">
        <f t="shared" si="160"/>
        <v>0</v>
      </c>
      <c r="AU269" s="9"/>
      <c r="AV269" s="54" t="s">
        <v>77</v>
      </c>
      <c r="AW269" s="9">
        <f t="shared" si="161"/>
        <v>0</v>
      </c>
      <c r="AX269" s="54" t="s">
        <v>132</v>
      </c>
      <c r="AY269" s="9">
        <f t="shared" si="162"/>
        <v>0</v>
      </c>
      <c r="AZ269" s="54" t="s">
        <v>88</v>
      </c>
      <c r="BA269" s="9">
        <f t="shared" si="163"/>
        <v>0</v>
      </c>
      <c r="BB269" s="54" t="s">
        <v>93</v>
      </c>
      <c r="BC269" s="9">
        <f t="shared" si="164"/>
        <v>0</v>
      </c>
      <c r="BD269" s="54" t="s">
        <v>96</v>
      </c>
      <c r="BE269" s="9">
        <f t="shared" si="165"/>
        <v>0</v>
      </c>
      <c r="BF269" s="54" t="s">
        <v>122</v>
      </c>
      <c r="BG269" s="9">
        <f t="shared" si="166"/>
        <v>0</v>
      </c>
      <c r="BH269" s="9"/>
      <c r="BI269" s="54" t="s">
        <v>77</v>
      </c>
      <c r="BJ269" s="9">
        <f t="shared" si="167"/>
        <v>0</v>
      </c>
      <c r="BK269" s="55" t="s">
        <v>83</v>
      </c>
      <c r="BL269" s="9">
        <f t="shared" si="168"/>
        <v>0</v>
      </c>
      <c r="BM269" s="54" t="s">
        <v>87</v>
      </c>
      <c r="BN269" s="9">
        <f t="shared" si="169"/>
        <v>0</v>
      </c>
      <c r="BO269" s="54" t="s">
        <v>93</v>
      </c>
      <c r="BP269" s="9">
        <f t="shared" si="170"/>
        <v>0</v>
      </c>
      <c r="BQ269" s="54" t="s">
        <v>96</v>
      </c>
      <c r="BR269" s="9">
        <f t="shared" si="171"/>
        <v>0</v>
      </c>
      <c r="BS269" s="54" t="s">
        <v>122</v>
      </c>
      <c r="BT269" s="9">
        <f t="shared" si="172"/>
        <v>0</v>
      </c>
      <c r="BU269" s="9"/>
      <c r="BV269" s="54" t="s">
        <v>75</v>
      </c>
      <c r="BW269" s="9">
        <f t="shared" si="173"/>
        <v>0</v>
      </c>
      <c r="BX269" s="55" t="s">
        <v>138</v>
      </c>
      <c r="BY269" s="9">
        <f t="shared" si="174"/>
        <v>0</v>
      </c>
      <c r="BZ269" s="54" t="s">
        <v>88</v>
      </c>
      <c r="CA269" s="9">
        <f t="shared" si="175"/>
        <v>0</v>
      </c>
      <c r="CB269" s="54" t="s">
        <v>93</v>
      </c>
      <c r="CC269" s="9">
        <f t="shared" si="176"/>
        <v>0</v>
      </c>
      <c r="CD269" s="54" t="s">
        <v>99</v>
      </c>
      <c r="CE269" s="9">
        <f t="shared" si="177"/>
        <v>0</v>
      </c>
      <c r="CF269" s="54" t="s">
        <v>102</v>
      </c>
      <c r="CG269" s="9">
        <f t="shared" si="178"/>
        <v>0</v>
      </c>
      <c r="CH269" s="9"/>
      <c r="CI269" s="54" t="s">
        <v>75</v>
      </c>
      <c r="CJ269" s="9">
        <f t="shared" si="179"/>
        <v>0</v>
      </c>
      <c r="CK269" s="55" t="s">
        <v>138</v>
      </c>
      <c r="CL269" s="9">
        <f t="shared" si="180"/>
        <v>0</v>
      </c>
      <c r="CM269" s="54" t="s">
        <v>88</v>
      </c>
      <c r="CN269" s="9">
        <f t="shared" si="181"/>
        <v>0</v>
      </c>
      <c r="CO269" s="54" t="s">
        <v>93</v>
      </c>
      <c r="CP269" s="9">
        <f t="shared" si="182"/>
        <v>0</v>
      </c>
      <c r="CQ269" s="54" t="s">
        <v>99</v>
      </c>
      <c r="CR269" s="9">
        <f t="shared" si="183"/>
        <v>0</v>
      </c>
      <c r="CS269" s="54" t="s">
        <v>102</v>
      </c>
      <c r="CT269" s="9">
        <f t="shared" si="184"/>
        <v>0</v>
      </c>
    </row>
    <row r="270" spans="1:98" x14ac:dyDescent="0.15">
      <c r="A270" s="33" t="s">
        <v>701</v>
      </c>
      <c r="B270" s="34" t="s">
        <v>702</v>
      </c>
      <c r="C270" s="35" t="s">
        <v>346</v>
      </c>
      <c r="D270" s="35" t="s">
        <v>51</v>
      </c>
      <c r="E270" s="9"/>
      <c r="F270" s="36"/>
      <c r="G270" s="33">
        <v>66</v>
      </c>
      <c r="H270" s="9">
        <v>41</v>
      </c>
      <c r="I270" s="9">
        <v>59</v>
      </c>
      <c r="J270" s="9">
        <v>23.5</v>
      </c>
      <c r="K270" s="9">
        <v>19</v>
      </c>
      <c r="L270" s="9">
        <v>19</v>
      </c>
      <c r="M270" s="4">
        <f t="shared" si="148"/>
        <v>227.5</v>
      </c>
      <c r="N270" s="33"/>
      <c r="O270" s="9">
        <f>IF($D270="理科",IF(AND($M270&gt;='高考-分数线'!$C$2,$G270&gt;='高考-分数线'!$D$2),36,IF($G270&gt;='高考-分数线'!$D$2,18,0)),IF($D270="文科",IF(AND($M270&gt;='高考-分数线'!$C$3,$G270&gt;='高考-分数线'!$D$3),36,IF($G270&gt;='高考-分数线'!$D$3,18,0))))</f>
        <v>0</v>
      </c>
      <c r="P270" s="9">
        <f>IF($D270="理科",IF(AND($M270&gt;='高考-分数线'!$C$2,H270&gt;='高考-分数线'!$E$2),36,IF(H270&gt;='高考-分数线'!$E$2,18,0)),IF($D270="文科",IF(AND($M270&gt;='高考-分数线'!$C$3,H270&gt;='高考-分数线'!$E$3),36,IF(H270&gt;='高考-分数线'!$E$3,18,0))))</f>
        <v>0</v>
      </c>
      <c r="Q270" s="9">
        <f>IF($D270="理科",IF(AND($M270&gt;='高考-分数线'!$C$2,I270&gt;='高考-分数线'!$F$2),36,IF(I270&gt;='高考-分数线'!$F$2,18,0)),IF($D270="文科",IF(AND($M270&gt;='高考-分数线'!$C$3,I270&gt;='高考-分数线'!$F$3),36,IF(I270&gt;='高考-分数线'!$F$3,18,0))))</f>
        <v>0</v>
      </c>
      <c r="R270" s="9">
        <f>IF($D270="理科",IF(AND($M270&gt;='高考-分数线'!$C$2,J270&gt;='高考-分数线'!$G$2),36,IF(J270&gt;='高考-分数线'!$G$2,18,0)),IF($D270="文科",IF(AND($M270&gt;='高考-分数线'!$C$3,J270&gt;='高考-分数线'!$G$3),36,IF(J270&gt;='高考-分数线'!$G$3,18,0))))</f>
        <v>0</v>
      </c>
      <c r="S270" s="9">
        <f>IF($D270="理科",IF(AND($M270&gt;='高考-分数线'!$C$2,K270&gt;='高考-分数线'!$H$2),36,IF(K270&gt;='高考-分数线'!$H$2,18,0)),IF($D270="文科",IF(AND($M270&gt;='高考-分数线'!$C$3,K270&gt;='高考-分数线'!$H$3),36,IF(K270&gt;='高考-分数线'!$H$3,18,0))))</f>
        <v>0</v>
      </c>
      <c r="T270" s="9">
        <f>IF($D270="理科",IF(AND($M270&gt;='高考-分数线'!$C$2,L270&gt;='高考-分数线'!$I$2),36,IF(L270&gt;='高考-分数线'!$I$2,18,0)),IF($D270="文科",IF(AND($M270&gt;='高考-分数线'!$C$3,L270&gt;='高考-分数线'!$I$3),36,IF(L270&gt;='高考-分数线'!$I$3,18,0))))</f>
        <v>0</v>
      </c>
      <c r="U270" s="33"/>
      <c r="V270" s="54" t="s">
        <v>76</v>
      </c>
      <c r="W270" s="9">
        <f t="shared" si="149"/>
        <v>0</v>
      </c>
      <c r="X270" s="54" t="s">
        <v>83</v>
      </c>
      <c r="Y270" s="9">
        <f t="shared" si="150"/>
        <v>0</v>
      </c>
      <c r="Z270" s="54" t="s">
        <v>85</v>
      </c>
      <c r="AA270" s="9">
        <f t="shared" si="151"/>
        <v>0</v>
      </c>
      <c r="AB270" s="54" t="s">
        <v>91</v>
      </c>
      <c r="AC270" s="9">
        <f t="shared" si="152"/>
        <v>0</v>
      </c>
      <c r="AD270" s="54" t="s">
        <v>125</v>
      </c>
      <c r="AE270" s="9">
        <f t="shared" si="153"/>
        <v>0</v>
      </c>
      <c r="AF270" s="54" t="s">
        <v>125</v>
      </c>
      <c r="AG270" s="9">
        <f t="shared" si="154"/>
        <v>0</v>
      </c>
      <c r="AH270" s="9"/>
      <c r="AI270" s="9" t="s">
        <v>74</v>
      </c>
      <c r="AJ270" s="9">
        <f t="shared" si="155"/>
        <v>0</v>
      </c>
      <c r="AK270" s="55" t="s">
        <v>79</v>
      </c>
      <c r="AL270" s="9">
        <f t="shared" si="156"/>
        <v>0</v>
      </c>
      <c r="AM270" s="9" t="s">
        <v>90</v>
      </c>
      <c r="AN270" s="9">
        <f t="shared" si="157"/>
        <v>0</v>
      </c>
      <c r="AO270" s="54" t="s">
        <v>94</v>
      </c>
      <c r="AP270" s="9">
        <f t="shared" si="158"/>
        <v>0</v>
      </c>
      <c r="AQ270" s="54" t="s">
        <v>96</v>
      </c>
      <c r="AR270" s="9">
        <f t="shared" si="159"/>
        <v>0</v>
      </c>
      <c r="AS270" s="54" t="s">
        <v>102</v>
      </c>
      <c r="AT270" s="9">
        <f t="shared" si="160"/>
        <v>0</v>
      </c>
      <c r="AU270" s="9"/>
      <c r="AV270" s="54" t="s">
        <v>77</v>
      </c>
      <c r="AW270" s="9">
        <f t="shared" si="161"/>
        <v>0</v>
      </c>
      <c r="AX270" s="54" t="s">
        <v>132</v>
      </c>
      <c r="AY270" s="9">
        <f t="shared" si="162"/>
        <v>0</v>
      </c>
      <c r="AZ270" s="54" t="s">
        <v>88</v>
      </c>
      <c r="BA270" s="9">
        <f t="shared" si="163"/>
        <v>0</v>
      </c>
      <c r="BB270" s="54" t="s">
        <v>94</v>
      </c>
      <c r="BC270" s="9">
        <f t="shared" si="164"/>
        <v>0</v>
      </c>
      <c r="BD270" s="54" t="s">
        <v>99</v>
      </c>
      <c r="BE270" s="9">
        <f t="shared" si="165"/>
        <v>0</v>
      </c>
      <c r="BF270" s="54" t="s">
        <v>102</v>
      </c>
      <c r="BG270" s="9">
        <f t="shared" si="166"/>
        <v>0</v>
      </c>
      <c r="BH270" s="9"/>
      <c r="BI270" s="54" t="s">
        <v>77</v>
      </c>
      <c r="BJ270" s="9">
        <f t="shared" si="167"/>
        <v>0</v>
      </c>
      <c r="BK270" s="55" t="s">
        <v>83</v>
      </c>
      <c r="BL270" s="9">
        <f t="shared" si="168"/>
        <v>0</v>
      </c>
      <c r="BM270" s="54" t="s">
        <v>87</v>
      </c>
      <c r="BN270" s="9">
        <f t="shared" si="169"/>
        <v>0</v>
      </c>
      <c r="BO270" s="54" t="s">
        <v>94</v>
      </c>
      <c r="BP270" s="9">
        <f t="shared" si="170"/>
        <v>0</v>
      </c>
      <c r="BQ270" s="54" t="s">
        <v>99</v>
      </c>
      <c r="BR270" s="9">
        <f t="shared" si="171"/>
        <v>0</v>
      </c>
      <c r="BS270" s="54" t="s">
        <v>102</v>
      </c>
      <c r="BT270" s="9">
        <f t="shared" si="172"/>
        <v>0</v>
      </c>
      <c r="BU270" s="9"/>
      <c r="BV270" s="54" t="s">
        <v>75</v>
      </c>
      <c r="BW270" s="9">
        <f t="shared" si="173"/>
        <v>0</v>
      </c>
      <c r="BX270" s="55" t="s">
        <v>81</v>
      </c>
      <c r="BY270" s="9">
        <f t="shared" si="174"/>
        <v>0</v>
      </c>
      <c r="BZ270" s="54" t="s">
        <v>89</v>
      </c>
      <c r="CA270" s="9">
        <f t="shared" si="175"/>
        <v>0</v>
      </c>
      <c r="CB270" s="54" t="s">
        <v>94</v>
      </c>
      <c r="CC270" s="9">
        <f t="shared" si="176"/>
        <v>0</v>
      </c>
      <c r="CD270" s="54" t="s">
        <v>98</v>
      </c>
      <c r="CE270" s="9">
        <f t="shared" si="177"/>
        <v>0</v>
      </c>
      <c r="CF270" s="54" t="s">
        <v>121</v>
      </c>
      <c r="CG270" s="9">
        <f t="shared" si="178"/>
        <v>0</v>
      </c>
      <c r="CH270" s="9"/>
      <c r="CI270" s="54" t="s">
        <v>75</v>
      </c>
      <c r="CJ270" s="9">
        <f t="shared" si="179"/>
        <v>0</v>
      </c>
      <c r="CK270" s="55" t="s">
        <v>81</v>
      </c>
      <c r="CL270" s="9">
        <f t="shared" si="180"/>
        <v>0</v>
      </c>
      <c r="CM270" s="54" t="s">
        <v>89</v>
      </c>
      <c r="CN270" s="9">
        <f t="shared" si="181"/>
        <v>0</v>
      </c>
      <c r="CO270" s="54" t="s">
        <v>94</v>
      </c>
      <c r="CP270" s="9">
        <f t="shared" si="182"/>
        <v>0</v>
      </c>
      <c r="CQ270" s="54" t="s">
        <v>98</v>
      </c>
      <c r="CR270" s="9">
        <f t="shared" si="183"/>
        <v>0</v>
      </c>
      <c r="CS270" s="54" t="s">
        <v>121</v>
      </c>
      <c r="CT270" s="9">
        <f t="shared" si="184"/>
        <v>0</v>
      </c>
    </row>
    <row r="271" spans="1:98" x14ac:dyDescent="0.15">
      <c r="A271" s="33" t="s">
        <v>703</v>
      </c>
      <c r="B271" s="34" t="s">
        <v>704</v>
      </c>
      <c r="C271" s="35" t="s">
        <v>170</v>
      </c>
      <c r="D271" s="35" t="s">
        <v>51</v>
      </c>
      <c r="E271" s="9"/>
      <c r="F271" s="36"/>
      <c r="G271" s="33">
        <v>72</v>
      </c>
      <c r="H271" s="9">
        <v>23</v>
      </c>
      <c r="I271" s="9">
        <v>58</v>
      </c>
      <c r="J271" s="9">
        <v>9</v>
      </c>
      <c r="K271" s="9">
        <v>25</v>
      </c>
      <c r="L271" s="9">
        <v>40</v>
      </c>
      <c r="M271" s="4">
        <f t="shared" si="148"/>
        <v>227</v>
      </c>
      <c r="N271" s="33"/>
      <c r="O271" s="9">
        <f>IF($D271="理科",IF(AND($M271&gt;='高考-分数线'!$C$2,$G271&gt;='高考-分数线'!$D$2),36,IF($G271&gt;='高考-分数线'!$D$2,18,0)),IF($D271="文科",IF(AND($M271&gt;='高考-分数线'!$C$3,$G271&gt;='高考-分数线'!$D$3),36,IF($G271&gt;='高考-分数线'!$D$3,18,0))))</f>
        <v>0</v>
      </c>
      <c r="P271" s="9">
        <f>IF($D271="理科",IF(AND($M271&gt;='高考-分数线'!$C$2,H271&gt;='高考-分数线'!$E$2),36,IF(H271&gt;='高考-分数线'!$E$2,18,0)),IF($D271="文科",IF(AND($M271&gt;='高考-分数线'!$C$3,H271&gt;='高考-分数线'!$E$3),36,IF(H271&gt;='高考-分数线'!$E$3,18,0))))</f>
        <v>0</v>
      </c>
      <c r="Q271" s="9">
        <f>IF($D271="理科",IF(AND($M271&gt;='高考-分数线'!$C$2,I271&gt;='高考-分数线'!$F$2),36,IF(I271&gt;='高考-分数线'!$F$2,18,0)),IF($D271="文科",IF(AND($M271&gt;='高考-分数线'!$C$3,I271&gt;='高考-分数线'!$F$3),36,IF(I271&gt;='高考-分数线'!$F$3,18,0))))</f>
        <v>0</v>
      </c>
      <c r="R271" s="9">
        <f>IF($D271="理科",IF(AND($M271&gt;='高考-分数线'!$C$2,J271&gt;='高考-分数线'!$G$2),36,IF(J271&gt;='高考-分数线'!$G$2,18,0)),IF($D271="文科",IF(AND($M271&gt;='高考-分数线'!$C$3,J271&gt;='高考-分数线'!$G$3),36,IF(J271&gt;='高考-分数线'!$G$3,18,0))))</f>
        <v>0</v>
      </c>
      <c r="S271" s="9">
        <f>IF($D271="理科",IF(AND($M271&gt;='高考-分数线'!$C$2,K271&gt;='高考-分数线'!$H$2),36,IF(K271&gt;='高考-分数线'!$H$2,18,0)),IF($D271="文科",IF(AND($M271&gt;='高考-分数线'!$C$3,K271&gt;='高考-分数线'!$H$3),36,IF(K271&gt;='高考-分数线'!$H$3,18,0))))</f>
        <v>0</v>
      </c>
      <c r="T271" s="9">
        <f>IF($D271="理科",IF(AND($M271&gt;='高考-分数线'!$C$2,L271&gt;='高考-分数线'!$I$2),36,IF(L271&gt;='高考-分数线'!$I$2,18,0)),IF($D271="文科",IF(AND($M271&gt;='高考-分数线'!$C$3,L271&gt;='高考-分数线'!$I$3),36,IF(L271&gt;='高考-分数线'!$I$3,18,0))))</f>
        <v>0</v>
      </c>
      <c r="U271" s="33"/>
      <c r="V271" s="54" t="s">
        <v>75</v>
      </c>
      <c r="W271" s="9">
        <f t="shared" si="149"/>
        <v>0</v>
      </c>
      <c r="X271" s="54" t="s">
        <v>81</v>
      </c>
      <c r="Y271" s="9">
        <f t="shared" si="150"/>
        <v>0</v>
      </c>
      <c r="Z271" s="54" t="s">
        <v>87</v>
      </c>
      <c r="AA271" s="9">
        <f t="shared" si="151"/>
        <v>0</v>
      </c>
      <c r="AB271" s="54" t="s">
        <v>95</v>
      </c>
      <c r="AC271" s="9">
        <f t="shared" si="152"/>
        <v>0</v>
      </c>
      <c r="AD271" s="54" t="s">
        <v>96</v>
      </c>
      <c r="AE271" s="9">
        <f t="shared" si="153"/>
        <v>0</v>
      </c>
      <c r="AF271" s="54" t="s">
        <v>121</v>
      </c>
      <c r="AG271" s="9">
        <f t="shared" si="154"/>
        <v>0</v>
      </c>
      <c r="AH271" s="9"/>
      <c r="AI271" s="9" t="s">
        <v>74</v>
      </c>
      <c r="AJ271" s="9">
        <f t="shared" si="155"/>
        <v>0</v>
      </c>
      <c r="AK271" s="55" t="s">
        <v>79</v>
      </c>
      <c r="AL271" s="9">
        <f t="shared" si="156"/>
        <v>0</v>
      </c>
      <c r="AM271" s="9" t="s">
        <v>90</v>
      </c>
      <c r="AN271" s="9">
        <f t="shared" si="157"/>
        <v>0</v>
      </c>
      <c r="AO271" s="54" t="s">
        <v>94</v>
      </c>
      <c r="AP271" s="9">
        <f t="shared" si="158"/>
        <v>0</v>
      </c>
      <c r="AQ271" s="54" t="s">
        <v>96</v>
      </c>
      <c r="AR271" s="9">
        <f t="shared" si="159"/>
        <v>0</v>
      </c>
      <c r="AS271" s="54" t="s">
        <v>102</v>
      </c>
      <c r="AT271" s="9">
        <f t="shared" si="160"/>
        <v>0</v>
      </c>
      <c r="AU271" s="9"/>
      <c r="AV271" s="54" t="s">
        <v>75</v>
      </c>
      <c r="AW271" s="9">
        <f t="shared" si="161"/>
        <v>0</v>
      </c>
      <c r="AX271" s="54" t="s">
        <v>132</v>
      </c>
      <c r="AY271" s="9">
        <f t="shared" si="162"/>
        <v>0</v>
      </c>
      <c r="AZ271" s="54" t="s">
        <v>90</v>
      </c>
      <c r="BA271" s="9">
        <f t="shared" si="163"/>
        <v>0</v>
      </c>
      <c r="BB271" s="54" t="s">
        <v>93</v>
      </c>
      <c r="BC271" s="9">
        <f t="shared" si="164"/>
        <v>0</v>
      </c>
      <c r="BD271" s="54" t="s">
        <v>99</v>
      </c>
      <c r="BE271" s="9">
        <f t="shared" si="165"/>
        <v>0</v>
      </c>
      <c r="BF271" s="54" t="s">
        <v>102</v>
      </c>
      <c r="BG271" s="9">
        <f t="shared" si="166"/>
        <v>0</v>
      </c>
      <c r="BH271" s="9"/>
      <c r="BI271" s="54" t="s">
        <v>75</v>
      </c>
      <c r="BJ271" s="9">
        <f t="shared" si="167"/>
        <v>0</v>
      </c>
      <c r="BK271" s="55" t="s">
        <v>83</v>
      </c>
      <c r="BL271" s="9">
        <f t="shared" si="168"/>
        <v>0</v>
      </c>
      <c r="BM271" s="54" t="s">
        <v>90</v>
      </c>
      <c r="BN271" s="9">
        <f t="shared" si="169"/>
        <v>0</v>
      </c>
      <c r="BO271" s="54" t="s">
        <v>93</v>
      </c>
      <c r="BP271" s="9">
        <f t="shared" si="170"/>
        <v>0</v>
      </c>
      <c r="BQ271" s="54" t="s">
        <v>99</v>
      </c>
      <c r="BR271" s="9">
        <f t="shared" si="171"/>
        <v>0</v>
      </c>
      <c r="BS271" s="54" t="s">
        <v>102</v>
      </c>
      <c r="BT271" s="9">
        <f t="shared" si="172"/>
        <v>0</v>
      </c>
      <c r="BU271" s="9"/>
      <c r="BV271" s="54" t="s">
        <v>75</v>
      </c>
      <c r="BW271" s="9">
        <f t="shared" si="173"/>
        <v>0</v>
      </c>
      <c r="BX271" s="55" t="s">
        <v>138</v>
      </c>
      <c r="BY271" s="9">
        <f t="shared" si="174"/>
        <v>0</v>
      </c>
      <c r="BZ271" s="54" t="s">
        <v>88</v>
      </c>
      <c r="CA271" s="9">
        <f t="shared" si="175"/>
        <v>0</v>
      </c>
      <c r="CB271" s="54" t="s">
        <v>93</v>
      </c>
      <c r="CC271" s="9">
        <f t="shared" si="176"/>
        <v>0</v>
      </c>
      <c r="CD271" s="54" t="s">
        <v>99</v>
      </c>
      <c r="CE271" s="9">
        <f t="shared" si="177"/>
        <v>0</v>
      </c>
      <c r="CF271" s="54" t="s">
        <v>102</v>
      </c>
      <c r="CG271" s="9">
        <f t="shared" si="178"/>
        <v>0</v>
      </c>
      <c r="CH271" s="9"/>
      <c r="CI271" s="54" t="s">
        <v>75</v>
      </c>
      <c r="CJ271" s="9">
        <f t="shared" si="179"/>
        <v>0</v>
      </c>
      <c r="CK271" s="55" t="s">
        <v>138</v>
      </c>
      <c r="CL271" s="9">
        <f t="shared" si="180"/>
        <v>0</v>
      </c>
      <c r="CM271" s="54" t="s">
        <v>88</v>
      </c>
      <c r="CN271" s="9">
        <f t="shared" si="181"/>
        <v>0</v>
      </c>
      <c r="CO271" s="54" t="s">
        <v>93</v>
      </c>
      <c r="CP271" s="9">
        <f t="shared" si="182"/>
        <v>0</v>
      </c>
      <c r="CQ271" s="54" t="s">
        <v>99</v>
      </c>
      <c r="CR271" s="9">
        <f t="shared" si="183"/>
        <v>0</v>
      </c>
      <c r="CS271" s="54" t="s">
        <v>102</v>
      </c>
      <c r="CT271" s="9">
        <f t="shared" si="184"/>
        <v>0</v>
      </c>
    </row>
    <row r="272" spans="1:98" x14ac:dyDescent="0.15">
      <c r="A272" s="33" t="s">
        <v>705</v>
      </c>
      <c r="B272" s="34" t="s">
        <v>706</v>
      </c>
      <c r="C272" s="35" t="s">
        <v>170</v>
      </c>
      <c r="D272" s="35" t="s">
        <v>51</v>
      </c>
      <c r="E272" s="9"/>
      <c r="F272" s="36"/>
      <c r="G272" s="33">
        <v>86</v>
      </c>
      <c r="H272" s="9">
        <v>41</v>
      </c>
      <c r="I272" s="9">
        <v>33</v>
      </c>
      <c r="J272" s="9">
        <v>19</v>
      </c>
      <c r="K272" s="9">
        <v>10</v>
      </c>
      <c r="L272" s="9">
        <v>32</v>
      </c>
      <c r="M272" s="4">
        <f t="shared" si="148"/>
        <v>221</v>
      </c>
      <c r="N272" s="33"/>
      <c r="O272" s="9">
        <f>IF($D272="理科",IF(AND($M272&gt;='高考-分数线'!$C$2,$G272&gt;='高考-分数线'!$D$2),36,IF($G272&gt;='高考-分数线'!$D$2,18,0)),IF($D272="文科",IF(AND($M272&gt;='高考-分数线'!$C$3,$G272&gt;='高考-分数线'!$D$3),36,IF($G272&gt;='高考-分数线'!$D$3,18,0))))</f>
        <v>0</v>
      </c>
      <c r="P272" s="9">
        <f>IF($D272="理科",IF(AND($M272&gt;='高考-分数线'!$C$2,H272&gt;='高考-分数线'!$E$2),36,IF(H272&gt;='高考-分数线'!$E$2,18,0)),IF($D272="文科",IF(AND($M272&gt;='高考-分数线'!$C$3,H272&gt;='高考-分数线'!$E$3),36,IF(H272&gt;='高考-分数线'!$E$3,18,0))))</f>
        <v>0</v>
      </c>
      <c r="Q272" s="9">
        <f>IF($D272="理科",IF(AND($M272&gt;='高考-分数线'!$C$2,I272&gt;='高考-分数线'!$F$2),36,IF(I272&gt;='高考-分数线'!$F$2,18,0)),IF($D272="文科",IF(AND($M272&gt;='高考-分数线'!$C$3,I272&gt;='高考-分数线'!$F$3),36,IF(I272&gt;='高考-分数线'!$F$3,18,0))))</f>
        <v>0</v>
      </c>
      <c r="R272" s="9">
        <f>IF($D272="理科",IF(AND($M272&gt;='高考-分数线'!$C$2,J272&gt;='高考-分数线'!$G$2),36,IF(J272&gt;='高考-分数线'!$G$2,18,0)),IF($D272="文科",IF(AND($M272&gt;='高考-分数线'!$C$3,J272&gt;='高考-分数线'!$G$3),36,IF(J272&gt;='高考-分数线'!$G$3,18,0))))</f>
        <v>0</v>
      </c>
      <c r="S272" s="9">
        <f>IF($D272="理科",IF(AND($M272&gt;='高考-分数线'!$C$2,K272&gt;='高考-分数线'!$H$2),36,IF(K272&gt;='高考-分数线'!$H$2,18,0)),IF($D272="文科",IF(AND($M272&gt;='高考-分数线'!$C$3,K272&gt;='高考-分数线'!$H$3),36,IF(K272&gt;='高考-分数线'!$H$3,18,0))))</f>
        <v>0</v>
      </c>
      <c r="T272" s="9">
        <f>IF($D272="理科",IF(AND($M272&gt;='高考-分数线'!$C$2,L272&gt;='高考-分数线'!$I$2),36,IF(L272&gt;='高考-分数线'!$I$2,18,0)),IF($D272="文科",IF(AND($M272&gt;='高考-分数线'!$C$3,L272&gt;='高考-分数线'!$I$3),36,IF(L272&gt;='高考-分数线'!$I$3,18,0))))</f>
        <v>0</v>
      </c>
      <c r="U272" s="33"/>
      <c r="V272" s="54" t="s">
        <v>75</v>
      </c>
      <c r="W272" s="9">
        <f t="shared" si="149"/>
        <v>0</v>
      </c>
      <c r="X272" s="54" t="s">
        <v>80</v>
      </c>
      <c r="Y272" s="9">
        <f t="shared" si="150"/>
        <v>0</v>
      </c>
      <c r="Z272" s="54" t="s">
        <v>89</v>
      </c>
      <c r="AA272" s="9">
        <f t="shared" si="151"/>
        <v>0</v>
      </c>
      <c r="AB272" s="54" t="s">
        <v>93</v>
      </c>
      <c r="AC272" s="9">
        <f t="shared" si="152"/>
        <v>0</v>
      </c>
      <c r="AD272" s="54" t="s">
        <v>96</v>
      </c>
      <c r="AE272" s="9">
        <f t="shared" si="153"/>
        <v>0</v>
      </c>
      <c r="AF272" s="54" t="s">
        <v>102</v>
      </c>
      <c r="AG272" s="9">
        <f t="shared" si="154"/>
        <v>0</v>
      </c>
      <c r="AH272" s="9"/>
      <c r="AI272" s="9" t="s">
        <v>74</v>
      </c>
      <c r="AJ272" s="9">
        <f t="shared" si="155"/>
        <v>0</v>
      </c>
      <c r="AK272" s="55" t="s">
        <v>79</v>
      </c>
      <c r="AL272" s="9">
        <f t="shared" si="156"/>
        <v>0</v>
      </c>
      <c r="AM272" s="9" t="s">
        <v>90</v>
      </c>
      <c r="AN272" s="9">
        <f t="shared" si="157"/>
        <v>0</v>
      </c>
      <c r="AO272" s="54" t="s">
        <v>95</v>
      </c>
      <c r="AP272" s="9">
        <f t="shared" si="158"/>
        <v>0</v>
      </c>
      <c r="AQ272" s="54" t="s">
        <v>96</v>
      </c>
      <c r="AR272" s="9">
        <f t="shared" si="159"/>
        <v>0</v>
      </c>
      <c r="AS272" s="54" t="s">
        <v>102</v>
      </c>
      <c r="AT272" s="9">
        <f t="shared" si="160"/>
        <v>0</v>
      </c>
      <c r="AU272" s="9"/>
      <c r="AV272" s="54" t="s">
        <v>77</v>
      </c>
      <c r="AW272" s="9">
        <f t="shared" si="161"/>
        <v>0</v>
      </c>
      <c r="AX272" s="54" t="s">
        <v>80</v>
      </c>
      <c r="AY272" s="9">
        <f t="shared" si="162"/>
        <v>0</v>
      </c>
      <c r="AZ272" s="54" t="s">
        <v>85</v>
      </c>
      <c r="BA272" s="9">
        <f t="shared" si="163"/>
        <v>0</v>
      </c>
      <c r="BB272" s="54" t="s">
        <v>95</v>
      </c>
      <c r="BC272" s="9">
        <f t="shared" si="164"/>
        <v>0</v>
      </c>
      <c r="BD272" s="54" t="s">
        <v>99</v>
      </c>
      <c r="BE272" s="9">
        <f t="shared" si="165"/>
        <v>0</v>
      </c>
      <c r="BF272" s="54" t="s">
        <v>122</v>
      </c>
      <c r="BG272" s="9">
        <f t="shared" si="166"/>
        <v>0</v>
      </c>
      <c r="BH272" s="9"/>
      <c r="BI272" s="54" t="s">
        <v>77</v>
      </c>
      <c r="BJ272" s="9">
        <f t="shared" si="167"/>
        <v>0</v>
      </c>
      <c r="BK272" s="55" t="s">
        <v>80</v>
      </c>
      <c r="BL272" s="9">
        <f t="shared" si="168"/>
        <v>0</v>
      </c>
      <c r="BM272" s="54" t="s">
        <v>85</v>
      </c>
      <c r="BN272" s="9">
        <f t="shared" si="169"/>
        <v>0</v>
      </c>
      <c r="BO272" s="54" t="s">
        <v>95</v>
      </c>
      <c r="BP272" s="9">
        <f t="shared" si="170"/>
        <v>0</v>
      </c>
      <c r="BQ272" s="54" t="s">
        <v>99</v>
      </c>
      <c r="BR272" s="9">
        <f t="shared" si="171"/>
        <v>0</v>
      </c>
      <c r="BS272" s="54" t="s">
        <v>122</v>
      </c>
      <c r="BT272" s="9">
        <f t="shared" si="172"/>
        <v>0</v>
      </c>
      <c r="BU272" s="9"/>
      <c r="BV272" s="54" t="s">
        <v>75</v>
      </c>
      <c r="BW272" s="9">
        <f t="shared" si="173"/>
        <v>0</v>
      </c>
      <c r="BX272" s="55" t="s">
        <v>138</v>
      </c>
      <c r="BY272" s="9">
        <f t="shared" si="174"/>
        <v>0</v>
      </c>
      <c r="BZ272" s="54" t="s">
        <v>88</v>
      </c>
      <c r="CA272" s="9">
        <f t="shared" si="175"/>
        <v>0</v>
      </c>
      <c r="CB272" s="54" t="s">
        <v>93</v>
      </c>
      <c r="CC272" s="9">
        <f t="shared" si="176"/>
        <v>0</v>
      </c>
      <c r="CD272" s="54" t="s">
        <v>99</v>
      </c>
      <c r="CE272" s="9">
        <f t="shared" si="177"/>
        <v>0</v>
      </c>
      <c r="CF272" s="54" t="s">
        <v>102</v>
      </c>
      <c r="CG272" s="9">
        <f t="shared" si="178"/>
        <v>0</v>
      </c>
      <c r="CH272" s="9"/>
      <c r="CI272" s="54" t="s">
        <v>75</v>
      </c>
      <c r="CJ272" s="9">
        <f t="shared" si="179"/>
        <v>0</v>
      </c>
      <c r="CK272" s="55" t="s">
        <v>138</v>
      </c>
      <c r="CL272" s="9">
        <f t="shared" si="180"/>
        <v>0</v>
      </c>
      <c r="CM272" s="54" t="s">
        <v>88</v>
      </c>
      <c r="CN272" s="9">
        <f t="shared" si="181"/>
        <v>0</v>
      </c>
      <c r="CO272" s="54" t="s">
        <v>93</v>
      </c>
      <c r="CP272" s="9">
        <f t="shared" si="182"/>
        <v>0</v>
      </c>
      <c r="CQ272" s="54" t="s">
        <v>99</v>
      </c>
      <c r="CR272" s="9">
        <f t="shared" si="183"/>
        <v>0</v>
      </c>
      <c r="CS272" s="54" t="s">
        <v>102</v>
      </c>
      <c r="CT272" s="9">
        <f t="shared" si="184"/>
        <v>0</v>
      </c>
    </row>
    <row r="273" spans="1:98" x14ac:dyDescent="0.15">
      <c r="A273" s="33" t="s">
        <v>707</v>
      </c>
      <c r="B273" s="34" t="s">
        <v>708</v>
      </c>
      <c r="C273" s="35" t="s">
        <v>170</v>
      </c>
      <c r="D273" s="35" t="s">
        <v>51</v>
      </c>
      <c r="E273" s="9"/>
      <c r="F273" s="36"/>
      <c r="G273" s="33">
        <v>77</v>
      </c>
      <c r="H273" s="9">
        <v>20</v>
      </c>
      <c r="I273" s="9">
        <v>29</v>
      </c>
      <c r="J273" s="9">
        <v>31.5</v>
      </c>
      <c r="K273" s="9">
        <v>11</v>
      </c>
      <c r="L273" s="9">
        <v>31</v>
      </c>
      <c r="M273" s="4">
        <f t="shared" si="148"/>
        <v>199.5</v>
      </c>
      <c r="N273" s="33"/>
      <c r="O273" s="9">
        <f>IF($D273="理科",IF(AND($M273&gt;='高考-分数线'!$C$2,$G273&gt;='高考-分数线'!$D$2),36,IF($G273&gt;='高考-分数线'!$D$2,18,0)),IF($D273="文科",IF(AND($M273&gt;='高考-分数线'!$C$3,$G273&gt;='高考-分数线'!$D$3),36,IF($G273&gt;='高考-分数线'!$D$3,18,0))))</f>
        <v>0</v>
      </c>
      <c r="P273" s="9">
        <f>IF($D273="理科",IF(AND($M273&gt;='高考-分数线'!$C$2,H273&gt;='高考-分数线'!$E$2),36,IF(H273&gt;='高考-分数线'!$E$2,18,0)),IF($D273="文科",IF(AND($M273&gt;='高考-分数线'!$C$3,H273&gt;='高考-分数线'!$E$3),36,IF(H273&gt;='高考-分数线'!$E$3,18,0))))</f>
        <v>0</v>
      </c>
      <c r="Q273" s="9">
        <f>IF($D273="理科",IF(AND($M273&gt;='高考-分数线'!$C$2,I273&gt;='高考-分数线'!$F$2),36,IF(I273&gt;='高考-分数线'!$F$2,18,0)),IF($D273="文科",IF(AND($M273&gt;='高考-分数线'!$C$3,I273&gt;='高考-分数线'!$F$3),36,IF(I273&gt;='高考-分数线'!$F$3,18,0))))</f>
        <v>0</v>
      </c>
      <c r="R273" s="9">
        <f>IF($D273="理科",IF(AND($M273&gt;='高考-分数线'!$C$2,J273&gt;='高考-分数线'!$G$2),36,IF(J273&gt;='高考-分数线'!$G$2,18,0)),IF($D273="文科",IF(AND($M273&gt;='高考-分数线'!$C$3,J273&gt;='高考-分数线'!$G$3),36,IF(J273&gt;='高考-分数线'!$G$3,18,0))))</f>
        <v>0</v>
      </c>
      <c r="S273" s="9">
        <f>IF($D273="理科",IF(AND($M273&gt;='高考-分数线'!$C$2,K273&gt;='高考-分数线'!$H$2),36,IF(K273&gt;='高考-分数线'!$H$2,18,0)),IF($D273="文科",IF(AND($M273&gt;='高考-分数线'!$C$3,K273&gt;='高考-分数线'!$H$3),36,IF(K273&gt;='高考-分数线'!$H$3,18,0))))</f>
        <v>0</v>
      </c>
      <c r="T273" s="9">
        <f>IF($D273="理科",IF(AND($M273&gt;='高考-分数线'!$C$2,L273&gt;='高考-分数线'!$I$2),36,IF(L273&gt;='高考-分数线'!$I$2,18,0)),IF($D273="文科",IF(AND($M273&gt;='高考-分数线'!$C$3,L273&gt;='高考-分数线'!$I$3),36,IF(L273&gt;='高考-分数线'!$I$3,18,0))))</f>
        <v>0</v>
      </c>
      <c r="U273" s="33"/>
      <c r="V273" s="54" t="s">
        <v>75</v>
      </c>
      <c r="W273" s="9">
        <f t="shared" si="149"/>
        <v>0</v>
      </c>
      <c r="X273" s="54" t="s">
        <v>81</v>
      </c>
      <c r="Y273" s="9">
        <f t="shared" si="150"/>
        <v>0</v>
      </c>
      <c r="Z273" s="54" t="s">
        <v>87</v>
      </c>
      <c r="AA273" s="9">
        <f t="shared" si="151"/>
        <v>0</v>
      </c>
      <c r="AB273" s="54" t="s">
        <v>95</v>
      </c>
      <c r="AC273" s="9">
        <f t="shared" si="152"/>
        <v>0</v>
      </c>
      <c r="AD273" s="54" t="s">
        <v>96</v>
      </c>
      <c r="AE273" s="9">
        <f t="shared" si="153"/>
        <v>0</v>
      </c>
      <c r="AF273" s="54" t="s">
        <v>121</v>
      </c>
      <c r="AG273" s="9">
        <f t="shared" si="154"/>
        <v>0</v>
      </c>
      <c r="AH273" s="9"/>
      <c r="AI273" s="9" t="s">
        <v>74</v>
      </c>
      <c r="AJ273" s="9">
        <f t="shared" si="155"/>
        <v>0</v>
      </c>
      <c r="AK273" s="55" t="s">
        <v>79</v>
      </c>
      <c r="AL273" s="9">
        <f t="shared" si="156"/>
        <v>0</v>
      </c>
      <c r="AM273" s="9" t="s">
        <v>90</v>
      </c>
      <c r="AN273" s="9">
        <f t="shared" si="157"/>
        <v>0</v>
      </c>
      <c r="AO273" s="54" t="s">
        <v>94</v>
      </c>
      <c r="AP273" s="9">
        <f t="shared" si="158"/>
        <v>0</v>
      </c>
      <c r="AQ273" s="54" t="s">
        <v>96</v>
      </c>
      <c r="AR273" s="9">
        <f t="shared" si="159"/>
        <v>0</v>
      </c>
      <c r="AS273" s="54" t="s">
        <v>102</v>
      </c>
      <c r="AT273" s="9">
        <f t="shared" si="160"/>
        <v>0</v>
      </c>
      <c r="AU273" s="9"/>
      <c r="AV273" s="54" t="s">
        <v>74</v>
      </c>
      <c r="AW273" s="9">
        <f t="shared" si="161"/>
        <v>0</v>
      </c>
      <c r="AX273" s="54" t="s">
        <v>79</v>
      </c>
      <c r="AY273" s="9">
        <f t="shared" si="162"/>
        <v>0</v>
      </c>
      <c r="AZ273" s="54" t="s">
        <v>88</v>
      </c>
      <c r="BA273" s="9">
        <f t="shared" si="163"/>
        <v>0</v>
      </c>
      <c r="BB273" s="54" t="s">
        <v>94</v>
      </c>
      <c r="BC273" s="9">
        <f t="shared" si="164"/>
        <v>0</v>
      </c>
      <c r="BD273" s="54" t="s">
        <v>96</v>
      </c>
      <c r="BE273" s="9">
        <f t="shared" si="165"/>
        <v>0</v>
      </c>
      <c r="BF273" s="54" t="s">
        <v>102</v>
      </c>
      <c r="BG273" s="9">
        <f t="shared" si="166"/>
        <v>0</v>
      </c>
      <c r="BH273" s="9"/>
      <c r="BI273" s="54" t="s">
        <v>74</v>
      </c>
      <c r="BJ273" s="9">
        <f t="shared" si="167"/>
        <v>0</v>
      </c>
      <c r="BK273" s="55" t="s">
        <v>79</v>
      </c>
      <c r="BL273" s="9">
        <f t="shared" si="168"/>
        <v>0</v>
      </c>
      <c r="BM273" s="54" t="s">
        <v>87</v>
      </c>
      <c r="BN273" s="9">
        <f t="shared" si="169"/>
        <v>0</v>
      </c>
      <c r="BO273" s="54" t="s">
        <v>94</v>
      </c>
      <c r="BP273" s="9">
        <f t="shared" si="170"/>
        <v>0</v>
      </c>
      <c r="BQ273" s="54" t="s">
        <v>96</v>
      </c>
      <c r="BR273" s="9">
        <f t="shared" si="171"/>
        <v>0</v>
      </c>
      <c r="BS273" s="54" t="s">
        <v>102</v>
      </c>
      <c r="BT273" s="9">
        <f t="shared" si="172"/>
        <v>0</v>
      </c>
      <c r="BU273" s="9"/>
      <c r="BV273" s="54" t="s">
        <v>75</v>
      </c>
      <c r="BW273" s="9">
        <f t="shared" si="173"/>
        <v>0</v>
      </c>
      <c r="BX273" s="55" t="s">
        <v>138</v>
      </c>
      <c r="BY273" s="9">
        <f t="shared" si="174"/>
        <v>0</v>
      </c>
      <c r="BZ273" s="54" t="s">
        <v>88</v>
      </c>
      <c r="CA273" s="9">
        <f t="shared" si="175"/>
        <v>0</v>
      </c>
      <c r="CB273" s="54" t="s">
        <v>93</v>
      </c>
      <c r="CC273" s="9">
        <f t="shared" si="176"/>
        <v>0</v>
      </c>
      <c r="CD273" s="54" t="s">
        <v>99</v>
      </c>
      <c r="CE273" s="9">
        <f t="shared" si="177"/>
        <v>0</v>
      </c>
      <c r="CF273" s="54" t="s">
        <v>102</v>
      </c>
      <c r="CG273" s="9">
        <f t="shared" si="178"/>
        <v>0</v>
      </c>
      <c r="CH273" s="9"/>
      <c r="CI273" s="54" t="s">
        <v>75</v>
      </c>
      <c r="CJ273" s="9">
        <f t="shared" si="179"/>
        <v>0</v>
      </c>
      <c r="CK273" s="55" t="s">
        <v>138</v>
      </c>
      <c r="CL273" s="9">
        <f t="shared" si="180"/>
        <v>0</v>
      </c>
      <c r="CM273" s="54" t="s">
        <v>88</v>
      </c>
      <c r="CN273" s="9">
        <f t="shared" si="181"/>
        <v>0</v>
      </c>
      <c r="CO273" s="54" t="s">
        <v>93</v>
      </c>
      <c r="CP273" s="9">
        <f t="shared" si="182"/>
        <v>0</v>
      </c>
      <c r="CQ273" s="54" t="s">
        <v>99</v>
      </c>
      <c r="CR273" s="9">
        <f t="shared" si="183"/>
        <v>0</v>
      </c>
      <c r="CS273" s="54" t="s">
        <v>102</v>
      </c>
      <c r="CT273" s="9">
        <f t="shared" si="184"/>
        <v>0</v>
      </c>
    </row>
    <row r="274" spans="1:98" x14ac:dyDescent="0.15">
      <c r="A274" s="33" t="s">
        <v>709</v>
      </c>
      <c r="B274" s="34" t="s">
        <v>710</v>
      </c>
      <c r="C274" s="35" t="s">
        <v>170</v>
      </c>
      <c r="D274" s="35" t="s">
        <v>51</v>
      </c>
      <c r="E274" s="9"/>
      <c r="F274" s="36"/>
      <c r="G274" s="33">
        <v>74</v>
      </c>
      <c r="H274" s="9">
        <v>11</v>
      </c>
      <c r="I274" s="9">
        <v>28</v>
      </c>
      <c r="J274" s="9">
        <v>19</v>
      </c>
      <c r="K274" s="9">
        <v>36</v>
      </c>
      <c r="L274" s="9">
        <v>7.5</v>
      </c>
      <c r="M274" s="4">
        <f t="shared" si="148"/>
        <v>175.5</v>
      </c>
      <c r="N274" s="33"/>
      <c r="O274" s="9">
        <f>IF($D274="理科",IF(AND($M274&gt;='高考-分数线'!$C$2,$G274&gt;='高考-分数线'!$D$2),36,IF($G274&gt;='高考-分数线'!$D$2,18,0)),IF($D274="文科",IF(AND($M274&gt;='高考-分数线'!$C$3,$G274&gt;='高考-分数线'!$D$3),36,IF($G274&gt;='高考-分数线'!$D$3,18,0))))</f>
        <v>0</v>
      </c>
      <c r="P274" s="9">
        <f>IF($D274="理科",IF(AND($M274&gt;='高考-分数线'!$C$2,H274&gt;='高考-分数线'!$E$2),36,IF(H274&gt;='高考-分数线'!$E$2,18,0)),IF($D274="文科",IF(AND($M274&gt;='高考-分数线'!$C$3,H274&gt;='高考-分数线'!$E$3),36,IF(H274&gt;='高考-分数线'!$E$3,18,0))))</f>
        <v>0</v>
      </c>
      <c r="Q274" s="9">
        <f>IF($D274="理科",IF(AND($M274&gt;='高考-分数线'!$C$2,I274&gt;='高考-分数线'!$F$2),36,IF(I274&gt;='高考-分数线'!$F$2,18,0)),IF($D274="文科",IF(AND($M274&gt;='高考-分数线'!$C$3,I274&gt;='高考-分数线'!$F$3),36,IF(I274&gt;='高考-分数线'!$F$3,18,0))))</f>
        <v>0</v>
      </c>
      <c r="R274" s="9">
        <f>IF($D274="理科",IF(AND($M274&gt;='高考-分数线'!$C$2,J274&gt;='高考-分数线'!$G$2),36,IF(J274&gt;='高考-分数线'!$G$2,18,0)),IF($D274="文科",IF(AND($M274&gt;='高考-分数线'!$C$3,J274&gt;='高考-分数线'!$G$3),36,IF(J274&gt;='高考-分数线'!$G$3,18,0))))</f>
        <v>0</v>
      </c>
      <c r="S274" s="9">
        <f>IF($D274="理科",IF(AND($M274&gt;='高考-分数线'!$C$2,K274&gt;='高考-分数线'!$H$2),36,IF(K274&gt;='高考-分数线'!$H$2,18,0)),IF($D274="文科",IF(AND($M274&gt;='高考-分数线'!$C$3,K274&gt;='高考-分数线'!$H$3),36,IF(K274&gt;='高考-分数线'!$H$3,18,0))))</f>
        <v>0</v>
      </c>
      <c r="T274" s="9">
        <f>IF($D274="理科",IF(AND($M274&gt;='高考-分数线'!$C$2,L274&gt;='高考-分数线'!$I$2),36,IF(L274&gt;='高考-分数线'!$I$2,18,0)),IF($D274="文科",IF(AND($M274&gt;='高考-分数线'!$C$3,L274&gt;='高考-分数线'!$I$3),36,IF(L274&gt;='高考-分数线'!$I$3,18,0))))</f>
        <v>0</v>
      </c>
      <c r="U274" s="33"/>
      <c r="V274" s="54" t="s">
        <v>74</v>
      </c>
      <c r="W274" s="9">
        <f t="shared" si="149"/>
        <v>0</v>
      </c>
      <c r="X274" s="54" t="s">
        <v>79</v>
      </c>
      <c r="Y274" s="9">
        <f t="shared" si="150"/>
        <v>0</v>
      </c>
      <c r="Z274" s="54" t="s">
        <v>86</v>
      </c>
      <c r="AA274" s="9">
        <f t="shared" si="151"/>
        <v>0</v>
      </c>
      <c r="AB274" s="54" t="s">
        <v>91</v>
      </c>
      <c r="AC274" s="9">
        <f t="shared" si="152"/>
        <v>0</v>
      </c>
      <c r="AD274" s="54" t="s">
        <v>96</v>
      </c>
      <c r="AE274" s="9">
        <f t="shared" si="153"/>
        <v>0</v>
      </c>
      <c r="AF274" s="54" t="s">
        <v>102</v>
      </c>
      <c r="AG274" s="9">
        <f t="shared" si="154"/>
        <v>0</v>
      </c>
      <c r="AH274" s="9"/>
      <c r="AI274" s="9" t="s">
        <v>77</v>
      </c>
      <c r="AJ274" s="9">
        <f t="shared" si="155"/>
        <v>0</v>
      </c>
      <c r="AK274" s="55" t="s">
        <v>83</v>
      </c>
      <c r="AL274" s="9">
        <f t="shared" si="156"/>
        <v>0</v>
      </c>
      <c r="AM274" s="9" t="s">
        <v>86</v>
      </c>
      <c r="AN274" s="9">
        <f t="shared" si="157"/>
        <v>0</v>
      </c>
      <c r="AO274" s="54" t="s">
        <v>93</v>
      </c>
      <c r="AP274" s="9">
        <f t="shared" si="158"/>
        <v>0</v>
      </c>
      <c r="AQ274" s="54" t="s">
        <v>99</v>
      </c>
      <c r="AR274" s="9">
        <f t="shared" si="159"/>
        <v>0</v>
      </c>
      <c r="AS274" s="54" t="s">
        <v>121</v>
      </c>
      <c r="AT274" s="9">
        <f t="shared" si="160"/>
        <v>0</v>
      </c>
      <c r="AU274" s="9"/>
      <c r="AV274" s="54" t="s">
        <v>74</v>
      </c>
      <c r="AW274" s="9">
        <f t="shared" si="161"/>
        <v>0</v>
      </c>
      <c r="AX274" s="54" t="s">
        <v>79</v>
      </c>
      <c r="AY274" s="9">
        <f t="shared" si="162"/>
        <v>0</v>
      </c>
      <c r="AZ274" s="54" t="s">
        <v>88</v>
      </c>
      <c r="BA274" s="9">
        <f t="shared" si="163"/>
        <v>0</v>
      </c>
      <c r="BB274" s="54" t="s">
        <v>95</v>
      </c>
      <c r="BC274" s="9">
        <f t="shared" si="164"/>
        <v>0</v>
      </c>
      <c r="BD274" s="54" t="s">
        <v>99</v>
      </c>
      <c r="BE274" s="9">
        <f t="shared" si="165"/>
        <v>0</v>
      </c>
      <c r="BF274" s="54" t="s">
        <v>102</v>
      </c>
      <c r="BG274" s="9">
        <f t="shared" si="166"/>
        <v>0</v>
      </c>
      <c r="BH274" s="9"/>
      <c r="BI274" s="54" t="s">
        <v>74</v>
      </c>
      <c r="BJ274" s="9">
        <f t="shared" si="167"/>
        <v>0</v>
      </c>
      <c r="BK274" s="55" t="s">
        <v>79</v>
      </c>
      <c r="BL274" s="9">
        <f t="shared" si="168"/>
        <v>0</v>
      </c>
      <c r="BM274" s="54" t="s">
        <v>87</v>
      </c>
      <c r="BN274" s="9">
        <f t="shared" si="169"/>
        <v>0</v>
      </c>
      <c r="BO274" s="54" t="s">
        <v>95</v>
      </c>
      <c r="BP274" s="9">
        <f t="shared" si="170"/>
        <v>0</v>
      </c>
      <c r="BQ274" s="54" t="s">
        <v>99</v>
      </c>
      <c r="BR274" s="9">
        <f t="shared" si="171"/>
        <v>0</v>
      </c>
      <c r="BS274" s="54" t="s">
        <v>102</v>
      </c>
      <c r="BT274" s="9">
        <f t="shared" si="172"/>
        <v>0</v>
      </c>
      <c r="BU274" s="9"/>
      <c r="BV274" s="54" t="s">
        <v>74</v>
      </c>
      <c r="BW274" s="9">
        <f t="shared" si="173"/>
        <v>0</v>
      </c>
      <c r="BX274" s="55" t="s">
        <v>137</v>
      </c>
      <c r="BY274" s="9">
        <f t="shared" si="174"/>
        <v>0</v>
      </c>
      <c r="BZ274" s="54" t="s">
        <v>85</v>
      </c>
      <c r="CA274" s="9">
        <f t="shared" si="175"/>
        <v>0</v>
      </c>
      <c r="CB274" s="54" t="s">
        <v>94</v>
      </c>
      <c r="CC274" s="9">
        <f t="shared" si="176"/>
        <v>0</v>
      </c>
      <c r="CD274" s="54" t="s">
        <v>96</v>
      </c>
      <c r="CE274" s="9">
        <f t="shared" si="177"/>
        <v>0</v>
      </c>
      <c r="CF274" s="54" t="s">
        <v>122</v>
      </c>
      <c r="CG274" s="9">
        <f t="shared" si="178"/>
        <v>0</v>
      </c>
      <c r="CH274" s="9"/>
      <c r="CI274" s="54" t="s">
        <v>74</v>
      </c>
      <c r="CJ274" s="9">
        <f t="shared" si="179"/>
        <v>0</v>
      </c>
      <c r="CK274" s="55" t="s">
        <v>137</v>
      </c>
      <c r="CL274" s="9">
        <f t="shared" si="180"/>
        <v>0</v>
      </c>
      <c r="CM274" s="54" t="s">
        <v>85</v>
      </c>
      <c r="CN274" s="9">
        <f t="shared" si="181"/>
        <v>0</v>
      </c>
      <c r="CO274" s="54" t="s">
        <v>94</v>
      </c>
      <c r="CP274" s="9">
        <f t="shared" si="182"/>
        <v>0</v>
      </c>
      <c r="CQ274" s="54" t="s">
        <v>96</v>
      </c>
      <c r="CR274" s="9">
        <f t="shared" si="183"/>
        <v>0</v>
      </c>
      <c r="CS274" s="54" t="s">
        <v>122</v>
      </c>
      <c r="CT274" s="9">
        <f t="shared" si="184"/>
        <v>0</v>
      </c>
    </row>
    <row r="275" spans="1:98" x14ac:dyDescent="0.15">
      <c r="A275" s="33" t="s">
        <v>711</v>
      </c>
      <c r="B275" s="34" t="s">
        <v>712</v>
      </c>
      <c r="C275" s="35" t="s">
        <v>170</v>
      </c>
      <c r="D275" s="35" t="s">
        <v>51</v>
      </c>
      <c r="E275" s="9"/>
      <c r="F275" s="36"/>
      <c r="G275" s="33">
        <v>60</v>
      </c>
      <c r="H275" s="9">
        <v>24</v>
      </c>
      <c r="I275" s="9">
        <v>29</v>
      </c>
      <c r="J275" s="9">
        <v>15</v>
      </c>
      <c r="K275" s="9">
        <v>20</v>
      </c>
      <c r="L275" s="9">
        <v>14</v>
      </c>
      <c r="M275" s="4">
        <f t="shared" si="148"/>
        <v>162</v>
      </c>
      <c r="N275" s="33"/>
      <c r="O275" s="9">
        <f>IF($D275="理科",IF(AND($M275&gt;='高考-分数线'!$C$2,$G275&gt;='高考-分数线'!$D$2),36,IF($G275&gt;='高考-分数线'!$D$2,18,0)),IF($D275="文科",IF(AND($M275&gt;='高考-分数线'!$C$3,$G275&gt;='高考-分数线'!$D$3),36,IF($G275&gt;='高考-分数线'!$D$3,18,0))))</f>
        <v>0</v>
      </c>
      <c r="P275" s="9">
        <f>IF($D275="理科",IF(AND($M275&gt;='高考-分数线'!$C$2,H275&gt;='高考-分数线'!$E$2),36,IF(H275&gt;='高考-分数线'!$E$2,18,0)),IF($D275="文科",IF(AND($M275&gt;='高考-分数线'!$C$3,H275&gt;='高考-分数线'!$E$3),36,IF(H275&gt;='高考-分数线'!$E$3,18,0))))</f>
        <v>0</v>
      </c>
      <c r="Q275" s="9">
        <f>IF($D275="理科",IF(AND($M275&gt;='高考-分数线'!$C$2,I275&gt;='高考-分数线'!$F$2),36,IF(I275&gt;='高考-分数线'!$F$2,18,0)),IF($D275="文科",IF(AND($M275&gt;='高考-分数线'!$C$3,I275&gt;='高考-分数线'!$F$3),36,IF(I275&gt;='高考-分数线'!$F$3,18,0))))</f>
        <v>0</v>
      </c>
      <c r="R275" s="9">
        <f>IF($D275="理科",IF(AND($M275&gt;='高考-分数线'!$C$2,J275&gt;='高考-分数线'!$G$2),36,IF(J275&gt;='高考-分数线'!$G$2,18,0)),IF($D275="文科",IF(AND($M275&gt;='高考-分数线'!$C$3,J275&gt;='高考-分数线'!$G$3),36,IF(J275&gt;='高考-分数线'!$G$3,18,0))))</f>
        <v>0</v>
      </c>
      <c r="S275" s="9">
        <f>IF($D275="理科",IF(AND($M275&gt;='高考-分数线'!$C$2,K275&gt;='高考-分数线'!$H$2),36,IF(K275&gt;='高考-分数线'!$H$2,18,0)),IF($D275="文科",IF(AND($M275&gt;='高考-分数线'!$C$3,K275&gt;='高考-分数线'!$H$3),36,IF(K275&gt;='高考-分数线'!$H$3,18,0))))</f>
        <v>0</v>
      </c>
      <c r="T275" s="9">
        <f>IF($D275="理科",IF(AND($M275&gt;='高考-分数线'!$C$2,L275&gt;='高考-分数线'!$I$2),36,IF(L275&gt;='高考-分数线'!$I$2,18,0)),IF($D275="文科",IF(AND($M275&gt;='高考-分数线'!$C$3,L275&gt;='高考-分数线'!$I$3),36,IF(L275&gt;='高考-分数线'!$I$3,18,0))))</f>
        <v>0</v>
      </c>
      <c r="U275" s="33"/>
      <c r="V275" s="54" t="s">
        <v>75</v>
      </c>
      <c r="W275" s="9">
        <f t="shared" si="149"/>
        <v>0</v>
      </c>
      <c r="X275" s="54" t="s">
        <v>81</v>
      </c>
      <c r="Y275" s="9">
        <f t="shared" si="150"/>
        <v>0</v>
      </c>
      <c r="Z275" s="54" t="s">
        <v>87</v>
      </c>
      <c r="AA275" s="9">
        <f t="shared" si="151"/>
        <v>0</v>
      </c>
      <c r="AB275" s="54" t="s">
        <v>95</v>
      </c>
      <c r="AC275" s="9">
        <f t="shared" si="152"/>
        <v>0</v>
      </c>
      <c r="AD275" s="54" t="s">
        <v>96</v>
      </c>
      <c r="AE275" s="9">
        <f t="shared" si="153"/>
        <v>0</v>
      </c>
      <c r="AF275" s="54" t="s">
        <v>121</v>
      </c>
      <c r="AG275" s="9">
        <f t="shared" si="154"/>
        <v>0</v>
      </c>
      <c r="AH275" s="9"/>
      <c r="AI275" s="9" t="s">
        <v>77</v>
      </c>
      <c r="AJ275" s="9">
        <f t="shared" si="155"/>
        <v>0</v>
      </c>
      <c r="AK275" s="55" t="s">
        <v>81</v>
      </c>
      <c r="AL275" s="9">
        <f t="shared" si="156"/>
        <v>0</v>
      </c>
      <c r="AM275" s="9" t="s">
        <v>86</v>
      </c>
      <c r="AN275" s="9">
        <f t="shared" si="157"/>
        <v>0</v>
      </c>
      <c r="AO275" s="54" t="s">
        <v>93</v>
      </c>
      <c r="AP275" s="9">
        <f t="shared" si="158"/>
        <v>0</v>
      </c>
      <c r="AQ275" s="54" t="s">
        <v>99</v>
      </c>
      <c r="AR275" s="9">
        <f t="shared" si="159"/>
        <v>0</v>
      </c>
      <c r="AS275" s="54" t="s">
        <v>102</v>
      </c>
      <c r="AT275" s="9">
        <f t="shared" si="160"/>
        <v>0</v>
      </c>
      <c r="AU275" s="9"/>
      <c r="AV275" s="54" t="s">
        <v>74</v>
      </c>
      <c r="AW275" s="9">
        <f t="shared" si="161"/>
        <v>0</v>
      </c>
      <c r="AX275" s="54" t="s">
        <v>81</v>
      </c>
      <c r="AY275" s="9">
        <f t="shared" si="162"/>
        <v>0</v>
      </c>
      <c r="AZ275" s="54" t="s">
        <v>88</v>
      </c>
      <c r="BA275" s="9">
        <f t="shared" si="163"/>
        <v>0</v>
      </c>
      <c r="BB275" s="54" t="s">
        <v>93</v>
      </c>
      <c r="BC275" s="9">
        <f t="shared" si="164"/>
        <v>0</v>
      </c>
      <c r="BD275" s="54" t="s">
        <v>96</v>
      </c>
      <c r="BE275" s="9">
        <f t="shared" si="165"/>
        <v>0</v>
      </c>
      <c r="BF275" s="54" t="s">
        <v>122</v>
      </c>
      <c r="BG275" s="9">
        <f t="shared" si="166"/>
        <v>0</v>
      </c>
      <c r="BH275" s="9"/>
      <c r="BI275" s="54" t="s">
        <v>74</v>
      </c>
      <c r="BJ275" s="9">
        <f t="shared" si="167"/>
        <v>0</v>
      </c>
      <c r="BK275" s="55" t="s">
        <v>81</v>
      </c>
      <c r="BL275" s="9">
        <f t="shared" si="168"/>
        <v>0</v>
      </c>
      <c r="BM275" s="54" t="s">
        <v>87</v>
      </c>
      <c r="BN275" s="9">
        <f t="shared" si="169"/>
        <v>0</v>
      </c>
      <c r="BO275" s="54" t="s">
        <v>93</v>
      </c>
      <c r="BP275" s="9">
        <f t="shared" si="170"/>
        <v>0</v>
      </c>
      <c r="BQ275" s="54" t="s">
        <v>96</v>
      </c>
      <c r="BR275" s="9">
        <f t="shared" si="171"/>
        <v>0</v>
      </c>
      <c r="BS275" s="54" t="s">
        <v>122</v>
      </c>
      <c r="BT275" s="9">
        <f t="shared" si="172"/>
        <v>0</v>
      </c>
      <c r="BU275" s="9"/>
      <c r="BV275" s="54" t="s">
        <v>75</v>
      </c>
      <c r="BW275" s="9">
        <f t="shared" si="173"/>
        <v>0</v>
      </c>
      <c r="BX275" s="55" t="s">
        <v>138</v>
      </c>
      <c r="BY275" s="9">
        <f t="shared" si="174"/>
        <v>0</v>
      </c>
      <c r="BZ275" s="54" t="s">
        <v>88</v>
      </c>
      <c r="CA275" s="9">
        <f t="shared" si="175"/>
        <v>0</v>
      </c>
      <c r="CB275" s="54" t="s">
        <v>93</v>
      </c>
      <c r="CC275" s="9">
        <f t="shared" si="176"/>
        <v>0</v>
      </c>
      <c r="CD275" s="54" t="s">
        <v>99</v>
      </c>
      <c r="CE275" s="9">
        <f t="shared" si="177"/>
        <v>0</v>
      </c>
      <c r="CF275" s="54" t="s">
        <v>102</v>
      </c>
      <c r="CG275" s="9">
        <f t="shared" si="178"/>
        <v>0</v>
      </c>
      <c r="CH275" s="9"/>
      <c r="CI275" s="54" t="s">
        <v>75</v>
      </c>
      <c r="CJ275" s="9">
        <f t="shared" si="179"/>
        <v>0</v>
      </c>
      <c r="CK275" s="55" t="s">
        <v>138</v>
      </c>
      <c r="CL275" s="9">
        <f t="shared" si="180"/>
        <v>0</v>
      </c>
      <c r="CM275" s="54" t="s">
        <v>88</v>
      </c>
      <c r="CN275" s="9">
        <f t="shared" si="181"/>
        <v>0</v>
      </c>
      <c r="CO275" s="54" t="s">
        <v>93</v>
      </c>
      <c r="CP275" s="9">
        <f t="shared" si="182"/>
        <v>0</v>
      </c>
      <c r="CQ275" s="54" t="s">
        <v>99</v>
      </c>
      <c r="CR275" s="9">
        <f t="shared" si="183"/>
        <v>0</v>
      </c>
      <c r="CS275" s="54" t="s">
        <v>102</v>
      </c>
      <c r="CT275" s="9">
        <f t="shared" si="184"/>
        <v>0</v>
      </c>
    </row>
    <row r="276" spans="1:98" x14ac:dyDescent="0.15">
      <c r="A276" s="33" t="s">
        <v>713</v>
      </c>
      <c r="B276" s="34" t="s">
        <v>714</v>
      </c>
      <c r="C276" s="35" t="s">
        <v>648</v>
      </c>
      <c r="D276" s="35" t="s">
        <v>51</v>
      </c>
      <c r="E276" s="9"/>
      <c r="F276" s="36"/>
      <c r="G276" s="33">
        <v>83</v>
      </c>
      <c r="H276" s="9">
        <v>19</v>
      </c>
      <c r="I276" s="9">
        <v>23</v>
      </c>
      <c r="J276" s="9">
        <v>9</v>
      </c>
      <c r="K276" s="9">
        <v>12</v>
      </c>
      <c r="L276" s="9">
        <v>13.5</v>
      </c>
      <c r="M276" s="4">
        <f t="shared" si="148"/>
        <v>159.5</v>
      </c>
      <c r="N276" s="33"/>
      <c r="O276" s="9">
        <f>IF($D276="理科",IF(AND($M276&gt;='高考-分数线'!$C$2,$G276&gt;='高考-分数线'!$D$2),36,IF($G276&gt;='高考-分数线'!$D$2,18,0)),IF($D276="文科",IF(AND($M276&gt;='高考-分数线'!$C$3,$G276&gt;='高考-分数线'!$D$3),36,IF($G276&gt;='高考-分数线'!$D$3,18,0))))</f>
        <v>0</v>
      </c>
      <c r="P276" s="9">
        <f>IF($D276="理科",IF(AND($M276&gt;='高考-分数线'!$C$2,H276&gt;='高考-分数线'!$E$2),36,IF(H276&gt;='高考-分数线'!$E$2,18,0)),IF($D276="文科",IF(AND($M276&gt;='高考-分数线'!$C$3,H276&gt;='高考-分数线'!$E$3),36,IF(H276&gt;='高考-分数线'!$E$3,18,0))))</f>
        <v>0</v>
      </c>
      <c r="Q276" s="9">
        <f>IF($D276="理科",IF(AND($M276&gt;='高考-分数线'!$C$2,I276&gt;='高考-分数线'!$F$2),36,IF(I276&gt;='高考-分数线'!$F$2,18,0)),IF($D276="文科",IF(AND($M276&gt;='高考-分数线'!$C$3,I276&gt;='高考-分数线'!$F$3),36,IF(I276&gt;='高考-分数线'!$F$3,18,0))))</f>
        <v>0</v>
      </c>
      <c r="R276" s="9">
        <f>IF($D276="理科",IF(AND($M276&gt;='高考-分数线'!$C$2,J276&gt;='高考-分数线'!$G$2),36,IF(J276&gt;='高考-分数线'!$G$2,18,0)),IF($D276="文科",IF(AND($M276&gt;='高考-分数线'!$C$3,J276&gt;='高考-分数线'!$G$3),36,IF(J276&gt;='高考-分数线'!$G$3,18,0))))</f>
        <v>0</v>
      </c>
      <c r="S276" s="9">
        <f>IF($D276="理科",IF(AND($M276&gt;='高考-分数线'!$C$2,K276&gt;='高考-分数线'!$H$2),36,IF(K276&gt;='高考-分数线'!$H$2,18,0)),IF($D276="文科",IF(AND($M276&gt;='高考-分数线'!$C$3,K276&gt;='高考-分数线'!$H$3),36,IF(K276&gt;='高考-分数线'!$H$3,18,0))))</f>
        <v>0</v>
      </c>
      <c r="T276" s="9">
        <f>IF($D276="理科",IF(AND($M276&gt;='高考-分数线'!$C$2,L276&gt;='高考-分数线'!$I$2),36,IF(L276&gt;='高考-分数线'!$I$2,18,0)),IF($D276="文科",IF(AND($M276&gt;='高考-分数线'!$C$3,L276&gt;='高考-分数线'!$I$3),36,IF(L276&gt;='高考-分数线'!$I$3,18,0))))</f>
        <v>0</v>
      </c>
      <c r="U276" s="33"/>
      <c r="V276" s="54" t="s">
        <v>75</v>
      </c>
      <c r="W276" s="9">
        <f t="shared" si="149"/>
        <v>0</v>
      </c>
      <c r="X276" s="54" t="s">
        <v>81</v>
      </c>
      <c r="Y276" s="9">
        <f t="shared" si="150"/>
        <v>0</v>
      </c>
      <c r="Z276" s="54" t="s">
        <v>87</v>
      </c>
      <c r="AA276" s="9">
        <f t="shared" si="151"/>
        <v>0</v>
      </c>
      <c r="AB276" s="54" t="s">
        <v>95</v>
      </c>
      <c r="AC276" s="9">
        <f t="shared" si="152"/>
        <v>0</v>
      </c>
      <c r="AD276" s="54" t="s">
        <v>96</v>
      </c>
      <c r="AE276" s="9">
        <f t="shared" si="153"/>
        <v>0</v>
      </c>
      <c r="AF276" s="54" t="s">
        <v>121</v>
      </c>
      <c r="AG276" s="9">
        <f t="shared" si="154"/>
        <v>0</v>
      </c>
      <c r="AH276" s="9"/>
      <c r="AI276" s="9" t="s">
        <v>74</v>
      </c>
      <c r="AJ276" s="9">
        <f t="shared" si="155"/>
        <v>0</v>
      </c>
      <c r="AK276" s="55" t="s">
        <v>79</v>
      </c>
      <c r="AL276" s="9">
        <f t="shared" si="156"/>
        <v>0</v>
      </c>
      <c r="AM276" s="9" t="s">
        <v>90</v>
      </c>
      <c r="AN276" s="9">
        <f t="shared" si="157"/>
        <v>0</v>
      </c>
      <c r="AO276" s="54" t="s">
        <v>94</v>
      </c>
      <c r="AP276" s="9">
        <f t="shared" si="158"/>
        <v>0</v>
      </c>
      <c r="AQ276" s="54" t="s">
        <v>99</v>
      </c>
      <c r="AR276" s="9">
        <f t="shared" si="159"/>
        <v>0</v>
      </c>
      <c r="AS276" s="54" t="s">
        <v>122</v>
      </c>
      <c r="AT276" s="9">
        <f t="shared" si="160"/>
        <v>0</v>
      </c>
      <c r="AU276" s="9"/>
      <c r="AV276" s="54" t="s">
        <v>74</v>
      </c>
      <c r="AW276" s="9">
        <f t="shared" si="161"/>
        <v>0</v>
      </c>
      <c r="AX276" s="54" t="s">
        <v>80</v>
      </c>
      <c r="AY276" s="9">
        <f t="shared" si="162"/>
        <v>0</v>
      </c>
      <c r="AZ276" s="54" t="s">
        <v>90</v>
      </c>
      <c r="BA276" s="9">
        <f t="shared" si="163"/>
        <v>0</v>
      </c>
      <c r="BB276" s="54" t="s">
        <v>95</v>
      </c>
      <c r="BC276" s="9">
        <f t="shared" si="164"/>
        <v>0</v>
      </c>
      <c r="BD276" s="54" t="s">
        <v>99</v>
      </c>
      <c r="BE276" s="9">
        <f t="shared" si="165"/>
        <v>0</v>
      </c>
      <c r="BF276" s="54" t="s">
        <v>122</v>
      </c>
      <c r="BG276" s="9">
        <f t="shared" si="166"/>
        <v>0</v>
      </c>
      <c r="BH276" s="9"/>
      <c r="BI276" s="54" t="s">
        <v>74</v>
      </c>
      <c r="BJ276" s="9">
        <f t="shared" si="167"/>
        <v>0</v>
      </c>
      <c r="BK276" s="55" t="s">
        <v>80</v>
      </c>
      <c r="BL276" s="9">
        <f t="shared" si="168"/>
        <v>0</v>
      </c>
      <c r="BM276" s="54" t="s">
        <v>90</v>
      </c>
      <c r="BN276" s="9">
        <f t="shared" si="169"/>
        <v>0</v>
      </c>
      <c r="BO276" s="54" t="s">
        <v>95</v>
      </c>
      <c r="BP276" s="9">
        <f t="shared" si="170"/>
        <v>0</v>
      </c>
      <c r="BQ276" s="54" t="s">
        <v>99</v>
      </c>
      <c r="BR276" s="9">
        <f t="shared" si="171"/>
        <v>0</v>
      </c>
      <c r="BS276" s="54" t="s">
        <v>122</v>
      </c>
      <c r="BT276" s="9">
        <f t="shared" si="172"/>
        <v>0</v>
      </c>
      <c r="BU276" s="9"/>
      <c r="BV276" s="54" t="s">
        <v>75</v>
      </c>
      <c r="BW276" s="9">
        <f t="shared" si="173"/>
        <v>0</v>
      </c>
      <c r="BX276" s="55" t="s">
        <v>138</v>
      </c>
      <c r="BY276" s="9">
        <f t="shared" si="174"/>
        <v>0</v>
      </c>
      <c r="BZ276" s="54" t="s">
        <v>88</v>
      </c>
      <c r="CA276" s="9">
        <f t="shared" si="175"/>
        <v>0</v>
      </c>
      <c r="CB276" s="54" t="s">
        <v>93</v>
      </c>
      <c r="CC276" s="9">
        <f t="shared" si="176"/>
        <v>0</v>
      </c>
      <c r="CD276" s="54" t="s">
        <v>99</v>
      </c>
      <c r="CE276" s="9">
        <f t="shared" si="177"/>
        <v>0</v>
      </c>
      <c r="CF276" s="54" t="s">
        <v>102</v>
      </c>
      <c r="CG276" s="9">
        <f t="shared" si="178"/>
        <v>0</v>
      </c>
      <c r="CH276" s="9"/>
      <c r="CI276" s="54" t="s">
        <v>75</v>
      </c>
      <c r="CJ276" s="9">
        <f t="shared" si="179"/>
        <v>0</v>
      </c>
      <c r="CK276" s="55" t="s">
        <v>138</v>
      </c>
      <c r="CL276" s="9">
        <f t="shared" si="180"/>
        <v>0</v>
      </c>
      <c r="CM276" s="54" t="s">
        <v>88</v>
      </c>
      <c r="CN276" s="9">
        <f t="shared" si="181"/>
        <v>0</v>
      </c>
      <c r="CO276" s="54" t="s">
        <v>93</v>
      </c>
      <c r="CP276" s="9">
        <f t="shared" si="182"/>
        <v>0</v>
      </c>
      <c r="CQ276" s="54" t="s">
        <v>99</v>
      </c>
      <c r="CR276" s="9">
        <f t="shared" si="183"/>
        <v>0</v>
      </c>
      <c r="CS276" s="54" t="s">
        <v>102</v>
      </c>
      <c r="CT276" s="9">
        <f t="shared" si="184"/>
        <v>0</v>
      </c>
    </row>
    <row r="277" spans="1:98" x14ac:dyDescent="0.15">
      <c r="A277" s="33" t="s">
        <v>715</v>
      </c>
      <c r="B277" s="34" t="s">
        <v>716</v>
      </c>
      <c r="C277" s="35" t="s">
        <v>170</v>
      </c>
      <c r="D277" s="35" t="s">
        <v>51</v>
      </c>
      <c r="E277" s="9"/>
      <c r="F277" s="36"/>
      <c r="G277" s="33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  <c r="M277" s="4">
        <f t="shared" si="148"/>
        <v>0</v>
      </c>
      <c r="N277" s="33"/>
      <c r="O277" s="9">
        <f>IF($D277="理科",IF(AND($M277&gt;='高考-分数线'!$C$2,$G277&gt;='高考-分数线'!$D$2),36,IF($G277&gt;='高考-分数线'!$D$2,18,0)),IF($D277="文科",IF(AND($M277&gt;='高考-分数线'!$C$3,$G277&gt;='高考-分数线'!$D$3),36,IF($G277&gt;='高考-分数线'!$D$3,18,0))))</f>
        <v>0</v>
      </c>
      <c r="P277" s="9">
        <f>IF($D277="理科",IF(AND($M277&gt;='高考-分数线'!$C$2,H277&gt;='高考-分数线'!$E$2),36,IF(H277&gt;='高考-分数线'!$E$2,18,0)),IF($D277="文科",IF(AND($M277&gt;='高考-分数线'!$C$3,H277&gt;='高考-分数线'!$E$3),36,IF(H277&gt;='高考-分数线'!$E$3,18,0))))</f>
        <v>0</v>
      </c>
      <c r="Q277" s="9">
        <f>IF($D277="理科",IF(AND($M277&gt;='高考-分数线'!$C$2,I277&gt;='高考-分数线'!$F$2),36,IF(I277&gt;='高考-分数线'!$F$2,18,0)),IF($D277="文科",IF(AND($M277&gt;='高考-分数线'!$C$3,I277&gt;='高考-分数线'!$F$3),36,IF(I277&gt;='高考-分数线'!$F$3,18,0))))</f>
        <v>0</v>
      </c>
      <c r="R277" s="9">
        <f>IF($D277="理科",IF(AND($M277&gt;='高考-分数线'!$C$2,J277&gt;='高考-分数线'!$G$2),36,IF(J277&gt;='高考-分数线'!$G$2,18,0)),IF($D277="文科",IF(AND($M277&gt;='高考-分数线'!$C$3,J277&gt;='高考-分数线'!$G$3),36,IF(J277&gt;='高考-分数线'!$G$3,18,0))))</f>
        <v>0</v>
      </c>
      <c r="S277" s="9">
        <f>IF($D277="理科",IF(AND($M277&gt;='高考-分数线'!$C$2,K277&gt;='高考-分数线'!$H$2),36,IF(K277&gt;='高考-分数线'!$H$2,18,0)),IF($D277="文科",IF(AND($M277&gt;='高考-分数线'!$C$3,K277&gt;='高考-分数线'!$H$3),36,IF(K277&gt;='高考-分数线'!$H$3,18,0))))</f>
        <v>0</v>
      </c>
      <c r="T277" s="9">
        <f>IF($D277="理科",IF(AND($M277&gt;='高考-分数线'!$C$2,L277&gt;='高考-分数线'!$I$2),36,IF(L277&gt;='高考-分数线'!$I$2,18,0)),IF($D277="文科",IF(AND($M277&gt;='高考-分数线'!$C$3,L277&gt;='高考-分数线'!$I$3),36,IF(L277&gt;='高考-分数线'!$I$3,18,0))))</f>
        <v>0</v>
      </c>
      <c r="U277" s="33"/>
      <c r="V277" s="54" t="s">
        <v>76</v>
      </c>
      <c r="W277" s="9">
        <f t="shared" si="149"/>
        <v>0</v>
      </c>
      <c r="X277" s="54" t="s">
        <v>83</v>
      </c>
      <c r="Y277" s="9">
        <f t="shared" si="150"/>
        <v>0</v>
      </c>
      <c r="Z277" s="54" t="s">
        <v>85</v>
      </c>
      <c r="AA277" s="9">
        <f t="shared" si="151"/>
        <v>0</v>
      </c>
      <c r="AB277" s="54" t="s">
        <v>91</v>
      </c>
      <c r="AC277" s="9">
        <f t="shared" si="152"/>
        <v>0</v>
      </c>
      <c r="AD277" s="54" t="s">
        <v>125</v>
      </c>
      <c r="AE277" s="9">
        <f t="shared" si="153"/>
        <v>0</v>
      </c>
      <c r="AF277" s="54" t="s">
        <v>125</v>
      </c>
      <c r="AG277" s="9">
        <f t="shared" si="154"/>
        <v>0</v>
      </c>
      <c r="AH277" s="9"/>
      <c r="AI277" s="9" t="s">
        <v>77</v>
      </c>
      <c r="AJ277" s="9">
        <f t="shared" si="155"/>
        <v>0</v>
      </c>
      <c r="AK277" s="55" t="s">
        <v>81</v>
      </c>
      <c r="AL277" s="9">
        <f t="shared" si="156"/>
        <v>0</v>
      </c>
      <c r="AM277" s="9" t="s">
        <v>88</v>
      </c>
      <c r="AN277" s="9">
        <f t="shared" si="157"/>
        <v>0</v>
      </c>
      <c r="AO277" s="54" t="s">
        <v>91</v>
      </c>
      <c r="AP277" s="9">
        <f t="shared" si="158"/>
        <v>0</v>
      </c>
      <c r="AQ277" s="54" t="s">
        <v>96</v>
      </c>
      <c r="AR277" s="9">
        <f t="shared" si="159"/>
        <v>0</v>
      </c>
      <c r="AS277" s="54" t="s">
        <v>102</v>
      </c>
      <c r="AT277" s="9">
        <f t="shared" si="160"/>
        <v>0</v>
      </c>
      <c r="AU277" s="9"/>
      <c r="AV277" s="54" t="s">
        <v>74</v>
      </c>
      <c r="AW277" s="9">
        <f t="shared" si="161"/>
        <v>0</v>
      </c>
      <c r="AX277" s="54" t="s">
        <v>81</v>
      </c>
      <c r="AY277" s="9">
        <f t="shared" si="162"/>
        <v>0</v>
      </c>
      <c r="AZ277" s="54" t="s">
        <v>89</v>
      </c>
      <c r="BA277" s="9">
        <f t="shared" si="163"/>
        <v>0</v>
      </c>
      <c r="BB277" s="54" t="s">
        <v>91</v>
      </c>
      <c r="BC277" s="9">
        <f t="shared" si="164"/>
        <v>0</v>
      </c>
      <c r="BD277" s="54" t="s">
        <v>96</v>
      </c>
      <c r="BE277" s="9">
        <f t="shared" si="165"/>
        <v>0</v>
      </c>
      <c r="BF277" s="54" t="s">
        <v>102</v>
      </c>
      <c r="BG277" s="9">
        <f t="shared" si="166"/>
        <v>0</v>
      </c>
      <c r="BH277" s="9"/>
      <c r="BI277" s="54" t="s">
        <v>74</v>
      </c>
      <c r="BJ277" s="9">
        <f t="shared" si="167"/>
        <v>0</v>
      </c>
      <c r="BK277" s="55" t="s">
        <v>81</v>
      </c>
      <c r="BL277" s="9">
        <f t="shared" si="168"/>
        <v>0</v>
      </c>
      <c r="BM277" s="54" t="s">
        <v>89</v>
      </c>
      <c r="BN277" s="9">
        <f t="shared" si="169"/>
        <v>0</v>
      </c>
      <c r="BO277" s="54" t="s">
        <v>91</v>
      </c>
      <c r="BP277" s="9">
        <f t="shared" si="170"/>
        <v>0</v>
      </c>
      <c r="BQ277" s="54" t="s">
        <v>96</v>
      </c>
      <c r="BR277" s="9">
        <f t="shared" si="171"/>
        <v>0</v>
      </c>
      <c r="BS277" s="54" t="s">
        <v>102</v>
      </c>
      <c r="BT277" s="9">
        <f t="shared" si="172"/>
        <v>0</v>
      </c>
      <c r="BU277" s="9"/>
      <c r="BV277" s="54" t="s">
        <v>73</v>
      </c>
      <c r="BW277" s="9">
        <f t="shared" si="173"/>
        <v>0</v>
      </c>
      <c r="BX277" s="55" t="s">
        <v>83</v>
      </c>
      <c r="BY277" s="9">
        <f t="shared" si="174"/>
        <v>0</v>
      </c>
      <c r="BZ277" s="54" t="s">
        <v>85</v>
      </c>
      <c r="CA277" s="9">
        <f t="shared" si="175"/>
        <v>0</v>
      </c>
      <c r="CB277" s="54" t="s">
        <v>94</v>
      </c>
      <c r="CC277" s="9">
        <f t="shared" si="176"/>
        <v>0</v>
      </c>
      <c r="CD277" s="54" t="s">
        <v>96</v>
      </c>
      <c r="CE277" s="9">
        <f t="shared" si="177"/>
        <v>0</v>
      </c>
      <c r="CF277" s="54" t="s">
        <v>122</v>
      </c>
      <c r="CG277" s="9">
        <f t="shared" si="178"/>
        <v>0</v>
      </c>
      <c r="CH277" s="9"/>
      <c r="CI277" s="54" t="s">
        <v>73</v>
      </c>
      <c r="CJ277" s="9">
        <f t="shared" si="179"/>
        <v>0</v>
      </c>
      <c r="CK277" s="55" t="s">
        <v>83</v>
      </c>
      <c r="CL277" s="9">
        <f t="shared" si="180"/>
        <v>0</v>
      </c>
      <c r="CM277" s="54" t="s">
        <v>85</v>
      </c>
      <c r="CN277" s="9">
        <f t="shared" si="181"/>
        <v>0</v>
      </c>
      <c r="CO277" s="54" t="s">
        <v>94</v>
      </c>
      <c r="CP277" s="9">
        <f t="shared" si="182"/>
        <v>0</v>
      </c>
      <c r="CQ277" s="54" t="s">
        <v>96</v>
      </c>
      <c r="CR277" s="9">
        <f t="shared" si="183"/>
        <v>0</v>
      </c>
      <c r="CS277" s="54" t="s">
        <v>122</v>
      </c>
      <c r="CT277" s="9">
        <f t="shared" si="184"/>
        <v>0</v>
      </c>
    </row>
    <row r="278" spans="1:98" x14ac:dyDescent="0.15">
      <c r="A278" s="33" t="s">
        <v>717</v>
      </c>
      <c r="B278" s="34" t="s">
        <v>718</v>
      </c>
      <c r="C278" s="35" t="s">
        <v>170</v>
      </c>
      <c r="D278" s="35" t="s">
        <v>51</v>
      </c>
      <c r="E278" s="9"/>
      <c r="F278" s="36"/>
      <c r="G278" s="33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4">
        <f t="shared" si="148"/>
        <v>0</v>
      </c>
      <c r="N278" s="33"/>
      <c r="O278" s="9">
        <f>IF($D278="理科",IF(AND($M278&gt;='高考-分数线'!$C$2,$G278&gt;='高考-分数线'!$D$2),36,IF($G278&gt;='高考-分数线'!$D$2,18,0)),IF($D278="文科",IF(AND($M278&gt;='高考-分数线'!$C$3,$G278&gt;='高考-分数线'!$D$3),36,IF($G278&gt;='高考-分数线'!$D$3,18,0))))</f>
        <v>0</v>
      </c>
      <c r="P278" s="9">
        <f>IF($D278="理科",IF(AND($M278&gt;='高考-分数线'!$C$2,H278&gt;='高考-分数线'!$E$2),36,IF(H278&gt;='高考-分数线'!$E$2,18,0)),IF($D278="文科",IF(AND($M278&gt;='高考-分数线'!$C$3,H278&gt;='高考-分数线'!$E$3),36,IF(H278&gt;='高考-分数线'!$E$3,18,0))))</f>
        <v>0</v>
      </c>
      <c r="Q278" s="9">
        <f>IF($D278="理科",IF(AND($M278&gt;='高考-分数线'!$C$2,I278&gt;='高考-分数线'!$F$2),36,IF(I278&gt;='高考-分数线'!$F$2,18,0)),IF($D278="文科",IF(AND($M278&gt;='高考-分数线'!$C$3,I278&gt;='高考-分数线'!$F$3),36,IF(I278&gt;='高考-分数线'!$F$3,18,0))))</f>
        <v>0</v>
      </c>
      <c r="R278" s="9">
        <f>IF($D278="理科",IF(AND($M278&gt;='高考-分数线'!$C$2,J278&gt;='高考-分数线'!$G$2),36,IF(J278&gt;='高考-分数线'!$G$2,18,0)),IF($D278="文科",IF(AND($M278&gt;='高考-分数线'!$C$3,J278&gt;='高考-分数线'!$G$3),36,IF(J278&gt;='高考-分数线'!$G$3,18,0))))</f>
        <v>0</v>
      </c>
      <c r="S278" s="9">
        <f>IF($D278="理科",IF(AND($M278&gt;='高考-分数线'!$C$2,K278&gt;='高考-分数线'!$H$2),36,IF(K278&gt;='高考-分数线'!$H$2,18,0)),IF($D278="文科",IF(AND($M278&gt;='高考-分数线'!$C$3,K278&gt;='高考-分数线'!$H$3),36,IF(K278&gt;='高考-分数线'!$H$3,18,0))))</f>
        <v>0</v>
      </c>
      <c r="T278" s="9">
        <f>IF($D278="理科",IF(AND($M278&gt;='高考-分数线'!$C$2,L278&gt;='高考-分数线'!$I$2),36,IF(L278&gt;='高考-分数线'!$I$2,18,0)),IF($D278="文科",IF(AND($M278&gt;='高考-分数线'!$C$3,L278&gt;='高考-分数线'!$I$3),36,IF(L278&gt;='高考-分数线'!$I$3,18,0))))</f>
        <v>0</v>
      </c>
      <c r="U278" s="33"/>
      <c r="V278" s="54" t="s">
        <v>76</v>
      </c>
      <c r="W278" s="9">
        <f t="shared" si="149"/>
        <v>0</v>
      </c>
      <c r="X278" s="54" t="s">
        <v>83</v>
      </c>
      <c r="Y278" s="9">
        <f t="shared" si="150"/>
        <v>0</v>
      </c>
      <c r="Z278" s="54" t="s">
        <v>85</v>
      </c>
      <c r="AA278" s="9">
        <f t="shared" si="151"/>
        <v>0</v>
      </c>
      <c r="AB278" s="54" t="s">
        <v>91</v>
      </c>
      <c r="AC278" s="9">
        <f t="shared" si="152"/>
        <v>0</v>
      </c>
      <c r="AD278" s="54" t="s">
        <v>125</v>
      </c>
      <c r="AE278" s="9">
        <f t="shared" si="153"/>
        <v>0</v>
      </c>
      <c r="AF278" s="54" t="s">
        <v>125</v>
      </c>
      <c r="AG278" s="9">
        <f t="shared" si="154"/>
        <v>0</v>
      </c>
      <c r="AH278" s="9"/>
      <c r="AI278" s="9" t="s">
        <v>75</v>
      </c>
      <c r="AJ278" s="9">
        <f t="shared" si="155"/>
        <v>0</v>
      </c>
      <c r="AK278" s="55" t="s">
        <v>82</v>
      </c>
      <c r="AL278" s="9">
        <f t="shared" si="156"/>
        <v>0</v>
      </c>
      <c r="AM278" s="9" t="s">
        <v>85</v>
      </c>
      <c r="AN278" s="9">
        <f t="shared" si="157"/>
        <v>0</v>
      </c>
      <c r="AO278" s="54" t="s">
        <v>91</v>
      </c>
      <c r="AP278" s="9">
        <f t="shared" si="158"/>
        <v>0</v>
      </c>
      <c r="AQ278" s="54" t="s">
        <v>96</v>
      </c>
      <c r="AR278" s="9">
        <f t="shared" si="159"/>
        <v>0</v>
      </c>
      <c r="AS278" s="54" t="s">
        <v>102</v>
      </c>
      <c r="AT278" s="9">
        <f t="shared" si="160"/>
        <v>0</v>
      </c>
      <c r="AU278" s="9"/>
      <c r="AV278" s="54" t="s">
        <v>77</v>
      </c>
      <c r="AW278" s="9">
        <f t="shared" si="161"/>
        <v>0</v>
      </c>
      <c r="AX278" s="54" t="s">
        <v>132</v>
      </c>
      <c r="AY278" s="9">
        <f t="shared" si="162"/>
        <v>0</v>
      </c>
      <c r="AZ278" s="54" t="s">
        <v>88</v>
      </c>
      <c r="BA278" s="9">
        <f t="shared" si="163"/>
        <v>0</v>
      </c>
      <c r="BB278" s="54" t="s">
        <v>91</v>
      </c>
      <c r="BC278" s="9">
        <f t="shared" si="164"/>
        <v>0</v>
      </c>
      <c r="BD278" s="54" t="s">
        <v>96</v>
      </c>
      <c r="BE278" s="9">
        <f t="shared" si="165"/>
        <v>0</v>
      </c>
      <c r="BF278" s="54" t="s">
        <v>122</v>
      </c>
      <c r="BG278" s="9">
        <f t="shared" si="166"/>
        <v>0</v>
      </c>
      <c r="BH278" s="9"/>
      <c r="BI278" s="54" t="s">
        <v>77</v>
      </c>
      <c r="BJ278" s="9">
        <f t="shared" si="167"/>
        <v>0</v>
      </c>
      <c r="BK278" s="55" t="s">
        <v>83</v>
      </c>
      <c r="BL278" s="9">
        <f t="shared" si="168"/>
        <v>0</v>
      </c>
      <c r="BM278" s="54" t="s">
        <v>87</v>
      </c>
      <c r="BN278" s="9">
        <f t="shared" si="169"/>
        <v>0</v>
      </c>
      <c r="BO278" s="54" t="s">
        <v>91</v>
      </c>
      <c r="BP278" s="9">
        <f t="shared" si="170"/>
        <v>0</v>
      </c>
      <c r="BQ278" s="54" t="s">
        <v>96</v>
      </c>
      <c r="BR278" s="9">
        <f t="shared" si="171"/>
        <v>0</v>
      </c>
      <c r="BS278" s="54" t="s">
        <v>122</v>
      </c>
      <c r="BT278" s="9">
        <f t="shared" si="172"/>
        <v>0</v>
      </c>
      <c r="BU278" s="9"/>
      <c r="BV278" s="54" t="s">
        <v>75</v>
      </c>
      <c r="BW278" s="9">
        <f t="shared" si="173"/>
        <v>0</v>
      </c>
      <c r="BX278" s="55" t="s">
        <v>138</v>
      </c>
      <c r="BY278" s="9">
        <f t="shared" si="174"/>
        <v>0</v>
      </c>
      <c r="BZ278" s="54" t="s">
        <v>88</v>
      </c>
      <c r="CA278" s="9">
        <f t="shared" si="175"/>
        <v>0</v>
      </c>
      <c r="CB278" s="54" t="s">
        <v>93</v>
      </c>
      <c r="CC278" s="9">
        <f t="shared" si="176"/>
        <v>0</v>
      </c>
      <c r="CD278" s="54" t="s">
        <v>99</v>
      </c>
      <c r="CE278" s="9">
        <f t="shared" si="177"/>
        <v>0</v>
      </c>
      <c r="CF278" s="54" t="s">
        <v>102</v>
      </c>
      <c r="CG278" s="9">
        <f t="shared" si="178"/>
        <v>0</v>
      </c>
      <c r="CH278" s="9"/>
      <c r="CI278" s="54" t="s">
        <v>75</v>
      </c>
      <c r="CJ278" s="9">
        <f t="shared" si="179"/>
        <v>0</v>
      </c>
      <c r="CK278" s="55" t="s">
        <v>138</v>
      </c>
      <c r="CL278" s="9">
        <f t="shared" si="180"/>
        <v>0</v>
      </c>
      <c r="CM278" s="54" t="s">
        <v>88</v>
      </c>
      <c r="CN278" s="9">
        <f t="shared" si="181"/>
        <v>0</v>
      </c>
      <c r="CO278" s="54" t="s">
        <v>93</v>
      </c>
      <c r="CP278" s="9">
        <f t="shared" si="182"/>
        <v>0</v>
      </c>
      <c r="CQ278" s="54" t="s">
        <v>99</v>
      </c>
      <c r="CR278" s="9">
        <f t="shared" si="183"/>
        <v>0</v>
      </c>
      <c r="CS278" s="54" t="s">
        <v>102</v>
      </c>
      <c r="CT278" s="9">
        <f t="shared" si="184"/>
        <v>0</v>
      </c>
    </row>
    <row r="279" spans="1:98" x14ac:dyDescent="0.15">
      <c r="A279" s="33" t="s">
        <v>533</v>
      </c>
      <c r="B279" s="34" t="s">
        <v>719</v>
      </c>
      <c r="C279" s="35" t="s">
        <v>170</v>
      </c>
      <c r="D279" s="35" t="s">
        <v>51</v>
      </c>
      <c r="E279" s="9"/>
      <c r="F279" s="36"/>
      <c r="G279" s="33">
        <v>0</v>
      </c>
      <c r="H279" s="9">
        <v>0</v>
      </c>
      <c r="I279" s="9">
        <v>0</v>
      </c>
      <c r="J279" s="9">
        <v>0</v>
      </c>
      <c r="K279" s="9">
        <v>0</v>
      </c>
      <c r="L279" s="9">
        <v>0</v>
      </c>
      <c r="M279" s="4">
        <f t="shared" si="148"/>
        <v>0</v>
      </c>
      <c r="N279" s="33"/>
      <c r="O279" s="9">
        <f>IF($D279="理科",IF(AND($M279&gt;='高考-分数线'!$C$2,$G279&gt;='高考-分数线'!$D$2),36,IF($G279&gt;='高考-分数线'!$D$2,18,0)),IF($D279="文科",IF(AND($M279&gt;='高考-分数线'!$C$3,$G279&gt;='高考-分数线'!$D$3),36,IF($G279&gt;='高考-分数线'!$D$3,18,0))))</f>
        <v>0</v>
      </c>
      <c r="P279" s="9">
        <f>IF($D279="理科",IF(AND($M279&gt;='高考-分数线'!$C$2,H279&gt;='高考-分数线'!$E$2),36,IF(H279&gt;='高考-分数线'!$E$2,18,0)),IF($D279="文科",IF(AND($M279&gt;='高考-分数线'!$C$3,H279&gt;='高考-分数线'!$E$3),36,IF(H279&gt;='高考-分数线'!$E$3,18,0))))</f>
        <v>0</v>
      </c>
      <c r="Q279" s="9">
        <f>IF($D279="理科",IF(AND($M279&gt;='高考-分数线'!$C$2,I279&gt;='高考-分数线'!$F$2),36,IF(I279&gt;='高考-分数线'!$F$2,18,0)),IF($D279="文科",IF(AND($M279&gt;='高考-分数线'!$C$3,I279&gt;='高考-分数线'!$F$3),36,IF(I279&gt;='高考-分数线'!$F$3,18,0))))</f>
        <v>0</v>
      </c>
      <c r="R279" s="9">
        <f>IF($D279="理科",IF(AND($M279&gt;='高考-分数线'!$C$2,J279&gt;='高考-分数线'!$G$2),36,IF(J279&gt;='高考-分数线'!$G$2,18,0)),IF($D279="文科",IF(AND($M279&gt;='高考-分数线'!$C$3,J279&gt;='高考-分数线'!$G$3),36,IF(J279&gt;='高考-分数线'!$G$3,18,0))))</f>
        <v>0</v>
      </c>
      <c r="S279" s="9">
        <f>IF($D279="理科",IF(AND($M279&gt;='高考-分数线'!$C$2,K279&gt;='高考-分数线'!$H$2),36,IF(K279&gt;='高考-分数线'!$H$2,18,0)),IF($D279="文科",IF(AND($M279&gt;='高考-分数线'!$C$3,K279&gt;='高考-分数线'!$H$3),36,IF(K279&gt;='高考-分数线'!$H$3,18,0))))</f>
        <v>0</v>
      </c>
      <c r="T279" s="9">
        <f>IF($D279="理科",IF(AND($M279&gt;='高考-分数线'!$C$2,L279&gt;='高考-分数线'!$I$2),36,IF(L279&gt;='高考-分数线'!$I$2,18,0)),IF($D279="文科",IF(AND($M279&gt;='高考-分数线'!$C$3,L279&gt;='高考-分数线'!$I$3),36,IF(L279&gt;='高考-分数线'!$I$3,18,0))))</f>
        <v>0</v>
      </c>
      <c r="U279" s="33"/>
      <c r="V279" s="54" t="s">
        <v>74</v>
      </c>
      <c r="W279" s="9">
        <f t="shared" si="149"/>
        <v>0</v>
      </c>
      <c r="X279" s="54" t="s">
        <v>84</v>
      </c>
      <c r="Y279" s="9">
        <f t="shared" si="150"/>
        <v>0</v>
      </c>
      <c r="Z279" s="54" t="s">
        <v>88</v>
      </c>
      <c r="AA279" s="9">
        <f t="shared" si="151"/>
        <v>0</v>
      </c>
      <c r="AB279" s="54" t="s">
        <v>93</v>
      </c>
      <c r="AC279" s="9">
        <f t="shared" si="152"/>
        <v>0</v>
      </c>
      <c r="AD279" s="54" t="s">
        <v>125</v>
      </c>
      <c r="AE279" s="9">
        <f t="shared" si="153"/>
        <v>0</v>
      </c>
      <c r="AF279" s="54" t="s">
        <v>100</v>
      </c>
      <c r="AG279" s="9">
        <f t="shared" si="154"/>
        <v>0</v>
      </c>
      <c r="AH279" s="9"/>
      <c r="AI279" s="9" t="s">
        <v>76</v>
      </c>
      <c r="AJ279" s="9">
        <f t="shared" si="155"/>
        <v>0</v>
      </c>
      <c r="AK279" s="55" t="s">
        <v>83</v>
      </c>
      <c r="AL279" s="9">
        <f t="shared" si="156"/>
        <v>0</v>
      </c>
      <c r="AM279" s="9" t="s">
        <v>86</v>
      </c>
      <c r="AN279" s="9">
        <f t="shared" si="157"/>
        <v>0</v>
      </c>
      <c r="AO279" s="54" t="s">
        <v>93</v>
      </c>
      <c r="AP279" s="9">
        <f t="shared" si="158"/>
        <v>0</v>
      </c>
      <c r="AQ279" s="54" t="s">
        <v>99</v>
      </c>
      <c r="AR279" s="9">
        <f t="shared" si="159"/>
        <v>0</v>
      </c>
      <c r="AS279" s="54" t="s">
        <v>102</v>
      </c>
      <c r="AT279" s="9">
        <f t="shared" si="160"/>
        <v>0</v>
      </c>
      <c r="AU279" s="9"/>
      <c r="AV279" s="54" t="s">
        <v>73</v>
      </c>
      <c r="AW279" s="9">
        <f t="shared" si="161"/>
        <v>0</v>
      </c>
      <c r="AX279" s="54" t="s">
        <v>132</v>
      </c>
      <c r="AY279" s="9">
        <f t="shared" si="162"/>
        <v>0</v>
      </c>
      <c r="AZ279" s="54" t="s">
        <v>88</v>
      </c>
      <c r="BA279" s="9">
        <f t="shared" si="163"/>
        <v>0</v>
      </c>
      <c r="BB279" s="54" t="s">
        <v>95</v>
      </c>
      <c r="BC279" s="9">
        <f t="shared" si="164"/>
        <v>0</v>
      </c>
      <c r="BD279" s="54" t="s">
        <v>99</v>
      </c>
      <c r="BE279" s="9">
        <f t="shared" si="165"/>
        <v>0</v>
      </c>
      <c r="BF279" s="54" t="s">
        <v>122</v>
      </c>
      <c r="BG279" s="9">
        <f t="shared" si="166"/>
        <v>0</v>
      </c>
      <c r="BH279" s="9"/>
      <c r="BI279" s="54" t="s">
        <v>73</v>
      </c>
      <c r="BJ279" s="9">
        <f t="shared" si="167"/>
        <v>0</v>
      </c>
      <c r="BK279" s="55" t="s">
        <v>83</v>
      </c>
      <c r="BL279" s="9">
        <f t="shared" si="168"/>
        <v>0</v>
      </c>
      <c r="BM279" s="54" t="s">
        <v>135</v>
      </c>
      <c r="BN279" s="9">
        <f t="shared" si="169"/>
        <v>0</v>
      </c>
      <c r="BO279" s="54" t="s">
        <v>95</v>
      </c>
      <c r="BP279" s="9">
        <f t="shared" si="170"/>
        <v>0</v>
      </c>
      <c r="BQ279" s="54" t="s">
        <v>99</v>
      </c>
      <c r="BR279" s="9">
        <f t="shared" si="171"/>
        <v>0</v>
      </c>
      <c r="BS279" s="54" t="s">
        <v>122</v>
      </c>
      <c r="BT279" s="9">
        <f t="shared" si="172"/>
        <v>0</v>
      </c>
      <c r="BU279" s="9"/>
      <c r="BV279" s="54" t="s">
        <v>75</v>
      </c>
      <c r="BW279" s="9">
        <f t="shared" si="173"/>
        <v>0</v>
      </c>
      <c r="BX279" s="55" t="s">
        <v>138</v>
      </c>
      <c r="BY279" s="9">
        <f t="shared" si="174"/>
        <v>0</v>
      </c>
      <c r="BZ279" s="54" t="s">
        <v>88</v>
      </c>
      <c r="CA279" s="9">
        <f t="shared" si="175"/>
        <v>0</v>
      </c>
      <c r="CB279" s="54" t="s">
        <v>93</v>
      </c>
      <c r="CC279" s="9">
        <f t="shared" si="176"/>
        <v>0</v>
      </c>
      <c r="CD279" s="54" t="s">
        <v>99</v>
      </c>
      <c r="CE279" s="9">
        <f t="shared" si="177"/>
        <v>0</v>
      </c>
      <c r="CF279" s="54" t="s">
        <v>102</v>
      </c>
      <c r="CG279" s="9">
        <f t="shared" si="178"/>
        <v>0</v>
      </c>
      <c r="CH279" s="9"/>
      <c r="CI279" s="54" t="s">
        <v>75</v>
      </c>
      <c r="CJ279" s="9">
        <f t="shared" si="179"/>
        <v>0</v>
      </c>
      <c r="CK279" s="55" t="s">
        <v>138</v>
      </c>
      <c r="CL279" s="9">
        <f t="shared" si="180"/>
        <v>0</v>
      </c>
      <c r="CM279" s="54" t="s">
        <v>88</v>
      </c>
      <c r="CN279" s="9">
        <f t="shared" si="181"/>
        <v>0</v>
      </c>
      <c r="CO279" s="54" t="s">
        <v>93</v>
      </c>
      <c r="CP279" s="9">
        <f t="shared" si="182"/>
        <v>0</v>
      </c>
      <c r="CQ279" s="54" t="s">
        <v>99</v>
      </c>
      <c r="CR279" s="9">
        <f t="shared" si="183"/>
        <v>0</v>
      </c>
      <c r="CS279" s="54" t="s">
        <v>102</v>
      </c>
      <c r="CT279" s="9">
        <f t="shared" si="184"/>
        <v>0</v>
      </c>
    </row>
    <row r="280" spans="1:98" x14ac:dyDescent="0.15">
      <c r="A280" s="33" t="s">
        <v>720</v>
      </c>
      <c r="B280" s="34" t="s">
        <v>721</v>
      </c>
      <c r="C280" s="35" t="s">
        <v>170</v>
      </c>
      <c r="D280" s="35" t="s">
        <v>51</v>
      </c>
      <c r="E280" s="9"/>
      <c r="F280" s="36"/>
      <c r="G280" s="33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4">
        <f t="shared" si="148"/>
        <v>0</v>
      </c>
      <c r="N280" s="33"/>
      <c r="O280" s="9">
        <f>IF($D280="理科",IF(AND($M280&gt;='高考-分数线'!$C$2,$G280&gt;='高考-分数线'!$D$2),36,IF($G280&gt;='高考-分数线'!$D$2,18,0)),IF($D280="文科",IF(AND($M280&gt;='高考-分数线'!$C$3,$G280&gt;='高考-分数线'!$D$3),36,IF($G280&gt;='高考-分数线'!$D$3,18,0))))</f>
        <v>0</v>
      </c>
      <c r="P280" s="9">
        <f>IF($D280="理科",IF(AND($M280&gt;='高考-分数线'!$C$2,H280&gt;='高考-分数线'!$E$2),36,IF(H280&gt;='高考-分数线'!$E$2,18,0)),IF($D280="文科",IF(AND($M280&gt;='高考-分数线'!$C$3,H280&gt;='高考-分数线'!$E$3),36,IF(H280&gt;='高考-分数线'!$E$3,18,0))))</f>
        <v>0</v>
      </c>
      <c r="Q280" s="9">
        <f>IF($D280="理科",IF(AND($M280&gt;='高考-分数线'!$C$2,I280&gt;='高考-分数线'!$F$2),36,IF(I280&gt;='高考-分数线'!$F$2,18,0)),IF($D280="文科",IF(AND($M280&gt;='高考-分数线'!$C$3,I280&gt;='高考-分数线'!$F$3),36,IF(I280&gt;='高考-分数线'!$F$3,18,0))))</f>
        <v>0</v>
      </c>
      <c r="R280" s="9">
        <f>IF($D280="理科",IF(AND($M280&gt;='高考-分数线'!$C$2,J280&gt;='高考-分数线'!$G$2),36,IF(J280&gt;='高考-分数线'!$G$2,18,0)),IF($D280="文科",IF(AND($M280&gt;='高考-分数线'!$C$3,J280&gt;='高考-分数线'!$G$3),36,IF(J280&gt;='高考-分数线'!$G$3,18,0))))</f>
        <v>0</v>
      </c>
      <c r="S280" s="9">
        <f>IF($D280="理科",IF(AND($M280&gt;='高考-分数线'!$C$2,K280&gt;='高考-分数线'!$H$2),36,IF(K280&gt;='高考-分数线'!$H$2,18,0)),IF($D280="文科",IF(AND($M280&gt;='高考-分数线'!$C$3,K280&gt;='高考-分数线'!$H$3),36,IF(K280&gt;='高考-分数线'!$H$3,18,0))))</f>
        <v>0</v>
      </c>
      <c r="T280" s="9">
        <f>IF($D280="理科",IF(AND($M280&gt;='高考-分数线'!$C$2,L280&gt;='高考-分数线'!$I$2),36,IF(L280&gt;='高考-分数线'!$I$2,18,0)),IF($D280="文科",IF(AND($M280&gt;='高考-分数线'!$C$3,L280&gt;='高考-分数线'!$I$3),36,IF(L280&gt;='高考-分数线'!$I$3,18,0))))</f>
        <v>0</v>
      </c>
      <c r="U280" s="33"/>
      <c r="V280" s="54" t="s">
        <v>76</v>
      </c>
      <c r="W280" s="9">
        <f t="shared" si="149"/>
        <v>0</v>
      </c>
      <c r="X280" s="54" t="s">
        <v>83</v>
      </c>
      <c r="Y280" s="9">
        <f t="shared" si="150"/>
        <v>0</v>
      </c>
      <c r="Z280" s="54" t="s">
        <v>85</v>
      </c>
      <c r="AA280" s="9">
        <f t="shared" si="151"/>
        <v>0</v>
      </c>
      <c r="AB280" s="54" t="s">
        <v>91</v>
      </c>
      <c r="AC280" s="9">
        <f t="shared" si="152"/>
        <v>0</v>
      </c>
      <c r="AD280" s="54" t="s">
        <v>125</v>
      </c>
      <c r="AE280" s="9">
        <f t="shared" si="153"/>
        <v>0</v>
      </c>
      <c r="AF280" s="54" t="s">
        <v>125</v>
      </c>
      <c r="AG280" s="9">
        <f t="shared" si="154"/>
        <v>0</v>
      </c>
      <c r="AH280" s="9"/>
      <c r="AI280" s="9" t="s">
        <v>75</v>
      </c>
      <c r="AJ280" s="9">
        <f t="shared" si="155"/>
        <v>0</v>
      </c>
      <c r="AK280" s="55" t="s">
        <v>81</v>
      </c>
      <c r="AL280" s="9">
        <f t="shared" si="156"/>
        <v>0</v>
      </c>
      <c r="AM280" s="9" t="s">
        <v>88</v>
      </c>
      <c r="AN280" s="9">
        <f t="shared" si="157"/>
        <v>0</v>
      </c>
      <c r="AO280" s="54" t="s">
        <v>95</v>
      </c>
      <c r="AP280" s="9">
        <f t="shared" si="158"/>
        <v>0</v>
      </c>
      <c r="AQ280" s="54" t="s">
        <v>96</v>
      </c>
      <c r="AR280" s="9">
        <f t="shared" si="159"/>
        <v>0</v>
      </c>
      <c r="AS280" s="54" t="s">
        <v>102</v>
      </c>
      <c r="AT280" s="9">
        <f t="shared" si="160"/>
        <v>0</v>
      </c>
      <c r="AU280" s="9"/>
      <c r="AV280" s="54" t="s">
        <v>74</v>
      </c>
      <c r="AW280" s="9">
        <f t="shared" si="161"/>
        <v>0</v>
      </c>
      <c r="AX280" s="54" t="s">
        <v>81</v>
      </c>
      <c r="AY280" s="9">
        <f t="shared" si="162"/>
        <v>0</v>
      </c>
      <c r="AZ280" s="54" t="s">
        <v>85</v>
      </c>
      <c r="BA280" s="9">
        <f t="shared" si="163"/>
        <v>0</v>
      </c>
      <c r="BB280" s="54" t="s">
        <v>95</v>
      </c>
      <c r="BC280" s="9">
        <f t="shared" si="164"/>
        <v>0</v>
      </c>
      <c r="BD280" s="54" t="s">
        <v>99</v>
      </c>
      <c r="BE280" s="9">
        <f t="shared" si="165"/>
        <v>0</v>
      </c>
      <c r="BF280" s="54" t="s">
        <v>122</v>
      </c>
      <c r="BG280" s="9">
        <f t="shared" si="166"/>
        <v>0</v>
      </c>
      <c r="BH280" s="9"/>
      <c r="BI280" s="54" t="s">
        <v>74</v>
      </c>
      <c r="BJ280" s="9">
        <f t="shared" si="167"/>
        <v>0</v>
      </c>
      <c r="BK280" s="55" t="s">
        <v>81</v>
      </c>
      <c r="BL280" s="9">
        <f t="shared" si="168"/>
        <v>0</v>
      </c>
      <c r="BM280" s="54" t="s">
        <v>85</v>
      </c>
      <c r="BN280" s="9">
        <f t="shared" si="169"/>
        <v>0</v>
      </c>
      <c r="BO280" s="54" t="s">
        <v>95</v>
      </c>
      <c r="BP280" s="9">
        <f t="shared" si="170"/>
        <v>0</v>
      </c>
      <c r="BQ280" s="54" t="s">
        <v>99</v>
      </c>
      <c r="BR280" s="9">
        <f t="shared" si="171"/>
        <v>0</v>
      </c>
      <c r="BS280" s="54" t="s">
        <v>122</v>
      </c>
      <c r="BT280" s="9">
        <f t="shared" si="172"/>
        <v>0</v>
      </c>
      <c r="BU280" s="9"/>
      <c r="BV280" s="54" t="s">
        <v>75</v>
      </c>
      <c r="BW280" s="9">
        <f t="shared" si="173"/>
        <v>0</v>
      </c>
      <c r="BX280" s="55" t="s">
        <v>81</v>
      </c>
      <c r="BY280" s="9">
        <f t="shared" si="174"/>
        <v>0</v>
      </c>
      <c r="BZ280" s="54" t="s">
        <v>89</v>
      </c>
      <c r="CA280" s="9">
        <f t="shared" si="175"/>
        <v>0</v>
      </c>
      <c r="CB280" s="54" t="s">
        <v>93</v>
      </c>
      <c r="CC280" s="9">
        <f t="shared" si="176"/>
        <v>0</v>
      </c>
      <c r="CD280" s="54" t="s">
        <v>99</v>
      </c>
      <c r="CE280" s="9">
        <f t="shared" si="177"/>
        <v>0</v>
      </c>
      <c r="CF280" s="54" t="s">
        <v>102</v>
      </c>
      <c r="CG280" s="9">
        <f t="shared" si="178"/>
        <v>0</v>
      </c>
      <c r="CH280" s="9"/>
      <c r="CI280" s="54" t="s">
        <v>75</v>
      </c>
      <c r="CJ280" s="9">
        <f t="shared" si="179"/>
        <v>0</v>
      </c>
      <c r="CK280" s="55" t="s">
        <v>81</v>
      </c>
      <c r="CL280" s="9">
        <f t="shared" si="180"/>
        <v>0</v>
      </c>
      <c r="CM280" s="54" t="s">
        <v>89</v>
      </c>
      <c r="CN280" s="9">
        <f t="shared" si="181"/>
        <v>0</v>
      </c>
      <c r="CO280" s="54" t="s">
        <v>93</v>
      </c>
      <c r="CP280" s="9">
        <f t="shared" si="182"/>
        <v>0</v>
      </c>
      <c r="CQ280" s="54" t="s">
        <v>99</v>
      </c>
      <c r="CR280" s="9">
        <f t="shared" si="183"/>
        <v>0</v>
      </c>
      <c r="CS280" s="54" t="s">
        <v>102</v>
      </c>
      <c r="CT280" s="9">
        <f t="shared" si="184"/>
        <v>0</v>
      </c>
    </row>
    <row r="281" spans="1:98" x14ac:dyDescent="0.15">
      <c r="A281" s="33" t="s">
        <v>722</v>
      </c>
      <c r="B281" s="34" t="s">
        <v>723</v>
      </c>
      <c r="C281" s="35" t="s">
        <v>170</v>
      </c>
      <c r="D281" s="35" t="s">
        <v>51</v>
      </c>
      <c r="E281" s="9"/>
      <c r="F281" s="36"/>
      <c r="G281" s="33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4">
        <f t="shared" si="148"/>
        <v>0</v>
      </c>
      <c r="N281" s="33"/>
      <c r="O281" s="9">
        <f>IF($D281="理科",IF(AND($M281&gt;='高考-分数线'!$C$2,$G281&gt;='高考-分数线'!$D$2),36,IF($G281&gt;='高考-分数线'!$D$2,18,0)),IF($D281="文科",IF(AND($M281&gt;='高考-分数线'!$C$3,$G281&gt;='高考-分数线'!$D$3),36,IF($G281&gt;='高考-分数线'!$D$3,18,0))))</f>
        <v>0</v>
      </c>
      <c r="P281" s="9">
        <f>IF($D281="理科",IF(AND($M281&gt;='高考-分数线'!$C$2,H281&gt;='高考-分数线'!$E$2),36,IF(H281&gt;='高考-分数线'!$E$2,18,0)),IF($D281="文科",IF(AND($M281&gt;='高考-分数线'!$C$3,H281&gt;='高考-分数线'!$E$3),36,IF(H281&gt;='高考-分数线'!$E$3,18,0))))</f>
        <v>0</v>
      </c>
      <c r="Q281" s="9">
        <f>IF($D281="理科",IF(AND($M281&gt;='高考-分数线'!$C$2,I281&gt;='高考-分数线'!$F$2),36,IF(I281&gt;='高考-分数线'!$F$2,18,0)),IF($D281="文科",IF(AND($M281&gt;='高考-分数线'!$C$3,I281&gt;='高考-分数线'!$F$3),36,IF(I281&gt;='高考-分数线'!$F$3,18,0))))</f>
        <v>0</v>
      </c>
      <c r="R281" s="9">
        <f>IF($D281="理科",IF(AND($M281&gt;='高考-分数线'!$C$2,J281&gt;='高考-分数线'!$G$2),36,IF(J281&gt;='高考-分数线'!$G$2,18,0)),IF($D281="文科",IF(AND($M281&gt;='高考-分数线'!$C$3,J281&gt;='高考-分数线'!$G$3),36,IF(J281&gt;='高考-分数线'!$G$3,18,0))))</f>
        <v>0</v>
      </c>
      <c r="S281" s="9">
        <f>IF($D281="理科",IF(AND($M281&gt;='高考-分数线'!$C$2,K281&gt;='高考-分数线'!$H$2),36,IF(K281&gt;='高考-分数线'!$H$2,18,0)),IF($D281="文科",IF(AND($M281&gt;='高考-分数线'!$C$3,K281&gt;='高考-分数线'!$H$3),36,IF(K281&gt;='高考-分数线'!$H$3,18,0))))</f>
        <v>0</v>
      </c>
      <c r="T281" s="9">
        <f>IF($D281="理科",IF(AND($M281&gt;='高考-分数线'!$C$2,L281&gt;='高考-分数线'!$I$2),36,IF(L281&gt;='高考-分数线'!$I$2,18,0)),IF($D281="文科",IF(AND($M281&gt;='高考-分数线'!$C$3,L281&gt;='高考-分数线'!$I$3),36,IF(L281&gt;='高考-分数线'!$I$3,18,0))))</f>
        <v>0</v>
      </c>
      <c r="U281" s="33"/>
      <c r="V281" s="54" t="s">
        <v>75</v>
      </c>
      <c r="W281" s="9">
        <f t="shared" si="149"/>
        <v>0</v>
      </c>
      <c r="X281" s="54" t="s">
        <v>81</v>
      </c>
      <c r="Y281" s="9">
        <f t="shared" si="150"/>
        <v>0</v>
      </c>
      <c r="Z281" s="54" t="s">
        <v>87</v>
      </c>
      <c r="AA281" s="9">
        <f t="shared" si="151"/>
        <v>0</v>
      </c>
      <c r="AB281" s="54" t="s">
        <v>95</v>
      </c>
      <c r="AC281" s="9">
        <f t="shared" si="152"/>
        <v>0</v>
      </c>
      <c r="AD281" s="54" t="s">
        <v>96</v>
      </c>
      <c r="AE281" s="9">
        <f t="shared" si="153"/>
        <v>0</v>
      </c>
      <c r="AF281" s="54" t="s">
        <v>121</v>
      </c>
      <c r="AG281" s="9">
        <f t="shared" si="154"/>
        <v>0</v>
      </c>
      <c r="AH281" s="9"/>
      <c r="AI281" s="9" t="s">
        <v>78</v>
      </c>
      <c r="AJ281" s="9">
        <f t="shared" si="155"/>
        <v>0</v>
      </c>
      <c r="AK281" s="55" t="s">
        <v>82</v>
      </c>
      <c r="AL281" s="9">
        <f t="shared" si="156"/>
        <v>0</v>
      </c>
      <c r="AM281" s="9" t="s">
        <v>88</v>
      </c>
      <c r="AN281" s="9">
        <f t="shared" si="157"/>
        <v>0</v>
      </c>
      <c r="AO281" s="54" t="s">
        <v>93</v>
      </c>
      <c r="AP281" s="9">
        <f t="shared" si="158"/>
        <v>0</v>
      </c>
      <c r="AQ281" s="54" t="s">
        <v>98</v>
      </c>
      <c r="AR281" s="9">
        <f t="shared" si="159"/>
        <v>0</v>
      </c>
      <c r="AS281" s="54" t="s">
        <v>102</v>
      </c>
      <c r="AT281" s="9">
        <f t="shared" si="160"/>
        <v>0</v>
      </c>
      <c r="AU281" s="9"/>
      <c r="AV281" s="54" t="s">
        <v>78</v>
      </c>
      <c r="AW281" s="9">
        <f t="shared" si="161"/>
        <v>0</v>
      </c>
      <c r="AX281" s="54" t="s">
        <v>81</v>
      </c>
      <c r="AY281" s="9">
        <f t="shared" si="162"/>
        <v>0</v>
      </c>
      <c r="AZ281" s="54" t="s">
        <v>88</v>
      </c>
      <c r="BA281" s="9">
        <f t="shared" si="163"/>
        <v>0</v>
      </c>
      <c r="BB281" s="54" t="s">
        <v>93</v>
      </c>
      <c r="BC281" s="9">
        <f t="shared" si="164"/>
        <v>0</v>
      </c>
      <c r="BD281" s="54" t="s">
        <v>96</v>
      </c>
      <c r="BE281" s="9">
        <f t="shared" si="165"/>
        <v>0</v>
      </c>
      <c r="BF281" s="54" t="s">
        <v>102</v>
      </c>
      <c r="BG281" s="9">
        <f t="shared" si="166"/>
        <v>0</v>
      </c>
      <c r="BH281" s="9"/>
      <c r="BI281" s="54" t="s">
        <v>78</v>
      </c>
      <c r="BJ281" s="9">
        <f t="shared" si="167"/>
        <v>0</v>
      </c>
      <c r="BK281" s="55" t="s">
        <v>81</v>
      </c>
      <c r="BL281" s="9">
        <f t="shared" si="168"/>
        <v>0</v>
      </c>
      <c r="BM281" s="54" t="s">
        <v>87</v>
      </c>
      <c r="BN281" s="9">
        <f t="shared" si="169"/>
        <v>0</v>
      </c>
      <c r="BO281" s="54" t="s">
        <v>93</v>
      </c>
      <c r="BP281" s="9">
        <f t="shared" si="170"/>
        <v>0</v>
      </c>
      <c r="BQ281" s="54" t="s">
        <v>96</v>
      </c>
      <c r="BR281" s="9">
        <f t="shared" si="171"/>
        <v>0</v>
      </c>
      <c r="BS281" s="54" t="s">
        <v>102</v>
      </c>
      <c r="BT281" s="9">
        <f t="shared" si="172"/>
        <v>0</v>
      </c>
      <c r="BU281" s="9"/>
      <c r="BV281" s="54" t="s">
        <v>136</v>
      </c>
      <c r="BW281" s="9">
        <f t="shared" si="173"/>
        <v>0</v>
      </c>
      <c r="BX281" s="55" t="s">
        <v>84</v>
      </c>
      <c r="BY281" s="9">
        <f t="shared" si="174"/>
        <v>0</v>
      </c>
      <c r="BZ281" s="54" t="s">
        <v>88</v>
      </c>
      <c r="CA281" s="9">
        <f t="shared" si="175"/>
        <v>0</v>
      </c>
      <c r="CB281" s="54" t="s">
        <v>93</v>
      </c>
      <c r="CC281" s="9">
        <f t="shared" si="176"/>
        <v>0</v>
      </c>
      <c r="CD281" s="54" t="s">
        <v>96</v>
      </c>
      <c r="CE281" s="9">
        <f t="shared" si="177"/>
        <v>0</v>
      </c>
      <c r="CF281" s="54" t="s">
        <v>102</v>
      </c>
      <c r="CG281" s="9">
        <f t="shared" si="178"/>
        <v>0</v>
      </c>
      <c r="CH281" s="9"/>
      <c r="CI281" s="54" t="s">
        <v>136</v>
      </c>
      <c r="CJ281" s="9">
        <f t="shared" si="179"/>
        <v>0</v>
      </c>
      <c r="CK281" s="55" t="s">
        <v>84</v>
      </c>
      <c r="CL281" s="9">
        <f t="shared" si="180"/>
        <v>0</v>
      </c>
      <c r="CM281" s="54" t="s">
        <v>88</v>
      </c>
      <c r="CN281" s="9">
        <f t="shared" si="181"/>
        <v>0</v>
      </c>
      <c r="CO281" s="54" t="s">
        <v>93</v>
      </c>
      <c r="CP281" s="9">
        <f t="shared" si="182"/>
        <v>0</v>
      </c>
      <c r="CQ281" s="54" t="s">
        <v>96</v>
      </c>
      <c r="CR281" s="9">
        <f t="shared" si="183"/>
        <v>0</v>
      </c>
      <c r="CS281" s="54" t="s">
        <v>102</v>
      </c>
      <c r="CT281" s="9">
        <f t="shared" si="184"/>
        <v>0</v>
      </c>
    </row>
    <row r="282" spans="1:98" x14ac:dyDescent="0.15">
      <c r="A282" s="33" t="s">
        <v>724</v>
      </c>
      <c r="B282" s="34" t="s">
        <v>725</v>
      </c>
      <c r="C282" s="35" t="s">
        <v>170</v>
      </c>
      <c r="D282" s="35" t="s">
        <v>51</v>
      </c>
      <c r="E282" s="9"/>
      <c r="F282" s="36"/>
      <c r="G282" s="33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4">
        <f t="shared" si="148"/>
        <v>0</v>
      </c>
      <c r="N282" s="33"/>
      <c r="O282" s="9">
        <f>IF($D282="理科",IF(AND($M282&gt;='高考-分数线'!$C$2,$G282&gt;='高考-分数线'!$D$2),36,IF($G282&gt;='高考-分数线'!$D$2,18,0)),IF($D282="文科",IF(AND($M282&gt;='高考-分数线'!$C$3,$G282&gt;='高考-分数线'!$D$3),36,IF($G282&gt;='高考-分数线'!$D$3,18,0))))</f>
        <v>0</v>
      </c>
      <c r="P282" s="9">
        <f>IF($D282="理科",IF(AND($M282&gt;='高考-分数线'!$C$2,H282&gt;='高考-分数线'!$E$2),36,IF(H282&gt;='高考-分数线'!$E$2,18,0)),IF($D282="文科",IF(AND($M282&gt;='高考-分数线'!$C$3,H282&gt;='高考-分数线'!$E$3),36,IF(H282&gt;='高考-分数线'!$E$3,18,0))))</f>
        <v>0</v>
      </c>
      <c r="Q282" s="9">
        <f>IF($D282="理科",IF(AND($M282&gt;='高考-分数线'!$C$2,I282&gt;='高考-分数线'!$F$2),36,IF(I282&gt;='高考-分数线'!$F$2,18,0)),IF($D282="文科",IF(AND($M282&gt;='高考-分数线'!$C$3,I282&gt;='高考-分数线'!$F$3),36,IF(I282&gt;='高考-分数线'!$F$3,18,0))))</f>
        <v>0</v>
      </c>
      <c r="R282" s="9">
        <f>IF($D282="理科",IF(AND($M282&gt;='高考-分数线'!$C$2,J282&gt;='高考-分数线'!$G$2),36,IF(J282&gt;='高考-分数线'!$G$2,18,0)),IF($D282="文科",IF(AND($M282&gt;='高考-分数线'!$C$3,J282&gt;='高考-分数线'!$G$3),36,IF(J282&gt;='高考-分数线'!$G$3,18,0))))</f>
        <v>0</v>
      </c>
      <c r="S282" s="9">
        <f>IF($D282="理科",IF(AND($M282&gt;='高考-分数线'!$C$2,K282&gt;='高考-分数线'!$H$2),36,IF(K282&gt;='高考-分数线'!$H$2,18,0)),IF($D282="文科",IF(AND($M282&gt;='高考-分数线'!$C$3,K282&gt;='高考-分数线'!$H$3),36,IF(K282&gt;='高考-分数线'!$H$3,18,0))))</f>
        <v>0</v>
      </c>
      <c r="T282" s="9">
        <f>IF($D282="理科",IF(AND($M282&gt;='高考-分数线'!$C$2,L282&gt;='高考-分数线'!$I$2),36,IF(L282&gt;='高考-分数线'!$I$2,18,0)),IF($D282="文科",IF(AND($M282&gt;='高考-分数线'!$C$3,L282&gt;='高考-分数线'!$I$3),36,IF(L282&gt;='高考-分数线'!$I$3,18,0))))</f>
        <v>0</v>
      </c>
      <c r="U282" s="33"/>
      <c r="V282" s="54" t="s">
        <v>75</v>
      </c>
      <c r="W282" s="9">
        <f t="shared" si="149"/>
        <v>0</v>
      </c>
      <c r="X282" s="54" t="s">
        <v>81</v>
      </c>
      <c r="Y282" s="9">
        <f t="shared" si="150"/>
        <v>0</v>
      </c>
      <c r="Z282" s="54" t="s">
        <v>87</v>
      </c>
      <c r="AA282" s="9">
        <f t="shared" si="151"/>
        <v>0</v>
      </c>
      <c r="AB282" s="54" t="s">
        <v>95</v>
      </c>
      <c r="AC282" s="9">
        <f t="shared" si="152"/>
        <v>0</v>
      </c>
      <c r="AD282" s="54" t="s">
        <v>96</v>
      </c>
      <c r="AE282" s="9">
        <f t="shared" si="153"/>
        <v>0</v>
      </c>
      <c r="AF282" s="54" t="s">
        <v>121</v>
      </c>
      <c r="AG282" s="9">
        <f t="shared" si="154"/>
        <v>0</v>
      </c>
      <c r="AH282" s="9"/>
      <c r="AI282" s="9" t="s">
        <v>75</v>
      </c>
      <c r="AJ282" s="9">
        <f t="shared" si="155"/>
        <v>0</v>
      </c>
      <c r="AK282" s="55" t="s">
        <v>82</v>
      </c>
      <c r="AL282" s="9">
        <f t="shared" si="156"/>
        <v>0</v>
      </c>
      <c r="AM282" s="9" t="s">
        <v>88</v>
      </c>
      <c r="AN282" s="9">
        <f t="shared" si="157"/>
        <v>0</v>
      </c>
      <c r="AO282" s="54" t="s">
        <v>95</v>
      </c>
      <c r="AP282" s="9">
        <f t="shared" si="158"/>
        <v>0</v>
      </c>
      <c r="AQ282" s="54" t="s">
        <v>96</v>
      </c>
      <c r="AR282" s="9">
        <f t="shared" si="159"/>
        <v>0</v>
      </c>
      <c r="AS282" s="54" t="s">
        <v>102</v>
      </c>
      <c r="AT282" s="9">
        <f t="shared" si="160"/>
        <v>0</v>
      </c>
      <c r="AU282" s="9"/>
      <c r="AV282" s="54" t="s">
        <v>73</v>
      </c>
      <c r="AW282" s="9">
        <f t="shared" si="161"/>
        <v>0</v>
      </c>
      <c r="AX282" s="54" t="s">
        <v>84</v>
      </c>
      <c r="AY282" s="9">
        <f t="shared" si="162"/>
        <v>0</v>
      </c>
      <c r="AZ282" s="54" t="s">
        <v>88</v>
      </c>
      <c r="BA282" s="9">
        <f t="shared" si="163"/>
        <v>0</v>
      </c>
      <c r="BB282" s="54" t="s">
        <v>93</v>
      </c>
      <c r="BC282" s="9">
        <f t="shared" si="164"/>
        <v>0</v>
      </c>
      <c r="BD282" s="54" t="s">
        <v>96</v>
      </c>
      <c r="BE282" s="9">
        <f t="shared" si="165"/>
        <v>0</v>
      </c>
      <c r="BF282" s="54" t="s">
        <v>122</v>
      </c>
      <c r="BG282" s="9">
        <f t="shared" si="166"/>
        <v>0</v>
      </c>
      <c r="BH282" s="9"/>
      <c r="BI282" s="54" t="s">
        <v>73</v>
      </c>
      <c r="BJ282" s="9">
        <f t="shared" si="167"/>
        <v>0</v>
      </c>
      <c r="BK282" s="55" t="s">
        <v>84</v>
      </c>
      <c r="BL282" s="9">
        <f t="shared" si="168"/>
        <v>0</v>
      </c>
      <c r="BM282" s="54" t="s">
        <v>135</v>
      </c>
      <c r="BN282" s="9">
        <f t="shared" si="169"/>
        <v>0</v>
      </c>
      <c r="BO282" s="54" t="s">
        <v>93</v>
      </c>
      <c r="BP282" s="9">
        <f t="shared" si="170"/>
        <v>0</v>
      </c>
      <c r="BQ282" s="54" t="s">
        <v>96</v>
      </c>
      <c r="BR282" s="9">
        <f t="shared" si="171"/>
        <v>0</v>
      </c>
      <c r="BS282" s="54" t="s">
        <v>122</v>
      </c>
      <c r="BT282" s="9">
        <f t="shared" si="172"/>
        <v>0</v>
      </c>
      <c r="BU282" s="9"/>
      <c r="BV282" s="54" t="s">
        <v>75</v>
      </c>
      <c r="BW282" s="9">
        <f t="shared" si="173"/>
        <v>0</v>
      </c>
      <c r="BX282" s="55" t="s">
        <v>138</v>
      </c>
      <c r="BY282" s="9">
        <f t="shared" si="174"/>
        <v>0</v>
      </c>
      <c r="BZ282" s="54" t="s">
        <v>88</v>
      </c>
      <c r="CA282" s="9">
        <f t="shared" si="175"/>
        <v>0</v>
      </c>
      <c r="CB282" s="54" t="s">
        <v>93</v>
      </c>
      <c r="CC282" s="9">
        <f t="shared" si="176"/>
        <v>0</v>
      </c>
      <c r="CD282" s="54" t="s">
        <v>99</v>
      </c>
      <c r="CE282" s="9">
        <f t="shared" si="177"/>
        <v>0</v>
      </c>
      <c r="CF282" s="54" t="s">
        <v>102</v>
      </c>
      <c r="CG282" s="9">
        <f t="shared" si="178"/>
        <v>0</v>
      </c>
      <c r="CH282" s="9"/>
      <c r="CI282" s="54" t="s">
        <v>75</v>
      </c>
      <c r="CJ282" s="9">
        <f t="shared" si="179"/>
        <v>0</v>
      </c>
      <c r="CK282" s="55" t="s">
        <v>138</v>
      </c>
      <c r="CL282" s="9">
        <f t="shared" si="180"/>
        <v>0</v>
      </c>
      <c r="CM282" s="54" t="s">
        <v>88</v>
      </c>
      <c r="CN282" s="9">
        <f t="shared" si="181"/>
        <v>0</v>
      </c>
      <c r="CO282" s="54" t="s">
        <v>93</v>
      </c>
      <c r="CP282" s="9">
        <f t="shared" si="182"/>
        <v>0</v>
      </c>
      <c r="CQ282" s="54" t="s">
        <v>99</v>
      </c>
      <c r="CR282" s="9">
        <f t="shared" si="183"/>
        <v>0</v>
      </c>
      <c r="CS282" s="54" t="s">
        <v>102</v>
      </c>
      <c r="CT282" s="9">
        <f t="shared" si="184"/>
        <v>0</v>
      </c>
    </row>
    <row r="283" spans="1:98" x14ac:dyDescent="0.15">
      <c r="A283" s="33" t="s">
        <v>726</v>
      </c>
      <c r="B283" s="34" t="s">
        <v>727</v>
      </c>
      <c r="C283" s="35" t="s">
        <v>170</v>
      </c>
      <c r="D283" s="35" t="s">
        <v>51</v>
      </c>
      <c r="E283" s="9"/>
      <c r="F283" s="36"/>
      <c r="G283" s="33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4">
        <f t="shared" si="148"/>
        <v>0</v>
      </c>
      <c r="N283" s="33"/>
      <c r="O283" s="9">
        <f>IF($D283="理科",IF(AND($M283&gt;='高考-分数线'!$C$2,$G283&gt;='高考-分数线'!$D$2),36,IF($G283&gt;='高考-分数线'!$D$2,18,0)),IF($D283="文科",IF(AND($M283&gt;='高考-分数线'!$C$3,$G283&gt;='高考-分数线'!$D$3),36,IF($G283&gt;='高考-分数线'!$D$3,18,0))))</f>
        <v>0</v>
      </c>
      <c r="P283" s="9">
        <f>IF($D283="理科",IF(AND($M283&gt;='高考-分数线'!$C$2,H283&gt;='高考-分数线'!$E$2),36,IF(H283&gt;='高考-分数线'!$E$2,18,0)),IF($D283="文科",IF(AND($M283&gt;='高考-分数线'!$C$3,H283&gt;='高考-分数线'!$E$3),36,IF(H283&gt;='高考-分数线'!$E$3,18,0))))</f>
        <v>0</v>
      </c>
      <c r="Q283" s="9">
        <f>IF($D283="理科",IF(AND($M283&gt;='高考-分数线'!$C$2,I283&gt;='高考-分数线'!$F$2),36,IF(I283&gt;='高考-分数线'!$F$2,18,0)),IF($D283="文科",IF(AND($M283&gt;='高考-分数线'!$C$3,I283&gt;='高考-分数线'!$F$3),36,IF(I283&gt;='高考-分数线'!$F$3,18,0))))</f>
        <v>0</v>
      </c>
      <c r="R283" s="9">
        <f>IF($D283="理科",IF(AND($M283&gt;='高考-分数线'!$C$2,J283&gt;='高考-分数线'!$G$2),36,IF(J283&gt;='高考-分数线'!$G$2,18,0)),IF($D283="文科",IF(AND($M283&gt;='高考-分数线'!$C$3,J283&gt;='高考-分数线'!$G$3),36,IF(J283&gt;='高考-分数线'!$G$3,18,0))))</f>
        <v>0</v>
      </c>
      <c r="S283" s="9">
        <f>IF($D283="理科",IF(AND($M283&gt;='高考-分数线'!$C$2,K283&gt;='高考-分数线'!$H$2),36,IF(K283&gt;='高考-分数线'!$H$2,18,0)),IF($D283="文科",IF(AND($M283&gt;='高考-分数线'!$C$3,K283&gt;='高考-分数线'!$H$3),36,IF(K283&gt;='高考-分数线'!$H$3,18,0))))</f>
        <v>0</v>
      </c>
      <c r="T283" s="9">
        <f>IF($D283="理科",IF(AND($M283&gt;='高考-分数线'!$C$2,L283&gt;='高考-分数线'!$I$2),36,IF(L283&gt;='高考-分数线'!$I$2,18,0)),IF($D283="文科",IF(AND($M283&gt;='高考-分数线'!$C$3,L283&gt;='高考-分数线'!$I$3),36,IF(L283&gt;='高考-分数线'!$I$3,18,0))))</f>
        <v>0</v>
      </c>
      <c r="U283" s="33"/>
      <c r="V283" s="54" t="s">
        <v>73</v>
      </c>
      <c r="W283" s="9">
        <f t="shared" si="149"/>
        <v>0</v>
      </c>
      <c r="X283" s="54" t="s">
        <v>80</v>
      </c>
      <c r="Y283" s="9">
        <f t="shared" si="150"/>
        <v>0</v>
      </c>
      <c r="Z283" s="54" t="s">
        <v>89</v>
      </c>
      <c r="AA283" s="9">
        <f t="shared" si="151"/>
        <v>0</v>
      </c>
      <c r="AB283" s="54" t="s">
        <v>95</v>
      </c>
      <c r="AC283" s="9">
        <f t="shared" si="152"/>
        <v>0</v>
      </c>
      <c r="AD283" s="54" t="s">
        <v>98</v>
      </c>
      <c r="AE283" s="9">
        <f t="shared" si="153"/>
        <v>0</v>
      </c>
      <c r="AF283" s="54" t="s">
        <v>121</v>
      </c>
      <c r="AG283" s="9">
        <f t="shared" si="154"/>
        <v>0</v>
      </c>
      <c r="AH283" s="9"/>
      <c r="AI283" s="9" t="s">
        <v>78</v>
      </c>
      <c r="AJ283" s="9">
        <f t="shared" si="155"/>
        <v>0</v>
      </c>
      <c r="AK283" s="55" t="s">
        <v>82</v>
      </c>
      <c r="AL283" s="9">
        <f t="shared" si="156"/>
        <v>0</v>
      </c>
      <c r="AM283" s="9" t="s">
        <v>88</v>
      </c>
      <c r="AN283" s="9">
        <f t="shared" si="157"/>
        <v>0</v>
      </c>
      <c r="AO283" s="54" t="s">
        <v>95</v>
      </c>
      <c r="AP283" s="9">
        <f t="shared" si="158"/>
        <v>0</v>
      </c>
      <c r="AQ283" s="54" t="s">
        <v>96</v>
      </c>
      <c r="AR283" s="9">
        <f t="shared" si="159"/>
        <v>0</v>
      </c>
      <c r="AS283" s="54" t="s">
        <v>102</v>
      </c>
      <c r="AT283" s="9">
        <f t="shared" si="160"/>
        <v>0</v>
      </c>
      <c r="AU283" s="9"/>
      <c r="AV283" s="54" t="s">
        <v>78</v>
      </c>
      <c r="AW283" s="9">
        <f t="shared" si="161"/>
        <v>0</v>
      </c>
      <c r="AX283" s="54" t="s">
        <v>80</v>
      </c>
      <c r="AY283" s="9">
        <f t="shared" si="162"/>
        <v>0</v>
      </c>
      <c r="AZ283" s="54" t="s">
        <v>90</v>
      </c>
      <c r="BA283" s="9">
        <f t="shared" si="163"/>
        <v>0</v>
      </c>
      <c r="BB283" s="54" t="s">
        <v>95</v>
      </c>
      <c r="BC283" s="9">
        <f t="shared" si="164"/>
        <v>0</v>
      </c>
      <c r="BD283" s="54" t="s">
        <v>99</v>
      </c>
      <c r="BE283" s="9">
        <f t="shared" si="165"/>
        <v>0</v>
      </c>
      <c r="BF283" s="54" t="s">
        <v>102</v>
      </c>
      <c r="BG283" s="9">
        <f t="shared" si="166"/>
        <v>0</v>
      </c>
      <c r="BH283" s="9"/>
      <c r="BI283" s="54" t="s">
        <v>78</v>
      </c>
      <c r="BJ283" s="9">
        <f t="shared" si="167"/>
        <v>0</v>
      </c>
      <c r="BK283" s="55" t="s">
        <v>80</v>
      </c>
      <c r="BL283" s="9">
        <f t="shared" si="168"/>
        <v>0</v>
      </c>
      <c r="BM283" s="54" t="s">
        <v>90</v>
      </c>
      <c r="BN283" s="9">
        <f t="shared" si="169"/>
        <v>0</v>
      </c>
      <c r="BO283" s="54" t="s">
        <v>95</v>
      </c>
      <c r="BP283" s="9">
        <f t="shared" si="170"/>
        <v>0</v>
      </c>
      <c r="BQ283" s="54" t="s">
        <v>99</v>
      </c>
      <c r="BR283" s="9">
        <f t="shared" si="171"/>
        <v>0</v>
      </c>
      <c r="BS283" s="54" t="s">
        <v>102</v>
      </c>
      <c r="BT283" s="9">
        <f t="shared" si="172"/>
        <v>0</v>
      </c>
      <c r="BU283" s="9"/>
      <c r="BV283" s="54" t="s">
        <v>77</v>
      </c>
      <c r="BW283" s="9">
        <f t="shared" si="173"/>
        <v>0</v>
      </c>
      <c r="BX283" s="55" t="s">
        <v>83</v>
      </c>
      <c r="BY283" s="9">
        <f t="shared" si="174"/>
        <v>0</v>
      </c>
      <c r="BZ283" s="54" t="s">
        <v>90</v>
      </c>
      <c r="CA283" s="9">
        <f t="shared" si="175"/>
        <v>0</v>
      </c>
      <c r="CB283" s="54" t="s">
        <v>95</v>
      </c>
      <c r="CC283" s="9">
        <f t="shared" si="176"/>
        <v>0</v>
      </c>
      <c r="CD283" s="54" t="s">
        <v>99</v>
      </c>
      <c r="CE283" s="9">
        <f t="shared" si="177"/>
        <v>0</v>
      </c>
      <c r="CF283" s="54" t="s">
        <v>102</v>
      </c>
      <c r="CG283" s="9">
        <f t="shared" si="178"/>
        <v>0</v>
      </c>
      <c r="CH283" s="9"/>
      <c r="CI283" s="54" t="s">
        <v>77</v>
      </c>
      <c r="CJ283" s="9">
        <f t="shared" si="179"/>
        <v>0</v>
      </c>
      <c r="CK283" s="55" t="s">
        <v>83</v>
      </c>
      <c r="CL283" s="9">
        <f t="shared" si="180"/>
        <v>0</v>
      </c>
      <c r="CM283" s="54" t="s">
        <v>90</v>
      </c>
      <c r="CN283" s="9">
        <f t="shared" si="181"/>
        <v>0</v>
      </c>
      <c r="CO283" s="54" t="s">
        <v>95</v>
      </c>
      <c r="CP283" s="9">
        <f t="shared" si="182"/>
        <v>0</v>
      </c>
      <c r="CQ283" s="54" t="s">
        <v>99</v>
      </c>
      <c r="CR283" s="9">
        <f t="shared" si="183"/>
        <v>0</v>
      </c>
      <c r="CS283" s="54" t="s">
        <v>102</v>
      </c>
      <c r="CT283" s="9">
        <f t="shared" si="184"/>
        <v>0</v>
      </c>
    </row>
    <row r="284" spans="1:98" x14ac:dyDescent="0.15">
      <c r="A284" s="33" t="s">
        <v>728</v>
      </c>
      <c r="B284" s="34" t="s">
        <v>729</v>
      </c>
      <c r="C284" s="35" t="s">
        <v>170</v>
      </c>
      <c r="D284" s="35" t="s">
        <v>51</v>
      </c>
      <c r="E284" s="9"/>
      <c r="F284" s="36"/>
      <c r="G284" s="33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  <c r="M284" s="4">
        <f t="shared" si="148"/>
        <v>0</v>
      </c>
      <c r="N284" s="33"/>
      <c r="O284" s="9">
        <f>IF($D284="理科",IF(AND($M284&gt;='高考-分数线'!$C$2,$G284&gt;='高考-分数线'!$D$2),36,IF($G284&gt;='高考-分数线'!$D$2,18,0)),IF($D284="文科",IF(AND($M284&gt;='高考-分数线'!$C$3,$G284&gt;='高考-分数线'!$D$3),36,IF($G284&gt;='高考-分数线'!$D$3,18,0))))</f>
        <v>0</v>
      </c>
      <c r="P284" s="9">
        <f>IF($D284="理科",IF(AND($M284&gt;='高考-分数线'!$C$2,H284&gt;='高考-分数线'!$E$2),36,IF(H284&gt;='高考-分数线'!$E$2,18,0)),IF($D284="文科",IF(AND($M284&gt;='高考-分数线'!$C$3,H284&gt;='高考-分数线'!$E$3),36,IF(H284&gt;='高考-分数线'!$E$3,18,0))))</f>
        <v>0</v>
      </c>
      <c r="Q284" s="9">
        <f>IF($D284="理科",IF(AND($M284&gt;='高考-分数线'!$C$2,I284&gt;='高考-分数线'!$F$2),36,IF(I284&gt;='高考-分数线'!$F$2,18,0)),IF($D284="文科",IF(AND($M284&gt;='高考-分数线'!$C$3,I284&gt;='高考-分数线'!$F$3),36,IF(I284&gt;='高考-分数线'!$F$3,18,0))))</f>
        <v>0</v>
      </c>
      <c r="R284" s="9">
        <f>IF($D284="理科",IF(AND($M284&gt;='高考-分数线'!$C$2,J284&gt;='高考-分数线'!$G$2),36,IF(J284&gt;='高考-分数线'!$G$2,18,0)),IF($D284="文科",IF(AND($M284&gt;='高考-分数线'!$C$3,J284&gt;='高考-分数线'!$G$3),36,IF(J284&gt;='高考-分数线'!$G$3,18,0))))</f>
        <v>0</v>
      </c>
      <c r="S284" s="9">
        <f>IF($D284="理科",IF(AND($M284&gt;='高考-分数线'!$C$2,K284&gt;='高考-分数线'!$H$2),36,IF(K284&gt;='高考-分数线'!$H$2,18,0)),IF($D284="文科",IF(AND($M284&gt;='高考-分数线'!$C$3,K284&gt;='高考-分数线'!$H$3),36,IF(K284&gt;='高考-分数线'!$H$3,18,0))))</f>
        <v>0</v>
      </c>
      <c r="T284" s="9">
        <f>IF($D284="理科",IF(AND($M284&gt;='高考-分数线'!$C$2,L284&gt;='高考-分数线'!$I$2),36,IF(L284&gt;='高考-分数线'!$I$2,18,0)),IF($D284="文科",IF(AND($M284&gt;='高考-分数线'!$C$3,L284&gt;='高考-分数线'!$I$3),36,IF(L284&gt;='高考-分数线'!$I$3,18,0))))</f>
        <v>0</v>
      </c>
      <c r="U284" s="33"/>
      <c r="V284" s="54" t="s">
        <v>77</v>
      </c>
      <c r="W284" s="9">
        <f t="shared" si="149"/>
        <v>0</v>
      </c>
      <c r="X284" s="54" t="s">
        <v>81</v>
      </c>
      <c r="Y284" s="9">
        <f t="shared" si="150"/>
        <v>0</v>
      </c>
      <c r="Z284" s="54" t="s">
        <v>90</v>
      </c>
      <c r="AA284" s="9">
        <f t="shared" si="151"/>
        <v>0</v>
      </c>
      <c r="AB284" s="54" t="s">
        <v>93</v>
      </c>
      <c r="AC284" s="9">
        <f t="shared" si="152"/>
        <v>0</v>
      </c>
      <c r="AD284" s="54" t="s">
        <v>125</v>
      </c>
      <c r="AE284" s="9">
        <f t="shared" si="153"/>
        <v>0</v>
      </c>
      <c r="AF284" s="54" t="s">
        <v>102</v>
      </c>
      <c r="AG284" s="9">
        <f t="shared" si="154"/>
        <v>0</v>
      </c>
      <c r="AH284" s="9"/>
      <c r="AI284" s="9" t="s">
        <v>73</v>
      </c>
      <c r="AJ284" s="9">
        <f t="shared" si="155"/>
        <v>0</v>
      </c>
      <c r="AK284" s="55" t="s">
        <v>82</v>
      </c>
      <c r="AL284" s="9">
        <f t="shared" si="156"/>
        <v>0</v>
      </c>
      <c r="AM284" s="9" t="s">
        <v>88</v>
      </c>
      <c r="AN284" s="9">
        <f t="shared" si="157"/>
        <v>0</v>
      </c>
      <c r="AO284" s="54" t="s">
        <v>95</v>
      </c>
      <c r="AP284" s="9">
        <f t="shared" si="158"/>
        <v>0</v>
      </c>
      <c r="AQ284" s="54" t="s">
        <v>96</v>
      </c>
      <c r="AR284" s="9">
        <f t="shared" si="159"/>
        <v>0</v>
      </c>
      <c r="AS284" s="54" t="s">
        <v>102</v>
      </c>
      <c r="AT284" s="9">
        <f t="shared" si="160"/>
        <v>0</v>
      </c>
      <c r="AU284" s="9"/>
      <c r="AV284" s="54" t="s">
        <v>76</v>
      </c>
      <c r="AW284" s="9">
        <f t="shared" si="161"/>
        <v>0</v>
      </c>
      <c r="AX284" s="54" t="s">
        <v>80</v>
      </c>
      <c r="AY284" s="9">
        <f t="shared" si="162"/>
        <v>0</v>
      </c>
      <c r="AZ284" s="54" t="s">
        <v>90</v>
      </c>
      <c r="BA284" s="9">
        <f t="shared" si="163"/>
        <v>0</v>
      </c>
      <c r="BB284" s="54" t="s">
        <v>95</v>
      </c>
      <c r="BC284" s="9">
        <f t="shared" si="164"/>
        <v>0</v>
      </c>
      <c r="BD284" s="54" t="s">
        <v>99</v>
      </c>
      <c r="BE284" s="9">
        <f t="shared" si="165"/>
        <v>0</v>
      </c>
      <c r="BF284" s="54" t="s">
        <v>122</v>
      </c>
      <c r="BG284" s="9">
        <f t="shared" si="166"/>
        <v>0</v>
      </c>
      <c r="BH284" s="9"/>
      <c r="BI284" s="54" t="s">
        <v>76</v>
      </c>
      <c r="BJ284" s="9">
        <f t="shared" si="167"/>
        <v>0</v>
      </c>
      <c r="BK284" s="55" t="s">
        <v>80</v>
      </c>
      <c r="BL284" s="9">
        <f t="shared" si="168"/>
        <v>0</v>
      </c>
      <c r="BM284" s="54" t="s">
        <v>90</v>
      </c>
      <c r="BN284" s="9">
        <f t="shared" si="169"/>
        <v>0</v>
      </c>
      <c r="BO284" s="54" t="s">
        <v>95</v>
      </c>
      <c r="BP284" s="9">
        <f t="shared" si="170"/>
        <v>0</v>
      </c>
      <c r="BQ284" s="54" t="s">
        <v>99</v>
      </c>
      <c r="BR284" s="9">
        <f t="shared" si="171"/>
        <v>0</v>
      </c>
      <c r="BS284" s="54" t="s">
        <v>122</v>
      </c>
      <c r="BT284" s="9">
        <f t="shared" si="172"/>
        <v>0</v>
      </c>
      <c r="BU284" s="9"/>
      <c r="BV284" s="54" t="s">
        <v>77</v>
      </c>
      <c r="BW284" s="9">
        <f t="shared" si="173"/>
        <v>0</v>
      </c>
      <c r="BX284" s="55" t="s">
        <v>83</v>
      </c>
      <c r="BY284" s="9">
        <f t="shared" si="174"/>
        <v>0</v>
      </c>
      <c r="BZ284" s="54" t="s">
        <v>90</v>
      </c>
      <c r="CA284" s="9">
        <f t="shared" si="175"/>
        <v>0</v>
      </c>
      <c r="CB284" s="54" t="s">
        <v>95</v>
      </c>
      <c r="CC284" s="9">
        <f t="shared" si="176"/>
        <v>0</v>
      </c>
      <c r="CD284" s="54" t="s">
        <v>99</v>
      </c>
      <c r="CE284" s="9">
        <f t="shared" si="177"/>
        <v>0</v>
      </c>
      <c r="CF284" s="54" t="s">
        <v>102</v>
      </c>
      <c r="CG284" s="9">
        <f t="shared" si="178"/>
        <v>0</v>
      </c>
      <c r="CH284" s="9"/>
      <c r="CI284" s="54" t="s">
        <v>77</v>
      </c>
      <c r="CJ284" s="9">
        <f t="shared" si="179"/>
        <v>0</v>
      </c>
      <c r="CK284" s="55" t="s">
        <v>83</v>
      </c>
      <c r="CL284" s="9">
        <f t="shared" si="180"/>
        <v>0</v>
      </c>
      <c r="CM284" s="54" t="s">
        <v>90</v>
      </c>
      <c r="CN284" s="9">
        <f t="shared" si="181"/>
        <v>0</v>
      </c>
      <c r="CO284" s="54" t="s">
        <v>95</v>
      </c>
      <c r="CP284" s="9">
        <f t="shared" si="182"/>
        <v>0</v>
      </c>
      <c r="CQ284" s="54" t="s">
        <v>99</v>
      </c>
      <c r="CR284" s="9">
        <f t="shared" si="183"/>
        <v>0</v>
      </c>
      <c r="CS284" s="54" t="s">
        <v>102</v>
      </c>
      <c r="CT284" s="9">
        <f t="shared" si="184"/>
        <v>0</v>
      </c>
    </row>
    <row r="285" spans="1:98" x14ac:dyDescent="0.15">
      <c r="A285" s="33" t="s">
        <v>730</v>
      </c>
      <c r="B285" s="34" t="s">
        <v>731</v>
      </c>
      <c r="C285" s="35" t="s">
        <v>170</v>
      </c>
      <c r="D285" s="35" t="s">
        <v>51</v>
      </c>
      <c r="E285" s="9"/>
      <c r="F285" s="36"/>
      <c r="G285" s="33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4">
        <f t="shared" si="148"/>
        <v>0</v>
      </c>
      <c r="N285" s="33"/>
      <c r="O285" s="9">
        <f>IF($D285="理科",IF(AND($M285&gt;='高考-分数线'!$C$2,$G285&gt;='高考-分数线'!$D$2),36,IF($G285&gt;='高考-分数线'!$D$2,18,0)),IF($D285="文科",IF(AND($M285&gt;='高考-分数线'!$C$3,$G285&gt;='高考-分数线'!$D$3),36,IF($G285&gt;='高考-分数线'!$D$3,18,0))))</f>
        <v>0</v>
      </c>
      <c r="P285" s="9">
        <f>IF($D285="理科",IF(AND($M285&gt;='高考-分数线'!$C$2,H285&gt;='高考-分数线'!$E$2),36,IF(H285&gt;='高考-分数线'!$E$2,18,0)),IF($D285="文科",IF(AND($M285&gt;='高考-分数线'!$C$3,H285&gt;='高考-分数线'!$E$3),36,IF(H285&gt;='高考-分数线'!$E$3,18,0))))</f>
        <v>0</v>
      </c>
      <c r="Q285" s="9">
        <f>IF($D285="理科",IF(AND($M285&gt;='高考-分数线'!$C$2,I285&gt;='高考-分数线'!$F$2),36,IF(I285&gt;='高考-分数线'!$F$2,18,0)),IF($D285="文科",IF(AND($M285&gt;='高考-分数线'!$C$3,I285&gt;='高考-分数线'!$F$3),36,IF(I285&gt;='高考-分数线'!$F$3,18,0))))</f>
        <v>0</v>
      </c>
      <c r="R285" s="9">
        <f>IF($D285="理科",IF(AND($M285&gt;='高考-分数线'!$C$2,J285&gt;='高考-分数线'!$G$2),36,IF(J285&gt;='高考-分数线'!$G$2,18,0)),IF($D285="文科",IF(AND($M285&gt;='高考-分数线'!$C$3,J285&gt;='高考-分数线'!$G$3),36,IF(J285&gt;='高考-分数线'!$G$3,18,0))))</f>
        <v>0</v>
      </c>
      <c r="S285" s="9">
        <f>IF($D285="理科",IF(AND($M285&gt;='高考-分数线'!$C$2,K285&gt;='高考-分数线'!$H$2),36,IF(K285&gt;='高考-分数线'!$H$2,18,0)),IF($D285="文科",IF(AND($M285&gt;='高考-分数线'!$C$3,K285&gt;='高考-分数线'!$H$3),36,IF(K285&gt;='高考-分数线'!$H$3,18,0))))</f>
        <v>0</v>
      </c>
      <c r="T285" s="9">
        <f>IF($D285="理科",IF(AND($M285&gt;='高考-分数线'!$C$2,L285&gt;='高考-分数线'!$I$2),36,IF(L285&gt;='高考-分数线'!$I$2,18,0)),IF($D285="文科",IF(AND($M285&gt;='高考-分数线'!$C$3,L285&gt;='高考-分数线'!$I$3),36,IF(L285&gt;='高考-分数线'!$I$3,18,0))))</f>
        <v>0</v>
      </c>
      <c r="U285" s="33"/>
      <c r="V285" s="54" t="s">
        <v>77</v>
      </c>
      <c r="W285" s="9">
        <f t="shared" si="149"/>
        <v>0</v>
      </c>
      <c r="X285" s="54" t="s">
        <v>82</v>
      </c>
      <c r="Y285" s="9">
        <f t="shared" si="150"/>
        <v>0</v>
      </c>
      <c r="Z285" s="54" t="s">
        <v>90</v>
      </c>
      <c r="AA285" s="9">
        <f t="shared" si="151"/>
        <v>0</v>
      </c>
      <c r="AB285" s="54" t="s">
        <v>94</v>
      </c>
      <c r="AC285" s="9">
        <f t="shared" si="152"/>
        <v>0</v>
      </c>
      <c r="AD285" s="54" t="s">
        <v>96</v>
      </c>
      <c r="AE285" s="9">
        <f t="shared" si="153"/>
        <v>0</v>
      </c>
      <c r="AF285" s="54" t="s">
        <v>102</v>
      </c>
      <c r="AG285" s="9">
        <f t="shared" si="154"/>
        <v>0</v>
      </c>
      <c r="AH285" s="9"/>
      <c r="AI285" s="9" t="s">
        <v>75</v>
      </c>
      <c r="AJ285" s="9">
        <f t="shared" si="155"/>
        <v>0</v>
      </c>
      <c r="AK285" s="55" t="s">
        <v>82</v>
      </c>
      <c r="AL285" s="9">
        <f t="shared" si="156"/>
        <v>0</v>
      </c>
      <c r="AM285" s="9" t="s">
        <v>88</v>
      </c>
      <c r="AN285" s="9">
        <f t="shared" si="157"/>
        <v>0</v>
      </c>
      <c r="AO285" s="54" t="s">
        <v>91</v>
      </c>
      <c r="AP285" s="9">
        <f t="shared" si="158"/>
        <v>0</v>
      </c>
      <c r="AQ285" s="54" t="s">
        <v>96</v>
      </c>
      <c r="AR285" s="9">
        <f t="shared" si="159"/>
        <v>0</v>
      </c>
      <c r="AS285" s="54" t="s">
        <v>122</v>
      </c>
      <c r="AT285" s="9">
        <f t="shared" si="160"/>
        <v>0</v>
      </c>
      <c r="AU285" s="9"/>
      <c r="AV285" s="54" t="s">
        <v>75</v>
      </c>
      <c r="AW285" s="9">
        <f t="shared" si="161"/>
        <v>0</v>
      </c>
      <c r="AX285" s="54" t="s">
        <v>132</v>
      </c>
      <c r="AY285" s="9">
        <f t="shared" si="162"/>
        <v>0</v>
      </c>
      <c r="AZ285" s="54" t="s">
        <v>90</v>
      </c>
      <c r="BA285" s="9">
        <f t="shared" si="163"/>
        <v>0</v>
      </c>
      <c r="BB285" s="54" t="s">
        <v>91</v>
      </c>
      <c r="BC285" s="9">
        <f t="shared" si="164"/>
        <v>0</v>
      </c>
      <c r="BD285" s="54" t="s">
        <v>96</v>
      </c>
      <c r="BE285" s="9">
        <f t="shared" si="165"/>
        <v>0</v>
      </c>
      <c r="BF285" s="54" t="s">
        <v>122</v>
      </c>
      <c r="BG285" s="9">
        <f t="shared" si="166"/>
        <v>0</v>
      </c>
      <c r="BH285" s="9"/>
      <c r="BI285" s="54" t="s">
        <v>75</v>
      </c>
      <c r="BJ285" s="9">
        <f t="shared" si="167"/>
        <v>0</v>
      </c>
      <c r="BK285" s="55" t="s">
        <v>83</v>
      </c>
      <c r="BL285" s="9">
        <f t="shared" si="168"/>
        <v>0</v>
      </c>
      <c r="BM285" s="54" t="s">
        <v>90</v>
      </c>
      <c r="BN285" s="9">
        <f t="shared" si="169"/>
        <v>0</v>
      </c>
      <c r="BO285" s="54" t="s">
        <v>91</v>
      </c>
      <c r="BP285" s="9">
        <f t="shared" si="170"/>
        <v>0</v>
      </c>
      <c r="BQ285" s="54" t="s">
        <v>96</v>
      </c>
      <c r="BR285" s="9">
        <f t="shared" si="171"/>
        <v>0</v>
      </c>
      <c r="BS285" s="54" t="s">
        <v>122</v>
      </c>
      <c r="BT285" s="9">
        <f t="shared" si="172"/>
        <v>0</v>
      </c>
      <c r="BU285" s="9"/>
      <c r="BV285" s="54" t="s">
        <v>77</v>
      </c>
      <c r="BW285" s="9">
        <f t="shared" si="173"/>
        <v>0</v>
      </c>
      <c r="BX285" s="55" t="s">
        <v>83</v>
      </c>
      <c r="BY285" s="9">
        <f t="shared" si="174"/>
        <v>0</v>
      </c>
      <c r="BZ285" s="54" t="s">
        <v>90</v>
      </c>
      <c r="CA285" s="9">
        <f t="shared" si="175"/>
        <v>0</v>
      </c>
      <c r="CB285" s="54" t="s">
        <v>93</v>
      </c>
      <c r="CC285" s="9">
        <f t="shared" si="176"/>
        <v>0</v>
      </c>
      <c r="CD285" s="54" t="s">
        <v>96</v>
      </c>
      <c r="CE285" s="9">
        <f t="shared" si="177"/>
        <v>0</v>
      </c>
      <c r="CF285" s="54" t="s">
        <v>102</v>
      </c>
      <c r="CG285" s="9">
        <f t="shared" si="178"/>
        <v>0</v>
      </c>
      <c r="CH285" s="9"/>
      <c r="CI285" s="54" t="s">
        <v>77</v>
      </c>
      <c r="CJ285" s="9">
        <f t="shared" si="179"/>
        <v>0</v>
      </c>
      <c r="CK285" s="55" t="s">
        <v>83</v>
      </c>
      <c r="CL285" s="9">
        <f t="shared" si="180"/>
        <v>0</v>
      </c>
      <c r="CM285" s="54" t="s">
        <v>90</v>
      </c>
      <c r="CN285" s="9">
        <f t="shared" si="181"/>
        <v>0</v>
      </c>
      <c r="CO285" s="54" t="s">
        <v>93</v>
      </c>
      <c r="CP285" s="9">
        <f t="shared" si="182"/>
        <v>0</v>
      </c>
      <c r="CQ285" s="54" t="s">
        <v>96</v>
      </c>
      <c r="CR285" s="9">
        <f t="shared" si="183"/>
        <v>0</v>
      </c>
      <c r="CS285" s="54" t="s">
        <v>102</v>
      </c>
      <c r="CT285" s="9">
        <f t="shared" si="184"/>
        <v>0</v>
      </c>
    </row>
    <row r="286" spans="1:98" x14ac:dyDescent="0.15">
      <c r="A286" s="33" t="s">
        <v>732</v>
      </c>
      <c r="B286" s="34" t="s">
        <v>733</v>
      </c>
      <c r="C286" s="35" t="s">
        <v>170</v>
      </c>
      <c r="D286" s="35" t="s">
        <v>51</v>
      </c>
      <c r="E286" s="9"/>
      <c r="F286" s="36"/>
      <c r="G286" s="33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4">
        <f t="shared" si="148"/>
        <v>0</v>
      </c>
      <c r="N286" s="33"/>
      <c r="O286" s="9">
        <f>IF($D286="理科",IF(AND($M286&gt;='高考-分数线'!$C$2,$G286&gt;='高考-分数线'!$D$2),36,IF($G286&gt;='高考-分数线'!$D$2,18,0)),IF($D286="文科",IF(AND($M286&gt;='高考-分数线'!$C$3,$G286&gt;='高考-分数线'!$D$3),36,IF($G286&gt;='高考-分数线'!$D$3,18,0))))</f>
        <v>0</v>
      </c>
      <c r="P286" s="9">
        <f>IF($D286="理科",IF(AND($M286&gt;='高考-分数线'!$C$2,H286&gt;='高考-分数线'!$E$2),36,IF(H286&gt;='高考-分数线'!$E$2,18,0)),IF($D286="文科",IF(AND($M286&gt;='高考-分数线'!$C$3,H286&gt;='高考-分数线'!$E$3),36,IF(H286&gt;='高考-分数线'!$E$3,18,0))))</f>
        <v>0</v>
      </c>
      <c r="Q286" s="9">
        <f>IF($D286="理科",IF(AND($M286&gt;='高考-分数线'!$C$2,I286&gt;='高考-分数线'!$F$2),36,IF(I286&gt;='高考-分数线'!$F$2,18,0)),IF($D286="文科",IF(AND($M286&gt;='高考-分数线'!$C$3,I286&gt;='高考-分数线'!$F$3),36,IF(I286&gt;='高考-分数线'!$F$3,18,0))))</f>
        <v>0</v>
      </c>
      <c r="R286" s="9">
        <f>IF($D286="理科",IF(AND($M286&gt;='高考-分数线'!$C$2,J286&gt;='高考-分数线'!$G$2),36,IF(J286&gt;='高考-分数线'!$G$2,18,0)),IF($D286="文科",IF(AND($M286&gt;='高考-分数线'!$C$3,J286&gt;='高考-分数线'!$G$3),36,IF(J286&gt;='高考-分数线'!$G$3,18,0))))</f>
        <v>0</v>
      </c>
      <c r="S286" s="9">
        <f>IF($D286="理科",IF(AND($M286&gt;='高考-分数线'!$C$2,K286&gt;='高考-分数线'!$H$2),36,IF(K286&gt;='高考-分数线'!$H$2,18,0)),IF($D286="文科",IF(AND($M286&gt;='高考-分数线'!$C$3,K286&gt;='高考-分数线'!$H$3),36,IF(K286&gt;='高考-分数线'!$H$3,18,0))))</f>
        <v>0</v>
      </c>
      <c r="T286" s="9">
        <f>IF($D286="理科",IF(AND($M286&gt;='高考-分数线'!$C$2,L286&gt;='高考-分数线'!$I$2),36,IF(L286&gt;='高考-分数线'!$I$2,18,0)),IF($D286="文科",IF(AND($M286&gt;='高考-分数线'!$C$3,L286&gt;='高考-分数线'!$I$3),36,IF(L286&gt;='高考-分数线'!$I$3,18,0))))</f>
        <v>0</v>
      </c>
      <c r="U286" s="33"/>
      <c r="V286" s="54" t="s">
        <v>77</v>
      </c>
      <c r="W286" s="9">
        <f t="shared" si="149"/>
        <v>0</v>
      </c>
      <c r="X286" s="54" t="s">
        <v>81</v>
      </c>
      <c r="Y286" s="9">
        <f t="shared" si="150"/>
        <v>0</v>
      </c>
      <c r="Z286" s="54" t="s">
        <v>90</v>
      </c>
      <c r="AA286" s="9">
        <f t="shared" si="151"/>
        <v>0</v>
      </c>
      <c r="AB286" s="54" t="s">
        <v>93</v>
      </c>
      <c r="AC286" s="9">
        <f t="shared" si="152"/>
        <v>0</v>
      </c>
      <c r="AD286" s="54" t="s">
        <v>125</v>
      </c>
      <c r="AE286" s="9">
        <f t="shared" si="153"/>
        <v>0</v>
      </c>
      <c r="AF286" s="54" t="s">
        <v>102</v>
      </c>
      <c r="AG286" s="9">
        <f t="shared" si="154"/>
        <v>0</v>
      </c>
      <c r="AH286" s="9"/>
      <c r="AI286" s="9" t="s">
        <v>74</v>
      </c>
      <c r="AJ286" s="9">
        <f t="shared" si="155"/>
        <v>0</v>
      </c>
      <c r="AK286" s="55" t="s">
        <v>79</v>
      </c>
      <c r="AL286" s="9">
        <f t="shared" si="156"/>
        <v>0</v>
      </c>
      <c r="AM286" s="9" t="s">
        <v>90</v>
      </c>
      <c r="AN286" s="9">
        <f t="shared" si="157"/>
        <v>0</v>
      </c>
      <c r="AO286" s="54" t="s">
        <v>94</v>
      </c>
      <c r="AP286" s="9">
        <f t="shared" si="158"/>
        <v>0</v>
      </c>
      <c r="AQ286" s="54" t="s">
        <v>99</v>
      </c>
      <c r="AR286" s="9">
        <f t="shared" si="159"/>
        <v>0</v>
      </c>
      <c r="AS286" s="54" t="s">
        <v>122</v>
      </c>
      <c r="AT286" s="9">
        <f t="shared" si="160"/>
        <v>0</v>
      </c>
      <c r="AU286" s="9"/>
      <c r="AV286" s="54" t="s">
        <v>75</v>
      </c>
      <c r="AW286" s="9">
        <f t="shared" si="161"/>
        <v>0</v>
      </c>
      <c r="AX286" s="54" t="s">
        <v>132</v>
      </c>
      <c r="AY286" s="9">
        <f t="shared" si="162"/>
        <v>0</v>
      </c>
      <c r="AZ286" s="54" t="s">
        <v>90</v>
      </c>
      <c r="BA286" s="9">
        <f t="shared" si="163"/>
        <v>0</v>
      </c>
      <c r="BB286" s="54" t="s">
        <v>93</v>
      </c>
      <c r="BC286" s="9">
        <f t="shared" si="164"/>
        <v>0</v>
      </c>
      <c r="BD286" s="54" t="s">
        <v>99</v>
      </c>
      <c r="BE286" s="9">
        <f t="shared" si="165"/>
        <v>0</v>
      </c>
      <c r="BF286" s="54" t="s">
        <v>102</v>
      </c>
      <c r="BG286" s="9">
        <f t="shared" si="166"/>
        <v>0</v>
      </c>
      <c r="BH286" s="9"/>
      <c r="BI286" s="54" t="s">
        <v>75</v>
      </c>
      <c r="BJ286" s="9">
        <f t="shared" si="167"/>
        <v>0</v>
      </c>
      <c r="BK286" s="55" t="s">
        <v>83</v>
      </c>
      <c r="BL286" s="9">
        <f t="shared" si="168"/>
        <v>0</v>
      </c>
      <c r="BM286" s="54" t="s">
        <v>90</v>
      </c>
      <c r="BN286" s="9">
        <f t="shared" si="169"/>
        <v>0</v>
      </c>
      <c r="BO286" s="54" t="s">
        <v>93</v>
      </c>
      <c r="BP286" s="9">
        <f t="shared" si="170"/>
        <v>0</v>
      </c>
      <c r="BQ286" s="54" t="s">
        <v>99</v>
      </c>
      <c r="BR286" s="9">
        <f t="shared" si="171"/>
        <v>0</v>
      </c>
      <c r="BS286" s="54" t="s">
        <v>102</v>
      </c>
      <c r="BT286" s="9">
        <f t="shared" si="172"/>
        <v>0</v>
      </c>
      <c r="BU286" s="9"/>
      <c r="BV286" s="54" t="s">
        <v>77</v>
      </c>
      <c r="BW286" s="9">
        <f t="shared" si="173"/>
        <v>0</v>
      </c>
      <c r="BX286" s="55" t="s">
        <v>83</v>
      </c>
      <c r="BY286" s="9">
        <f t="shared" si="174"/>
        <v>0</v>
      </c>
      <c r="BZ286" s="54" t="s">
        <v>90</v>
      </c>
      <c r="CA286" s="9">
        <f t="shared" si="175"/>
        <v>0</v>
      </c>
      <c r="CB286" s="54" t="s">
        <v>95</v>
      </c>
      <c r="CC286" s="9">
        <f t="shared" si="176"/>
        <v>0</v>
      </c>
      <c r="CD286" s="54" t="s">
        <v>99</v>
      </c>
      <c r="CE286" s="9">
        <f t="shared" si="177"/>
        <v>0</v>
      </c>
      <c r="CF286" s="54" t="s">
        <v>102</v>
      </c>
      <c r="CG286" s="9">
        <f t="shared" si="178"/>
        <v>0</v>
      </c>
      <c r="CH286" s="9"/>
      <c r="CI286" s="54" t="s">
        <v>77</v>
      </c>
      <c r="CJ286" s="9">
        <f t="shared" si="179"/>
        <v>0</v>
      </c>
      <c r="CK286" s="55" t="s">
        <v>83</v>
      </c>
      <c r="CL286" s="9">
        <f t="shared" si="180"/>
        <v>0</v>
      </c>
      <c r="CM286" s="54" t="s">
        <v>90</v>
      </c>
      <c r="CN286" s="9">
        <f t="shared" si="181"/>
        <v>0</v>
      </c>
      <c r="CO286" s="54" t="s">
        <v>95</v>
      </c>
      <c r="CP286" s="9">
        <f t="shared" si="182"/>
        <v>0</v>
      </c>
      <c r="CQ286" s="54" t="s">
        <v>99</v>
      </c>
      <c r="CR286" s="9">
        <f t="shared" si="183"/>
        <v>0</v>
      </c>
      <c r="CS286" s="54" t="s">
        <v>102</v>
      </c>
      <c r="CT286" s="9">
        <f t="shared" si="184"/>
        <v>0</v>
      </c>
    </row>
    <row r="287" spans="1:98" x14ac:dyDescent="0.15">
      <c r="A287" s="33" t="s">
        <v>734</v>
      </c>
      <c r="B287" s="34" t="s">
        <v>735</v>
      </c>
      <c r="C287" s="35" t="s">
        <v>170</v>
      </c>
      <c r="D287" s="35" t="s">
        <v>51</v>
      </c>
      <c r="E287" s="9"/>
      <c r="F287" s="36"/>
      <c r="G287" s="33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4">
        <f t="shared" si="148"/>
        <v>0</v>
      </c>
      <c r="N287" s="33"/>
      <c r="O287" s="9">
        <f>IF($D287="理科",IF(AND($M287&gt;='高考-分数线'!$C$2,$G287&gt;='高考-分数线'!$D$2),36,IF($G287&gt;='高考-分数线'!$D$2,18,0)),IF($D287="文科",IF(AND($M287&gt;='高考-分数线'!$C$3,$G287&gt;='高考-分数线'!$D$3),36,IF($G287&gt;='高考-分数线'!$D$3,18,0))))</f>
        <v>0</v>
      </c>
      <c r="P287" s="9">
        <f>IF($D287="理科",IF(AND($M287&gt;='高考-分数线'!$C$2,H287&gt;='高考-分数线'!$E$2),36,IF(H287&gt;='高考-分数线'!$E$2,18,0)),IF($D287="文科",IF(AND($M287&gt;='高考-分数线'!$C$3,H287&gt;='高考-分数线'!$E$3),36,IF(H287&gt;='高考-分数线'!$E$3,18,0))))</f>
        <v>0</v>
      </c>
      <c r="Q287" s="9">
        <f>IF($D287="理科",IF(AND($M287&gt;='高考-分数线'!$C$2,I287&gt;='高考-分数线'!$F$2),36,IF(I287&gt;='高考-分数线'!$F$2,18,0)),IF($D287="文科",IF(AND($M287&gt;='高考-分数线'!$C$3,I287&gt;='高考-分数线'!$F$3),36,IF(I287&gt;='高考-分数线'!$F$3,18,0))))</f>
        <v>0</v>
      </c>
      <c r="R287" s="9">
        <f>IF($D287="理科",IF(AND($M287&gt;='高考-分数线'!$C$2,J287&gt;='高考-分数线'!$G$2),36,IF(J287&gt;='高考-分数线'!$G$2,18,0)),IF($D287="文科",IF(AND($M287&gt;='高考-分数线'!$C$3,J287&gt;='高考-分数线'!$G$3),36,IF(J287&gt;='高考-分数线'!$G$3,18,0))))</f>
        <v>0</v>
      </c>
      <c r="S287" s="9">
        <f>IF($D287="理科",IF(AND($M287&gt;='高考-分数线'!$C$2,K287&gt;='高考-分数线'!$H$2),36,IF(K287&gt;='高考-分数线'!$H$2,18,0)),IF($D287="文科",IF(AND($M287&gt;='高考-分数线'!$C$3,K287&gt;='高考-分数线'!$H$3),36,IF(K287&gt;='高考-分数线'!$H$3,18,0))))</f>
        <v>0</v>
      </c>
      <c r="T287" s="9">
        <f>IF($D287="理科",IF(AND($M287&gt;='高考-分数线'!$C$2,L287&gt;='高考-分数线'!$I$2),36,IF(L287&gt;='高考-分数线'!$I$2,18,0)),IF($D287="文科",IF(AND($M287&gt;='高考-分数线'!$C$3,L287&gt;='高考-分数线'!$I$3),36,IF(L287&gt;='高考-分数线'!$I$3,18,0))))</f>
        <v>0</v>
      </c>
      <c r="U287" s="33"/>
      <c r="V287" s="54" t="s">
        <v>73</v>
      </c>
      <c r="W287" s="9">
        <f t="shared" si="149"/>
        <v>0</v>
      </c>
      <c r="X287" s="54" t="s">
        <v>80</v>
      </c>
      <c r="Y287" s="9">
        <f t="shared" si="150"/>
        <v>0</v>
      </c>
      <c r="Z287" s="54" t="s">
        <v>89</v>
      </c>
      <c r="AA287" s="9">
        <f t="shared" si="151"/>
        <v>0</v>
      </c>
      <c r="AB287" s="54" t="s">
        <v>95</v>
      </c>
      <c r="AC287" s="9">
        <f t="shared" si="152"/>
        <v>0</v>
      </c>
      <c r="AD287" s="54" t="s">
        <v>98</v>
      </c>
      <c r="AE287" s="9">
        <f t="shared" si="153"/>
        <v>0</v>
      </c>
      <c r="AF287" s="54" t="s">
        <v>121</v>
      </c>
      <c r="AG287" s="9">
        <f t="shared" si="154"/>
        <v>0</v>
      </c>
      <c r="AH287" s="9"/>
      <c r="AI287" s="9" t="s">
        <v>74</v>
      </c>
      <c r="AJ287" s="9">
        <f t="shared" si="155"/>
        <v>0</v>
      </c>
      <c r="AK287" s="55" t="s">
        <v>79</v>
      </c>
      <c r="AL287" s="9">
        <f t="shared" si="156"/>
        <v>0</v>
      </c>
      <c r="AM287" s="9" t="s">
        <v>90</v>
      </c>
      <c r="AN287" s="9">
        <f t="shared" si="157"/>
        <v>0</v>
      </c>
      <c r="AO287" s="54" t="s">
        <v>94</v>
      </c>
      <c r="AP287" s="9">
        <f t="shared" si="158"/>
        <v>0</v>
      </c>
      <c r="AQ287" s="54" t="s">
        <v>96</v>
      </c>
      <c r="AR287" s="9">
        <f t="shared" si="159"/>
        <v>0</v>
      </c>
      <c r="AS287" s="54" t="s">
        <v>102</v>
      </c>
      <c r="AT287" s="9">
        <f t="shared" si="160"/>
        <v>0</v>
      </c>
      <c r="AU287" s="9"/>
      <c r="AV287" s="54" t="s">
        <v>77</v>
      </c>
      <c r="AW287" s="9">
        <f t="shared" si="161"/>
        <v>0</v>
      </c>
      <c r="AX287" s="54" t="s">
        <v>132</v>
      </c>
      <c r="AY287" s="9">
        <f t="shared" si="162"/>
        <v>0</v>
      </c>
      <c r="AZ287" s="54" t="s">
        <v>88</v>
      </c>
      <c r="BA287" s="9">
        <f t="shared" si="163"/>
        <v>0</v>
      </c>
      <c r="BB287" s="54" t="s">
        <v>94</v>
      </c>
      <c r="BC287" s="9">
        <f t="shared" si="164"/>
        <v>0</v>
      </c>
      <c r="BD287" s="54" t="s">
        <v>96</v>
      </c>
      <c r="BE287" s="9">
        <f t="shared" si="165"/>
        <v>0</v>
      </c>
      <c r="BF287" s="54" t="s">
        <v>102</v>
      </c>
      <c r="BG287" s="9">
        <f t="shared" si="166"/>
        <v>0</v>
      </c>
      <c r="BH287" s="9"/>
      <c r="BI287" s="54" t="s">
        <v>77</v>
      </c>
      <c r="BJ287" s="9">
        <f t="shared" si="167"/>
        <v>0</v>
      </c>
      <c r="BK287" s="55" t="s">
        <v>83</v>
      </c>
      <c r="BL287" s="9">
        <f t="shared" si="168"/>
        <v>0</v>
      </c>
      <c r="BM287" s="54" t="s">
        <v>87</v>
      </c>
      <c r="BN287" s="9">
        <f t="shared" si="169"/>
        <v>0</v>
      </c>
      <c r="BO287" s="54" t="s">
        <v>94</v>
      </c>
      <c r="BP287" s="9">
        <f t="shared" si="170"/>
        <v>0</v>
      </c>
      <c r="BQ287" s="54" t="s">
        <v>96</v>
      </c>
      <c r="BR287" s="9">
        <f t="shared" si="171"/>
        <v>0</v>
      </c>
      <c r="BS287" s="54" t="s">
        <v>102</v>
      </c>
      <c r="BT287" s="9">
        <f t="shared" si="172"/>
        <v>0</v>
      </c>
      <c r="BU287" s="9"/>
      <c r="BV287" s="54" t="s">
        <v>74</v>
      </c>
      <c r="BW287" s="9">
        <f t="shared" si="173"/>
        <v>0</v>
      </c>
      <c r="BX287" s="55" t="s">
        <v>137</v>
      </c>
      <c r="BY287" s="9">
        <f t="shared" si="174"/>
        <v>0</v>
      </c>
      <c r="BZ287" s="54" t="s">
        <v>85</v>
      </c>
      <c r="CA287" s="9">
        <f t="shared" si="175"/>
        <v>0</v>
      </c>
      <c r="CB287" s="54" t="s">
        <v>94</v>
      </c>
      <c r="CC287" s="9">
        <f t="shared" si="176"/>
        <v>0</v>
      </c>
      <c r="CD287" s="54" t="s">
        <v>96</v>
      </c>
      <c r="CE287" s="9">
        <f t="shared" si="177"/>
        <v>0</v>
      </c>
      <c r="CF287" s="54" t="s">
        <v>122</v>
      </c>
      <c r="CG287" s="9">
        <f t="shared" si="178"/>
        <v>0</v>
      </c>
      <c r="CH287" s="9"/>
      <c r="CI287" s="54" t="s">
        <v>74</v>
      </c>
      <c r="CJ287" s="9">
        <f t="shared" si="179"/>
        <v>0</v>
      </c>
      <c r="CK287" s="55" t="s">
        <v>137</v>
      </c>
      <c r="CL287" s="9">
        <f t="shared" si="180"/>
        <v>0</v>
      </c>
      <c r="CM287" s="54" t="s">
        <v>85</v>
      </c>
      <c r="CN287" s="9">
        <f t="shared" si="181"/>
        <v>0</v>
      </c>
      <c r="CO287" s="54" t="s">
        <v>94</v>
      </c>
      <c r="CP287" s="9">
        <f t="shared" si="182"/>
        <v>0</v>
      </c>
      <c r="CQ287" s="54" t="s">
        <v>96</v>
      </c>
      <c r="CR287" s="9">
        <f t="shared" si="183"/>
        <v>0</v>
      </c>
      <c r="CS287" s="54" t="s">
        <v>122</v>
      </c>
      <c r="CT287" s="9">
        <f t="shared" si="184"/>
        <v>0</v>
      </c>
    </row>
    <row r="288" spans="1:98" x14ac:dyDescent="0.15">
      <c r="A288" s="33" t="s">
        <v>736</v>
      </c>
      <c r="B288" s="34" t="s">
        <v>737</v>
      </c>
      <c r="C288" s="35" t="s">
        <v>170</v>
      </c>
      <c r="D288" s="35" t="s">
        <v>51</v>
      </c>
      <c r="E288" s="9"/>
      <c r="F288" s="36"/>
      <c r="G288" s="33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4">
        <f t="shared" si="148"/>
        <v>0</v>
      </c>
      <c r="N288" s="33"/>
      <c r="O288" s="9">
        <f>IF($D288="理科",IF(AND($M288&gt;='高考-分数线'!$C$2,$G288&gt;='高考-分数线'!$D$2),36,IF($G288&gt;='高考-分数线'!$D$2,18,0)),IF($D288="文科",IF(AND($M288&gt;='高考-分数线'!$C$3,$G288&gt;='高考-分数线'!$D$3),36,IF($G288&gt;='高考-分数线'!$D$3,18,0))))</f>
        <v>0</v>
      </c>
      <c r="P288" s="9">
        <f>IF($D288="理科",IF(AND($M288&gt;='高考-分数线'!$C$2,H288&gt;='高考-分数线'!$E$2),36,IF(H288&gt;='高考-分数线'!$E$2,18,0)),IF($D288="文科",IF(AND($M288&gt;='高考-分数线'!$C$3,H288&gt;='高考-分数线'!$E$3),36,IF(H288&gt;='高考-分数线'!$E$3,18,0))))</f>
        <v>0</v>
      </c>
      <c r="Q288" s="9">
        <f>IF($D288="理科",IF(AND($M288&gt;='高考-分数线'!$C$2,I288&gt;='高考-分数线'!$F$2),36,IF(I288&gt;='高考-分数线'!$F$2,18,0)),IF($D288="文科",IF(AND($M288&gt;='高考-分数线'!$C$3,I288&gt;='高考-分数线'!$F$3),36,IF(I288&gt;='高考-分数线'!$F$3,18,0))))</f>
        <v>0</v>
      </c>
      <c r="R288" s="9">
        <f>IF($D288="理科",IF(AND($M288&gt;='高考-分数线'!$C$2,J288&gt;='高考-分数线'!$G$2),36,IF(J288&gt;='高考-分数线'!$G$2,18,0)),IF($D288="文科",IF(AND($M288&gt;='高考-分数线'!$C$3,J288&gt;='高考-分数线'!$G$3),36,IF(J288&gt;='高考-分数线'!$G$3,18,0))))</f>
        <v>0</v>
      </c>
      <c r="S288" s="9">
        <f>IF($D288="理科",IF(AND($M288&gt;='高考-分数线'!$C$2,K288&gt;='高考-分数线'!$H$2),36,IF(K288&gt;='高考-分数线'!$H$2,18,0)),IF($D288="文科",IF(AND($M288&gt;='高考-分数线'!$C$3,K288&gt;='高考-分数线'!$H$3),36,IF(K288&gt;='高考-分数线'!$H$3,18,0))))</f>
        <v>0</v>
      </c>
      <c r="T288" s="9">
        <f>IF($D288="理科",IF(AND($M288&gt;='高考-分数线'!$C$2,L288&gt;='高考-分数线'!$I$2),36,IF(L288&gt;='高考-分数线'!$I$2,18,0)),IF($D288="文科",IF(AND($M288&gt;='高考-分数线'!$C$3,L288&gt;='高考-分数线'!$I$3),36,IF(L288&gt;='高考-分数线'!$I$3,18,0))))</f>
        <v>0</v>
      </c>
      <c r="U288" s="33"/>
      <c r="V288" s="54" t="s">
        <v>77</v>
      </c>
      <c r="W288" s="9">
        <f t="shared" si="149"/>
        <v>0</v>
      </c>
      <c r="X288" s="54" t="s">
        <v>81</v>
      </c>
      <c r="Y288" s="9">
        <f t="shared" si="150"/>
        <v>0</v>
      </c>
      <c r="Z288" s="54" t="s">
        <v>90</v>
      </c>
      <c r="AA288" s="9">
        <f t="shared" si="151"/>
        <v>0</v>
      </c>
      <c r="AB288" s="54" t="s">
        <v>93</v>
      </c>
      <c r="AC288" s="9">
        <f t="shared" si="152"/>
        <v>0</v>
      </c>
      <c r="AD288" s="54" t="s">
        <v>125</v>
      </c>
      <c r="AE288" s="9">
        <f t="shared" si="153"/>
        <v>0</v>
      </c>
      <c r="AF288" s="54" t="s">
        <v>102</v>
      </c>
      <c r="AG288" s="9">
        <f t="shared" si="154"/>
        <v>0</v>
      </c>
      <c r="AH288" s="9"/>
      <c r="AI288" s="9" t="s">
        <v>74</v>
      </c>
      <c r="AJ288" s="9">
        <f t="shared" si="155"/>
        <v>0</v>
      </c>
      <c r="AK288" s="55" t="s">
        <v>79</v>
      </c>
      <c r="AL288" s="9">
        <f t="shared" si="156"/>
        <v>0</v>
      </c>
      <c r="AM288" s="9" t="s">
        <v>86</v>
      </c>
      <c r="AN288" s="9">
        <f t="shared" si="157"/>
        <v>0</v>
      </c>
      <c r="AO288" s="54" t="s">
        <v>94</v>
      </c>
      <c r="AP288" s="9">
        <f t="shared" si="158"/>
        <v>0</v>
      </c>
      <c r="AQ288" s="54" t="s">
        <v>99</v>
      </c>
      <c r="AR288" s="9">
        <f t="shared" si="159"/>
        <v>0</v>
      </c>
      <c r="AS288" s="54" t="s">
        <v>122</v>
      </c>
      <c r="AT288" s="9">
        <f t="shared" si="160"/>
        <v>0</v>
      </c>
      <c r="AU288" s="9"/>
      <c r="AV288" s="54" t="s">
        <v>74</v>
      </c>
      <c r="AW288" s="9">
        <f t="shared" si="161"/>
        <v>0</v>
      </c>
      <c r="AX288" s="54" t="s">
        <v>80</v>
      </c>
      <c r="AY288" s="9">
        <f t="shared" si="162"/>
        <v>0</v>
      </c>
      <c r="AZ288" s="54" t="s">
        <v>90</v>
      </c>
      <c r="BA288" s="9">
        <f t="shared" si="163"/>
        <v>0</v>
      </c>
      <c r="BB288" s="54" t="s">
        <v>94</v>
      </c>
      <c r="BC288" s="9">
        <f t="shared" si="164"/>
        <v>0</v>
      </c>
      <c r="BD288" s="54" t="s">
        <v>96</v>
      </c>
      <c r="BE288" s="9">
        <f t="shared" si="165"/>
        <v>0</v>
      </c>
      <c r="BF288" s="54" t="s">
        <v>102</v>
      </c>
      <c r="BG288" s="9">
        <f t="shared" si="166"/>
        <v>0</v>
      </c>
      <c r="BH288" s="9"/>
      <c r="BI288" s="54" t="s">
        <v>74</v>
      </c>
      <c r="BJ288" s="9">
        <f t="shared" si="167"/>
        <v>0</v>
      </c>
      <c r="BK288" s="55" t="s">
        <v>80</v>
      </c>
      <c r="BL288" s="9">
        <f t="shared" si="168"/>
        <v>0</v>
      </c>
      <c r="BM288" s="54" t="s">
        <v>90</v>
      </c>
      <c r="BN288" s="9">
        <f t="shared" si="169"/>
        <v>0</v>
      </c>
      <c r="BO288" s="54" t="s">
        <v>94</v>
      </c>
      <c r="BP288" s="9">
        <f t="shared" si="170"/>
        <v>0</v>
      </c>
      <c r="BQ288" s="54" t="s">
        <v>96</v>
      </c>
      <c r="BR288" s="9">
        <f t="shared" si="171"/>
        <v>0</v>
      </c>
      <c r="BS288" s="54" t="s">
        <v>102</v>
      </c>
      <c r="BT288" s="9">
        <f t="shared" si="172"/>
        <v>0</v>
      </c>
      <c r="BU288" s="9"/>
      <c r="BV288" s="54" t="s">
        <v>77</v>
      </c>
      <c r="BW288" s="9">
        <f t="shared" si="173"/>
        <v>0</v>
      </c>
      <c r="BX288" s="55" t="s">
        <v>83</v>
      </c>
      <c r="BY288" s="9">
        <f t="shared" si="174"/>
        <v>0</v>
      </c>
      <c r="BZ288" s="54" t="s">
        <v>90</v>
      </c>
      <c r="CA288" s="9">
        <f t="shared" si="175"/>
        <v>0</v>
      </c>
      <c r="CB288" s="54" t="s">
        <v>95</v>
      </c>
      <c r="CC288" s="9">
        <f t="shared" si="176"/>
        <v>0</v>
      </c>
      <c r="CD288" s="54" t="s">
        <v>99</v>
      </c>
      <c r="CE288" s="9">
        <f t="shared" si="177"/>
        <v>0</v>
      </c>
      <c r="CF288" s="54" t="s">
        <v>102</v>
      </c>
      <c r="CG288" s="9">
        <f t="shared" si="178"/>
        <v>0</v>
      </c>
      <c r="CH288" s="9"/>
      <c r="CI288" s="54" t="s">
        <v>77</v>
      </c>
      <c r="CJ288" s="9">
        <f t="shared" si="179"/>
        <v>0</v>
      </c>
      <c r="CK288" s="55" t="s">
        <v>83</v>
      </c>
      <c r="CL288" s="9">
        <f t="shared" si="180"/>
        <v>0</v>
      </c>
      <c r="CM288" s="54" t="s">
        <v>90</v>
      </c>
      <c r="CN288" s="9">
        <f t="shared" si="181"/>
        <v>0</v>
      </c>
      <c r="CO288" s="54" t="s">
        <v>95</v>
      </c>
      <c r="CP288" s="9">
        <f t="shared" si="182"/>
        <v>0</v>
      </c>
      <c r="CQ288" s="54" t="s">
        <v>99</v>
      </c>
      <c r="CR288" s="9">
        <f t="shared" si="183"/>
        <v>0</v>
      </c>
      <c r="CS288" s="54" t="s">
        <v>102</v>
      </c>
      <c r="CT288" s="9">
        <f t="shared" si="184"/>
        <v>0</v>
      </c>
    </row>
    <row r="289" spans="1:98" x14ac:dyDescent="0.15">
      <c r="A289" s="33" t="s">
        <v>738</v>
      </c>
      <c r="B289" s="34" t="s">
        <v>739</v>
      </c>
      <c r="C289" s="35" t="s">
        <v>648</v>
      </c>
      <c r="D289" s="35" t="s">
        <v>51</v>
      </c>
      <c r="E289" s="9"/>
      <c r="F289" s="36"/>
      <c r="G289" s="33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4">
        <f t="shared" si="148"/>
        <v>0</v>
      </c>
      <c r="N289" s="33"/>
      <c r="O289" s="9">
        <f>IF($D289="理科",IF(AND($M289&gt;='高考-分数线'!$C$2,$G289&gt;='高考-分数线'!$D$2),36,IF($G289&gt;='高考-分数线'!$D$2,18,0)),IF($D289="文科",IF(AND($M289&gt;='高考-分数线'!$C$3,$G289&gt;='高考-分数线'!$D$3),36,IF($G289&gt;='高考-分数线'!$D$3,18,0))))</f>
        <v>0</v>
      </c>
      <c r="P289" s="9">
        <f>IF($D289="理科",IF(AND($M289&gt;='高考-分数线'!$C$2,H289&gt;='高考-分数线'!$E$2),36,IF(H289&gt;='高考-分数线'!$E$2,18,0)),IF($D289="文科",IF(AND($M289&gt;='高考-分数线'!$C$3,H289&gt;='高考-分数线'!$E$3),36,IF(H289&gt;='高考-分数线'!$E$3,18,0))))</f>
        <v>0</v>
      </c>
      <c r="Q289" s="9">
        <f>IF($D289="理科",IF(AND($M289&gt;='高考-分数线'!$C$2,I289&gt;='高考-分数线'!$F$2),36,IF(I289&gt;='高考-分数线'!$F$2,18,0)),IF($D289="文科",IF(AND($M289&gt;='高考-分数线'!$C$3,I289&gt;='高考-分数线'!$F$3),36,IF(I289&gt;='高考-分数线'!$F$3,18,0))))</f>
        <v>0</v>
      </c>
      <c r="R289" s="9">
        <f>IF($D289="理科",IF(AND($M289&gt;='高考-分数线'!$C$2,J289&gt;='高考-分数线'!$G$2),36,IF(J289&gt;='高考-分数线'!$G$2,18,0)),IF($D289="文科",IF(AND($M289&gt;='高考-分数线'!$C$3,J289&gt;='高考-分数线'!$G$3),36,IF(J289&gt;='高考-分数线'!$G$3,18,0))))</f>
        <v>0</v>
      </c>
      <c r="S289" s="9">
        <f>IF($D289="理科",IF(AND($M289&gt;='高考-分数线'!$C$2,K289&gt;='高考-分数线'!$H$2),36,IF(K289&gt;='高考-分数线'!$H$2,18,0)),IF($D289="文科",IF(AND($M289&gt;='高考-分数线'!$C$3,K289&gt;='高考-分数线'!$H$3),36,IF(K289&gt;='高考-分数线'!$H$3,18,0))))</f>
        <v>0</v>
      </c>
      <c r="T289" s="9">
        <f>IF($D289="理科",IF(AND($M289&gt;='高考-分数线'!$C$2,L289&gt;='高考-分数线'!$I$2),36,IF(L289&gt;='高考-分数线'!$I$2,18,0)),IF($D289="文科",IF(AND($M289&gt;='高考-分数线'!$C$3,L289&gt;='高考-分数线'!$I$3),36,IF(L289&gt;='高考-分数线'!$I$3,18,0))))</f>
        <v>0</v>
      </c>
      <c r="U289" s="33"/>
      <c r="V289" s="54" t="s">
        <v>77</v>
      </c>
      <c r="W289" s="9">
        <f t="shared" si="149"/>
        <v>0</v>
      </c>
      <c r="X289" s="54" t="s">
        <v>82</v>
      </c>
      <c r="Y289" s="9">
        <f t="shared" si="150"/>
        <v>0</v>
      </c>
      <c r="Z289" s="54" t="s">
        <v>90</v>
      </c>
      <c r="AA289" s="9">
        <f t="shared" si="151"/>
        <v>0</v>
      </c>
      <c r="AB289" s="54" t="s">
        <v>94</v>
      </c>
      <c r="AC289" s="9">
        <f t="shared" si="152"/>
        <v>0</v>
      </c>
      <c r="AD289" s="54" t="s">
        <v>96</v>
      </c>
      <c r="AE289" s="9">
        <f t="shared" si="153"/>
        <v>0</v>
      </c>
      <c r="AF289" s="54" t="s">
        <v>102</v>
      </c>
      <c r="AG289" s="9">
        <f t="shared" si="154"/>
        <v>0</v>
      </c>
      <c r="AH289" s="9"/>
      <c r="AI289" s="9" t="s">
        <v>74</v>
      </c>
      <c r="AJ289" s="9">
        <f t="shared" si="155"/>
        <v>0</v>
      </c>
      <c r="AK289" s="55" t="s">
        <v>79</v>
      </c>
      <c r="AL289" s="9">
        <f t="shared" si="156"/>
        <v>0</v>
      </c>
      <c r="AM289" s="9" t="s">
        <v>90</v>
      </c>
      <c r="AN289" s="9">
        <f t="shared" si="157"/>
        <v>0</v>
      </c>
      <c r="AO289" s="54" t="s">
        <v>94</v>
      </c>
      <c r="AP289" s="9">
        <f t="shared" si="158"/>
        <v>0</v>
      </c>
      <c r="AQ289" s="54" t="s">
        <v>99</v>
      </c>
      <c r="AR289" s="9">
        <f t="shared" si="159"/>
        <v>0</v>
      </c>
      <c r="AS289" s="54" t="s">
        <v>122</v>
      </c>
      <c r="AT289" s="9">
        <f t="shared" si="160"/>
        <v>0</v>
      </c>
      <c r="AU289" s="9"/>
      <c r="AV289" s="54" t="s">
        <v>77</v>
      </c>
      <c r="AW289" s="9">
        <f t="shared" si="161"/>
        <v>0</v>
      </c>
      <c r="AX289" s="54" t="s">
        <v>132</v>
      </c>
      <c r="AY289" s="9">
        <f t="shared" si="162"/>
        <v>0</v>
      </c>
      <c r="AZ289" s="54" t="s">
        <v>88</v>
      </c>
      <c r="BA289" s="9">
        <f t="shared" si="163"/>
        <v>0</v>
      </c>
      <c r="BB289" s="54" t="s">
        <v>94</v>
      </c>
      <c r="BC289" s="9">
        <f t="shared" si="164"/>
        <v>0</v>
      </c>
      <c r="BD289" s="54" t="s">
        <v>96</v>
      </c>
      <c r="BE289" s="9">
        <f t="shared" si="165"/>
        <v>0</v>
      </c>
      <c r="BF289" s="54" t="s">
        <v>102</v>
      </c>
      <c r="BG289" s="9">
        <f t="shared" si="166"/>
        <v>0</v>
      </c>
      <c r="BH289" s="9"/>
      <c r="BI289" s="54" t="s">
        <v>77</v>
      </c>
      <c r="BJ289" s="9">
        <f t="shared" si="167"/>
        <v>0</v>
      </c>
      <c r="BK289" s="55" t="s">
        <v>83</v>
      </c>
      <c r="BL289" s="9">
        <f t="shared" si="168"/>
        <v>0</v>
      </c>
      <c r="BM289" s="54" t="s">
        <v>87</v>
      </c>
      <c r="BN289" s="9">
        <f t="shared" si="169"/>
        <v>0</v>
      </c>
      <c r="BO289" s="54" t="s">
        <v>94</v>
      </c>
      <c r="BP289" s="9">
        <f t="shared" si="170"/>
        <v>0</v>
      </c>
      <c r="BQ289" s="54" t="s">
        <v>96</v>
      </c>
      <c r="BR289" s="9">
        <f t="shared" si="171"/>
        <v>0</v>
      </c>
      <c r="BS289" s="54" t="s">
        <v>102</v>
      </c>
      <c r="BT289" s="9">
        <f t="shared" si="172"/>
        <v>0</v>
      </c>
      <c r="BU289" s="9"/>
      <c r="BV289" s="54" t="s">
        <v>77</v>
      </c>
      <c r="BW289" s="9">
        <f t="shared" si="173"/>
        <v>0</v>
      </c>
      <c r="BX289" s="55" t="s">
        <v>83</v>
      </c>
      <c r="BY289" s="9">
        <f t="shared" si="174"/>
        <v>0</v>
      </c>
      <c r="BZ289" s="54" t="s">
        <v>90</v>
      </c>
      <c r="CA289" s="9">
        <f t="shared" si="175"/>
        <v>0</v>
      </c>
      <c r="CB289" s="54" t="s">
        <v>95</v>
      </c>
      <c r="CC289" s="9">
        <f t="shared" si="176"/>
        <v>0</v>
      </c>
      <c r="CD289" s="54" t="s">
        <v>99</v>
      </c>
      <c r="CE289" s="9">
        <f t="shared" si="177"/>
        <v>0</v>
      </c>
      <c r="CF289" s="54" t="s">
        <v>102</v>
      </c>
      <c r="CG289" s="9">
        <f t="shared" si="178"/>
        <v>0</v>
      </c>
      <c r="CH289" s="9"/>
      <c r="CI289" s="54" t="s">
        <v>77</v>
      </c>
      <c r="CJ289" s="9">
        <f t="shared" si="179"/>
        <v>0</v>
      </c>
      <c r="CK289" s="55" t="s">
        <v>83</v>
      </c>
      <c r="CL289" s="9">
        <f t="shared" si="180"/>
        <v>0</v>
      </c>
      <c r="CM289" s="54" t="s">
        <v>90</v>
      </c>
      <c r="CN289" s="9">
        <f t="shared" si="181"/>
        <v>0</v>
      </c>
      <c r="CO289" s="54" t="s">
        <v>95</v>
      </c>
      <c r="CP289" s="9">
        <f t="shared" si="182"/>
        <v>0</v>
      </c>
      <c r="CQ289" s="54" t="s">
        <v>99</v>
      </c>
      <c r="CR289" s="9">
        <f t="shared" si="183"/>
        <v>0</v>
      </c>
      <c r="CS289" s="54" t="s">
        <v>102</v>
      </c>
      <c r="CT289" s="9">
        <f t="shared" si="184"/>
        <v>0</v>
      </c>
    </row>
    <row r="290" spans="1:98" x14ac:dyDescent="0.15">
      <c r="A290" s="33" t="s">
        <v>740</v>
      </c>
      <c r="B290" s="34" t="s">
        <v>741</v>
      </c>
      <c r="C290" s="35" t="s">
        <v>648</v>
      </c>
      <c r="D290" s="35" t="s">
        <v>51</v>
      </c>
      <c r="E290" s="9"/>
      <c r="F290" s="36"/>
      <c r="G290" s="33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4">
        <f t="shared" si="148"/>
        <v>0</v>
      </c>
      <c r="N290" s="33"/>
      <c r="O290" s="9">
        <f>IF($D290="理科",IF(AND($M290&gt;='高考-分数线'!$C$2,$G290&gt;='高考-分数线'!$D$2),36,IF($G290&gt;='高考-分数线'!$D$2,18,0)),IF($D290="文科",IF(AND($M290&gt;='高考-分数线'!$C$3,$G290&gt;='高考-分数线'!$D$3),36,IF($G290&gt;='高考-分数线'!$D$3,18,0))))</f>
        <v>0</v>
      </c>
      <c r="P290" s="9">
        <f>IF($D290="理科",IF(AND($M290&gt;='高考-分数线'!$C$2,H290&gt;='高考-分数线'!$E$2),36,IF(H290&gt;='高考-分数线'!$E$2,18,0)),IF($D290="文科",IF(AND($M290&gt;='高考-分数线'!$C$3,H290&gt;='高考-分数线'!$E$3),36,IF(H290&gt;='高考-分数线'!$E$3,18,0))))</f>
        <v>0</v>
      </c>
      <c r="Q290" s="9">
        <f>IF($D290="理科",IF(AND($M290&gt;='高考-分数线'!$C$2,I290&gt;='高考-分数线'!$F$2),36,IF(I290&gt;='高考-分数线'!$F$2,18,0)),IF($D290="文科",IF(AND($M290&gt;='高考-分数线'!$C$3,I290&gt;='高考-分数线'!$F$3),36,IF(I290&gt;='高考-分数线'!$F$3,18,0))))</f>
        <v>0</v>
      </c>
      <c r="R290" s="9">
        <f>IF($D290="理科",IF(AND($M290&gt;='高考-分数线'!$C$2,J290&gt;='高考-分数线'!$G$2),36,IF(J290&gt;='高考-分数线'!$G$2,18,0)),IF($D290="文科",IF(AND($M290&gt;='高考-分数线'!$C$3,J290&gt;='高考-分数线'!$G$3),36,IF(J290&gt;='高考-分数线'!$G$3,18,0))))</f>
        <v>0</v>
      </c>
      <c r="S290" s="9">
        <f>IF($D290="理科",IF(AND($M290&gt;='高考-分数线'!$C$2,K290&gt;='高考-分数线'!$H$2),36,IF(K290&gt;='高考-分数线'!$H$2,18,0)),IF($D290="文科",IF(AND($M290&gt;='高考-分数线'!$C$3,K290&gt;='高考-分数线'!$H$3),36,IF(K290&gt;='高考-分数线'!$H$3,18,0))))</f>
        <v>0</v>
      </c>
      <c r="T290" s="9">
        <f>IF($D290="理科",IF(AND($M290&gt;='高考-分数线'!$C$2,L290&gt;='高考-分数线'!$I$2),36,IF(L290&gt;='高考-分数线'!$I$2,18,0)),IF($D290="文科",IF(AND($M290&gt;='高考-分数线'!$C$3,L290&gt;='高考-分数线'!$I$3),36,IF(L290&gt;='高考-分数线'!$I$3,18,0))))</f>
        <v>0</v>
      </c>
      <c r="U290" s="33"/>
      <c r="V290" s="54" t="s">
        <v>77</v>
      </c>
      <c r="W290" s="9">
        <f t="shared" si="149"/>
        <v>0</v>
      </c>
      <c r="X290" s="54" t="s">
        <v>82</v>
      </c>
      <c r="Y290" s="9">
        <f t="shared" si="150"/>
        <v>0</v>
      </c>
      <c r="Z290" s="54" t="s">
        <v>90</v>
      </c>
      <c r="AA290" s="9">
        <f t="shared" si="151"/>
        <v>0</v>
      </c>
      <c r="AB290" s="54" t="s">
        <v>94</v>
      </c>
      <c r="AC290" s="9">
        <f t="shared" si="152"/>
        <v>0</v>
      </c>
      <c r="AD290" s="54" t="s">
        <v>96</v>
      </c>
      <c r="AE290" s="9">
        <f t="shared" si="153"/>
        <v>0</v>
      </c>
      <c r="AF290" s="54" t="s">
        <v>102</v>
      </c>
      <c r="AG290" s="9">
        <f t="shared" si="154"/>
        <v>0</v>
      </c>
      <c r="AH290" s="9"/>
      <c r="AI290" s="9" t="s">
        <v>77</v>
      </c>
      <c r="AJ290" s="9">
        <f t="shared" si="155"/>
        <v>0</v>
      </c>
      <c r="AK290" s="55" t="s">
        <v>83</v>
      </c>
      <c r="AL290" s="9">
        <f t="shared" si="156"/>
        <v>0</v>
      </c>
      <c r="AM290" s="9" t="s">
        <v>86</v>
      </c>
      <c r="AN290" s="9">
        <f t="shared" si="157"/>
        <v>0</v>
      </c>
      <c r="AO290" s="54" t="s">
        <v>93</v>
      </c>
      <c r="AP290" s="9">
        <f t="shared" si="158"/>
        <v>0</v>
      </c>
      <c r="AQ290" s="54" t="s">
        <v>99</v>
      </c>
      <c r="AR290" s="9">
        <f t="shared" si="159"/>
        <v>0</v>
      </c>
      <c r="AS290" s="54" t="s">
        <v>102</v>
      </c>
      <c r="AT290" s="9">
        <f t="shared" si="160"/>
        <v>0</v>
      </c>
      <c r="AU290" s="9"/>
      <c r="AV290" s="54" t="s">
        <v>74</v>
      </c>
      <c r="AW290" s="9">
        <f t="shared" si="161"/>
        <v>0</v>
      </c>
      <c r="AX290" s="54" t="s">
        <v>80</v>
      </c>
      <c r="AY290" s="9">
        <f t="shared" si="162"/>
        <v>0</v>
      </c>
      <c r="AZ290" s="54" t="s">
        <v>90</v>
      </c>
      <c r="BA290" s="9">
        <f t="shared" si="163"/>
        <v>0</v>
      </c>
      <c r="BB290" s="54" t="s">
        <v>95</v>
      </c>
      <c r="BC290" s="9">
        <f t="shared" si="164"/>
        <v>0</v>
      </c>
      <c r="BD290" s="54" t="s">
        <v>99</v>
      </c>
      <c r="BE290" s="9">
        <f t="shared" si="165"/>
        <v>0</v>
      </c>
      <c r="BF290" s="54" t="s">
        <v>122</v>
      </c>
      <c r="BG290" s="9">
        <f t="shared" si="166"/>
        <v>0</v>
      </c>
      <c r="BH290" s="9"/>
      <c r="BI290" s="54" t="s">
        <v>74</v>
      </c>
      <c r="BJ290" s="9">
        <f t="shared" si="167"/>
        <v>0</v>
      </c>
      <c r="BK290" s="55" t="s">
        <v>80</v>
      </c>
      <c r="BL290" s="9">
        <f t="shared" si="168"/>
        <v>0</v>
      </c>
      <c r="BM290" s="54" t="s">
        <v>90</v>
      </c>
      <c r="BN290" s="9">
        <f t="shared" si="169"/>
        <v>0</v>
      </c>
      <c r="BO290" s="54" t="s">
        <v>95</v>
      </c>
      <c r="BP290" s="9">
        <f t="shared" si="170"/>
        <v>0</v>
      </c>
      <c r="BQ290" s="54" t="s">
        <v>99</v>
      </c>
      <c r="BR290" s="9">
        <f t="shared" si="171"/>
        <v>0</v>
      </c>
      <c r="BS290" s="54" t="s">
        <v>122</v>
      </c>
      <c r="BT290" s="9">
        <f t="shared" si="172"/>
        <v>0</v>
      </c>
      <c r="BU290" s="9"/>
      <c r="BV290" s="54" t="s">
        <v>77</v>
      </c>
      <c r="BW290" s="9">
        <f t="shared" si="173"/>
        <v>0</v>
      </c>
      <c r="BX290" s="55" t="s">
        <v>83</v>
      </c>
      <c r="BY290" s="9">
        <f t="shared" si="174"/>
        <v>0</v>
      </c>
      <c r="BZ290" s="54" t="s">
        <v>90</v>
      </c>
      <c r="CA290" s="9">
        <f t="shared" si="175"/>
        <v>0</v>
      </c>
      <c r="CB290" s="54" t="s">
        <v>95</v>
      </c>
      <c r="CC290" s="9">
        <f t="shared" si="176"/>
        <v>0</v>
      </c>
      <c r="CD290" s="54" t="s">
        <v>99</v>
      </c>
      <c r="CE290" s="9">
        <f t="shared" si="177"/>
        <v>0</v>
      </c>
      <c r="CF290" s="54" t="s">
        <v>102</v>
      </c>
      <c r="CG290" s="9">
        <f t="shared" si="178"/>
        <v>0</v>
      </c>
      <c r="CH290" s="9"/>
      <c r="CI290" s="54" t="s">
        <v>77</v>
      </c>
      <c r="CJ290" s="9">
        <f t="shared" si="179"/>
        <v>0</v>
      </c>
      <c r="CK290" s="55" t="s">
        <v>83</v>
      </c>
      <c r="CL290" s="9">
        <f t="shared" si="180"/>
        <v>0</v>
      </c>
      <c r="CM290" s="54" t="s">
        <v>90</v>
      </c>
      <c r="CN290" s="9">
        <f t="shared" si="181"/>
        <v>0</v>
      </c>
      <c r="CO290" s="54" t="s">
        <v>95</v>
      </c>
      <c r="CP290" s="9">
        <f t="shared" si="182"/>
        <v>0</v>
      </c>
      <c r="CQ290" s="54" t="s">
        <v>99</v>
      </c>
      <c r="CR290" s="9">
        <f t="shared" si="183"/>
        <v>0</v>
      </c>
      <c r="CS290" s="54" t="s">
        <v>102</v>
      </c>
      <c r="CT290" s="9">
        <f t="shared" si="184"/>
        <v>0</v>
      </c>
    </row>
    <row r="291" spans="1:98" x14ac:dyDescent="0.15">
      <c r="A291" s="33" t="s">
        <v>742</v>
      </c>
      <c r="B291" s="34" t="s">
        <v>743</v>
      </c>
      <c r="C291" s="35" t="s">
        <v>170</v>
      </c>
      <c r="D291" s="35" t="s">
        <v>52</v>
      </c>
      <c r="E291" s="9"/>
      <c r="F291" s="36"/>
      <c r="G291" s="33">
        <v>106</v>
      </c>
      <c r="H291" s="9">
        <v>107</v>
      </c>
      <c r="I291" s="9">
        <v>128</v>
      </c>
      <c r="J291" s="9">
        <v>65.5</v>
      </c>
      <c r="K291" s="9">
        <v>61</v>
      </c>
      <c r="L291" s="9">
        <v>72</v>
      </c>
      <c r="M291" s="4">
        <f t="shared" si="148"/>
        <v>539.5</v>
      </c>
      <c r="N291" s="50" t="s">
        <v>171</v>
      </c>
      <c r="O291" s="9">
        <f>IF($D291="理科",IF(AND($M291&gt;='高考-分数线'!$C$2,$G291&gt;='高考-分数线'!$D$2),36,IF($G291&gt;='高考-分数线'!$D$2,18,0)),IF($D291="文科",IF(AND($M291&gt;='高考-分数线'!$C$3,$G291&gt;='高考-分数线'!$D$3),36,IF($G291&gt;='高考-分数线'!$D$3,18,0))))</f>
        <v>36</v>
      </c>
      <c r="P291" s="9">
        <f>IF($D291="理科",IF(AND($M291&gt;='高考-分数线'!$C$2,H291&gt;='高考-分数线'!$E$2),36,IF(H291&gt;='高考-分数线'!$E$2,18,0)),IF($D291="文科",IF(AND($M291&gt;='高考-分数线'!$C$3,H291&gt;='高考-分数线'!$E$3),36,IF(H291&gt;='高考-分数线'!$E$3,18,0))))</f>
        <v>36</v>
      </c>
      <c r="Q291" s="9">
        <f>IF($D291="理科",IF(AND($M291&gt;='高考-分数线'!$C$2,I291&gt;='高考-分数线'!$F$2),36,IF(I291&gt;='高考-分数线'!$F$2,18,0)),IF($D291="文科",IF(AND($M291&gt;='高考-分数线'!$C$3,I291&gt;='高考-分数线'!$F$3),36,IF(I291&gt;='高考-分数线'!$F$3,18,0))))</f>
        <v>36</v>
      </c>
      <c r="R291" s="9">
        <f>IF($D291="理科",IF(AND($M291&gt;='高考-分数线'!$C$2,J291&gt;='高考-分数线'!$G$2),36,IF(J291&gt;='高考-分数线'!$G$2,18,0)),IF($D291="文科",IF(AND($M291&gt;='高考-分数线'!$C$3,J291&gt;='高考-分数线'!$G$3),36,IF(J291&gt;='高考-分数线'!$G$3,18,0))))</f>
        <v>36</v>
      </c>
      <c r="S291" s="9">
        <f>IF($D291="理科",IF(AND($M291&gt;='高考-分数线'!$C$2,K291&gt;='高考-分数线'!$H$2),36,IF(K291&gt;='高考-分数线'!$H$2,18,0)),IF($D291="文科",IF(AND($M291&gt;='高考-分数线'!$C$3,K291&gt;='高考-分数线'!$H$3),36,IF(K291&gt;='高考-分数线'!$H$3,18,0))))</f>
        <v>0</v>
      </c>
      <c r="T291" s="9">
        <f>IF($D291="理科",IF(AND($M291&gt;='高考-分数线'!$C$2,L291&gt;='高考-分数线'!$I$2),36,IF(L291&gt;='高考-分数线'!$I$2,18,0)),IF($D291="文科",IF(AND($M291&gt;='高考-分数线'!$C$3,L291&gt;='高考-分数线'!$I$3),36,IF(L291&gt;='高考-分数线'!$I$3,18,0))))</f>
        <v>36</v>
      </c>
      <c r="U291" s="33"/>
      <c r="V291" s="54" t="s">
        <v>74</v>
      </c>
      <c r="W291" s="9">
        <f t="shared" si="149"/>
        <v>3.6</v>
      </c>
      <c r="X291" s="54" t="s">
        <v>84</v>
      </c>
      <c r="Y291" s="9">
        <f t="shared" si="150"/>
        <v>3.6</v>
      </c>
      <c r="Z291" s="54" t="s">
        <v>88</v>
      </c>
      <c r="AA291" s="9">
        <f t="shared" si="151"/>
        <v>3.6</v>
      </c>
      <c r="AB291" s="54" t="s">
        <v>105</v>
      </c>
      <c r="AC291" s="9">
        <f t="shared" si="152"/>
        <v>3.6</v>
      </c>
      <c r="AD291" s="54" t="s">
        <v>110</v>
      </c>
      <c r="AE291" s="9">
        <f t="shared" si="153"/>
        <v>0</v>
      </c>
      <c r="AF291" s="54" t="s">
        <v>112</v>
      </c>
      <c r="AG291" s="9">
        <f t="shared" si="154"/>
        <v>3.6</v>
      </c>
      <c r="AH291" s="9"/>
      <c r="AI291" s="9" t="s">
        <v>77</v>
      </c>
      <c r="AJ291" s="9">
        <f t="shared" si="155"/>
        <v>3.6</v>
      </c>
      <c r="AK291" s="55" t="s">
        <v>81</v>
      </c>
      <c r="AL291" s="9">
        <f t="shared" si="156"/>
        <v>3.6</v>
      </c>
      <c r="AM291" s="9" t="s">
        <v>86</v>
      </c>
      <c r="AN291" s="9">
        <f t="shared" si="157"/>
        <v>3.6</v>
      </c>
      <c r="AO291" s="54" t="s">
        <v>105</v>
      </c>
      <c r="AP291" s="9">
        <f t="shared" si="158"/>
        <v>3.6</v>
      </c>
      <c r="AQ291" s="54" t="s">
        <v>110</v>
      </c>
      <c r="AR291" s="9">
        <f t="shared" si="159"/>
        <v>0</v>
      </c>
      <c r="AS291" s="54" t="s">
        <v>112</v>
      </c>
      <c r="AT291" s="9">
        <f t="shared" si="160"/>
        <v>3.6</v>
      </c>
      <c r="AU291" s="9"/>
      <c r="AV291" s="54" t="s">
        <v>76</v>
      </c>
      <c r="AW291" s="9">
        <f t="shared" si="161"/>
        <v>5.4</v>
      </c>
      <c r="AX291" s="54" t="s">
        <v>81</v>
      </c>
      <c r="AY291" s="9">
        <f t="shared" si="162"/>
        <v>5.4</v>
      </c>
      <c r="AZ291" s="54" t="s">
        <v>86</v>
      </c>
      <c r="BA291" s="9">
        <f t="shared" si="163"/>
        <v>5.4</v>
      </c>
      <c r="BB291" s="54" t="s">
        <v>105</v>
      </c>
      <c r="BC291" s="9">
        <f t="shared" si="164"/>
        <v>5.4</v>
      </c>
      <c r="BD291" s="54" t="s">
        <v>133</v>
      </c>
      <c r="BE291" s="9">
        <f t="shared" si="165"/>
        <v>0</v>
      </c>
      <c r="BF291" s="54" t="s">
        <v>112</v>
      </c>
      <c r="BG291" s="9">
        <f t="shared" si="166"/>
        <v>5.4</v>
      </c>
      <c r="BH291" s="9"/>
      <c r="BI291" s="54" t="s">
        <v>76</v>
      </c>
      <c r="BJ291" s="9">
        <f t="shared" si="167"/>
        <v>5.4</v>
      </c>
      <c r="BK291" s="55" t="s">
        <v>81</v>
      </c>
      <c r="BL291" s="9">
        <f t="shared" si="168"/>
        <v>5.4</v>
      </c>
      <c r="BM291" s="54" t="s">
        <v>86</v>
      </c>
      <c r="BN291" s="9">
        <f t="shared" si="169"/>
        <v>5.4</v>
      </c>
      <c r="BO291" s="54" t="s">
        <v>105</v>
      </c>
      <c r="BP291" s="9">
        <f t="shared" si="170"/>
        <v>5.4</v>
      </c>
      <c r="BQ291" s="54" t="s">
        <v>133</v>
      </c>
      <c r="BR291" s="9">
        <f t="shared" si="171"/>
        <v>0</v>
      </c>
      <c r="BS291" s="54" t="s">
        <v>112</v>
      </c>
      <c r="BT291" s="9">
        <f t="shared" si="172"/>
        <v>5.4</v>
      </c>
      <c r="BU291" s="9"/>
      <c r="BV291" s="54" t="s">
        <v>77</v>
      </c>
      <c r="BW291" s="9">
        <f t="shared" si="173"/>
        <v>9</v>
      </c>
      <c r="BX291" s="55" t="s">
        <v>81</v>
      </c>
      <c r="BY291" s="9">
        <f t="shared" si="174"/>
        <v>9</v>
      </c>
      <c r="BZ291" s="54" t="s">
        <v>86</v>
      </c>
      <c r="CA291" s="9">
        <f t="shared" si="175"/>
        <v>9</v>
      </c>
      <c r="CB291" s="54" t="s">
        <v>105</v>
      </c>
      <c r="CC291" s="9">
        <f t="shared" si="176"/>
        <v>9</v>
      </c>
      <c r="CD291" s="54" t="s">
        <v>108</v>
      </c>
      <c r="CE291" s="9">
        <f t="shared" si="177"/>
        <v>0</v>
      </c>
      <c r="CF291" s="54" t="s">
        <v>112</v>
      </c>
      <c r="CG291" s="9">
        <f t="shared" si="178"/>
        <v>9</v>
      </c>
      <c r="CH291" s="9"/>
      <c r="CI291" s="54" t="s">
        <v>77</v>
      </c>
      <c r="CJ291" s="9">
        <f t="shared" si="179"/>
        <v>9</v>
      </c>
      <c r="CK291" s="55" t="s">
        <v>81</v>
      </c>
      <c r="CL291" s="9">
        <f t="shared" si="180"/>
        <v>9</v>
      </c>
      <c r="CM291" s="54" t="s">
        <v>86</v>
      </c>
      <c r="CN291" s="9">
        <f t="shared" si="181"/>
        <v>9</v>
      </c>
      <c r="CO291" s="54" t="s">
        <v>105</v>
      </c>
      <c r="CP291" s="9">
        <f t="shared" si="182"/>
        <v>9</v>
      </c>
      <c r="CQ291" s="54" t="s">
        <v>108</v>
      </c>
      <c r="CR291" s="9">
        <f t="shared" si="183"/>
        <v>0</v>
      </c>
      <c r="CS291" s="54" t="s">
        <v>112</v>
      </c>
      <c r="CT291" s="9">
        <f t="shared" si="184"/>
        <v>9</v>
      </c>
    </row>
    <row r="292" spans="1:98" x14ac:dyDescent="0.15">
      <c r="A292" s="33" t="s">
        <v>744</v>
      </c>
      <c r="B292" s="34" t="s">
        <v>745</v>
      </c>
      <c r="C292" s="35" t="s">
        <v>170</v>
      </c>
      <c r="D292" s="35" t="s">
        <v>52</v>
      </c>
      <c r="E292" s="9">
        <v>0.8</v>
      </c>
      <c r="F292" s="36"/>
      <c r="G292" s="33">
        <v>105</v>
      </c>
      <c r="H292" s="9">
        <v>80</v>
      </c>
      <c r="I292" s="9">
        <v>136</v>
      </c>
      <c r="J292" s="9">
        <v>56</v>
      </c>
      <c r="K292" s="9">
        <v>73</v>
      </c>
      <c r="L292" s="9">
        <v>66</v>
      </c>
      <c r="M292" s="4">
        <f t="shared" si="148"/>
        <v>516</v>
      </c>
      <c r="N292" s="50" t="s">
        <v>171</v>
      </c>
      <c r="O292" s="9">
        <f>IF($D292="理科",IF(AND($M292&gt;='高考-分数线'!$C$2,$G292&gt;='高考-分数线'!$D$2),36,IF($G292&gt;='高考-分数线'!$D$2,18,0)),IF($D292="文科",IF(AND($M292&gt;='高考-分数线'!$C$3,$G292&gt;='高考-分数线'!$D$3),36,IF($G292&gt;='高考-分数线'!$D$3,18,0))))</f>
        <v>0</v>
      </c>
      <c r="P292" s="9">
        <f>IF($D292="理科",IF(AND($M292&gt;='高考-分数线'!$C$2,H292&gt;='高考-分数线'!$E$2),36,IF(H292&gt;='高考-分数线'!$E$2,18,0)),IF($D292="文科",IF(AND($M292&gt;='高考-分数线'!$C$3,H292&gt;='高考-分数线'!$E$3),36,IF(H292&gt;='高考-分数线'!$E$3,18,0))))</f>
        <v>36</v>
      </c>
      <c r="Q292" s="9">
        <f>IF($D292="理科",IF(AND($M292&gt;='高考-分数线'!$C$2,I292&gt;='高考-分数线'!$F$2),36,IF(I292&gt;='高考-分数线'!$F$2,18,0)),IF($D292="文科",IF(AND($M292&gt;='高考-分数线'!$C$3,I292&gt;='高考-分数线'!$F$3),36,IF(I292&gt;='高考-分数线'!$F$3,18,0))))</f>
        <v>36</v>
      </c>
      <c r="R292" s="9">
        <f>IF($D292="理科",IF(AND($M292&gt;='高考-分数线'!$C$2,J292&gt;='高考-分数线'!$G$2),36,IF(J292&gt;='高考-分数线'!$G$2,18,0)),IF($D292="文科",IF(AND($M292&gt;='高考-分数线'!$C$3,J292&gt;='高考-分数线'!$G$3),36,IF(J292&gt;='高考-分数线'!$G$3,18,0))))</f>
        <v>0</v>
      </c>
      <c r="S292" s="9">
        <f>IF($D292="理科",IF(AND($M292&gt;='高考-分数线'!$C$2,K292&gt;='高考-分数线'!$H$2),36,IF(K292&gt;='高考-分数线'!$H$2,18,0)),IF($D292="文科",IF(AND($M292&gt;='高考-分数线'!$C$3,K292&gt;='高考-分数线'!$H$3),36,IF(K292&gt;='高考-分数线'!$H$3,18,0))))</f>
        <v>36</v>
      </c>
      <c r="T292" s="9">
        <f>IF($D292="理科",IF(AND($M292&gt;='高考-分数线'!$C$2,L292&gt;='高考-分数线'!$I$2),36,IF(L292&gt;='高考-分数线'!$I$2,18,0)),IF($D292="文科",IF(AND($M292&gt;='高考-分数线'!$C$3,L292&gt;='高考-分数线'!$I$3),36,IF(L292&gt;='高考-分数线'!$I$3,18,0))))</f>
        <v>36</v>
      </c>
      <c r="U292" s="33"/>
      <c r="V292" s="54" t="s">
        <v>73</v>
      </c>
      <c r="W292" s="9">
        <f t="shared" si="149"/>
        <v>0</v>
      </c>
      <c r="X292" s="54" t="s">
        <v>84</v>
      </c>
      <c r="Y292" s="9">
        <f t="shared" si="150"/>
        <v>3.6</v>
      </c>
      <c r="Z292" s="54" t="s">
        <v>88</v>
      </c>
      <c r="AA292" s="9">
        <f t="shared" si="151"/>
        <v>3.6</v>
      </c>
      <c r="AB292" s="54" t="s">
        <v>105</v>
      </c>
      <c r="AC292" s="9">
        <f t="shared" si="152"/>
        <v>0</v>
      </c>
      <c r="AD292" s="54" t="s">
        <v>111</v>
      </c>
      <c r="AE292" s="9">
        <f t="shared" si="153"/>
        <v>3.6</v>
      </c>
      <c r="AF292" s="54" t="s">
        <v>112</v>
      </c>
      <c r="AG292" s="9">
        <f t="shared" si="154"/>
        <v>3.6</v>
      </c>
      <c r="AH292" s="9"/>
      <c r="AI292" s="9" t="s">
        <v>74</v>
      </c>
      <c r="AJ292" s="9">
        <f t="shared" si="155"/>
        <v>0</v>
      </c>
      <c r="AK292" s="55" t="s">
        <v>81</v>
      </c>
      <c r="AL292" s="9">
        <f t="shared" si="156"/>
        <v>3.6</v>
      </c>
      <c r="AM292" s="9" t="s">
        <v>86</v>
      </c>
      <c r="AN292" s="9">
        <f t="shared" si="157"/>
        <v>3.6</v>
      </c>
      <c r="AO292" s="54" t="s">
        <v>105</v>
      </c>
      <c r="AP292" s="9">
        <f t="shared" si="158"/>
        <v>0</v>
      </c>
      <c r="AQ292" s="54" t="s">
        <v>110</v>
      </c>
      <c r="AR292" s="9">
        <f t="shared" si="159"/>
        <v>3.6</v>
      </c>
      <c r="AS292" s="54" t="s">
        <v>112</v>
      </c>
      <c r="AT292" s="9">
        <f t="shared" si="160"/>
        <v>3.6</v>
      </c>
      <c r="AU292" s="9"/>
      <c r="AV292" s="54" t="s">
        <v>74</v>
      </c>
      <c r="AW292" s="9">
        <f t="shared" si="161"/>
        <v>0</v>
      </c>
      <c r="AX292" s="54" t="s">
        <v>81</v>
      </c>
      <c r="AY292" s="9">
        <f t="shared" si="162"/>
        <v>5.4</v>
      </c>
      <c r="AZ292" s="54" t="s">
        <v>86</v>
      </c>
      <c r="BA292" s="9">
        <f t="shared" si="163"/>
        <v>5.4</v>
      </c>
      <c r="BB292" s="54" t="s">
        <v>105</v>
      </c>
      <c r="BC292" s="9">
        <f t="shared" si="164"/>
        <v>0</v>
      </c>
      <c r="BD292" s="54" t="s">
        <v>133</v>
      </c>
      <c r="BE292" s="9">
        <f t="shared" si="165"/>
        <v>5.4</v>
      </c>
      <c r="BF292" s="54" t="s">
        <v>112</v>
      </c>
      <c r="BG292" s="9">
        <f t="shared" si="166"/>
        <v>5.4</v>
      </c>
      <c r="BH292" s="9"/>
      <c r="BI292" s="54" t="s">
        <v>74</v>
      </c>
      <c r="BJ292" s="9">
        <f t="shared" si="167"/>
        <v>0</v>
      </c>
      <c r="BK292" s="55" t="s">
        <v>81</v>
      </c>
      <c r="BL292" s="9">
        <f t="shared" si="168"/>
        <v>5.4</v>
      </c>
      <c r="BM292" s="54" t="s">
        <v>86</v>
      </c>
      <c r="BN292" s="9">
        <f t="shared" si="169"/>
        <v>5.4</v>
      </c>
      <c r="BO292" s="54" t="s">
        <v>105</v>
      </c>
      <c r="BP292" s="9">
        <f t="shared" si="170"/>
        <v>0</v>
      </c>
      <c r="BQ292" s="54" t="s">
        <v>133</v>
      </c>
      <c r="BR292" s="9">
        <f t="shared" si="171"/>
        <v>5.4</v>
      </c>
      <c r="BS292" s="54" t="s">
        <v>112</v>
      </c>
      <c r="BT292" s="9">
        <f t="shared" si="172"/>
        <v>5.4</v>
      </c>
      <c r="BU292" s="9"/>
      <c r="BV292" s="54" t="s">
        <v>77</v>
      </c>
      <c r="BW292" s="9">
        <f t="shared" si="173"/>
        <v>0</v>
      </c>
      <c r="BX292" s="55" t="s">
        <v>81</v>
      </c>
      <c r="BY292" s="9">
        <f t="shared" si="174"/>
        <v>9</v>
      </c>
      <c r="BZ292" s="54" t="s">
        <v>86</v>
      </c>
      <c r="CA292" s="9">
        <f t="shared" si="175"/>
        <v>9</v>
      </c>
      <c r="CB292" s="54" t="s">
        <v>105</v>
      </c>
      <c r="CC292" s="9">
        <f t="shared" si="176"/>
        <v>0</v>
      </c>
      <c r="CD292" s="54" t="s">
        <v>108</v>
      </c>
      <c r="CE292" s="9">
        <f t="shared" si="177"/>
        <v>9</v>
      </c>
      <c r="CF292" s="54" t="s">
        <v>112</v>
      </c>
      <c r="CG292" s="9">
        <f t="shared" si="178"/>
        <v>9</v>
      </c>
      <c r="CH292" s="9"/>
      <c r="CI292" s="54" t="s">
        <v>77</v>
      </c>
      <c r="CJ292" s="9">
        <f t="shared" si="179"/>
        <v>0</v>
      </c>
      <c r="CK292" s="55" t="s">
        <v>81</v>
      </c>
      <c r="CL292" s="9">
        <f t="shared" si="180"/>
        <v>9</v>
      </c>
      <c r="CM292" s="54" t="s">
        <v>86</v>
      </c>
      <c r="CN292" s="9">
        <f t="shared" si="181"/>
        <v>9</v>
      </c>
      <c r="CO292" s="54" t="s">
        <v>105</v>
      </c>
      <c r="CP292" s="9">
        <f t="shared" si="182"/>
        <v>0</v>
      </c>
      <c r="CQ292" s="54" t="s">
        <v>108</v>
      </c>
      <c r="CR292" s="9">
        <f t="shared" si="183"/>
        <v>9</v>
      </c>
      <c r="CS292" s="54" t="s">
        <v>112</v>
      </c>
      <c r="CT292" s="9">
        <f t="shared" si="184"/>
        <v>9</v>
      </c>
    </row>
    <row r="293" spans="1:98" x14ac:dyDescent="0.15">
      <c r="A293" s="33" t="s">
        <v>746</v>
      </c>
      <c r="B293" s="34" t="s">
        <v>747</v>
      </c>
      <c r="C293" s="35" t="s">
        <v>170</v>
      </c>
      <c r="D293" s="35" t="s">
        <v>52</v>
      </c>
      <c r="E293" s="9"/>
      <c r="F293" s="36"/>
      <c r="G293" s="33">
        <v>114</v>
      </c>
      <c r="H293" s="9">
        <v>75</v>
      </c>
      <c r="I293" s="9">
        <v>113</v>
      </c>
      <c r="J293" s="9">
        <v>67</v>
      </c>
      <c r="K293" s="9">
        <v>63.5</v>
      </c>
      <c r="L293" s="9">
        <v>70.5</v>
      </c>
      <c r="M293" s="4">
        <f t="shared" si="148"/>
        <v>503</v>
      </c>
      <c r="N293" s="50" t="s">
        <v>171</v>
      </c>
      <c r="O293" s="9">
        <f>IF($D293="理科",IF(AND($M293&gt;='高考-分数线'!$C$2,$G293&gt;='高考-分数线'!$D$2),36,IF($G293&gt;='高考-分数线'!$D$2,18,0)),IF($D293="文科",IF(AND($M293&gt;='高考-分数线'!$C$3,$G293&gt;='高考-分数线'!$D$3),36,IF($G293&gt;='高考-分数线'!$D$3,18,0))))</f>
        <v>36</v>
      </c>
      <c r="P293" s="9">
        <f>IF($D293="理科",IF(AND($M293&gt;='高考-分数线'!$C$2,H293&gt;='高考-分数线'!$E$2),36,IF(H293&gt;='高考-分数线'!$E$2,18,0)),IF($D293="文科",IF(AND($M293&gt;='高考-分数线'!$C$3,H293&gt;='高考-分数线'!$E$3),36,IF(H293&gt;='高考-分数线'!$E$3,18,0))))</f>
        <v>0</v>
      </c>
      <c r="Q293" s="9">
        <f>IF($D293="理科",IF(AND($M293&gt;='高考-分数线'!$C$2,I293&gt;='高考-分数线'!$F$2),36,IF(I293&gt;='高考-分数线'!$F$2,18,0)),IF($D293="文科",IF(AND($M293&gt;='高考-分数线'!$C$3,I293&gt;='高考-分数线'!$F$3),36,IF(I293&gt;='高考-分数线'!$F$3,18,0))))</f>
        <v>36</v>
      </c>
      <c r="R293" s="9">
        <f>IF($D293="理科",IF(AND($M293&gt;='高考-分数线'!$C$2,J293&gt;='高考-分数线'!$G$2),36,IF(J293&gt;='高考-分数线'!$G$2,18,0)),IF($D293="文科",IF(AND($M293&gt;='高考-分数线'!$C$3,J293&gt;='高考-分数线'!$G$3),36,IF(J293&gt;='高考-分数线'!$G$3,18,0))))</f>
        <v>36</v>
      </c>
      <c r="S293" s="9">
        <f>IF($D293="理科",IF(AND($M293&gt;='高考-分数线'!$C$2,K293&gt;='高考-分数线'!$H$2),36,IF(K293&gt;='高考-分数线'!$H$2,18,0)),IF($D293="文科",IF(AND($M293&gt;='高考-分数线'!$C$3,K293&gt;='高考-分数线'!$H$3),36,IF(K293&gt;='高考-分数线'!$H$3,18,0))))</f>
        <v>36</v>
      </c>
      <c r="T293" s="9">
        <f>IF($D293="理科",IF(AND($M293&gt;='高考-分数线'!$C$2,L293&gt;='高考-分数线'!$I$2),36,IF(L293&gt;='高考-分数线'!$I$2,18,0)),IF($D293="文科",IF(AND($M293&gt;='高考-分数线'!$C$3,L293&gt;='高考-分数线'!$I$3),36,IF(L293&gt;='高考-分数线'!$I$3,18,0))))</f>
        <v>36</v>
      </c>
      <c r="U293" s="33"/>
      <c r="V293" s="54" t="s">
        <v>73</v>
      </c>
      <c r="W293" s="9">
        <f t="shared" si="149"/>
        <v>3.6</v>
      </c>
      <c r="X293" s="54" t="s">
        <v>80</v>
      </c>
      <c r="Y293" s="9">
        <f t="shared" si="150"/>
        <v>0</v>
      </c>
      <c r="Z293" s="54" t="s">
        <v>89</v>
      </c>
      <c r="AA293" s="9">
        <f t="shared" si="151"/>
        <v>3.6</v>
      </c>
      <c r="AB293" s="54" t="s">
        <v>123</v>
      </c>
      <c r="AC293" s="9">
        <f t="shared" si="152"/>
        <v>3.6</v>
      </c>
      <c r="AD293" s="54" t="s">
        <v>110</v>
      </c>
      <c r="AE293" s="9">
        <f t="shared" si="153"/>
        <v>3.6</v>
      </c>
      <c r="AF293" s="54" t="s">
        <v>103</v>
      </c>
      <c r="AG293" s="9">
        <f t="shared" si="154"/>
        <v>3.6</v>
      </c>
      <c r="AH293" s="9"/>
      <c r="AI293" s="9" t="s">
        <v>74</v>
      </c>
      <c r="AJ293" s="9">
        <f t="shared" si="155"/>
        <v>3.6</v>
      </c>
      <c r="AK293" s="55" t="s">
        <v>84</v>
      </c>
      <c r="AL293" s="9">
        <f t="shared" si="156"/>
        <v>0</v>
      </c>
      <c r="AM293" s="9" t="s">
        <v>87</v>
      </c>
      <c r="AN293" s="9">
        <f t="shared" si="157"/>
        <v>3.6</v>
      </c>
      <c r="AO293" s="54" t="s">
        <v>123</v>
      </c>
      <c r="AP293" s="9">
        <f t="shared" si="158"/>
        <v>3.6</v>
      </c>
      <c r="AQ293" s="54" t="s">
        <v>111</v>
      </c>
      <c r="AR293" s="9">
        <f t="shared" si="159"/>
        <v>3.6</v>
      </c>
      <c r="AS293" s="54" t="s">
        <v>103</v>
      </c>
      <c r="AT293" s="9">
        <f t="shared" si="160"/>
        <v>3.6</v>
      </c>
      <c r="AU293" s="9"/>
      <c r="AV293" s="54" t="s">
        <v>74</v>
      </c>
      <c r="AW293" s="9">
        <f t="shared" si="161"/>
        <v>5.4</v>
      </c>
      <c r="AX293" s="54" t="s">
        <v>84</v>
      </c>
      <c r="AY293" s="9">
        <f t="shared" si="162"/>
        <v>0</v>
      </c>
      <c r="AZ293" s="54" t="s">
        <v>87</v>
      </c>
      <c r="BA293" s="9">
        <f t="shared" si="163"/>
        <v>5.4</v>
      </c>
      <c r="BB293" s="54" t="s">
        <v>123</v>
      </c>
      <c r="BC293" s="9">
        <f t="shared" si="164"/>
        <v>5.4</v>
      </c>
      <c r="BD293" s="54" t="s">
        <v>133</v>
      </c>
      <c r="BE293" s="9">
        <f t="shared" si="165"/>
        <v>5.4</v>
      </c>
      <c r="BF293" s="54" t="s">
        <v>103</v>
      </c>
      <c r="BG293" s="9">
        <f t="shared" si="166"/>
        <v>5.4</v>
      </c>
      <c r="BH293" s="9"/>
      <c r="BI293" s="54" t="s">
        <v>74</v>
      </c>
      <c r="BJ293" s="9">
        <f t="shared" si="167"/>
        <v>5.4</v>
      </c>
      <c r="BK293" s="55" t="s">
        <v>84</v>
      </c>
      <c r="BL293" s="9">
        <f t="shared" si="168"/>
        <v>0</v>
      </c>
      <c r="BM293" s="54" t="s">
        <v>87</v>
      </c>
      <c r="BN293" s="9">
        <f t="shared" si="169"/>
        <v>5.4</v>
      </c>
      <c r="BO293" s="54" t="s">
        <v>123</v>
      </c>
      <c r="BP293" s="9">
        <f t="shared" si="170"/>
        <v>5.4</v>
      </c>
      <c r="BQ293" s="54" t="s">
        <v>133</v>
      </c>
      <c r="BR293" s="9">
        <f t="shared" si="171"/>
        <v>5.4</v>
      </c>
      <c r="BS293" s="54" t="s">
        <v>103</v>
      </c>
      <c r="BT293" s="9">
        <f t="shared" si="172"/>
        <v>5.4</v>
      </c>
      <c r="BU293" s="9"/>
      <c r="BV293" s="54" t="s">
        <v>77</v>
      </c>
      <c r="BW293" s="9">
        <f t="shared" si="173"/>
        <v>9</v>
      </c>
      <c r="BX293" s="55" t="s">
        <v>81</v>
      </c>
      <c r="BY293" s="9">
        <f t="shared" si="174"/>
        <v>0</v>
      </c>
      <c r="BZ293" s="54" t="s">
        <v>86</v>
      </c>
      <c r="CA293" s="9">
        <f t="shared" si="175"/>
        <v>9</v>
      </c>
      <c r="CB293" s="54" t="s">
        <v>105</v>
      </c>
      <c r="CC293" s="9">
        <f t="shared" si="176"/>
        <v>9</v>
      </c>
      <c r="CD293" s="54" t="s">
        <v>108</v>
      </c>
      <c r="CE293" s="9">
        <f t="shared" si="177"/>
        <v>9</v>
      </c>
      <c r="CF293" s="54" t="s">
        <v>112</v>
      </c>
      <c r="CG293" s="9">
        <f t="shared" si="178"/>
        <v>9</v>
      </c>
      <c r="CH293" s="9"/>
      <c r="CI293" s="54" t="s">
        <v>77</v>
      </c>
      <c r="CJ293" s="9">
        <f t="shared" si="179"/>
        <v>9</v>
      </c>
      <c r="CK293" s="55" t="s">
        <v>81</v>
      </c>
      <c r="CL293" s="9">
        <f t="shared" si="180"/>
        <v>0</v>
      </c>
      <c r="CM293" s="54" t="s">
        <v>86</v>
      </c>
      <c r="CN293" s="9">
        <f t="shared" si="181"/>
        <v>9</v>
      </c>
      <c r="CO293" s="54" t="s">
        <v>105</v>
      </c>
      <c r="CP293" s="9">
        <f t="shared" si="182"/>
        <v>9</v>
      </c>
      <c r="CQ293" s="54" t="s">
        <v>108</v>
      </c>
      <c r="CR293" s="9">
        <f t="shared" si="183"/>
        <v>9</v>
      </c>
      <c r="CS293" s="54" t="s">
        <v>112</v>
      </c>
      <c r="CT293" s="9">
        <f t="shared" si="184"/>
        <v>9</v>
      </c>
    </row>
    <row r="294" spans="1:98" x14ac:dyDescent="0.15">
      <c r="A294" s="33" t="s">
        <v>748</v>
      </c>
      <c r="B294" s="34" t="s">
        <v>749</v>
      </c>
      <c r="C294" s="35" t="s">
        <v>170</v>
      </c>
      <c r="D294" s="35" t="s">
        <v>52</v>
      </c>
      <c r="E294" s="9">
        <v>0.9</v>
      </c>
      <c r="F294" s="36"/>
      <c r="G294" s="33">
        <v>104</v>
      </c>
      <c r="H294" s="9">
        <v>63</v>
      </c>
      <c r="I294" s="9">
        <v>116</v>
      </c>
      <c r="J294" s="9">
        <v>71</v>
      </c>
      <c r="K294" s="9">
        <v>74</v>
      </c>
      <c r="L294" s="9">
        <v>72</v>
      </c>
      <c r="M294" s="4">
        <f t="shared" si="148"/>
        <v>500</v>
      </c>
      <c r="N294" s="50" t="s">
        <v>171</v>
      </c>
      <c r="O294" s="9">
        <f>IF($D294="理科",IF(AND($M294&gt;='高考-分数线'!$C$2,$G294&gt;='高考-分数线'!$D$2),36,IF($G294&gt;='高考-分数线'!$D$2,18,0)),IF($D294="文科",IF(AND($M294&gt;='高考-分数线'!$C$3,$G294&gt;='高考-分数线'!$D$3),36,IF($G294&gt;='高考-分数线'!$D$3,18,0))))</f>
        <v>0</v>
      </c>
      <c r="P294" s="9">
        <f>IF($D294="理科",IF(AND($M294&gt;='高考-分数线'!$C$2,H294&gt;='高考-分数线'!$E$2),36,IF(H294&gt;='高考-分数线'!$E$2,18,0)),IF($D294="文科",IF(AND($M294&gt;='高考-分数线'!$C$3,H294&gt;='高考-分数线'!$E$3),36,IF(H294&gt;='高考-分数线'!$E$3,18,0))))</f>
        <v>0</v>
      </c>
      <c r="Q294" s="9">
        <f>IF($D294="理科",IF(AND($M294&gt;='高考-分数线'!$C$2,I294&gt;='高考-分数线'!$F$2),36,IF(I294&gt;='高考-分数线'!$F$2,18,0)),IF($D294="文科",IF(AND($M294&gt;='高考-分数线'!$C$3,I294&gt;='高考-分数线'!$F$3),36,IF(I294&gt;='高考-分数线'!$F$3,18,0))))</f>
        <v>36</v>
      </c>
      <c r="R294" s="9">
        <f>IF($D294="理科",IF(AND($M294&gt;='高考-分数线'!$C$2,J294&gt;='高考-分数线'!$G$2),36,IF(J294&gt;='高考-分数线'!$G$2,18,0)),IF($D294="文科",IF(AND($M294&gt;='高考-分数线'!$C$3,J294&gt;='高考-分数线'!$G$3),36,IF(J294&gt;='高考-分数线'!$G$3,18,0))))</f>
        <v>36</v>
      </c>
      <c r="S294" s="9">
        <f>IF($D294="理科",IF(AND($M294&gt;='高考-分数线'!$C$2,K294&gt;='高考-分数线'!$H$2),36,IF(K294&gt;='高考-分数线'!$H$2,18,0)),IF($D294="文科",IF(AND($M294&gt;='高考-分数线'!$C$3,K294&gt;='高考-分数线'!$H$3),36,IF(K294&gt;='高考-分数线'!$H$3,18,0))))</f>
        <v>36</v>
      </c>
      <c r="T294" s="9">
        <f>IF($D294="理科",IF(AND($M294&gt;='高考-分数线'!$C$2,L294&gt;='高考-分数线'!$I$2),36,IF(L294&gt;='高考-分数线'!$I$2,18,0)),IF($D294="文科",IF(AND($M294&gt;='高考-分数线'!$C$3,L294&gt;='高考-分数线'!$I$3),36,IF(L294&gt;='高考-分数线'!$I$3,18,0))))</f>
        <v>36</v>
      </c>
      <c r="U294" s="33"/>
      <c r="V294" s="54" t="s">
        <v>76</v>
      </c>
      <c r="W294" s="9">
        <f t="shared" si="149"/>
        <v>0</v>
      </c>
      <c r="X294" s="54" t="s">
        <v>83</v>
      </c>
      <c r="Y294" s="9">
        <f t="shared" si="150"/>
        <v>0</v>
      </c>
      <c r="Z294" s="54" t="s">
        <v>85</v>
      </c>
      <c r="AA294" s="9">
        <f t="shared" si="151"/>
        <v>3.6</v>
      </c>
      <c r="AB294" s="54" t="s">
        <v>123</v>
      </c>
      <c r="AC294" s="9">
        <f t="shared" si="152"/>
        <v>3.6</v>
      </c>
      <c r="AD294" s="54" t="s">
        <v>108</v>
      </c>
      <c r="AE294" s="9">
        <f t="shared" si="153"/>
        <v>3.6</v>
      </c>
      <c r="AF294" s="54" t="s">
        <v>112</v>
      </c>
      <c r="AG294" s="9">
        <f t="shared" si="154"/>
        <v>3.6</v>
      </c>
      <c r="AH294" s="9"/>
      <c r="AI294" s="9" t="s">
        <v>74</v>
      </c>
      <c r="AJ294" s="9">
        <f t="shared" si="155"/>
        <v>0</v>
      </c>
      <c r="AK294" s="55" t="s">
        <v>81</v>
      </c>
      <c r="AL294" s="9">
        <f t="shared" si="156"/>
        <v>0</v>
      </c>
      <c r="AM294" s="9" t="s">
        <v>86</v>
      </c>
      <c r="AN294" s="9">
        <f t="shared" si="157"/>
        <v>3.6</v>
      </c>
      <c r="AO294" s="54" t="s">
        <v>107</v>
      </c>
      <c r="AP294" s="9">
        <f t="shared" si="158"/>
        <v>3.6</v>
      </c>
      <c r="AQ294" s="54" t="s">
        <v>110</v>
      </c>
      <c r="AR294" s="9">
        <f t="shared" si="159"/>
        <v>3.6</v>
      </c>
      <c r="AS294" s="54" t="s">
        <v>112</v>
      </c>
      <c r="AT294" s="9">
        <f t="shared" si="160"/>
        <v>3.6</v>
      </c>
      <c r="AU294" s="9"/>
      <c r="AV294" s="54" t="s">
        <v>74</v>
      </c>
      <c r="AW294" s="9">
        <f t="shared" si="161"/>
        <v>0</v>
      </c>
      <c r="AX294" s="54" t="s">
        <v>81</v>
      </c>
      <c r="AY294" s="9">
        <f t="shared" si="162"/>
        <v>0</v>
      </c>
      <c r="AZ294" s="54" t="s">
        <v>86</v>
      </c>
      <c r="BA294" s="9">
        <f t="shared" si="163"/>
        <v>5.4</v>
      </c>
      <c r="BB294" s="54" t="s">
        <v>107</v>
      </c>
      <c r="BC294" s="9">
        <f t="shared" si="164"/>
        <v>5.4</v>
      </c>
      <c r="BD294" s="54" t="s">
        <v>133</v>
      </c>
      <c r="BE294" s="9">
        <f t="shared" si="165"/>
        <v>5.4</v>
      </c>
      <c r="BF294" s="54" t="s">
        <v>112</v>
      </c>
      <c r="BG294" s="9">
        <f t="shared" si="166"/>
        <v>5.4</v>
      </c>
      <c r="BH294" s="9"/>
      <c r="BI294" s="54" t="s">
        <v>74</v>
      </c>
      <c r="BJ294" s="9">
        <f t="shared" si="167"/>
        <v>0</v>
      </c>
      <c r="BK294" s="55" t="s">
        <v>81</v>
      </c>
      <c r="BL294" s="9">
        <f t="shared" si="168"/>
        <v>0</v>
      </c>
      <c r="BM294" s="54" t="s">
        <v>86</v>
      </c>
      <c r="BN294" s="9">
        <f t="shared" si="169"/>
        <v>5.4</v>
      </c>
      <c r="BO294" s="54" t="s">
        <v>107</v>
      </c>
      <c r="BP294" s="9">
        <f t="shared" si="170"/>
        <v>5.4</v>
      </c>
      <c r="BQ294" s="54" t="s">
        <v>133</v>
      </c>
      <c r="BR294" s="9">
        <f t="shared" si="171"/>
        <v>5.4</v>
      </c>
      <c r="BS294" s="54" t="s">
        <v>112</v>
      </c>
      <c r="BT294" s="9">
        <f t="shared" si="172"/>
        <v>5.4</v>
      </c>
      <c r="BU294" s="9"/>
      <c r="BV294" s="54" t="s">
        <v>77</v>
      </c>
      <c r="BW294" s="9">
        <f t="shared" si="173"/>
        <v>0</v>
      </c>
      <c r="BX294" s="55" t="s">
        <v>81</v>
      </c>
      <c r="BY294" s="9">
        <f t="shared" si="174"/>
        <v>0</v>
      </c>
      <c r="BZ294" s="54" t="s">
        <v>86</v>
      </c>
      <c r="CA294" s="9">
        <f t="shared" si="175"/>
        <v>9</v>
      </c>
      <c r="CB294" s="54" t="s">
        <v>105</v>
      </c>
      <c r="CC294" s="9">
        <f t="shared" si="176"/>
        <v>9</v>
      </c>
      <c r="CD294" s="54" t="s">
        <v>108</v>
      </c>
      <c r="CE294" s="9">
        <f t="shared" si="177"/>
        <v>9</v>
      </c>
      <c r="CF294" s="54" t="s">
        <v>112</v>
      </c>
      <c r="CG294" s="9">
        <f t="shared" si="178"/>
        <v>9</v>
      </c>
      <c r="CH294" s="9"/>
      <c r="CI294" s="54" t="s">
        <v>77</v>
      </c>
      <c r="CJ294" s="9">
        <f t="shared" si="179"/>
        <v>0</v>
      </c>
      <c r="CK294" s="55" t="s">
        <v>81</v>
      </c>
      <c r="CL294" s="9">
        <f t="shared" si="180"/>
        <v>0</v>
      </c>
      <c r="CM294" s="54" t="s">
        <v>86</v>
      </c>
      <c r="CN294" s="9">
        <f t="shared" si="181"/>
        <v>9</v>
      </c>
      <c r="CO294" s="54" t="s">
        <v>105</v>
      </c>
      <c r="CP294" s="9">
        <f t="shared" si="182"/>
        <v>9</v>
      </c>
      <c r="CQ294" s="54" t="s">
        <v>108</v>
      </c>
      <c r="CR294" s="9">
        <f t="shared" si="183"/>
        <v>9</v>
      </c>
      <c r="CS294" s="54" t="s">
        <v>112</v>
      </c>
      <c r="CT294" s="9">
        <f t="shared" si="184"/>
        <v>9</v>
      </c>
    </row>
    <row r="295" spans="1:98" x14ac:dyDescent="0.15">
      <c r="A295" s="33" t="s">
        <v>750</v>
      </c>
      <c r="B295" s="34" t="s">
        <v>751</v>
      </c>
      <c r="C295" s="35" t="s">
        <v>170</v>
      </c>
      <c r="D295" s="35" t="s">
        <v>52</v>
      </c>
      <c r="E295" s="9">
        <v>0.9</v>
      </c>
      <c r="F295" s="36"/>
      <c r="G295" s="33">
        <v>103</v>
      </c>
      <c r="H295" s="9">
        <v>89</v>
      </c>
      <c r="I295" s="9">
        <v>109</v>
      </c>
      <c r="J295" s="9">
        <v>72</v>
      </c>
      <c r="K295" s="9">
        <v>68</v>
      </c>
      <c r="L295" s="9">
        <v>57</v>
      </c>
      <c r="M295" s="4">
        <f t="shared" si="148"/>
        <v>498</v>
      </c>
      <c r="N295" s="50" t="s">
        <v>171</v>
      </c>
      <c r="O295" s="9">
        <f>IF($D295="理科",IF(AND($M295&gt;='高考-分数线'!$C$2,$G295&gt;='高考-分数线'!$D$2),36,IF($G295&gt;='高考-分数线'!$D$2,18,0)),IF($D295="文科",IF(AND($M295&gt;='高考-分数线'!$C$3,$G295&gt;='高考-分数线'!$D$3),36,IF($G295&gt;='高考-分数线'!$D$3,18,0))))</f>
        <v>0</v>
      </c>
      <c r="P295" s="9">
        <f>IF($D295="理科",IF(AND($M295&gt;='高考-分数线'!$C$2,H295&gt;='高考-分数线'!$E$2),36,IF(H295&gt;='高考-分数线'!$E$2,18,0)),IF($D295="文科",IF(AND($M295&gt;='高考-分数线'!$C$3,H295&gt;='高考-分数线'!$E$3),36,IF(H295&gt;='高考-分数线'!$E$3,18,0))))</f>
        <v>36</v>
      </c>
      <c r="Q295" s="9">
        <f>IF($D295="理科",IF(AND($M295&gt;='高考-分数线'!$C$2,I295&gt;='高考-分数线'!$F$2),36,IF(I295&gt;='高考-分数线'!$F$2,18,0)),IF($D295="文科",IF(AND($M295&gt;='高考-分数线'!$C$3,I295&gt;='高考-分数线'!$F$3),36,IF(I295&gt;='高考-分数线'!$F$3,18,0))))</f>
        <v>0</v>
      </c>
      <c r="R295" s="9">
        <f>IF($D295="理科",IF(AND($M295&gt;='高考-分数线'!$C$2,J295&gt;='高考-分数线'!$G$2),36,IF(J295&gt;='高考-分数线'!$G$2,18,0)),IF($D295="文科",IF(AND($M295&gt;='高考-分数线'!$C$3,J295&gt;='高考-分数线'!$G$3),36,IF(J295&gt;='高考-分数线'!$G$3,18,0))))</f>
        <v>36</v>
      </c>
      <c r="S295" s="9">
        <f>IF($D295="理科",IF(AND($M295&gt;='高考-分数线'!$C$2,K295&gt;='高考-分数线'!$H$2),36,IF(K295&gt;='高考-分数线'!$H$2,18,0)),IF($D295="文科",IF(AND($M295&gt;='高考-分数线'!$C$3,K295&gt;='高考-分数线'!$H$3),36,IF(K295&gt;='高考-分数线'!$H$3,18,0))))</f>
        <v>36</v>
      </c>
      <c r="T295" s="9">
        <f>IF($D295="理科",IF(AND($M295&gt;='高考-分数线'!$C$2,L295&gt;='高考-分数线'!$I$2),36,IF(L295&gt;='高考-分数线'!$I$2,18,0)),IF($D295="文科",IF(AND($M295&gt;='高考-分数线'!$C$3,L295&gt;='高考-分数线'!$I$3),36,IF(L295&gt;='高考-分数线'!$I$3,18,0))))</f>
        <v>0</v>
      </c>
      <c r="U295" s="33"/>
      <c r="V295" s="54" t="s">
        <v>73</v>
      </c>
      <c r="W295" s="9">
        <f t="shared" si="149"/>
        <v>0</v>
      </c>
      <c r="X295" s="54" t="s">
        <v>84</v>
      </c>
      <c r="Y295" s="9">
        <f t="shared" si="150"/>
        <v>3.6</v>
      </c>
      <c r="Z295" s="54" t="s">
        <v>88</v>
      </c>
      <c r="AA295" s="9">
        <f t="shared" si="151"/>
        <v>0</v>
      </c>
      <c r="AB295" s="54" t="s">
        <v>105</v>
      </c>
      <c r="AC295" s="9">
        <f t="shared" si="152"/>
        <v>3.6</v>
      </c>
      <c r="AD295" s="54" t="s">
        <v>111</v>
      </c>
      <c r="AE295" s="9">
        <f t="shared" si="153"/>
        <v>3.6</v>
      </c>
      <c r="AF295" s="54" t="s">
        <v>112</v>
      </c>
      <c r="AG295" s="9">
        <f t="shared" si="154"/>
        <v>0</v>
      </c>
      <c r="AH295" s="9"/>
      <c r="AI295" s="9" t="s">
        <v>77</v>
      </c>
      <c r="AJ295" s="9">
        <f t="shared" si="155"/>
        <v>0</v>
      </c>
      <c r="AK295" s="55" t="s">
        <v>81</v>
      </c>
      <c r="AL295" s="9">
        <f t="shared" si="156"/>
        <v>3.6</v>
      </c>
      <c r="AM295" s="9" t="s">
        <v>87</v>
      </c>
      <c r="AN295" s="9">
        <f t="shared" si="157"/>
        <v>0</v>
      </c>
      <c r="AO295" s="54" t="s">
        <v>107</v>
      </c>
      <c r="AP295" s="9">
        <f t="shared" si="158"/>
        <v>3.6</v>
      </c>
      <c r="AQ295" s="54" t="s">
        <v>110</v>
      </c>
      <c r="AR295" s="9">
        <f t="shared" si="159"/>
        <v>3.6</v>
      </c>
      <c r="AS295" s="54" t="s">
        <v>103</v>
      </c>
      <c r="AT295" s="9">
        <f t="shared" si="160"/>
        <v>0</v>
      </c>
      <c r="AU295" s="9"/>
      <c r="AV295" s="54" t="s">
        <v>76</v>
      </c>
      <c r="AW295" s="9">
        <f t="shared" si="161"/>
        <v>0</v>
      </c>
      <c r="AX295" s="54" t="s">
        <v>81</v>
      </c>
      <c r="AY295" s="9">
        <f t="shared" si="162"/>
        <v>5.4</v>
      </c>
      <c r="AZ295" s="54" t="s">
        <v>87</v>
      </c>
      <c r="BA295" s="9">
        <f t="shared" si="163"/>
        <v>0</v>
      </c>
      <c r="BB295" s="54" t="s">
        <v>107</v>
      </c>
      <c r="BC295" s="9">
        <f t="shared" si="164"/>
        <v>5.4</v>
      </c>
      <c r="BD295" s="54" t="s">
        <v>128</v>
      </c>
      <c r="BE295" s="9">
        <f t="shared" si="165"/>
        <v>5.4</v>
      </c>
      <c r="BF295" s="54" t="s">
        <v>103</v>
      </c>
      <c r="BG295" s="9">
        <f t="shared" si="166"/>
        <v>0</v>
      </c>
      <c r="BH295" s="9"/>
      <c r="BI295" s="54" t="s">
        <v>76</v>
      </c>
      <c r="BJ295" s="9">
        <f t="shared" si="167"/>
        <v>0</v>
      </c>
      <c r="BK295" s="55" t="s">
        <v>81</v>
      </c>
      <c r="BL295" s="9">
        <f t="shared" si="168"/>
        <v>5.4</v>
      </c>
      <c r="BM295" s="54" t="s">
        <v>87</v>
      </c>
      <c r="BN295" s="9">
        <f t="shared" si="169"/>
        <v>0</v>
      </c>
      <c r="BO295" s="54" t="s">
        <v>107</v>
      </c>
      <c r="BP295" s="9">
        <f t="shared" si="170"/>
        <v>5.4</v>
      </c>
      <c r="BQ295" s="54" t="s">
        <v>128</v>
      </c>
      <c r="BR295" s="9">
        <f t="shared" si="171"/>
        <v>5.4</v>
      </c>
      <c r="BS295" s="54" t="s">
        <v>103</v>
      </c>
      <c r="BT295" s="9">
        <f t="shared" si="172"/>
        <v>0</v>
      </c>
      <c r="BU295" s="9"/>
      <c r="BV295" s="54" t="s">
        <v>77</v>
      </c>
      <c r="BW295" s="9">
        <f t="shared" si="173"/>
        <v>0</v>
      </c>
      <c r="BX295" s="55" t="s">
        <v>81</v>
      </c>
      <c r="BY295" s="9">
        <f t="shared" si="174"/>
        <v>9</v>
      </c>
      <c r="BZ295" s="54" t="s">
        <v>86</v>
      </c>
      <c r="CA295" s="9">
        <f t="shared" si="175"/>
        <v>0</v>
      </c>
      <c r="CB295" s="54" t="s">
        <v>105</v>
      </c>
      <c r="CC295" s="9">
        <f t="shared" si="176"/>
        <v>9</v>
      </c>
      <c r="CD295" s="54" t="s">
        <v>108</v>
      </c>
      <c r="CE295" s="9">
        <f t="shared" si="177"/>
        <v>9</v>
      </c>
      <c r="CF295" s="54" t="s">
        <v>112</v>
      </c>
      <c r="CG295" s="9">
        <f t="shared" si="178"/>
        <v>0</v>
      </c>
      <c r="CH295" s="9"/>
      <c r="CI295" s="54" t="s">
        <v>77</v>
      </c>
      <c r="CJ295" s="9">
        <f t="shared" si="179"/>
        <v>0</v>
      </c>
      <c r="CK295" s="55" t="s">
        <v>81</v>
      </c>
      <c r="CL295" s="9">
        <f t="shared" si="180"/>
        <v>9</v>
      </c>
      <c r="CM295" s="54" t="s">
        <v>86</v>
      </c>
      <c r="CN295" s="9">
        <f t="shared" si="181"/>
        <v>0</v>
      </c>
      <c r="CO295" s="54" t="s">
        <v>105</v>
      </c>
      <c r="CP295" s="9">
        <f t="shared" si="182"/>
        <v>9</v>
      </c>
      <c r="CQ295" s="54" t="s">
        <v>108</v>
      </c>
      <c r="CR295" s="9">
        <f t="shared" si="183"/>
        <v>9</v>
      </c>
      <c r="CS295" s="54" t="s">
        <v>112</v>
      </c>
      <c r="CT295" s="9">
        <f t="shared" si="184"/>
        <v>0</v>
      </c>
    </row>
    <row r="296" spans="1:98" x14ac:dyDescent="0.15">
      <c r="A296" s="33" t="s">
        <v>752</v>
      </c>
      <c r="B296" s="34" t="s">
        <v>753</v>
      </c>
      <c r="C296" s="35" t="s">
        <v>170</v>
      </c>
      <c r="D296" s="35" t="s">
        <v>52</v>
      </c>
      <c r="E296" s="9">
        <v>0.9</v>
      </c>
      <c r="F296" s="36"/>
      <c r="G296" s="33">
        <v>109</v>
      </c>
      <c r="H296" s="9">
        <v>71</v>
      </c>
      <c r="I296" s="9">
        <v>131</v>
      </c>
      <c r="J296" s="9">
        <v>60</v>
      </c>
      <c r="K296" s="9">
        <v>53.5</v>
      </c>
      <c r="L296" s="9">
        <v>71</v>
      </c>
      <c r="M296" s="4">
        <f t="shared" si="148"/>
        <v>495.5</v>
      </c>
      <c r="N296" s="50" t="s">
        <v>171</v>
      </c>
      <c r="O296" s="9">
        <f>IF($D296="理科",IF(AND($M296&gt;='高考-分数线'!$C$2,$G296&gt;='高考-分数线'!$D$2),36,IF($G296&gt;='高考-分数线'!$D$2,18,0)),IF($D296="文科",IF(AND($M296&gt;='高考-分数线'!$C$3,$G296&gt;='高考-分数线'!$D$3),36,IF($G296&gt;='高考-分数线'!$D$3,18,0))))</f>
        <v>36</v>
      </c>
      <c r="P296" s="9">
        <f>IF($D296="理科",IF(AND($M296&gt;='高考-分数线'!$C$2,H296&gt;='高考-分数线'!$E$2),36,IF(H296&gt;='高考-分数线'!$E$2,18,0)),IF($D296="文科",IF(AND($M296&gt;='高考-分数线'!$C$3,H296&gt;='高考-分数线'!$E$3),36,IF(H296&gt;='高考-分数线'!$E$3,18,0))))</f>
        <v>0</v>
      </c>
      <c r="Q296" s="9">
        <f>IF($D296="理科",IF(AND($M296&gt;='高考-分数线'!$C$2,I296&gt;='高考-分数线'!$F$2),36,IF(I296&gt;='高考-分数线'!$F$2,18,0)),IF($D296="文科",IF(AND($M296&gt;='高考-分数线'!$C$3,I296&gt;='高考-分数线'!$F$3),36,IF(I296&gt;='高考-分数线'!$F$3,18,0))))</f>
        <v>36</v>
      </c>
      <c r="R296" s="9">
        <f>IF($D296="理科",IF(AND($M296&gt;='高考-分数线'!$C$2,J296&gt;='高考-分数线'!$G$2),36,IF(J296&gt;='高考-分数线'!$G$2,18,0)),IF($D296="文科",IF(AND($M296&gt;='高考-分数线'!$C$3,J296&gt;='高考-分数线'!$G$3),36,IF(J296&gt;='高考-分数线'!$G$3,18,0))))</f>
        <v>0</v>
      </c>
      <c r="S296" s="9">
        <f>IF($D296="理科",IF(AND($M296&gt;='高考-分数线'!$C$2,K296&gt;='高考-分数线'!$H$2),36,IF(K296&gt;='高考-分数线'!$H$2,18,0)),IF($D296="文科",IF(AND($M296&gt;='高考-分数线'!$C$3,K296&gt;='高考-分数线'!$H$3),36,IF(K296&gt;='高考-分数线'!$H$3,18,0))))</f>
        <v>0</v>
      </c>
      <c r="T296" s="9">
        <f>IF($D296="理科",IF(AND($M296&gt;='高考-分数线'!$C$2,L296&gt;='高考-分数线'!$I$2),36,IF(L296&gt;='高考-分数线'!$I$2,18,0)),IF($D296="文科",IF(AND($M296&gt;='高考-分数线'!$C$3,L296&gt;='高考-分数线'!$I$3),36,IF(L296&gt;='高考-分数线'!$I$3,18,0))))</f>
        <v>36</v>
      </c>
      <c r="U296" s="33"/>
      <c r="V296" s="54" t="s">
        <v>74</v>
      </c>
      <c r="W296" s="9">
        <f t="shared" si="149"/>
        <v>3.6</v>
      </c>
      <c r="X296" s="54" t="s">
        <v>84</v>
      </c>
      <c r="Y296" s="9">
        <f t="shared" si="150"/>
        <v>0</v>
      </c>
      <c r="Z296" s="54" t="s">
        <v>88</v>
      </c>
      <c r="AA296" s="9">
        <f t="shared" si="151"/>
        <v>3.6</v>
      </c>
      <c r="AB296" s="54" t="s">
        <v>105</v>
      </c>
      <c r="AC296" s="9">
        <f t="shared" si="152"/>
        <v>0</v>
      </c>
      <c r="AD296" s="54" t="s">
        <v>110</v>
      </c>
      <c r="AE296" s="9">
        <f t="shared" si="153"/>
        <v>0</v>
      </c>
      <c r="AF296" s="54" t="s">
        <v>112</v>
      </c>
      <c r="AG296" s="9">
        <f t="shared" si="154"/>
        <v>3.6</v>
      </c>
      <c r="AH296" s="9"/>
      <c r="AI296" s="9" t="s">
        <v>74</v>
      </c>
      <c r="AJ296" s="9">
        <f t="shared" si="155"/>
        <v>3.6</v>
      </c>
      <c r="AK296" s="55" t="s">
        <v>81</v>
      </c>
      <c r="AL296" s="9">
        <f t="shared" si="156"/>
        <v>0</v>
      </c>
      <c r="AM296" s="9" t="s">
        <v>86</v>
      </c>
      <c r="AN296" s="9">
        <f t="shared" si="157"/>
        <v>3.6</v>
      </c>
      <c r="AO296" s="54" t="s">
        <v>105</v>
      </c>
      <c r="AP296" s="9">
        <f t="shared" si="158"/>
        <v>0</v>
      </c>
      <c r="AQ296" s="54" t="s">
        <v>110</v>
      </c>
      <c r="AR296" s="9">
        <f t="shared" si="159"/>
        <v>0</v>
      </c>
      <c r="AS296" s="54" t="s">
        <v>112</v>
      </c>
      <c r="AT296" s="9">
        <f t="shared" si="160"/>
        <v>3.6</v>
      </c>
      <c r="AU296" s="9"/>
      <c r="AV296" s="54" t="s">
        <v>74</v>
      </c>
      <c r="AW296" s="9">
        <f t="shared" si="161"/>
        <v>5.4</v>
      </c>
      <c r="AX296" s="54" t="s">
        <v>81</v>
      </c>
      <c r="AY296" s="9">
        <f t="shared" si="162"/>
        <v>0</v>
      </c>
      <c r="AZ296" s="54" t="s">
        <v>86</v>
      </c>
      <c r="BA296" s="9">
        <f t="shared" si="163"/>
        <v>5.4</v>
      </c>
      <c r="BB296" s="54" t="s">
        <v>105</v>
      </c>
      <c r="BC296" s="9">
        <f t="shared" si="164"/>
        <v>0</v>
      </c>
      <c r="BD296" s="54" t="s">
        <v>133</v>
      </c>
      <c r="BE296" s="9">
        <f t="shared" si="165"/>
        <v>0</v>
      </c>
      <c r="BF296" s="54" t="s">
        <v>112</v>
      </c>
      <c r="BG296" s="9">
        <f t="shared" si="166"/>
        <v>5.4</v>
      </c>
      <c r="BH296" s="9"/>
      <c r="BI296" s="54" t="s">
        <v>74</v>
      </c>
      <c r="BJ296" s="9">
        <f t="shared" si="167"/>
        <v>5.4</v>
      </c>
      <c r="BK296" s="55" t="s">
        <v>81</v>
      </c>
      <c r="BL296" s="9">
        <f t="shared" si="168"/>
        <v>0</v>
      </c>
      <c r="BM296" s="54" t="s">
        <v>86</v>
      </c>
      <c r="BN296" s="9">
        <f t="shared" si="169"/>
        <v>5.4</v>
      </c>
      <c r="BO296" s="54" t="s">
        <v>105</v>
      </c>
      <c r="BP296" s="9">
        <f t="shared" si="170"/>
        <v>0</v>
      </c>
      <c r="BQ296" s="54" t="s">
        <v>133</v>
      </c>
      <c r="BR296" s="9">
        <f t="shared" si="171"/>
        <v>0</v>
      </c>
      <c r="BS296" s="54" t="s">
        <v>112</v>
      </c>
      <c r="BT296" s="9">
        <f t="shared" si="172"/>
        <v>5.4</v>
      </c>
      <c r="BU296" s="9"/>
      <c r="BV296" s="54" t="s">
        <v>77</v>
      </c>
      <c r="BW296" s="9">
        <f t="shared" si="173"/>
        <v>9</v>
      </c>
      <c r="BX296" s="55" t="s">
        <v>81</v>
      </c>
      <c r="BY296" s="9">
        <f t="shared" si="174"/>
        <v>0</v>
      </c>
      <c r="BZ296" s="54" t="s">
        <v>86</v>
      </c>
      <c r="CA296" s="9">
        <f t="shared" si="175"/>
        <v>9</v>
      </c>
      <c r="CB296" s="54" t="s">
        <v>105</v>
      </c>
      <c r="CC296" s="9">
        <f t="shared" si="176"/>
        <v>0</v>
      </c>
      <c r="CD296" s="54" t="s">
        <v>108</v>
      </c>
      <c r="CE296" s="9">
        <f t="shared" si="177"/>
        <v>0</v>
      </c>
      <c r="CF296" s="54" t="s">
        <v>112</v>
      </c>
      <c r="CG296" s="9">
        <f t="shared" si="178"/>
        <v>9</v>
      </c>
      <c r="CH296" s="9"/>
      <c r="CI296" s="54" t="s">
        <v>77</v>
      </c>
      <c r="CJ296" s="9">
        <f t="shared" si="179"/>
        <v>9</v>
      </c>
      <c r="CK296" s="55" t="s">
        <v>81</v>
      </c>
      <c r="CL296" s="9">
        <f t="shared" si="180"/>
        <v>0</v>
      </c>
      <c r="CM296" s="54" t="s">
        <v>86</v>
      </c>
      <c r="CN296" s="9">
        <f t="shared" si="181"/>
        <v>9</v>
      </c>
      <c r="CO296" s="54" t="s">
        <v>105</v>
      </c>
      <c r="CP296" s="9">
        <f t="shared" si="182"/>
        <v>0</v>
      </c>
      <c r="CQ296" s="54" t="s">
        <v>108</v>
      </c>
      <c r="CR296" s="9">
        <f t="shared" si="183"/>
        <v>0</v>
      </c>
      <c r="CS296" s="54" t="s">
        <v>112</v>
      </c>
      <c r="CT296" s="9">
        <f t="shared" si="184"/>
        <v>9</v>
      </c>
    </row>
    <row r="297" spans="1:98" x14ac:dyDescent="0.15">
      <c r="A297" s="33" t="s">
        <v>754</v>
      </c>
      <c r="B297" s="34" t="s">
        <v>755</v>
      </c>
      <c r="C297" s="35" t="s">
        <v>170</v>
      </c>
      <c r="D297" s="35" t="s">
        <v>52</v>
      </c>
      <c r="E297" s="9"/>
      <c r="F297" s="36"/>
      <c r="G297" s="33">
        <v>106</v>
      </c>
      <c r="H297" s="9">
        <v>68</v>
      </c>
      <c r="I297" s="9">
        <v>139</v>
      </c>
      <c r="J297" s="9">
        <v>67.5</v>
      </c>
      <c r="K297" s="9">
        <v>52</v>
      </c>
      <c r="L297" s="9">
        <v>61.5</v>
      </c>
      <c r="M297" s="4">
        <f t="shared" si="148"/>
        <v>494</v>
      </c>
      <c r="N297" s="50" t="s">
        <v>171</v>
      </c>
      <c r="O297" s="9">
        <f>IF($D297="理科",IF(AND($M297&gt;='高考-分数线'!$C$2,$G297&gt;='高考-分数线'!$D$2),36,IF($G297&gt;='高考-分数线'!$D$2,18,0)),IF($D297="文科",IF(AND($M297&gt;='高考-分数线'!$C$3,$G297&gt;='高考-分数线'!$D$3),36,IF($G297&gt;='高考-分数线'!$D$3,18,0))))</f>
        <v>36</v>
      </c>
      <c r="P297" s="9">
        <f>IF($D297="理科",IF(AND($M297&gt;='高考-分数线'!$C$2,H297&gt;='高考-分数线'!$E$2),36,IF(H297&gt;='高考-分数线'!$E$2,18,0)),IF($D297="文科",IF(AND($M297&gt;='高考-分数线'!$C$3,H297&gt;='高考-分数线'!$E$3),36,IF(H297&gt;='高考-分数线'!$E$3,18,0))))</f>
        <v>0</v>
      </c>
      <c r="Q297" s="9">
        <f>IF($D297="理科",IF(AND($M297&gt;='高考-分数线'!$C$2,I297&gt;='高考-分数线'!$F$2),36,IF(I297&gt;='高考-分数线'!$F$2,18,0)),IF($D297="文科",IF(AND($M297&gt;='高考-分数线'!$C$3,I297&gt;='高考-分数线'!$F$3),36,IF(I297&gt;='高考-分数线'!$F$3,18,0))))</f>
        <v>36</v>
      </c>
      <c r="R297" s="9">
        <f>IF($D297="理科",IF(AND($M297&gt;='高考-分数线'!$C$2,J297&gt;='高考-分数线'!$G$2),36,IF(J297&gt;='高考-分数线'!$G$2,18,0)),IF($D297="文科",IF(AND($M297&gt;='高考-分数线'!$C$3,J297&gt;='高考-分数线'!$G$3),36,IF(J297&gt;='高考-分数线'!$G$3,18,0))))</f>
        <v>36</v>
      </c>
      <c r="S297" s="9">
        <f>IF($D297="理科",IF(AND($M297&gt;='高考-分数线'!$C$2,K297&gt;='高考-分数线'!$H$2),36,IF(K297&gt;='高考-分数线'!$H$2,18,0)),IF($D297="文科",IF(AND($M297&gt;='高考-分数线'!$C$3,K297&gt;='高考-分数线'!$H$3),36,IF(K297&gt;='高考-分数线'!$H$3,18,0))))</f>
        <v>0</v>
      </c>
      <c r="T297" s="9">
        <f>IF($D297="理科",IF(AND($M297&gt;='高考-分数线'!$C$2,L297&gt;='高考-分数线'!$I$2),36,IF(L297&gt;='高考-分数线'!$I$2,18,0)),IF($D297="文科",IF(AND($M297&gt;='高考-分数线'!$C$3,L297&gt;='高考-分数线'!$I$3),36,IF(L297&gt;='高考-分数线'!$I$3,18,0))))</f>
        <v>0</v>
      </c>
      <c r="U297" s="33"/>
      <c r="V297" s="54" t="s">
        <v>73</v>
      </c>
      <c r="W297" s="9">
        <f t="shared" si="149"/>
        <v>3.6</v>
      </c>
      <c r="X297" s="54" t="s">
        <v>80</v>
      </c>
      <c r="Y297" s="9">
        <f t="shared" si="150"/>
        <v>0</v>
      </c>
      <c r="Z297" s="54" t="s">
        <v>89</v>
      </c>
      <c r="AA297" s="9">
        <f t="shared" si="151"/>
        <v>3.6</v>
      </c>
      <c r="AB297" s="54" t="s">
        <v>123</v>
      </c>
      <c r="AC297" s="9">
        <f t="shared" si="152"/>
        <v>3.6</v>
      </c>
      <c r="AD297" s="54" t="s">
        <v>110</v>
      </c>
      <c r="AE297" s="9">
        <f t="shared" si="153"/>
        <v>0</v>
      </c>
      <c r="AF297" s="54" t="s">
        <v>103</v>
      </c>
      <c r="AG297" s="9">
        <f t="shared" si="154"/>
        <v>0</v>
      </c>
      <c r="AH297" s="9"/>
      <c r="AI297" s="9" t="s">
        <v>75</v>
      </c>
      <c r="AJ297" s="9">
        <f t="shared" si="155"/>
        <v>3.6</v>
      </c>
      <c r="AK297" s="55" t="s">
        <v>80</v>
      </c>
      <c r="AL297" s="9">
        <f t="shared" si="156"/>
        <v>0</v>
      </c>
      <c r="AM297" s="9" t="s">
        <v>86</v>
      </c>
      <c r="AN297" s="9">
        <f t="shared" si="157"/>
        <v>3.6</v>
      </c>
      <c r="AO297" s="54" t="s">
        <v>123</v>
      </c>
      <c r="AP297" s="9">
        <f t="shared" si="158"/>
        <v>3.6</v>
      </c>
      <c r="AQ297" s="54" t="s">
        <v>111</v>
      </c>
      <c r="AR297" s="9">
        <f t="shared" si="159"/>
        <v>0</v>
      </c>
      <c r="AS297" s="54" t="s">
        <v>103</v>
      </c>
      <c r="AT297" s="9">
        <f t="shared" si="160"/>
        <v>0</v>
      </c>
      <c r="AU297" s="9"/>
      <c r="AV297" s="54" t="s">
        <v>75</v>
      </c>
      <c r="AW297" s="9">
        <f t="shared" si="161"/>
        <v>5.4</v>
      </c>
      <c r="AX297" s="54" t="s">
        <v>79</v>
      </c>
      <c r="AY297" s="9">
        <f t="shared" si="162"/>
        <v>0</v>
      </c>
      <c r="AZ297" s="54" t="s">
        <v>86</v>
      </c>
      <c r="BA297" s="9">
        <f t="shared" si="163"/>
        <v>5.4</v>
      </c>
      <c r="BB297" s="54" t="s">
        <v>123</v>
      </c>
      <c r="BC297" s="9">
        <f t="shared" si="164"/>
        <v>5.4</v>
      </c>
      <c r="BD297" s="54" t="s">
        <v>111</v>
      </c>
      <c r="BE297" s="9">
        <f t="shared" si="165"/>
        <v>0</v>
      </c>
      <c r="BF297" s="54" t="s">
        <v>103</v>
      </c>
      <c r="BG297" s="9">
        <f t="shared" si="166"/>
        <v>0</v>
      </c>
      <c r="BH297" s="9"/>
      <c r="BI297" s="54" t="s">
        <v>75</v>
      </c>
      <c r="BJ297" s="9">
        <f t="shared" si="167"/>
        <v>5.4</v>
      </c>
      <c r="BK297" s="55" t="s">
        <v>79</v>
      </c>
      <c r="BL297" s="9">
        <f t="shared" si="168"/>
        <v>0</v>
      </c>
      <c r="BM297" s="54" t="s">
        <v>86</v>
      </c>
      <c r="BN297" s="9">
        <f t="shared" si="169"/>
        <v>5.4</v>
      </c>
      <c r="BO297" s="54" t="s">
        <v>123</v>
      </c>
      <c r="BP297" s="9">
        <f t="shared" si="170"/>
        <v>5.4</v>
      </c>
      <c r="BQ297" s="54" t="s">
        <v>111</v>
      </c>
      <c r="BR297" s="9">
        <f t="shared" si="171"/>
        <v>0</v>
      </c>
      <c r="BS297" s="54" t="s">
        <v>103</v>
      </c>
      <c r="BT297" s="9">
        <f t="shared" si="172"/>
        <v>0</v>
      </c>
      <c r="BU297" s="9"/>
      <c r="BV297" s="54" t="s">
        <v>77</v>
      </c>
      <c r="BW297" s="9">
        <f t="shared" si="173"/>
        <v>9</v>
      </c>
      <c r="BX297" s="55" t="s">
        <v>81</v>
      </c>
      <c r="BY297" s="9">
        <f t="shared" si="174"/>
        <v>0</v>
      </c>
      <c r="BZ297" s="54" t="s">
        <v>86</v>
      </c>
      <c r="CA297" s="9">
        <f t="shared" si="175"/>
        <v>9</v>
      </c>
      <c r="CB297" s="54" t="s">
        <v>105</v>
      </c>
      <c r="CC297" s="9">
        <f t="shared" si="176"/>
        <v>9</v>
      </c>
      <c r="CD297" s="54" t="s">
        <v>108</v>
      </c>
      <c r="CE297" s="9">
        <f t="shared" si="177"/>
        <v>0</v>
      </c>
      <c r="CF297" s="54" t="s">
        <v>112</v>
      </c>
      <c r="CG297" s="9">
        <f t="shared" si="178"/>
        <v>0</v>
      </c>
      <c r="CH297" s="9"/>
      <c r="CI297" s="54" t="s">
        <v>77</v>
      </c>
      <c r="CJ297" s="9">
        <f t="shared" si="179"/>
        <v>9</v>
      </c>
      <c r="CK297" s="55" t="s">
        <v>81</v>
      </c>
      <c r="CL297" s="9">
        <f t="shared" si="180"/>
        <v>0</v>
      </c>
      <c r="CM297" s="54" t="s">
        <v>86</v>
      </c>
      <c r="CN297" s="9">
        <f t="shared" si="181"/>
        <v>9</v>
      </c>
      <c r="CO297" s="54" t="s">
        <v>105</v>
      </c>
      <c r="CP297" s="9">
        <f t="shared" si="182"/>
        <v>9</v>
      </c>
      <c r="CQ297" s="54" t="s">
        <v>108</v>
      </c>
      <c r="CR297" s="9">
        <f t="shared" si="183"/>
        <v>0</v>
      </c>
      <c r="CS297" s="54" t="s">
        <v>112</v>
      </c>
      <c r="CT297" s="9">
        <f t="shared" si="184"/>
        <v>0</v>
      </c>
    </row>
    <row r="298" spans="1:98" x14ac:dyDescent="0.15">
      <c r="A298" s="33" t="s">
        <v>756</v>
      </c>
      <c r="B298" s="34" t="s">
        <v>757</v>
      </c>
      <c r="C298" s="35" t="s">
        <v>170</v>
      </c>
      <c r="D298" s="35" t="s">
        <v>52</v>
      </c>
      <c r="E298" s="9">
        <v>1</v>
      </c>
      <c r="F298" s="36"/>
      <c r="G298" s="33">
        <v>110</v>
      </c>
      <c r="H298" s="9">
        <v>68</v>
      </c>
      <c r="I298" s="9">
        <v>134</v>
      </c>
      <c r="J298" s="9">
        <v>66</v>
      </c>
      <c r="K298" s="9">
        <v>58.5</v>
      </c>
      <c r="L298" s="9">
        <v>50</v>
      </c>
      <c r="M298" s="4">
        <f t="shared" si="148"/>
        <v>486.5</v>
      </c>
      <c r="N298" s="50" t="s">
        <v>171</v>
      </c>
      <c r="O298" s="9">
        <f>IF($D298="理科",IF(AND($M298&gt;='高考-分数线'!$C$2,$G298&gt;='高考-分数线'!$D$2),36,IF($G298&gt;='高考-分数线'!$D$2,18,0)),IF($D298="文科",IF(AND($M298&gt;='高考-分数线'!$C$3,$G298&gt;='高考-分数线'!$D$3),36,IF($G298&gt;='高考-分数线'!$D$3,18,0))))</f>
        <v>36</v>
      </c>
      <c r="P298" s="9">
        <f>IF($D298="理科",IF(AND($M298&gt;='高考-分数线'!$C$2,H298&gt;='高考-分数线'!$E$2),36,IF(H298&gt;='高考-分数线'!$E$2,18,0)),IF($D298="文科",IF(AND($M298&gt;='高考-分数线'!$C$3,H298&gt;='高考-分数线'!$E$3),36,IF(H298&gt;='高考-分数线'!$E$3,18,0))))</f>
        <v>0</v>
      </c>
      <c r="Q298" s="9">
        <f>IF($D298="理科",IF(AND($M298&gt;='高考-分数线'!$C$2,I298&gt;='高考-分数线'!$F$2),36,IF(I298&gt;='高考-分数线'!$F$2,18,0)),IF($D298="文科",IF(AND($M298&gt;='高考-分数线'!$C$3,I298&gt;='高考-分数线'!$F$3),36,IF(I298&gt;='高考-分数线'!$F$3,18,0))))</f>
        <v>36</v>
      </c>
      <c r="R298" s="9">
        <f>IF($D298="理科",IF(AND($M298&gt;='高考-分数线'!$C$2,J298&gt;='高考-分数线'!$G$2),36,IF(J298&gt;='高考-分数线'!$G$2,18,0)),IF($D298="文科",IF(AND($M298&gt;='高考-分数线'!$C$3,J298&gt;='高考-分数线'!$G$3),36,IF(J298&gt;='高考-分数线'!$G$3,18,0))))</f>
        <v>36</v>
      </c>
      <c r="S298" s="9">
        <f>IF($D298="理科",IF(AND($M298&gt;='高考-分数线'!$C$2,K298&gt;='高考-分数线'!$H$2),36,IF(K298&gt;='高考-分数线'!$H$2,18,0)),IF($D298="文科",IF(AND($M298&gt;='高考-分数线'!$C$3,K298&gt;='高考-分数线'!$H$3),36,IF(K298&gt;='高考-分数线'!$H$3,18,0))))</f>
        <v>0</v>
      </c>
      <c r="T298" s="9">
        <f>IF($D298="理科",IF(AND($M298&gt;='高考-分数线'!$C$2,L298&gt;='高考-分数线'!$I$2),36,IF(L298&gt;='高考-分数线'!$I$2,18,0)),IF($D298="文科",IF(AND($M298&gt;='高考-分数线'!$C$3,L298&gt;='高考-分数线'!$I$3),36,IF(L298&gt;='高考-分数线'!$I$3,18,0))))</f>
        <v>0</v>
      </c>
      <c r="U298" s="33"/>
      <c r="V298" s="54" t="s">
        <v>73</v>
      </c>
      <c r="W298" s="9">
        <f t="shared" si="149"/>
        <v>3.6</v>
      </c>
      <c r="X298" s="54" t="s">
        <v>84</v>
      </c>
      <c r="Y298" s="9">
        <f t="shared" si="150"/>
        <v>0</v>
      </c>
      <c r="Z298" s="54" t="s">
        <v>88</v>
      </c>
      <c r="AA298" s="9">
        <f t="shared" si="151"/>
        <v>3.6</v>
      </c>
      <c r="AB298" s="54" t="s">
        <v>105</v>
      </c>
      <c r="AC298" s="9">
        <f t="shared" si="152"/>
        <v>3.6</v>
      </c>
      <c r="AD298" s="54" t="s">
        <v>111</v>
      </c>
      <c r="AE298" s="9">
        <f t="shared" si="153"/>
        <v>0</v>
      </c>
      <c r="AF298" s="54" t="s">
        <v>112</v>
      </c>
      <c r="AG298" s="9">
        <f t="shared" si="154"/>
        <v>0</v>
      </c>
      <c r="AH298" s="9"/>
      <c r="AI298" s="9" t="s">
        <v>74</v>
      </c>
      <c r="AJ298" s="9">
        <f t="shared" si="155"/>
        <v>3.6</v>
      </c>
      <c r="AK298" s="55" t="s">
        <v>81</v>
      </c>
      <c r="AL298" s="9">
        <f t="shared" si="156"/>
        <v>0</v>
      </c>
      <c r="AM298" s="9" t="s">
        <v>86</v>
      </c>
      <c r="AN298" s="9">
        <f t="shared" si="157"/>
        <v>3.6</v>
      </c>
      <c r="AO298" s="54" t="s">
        <v>123</v>
      </c>
      <c r="AP298" s="9">
        <f t="shared" si="158"/>
        <v>3.6</v>
      </c>
      <c r="AQ298" s="54" t="s">
        <v>110</v>
      </c>
      <c r="AR298" s="9">
        <f t="shared" si="159"/>
        <v>0</v>
      </c>
      <c r="AS298" s="54" t="s">
        <v>112</v>
      </c>
      <c r="AT298" s="9">
        <f t="shared" si="160"/>
        <v>0</v>
      </c>
      <c r="AU298" s="9"/>
      <c r="AV298" s="54" t="s">
        <v>74</v>
      </c>
      <c r="AW298" s="9">
        <f t="shared" si="161"/>
        <v>5.4</v>
      </c>
      <c r="AX298" s="54" t="s">
        <v>81</v>
      </c>
      <c r="AY298" s="9">
        <f t="shared" si="162"/>
        <v>0</v>
      </c>
      <c r="AZ298" s="54" t="s">
        <v>86</v>
      </c>
      <c r="BA298" s="9">
        <f t="shared" si="163"/>
        <v>5.4</v>
      </c>
      <c r="BB298" s="54" t="s">
        <v>123</v>
      </c>
      <c r="BC298" s="9">
        <f t="shared" si="164"/>
        <v>5.4</v>
      </c>
      <c r="BD298" s="54" t="s">
        <v>133</v>
      </c>
      <c r="BE298" s="9">
        <f t="shared" si="165"/>
        <v>0</v>
      </c>
      <c r="BF298" s="54" t="s">
        <v>112</v>
      </c>
      <c r="BG298" s="9">
        <f t="shared" si="166"/>
        <v>0</v>
      </c>
      <c r="BH298" s="9"/>
      <c r="BI298" s="54" t="s">
        <v>74</v>
      </c>
      <c r="BJ298" s="9">
        <f t="shared" si="167"/>
        <v>5.4</v>
      </c>
      <c r="BK298" s="55" t="s">
        <v>81</v>
      </c>
      <c r="BL298" s="9">
        <f t="shared" si="168"/>
        <v>0</v>
      </c>
      <c r="BM298" s="54" t="s">
        <v>86</v>
      </c>
      <c r="BN298" s="9">
        <f t="shared" si="169"/>
        <v>5.4</v>
      </c>
      <c r="BO298" s="54" t="s">
        <v>123</v>
      </c>
      <c r="BP298" s="9">
        <f t="shared" si="170"/>
        <v>5.4</v>
      </c>
      <c r="BQ298" s="54" t="s">
        <v>133</v>
      </c>
      <c r="BR298" s="9">
        <f t="shared" si="171"/>
        <v>0</v>
      </c>
      <c r="BS298" s="54" t="s">
        <v>112</v>
      </c>
      <c r="BT298" s="9">
        <f t="shared" si="172"/>
        <v>0</v>
      </c>
      <c r="BU298" s="9"/>
      <c r="BV298" s="54" t="s">
        <v>77</v>
      </c>
      <c r="BW298" s="9">
        <f t="shared" si="173"/>
        <v>9</v>
      </c>
      <c r="BX298" s="55" t="s">
        <v>81</v>
      </c>
      <c r="BY298" s="9">
        <f t="shared" si="174"/>
        <v>0</v>
      </c>
      <c r="BZ298" s="54" t="s">
        <v>86</v>
      </c>
      <c r="CA298" s="9">
        <f t="shared" si="175"/>
        <v>9</v>
      </c>
      <c r="CB298" s="54" t="s">
        <v>105</v>
      </c>
      <c r="CC298" s="9">
        <f t="shared" si="176"/>
        <v>9</v>
      </c>
      <c r="CD298" s="54" t="s">
        <v>108</v>
      </c>
      <c r="CE298" s="9">
        <f t="shared" si="177"/>
        <v>0</v>
      </c>
      <c r="CF298" s="54" t="s">
        <v>112</v>
      </c>
      <c r="CG298" s="9">
        <f t="shared" si="178"/>
        <v>0</v>
      </c>
      <c r="CH298" s="9"/>
      <c r="CI298" s="54" t="s">
        <v>77</v>
      </c>
      <c r="CJ298" s="9">
        <f t="shared" si="179"/>
        <v>9</v>
      </c>
      <c r="CK298" s="55" t="s">
        <v>81</v>
      </c>
      <c r="CL298" s="9">
        <f t="shared" si="180"/>
        <v>0</v>
      </c>
      <c r="CM298" s="54" t="s">
        <v>86</v>
      </c>
      <c r="CN298" s="9">
        <f t="shared" si="181"/>
        <v>9</v>
      </c>
      <c r="CO298" s="54" t="s">
        <v>105</v>
      </c>
      <c r="CP298" s="9">
        <f t="shared" si="182"/>
        <v>9</v>
      </c>
      <c r="CQ298" s="54" t="s">
        <v>108</v>
      </c>
      <c r="CR298" s="9">
        <f t="shared" si="183"/>
        <v>0</v>
      </c>
      <c r="CS298" s="54" t="s">
        <v>112</v>
      </c>
      <c r="CT298" s="9">
        <f t="shared" si="184"/>
        <v>0</v>
      </c>
    </row>
    <row r="299" spans="1:98" x14ac:dyDescent="0.15">
      <c r="A299" s="33" t="s">
        <v>758</v>
      </c>
      <c r="B299" s="34" t="s">
        <v>759</v>
      </c>
      <c r="C299" s="35" t="s">
        <v>170</v>
      </c>
      <c r="D299" s="35" t="s">
        <v>52</v>
      </c>
      <c r="E299" s="9"/>
      <c r="F299" s="36"/>
      <c r="G299" s="33">
        <v>119</v>
      </c>
      <c r="H299" s="9">
        <v>66</v>
      </c>
      <c r="I299" s="9">
        <v>88</v>
      </c>
      <c r="J299" s="9">
        <v>76</v>
      </c>
      <c r="K299" s="9">
        <v>73.5</v>
      </c>
      <c r="L299" s="9">
        <v>64</v>
      </c>
      <c r="M299" s="4">
        <f t="shared" si="148"/>
        <v>486.5</v>
      </c>
      <c r="N299" s="50" t="s">
        <v>171</v>
      </c>
      <c r="O299" s="9">
        <f>IF($D299="理科",IF(AND($M299&gt;='高考-分数线'!$C$2,$G299&gt;='高考-分数线'!$D$2),36,IF($G299&gt;='高考-分数线'!$D$2,18,0)),IF($D299="文科",IF(AND($M299&gt;='高考-分数线'!$C$3,$G299&gt;='高考-分数线'!$D$3),36,IF($G299&gt;='高考-分数线'!$D$3,18,0))))</f>
        <v>36</v>
      </c>
      <c r="P299" s="9">
        <f>IF($D299="理科",IF(AND($M299&gt;='高考-分数线'!$C$2,H299&gt;='高考-分数线'!$E$2),36,IF(H299&gt;='高考-分数线'!$E$2,18,0)),IF($D299="文科",IF(AND($M299&gt;='高考-分数线'!$C$3,H299&gt;='高考-分数线'!$E$3),36,IF(H299&gt;='高考-分数线'!$E$3,18,0))))</f>
        <v>0</v>
      </c>
      <c r="Q299" s="9">
        <f>IF($D299="理科",IF(AND($M299&gt;='高考-分数线'!$C$2,I299&gt;='高考-分数线'!$F$2),36,IF(I299&gt;='高考-分数线'!$F$2,18,0)),IF($D299="文科",IF(AND($M299&gt;='高考-分数线'!$C$3,I299&gt;='高考-分数线'!$F$3),36,IF(I299&gt;='高考-分数线'!$F$3,18,0))))</f>
        <v>0</v>
      </c>
      <c r="R299" s="9">
        <f>IF($D299="理科",IF(AND($M299&gt;='高考-分数线'!$C$2,J299&gt;='高考-分数线'!$G$2),36,IF(J299&gt;='高考-分数线'!$G$2,18,0)),IF($D299="文科",IF(AND($M299&gt;='高考-分数线'!$C$3,J299&gt;='高考-分数线'!$G$3),36,IF(J299&gt;='高考-分数线'!$G$3,18,0))))</f>
        <v>36</v>
      </c>
      <c r="S299" s="9">
        <f>IF($D299="理科",IF(AND($M299&gt;='高考-分数线'!$C$2,K299&gt;='高考-分数线'!$H$2),36,IF(K299&gt;='高考-分数线'!$H$2,18,0)),IF($D299="文科",IF(AND($M299&gt;='高考-分数线'!$C$3,K299&gt;='高考-分数线'!$H$3),36,IF(K299&gt;='高考-分数线'!$H$3,18,0))))</f>
        <v>36</v>
      </c>
      <c r="T299" s="9">
        <f>IF($D299="理科",IF(AND($M299&gt;='高考-分数线'!$C$2,L299&gt;='高考-分数线'!$I$2),36,IF(L299&gt;='高考-分数线'!$I$2,18,0)),IF($D299="文科",IF(AND($M299&gt;='高考-分数线'!$C$3,L299&gt;='高考-分数线'!$I$3),36,IF(L299&gt;='高考-分数线'!$I$3,18,0))))</f>
        <v>0</v>
      </c>
      <c r="U299" s="33"/>
      <c r="V299" s="54" t="s">
        <v>77</v>
      </c>
      <c r="W299" s="9">
        <f t="shared" si="149"/>
        <v>3.6</v>
      </c>
      <c r="X299" s="54" t="s">
        <v>81</v>
      </c>
      <c r="Y299" s="9">
        <f t="shared" si="150"/>
        <v>0</v>
      </c>
      <c r="Z299" s="54" t="s">
        <v>90</v>
      </c>
      <c r="AA299" s="9">
        <f t="shared" si="151"/>
        <v>0</v>
      </c>
      <c r="AB299" s="54" t="s">
        <v>123</v>
      </c>
      <c r="AC299" s="9">
        <f t="shared" si="152"/>
        <v>3.6</v>
      </c>
      <c r="AD299" s="54" t="s">
        <v>110</v>
      </c>
      <c r="AE299" s="9">
        <f t="shared" si="153"/>
        <v>3.6</v>
      </c>
      <c r="AF299" s="54" t="s">
        <v>103</v>
      </c>
      <c r="AG299" s="9">
        <f t="shared" si="154"/>
        <v>0</v>
      </c>
      <c r="AH299" s="9"/>
      <c r="AI299" s="9" t="s">
        <v>74</v>
      </c>
      <c r="AJ299" s="9">
        <f t="shared" si="155"/>
        <v>3.6</v>
      </c>
      <c r="AK299" s="55" t="s">
        <v>81</v>
      </c>
      <c r="AL299" s="9">
        <f t="shared" si="156"/>
        <v>0</v>
      </c>
      <c r="AM299" s="9" t="s">
        <v>87</v>
      </c>
      <c r="AN299" s="9">
        <f t="shared" si="157"/>
        <v>0</v>
      </c>
      <c r="AO299" s="54" t="s">
        <v>105</v>
      </c>
      <c r="AP299" s="9">
        <f t="shared" si="158"/>
        <v>3.6</v>
      </c>
      <c r="AQ299" s="54" t="s">
        <v>110</v>
      </c>
      <c r="AR299" s="9">
        <f t="shared" si="159"/>
        <v>3.6</v>
      </c>
      <c r="AS299" s="54" t="s">
        <v>112</v>
      </c>
      <c r="AT299" s="9">
        <f t="shared" si="160"/>
        <v>0</v>
      </c>
      <c r="AU299" s="9"/>
      <c r="AV299" s="54" t="s">
        <v>74</v>
      </c>
      <c r="AW299" s="9">
        <f t="shared" si="161"/>
        <v>5.4</v>
      </c>
      <c r="AX299" s="54" t="s">
        <v>81</v>
      </c>
      <c r="AY299" s="9">
        <f t="shared" si="162"/>
        <v>0</v>
      </c>
      <c r="AZ299" s="54" t="s">
        <v>87</v>
      </c>
      <c r="BA299" s="9">
        <f t="shared" si="163"/>
        <v>0</v>
      </c>
      <c r="BB299" s="54" t="s">
        <v>105</v>
      </c>
      <c r="BC299" s="9">
        <f t="shared" si="164"/>
        <v>5.4</v>
      </c>
      <c r="BD299" s="54" t="s">
        <v>133</v>
      </c>
      <c r="BE299" s="9">
        <f t="shared" si="165"/>
        <v>5.4</v>
      </c>
      <c r="BF299" s="54" t="s">
        <v>112</v>
      </c>
      <c r="BG299" s="9">
        <f t="shared" si="166"/>
        <v>0</v>
      </c>
      <c r="BH299" s="9"/>
      <c r="BI299" s="54" t="s">
        <v>74</v>
      </c>
      <c r="BJ299" s="9">
        <f t="shared" si="167"/>
        <v>5.4</v>
      </c>
      <c r="BK299" s="55" t="s">
        <v>81</v>
      </c>
      <c r="BL299" s="9">
        <f t="shared" si="168"/>
        <v>0</v>
      </c>
      <c r="BM299" s="54" t="s">
        <v>87</v>
      </c>
      <c r="BN299" s="9">
        <f t="shared" si="169"/>
        <v>0</v>
      </c>
      <c r="BO299" s="54" t="s">
        <v>105</v>
      </c>
      <c r="BP299" s="9">
        <f t="shared" si="170"/>
        <v>5.4</v>
      </c>
      <c r="BQ299" s="54" t="s">
        <v>133</v>
      </c>
      <c r="BR299" s="9">
        <f t="shared" si="171"/>
        <v>5.4</v>
      </c>
      <c r="BS299" s="54" t="s">
        <v>112</v>
      </c>
      <c r="BT299" s="9">
        <f t="shared" si="172"/>
        <v>0</v>
      </c>
      <c r="BU299" s="9"/>
      <c r="BV299" s="54" t="s">
        <v>77</v>
      </c>
      <c r="BW299" s="9">
        <f t="shared" si="173"/>
        <v>9</v>
      </c>
      <c r="BX299" s="55" t="s">
        <v>81</v>
      </c>
      <c r="BY299" s="9">
        <f t="shared" si="174"/>
        <v>0</v>
      </c>
      <c r="BZ299" s="54" t="s">
        <v>86</v>
      </c>
      <c r="CA299" s="9">
        <f t="shared" si="175"/>
        <v>0</v>
      </c>
      <c r="CB299" s="54" t="s">
        <v>105</v>
      </c>
      <c r="CC299" s="9">
        <f t="shared" si="176"/>
        <v>9</v>
      </c>
      <c r="CD299" s="54" t="s">
        <v>108</v>
      </c>
      <c r="CE299" s="9">
        <f t="shared" si="177"/>
        <v>9</v>
      </c>
      <c r="CF299" s="54" t="s">
        <v>112</v>
      </c>
      <c r="CG299" s="9">
        <f t="shared" si="178"/>
        <v>0</v>
      </c>
      <c r="CH299" s="9"/>
      <c r="CI299" s="54" t="s">
        <v>77</v>
      </c>
      <c r="CJ299" s="9">
        <f t="shared" si="179"/>
        <v>9</v>
      </c>
      <c r="CK299" s="55" t="s">
        <v>81</v>
      </c>
      <c r="CL299" s="9">
        <f t="shared" si="180"/>
        <v>0</v>
      </c>
      <c r="CM299" s="54" t="s">
        <v>86</v>
      </c>
      <c r="CN299" s="9">
        <f t="shared" si="181"/>
        <v>0</v>
      </c>
      <c r="CO299" s="54" t="s">
        <v>105</v>
      </c>
      <c r="CP299" s="9">
        <f t="shared" si="182"/>
        <v>9</v>
      </c>
      <c r="CQ299" s="54" t="s">
        <v>108</v>
      </c>
      <c r="CR299" s="9">
        <f t="shared" si="183"/>
        <v>9</v>
      </c>
      <c r="CS299" s="54" t="s">
        <v>112</v>
      </c>
      <c r="CT299" s="9">
        <f t="shared" si="184"/>
        <v>0</v>
      </c>
    </row>
    <row r="300" spans="1:98" x14ac:dyDescent="0.15">
      <c r="A300" s="33" t="s">
        <v>760</v>
      </c>
      <c r="B300" s="34" t="s">
        <v>761</v>
      </c>
      <c r="C300" s="35" t="s">
        <v>170</v>
      </c>
      <c r="D300" s="35" t="s">
        <v>52</v>
      </c>
      <c r="E300" s="9"/>
      <c r="F300" s="36"/>
      <c r="G300" s="33">
        <v>105</v>
      </c>
      <c r="H300" s="9">
        <v>77</v>
      </c>
      <c r="I300" s="9">
        <v>106</v>
      </c>
      <c r="J300" s="9">
        <v>55</v>
      </c>
      <c r="K300" s="9">
        <v>71.5</v>
      </c>
      <c r="L300" s="9">
        <v>67</v>
      </c>
      <c r="M300" s="4">
        <f t="shared" si="148"/>
        <v>481.5</v>
      </c>
      <c r="N300" s="50" t="s">
        <v>171</v>
      </c>
      <c r="O300" s="9">
        <f>IF($D300="理科",IF(AND($M300&gt;='高考-分数线'!$C$2,$G300&gt;='高考-分数线'!$D$2),36,IF($G300&gt;='高考-分数线'!$D$2,18,0)),IF($D300="文科",IF(AND($M300&gt;='高考-分数线'!$C$3,$G300&gt;='高考-分数线'!$D$3),36,IF($G300&gt;='高考-分数线'!$D$3,18,0))))</f>
        <v>0</v>
      </c>
      <c r="P300" s="9">
        <f>IF($D300="理科",IF(AND($M300&gt;='高考-分数线'!$C$2,H300&gt;='高考-分数线'!$E$2),36,IF(H300&gt;='高考-分数线'!$E$2,18,0)),IF($D300="文科",IF(AND($M300&gt;='高考-分数线'!$C$3,H300&gt;='高考-分数线'!$E$3),36,IF(H300&gt;='高考-分数线'!$E$3,18,0))))</f>
        <v>0</v>
      </c>
      <c r="Q300" s="9">
        <f>IF($D300="理科",IF(AND($M300&gt;='高考-分数线'!$C$2,I300&gt;='高考-分数线'!$F$2),36,IF(I300&gt;='高考-分数线'!$F$2,18,0)),IF($D300="文科",IF(AND($M300&gt;='高考-分数线'!$C$3,I300&gt;='高考-分数线'!$F$3),36,IF(I300&gt;='高考-分数线'!$F$3,18,0))))</f>
        <v>0</v>
      </c>
      <c r="R300" s="9">
        <f>IF($D300="理科",IF(AND($M300&gt;='高考-分数线'!$C$2,J300&gt;='高考-分数线'!$G$2),36,IF(J300&gt;='高考-分数线'!$G$2,18,0)),IF($D300="文科",IF(AND($M300&gt;='高考-分数线'!$C$3,J300&gt;='高考-分数线'!$G$3),36,IF(J300&gt;='高考-分数线'!$G$3,18,0))))</f>
        <v>0</v>
      </c>
      <c r="S300" s="9">
        <f>IF($D300="理科",IF(AND($M300&gt;='高考-分数线'!$C$2,K300&gt;='高考-分数线'!$H$2),36,IF(K300&gt;='高考-分数线'!$H$2,18,0)),IF($D300="文科",IF(AND($M300&gt;='高考-分数线'!$C$3,K300&gt;='高考-分数线'!$H$3),36,IF(K300&gt;='高考-分数线'!$H$3,18,0))))</f>
        <v>36</v>
      </c>
      <c r="T300" s="9">
        <f>IF($D300="理科",IF(AND($M300&gt;='高考-分数线'!$C$2,L300&gt;='高考-分数线'!$I$2),36,IF(L300&gt;='高考-分数线'!$I$2,18,0)),IF($D300="文科",IF(AND($M300&gt;='高考-分数线'!$C$3,L300&gt;='高考-分数线'!$I$3),36,IF(L300&gt;='高考-分数线'!$I$3,18,0))))</f>
        <v>36</v>
      </c>
      <c r="U300" s="33"/>
      <c r="V300" s="54" t="s">
        <v>74</v>
      </c>
      <c r="W300" s="9">
        <f t="shared" si="149"/>
        <v>0</v>
      </c>
      <c r="X300" s="54" t="s">
        <v>84</v>
      </c>
      <c r="Y300" s="9">
        <f t="shared" si="150"/>
        <v>0</v>
      </c>
      <c r="Z300" s="54" t="s">
        <v>88</v>
      </c>
      <c r="AA300" s="9">
        <f t="shared" si="151"/>
        <v>0</v>
      </c>
      <c r="AB300" s="54" t="s">
        <v>105</v>
      </c>
      <c r="AC300" s="9">
        <f t="shared" si="152"/>
        <v>0</v>
      </c>
      <c r="AD300" s="54" t="s">
        <v>110</v>
      </c>
      <c r="AE300" s="9">
        <f t="shared" si="153"/>
        <v>3.6</v>
      </c>
      <c r="AF300" s="54" t="s">
        <v>112</v>
      </c>
      <c r="AG300" s="9">
        <f t="shared" si="154"/>
        <v>3.6</v>
      </c>
      <c r="AH300" s="9"/>
      <c r="AI300" s="9" t="s">
        <v>75</v>
      </c>
      <c r="AJ300" s="9">
        <f t="shared" si="155"/>
        <v>0</v>
      </c>
      <c r="AK300" s="55" t="s">
        <v>84</v>
      </c>
      <c r="AL300" s="9">
        <f t="shared" si="156"/>
        <v>0</v>
      </c>
      <c r="AM300" s="9" t="s">
        <v>86</v>
      </c>
      <c r="AN300" s="9">
        <f t="shared" si="157"/>
        <v>0</v>
      </c>
      <c r="AO300" s="54" t="s">
        <v>105</v>
      </c>
      <c r="AP300" s="9">
        <f t="shared" si="158"/>
        <v>0</v>
      </c>
      <c r="AQ300" s="54" t="s">
        <v>110</v>
      </c>
      <c r="AR300" s="9">
        <f t="shared" si="159"/>
        <v>3.6</v>
      </c>
      <c r="AS300" s="54" t="s">
        <v>112</v>
      </c>
      <c r="AT300" s="9">
        <f t="shared" si="160"/>
        <v>3.6</v>
      </c>
      <c r="AU300" s="9"/>
      <c r="AV300" s="54" t="s">
        <v>75</v>
      </c>
      <c r="AW300" s="9">
        <f t="shared" si="161"/>
        <v>0</v>
      </c>
      <c r="AX300" s="54" t="s">
        <v>84</v>
      </c>
      <c r="AY300" s="9">
        <f t="shared" si="162"/>
        <v>0</v>
      </c>
      <c r="AZ300" s="54" t="s">
        <v>86</v>
      </c>
      <c r="BA300" s="9">
        <f t="shared" si="163"/>
        <v>0</v>
      </c>
      <c r="BB300" s="54" t="s">
        <v>105</v>
      </c>
      <c r="BC300" s="9">
        <f t="shared" si="164"/>
        <v>0</v>
      </c>
      <c r="BD300" s="54" t="s">
        <v>133</v>
      </c>
      <c r="BE300" s="9">
        <f t="shared" si="165"/>
        <v>5.4</v>
      </c>
      <c r="BF300" s="54" t="s">
        <v>112</v>
      </c>
      <c r="BG300" s="9">
        <f t="shared" si="166"/>
        <v>5.4</v>
      </c>
      <c r="BH300" s="9"/>
      <c r="BI300" s="54" t="s">
        <v>75</v>
      </c>
      <c r="BJ300" s="9">
        <f t="shared" si="167"/>
        <v>0</v>
      </c>
      <c r="BK300" s="55" t="s">
        <v>84</v>
      </c>
      <c r="BL300" s="9">
        <f t="shared" si="168"/>
        <v>0</v>
      </c>
      <c r="BM300" s="54" t="s">
        <v>86</v>
      </c>
      <c r="BN300" s="9">
        <f t="shared" si="169"/>
        <v>0</v>
      </c>
      <c r="BO300" s="54" t="s">
        <v>105</v>
      </c>
      <c r="BP300" s="9">
        <f t="shared" si="170"/>
        <v>0</v>
      </c>
      <c r="BQ300" s="54" t="s">
        <v>133</v>
      </c>
      <c r="BR300" s="9">
        <f t="shared" si="171"/>
        <v>5.4</v>
      </c>
      <c r="BS300" s="54" t="s">
        <v>112</v>
      </c>
      <c r="BT300" s="9">
        <f t="shared" si="172"/>
        <v>5.4</v>
      </c>
      <c r="BU300" s="9"/>
      <c r="BV300" s="54" t="s">
        <v>77</v>
      </c>
      <c r="BW300" s="9">
        <f t="shared" si="173"/>
        <v>0</v>
      </c>
      <c r="BX300" s="55" t="s">
        <v>81</v>
      </c>
      <c r="BY300" s="9">
        <f t="shared" si="174"/>
        <v>0</v>
      </c>
      <c r="BZ300" s="54" t="s">
        <v>86</v>
      </c>
      <c r="CA300" s="9">
        <f t="shared" si="175"/>
        <v>0</v>
      </c>
      <c r="CB300" s="54" t="s">
        <v>105</v>
      </c>
      <c r="CC300" s="9">
        <f t="shared" si="176"/>
        <v>0</v>
      </c>
      <c r="CD300" s="54" t="s">
        <v>108</v>
      </c>
      <c r="CE300" s="9">
        <f t="shared" si="177"/>
        <v>9</v>
      </c>
      <c r="CF300" s="54" t="s">
        <v>112</v>
      </c>
      <c r="CG300" s="9">
        <f t="shared" si="178"/>
        <v>9</v>
      </c>
      <c r="CH300" s="9"/>
      <c r="CI300" s="54" t="s">
        <v>77</v>
      </c>
      <c r="CJ300" s="9">
        <f t="shared" si="179"/>
        <v>0</v>
      </c>
      <c r="CK300" s="55" t="s">
        <v>81</v>
      </c>
      <c r="CL300" s="9">
        <f t="shared" si="180"/>
        <v>0</v>
      </c>
      <c r="CM300" s="54" t="s">
        <v>86</v>
      </c>
      <c r="CN300" s="9">
        <f t="shared" si="181"/>
        <v>0</v>
      </c>
      <c r="CO300" s="54" t="s">
        <v>105</v>
      </c>
      <c r="CP300" s="9">
        <f t="shared" si="182"/>
        <v>0</v>
      </c>
      <c r="CQ300" s="54" t="s">
        <v>108</v>
      </c>
      <c r="CR300" s="9">
        <f t="shared" si="183"/>
        <v>9</v>
      </c>
      <c r="CS300" s="54" t="s">
        <v>112</v>
      </c>
      <c r="CT300" s="9">
        <f t="shared" si="184"/>
        <v>9</v>
      </c>
    </row>
    <row r="301" spans="1:98" x14ac:dyDescent="0.15">
      <c r="A301" s="33" t="s">
        <v>168</v>
      </c>
      <c r="B301" s="34" t="s">
        <v>762</v>
      </c>
      <c r="C301" s="35" t="s">
        <v>170</v>
      </c>
      <c r="D301" s="35" t="s">
        <v>52</v>
      </c>
      <c r="E301" s="9"/>
      <c r="F301" s="36"/>
      <c r="G301" s="33">
        <v>89</v>
      </c>
      <c r="H301" s="9">
        <v>87</v>
      </c>
      <c r="I301" s="9">
        <v>118</v>
      </c>
      <c r="J301" s="9">
        <v>51.5</v>
      </c>
      <c r="K301" s="9">
        <v>52</v>
      </c>
      <c r="L301" s="9">
        <v>82</v>
      </c>
      <c r="M301" s="4">
        <f t="shared" si="148"/>
        <v>479.5</v>
      </c>
      <c r="N301" s="50" t="s">
        <v>171</v>
      </c>
      <c r="O301" s="9">
        <f>IF($D301="理科",IF(AND($M301&gt;='高考-分数线'!$C$2,$G301&gt;='高考-分数线'!$D$2),36,IF($G301&gt;='高考-分数线'!$D$2,18,0)),IF($D301="文科",IF(AND($M301&gt;='高考-分数线'!$C$3,$G301&gt;='高考-分数线'!$D$3),36,IF($G301&gt;='高考-分数线'!$D$3,18,0))))</f>
        <v>0</v>
      </c>
      <c r="P301" s="9">
        <f>IF($D301="理科",IF(AND($M301&gt;='高考-分数线'!$C$2,H301&gt;='高考-分数线'!$E$2),36,IF(H301&gt;='高考-分数线'!$E$2,18,0)),IF($D301="文科",IF(AND($M301&gt;='高考-分数线'!$C$3,H301&gt;='高考-分数线'!$E$3),36,IF(H301&gt;='高考-分数线'!$E$3,18,0))))</f>
        <v>36</v>
      </c>
      <c r="Q301" s="9">
        <f>IF($D301="理科",IF(AND($M301&gt;='高考-分数线'!$C$2,I301&gt;='高考-分数线'!$F$2),36,IF(I301&gt;='高考-分数线'!$F$2,18,0)),IF($D301="文科",IF(AND($M301&gt;='高考-分数线'!$C$3,I301&gt;='高考-分数线'!$F$3),36,IF(I301&gt;='高考-分数线'!$F$3,18,0))))</f>
        <v>36</v>
      </c>
      <c r="R301" s="9">
        <f>IF($D301="理科",IF(AND($M301&gt;='高考-分数线'!$C$2,J301&gt;='高考-分数线'!$G$2),36,IF(J301&gt;='高考-分数线'!$G$2,18,0)),IF($D301="文科",IF(AND($M301&gt;='高考-分数线'!$C$3,J301&gt;='高考-分数线'!$G$3),36,IF(J301&gt;='高考-分数线'!$G$3,18,0))))</f>
        <v>0</v>
      </c>
      <c r="S301" s="9">
        <f>IF($D301="理科",IF(AND($M301&gt;='高考-分数线'!$C$2,K301&gt;='高考-分数线'!$H$2),36,IF(K301&gt;='高考-分数线'!$H$2,18,0)),IF($D301="文科",IF(AND($M301&gt;='高考-分数线'!$C$3,K301&gt;='高考-分数线'!$H$3),36,IF(K301&gt;='高考-分数线'!$H$3,18,0))))</f>
        <v>0</v>
      </c>
      <c r="T301" s="9">
        <f>IF($D301="理科",IF(AND($M301&gt;='高考-分数线'!$C$2,L301&gt;='高考-分数线'!$I$2),36,IF(L301&gt;='高考-分数线'!$I$2,18,0)),IF($D301="文科",IF(AND($M301&gt;='高考-分数线'!$C$3,L301&gt;='高考-分数线'!$I$3),36,IF(L301&gt;='高考-分数线'!$I$3,18,0))))</f>
        <v>36</v>
      </c>
      <c r="U301" s="33"/>
      <c r="V301" s="54" t="s">
        <v>74</v>
      </c>
      <c r="W301" s="9">
        <f t="shared" si="149"/>
        <v>0</v>
      </c>
      <c r="X301" s="54" t="s">
        <v>84</v>
      </c>
      <c r="Y301" s="9">
        <f t="shared" si="150"/>
        <v>3.6</v>
      </c>
      <c r="Z301" s="54" t="s">
        <v>88</v>
      </c>
      <c r="AA301" s="9">
        <f t="shared" si="151"/>
        <v>3.6</v>
      </c>
      <c r="AB301" s="54" t="s">
        <v>105</v>
      </c>
      <c r="AC301" s="9">
        <f t="shared" si="152"/>
        <v>0</v>
      </c>
      <c r="AD301" s="54" t="s">
        <v>110</v>
      </c>
      <c r="AE301" s="9">
        <f t="shared" si="153"/>
        <v>0</v>
      </c>
      <c r="AF301" s="54" t="s">
        <v>112</v>
      </c>
      <c r="AG301" s="9">
        <f t="shared" si="154"/>
        <v>3.6</v>
      </c>
      <c r="AH301" s="9"/>
      <c r="AI301" s="9" t="s">
        <v>77</v>
      </c>
      <c r="AJ301" s="9">
        <f t="shared" si="155"/>
        <v>0</v>
      </c>
      <c r="AK301" s="55" t="s">
        <v>81</v>
      </c>
      <c r="AL301" s="9">
        <f t="shared" si="156"/>
        <v>3.6</v>
      </c>
      <c r="AM301" s="9" t="s">
        <v>86</v>
      </c>
      <c r="AN301" s="9">
        <f t="shared" si="157"/>
        <v>3.6</v>
      </c>
      <c r="AO301" s="54" t="s">
        <v>105</v>
      </c>
      <c r="AP301" s="9">
        <f t="shared" si="158"/>
        <v>0</v>
      </c>
      <c r="AQ301" s="54" t="s">
        <v>110</v>
      </c>
      <c r="AR301" s="9">
        <f t="shared" si="159"/>
        <v>0</v>
      </c>
      <c r="AS301" s="54" t="s">
        <v>112</v>
      </c>
      <c r="AT301" s="9">
        <f t="shared" si="160"/>
        <v>3.6</v>
      </c>
      <c r="AU301" s="9"/>
      <c r="AV301" s="54" t="s">
        <v>76</v>
      </c>
      <c r="AW301" s="9">
        <f t="shared" si="161"/>
        <v>0</v>
      </c>
      <c r="AX301" s="54" t="s">
        <v>81</v>
      </c>
      <c r="AY301" s="9">
        <f t="shared" si="162"/>
        <v>5.4</v>
      </c>
      <c r="AZ301" s="54" t="s">
        <v>86</v>
      </c>
      <c r="BA301" s="9">
        <f t="shared" si="163"/>
        <v>5.4</v>
      </c>
      <c r="BB301" s="54" t="s">
        <v>105</v>
      </c>
      <c r="BC301" s="9">
        <f t="shared" si="164"/>
        <v>0</v>
      </c>
      <c r="BD301" s="54" t="s">
        <v>133</v>
      </c>
      <c r="BE301" s="9">
        <f t="shared" si="165"/>
        <v>0</v>
      </c>
      <c r="BF301" s="54" t="s">
        <v>112</v>
      </c>
      <c r="BG301" s="9">
        <f t="shared" si="166"/>
        <v>5.4</v>
      </c>
      <c r="BH301" s="9"/>
      <c r="BI301" s="54" t="s">
        <v>76</v>
      </c>
      <c r="BJ301" s="9">
        <f t="shared" si="167"/>
        <v>0</v>
      </c>
      <c r="BK301" s="55" t="s">
        <v>81</v>
      </c>
      <c r="BL301" s="9">
        <f t="shared" si="168"/>
        <v>5.4</v>
      </c>
      <c r="BM301" s="54" t="s">
        <v>86</v>
      </c>
      <c r="BN301" s="9">
        <f t="shared" si="169"/>
        <v>5.4</v>
      </c>
      <c r="BO301" s="54" t="s">
        <v>105</v>
      </c>
      <c r="BP301" s="9">
        <f t="shared" si="170"/>
        <v>0</v>
      </c>
      <c r="BQ301" s="54" t="s">
        <v>133</v>
      </c>
      <c r="BR301" s="9">
        <f t="shared" si="171"/>
        <v>0</v>
      </c>
      <c r="BS301" s="54" t="s">
        <v>112</v>
      </c>
      <c r="BT301" s="9">
        <f t="shared" si="172"/>
        <v>5.4</v>
      </c>
      <c r="BU301" s="9"/>
      <c r="BV301" s="54" t="s">
        <v>77</v>
      </c>
      <c r="BW301" s="9">
        <f t="shared" si="173"/>
        <v>0</v>
      </c>
      <c r="BX301" s="55" t="s">
        <v>81</v>
      </c>
      <c r="BY301" s="9">
        <f t="shared" si="174"/>
        <v>9</v>
      </c>
      <c r="BZ301" s="54" t="s">
        <v>86</v>
      </c>
      <c r="CA301" s="9">
        <f t="shared" si="175"/>
        <v>9</v>
      </c>
      <c r="CB301" s="54" t="s">
        <v>105</v>
      </c>
      <c r="CC301" s="9">
        <f t="shared" si="176"/>
        <v>0</v>
      </c>
      <c r="CD301" s="54" t="s">
        <v>108</v>
      </c>
      <c r="CE301" s="9">
        <f t="shared" si="177"/>
        <v>0</v>
      </c>
      <c r="CF301" s="54" t="s">
        <v>112</v>
      </c>
      <c r="CG301" s="9">
        <f t="shared" si="178"/>
        <v>9</v>
      </c>
      <c r="CH301" s="9"/>
      <c r="CI301" s="54" t="s">
        <v>77</v>
      </c>
      <c r="CJ301" s="9">
        <f t="shared" si="179"/>
        <v>0</v>
      </c>
      <c r="CK301" s="55" t="s">
        <v>81</v>
      </c>
      <c r="CL301" s="9">
        <f t="shared" si="180"/>
        <v>9</v>
      </c>
      <c r="CM301" s="54" t="s">
        <v>86</v>
      </c>
      <c r="CN301" s="9">
        <f t="shared" si="181"/>
        <v>9</v>
      </c>
      <c r="CO301" s="54" t="s">
        <v>105</v>
      </c>
      <c r="CP301" s="9">
        <f t="shared" si="182"/>
        <v>0</v>
      </c>
      <c r="CQ301" s="54" t="s">
        <v>108</v>
      </c>
      <c r="CR301" s="9">
        <f t="shared" si="183"/>
        <v>0</v>
      </c>
      <c r="CS301" s="54" t="s">
        <v>112</v>
      </c>
      <c r="CT301" s="9">
        <f t="shared" si="184"/>
        <v>9</v>
      </c>
    </row>
    <row r="302" spans="1:98" x14ac:dyDescent="0.15">
      <c r="A302" s="33" t="s">
        <v>763</v>
      </c>
      <c r="B302" s="34" t="s">
        <v>764</v>
      </c>
      <c r="C302" s="35" t="s">
        <v>170</v>
      </c>
      <c r="D302" s="35" t="s">
        <v>52</v>
      </c>
      <c r="E302" s="9"/>
      <c r="F302" s="36"/>
      <c r="G302" s="33">
        <v>97</v>
      </c>
      <c r="H302" s="9">
        <v>83</v>
      </c>
      <c r="I302" s="9">
        <v>122</v>
      </c>
      <c r="J302" s="9">
        <v>65.5</v>
      </c>
      <c r="K302" s="9">
        <v>59</v>
      </c>
      <c r="L302" s="9">
        <v>49</v>
      </c>
      <c r="M302" s="4">
        <f t="shared" si="148"/>
        <v>475.5</v>
      </c>
      <c r="N302" s="50" t="s">
        <v>171</v>
      </c>
      <c r="O302" s="9">
        <f>IF($D302="理科",IF(AND($M302&gt;='高考-分数线'!$C$2,$G302&gt;='高考-分数线'!$D$2),36,IF($G302&gt;='高考-分数线'!$D$2,18,0)),IF($D302="文科",IF(AND($M302&gt;='高考-分数线'!$C$3,$G302&gt;='高考-分数线'!$D$3),36,IF($G302&gt;='高考-分数线'!$D$3,18,0))))</f>
        <v>0</v>
      </c>
      <c r="P302" s="9">
        <f>IF($D302="理科",IF(AND($M302&gt;='高考-分数线'!$C$2,H302&gt;='高考-分数线'!$E$2),36,IF(H302&gt;='高考-分数线'!$E$2,18,0)),IF($D302="文科",IF(AND($M302&gt;='高考-分数线'!$C$3,H302&gt;='高考-分数线'!$E$3),36,IF(H302&gt;='高考-分数线'!$E$3,18,0))))</f>
        <v>36</v>
      </c>
      <c r="Q302" s="9">
        <f>IF($D302="理科",IF(AND($M302&gt;='高考-分数线'!$C$2,I302&gt;='高考-分数线'!$F$2),36,IF(I302&gt;='高考-分数线'!$F$2,18,0)),IF($D302="文科",IF(AND($M302&gt;='高考-分数线'!$C$3,I302&gt;='高考-分数线'!$F$3),36,IF(I302&gt;='高考-分数线'!$F$3,18,0))))</f>
        <v>36</v>
      </c>
      <c r="R302" s="9">
        <f>IF($D302="理科",IF(AND($M302&gt;='高考-分数线'!$C$2,J302&gt;='高考-分数线'!$G$2),36,IF(J302&gt;='高考-分数线'!$G$2,18,0)),IF($D302="文科",IF(AND($M302&gt;='高考-分数线'!$C$3,J302&gt;='高考-分数线'!$G$3),36,IF(J302&gt;='高考-分数线'!$G$3,18,0))))</f>
        <v>36</v>
      </c>
      <c r="S302" s="9">
        <f>IF($D302="理科",IF(AND($M302&gt;='高考-分数线'!$C$2,K302&gt;='高考-分数线'!$H$2),36,IF(K302&gt;='高考-分数线'!$H$2,18,0)),IF($D302="文科",IF(AND($M302&gt;='高考-分数线'!$C$3,K302&gt;='高考-分数线'!$H$3),36,IF(K302&gt;='高考-分数线'!$H$3,18,0))))</f>
        <v>0</v>
      </c>
      <c r="T302" s="9">
        <f>IF($D302="理科",IF(AND($M302&gt;='高考-分数线'!$C$2,L302&gt;='高考-分数线'!$I$2),36,IF(L302&gt;='高考-分数线'!$I$2,18,0)),IF($D302="文科",IF(AND($M302&gt;='高考-分数线'!$C$3,L302&gt;='高考-分数线'!$I$3),36,IF(L302&gt;='高考-分数线'!$I$3,18,0))))</f>
        <v>0</v>
      </c>
      <c r="U302" s="33"/>
      <c r="V302" s="54" t="s">
        <v>73</v>
      </c>
      <c r="W302" s="9">
        <f t="shared" si="149"/>
        <v>0</v>
      </c>
      <c r="X302" s="54" t="s">
        <v>80</v>
      </c>
      <c r="Y302" s="9">
        <f t="shared" si="150"/>
        <v>3.6</v>
      </c>
      <c r="Z302" s="54" t="s">
        <v>89</v>
      </c>
      <c r="AA302" s="9">
        <f t="shared" si="151"/>
        <v>3.6</v>
      </c>
      <c r="AB302" s="54" t="s">
        <v>123</v>
      </c>
      <c r="AC302" s="9">
        <f t="shared" si="152"/>
        <v>3.6</v>
      </c>
      <c r="AD302" s="54" t="s">
        <v>110</v>
      </c>
      <c r="AE302" s="9">
        <f t="shared" si="153"/>
        <v>0</v>
      </c>
      <c r="AF302" s="54" t="s">
        <v>103</v>
      </c>
      <c r="AG302" s="9">
        <f t="shared" si="154"/>
        <v>0</v>
      </c>
      <c r="AH302" s="9"/>
      <c r="AI302" s="9" t="s">
        <v>75</v>
      </c>
      <c r="AJ302" s="9">
        <f t="shared" si="155"/>
        <v>0</v>
      </c>
      <c r="AK302" s="55" t="s">
        <v>79</v>
      </c>
      <c r="AL302" s="9">
        <f t="shared" si="156"/>
        <v>3.6</v>
      </c>
      <c r="AM302" s="9" t="s">
        <v>86</v>
      </c>
      <c r="AN302" s="9">
        <f t="shared" si="157"/>
        <v>3.6</v>
      </c>
      <c r="AO302" s="54" t="s">
        <v>107</v>
      </c>
      <c r="AP302" s="9">
        <f t="shared" si="158"/>
        <v>3.6</v>
      </c>
      <c r="AQ302" s="54" t="s">
        <v>111</v>
      </c>
      <c r="AR302" s="9">
        <f t="shared" si="159"/>
        <v>0</v>
      </c>
      <c r="AS302" s="54" t="s">
        <v>103</v>
      </c>
      <c r="AT302" s="9">
        <f t="shared" si="160"/>
        <v>0</v>
      </c>
      <c r="AU302" s="9"/>
      <c r="AV302" s="54" t="s">
        <v>75</v>
      </c>
      <c r="AW302" s="9">
        <f t="shared" si="161"/>
        <v>0</v>
      </c>
      <c r="AX302" s="54" t="s">
        <v>79</v>
      </c>
      <c r="AY302" s="9">
        <f t="shared" si="162"/>
        <v>5.4</v>
      </c>
      <c r="AZ302" s="54" t="s">
        <v>86</v>
      </c>
      <c r="BA302" s="9">
        <f t="shared" si="163"/>
        <v>5.4</v>
      </c>
      <c r="BB302" s="54" t="s">
        <v>107</v>
      </c>
      <c r="BC302" s="9">
        <f t="shared" si="164"/>
        <v>5.4</v>
      </c>
      <c r="BD302" s="54" t="s">
        <v>111</v>
      </c>
      <c r="BE302" s="9">
        <f t="shared" si="165"/>
        <v>0</v>
      </c>
      <c r="BF302" s="54" t="s">
        <v>126</v>
      </c>
      <c r="BG302" s="9">
        <f t="shared" si="166"/>
        <v>0</v>
      </c>
      <c r="BH302" s="9"/>
      <c r="BI302" s="54" t="s">
        <v>75</v>
      </c>
      <c r="BJ302" s="9">
        <f t="shared" si="167"/>
        <v>0</v>
      </c>
      <c r="BK302" s="55" t="s">
        <v>79</v>
      </c>
      <c r="BL302" s="9">
        <f t="shared" si="168"/>
        <v>5.4</v>
      </c>
      <c r="BM302" s="54" t="s">
        <v>86</v>
      </c>
      <c r="BN302" s="9">
        <f t="shared" si="169"/>
        <v>5.4</v>
      </c>
      <c r="BO302" s="54" t="s">
        <v>107</v>
      </c>
      <c r="BP302" s="9">
        <f t="shared" si="170"/>
        <v>5.4</v>
      </c>
      <c r="BQ302" s="54" t="s">
        <v>111</v>
      </c>
      <c r="BR302" s="9">
        <f t="shared" si="171"/>
        <v>0</v>
      </c>
      <c r="BS302" s="54" t="s">
        <v>126</v>
      </c>
      <c r="BT302" s="9">
        <f t="shared" si="172"/>
        <v>0</v>
      </c>
      <c r="BU302" s="9"/>
      <c r="BV302" s="54" t="s">
        <v>77</v>
      </c>
      <c r="BW302" s="9">
        <f t="shared" si="173"/>
        <v>0</v>
      </c>
      <c r="BX302" s="55" t="s">
        <v>81</v>
      </c>
      <c r="BY302" s="9">
        <f t="shared" si="174"/>
        <v>9</v>
      </c>
      <c r="BZ302" s="54" t="s">
        <v>86</v>
      </c>
      <c r="CA302" s="9">
        <f t="shared" si="175"/>
        <v>9</v>
      </c>
      <c r="CB302" s="54" t="s">
        <v>105</v>
      </c>
      <c r="CC302" s="9">
        <f t="shared" si="176"/>
        <v>9</v>
      </c>
      <c r="CD302" s="54" t="s">
        <v>108</v>
      </c>
      <c r="CE302" s="9">
        <f t="shared" si="177"/>
        <v>0</v>
      </c>
      <c r="CF302" s="54" t="s">
        <v>112</v>
      </c>
      <c r="CG302" s="9">
        <f t="shared" si="178"/>
        <v>0</v>
      </c>
      <c r="CH302" s="9"/>
      <c r="CI302" s="54" t="s">
        <v>77</v>
      </c>
      <c r="CJ302" s="9">
        <f t="shared" si="179"/>
        <v>0</v>
      </c>
      <c r="CK302" s="55" t="s">
        <v>81</v>
      </c>
      <c r="CL302" s="9">
        <f t="shared" si="180"/>
        <v>9</v>
      </c>
      <c r="CM302" s="54" t="s">
        <v>86</v>
      </c>
      <c r="CN302" s="9">
        <f t="shared" si="181"/>
        <v>9</v>
      </c>
      <c r="CO302" s="54" t="s">
        <v>105</v>
      </c>
      <c r="CP302" s="9">
        <f t="shared" si="182"/>
        <v>9</v>
      </c>
      <c r="CQ302" s="54" t="s">
        <v>108</v>
      </c>
      <c r="CR302" s="9">
        <f t="shared" si="183"/>
        <v>0</v>
      </c>
      <c r="CS302" s="54" t="s">
        <v>112</v>
      </c>
      <c r="CT302" s="9">
        <f t="shared" si="184"/>
        <v>0</v>
      </c>
    </row>
    <row r="303" spans="1:98" x14ac:dyDescent="0.15">
      <c r="A303" s="33" t="s">
        <v>298</v>
      </c>
      <c r="B303" s="34" t="s">
        <v>765</v>
      </c>
      <c r="C303" s="35" t="s">
        <v>170</v>
      </c>
      <c r="D303" s="35" t="s">
        <v>52</v>
      </c>
      <c r="E303" s="9"/>
      <c r="F303" s="36"/>
      <c r="G303" s="33">
        <v>114</v>
      </c>
      <c r="H303" s="9">
        <v>73</v>
      </c>
      <c r="I303" s="9">
        <v>103</v>
      </c>
      <c r="J303" s="9">
        <v>66</v>
      </c>
      <c r="K303" s="9">
        <v>50</v>
      </c>
      <c r="L303" s="9">
        <v>68</v>
      </c>
      <c r="M303" s="4">
        <f t="shared" si="148"/>
        <v>474</v>
      </c>
      <c r="N303" s="50" t="s">
        <v>171</v>
      </c>
      <c r="O303" s="9">
        <f>IF($D303="理科",IF(AND($M303&gt;='高考-分数线'!$C$2,$G303&gt;='高考-分数线'!$D$2),36,IF($G303&gt;='高考-分数线'!$D$2,18,0)),IF($D303="文科",IF(AND($M303&gt;='高考-分数线'!$C$3,$G303&gt;='高考-分数线'!$D$3),36,IF($G303&gt;='高考-分数线'!$D$3,18,0))))</f>
        <v>36</v>
      </c>
      <c r="P303" s="9">
        <f>IF($D303="理科",IF(AND($M303&gt;='高考-分数线'!$C$2,H303&gt;='高考-分数线'!$E$2),36,IF(H303&gt;='高考-分数线'!$E$2,18,0)),IF($D303="文科",IF(AND($M303&gt;='高考-分数线'!$C$3,H303&gt;='高考-分数线'!$E$3),36,IF(H303&gt;='高考-分数线'!$E$3,18,0))))</f>
        <v>0</v>
      </c>
      <c r="Q303" s="9">
        <f>IF($D303="理科",IF(AND($M303&gt;='高考-分数线'!$C$2,I303&gt;='高考-分数线'!$F$2),36,IF(I303&gt;='高考-分数线'!$F$2,18,0)),IF($D303="文科",IF(AND($M303&gt;='高考-分数线'!$C$3,I303&gt;='高考-分数线'!$F$3),36,IF(I303&gt;='高考-分数线'!$F$3,18,0))))</f>
        <v>0</v>
      </c>
      <c r="R303" s="9">
        <f>IF($D303="理科",IF(AND($M303&gt;='高考-分数线'!$C$2,J303&gt;='高考-分数线'!$G$2),36,IF(J303&gt;='高考-分数线'!$G$2,18,0)),IF($D303="文科",IF(AND($M303&gt;='高考-分数线'!$C$3,J303&gt;='高考-分数线'!$G$3),36,IF(J303&gt;='高考-分数线'!$G$3,18,0))))</f>
        <v>36</v>
      </c>
      <c r="S303" s="9">
        <f>IF($D303="理科",IF(AND($M303&gt;='高考-分数线'!$C$2,K303&gt;='高考-分数线'!$H$2),36,IF(K303&gt;='高考-分数线'!$H$2,18,0)),IF($D303="文科",IF(AND($M303&gt;='高考-分数线'!$C$3,K303&gt;='高考-分数线'!$H$3),36,IF(K303&gt;='高考-分数线'!$H$3,18,0))))</f>
        <v>0</v>
      </c>
      <c r="T303" s="9">
        <f>IF($D303="理科",IF(AND($M303&gt;='高考-分数线'!$C$2,L303&gt;='高考-分数线'!$I$2),36,IF(L303&gt;='高考-分数线'!$I$2,18,0)),IF($D303="文科",IF(AND($M303&gt;='高考-分数线'!$C$3,L303&gt;='高考-分数线'!$I$3),36,IF(L303&gt;='高考-分数线'!$I$3,18,0))))</f>
        <v>36</v>
      </c>
      <c r="U303" s="33"/>
      <c r="V303" s="54" t="s">
        <v>74</v>
      </c>
      <c r="W303" s="9">
        <f t="shared" si="149"/>
        <v>3.6</v>
      </c>
      <c r="X303" s="54" t="s">
        <v>79</v>
      </c>
      <c r="Y303" s="9">
        <f t="shared" si="150"/>
        <v>0</v>
      </c>
      <c r="Z303" s="54" t="s">
        <v>86</v>
      </c>
      <c r="AA303" s="9">
        <f t="shared" si="151"/>
        <v>0</v>
      </c>
      <c r="AB303" s="54" t="s">
        <v>107</v>
      </c>
      <c r="AC303" s="9">
        <f t="shared" si="152"/>
        <v>3.6</v>
      </c>
      <c r="AD303" s="54" t="s">
        <v>110</v>
      </c>
      <c r="AE303" s="9">
        <f t="shared" si="153"/>
        <v>0</v>
      </c>
      <c r="AF303" s="54" t="s">
        <v>103</v>
      </c>
      <c r="AG303" s="9">
        <f t="shared" si="154"/>
        <v>3.6</v>
      </c>
      <c r="AH303" s="9"/>
      <c r="AI303" s="9" t="s">
        <v>74</v>
      </c>
      <c r="AJ303" s="9">
        <f t="shared" si="155"/>
        <v>3.6</v>
      </c>
      <c r="AK303" s="55" t="s">
        <v>84</v>
      </c>
      <c r="AL303" s="9">
        <f t="shared" si="156"/>
        <v>0</v>
      </c>
      <c r="AM303" s="9" t="s">
        <v>90</v>
      </c>
      <c r="AN303" s="9">
        <f t="shared" si="157"/>
        <v>0</v>
      </c>
      <c r="AO303" s="54" t="s">
        <v>123</v>
      </c>
      <c r="AP303" s="9">
        <f t="shared" si="158"/>
        <v>3.6</v>
      </c>
      <c r="AQ303" s="54" t="s">
        <v>111</v>
      </c>
      <c r="AR303" s="9">
        <f t="shared" si="159"/>
        <v>0</v>
      </c>
      <c r="AS303" s="54" t="s">
        <v>103</v>
      </c>
      <c r="AT303" s="9">
        <f t="shared" si="160"/>
        <v>3.6</v>
      </c>
      <c r="AU303" s="9"/>
      <c r="AV303" s="54" t="s">
        <v>74</v>
      </c>
      <c r="AW303" s="9">
        <f t="shared" si="161"/>
        <v>5.4</v>
      </c>
      <c r="AX303" s="54" t="s">
        <v>84</v>
      </c>
      <c r="AY303" s="9">
        <f t="shared" si="162"/>
        <v>0</v>
      </c>
      <c r="AZ303" s="54" t="s">
        <v>89</v>
      </c>
      <c r="BA303" s="9">
        <f t="shared" si="163"/>
        <v>0</v>
      </c>
      <c r="BB303" s="54" t="s">
        <v>105</v>
      </c>
      <c r="BC303" s="9">
        <f t="shared" si="164"/>
        <v>5.4</v>
      </c>
      <c r="BD303" s="54" t="s">
        <v>111</v>
      </c>
      <c r="BE303" s="9">
        <f t="shared" si="165"/>
        <v>0</v>
      </c>
      <c r="BF303" s="54" t="s">
        <v>112</v>
      </c>
      <c r="BG303" s="9">
        <f t="shared" si="166"/>
        <v>5.4</v>
      </c>
      <c r="BH303" s="9"/>
      <c r="BI303" s="54" t="s">
        <v>74</v>
      </c>
      <c r="BJ303" s="9">
        <f t="shared" si="167"/>
        <v>5.4</v>
      </c>
      <c r="BK303" s="55" t="s">
        <v>84</v>
      </c>
      <c r="BL303" s="9">
        <f t="shared" si="168"/>
        <v>0</v>
      </c>
      <c r="BM303" s="54" t="s">
        <v>89</v>
      </c>
      <c r="BN303" s="9">
        <f t="shared" si="169"/>
        <v>0</v>
      </c>
      <c r="BO303" s="54" t="s">
        <v>105</v>
      </c>
      <c r="BP303" s="9">
        <f t="shared" si="170"/>
        <v>5.4</v>
      </c>
      <c r="BQ303" s="54" t="s">
        <v>111</v>
      </c>
      <c r="BR303" s="9">
        <f t="shared" si="171"/>
        <v>0</v>
      </c>
      <c r="BS303" s="54" t="s">
        <v>112</v>
      </c>
      <c r="BT303" s="9">
        <f t="shared" si="172"/>
        <v>5.4</v>
      </c>
      <c r="BU303" s="9"/>
      <c r="BV303" s="54" t="s">
        <v>77</v>
      </c>
      <c r="BW303" s="9">
        <f t="shared" si="173"/>
        <v>9</v>
      </c>
      <c r="BX303" s="55" t="s">
        <v>81</v>
      </c>
      <c r="BY303" s="9">
        <f t="shared" si="174"/>
        <v>0</v>
      </c>
      <c r="BZ303" s="54" t="s">
        <v>86</v>
      </c>
      <c r="CA303" s="9">
        <f t="shared" si="175"/>
        <v>0</v>
      </c>
      <c r="CB303" s="54" t="s">
        <v>105</v>
      </c>
      <c r="CC303" s="9">
        <f t="shared" si="176"/>
        <v>9</v>
      </c>
      <c r="CD303" s="54" t="s">
        <v>108</v>
      </c>
      <c r="CE303" s="9">
        <f t="shared" si="177"/>
        <v>0</v>
      </c>
      <c r="CF303" s="54" t="s">
        <v>112</v>
      </c>
      <c r="CG303" s="9">
        <f t="shared" si="178"/>
        <v>9</v>
      </c>
      <c r="CH303" s="9"/>
      <c r="CI303" s="54" t="s">
        <v>77</v>
      </c>
      <c r="CJ303" s="9">
        <f t="shared" si="179"/>
        <v>9</v>
      </c>
      <c r="CK303" s="55" t="s">
        <v>81</v>
      </c>
      <c r="CL303" s="9">
        <f t="shared" si="180"/>
        <v>0</v>
      </c>
      <c r="CM303" s="54" t="s">
        <v>86</v>
      </c>
      <c r="CN303" s="9">
        <f t="shared" si="181"/>
        <v>0</v>
      </c>
      <c r="CO303" s="54" t="s">
        <v>105</v>
      </c>
      <c r="CP303" s="9">
        <f t="shared" si="182"/>
        <v>9</v>
      </c>
      <c r="CQ303" s="54" t="s">
        <v>108</v>
      </c>
      <c r="CR303" s="9">
        <f t="shared" si="183"/>
        <v>0</v>
      </c>
      <c r="CS303" s="54" t="s">
        <v>112</v>
      </c>
      <c r="CT303" s="9">
        <f t="shared" si="184"/>
        <v>9</v>
      </c>
    </row>
    <row r="304" spans="1:98" x14ac:dyDescent="0.15">
      <c r="A304" s="33" t="s">
        <v>766</v>
      </c>
      <c r="B304" s="34" t="s">
        <v>767</v>
      </c>
      <c r="C304" s="35" t="s">
        <v>170</v>
      </c>
      <c r="D304" s="35" t="s">
        <v>52</v>
      </c>
      <c r="E304" s="9">
        <v>0.6</v>
      </c>
      <c r="F304" s="36"/>
      <c r="G304" s="33">
        <v>102</v>
      </c>
      <c r="H304" s="9">
        <v>94</v>
      </c>
      <c r="I304" s="9">
        <v>105</v>
      </c>
      <c r="J304" s="9">
        <v>51.5</v>
      </c>
      <c r="K304" s="9">
        <v>49</v>
      </c>
      <c r="L304" s="9">
        <v>71</v>
      </c>
      <c r="M304" s="4">
        <f t="shared" si="148"/>
        <v>472.5</v>
      </c>
      <c r="N304" s="50" t="s">
        <v>171</v>
      </c>
      <c r="O304" s="9">
        <f>IF($D304="理科",IF(AND($M304&gt;='高考-分数线'!$C$2,$G304&gt;='高考-分数线'!$D$2),36,IF($G304&gt;='高考-分数线'!$D$2,18,0)),IF($D304="文科",IF(AND($M304&gt;='高考-分数线'!$C$3,$G304&gt;='高考-分数线'!$D$3),36,IF($G304&gt;='高考-分数线'!$D$3,18,0))))</f>
        <v>0</v>
      </c>
      <c r="P304" s="9">
        <f>IF($D304="理科",IF(AND($M304&gt;='高考-分数线'!$C$2,H304&gt;='高考-分数线'!$E$2),36,IF(H304&gt;='高考-分数线'!$E$2,18,0)),IF($D304="文科",IF(AND($M304&gt;='高考-分数线'!$C$3,H304&gt;='高考-分数线'!$E$3),36,IF(H304&gt;='高考-分数线'!$E$3,18,0))))</f>
        <v>36</v>
      </c>
      <c r="Q304" s="9">
        <f>IF($D304="理科",IF(AND($M304&gt;='高考-分数线'!$C$2,I304&gt;='高考-分数线'!$F$2),36,IF(I304&gt;='高考-分数线'!$F$2,18,0)),IF($D304="文科",IF(AND($M304&gt;='高考-分数线'!$C$3,I304&gt;='高考-分数线'!$F$3),36,IF(I304&gt;='高考-分数线'!$F$3,18,0))))</f>
        <v>0</v>
      </c>
      <c r="R304" s="9">
        <f>IF($D304="理科",IF(AND($M304&gt;='高考-分数线'!$C$2,J304&gt;='高考-分数线'!$G$2),36,IF(J304&gt;='高考-分数线'!$G$2,18,0)),IF($D304="文科",IF(AND($M304&gt;='高考-分数线'!$C$3,J304&gt;='高考-分数线'!$G$3),36,IF(J304&gt;='高考-分数线'!$G$3,18,0))))</f>
        <v>0</v>
      </c>
      <c r="S304" s="9">
        <f>IF($D304="理科",IF(AND($M304&gt;='高考-分数线'!$C$2,K304&gt;='高考-分数线'!$H$2),36,IF(K304&gt;='高考-分数线'!$H$2,18,0)),IF($D304="文科",IF(AND($M304&gt;='高考-分数线'!$C$3,K304&gt;='高考-分数线'!$H$3),36,IF(K304&gt;='高考-分数线'!$H$3,18,0))))</f>
        <v>0</v>
      </c>
      <c r="T304" s="9">
        <f>IF($D304="理科",IF(AND($M304&gt;='高考-分数线'!$C$2,L304&gt;='高考-分数线'!$I$2),36,IF(L304&gt;='高考-分数线'!$I$2,18,0)),IF($D304="文科",IF(AND($M304&gt;='高考-分数线'!$C$3,L304&gt;='高考-分数线'!$I$3),36,IF(L304&gt;='高考-分数线'!$I$3,18,0))))</f>
        <v>36</v>
      </c>
      <c r="U304" s="33"/>
      <c r="V304" s="54" t="s">
        <v>74</v>
      </c>
      <c r="W304" s="9">
        <f t="shared" si="149"/>
        <v>0</v>
      </c>
      <c r="X304" s="54" t="s">
        <v>84</v>
      </c>
      <c r="Y304" s="9">
        <f t="shared" si="150"/>
        <v>3.6</v>
      </c>
      <c r="Z304" s="54" t="s">
        <v>88</v>
      </c>
      <c r="AA304" s="9">
        <f t="shared" si="151"/>
        <v>0</v>
      </c>
      <c r="AB304" s="54" t="s">
        <v>105</v>
      </c>
      <c r="AC304" s="9">
        <f t="shared" si="152"/>
        <v>0</v>
      </c>
      <c r="AD304" s="54" t="s">
        <v>110</v>
      </c>
      <c r="AE304" s="9">
        <f t="shared" si="153"/>
        <v>0</v>
      </c>
      <c r="AF304" s="54" t="s">
        <v>112</v>
      </c>
      <c r="AG304" s="9">
        <f t="shared" si="154"/>
        <v>3.6</v>
      </c>
      <c r="AH304" s="9"/>
      <c r="AI304" s="9" t="s">
        <v>77</v>
      </c>
      <c r="AJ304" s="9">
        <f t="shared" si="155"/>
        <v>0</v>
      </c>
      <c r="AK304" s="55" t="s">
        <v>81</v>
      </c>
      <c r="AL304" s="9">
        <f t="shared" si="156"/>
        <v>3.6</v>
      </c>
      <c r="AM304" s="9" t="s">
        <v>86</v>
      </c>
      <c r="AN304" s="9">
        <f t="shared" si="157"/>
        <v>0</v>
      </c>
      <c r="AO304" s="54" t="s">
        <v>107</v>
      </c>
      <c r="AP304" s="9">
        <f t="shared" si="158"/>
        <v>0</v>
      </c>
      <c r="AQ304" s="54" t="s">
        <v>111</v>
      </c>
      <c r="AR304" s="9">
        <f t="shared" si="159"/>
        <v>0</v>
      </c>
      <c r="AS304" s="54" t="s">
        <v>112</v>
      </c>
      <c r="AT304" s="9">
        <f t="shared" si="160"/>
        <v>3.6</v>
      </c>
      <c r="AU304" s="9"/>
      <c r="AV304" s="54" t="s">
        <v>76</v>
      </c>
      <c r="AW304" s="9">
        <f t="shared" si="161"/>
        <v>0</v>
      </c>
      <c r="AX304" s="54" t="s">
        <v>81</v>
      </c>
      <c r="AY304" s="9">
        <f t="shared" si="162"/>
        <v>5.4</v>
      </c>
      <c r="AZ304" s="54" t="s">
        <v>86</v>
      </c>
      <c r="BA304" s="9">
        <f t="shared" si="163"/>
        <v>0</v>
      </c>
      <c r="BB304" s="54" t="s">
        <v>107</v>
      </c>
      <c r="BC304" s="9">
        <f t="shared" si="164"/>
        <v>0</v>
      </c>
      <c r="BD304" s="54" t="s">
        <v>111</v>
      </c>
      <c r="BE304" s="9">
        <f t="shared" si="165"/>
        <v>0</v>
      </c>
      <c r="BF304" s="54" t="s">
        <v>112</v>
      </c>
      <c r="BG304" s="9">
        <f t="shared" si="166"/>
        <v>5.4</v>
      </c>
      <c r="BH304" s="9"/>
      <c r="BI304" s="54" t="s">
        <v>76</v>
      </c>
      <c r="BJ304" s="9">
        <f t="shared" si="167"/>
        <v>0</v>
      </c>
      <c r="BK304" s="55" t="s">
        <v>81</v>
      </c>
      <c r="BL304" s="9">
        <f t="shared" si="168"/>
        <v>5.4</v>
      </c>
      <c r="BM304" s="54" t="s">
        <v>86</v>
      </c>
      <c r="BN304" s="9">
        <f t="shared" si="169"/>
        <v>0</v>
      </c>
      <c r="BO304" s="54" t="s">
        <v>107</v>
      </c>
      <c r="BP304" s="9">
        <f t="shared" si="170"/>
        <v>0</v>
      </c>
      <c r="BQ304" s="54" t="s">
        <v>111</v>
      </c>
      <c r="BR304" s="9">
        <f t="shared" si="171"/>
        <v>0</v>
      </c>
      <c r="BS304" s="54" t="s">
        <v>112</v>
      </c>
      <c r="BT304" s="9">
        <f t="shared" si="172"/>
        <v>5.4</v>
      </c>
      <c r="BU304" s="9"/>
      <c r="BV304" s="54" t="s">
        <v>77</v>
      </c>
      <c r="BW304" s="9">
        <f t="shared" si="173"/>
        <v>0</v>
      </c>
      <c r="BX304" s="55" t="s">
        <v>81</v>
      </c>
      <c r="BY304" s="9">
        <f t="shared" si="174"/>
        <v>9</v>
      </c>
      <c r="BZ304" s="54" t="s">
        <v>86</v>
      </c>
      <c r="CA304" s="9">
        <f t="shared" si="175"/>
        <v>0</v>
      </c>
      <c r="CB304" s="54" t="s">
        <v>105</v>
      </c>
      <c r="CC304" s="9">
        <f t="shared" si="176"/>
        <v>0</v>
      </c>
      <c r="CD304" s="54" t="s">
        <v>108</v>
      </c>
      <c r="CE304" s="9">
        <f t="shared" si="177"/>
        <v>0</v>
      </c>
      <c r="CF304" s="54" t="s">
        <v>112</v>
      </c>
      <c r="CG304" s="9">
        <f t="shared" si="178"/>
        <v>9</v>
      </c>
      <c r="CH304" s="9"/>
      <c r="CI304" s="54" t="s">
        <v>77</v>
      </c>
      <c r="CJ304" s="9">
        <f t="shared" si="179"/>
        <v>0</v>
      </c>
      <c r="CK304" s="55" t="s">
        <v>81</v>
      </c>
      <c r="CL304" s="9">
        <f t="shared" si="180"/>
        <v>9</v>
      </c>
      <c r="CM304" s="54" t="s">
        <v>86</v>
      </c>
      <c r="CN304" s="9">
        <f t="shared" si="181"/>
        <v>0</v>
      </c>
      <c r="CO304" s="54" t="s">
        <v>105</v>
      </c>
      <c r="CP304" s="9">
        <f t="shared" si="182"/>
        <v>0</v>
      </c>
      <c r="CQ304" s="54" t="s">
        <v>108</v>
      </c>
      <c r="CR304" s="9">
        <f t="shared" si="183"/>
        <v>0</v>
      </c>
      <c r="CS304" s="54" t="s">
        <v>112</v>
      </c>
      <c r="CT304" s="9">
        <f t="shared" si="184"/>
        <v>9</v>
      </c>
    </row>
    <row r="305" spans="1:98" x14ac:dyDescent="0.15">
      <c r="A305" s="33" t="s">
        <v>768</v>
      </c>
      <c r="B305" s="34" t="s">
        <v>769</v>
      </c>
      <c r="C305" s="35" t="s">
        <v>170</v>
      </c>
      <c r="D305" s="35" t="s">
        <v>52</v>
      </c>
      <c r="E305" s="9"/>
      <c r="F305" s="36"/>
      <c r="G305" s="33">
        <v>108</v>
      </c>
      <c r="H305" s="9">
        <v>75</v>
      </c>
      <c r="I305" s="9">
        <v>110</v>
      </c>
      <c r="J305" s="9">
        <v>64.5</v>
      </c>
      <c r="K305" s="9">
        <v>54</v>
      </c>
      <c r="L305" s="9">
        <v>61</v>
      </c>
      <c r="M305" s="4">
        <f t="shared" si="148"/>
        <v>472.5</v>
      </c>
      <c r="N305" s="50" t="s">
        <v>171</v>
      </c>
      <c r="O305" s="9">
        <f>IF($D305="理科",IF(AND($M305&gt;='高考-分数线'!$C$2,$G305&gt;='高考-分数线'!$D$2),36,IF($G305&gt;='高考-分数线'!$D$2,18,0)),IF($D305="文科",IF(AND($M305&gt;='高考-分数线'!$C$3,$G305&gt;='高考-分数线'!$D$3),36,IF($G305&gt;='高考-分数线'!$D$3,18,0))))</f>
        <v>36</v>
      </c>
      <c r="P305" s="9">
        <f>IF($D305="理科",IF(AND($M305&gt;='高考-分数线'!$C$2,H305&gt;='高考-分数线'!$E$2),36,IF(H305&gt;='高考-分数线'!$E$2,18,0)),IF($D305="文科",IF(AND($M305&gt;='高考-分数线'!$C$3,H305&gt;='高考-分数线'!$E$3),36,IF(H305&gt;='高考-分数线'!$E$3,18,0))))</f>
        <v>0</v>
      </c>
      <c r="Q305" s="9">
        <f>IF($D305="理科",IF(AND($M305&gt;='高考-分数线'!$C$2,I305&gt;='高考-分数线'!$F$2),36,IF(I305&gt;='高考-分数线'!$F$2,18,0)),IF($D305="文科",IF(AND($M305&gt;='高考-分数线'!$C$3,I305&gt;='高考-分数线'!$F$3),36,IF(I305&gt;='高考-分数线'!$F$3,18,0))))</f>
        <v>0</v>
      </c>
      <c r="R305" s="9">
        <f>IF($D305="理科",IF(AND($M305&gt;='高考-分数线'!$C$2,J305&gt;='高考-分数线'!$G$2),36,IF(J305&gt;='高考-分数线'!$G$2,18,0)),IF($D305="文科",IF(AND($M305&gt;='高考-分数线'!$C$3,J305&gt;='高考-分数线'!$G$3),36,IF(J305&gt;='高考-分数线'!$G$3,18,0))))</f>
        <v>0</v>
      </c>
      <c r="S305" s="9">
        <f>IF($D305="理科",IF(AND($M305&gt;='高考-分数线'!$C$2,K305&gt;='高考-分数线'!$H$2),36,IF(K305&gt;='高考-分数线'!$H$2,18,0)),IF($D305="文科",IF(AND($M305&gt;='高考-分数线'!$C$3,K305&gt;='高考-分数线'!$H$3),36,IF(K305&gt;='高考-分数线'!$H$3,18,0))))</f>
        <v>0</v>
      </c>
      <c r="T305" s="9">
        <f>IF($D305="理科",IF(AND($M305&gt;='高考-分数线'!$C$2,L305&gt;='高考-分数线'!$I$2),36,IF(L305&gt;='高考-分数线'!$I$2,18,0)),IF($D305="文科",IF(AND($M305&gt;='高考-分数线'!$C$3,L305&gt;='高考-分数线'!$I$3),36,IF(L305&gt;='高考-分数线'!$I$3,18,0))))</f>
        <v>0</v>
      </c>
      <c r="U305" s="33"/>
      <c r="V305" s="54" t="s">
        <v>74</v>
      </c>
      <c r="W305" s="9">
        <f t="shared" si="149"/>
        <v>3.6</v>
      </c>
      <c r="X305" s="54" t="s">
        <v>84</v>
      </c>
      <c r="Y305" s="9">
        <f t="shared" si="150"/>
        <v>0</v>
      </c>
      <c r="Z305" s="54" t="s">
        <v>88</v>
      </c>
      <c r="AA305" s="9">
        <f t="shared" si="151"/>
        <v>0</v>
      </c>
      <c r="AB305" s="54" t="s">
        <v>105</v>
      </c>
      <c r="AC305" s="9">
        <f t="shared" si="152"/>
        <v>0</v>
      </c>
      <c r="AD305" s="54" t="s">
        <v>110</v>
      </c>
      <c r="AE305" s="9">
        <f t="shared" si="153"/>
        <v>0</v>
      </c>
      <c r="AF305" s="54" t="s">
        <v>112</v>
      </c>
      <c r="AG305" s="9">
        <f t="shared" si="154"/>
        <v>0</v>
      </c>
      <c r="AH305" s="9"/>
      <c r="AI305" s="9" t="s">
        <v>74</v>
      </c>
      <c r="AJ305" s="9">
        <f t="shared" si="155"/>
        <v>3.6</v>
      </c>
      <c r="AK305" s="55" t="s">
        <v>81</v>
      </c>
      <c r="AL305" s="9">
        <f t="shared" si="156"/>
        <v>0</v>
      </c>
      <c r="AM305" s="9" t="s">
        <v>86</v>
      </c>
      <c r="AN305" s="9">
        <f t="shared" si="157"/>
        <v>0</v>
      </c>
      <c r="AO305" s="54" t="s">
        <v>105</v>
      </c>
      <c r="AP305" s="9">
        <f t="shared" si="158"/>
        <v>0</v>
      </c>
      <c r="AQ305" s="54" t="s">
        <v>110</v>
      </c>
      <c r="AR305" s="9">
        <f t="shared" si="159"/>
        <v>0</v>
      </c>
      <c r="AS305" s="54" t="s">
        <v>112</v>
      </c>
      <c r="AT305" s="9">
        <f t="shared" si="160"/>
        <v>0</v>
      </c>
      <c r="AU305" s="9"/>
      <c r="AV305" s="54" t="s">
        <v>74</v>
      </c>
      <c r="AW305" s="9">
        <f t="shared" si="161"/>
        <v>5.4</v>
      </c>
      <c r="AX305" s="54" t="s">
        <v>81</v>
      </c>
      <c r="AY305" s="9">
        <f t="shared" si="162"/>
        <v>0</v>
      </c>
      <c r="AZ305" s="54" t="s">
        <v>86</v>
      </c>
      <c r="BA305" s="9">
        <f t="shared" si="163"/>
        <v>0</v>
      </c>
      <c r="BB305" s="54" t="s">
        <v>105</v>
      </c>
      <c r="BC305" s="9">
        <f t="shared" si="164"/>
        <v>0</v>
      </c>
      <c r="BD305" s="54" t="s">
        <v>133</v>
      </c>
      <c r="BE305" s="9">
        <f t="shared" si="165"/>
        <v>0</v>
      </c>
      <c r="BF305" s="54" t="s">
        <v>112</v>
      </c>
      <c r="BG305" s="9">
        <f t="shared" si="166"/>
        <v>0</v>
      </c>
      <c r="BH305" s="9"/>
      <c r="BI305" s="54" t="s">
        <v>74</v>
      </c>
      <c r="BJ305" s="9">
        <f t="shared" si="167"/>
        <v>5.4</v>
      </c>
      <c r="BK305" s="55" t="s">
        <v>81</v>
      </c>
      <c r="BL305" s="9">
        <f t="shared" si="168"/>
        <v>0</v>
      </c>
      <c r="BM305" s="54" t="s">
        <v>86</v>
      </c>
      <c r="BN305" s="9">
        <f t="shared" si="169"/>
        <v>0</v>
      </c>
      <c r="BO305" s="54" t="s">
        <v>105</v>
      </c>
      <c r="BP305" s="9">
        <f t="shared" si="170"/>
        <v>0</v>
      </c>
      <c r="BQ305" s="54" t="s">
        <v>133</v>
      </c>
      <c r="BR305" s="9">
        <f t="shared" si="171"/>
        <v>0</v>
      </c>
      <c r="BS305" s="54" t="s">
        <v>112</v>
      </c>
      <c r="BT305" s="9">
        <f t="shared" si="172"/>
        <v>0</v>
      </c>
      <c r="BU305" s="9"/>
      <c r="BV305" s="54" t="s">
        <v>77</v>
      </c>
      <c r="BW305" s="9">
        <f t="shared" si="173"/>
        <v>9</v>
      </c>
      <c r="BX305" s="55" t="s">
        <v>81</v>
      </c>
      <c r="BY305" s="9">
        <f t="shared" si="174"/>
        <v>0</v>
      </c>
      <c r="BZ305" s="54" t="s">
        <v>86</v>
      </c>
      <c r="CA305" s="9">
        <f t="shared" si="175"/>
        <v>0</v>
      </c>
      <c r="CB305" s="54" t="s">
        <v>105</v>
      </c>
      <c r="CC305" s="9">
        <f t="shared" si="176"/>
        <v>0</v>
      </c>
      <c r="CD305" s="54" t="s">
        <v>108</v>
      </c>
      <c r="CE305" s="9">
        <f t="shared" si="177"/>
        <v>0</v>
      </c>
      <c r="CF305" s="54" t="s">
        <v>112</v>
      </c>
      <c r="CG305" s="9">
        <f t="shared" si="178"/>
        <v>0</v>
      </c>
      <c r="CH305" s="9"/>
      <c r="CI305" s="54" t="s">
        <v>77</v>
      </c>
      <c r="CJ305" s="9">
        <f t="shared" si="179"/>
        <v>9</v>
      </c>
      <c r="CK305" s="55" t="s">
        <v>81</v>
      </c>
      <c r="CL305" s="9">
        <f t="shared" si="180"/>
        <v>0</v>
      </c>
      <c r="CM305" s="54" t="s">
        <v>86</v>
      </c>
      <c r="CN305" s="9">
        <f t="shared" si="181"/>
        <v>0</v>
      </c>
      <c r="CO305" s="54" t="s">
        <v>105</v>
      </c>
      <c r="CP305" s="9">
        <f t="shared" si="182"/>
        <v>0</v>
      </c>
      <c r="CQ305" s="54" t="s">
        <v>108</v>
      </c>
      <c r="CR305" s="9">
        <f t="shared" si="183"/>
        <v>0</v>
      </c>
      <c r="CS305" s="54" t="s">
        <v>112</v>
      </c>
      <c r="CT305" s="9">
        <f t="shared" si="184"/>
        <v>0</v>
      </c>
    </row>
    <row r="306" spans="1:98" x14ac:dyDescent="0.15">
      <c r="A306" s="33" t="s">
        <v>770</v>
      </c>
      <c r="B306" s="34" t="s">
        <v>771</v>
      </c>
      <c r="C306" s="35" t="s">
        <v>170</v>
      </c>
      <c r="D306" s="35" t="s">
        <v>52</v>
      </c>
      <c r="E306" s="9"/>
      <c r="F306" s="36"/>
      <c r="G306" s="33">
        <v>108</v>
      </c>
      <c r="H306" s="9">
        <v>59</v>
      </c>
      <c r="I306" s="9">
        <v>126</v>
      </c>
      <c r="J306" s="9">
        <v>59</v>
      </c>
      <c r="K306" s="9">
        <v>54.5</v>
      </c>
      <c r="L306" s="9">
        <v>64.5</v>
      </c>
      <c r="M306" s="4">
        <f t="shared" si="148"/>
        <v>471</v>
      </c>
      <c r="N306" s="33"/>
      <c r="O306" s="9">
        <f>IF($D306="理科",IF(AND($M306&gt;='高考-分数线'!$C$2,$G306&gt;='高考-分数线'!$D$2),36,IF($G306&gt;='高考-分数线'!$D$2,18,0)),IF($D306="文科",IF(AND($M306&gt;='高考-分数线'!$C$3,$G306&gt;='高考-分数线'!$D$3),36,IF($G306&gt;='高考-分数线'!$D$3,18,0))))</f>
        <v>18</v>
      </c>
      <c r="P306" s="9">
        <f>IF($D306="理科",IF(AND($M306&gt;='高考-分数线'!$C$2,H306&gt;='高考-分数线'!$E$2),36,IF(H306&gt;='高考-分数线'!$E$2,18,0)),IF($D306="文科",IF(AND($M306&gt;='高考-分数线'!$C$3,H306&gt;='高考-分数线'!$E$3),36,IF(H306&gt;='高考-分数线'!$E$3,18,0))))</f>
        <v>0</v>
      </c>
      <c r="Q306" s="9">
        <f>IF($D306="理科",IF(AND($M306&gt;='高考-分数线'!$C$2,I306&gt;='高考-分数线'!$F$2),36,IF(I306&gt;='高考-分数线'!$F$2,18,0)),IF($D306="文科",IF(AND($M306&gt;='高考-分数线'!$C$3,I306&gt;='高考-分数线'!$F$3),36,IF(I306&gt;='高考-分数线'!$F$3,18,0))))</f>
        <v>18</v>
      </c>
      <c r="R306" s="9">
        <f>IF($D306="理科",IF(AND($M306&gt;='高考-分数线'!$C$2,J306&gt;='高考-分数线'!$G$2),36,IF(J306&gt;='高考-分数线'!$G$2,18,0)),IF($D306="文科",IF(AND($M306&gt;='高考-分数线'!$C$3,J306&gt;='高考-分数线'!$G$3),36,IF(J306&gt;='高考-分数线'!$G$3,18,0))))</f>
        <v>0</v>
      </c>
      <c r="S306" s="9">
        <f>IF($D306="理科",IF(AND($M306&gt;='高考-分数线'!$C$2,K306&gt;='高考-分数线'!$H$2),36,IF(K306&gt;='高考-分数线'!$H$2,18,0)),IF($D306="文科",IF(AND($M306&gt;='高考-分数线'!$C$3,K306&gt;='高考-分数线'!$H$3),36,IF(K306&gt;='高考-分数线'!$H$3,18,0))))</f>
        <v>0</v>
      </c>
      <c r="T306" s="9">
        <f>IF($D306="理科",IF(AND($M306&gt;='高考-分数线'!$C$2,L306&gt;='高考-分数线'!$I$2),36,IF(L306&gt;='高考-分数线'!$I$2,18,0)),IF($D306="文科",IF(AND($M306&gt;='高考-分数线'!$C$3,L306&gt;='高考-分数线'!$I$3),36,IF(L306&gt;='高考-分数线'!$I$3,18,0))))</f>
        <v>0</v>
      </c>
      <c r="U306" s="33"/>
      <c r="V306" s="54" t="s">
        <v>73</v>
      </c>
      <c r="W306" s="9">
        <f t="shared" si="149"/>
        <v>1.8</v>
      </c>
      <c r="X306" s="54" t="s">
        <v>80</v>
      </c>
      <c r="Y306" s="9">
        <f t="shared" si="150"/>
        <v>0</v>
      </c>
      <c r="Z306" s="54" t="s">
        <v>89</v>
      </c>
      <c r="AA306" s="9">
        <f t="shared" si="151"/>
        <v>1.8</v>
      </c>
      <c r="AB306" s="54" t="s">
        <v>123</v>
      </c>
      <c r="AC306" s="9">
        <f t="shared" si="152"/>
        <v>0</v>
      </c>
      <c r="AD306" s="54" t="s">
        <v>110</v>
      </c>
      <c r="AE306" s="9">
        <f t="shared" si="153"/>
        <v>0</v>
      </c>
      <c r="AF306" s="54" t="s">
        <v>103</v>
      </c>
      <c r="AG306" s="9">
        <f t="shared" si="154"/>
        <v>0</v>
      </c>
      <c r="AH306" s="9"/>
      <c r="AI306" s="9" t="s">
        <v>74</v>
      </c>
      <c r="AJ306" s="9">
        <f t="shared" si="155"/>
        <v>1.8</v>
      </c>
      <c r="AK306" s="55" t="s">
        <v>84</v>
      </c>
      <c r="AL306" s="9">
        <f t="shared" si="156"/>
        <v>0</v>
      </c>
      <c r="AM306" s="9" t="s">
        <v>87</v>
      </c>
      <c r="AN306" s="9">
        <f t="shared" si="157"/>
        <v>1.8</v>
      </c>
      <c r="AO306" s="54" t="s">
        <v>107</v>
      </c>
      <c r="AP306" s="9">
        <f t="shared" si="158"/>
        <v>0</v>
      </c>
      <c r="AQ306" s="54" t="s">
        <v>110</v>
      </c>
      <c r="AR306" s="9">
        <f t="shared" si="159"/>
        <v>0</v>
      </c>
      <c r="AS306" s="54" t="s">
        <v>103</v>
      </c>
      <c r="AT306" s="9">
        <f t="shared" si="160"/>
        <v>0</v>
      </c>
      <c r="AU306" s="9"/>
      <c r="AV306" s="54" t="s">
        <v>74</v>
      </c>
      <c r="AW306" s="9">
        <f t="shared" si="161"/>
        <v>2.7</v>
      </c>
      <c r="AX306" s="54" t="s">
        <v>84</v>
      </c>
      <c r="AY306" s="9">
        <f t="shared" si="162"/>
        <v>0</v>
      </c>
      <c r="AZ306" s="54" t="s">
        <v>87</v>
      </c>
      <c r="BA306" s="9">
        <f t="shared" si="163"/>
        <v>2.7</v>
      </c>
      <c r="BB306" s="54" t="s">
        <v>107</v>
      </c>
      <c r="BC306" s="9">
        <f t="shared" si="164"/>
        <v>0</v>
      </c>
      <c r="BD306" s="54" t="s">
        <v>128</v>
      </c>
      <c r="BE306" s="9">
        <f t="shared" si="165"/>
        <v>0</v>
      </c>
      <c r="BF306" s="54" t="s">
        <v>103</v>
      </c>
      <c r="BG306" s="9">
        <f t="shared" si="166"/>
        <v>0</v>
      </c>
      <c r="BH306" s="9"/>
      <c r="BI306" s="54" t="s">
        <v>74</v>
      </c>
      <c r="BJ306" s="9">
        <f t="shared" si="167"/>
        <v>2.7</v>
      </c>
      <c r="BK306" s="55" t="s">
        <v>84</v>
      </c>
      <c r="BL306" s="9">
        <f t="shared" si="168"/>
        <v>0</v>
      </c>
      <c r="BM306" s="54" t="s">
        <v>87</v>
      </c>
      <c r="BN306" s="9">
        <f t="shared" si="169"/>
        <v>2.7</v>
      </c>
      <c r="BO306" s="54" t="s">
        <v>107</v>
      </c>
      <c r="BP306" s="9">
        <f t="shared" si="170"/>
        <v>0</v>
      </c>
      <c r="BQ306" s="54" t="s">
        <v>128</v>
      </c>
      <c r="BR306" s="9">
        <f t="shared" si="171"/>
        <v>0</v>
      </c>
      <c r="BS306" s="54" t="s">
        <v>103</v>
      </c>
      <c r="BT306" s="9">
        <f t="shared" si="172"/>
        <v>0</v>
      </c>
      <c r="BU306" s="9"/>
      <c r="BV306" s="54" t="s">
        <v>77</v>
      </c>
      <c r="BW306" s="9">
        <f t="shared" si="173"/>
        <v>4.5</v>
      </c>
      <c r="BX306" s="55" t="s">
        <v>81</v>
      </c>
      <c r="BY306" s="9">
        <f t="shared" si="174"/>
        <v>0</v>
      </c>
      <c r="BZ306" s="54" t="s">
        <v>86</v>
      </c>
      <c r="CA306" s="9">
        <f t="shared" si="175"/>
        <v>4.5</v>
      </c>
      <c r="CB306" s="54" t="s">
        <v>105</v>
      </c>
      <c r="CC306" s="9">
        <f t="shared" si="176"/>
        <v>0</v>
      </c>
      <c r="CD306" s="54" t="s">
        <v>108</v>
      </c>
      <c r="CE306" s="9">
        <f t="shared" si="177"/>
        <v>0</v>
      </c>
      <c r="CF306" s="54" t="s">
        <v>112</v>
      </c>
      <c r="CG306" s="9">
        <f t="shared" si="178"/>
        <v>0</v>
      </c>
      <c r="CH306" s="9"/>
      <c r="CI306" s="54" t="s">
        <v>77</v>
      </c>
      <c r="CJ306" s="9">
        <f t="shared" si="179"/>
        <v>4.5</v>
      </c>
      <c r="CK306" s="55" t="s">
        <v>81</v>
      </c>
      <c r="CL306" s="9">
        <f t="shared" si="180"/>
        <v>0</v>
      </c>
      <c r="CM306" s="54" t="s">
        <v>86</v>
      </c>
      <c r="CN306" s="9">
        <f t="shared" si="181"/>
        <v>4.5</v>
      </c>
      <c r="CO306" s="54" t="s">
        <v>105</v>
      </c>
      <c r="CP306" s="9">
        <f t="shared" si="182"/>
        <v>0</v>
      </c>
      <c r="CQ306" s="54" t="s">
        <v>108</v>
      </c>
      <c r="CR306" s="9">
        <f t="shared" si="183"/>
        <v>0</v>
      </c>
      <c r="CS306" s="54" t="s">
        <v>112</v>
      </c>
      <c r="CT306" s="9">
        <f t="shared" si="184"/>
        <v>0</v>
      </c>
    </row>
    <row r="307" spans="1:98" x14ac:dyDescent="0.15">
      <c r="A307" s="33" t="s">
        <v>772</v>
      </c>
      <c r="B307" s="34" t="s">
        <v>773</v>
      </c>
      <c r="C307" s="35" t="s">
        <v>170</v>
      </c>
      <c r="D307" s="35" t="s">
        <v>52</v>
      </c>
      <c r="E307" s="9"/>
      <c r="F307" s="36"/>
      <c r="G307" s="33">
        <v>102</v>
      </c>
      <c r="H307" s="9">
        <v>82</v>
      </c>
      <c r="I307" s="9">
        <v>101</v>
      </c>
      <c r="J307" s="9">
        <v>59.5</v>
      </c>
      <c r="K307" s="9">
        <v>67.5</v>
      </c>
      <c r="L307" s="9">
        <v>56</v>
      </c>
      <c r="M307" s="4">
        <f t="shared" si="148"/>
        <v>468</v>
      </c>
      <c r="N307" s="33"/>
      <c r="O307" s="9">
        <f>IF($D307="理科",IF(AND($M307&gt;='高考-分数线'!$C$2,$G307&gt;='高考-分数线'!$D$2),36,IF($G307&gt;='高考-分数线'!$D$2,18,0)),IF($D307="文科",IF(AND($M307&gt;='高考-分数线'!$C$3,$G307&gt;='高考-分数线'!$D$3),36,IF($G307&gt;='高考-分数线'!$D$3,18,0))))</f>
        <v>0</v>
      </c>
      <c r="P307" s="9">
        <f>IF($D307="理科",IF(AND($M307&gt;='高考-分数线'!$C$2,H307&gt;='高考-分数线'!$E$2),36,IF(H307&gt;='高考-分数线'!$E$2,18,0)),IF($D307="文科",IF(AND($M307&gt;='高考-分数线'!$C$3,H307&gt;='高考-分数线'!$E$3),36,IF(H307&gt;='高考-分数线'!$E$3,18,0))))</f>
        <v>18</v>
      </c>
      <c r="Q307" s="9">
        <f>IF($D307="理科",IF(AND($M307&gt;='高考-分数线'!$C$2,I307&gt;='高考-分数线'!$F$2),36,IF(I307&gt;='高考-分数线'!$F$2,18,0)),IF($D307="文科",IF(AND($M307&gt;='高考-分数线'!$C$3,I307&gt;='高考-分数线'!$F$3),36,IF(I307&gt;='高考-分数线'!$F$3,18,0))))</f>
        <v>0</v>
      </c>
      <c r="R307" s="9">
        <f>IF($D307="理科",IF(AND($M307&gt;='高考-分数线'!$C$2,J307&gt;='高考-分数线'!$G$2),36,IF(J307&gt;='高考-分数线'!$G$2,18,0)),IF($D307="文科",IF(AND($M307&gt;='高考-分数线'!$C$3,J307&gt;='高考-分数线'!$G$3),36,IF(J307&gt;='高考-分数线'!$G$3,18,0))))</f>
        <v>0</v>
      </c>
      <c r="S307" s="9">
        <f>IF($D307="理科",IF(AND($M307&gt;='高考-分数线'!$C$2,K307&gt;='高考-分数线'!$H$2),36,IF(K307&gt;='高考-分数线'!$H$2,18,0)),IF($D307="文科",IF(AND($M307&gt;='高考-分数线'!$C$3,K307&gt;='高考-分数线'!$H$3),36,IF(K307&gt;='高考-分数线'!$H$3,18,0))))</f>
        <v>18</v>
      </c>
      <c r="T307" s="9">
        <f>IF($D307="理科",IF(AND($M307&gt;='高考-分数线'!$C$2,L307&gt;='高考-分数线'!$I$2),36,IF(L307&gt;='高考-分数线'!$I$2,18,0)),IF($D307="文科",IF(AND($M307&gt;='高考-分数线'!$C$3,L307&gt;='高考-分数线'!$I$3),36,IF(L307&gt;='高考-分数线'!$I$3,18,0))))</f>
        <v>0</v>
      </c>
      <c r="U307" s="33"/>
      <c r="V307" s="54" t="s">
        <v>74</v>
      </c>
      <c r="W307" s="9">
        <f t="shared" si="149"/>
        <v>0</v>
      </c>
      <c r="X307" s="54" t="s">
        <v>84</v>
      </c>
      <c r="Y307" s="9">
        <f t="shared" si="150"/>
        <v>1.8</v>
      </c>
      <c r="Z307" s="54" t="s">
        <v>88</v>
      </c>
      <c r="AA307" s="9">
        <f t="shared" si="151"/>
        <v>0</v>
      </c>
      <c r="AB307" s="54" t="s">
        <v>105</v>
      </c>
      <c r="AC307" s="9">
        <f t="shared" si="152"/>
        <v>0</v>
      </c>
      <c r="AD307" s="54" t="s">
        <v>110</v>
      </c>
      <c r="AE307" s="9">
        <f t="shared" si="153"/>
        <v>1.8</v>
      </c>
      <c r="AF307" s="54" t="s">
        <v>112</v>
      </c>
      <c r="AG307" s="9">
        <f t="shared" si="154"/>
        <v>0</v>
      </c>
      <c r="AH307" s="9"/>
      <c r="AI307" s="9" t="s">
        <v>75</v>
      </c>
      <c r="AJ307" s="9">
        <f t="shared" si="155"/>
        <v>0</v>
      </c>
      <c r="AK307" s="55" t="s">
        <v>81</v>
      </c>
      <c r="AL307" s="9">
        <f t="shared" si="156"/>
        <v>1.8</v>
      </c>
      <c r="AM307" s="9" t="s">
        <v>87</v>
      </c>
      <c r="AN307" s="9">
        <f t="shared" si="157"/>
        <v>0</v>
      </c>
      <c r="AO307" s="54" t="s">
        <v>105</v>
      </c>
      <c r="AP307" s="9">
        <f t="shared" si="158"/>
        <v>0</v>
      </c>
      <c r="AQ307" s="54" t="s">
        <v>111</v>
      </c>
      <c r="AR307" s="9">
        <f t="shared" si="159"/>
        <v>1.8</v>
      </c>
      <c r="AS307" s="54" t="s">
        <v>112</v>
      </c>
      <c r="AT307" s="9">
        <f t="shared" si="160"/>
        <v>0</v>
      </c>
      <c r="AU307" s="9"/>
      <c r="AV307" s="54" t="s">
        <v>76</v>
      </c>
      <c r="AW307" s="9">
        <f t="shared" si="161"/>
        <v>0</v>
      </c>
      <c r="AX307" s="54" t="s">
        <v>81</v>
      </c>
      <c r="AY307" s="9">
        <f t="shared" si="162"/>
        <v>2.7</v>
      </c>
      <c r="AZ307" s="54" t="s">
        <v>86</v>
      </c>
      <c r="BA307" s="9">
        <f t="shared" si="163"/>
        <v>0</v>
      </c>
      <c r="BB307" s="54" t="s">
        <v>105</v>
      </c>
      <c r="BC307" s="9">
        <f t="shared" si="164"/>
        <v>0</v>
      </c>
      <c r="BD307" s="54" t="s">
        <v>111</v>
      </c>
      <c r="BE307" s="9">
        <f t="shared" si="165"/>
        <v>2.7</v>
      </c>
      <c r="BF307" s="54" t="s">
        <v>112</v>
      </c>
      <c r="BG307" s="9">
        <f t="shared" si="166"/>
        <v>0</v>
      </c>
      <c r="BH307" s="9"/>
      <c r="BI307" s="54" t="s">
        <v>76</v>
      </c>
      <c r="BJ307" s="9">
        <f t="shared" si="167"/>
        <v>0</v>
      </c>
      <c r="BK307" s="55" t="s">
        <v>81</v>
      </c>
      <c r="BL307" s="9">
        <f t="shared" si="168"/>
        <v>2.7</v>
      </c>
      <c r="BM307" s="54" t="s">
        <v>86</v>
      </c>
      <c r="BN307" s="9">
        <f t="shared" si="169"/>
        <v>0</v>
      </c>
      <c r="BO307" s="54" t="s">
        <v>105</v>
      </c>
      <c r="BP307" s="9">
        <f t="shared" si="170"/>
        <v>0</v>
      </c>
      <c r="BQ307" s="54" t="s">
        <v>111</v>
      </c>
      <c r="BR307" s="9">
        <f t="shared" si="171"/>
        <v>2.7</v>
      </c>
      <c r="BS307" s="54" t="s">
        <v>112</v>
      </c>
      <c r="BT307" s="9">
        <f t="shared" si="172"/>
        <v>0</v>
      </c>
      <c r="BU307" s="9"/>
      <c r="BV307" s="54" t="s">
        <v>77</v>
      </c>
      <c r="BW307" s="9">
        <f t="shared" si="173"/>
        <v>0</v>
      </c>
      <c r="BX307" s="55" t="s">
        <v>81</v>
      </c>
      <c r="BY307" s="9">
        <f t="shared" si="174"/>
        <v>4.5</v>
      </c>
      <c r="BZ307" s="54" t="s">
        <v>86</v>
      </c>
      <c r="CA307" s="9">
        <f t="shared" si="175"/>
        <v>0</v>
      </c>
      <c r="CB307" s="54" t="s">
        <v>105</v>
      </c>
      <c r="CC307" s="9">
        <f t="shared" si="176"/>
        <v>0</v>
      </c>
      <c r="CD307" s="54" t="s">
        <v>108</v>
      </c>
      <c r="CE307" s="9">
        <f t="shared" si="177"/>
        <v>4.5</v>
      </c>
      <c r="CF307" s="54" t="s">
        <v>112</v>
      </c>
      <c r="CG307" s="9">
        <f t="shared" si="178"/>
        <v>0</v>
      </c>
      <c r="CH307" s="9"/>
      <c r="CI307" s="54" t="s">
        <v>77</v>
      </c>
      <c r="CJ307" s="9">
        <f t="shared" si="179"/>
        <v>0</v>
      </c>
      <c r="CK307" s="55" t="s">
        <v>81</v>
      </c>
      <c r="CL307" s="9">
        <f t="shared" si="180"/>
        <v>4.5</v>
      </c>
      <c r="CM307" s="54" t="s">
        <v>86</v>
      </c>
      <c r="CN307" s="9">
        <f t="shared" si="181"/>
        <v>0</v>
      </c>
      <c r="CO307" s="54" t="s">
        <v>105</v>
      </c>
      <c r="CP307" s="9">
        <f t="shared" si="182"/>
        <v>0</v>
      </c>
      <c r="CQ307" s="54" t="s">
        <v>108</v>
      </c>
      <c r="CR307" s="9">
        <f t="shared" si="183"/>
        <v>4.5</v>
      </c>
      <c r="CS307" s="54" t="s">
        <v>112</v>
      </c>
      <c r="CT307" s="9">
        <f t="shared" si="184"/>
        <v>0</v>
      </c>
    </row>
    <row r="308" spans="1:98" x14ac:dyDescent="0.15">
      <c r="A308" s="33" t="s">
        <v>774</v>
      </c>
      <c r="B308" s="34" t="s">
        <v>775</v>
      </c>
      <c r="C308" s="35" t="s">
        <v>170</v>
      </c>
      <c r="D308" s="35" t="s">
        <v>52</v>
      </c>
      <c r="E308" s="9"/>
      <c r="F308" s="36"/>
      <c r="G308" s="33">
        <v>100</v>
      </c>
      <c r="H308" s="9">
        <v>75</v>
      </c>
      <c r="I308" s="9">
        <v>113</v>
      </c>
      <c r="J308" s="9">
        <v>66</v>
      </c>
      <c r="K308" s="9">
        <v>44</v>
      </c>
      <c r="L308" s="9">
        <v>69</v>
      </c>
      <c r="M308" s="4">
        <f t="shared" si="148"/>
        <v>467</v>
      </c>
      <c r="N308" s="33"/>
      <c r="O308" s="9">
        <f>IF($D308="理科",IF(AND($M308&gt;='高考-分数线'!$C$2,$G308&gt;='高考-分数线'!$D$2),36,IF($G308&gt;='高考-分数线'!$D$2,18,0)),IF($D308="文科",IF(AND($M308&gt;='高考-分数线'!$C$3,$G308&gt;='高考-分数线'!$D$3),36,IF($G308&gt;='高考-分数线'!$D$3,18,0))))</f>
        <v>0</v>
      </c>
      <c r="P308" s="9">
        <f>IF($D308="理科",IF(AND($M308&gt;='高考-分数线'!$C$2,H308&gt;='高考-分数线'!$E$2),36,IF(H308&gt;='高考-分数线'!$E$2,18,0)),IF($D308="文科",IF(AND($M308&gt;='高考-分数线'!$C$3,H308&gt;='高考-分数线'!$E$3),36,IF(H308&gt;='高考-分数线'!$E$3,18,0))))</f>
        <v>0</v>
      </c>
      <c r="Q308" s="9">
        <f>IF($D308="理科",IF(AND($M308&gt;='高考-分数线'!$C$2,I308&gt;='高考-分数线'!$F$2),36,IF(I308&gt;='高考-分数线'!$F$2,18,0)),IF($D308="文科",IF(AND($M308&gt;='高考-分数线'!$C$3,I308&gt;='高考-分数线'!$F$3),36,IF(I308&gt;='高考-分数线'!$F$3,18,0))))</f>
        <v>18</v>
      </c>
      <c r="R308" s="9">
        <f>IF($D308="理科",IF(AND($M308&gt;='高考-分数线'!$C$2,J308&gt;='高考-分数线'!$G$2),36,IF(J308&gt;='高考-分数线'!$G$2,18,0)),IF($D308="文科",IF(AND($M308&gt;='高考-分数线'!$C$3,J308&gt;='高考-分数线'!$G$3),36,IF(J308&gt;='高考-分数线'!$G$3,18,0))))</f>
        <v>18</v>
      </c>
      <c r="S308" s="9">
        <f>IF($D308="理科",IF(AND($M308&gt;='高考-分数线'!$C$2,K308&gt;='高考-分数线'!$H$2),36,IF(K308&gt;='高考-分数线'!$H$2,18,0)),IF($D308="文科",IF(AND($M308&gt;='高考-分数线'!$C$3,K308&gt;='高考-分数线'!$H$3),36,IF(K308&gt;='高考-分数线'!$H$3,18,0))))</f>
        <v>0</v>
      </c>
      <c r="T308" s="9">
        <f>IF($D308="理科",IF(AND($M308&gt;='高考-分数线'!$C$2,L308&gt;='高考-分数线'!$I$2),36,IF(L308&gt;='高考-分数线'!$I$2,18,0)),IF($D308="文科",IF(AND($M308&gt;='高考-分数线'!$C$3,L308&gt;='高考-分数线'!$I$3),36,IF(L308&gt;='高考-分数线'!$I$3,18,0))))</f>
        <v>18</v>
      </c>
      <c r="U308" s="33"/>
      <c r="V308" s="54" t="s">
        <v>73</v>
      </c>
      <c r="W308" s="9">
        <f t="shared" si="149"/>
        <v>0</v>
      </c>
      <c r="X308" s="54" t="s">
        <v>80</v>
      </c>
      <c r="Y308" s="9">
        <f t="shared" si="150"/>
        <v>0</v>
      </c>
      <c r="Z308" s="54" t="s">
        <v>89</v>
      </c>
      <c r="AA308" s="9">
        <f t="shared" si="151"/>
        <v>1.8</v>
      </c>
      <c r="AB308" s="54" t="s">
        <v>123</v>
      </c>
      <c r="AC308" s="9">
        <f t="shared" si="152"/>
        <v>1.8</v>
      </c>
      <c r="AD308" s="54" t="s">
        <v>110</v>
      </c>
      <c r="AE308" s="9">
        <f t="shared" si="153"/>
        <v>0</v>
      </c>
      <c r="AF308" s="54" t="s">
        <v>103</v>
      </c>
      <c r="AG308" s="9">
        <f t="shared" si="154"/>
        <v>1.8</v>
      </c>
      <c r="AH308" s="9"/>
      <c r="AI308" s="9" t="s">
        <v>74</v>
      </c>
      <c r="AJ308" s="9">
        <f t="shared" si="155"/>
        <v>0</v>
      </c>
      <c r="AK308" s="55" t="s">
        <v>81</v>
      </c>
      <c r="AL308" s="9">
        <f t="shared" si="156"/>
        <v>0</v>
      </c>
      <c r="AM308" s="9" t="s">
        <v>87</v>
      </c>
      <c r="AN308" s="9">
        <f t="shared" si="157"/>
        <v>1.8</v>
      </c>
      <c r="AO308" s="54" t="s">
        <v>107</v>
      </c>
      <c r="AP308" s="9">
        <f t="shared" si="158"/>
        <v>1.8</v>
      </c>
      <c r="AQ308" s="54" t="s">
        <v>110</v>
      </c>
      <c r="AR308" s="9">
        <f t="shared" si="159"/>
        <v>0</v>
      </c>
      <c r="AS308" s="54" t="s">
        <v>103</v>
      </c>
      <c r="AT308" s="9">
        <f t="shared" si="160"/>
        <v>1.8</v>
      </c>
      <c r="AU308" s="9"/>
      <c r="AV308" s="54" t="s">
        <v>74</v>
      </c>
      <c r="AW308" s="9">
        <f t="shared" si="161"/>
        <v>0</v>
      </c>
      <c r="AX308" s="54" t="s">
        <v>81</v>
      </c>
      <c r="AY308" s="9">
        <f t="shared" si="162"/>
        <v>0</v>
      </c>
      <c r="AZ308" s="54" t="s">
        <v>87</v>
      </c>
      <c r="BA308" s="9">
        <f t="shared" si="163"/>
        <v>2.7</v>
      </c>
      <c r="BB308" s="54" t="s">
        <v>107</v>
      </c>
      <c r="BC308" s="9">
        <f t="shared" si="164"/>
        <v>2.7</v>
      </c>
      <c r="BD308" s="54" t="s">
        <v>128</v>
      </c>
      <c r="BE308" s="9">
        <f t="shared" si="165"/>
        <v>0</v>
      </c>
      <c r="BF308" s="54" t="s">
        <v>112</v>
      </c>
      <c r="BG308" s="9">
        <f t="shared" si="166"/>
        <v>2.7</v>
      </c>
      <c r="BH308" s="9"/>
      <c r="BI308" s="54" t="s">
        <v>74</v>
      </c>
      <c r="BJ308" s="9">
        <f t="shared" si="167"/>
        <v>0</v>
      </c>
      <c r="BK308" s="55" t="s">
        <v>81</v>
      </c>
      <c r="BL308" s="9">
        <f t="shared" si="168"/>
        <v>0</v>
      </c>
      <c r="BM308" s="54" t="s">
        <v>87</v>
      </c>
      <c r="BN308" s="9">
        <f t="shared" si="169"/>
        <v>2.7</v>
      </c>
      <c r="BO308" s="54" t="s">
        <v>107</v>
      </c>
      <c r="BP308" s="9">
        <f t="shared" si="170"/>
        <v>2.7</v>
      </c>
      <c r="BQ308" s="54" t="s">
        <v>128</v>
      </c>
      <c r="BR308" s="9">
        <f t="shared" si="171"/>
        <v>0</v>
      </c>
      <c r="BS308" s="54" t="s">
        <v>112</v>
      </c>
      <c r="BT308" s="9">
        <f t="shared" si="172"/>
        <v>2.7</v>
      </c>
      <c r="BU308" s="9"/>
      <c r="BV308" s="54" t="s">
        <v>77</v>
      </c>
      <c r="BW308" s="9">
        <f t="shared" si="173"/>
        <v>0</v>
      </c>
      <c r="BX308" s="55" t="s">
        <v>81</v>
      </c>
      <c r="BY308" s="9">
        <f t="shared" si="174"/>
        <v>0</v>
      </c>
      <c r="BZ308" s="54" t="s">
        <v>86</v>
      </c>
      <c r="CA308" s="9">
        <f t="shared" si="175"/>
        <v>4.5</v>
      </c>
      <c r="CB308" s="54" t="s">
        <v>105</v>
      </c>
      <c r="CC308" s="9">
        <f t="shared" si="176"/>
        <v>4.5</v>
      </c>
      <c r="CD308" s="54" t="s">
        <v>108</v>
      </c>
      <c r="CE308" s="9">
        <f t="shared" si="177"/>
        <v>0</v>
      </c>
      <c r="CF308" s="54" t="s">
        <v>112</v>
      </c>
      <c r="CG308" s="9">
        <f t="shared" si="178"/>
        <v>4.5</v>
      </c>
      <c r="CH308" s="9"/>
      <c r="CI308" s="54" t="s">
        <v>77</v>
      </c>
      <c r="CJ308" s="9">
        <f t="shared" si="179"/>
        <v>0</v>
      </c>
      <c r="CK308" s="55" t="s">
        <v>81</v>
      </c>
      <c r="CL308" s="9">
        <f t="shared" si="180"/>
        <v>0</v>
      </c>
      <c r="CM308" s="54" t="s">
        <v>86</v>
      </c>
      <c r="CN308" s="9">
        <f t="shared" si="181"/>
        <v>4.5</v>
      </c>
      <c r="CO308" s="54" t="s">
        <v>105</v>
      </c>
      <c r="CP308" s="9">
        <f t="shared" si="182"/>
        <v>4.5</v>
      </c>
      <c r="CQ308" s="54" t="s">
        <v>108</v>
      </c>
      <c r="CR308" s="9">
        <f t="shared" si="183"/>
        <v>0</v>
      </c>
      <c r="CS308" s="54" t="s">
        <v>112</v>
      </c>
      <c r="CT308" s="9">
        <f t="shared" si="184"/>
        <v>4.5</v>
      </c>
    </row>
    <row r="309" spans="1:98" x14ac:dyDescent="0.15">
      <c r="A309" s="33" t="s">
        <v>776</v>
      </c>
      <c r="B309" s="34" t="s">
        <v>777</v>
      </c>
      <c r="C309" s="35" t="s">
        <v>170</v>
      </c>
      <c r="D309" s="35" t="s">
        <v>52</v>
      </c>
      <c r="E309" s="9"/>
      <c r="F309" s="36"/>
      <c r="G309" s="33">
        <v>112</v>
      </c>
      <c r="H309" s="9">
        <v>49</v>
      </c>
      <c r="I309" s="9">
        <v>93</v>
      </c>
      <c r="J309" s="9">
        <v>63</v>
      </c>
      <c r="K309" s="9">
        <v>70.5</v>
      </c>
      <c r="L309" s="9">
        <v>76</v>
      </c>
      <c r="M309" s="4">
        <f t="shared" si="148"/>
        <v>463.5</v>
      </c>
      <c r="N309" s="33"/>
      <c r="O309" s="9">
        <f>IF($D309="理科",IF(AND($M309&gt;='高考-分数线'!$C$2,$G309&gt;='高考-分数线'!$D$2),36,IF($G309&gt;='高考-分数线'!$D$2,18,0)),IF($D309="文科",IF(AND($M309&gt;='高考-分数线'!$C$3,$G309&gt;='高考-分数线'!$D$3),36,IF($G309&gt;='高考-分数线'!$D$3,18,0))))</f>
        <v>18</v>
      </c>
      <c r="P309" s="9">
        <f>IF($D309="理科",IF(AND($M309&gt;='高考-分数线'!$C$2,H309&gt;='高考-分数线'!$E$2),36,IF(H309&gt;='高考-分数线'!$E$2,18,0)),IF($D309="文科",IF(AND($M309&gt;='高考-分数线'!$C$3,H309&gt;='高考-分数线'!$E$3),36,IF(H309&gt;='高考-分数线'!$E$3,18,0))))</f>
        <v>0</v>
      </c>
      <c r="Q309" s="9">
        <f>IF($D309="理科",IF(AND($M309&gt;='高考-分数线'!$C$2,I309&gt;='高考-分数线'!$F$2),36,IF(I309&gt;='高考-分数线'!$F$2,18,0)),IF($D309="文科",IF(AND($M309&gt;='高考-分数线'!$C$3,I309&gt;='高考-分数线'!$F$3),36,IF(I309&gt;='高考-分数线'!$F$3,18,0))))</f>
        <v>0</v>
      </c>
      <c r="R309" s="9">
        <f>IF($D309="理科",IF(AND($M309&gt;='高考-分数线'!$C$2,J309&gt;='高考-分数线'!$G$2),36,IF(J309&gt;='高考-分数线'!$G$2,18,0)),IF($D309="文科",IF(AND($M309&gt;='高考-分数线'!$C$3,J309&gt;='高考-分数线'!$G$3),36,IF(J309&gt;='高考-分数线'!$G$3,18,0))))</f>
        <v>0</v>
      </c>
      <c r="S309" s="9">
        <f>IF($D309="理科",IF(AND($M309&gt;='高考-分数线'!$C$2,K309&gt;='高考-分数线'!$H$2),36,IF(K309&gt;='高考-分数线'!$H$2,18,0)),IF($D309="文科",IF(AND($M309&gt;='高考-分数线'!$C$3,K309&gt;='高考-分数线'!$H$3),36,IF(K309&gt;='高考-分数线'!$H$3,18,0))))</f>
        <v>18</v>
      </c>
      <c r="T309" s="9">
        <f>IF($D309="理科",IF(AND($M309&gt;='高考-分数线'!$C$2,L309&gt;='高考-分数线'!$I$2),36,IF(L309&gt;='高考-分数线'!$I$2,18,0)),IF($D309="文科",IF(AND($M309&gt;='高考-分数线'!$C$3,L309&gt;='高考-分数线'!$I$3),36,IF(L309&gt;='高考-分数线'!$I$3,18,0))))</f>
        <v>18</v>
      </c>
      <c r="U309" s="33"/>
      <c r="V309" s="54" t="s">
        <v>74</v>
      </c>
      <c r="W309" s="9">
        <f t="shared" si="149"/>
        <v>1.8</v>
      </c>
      <c r="X309" s="54" t="s">
        <v>84</v>
      </c>
      <c r="Y309" s="9">
        <f t="shared" si="150"/>
        <v>0</v>
      </c>
      <c r="Z309" s="54" t="s">
        <v>88</v>
      </c>
      <c r="AA309" s="9">
        <f t="shared" si="151"/>
        <v>0</v>
      </c>
      <c r="AB309" s="54" t="s">
        <v>105</v>
      </c>
      <c r="AC309" s="9">
        <f t="shared" si="152"/>
        <v>0</v>
      </c>
      <c r="AD309" s="54" t="s">
        <v>110</v>
      </c>
      <c r="AE309" s="9">
        <f t="shared" si="153"/>
        <v>1.8</v>
      </c>
      <c r="AF309" s="54" t="s">
        <v>112</v>
      </c>
      <c r="AG309" s="9">
        <f t="shared" si="154"/>
        <v>1.8</v>
      </c>
      <c r="AH309" s="9"/>
      <c r="AI309" s="9" t="s">
        <v>74</v>
      </c>
      <c r="AJ309" s="9">
        <f t="shared" si="155"/>
        <v>1.8</v>
      </c>
      <c r="AK309" s="55" t="s">
        <v>81</v>
      </c>
      <c r="AL309" s="9">
        <f t="shared" si="156"/>
        <v>0</v>
      </c>
      <c r="AM309" s="9" t="s">
        <v>87</v>
      </c>
      <c r="AN309" s="9">
        <f t="shared" si="157"/>
        <v>0</v>
      </c>
      <c r="AO309" s="54" t="s">
        <v>105</v>
      </c>
      <c r="AP309" s="9">
        <f t="shared" si="158"/>
        <v>0</v>
      </c>
      <c r="AQ309" s="54" t="s">
        <v>110</v>
      </c>
      <c r="AR309" s="9">
        <f t="shared" si="159"/>
        <v>1.8</v>
      </c>
      <c r="AS309" s="54" t="s">
        <v>112</v>
      </c>
      <c r="AT309" s="9">
        <f t="shared" si="160"/>
        <v>1.8</v>
      </c>
      <c r="AU309" s="9"/>
      <c r="AV309" s="54" t="s">
        <v>74</v>
      </c>
      <c r="AW309" s="9">
        <f t="shared" si="161"/>
        <v>2.7</v>
      </c>
      <c r="AX309" s="54" t="s">
        <v>81</v>
      </c>
      <c r="AY309" s="9">
        <f t="shared" si="162"/>
        <v>0</v>
      </c>
      <c r="AZ309" s="54" t="s">
        <v>87</v>
      </c>
      <c r="BA309" s="9">
        <f t="shared" si="163"/>
        <v>0</v>
      </c>
      <c r="BB309" s="54" t="s">
        <v>105</v>
      </c>
      <c r="BC309" s="9">
        <f t="shared" si="164"/>
        <v>0</v>
      </c>
      <c r="BD309" s="54" t="s">
        <v>133</v>
      </c>
      <c r="BE309" s="9">
        <f t="shared" si="165"/>
        <v>2.7</v>
      </c>
      <c r="BF309" s="54" t="s">
        <v>112</v>
      </c>
      <c r="BG309" s="9">
        <f t="shared" si="166"/>
        <v>2.7</v>
      </c>
      <c r="BH309" s="9"/>
      <c r="BI309" s="54" t="s">
        <v>74</v>
      </c>
      <c r="BJ309" s="9">
        <f t="shared" si="167"/>
        <v>2.7</v>
      </c>
      <c r="BK309" s="55" t="s">
        <v>81</v>
      </c>
      <c r="BL309" s="9">
        <f t="shared" si="168"/>
        <v>0</v>
      </c>
      <c r="BM309" s="54" t="s">
        <v>87</v>
      </c>
      <c r="BN309" s="9">
        <f t="shared" si="169"/>
        <v>0</v>
      </c>
      <c r="BO309" s="54" t="s">
        <v>105</v>
      </c>
      <c r="BP309" s="9">
        <f t="shared" si="170"/>
        <v>0</v>
      </c>
      <c r="BQ309" s="54" t="s">
        <v>133</v>
      </c>
      <c r="BR309" s="9">
        <f t="shared" si="171"/>
        <v>2.7</v>
      </c>
      <c r="BS309" s="54" t="s">
        <v>112</v>
      </c>
      <c r="BT309" s="9">
        <f t="shared" si="172"/>
        <v>2.7</v>
      </c>
      <c r="BU309" s="9"/>
      <c r="BV309" s="54" t="s">
        <v>77</v>
      </c>
      <c r="BW309" s="9">
        <f t="shared" si="173"/>
        <v>4.5</v>
      </c>
      <c r="BX309" s="55" t="s">
        <v>81</v>
      </c>
      <c r="BY309" s="9">
        <f t="shared" si="174"/>
        <v>0</v>
      </c>
      <c r="BZ309" s="54" t="s">
        <v>86</v>
      </c>
      <c r="CA309" s="9">
        <f t="shared" si="175"/>
        <v>0</v>
      </c>
      <c r="CB309" s="54" t="s">
        <v>105</v>
      </c>
      <c r="CC309" s="9">
        <f t="shared" si="176"/>
        <v>0</v>
      </c>
      <c r="CD309" s="54" t="s">
        <v>108</v>
      </c>
      <c r="CE309" s="9">
        <f t="shared" si="177"/>
        <v>4.5</v>
      </c>
      <c r="CF309" s="54" t="s">
        <v>112</v>
      </c>
      <c r="CG309" s="9">
        <f t="shared" si="178"/>
        <v>4.5</v>
      </c>
      <c r="CH309" s="9"/>
      <c r="CI309" s="54" t="s">
        <v>77</v>
      </c>
      <c r="CJ309" s="9">
        <f t="shared" si="179"/>
        <v>4.5</v>
      </c>
      <c r="CK309" s="55" t="s">
        <v>81</v>
      </c>
      <c r="CL309" s="9">
        <f t="shared" si="180"/>
        <v>0</v>
      </c>
      <c r="CM309" s="54" t="s">
        <v>86</v>
      </c>
      <c r="CN309" s="9">
        <f t="shared" si="181"/>
        <v>0</v>
      </c>
      <c r="CO309" s="54" t="s">
        <v>105</v>
      </c>
      <c r="CP309" s="9">
        <f t="shared" si="182"/>
        <v>0</v>
      </c>
      <c r="CQ309" s="54" t="s">
        <v>108</v>
      </c>
      <c r="CR309" s="9">
        <f t="shared" si="183"/>
        <v>4.5</v>
      </c>
      <c r="CS309" s="54" t="s">
        <v>112</v>
      </c>
      <c r="CT309" s="9">
        <f t="shared" si="184"/>
        <v>4.5</v>
      </c>
    </row>
    <row r="310" spans="1:98" x14ac:dyDescent="0.15">
      <c r="A310" s="33" t="s">
        <v>778</v>
      </c>
      <c r="B310" s="34" t="s">
        <v>779</v>
      </c>
      <c r="C310" s="35" t="s">
        <v>170</v>
      </c>
      <c r="D310" s="35" t="s">
        <v>52</v>
      </c>
      <c r="E310" s="9">
        <v>0.9</v>
      </c>
      <c r="F310" s="36"/>
      <c r="G310" s="33">
        <v>112</v>
      </c>
      <c r="H310" s="9">
        <v>76</v>
      </c>
      <c r="I310" s="9">
        <v>113</v>
      </c>
      <c r="J310" s="9">
        <v>66.5</v>
      </c>
      <c r="K310" s="9">
        <v>43</v>
      </c>
      <c r="L310" s="9">
        <v>51</v>
      </c>
      <c r="M310" s="4">
        <f t="shared" si="148"/>
        <v>461.5</v>
      </c>
      <c r="N310" s="33"/>
      <c r="O310" s="9">
        <f>IF($D310="理科",IF(AND($M310&gt;='高考-分数线'!$C$2,$G310&gt;='高考-分数线'!$D$2),36,IF($G310&gt;='高考-分数线'!$D$2,18,0)),IF($D310="文科",IF(AND($M310&gt;='高考-分数线'!$C$3,$G310&gt;='高考-分数线'!$D$3),36,IF($G310&gt;='高考-分数线'!$D$3,18,0))))</f>
        <v>18</v>
      </c>
      <c r="P310" s="9">
        <f>IF($D310="理科",IF(AND($M310&gt;='高考-分数线'!$C$2,H310&gt;='高考-分数线'!$E$2),36,IF(H310&gt;='高考-分数线'!$E$2,18,0)),IF($D310="文科",IF(AND($M310&gt;='高考-分数线'!$C$3,H310&gt;='高考-分数线'!$E$3),36,IF(H310&gt;='高考-分数线'!$E$3,18,0))))</f>
        <v>0</v>
      </c>
      <c r="Q310" s="9">
        <f>IF($D310="理科",IF(AND($M310&gt;='高考-分数线'!$C$2,I310&gt;='高考-分数线'!$F$2),36,IF(I310&gt;='高考-分数线'!$F$2,18,0)),IF($D310="文科",IF(AND($M310&gt;='高考-分数线'!$C$3,I310&gt;='高考-分数线'!$F$3),36,IF(I310&gt;='高考-分数线'!$F$3,18,0))))</f>
        <v>18</v>
      </c>
      <c r="R310" s="9">
        <f>IF($D310="理科",IF(AND($M310&gt;='高考-分数线'!$C$2,J310&gt;='高考-分数线'!$G$2),36,IF(J310&gt;='高考-分数线'!$G$2,18,0)),IF($D310="文科",IF(AND($M310&gt;='高考-分数线'!$C$3,J310&gt;='高考-分数线'!$G$3),36,IF(J310&gt;='高考-分数线'!$G$3,18,0))))</f>
        <v>18</v>
      </c>
      <c r="S310" s="9">
        <f>IF($D310="理科",IF(AND($M310&gt;='高考-分数线'!$C$2,K310&gt;='高考-分数线'!$H$2),36,IF(K310&gt;='高考-分数线'!$H$2,18,0)),IF($D310="文科",IF(AND($M310&gt;='高考-分数线'!$C$3,K310&gt;='高考-分数线'!$H$3),36,IF(K310&gt;='高考-分数线'!$H$3,18,0))))</f>
        <v>0</v>
      </c>
      <c r="T310" s="9">
        <f>IF($D310="理科",IF(AND($M310&gt;='高考-分数线'!$C$2,L310&gt;='高考-分数线'!$I$2),36,IF(L310&gt;='高考-分数线'!$I$2,18,0)),IF($D310="文科",IF(AND($M310&gt;='高考-分数线'!$C$3,L310&gt;='高考-分数线'!$I$3),36,IF(L310&gt;='高考-分数线'!$I$3,18,0))))</f>
        <v>0</v>
      </c>
      <c r="U310" s="33"/>
      <c r="V310" s="54" t="s">
        <v>76</v>
      </c>
      <c r="W310" s="9">
        <f t="shared" si="149"/>
        <v>1.8</v>
      </c>
      <c r="X310" s="54" t="s">
        <v>83</v>
      </c>
      <c r="Y310" s="9">
        <f t="shared" si="150"/>
        <v>0</v>
      </c>
      <c r="Z310" s="54" t="s">
        <v>85</v>
      </c>
      <c r="AA310" s="9">
        <f t="shared" si="151"/>
        <v>1.8</v>
      </c>
      <c r="AB310" s="54" t="s">
        <v>123</v>
      </c>
      <c r="AC310" s="9">
        <f t="shared" si="152"/>
        <v>1.8</v>
      </c>
      <c r="AD310" s="54" t="s">
        <v>108</v>
      </c>
      <c r="AE310" s="9">
        <f t="shared" si="153"/>
        <v>0</v>
      </c>
      <c r="AF310" s="54" t="s">
        <v>112</v>
      </c>
      <c r="AG310" s="9">
        <f t="shared" si="154"/>
        <v>0</v>
      </c>
      <c r="AH310" s="9"/>
      <c r="AI310" s="9" t="s">
        <v>74</v>
      </c>
      <c r="AJ310" s="9">
        <f t="shared" si="155"/>
        <v>1.8</v>
      </c>
      <c r="AK310" s="55" t="s">
        <v>81</v>
      </c>
      <c r="AL310" s="9">
        <f t="shared" si="156"/>
        <v>0</v>
      </c>
      <c r="AM310" s="9" t="s">
        <v>86</v>
      </c>
      <c r="AN310" s="9">
        <f t="shared" si="157"/>
        <v>1.8</v>
      </c>
      <c r="AO310" s="54" t="s">
        <v>123</v>
      </c>
      <c r="AP310" s="9">
        <f t="shared" si="158"/>
        <v>1.8</v>
      </c>
      <c r="AQ310" s="54" t="s">
        <v>110</v>
      </c>
      <c r="AR310" s="9">
        <f t="shared" si="159"/>
        <v>0</v>
      </c>
      <c r="AS310" s="54" t="s">
        <v>103</v>
      </c>
      <c r="AT310" s="9">
        <f t="shared" si="160"/>
        <v>0</v>
      </c>
      <c r="AU310" s="9"/>
      <c r="AV310" s="54" t="s">
        <v>74</v>
      </c>
      <c r="AW310" s="9">
        <f t="shared" si="161"/>
        <v>2.7</v>
      </c>
      <c r="AX310" s="54" t="s">
        <v>81</v>
      </c>
      <c r="AY310" s="9">
        <f t="shared" si="162"/>
        <v>0</v>
      </c>
      <c r="AZ310" s="54" t="s">
        <v>86</v>
      </c>
      <c r="BA310" s="9">
        <f t="shared" si="163"/>
        <v>2.7</v>
      </c>
      <c r="BB310" s="54" t="s">
        <v>123</v>
      </c>
      <c r="BC310" s="9">
        <f t="shared" si="164"/>
        <v>2.7</v>
      </c>
      <c r="BD310" s="54" t="s">
        <v>128</v>
      </c>
      <c r="BE310" s="9">
        <f t="shared" si="165"/>
        <v>0</v>
      </c>
      <c r="BF310" s="54" t="s">
        <v>103</v>
      </c>
      <c r="BG310" s="9">
        <f t="shared" si="166"/>
        <v>0</v>
      </c>
      <c r="BH310" s="9"/>
      <c r="BI310" s="54" t="s">
        <v>74</v>
      </c>
      <c r="BJ310" s="9">
        <f t="shared" si="167"/>
        <v>2.7</v>
      </c>
      <c r="BK310" s="55" t="s">
        <v>81</v>
      </c>
      <c r="BL310" s="9">
        <f t="shared" si="168"/>
        <v>0</v>
      </c>
      <c r="BM310" s="54" t="s">
        <v>86</v>
      </c>
      <c r="BN310" s="9">
        <f t="shared" si="169"/>
        <v>2.7</v>
      </c>
      <c r="BO310" s="54" t="s">
        <v>123</v>
      </c>
      <c r="BP310" s="9">
        <f t="shared" si="170"/>
        <v>2.7</v>
      </c>
      <c r="BQ310" s="54" t="s">
        <v>128</v>
      </c>
      <c r="BR310" s="9">
        <f t="shared" si="171"/>
        <v>0</v>
      </c>
      <c r="BS310" s="54" t="s">
        <v>103</v>
      </c>
      <c r="BT310" s="9">
        <f t="shared" si="172"/>
        <v>0</v>
      </c>
      <c r="BU310" s="9"/>
      <c r="BV310" s="54" t="s">
        <v>77</v>
      </c>
      <c r="BW310" s="9">
        <f t="shared" si="173"/>
        <v>4.5</v>
      </c>
      <c r="BX310" s="55" t="s">
        <v>81</v>
      </c>
      <c r="BY310" s="9">
        <f t="shared" si="174"/>
        <v>0</v>
      </c>
      <c r="BZ310" s="54" t="s">
        <v>86</v>
      </c>
      <c r="CA310" s="9">
        <f t="shared" si="175"/>
        <v>4.5</v>
      </c>
      <c r="CB310" s="54" t="s">
        <v>105</v>
      </c>
      <c r="CC310" s="9">
        <f t="shared" si="176"/>
        <v>4.5</v>
      </c>
      <c r="CD310" s="54" t="s">
        <v>108</v>
      </c>
      <c r="CE310" s="9">
        <f t="shared" si="177"/>
        <v>0</v>
      </c>
      <c r="CF310" s="54" t="s">
        <v>112</v>
      </c>
      <c r="CG310" s="9">
        <f t="shared" si="178"/>
        <v>0</v>
      </c>
      <c r="CH310" s="9"/>
      <c r="CI310" s="54" t="s">
        <v>77</v>
      </c>
      <c r="CJ310" s="9">
        <f t="shared" si="179"/>
        <v>4.5</v>
      </c>
      <c r="CK310" s="55" t="s">
        <v>81</v>
      </c>
      <c r="CL310" s="9">
        <f t="shared" si="180"/>
        <v>0</v>
      </c>
      <c r="CM310" s="54" t="s">
        <v>86</v>
      </c>
      <c r="CN310" s="9">
        <f t="shared" si="181"/>
        <v>4.5</v>
      </c>
      <c r="CO310" s="54" t="s">
        <v>105</v>
      </c>
      <c r="CP310" s="9">
        <f t="shared" si="182"/>
        <v>4.5</v>
      </c>
      <c r="CQ310" s="54" t="s">
        <v>108</v>
      </c>
      <c r="CR310" s="9">
        <f t="shared" si="183"/>
        <v>0</v>
      </c>
      <c r="CS310" s="54" t="s">
        <v>112</v>
      </c>
      <c r="CT310" s="9">
        <f t="shared" si="184"/>
        <v>0</v>
      </c>
    </row>
    <row r="311" spans="1:98" x14ac:dyDescent="0.15">
      <c r="A311" s="33" t="s">
        <v>400</v>
      </c>
      <c r="B311" s="34" t="s">
        <v>780</v>
      </c>
      <c r="C311" s="35" t="s">
        <v>170</v>
      </c>
      <c r="D311" s="35" t="s">
        <v>52</v>
      </c>
      <c r="E311" s="9"/>
      <c r="F311" s="36"/>
      <c r="G311" s="33">
        <v>99</v>
      </c>
      <c r="H311" s="9">
        <v>76</v>
      </c>
      <c r="I311" s="9">
        <v>101</v>
      </c>
      <c r="J311" s="9">
        <v>64</v>
      </c>
      <c r="K311" s="9">
        <v>56</v>
      </c>
      <c r="L311" s="9">
        <v>65</v>
      </c>
      <c r="M311" s="4">
        <f t="shared" si="148"/>
        <v>461</v>
      </c>
      <c r="N311" s="33"/>
      <c r="O311" s="9">
        <f>IF($D311="理科",IF(AND($M311&gt;='高考-分数线'!$C$2,$G311&gt;='高考-分数线'!$D$2),36,IF($G311&gt;='高考-分数线'!$D$2,18,0)),IF($D311="文科",IF(AND($M311&gt;='高考-分数线'!$C$3,$G311&gt;='高考-分数线'!$D$3),36,IF($G311&gt;='高考-分数线'!$D$3,18,0))))</f>
        <v>0</v>
      </c>
      <c r="P311" s="9">
        <f>IF($D311="理科",IF(AND($M311&gt;='高考-分数线'!$C$2,H311&gt;='高考-分数线'!$E$2),36,IF(H311&gt;='高考-分数线'!$E$2,18,0)),IF($D311="文科",IF(AND($M311&gt;='高考-分数线'!$C$3,H311&gt;='高考-分数线'!$E$3),36,IF(H311&gt;='高考-分数线'!$E$3,18,0))))</f>
        <v>0</v>
      </c>
      <c r="Q311" s="9">
        <f>IF($D311="理科",IF(AND($M311&gt;='高考-分数线'!$C$2,I311&gt;='高考-分数线'!$F$2),36,IF(I311&gt;='高考-分数线'!$F$2,18,0)),IF($D311="文科",IF(AND($M311&gt;='高考-分数线'!$C$3,I311&gt;='高考-分数线'!$F$3),36,IF(I311&gt;='高考-分数线'!$F$3,18,0))))</f>
        <v>0</v>
      </c>
      <c r="R311" s="9">
        <f>IF($D311="理科",IF(AND($M311&gt;='高考-分数线'!$C$2,J311&gt;='高考-分数线'!$G$2),36,IF(J311&gt;='高考-分数线'!$G$2,18,0)),IF($D311="文科",IF(AND($M311&gt;='高考-分数线'!$C$3,J311&gt;='高考-分数线'!$G$3),36,IF(J311&gt;='高考-分数线'!$G$3,18,0))))</f>
        <v>0</v>
      </c>
      <c r="S311" s="9">
        <f>IF($D311="理科",IF(AND($M311&gt;='高考-分数线'!$C$2,K311&gt;='高考-分数线'!$H$2),36,IF(K311&gt;='高考-分数线'!$H$2,18,0)),IF($D311="文科",IF(AND($M311&gt;='高考-分数线'!$C$3,K311&gt;='高考-分数线'!$H$3),36,IF(K311&gt;='高考-分数线'!$H$3,18,0))))</f>
        <v>0</v>
      </c>
      <c r="T311" s="9">
        <f>IF($D311="理科",IF(AND($M311&gt;='高考-分数线'!$C$2,L311&gt;='高考-分数线'!$I$2),36,IF(L311&gt;='高考-分数线'!$I$2,18,0)),IF($D311="文科",IF(AND($M311&gt;='高考-分数线'!$C$3,L311&gt;='高考-分数线'!$I$3),36,IF(L311&gt;='高考-分数线'!$I$3,18,0))))</f>
        <v>18</v>
      </c>
      <c r="U311" s="33"/>
      <c r="V311" s="54" t="s">
        <v>77</v>
      </c>
      <c r="W311" s="9">
        <f t="shared" si="149"/>
        <v>0</v>
      </c>
      <c r="X311" s="54" t="s">
        <v>82</v>
      </c>
      <c r="Y311" s="9">
        <f t="shared" si="150"/>
        <v>0</v>
      </c>
      <c r="Z311" s="54" t="s">
        <v>90</v>
      </c>
      <c r="AA311" s="9">
        <f t="shared" si="151"/>
        <v>0</v>
      </c>
      <c r="AB311" s="54" t="s">
        <v>105</v>
      </c>
      <c r="AC311" s="9">
        <f t="shared" si="152"/>
        <v>0</v>
      </c>
      <c r="AD311" s="54" t="s">
        <v>108</v>
      </c>
      <c r="AE311" s="9">
        <f t="shared" si="153"/>
        <v>0</v>
      </c>
      <c r="AF311" s="54" t="s">
        <v>103</v>
      </c>
      <c r="AG311" s="9">
        <f t="shared" si="154"/>
        <v>1.8</v>
      </c>
      <c r="AH311" s="9"/>
      <c r="AI311" s="9" t="s">
        <v>77</v>
      </c>
      <c r="AJ311" s="9">
        <f t="shared" si="155"/>
        <v>0</v>
      </c>
      <c r="AK311" s="55" t="s">
        <v>80</v>
      </c>
      <c r="AL311" s="9">
        <f t="shared" si="156"/>
        <v>0</v>
      </c>
      <c r="AM311" s="9" t="s">
        <v>90</v>
      </c>
      <c r="AN311" s="9">
        <f t="shared" si="157"/>
        <v>0</v>
      </c>
      <c r="AO311" s="54" t="s">
        <v>105</v>
      </c>
      <c r="AP311" s="9">
        <f t="shared" si="158"/>
        <v>0</v>
      </c>
      <c r="AQ311" s="54" t="s">
        <v>110</v>
      </c>
      <c r="AR311" s="9">
        <f t="shared" si="159"/>
        <v>0</v>
      </c>
      <c r="AS311" s="54" t="s">
        <v>112</v>
      </c>
      <c r="AT311" s="9">
        <f t="shared" si="160"/>
        <v>1.8</v>
      </c>
      <c r="AU311" s="9"/>
      <c r="AV311" s="54" t="s">
        <v>77</v>
      </c>
      <c r="AW311" s="9">
        <f t="shared" si="161"/>
        <v>0</v>
      </c>
      <c r="AX311" s="54" t="s">
        <v>80</v>
      </c>
      <c r="AY311" s="9">
        <f t="shared" si="162"/>
        <v>0</v>
      </c>
      <c r="AZ311" s="54" t="s">
        <v>90</v>
      </c>
      <c r="BA311" s="9">
        <f t="shared" si="163"/>
        <v>0</v>
      </c>
      <c r="BB311" s="54" t="s">
        <v>105</v>
      </c>
      <c r="BC311" s="9">
        <f t="shared" si="164"/>
        <v>0</v>
      </c>
      <c r="BD311" s="54" t="s">
        <v>133</v>
      </c>
      <c r="BE311" s="9">
        <f t="shared" si="165"/>
        <v>0</v>
      </c>
      <c r="BF311" s="54" t="s">
        <v>112</v>
      </c>
      <c r="BG311" s="9">
        <f t="shared" si="166"/>
        <v>2.7</v>
      </c>
      <c r="BH311" s="9"/>
      <c r="BI311" s="54" t="s">
        <v>77</v>
      </c>
      <c r="BJ311" s="9">
        <f t="shared" si="167"/>
        <v>0</v>
      </c>
      <c r="BK311" s="55" t="s">
        <v>80</v>
      </c>
      <c r="BL311" s="9">
        <f t="shared" si="168"/>
        <v>0</v>
      </c>
      <c r="BM311" s="54" t="s">
        <v>90</v>
      </c>
      <c r="BN311" s="9">
        <f t="shared" si="169"/>
        <v>0</v>
      </c>
      <c r="BO311" s="54" t="s">
        <v>105</v>
      </c>
      <c r="BP311" s="9">
        <f t="shared" si="170"/>
        <v>0</v>
      </c>
      <c r="BQ311" s="54" t="s">
        <v>133</v>
      </c>
      <c r="BR311" s="9">
        <f t="shared" si="171"/>
        <v>0</v>
      </c>
      <c r="BS311" s="54" t="s">
        <v>112</v>
      </c>
      <c r="BT311" s="9">
        <f t="shared" si="172"/>
        <v>2.7</v>
      </c>
      <c r="BU311" s="9"/>
      <c r="BV311" s="54" t="s">
        <v>74</v>
      </c>
      <c r="BW311" s="9">
        <f t="shared" si="173"/>
        <v>0</v>
      </c>
      <c r="BX311" s="55" t="s">
        <v>139</v>
      </c>
      <c r="BY311" s="9">
        <f t="shared" si="174"/>
        <v>0</v>
      </c>
      <c r="BZ311" s="54" t="s">
        <v>86</v>
      </c>
      <c r="CA311" s="9">
        <f t="shared" si="175"/>
        <v>0</v>
      </c>
      <c r="CB311" s="54" t="s">
        <v>105</v>
      </c>
      <c r="CC311" s="9">
        <f t="shared" si="176"/>
        <v>0</v>
      </c>
      <c r="CD311" s="54" t="s">
        <v>108</v>
      </c>
      <c r="CE311" s="9">
        <f t="shared" si="177"/>
        <v>0</v>
      </c>
      <c r="CF311" s="54" t="s">
        <v>112</v>
      </c>
      <c r="CG311" s="9">
        <f t="shared" si="178"/>
        <v>4.5</v>
      </c>
      <c r="CH311" s="9"/>
      <c r="CI311" s="54" t="s">
        <v>74</v>
      </c>
      <c r="CJ311" s="9">
        <f t="shared" si="179"/>
        <v>0</v>
      </c>
      <c r="CK311" s="55" t="s">
        <v>139</v>
      </c>
      <c r="CL311" s="9">
        <f t="shared" si="180"/>
        <v>0</v>
      </c>
      <c r="CM311" s="54" t="s">
        <v>86</v>
      </c>
      <c r="CN311" s="9">
        <f t="shared" si="181"/>
        <v>0</v>
      </c>
      <c r="CO311" s="54" t="s">
        <v>105</v>
      </c>
      <c r="CP311" s="9">
        <f t="shared" si="182"/>
        <v>0</v>
      </c>
      <c r="CQ311" s="54" t="s">
        <v>108</v>
      </c>
      <c r="CR311" s="9">
        <f t="shared" si="183"/>
        <v>0</v>
      </c>
      <c r="CS311" s="54" t="s">
        <v>112</v>
      </c>
      <c r="CT311" s="9">
        <f t="shared" si="184"/>
        <v>4.5</v>
      </c>
    </row>
    <row r="312" spans="1:98" x14ac:dyDescent="0.15">
      <c r="A312" s="33" t="s">
        <v>781</v>
      </c>
      <c r="B312" s="34" t="s">
        <v>782</v>
      </c>
      <c r="C312" s="35" t="s">
        <v>170</v>
      </c>
      <c r="D312" s="35" t="s">
        <v>52</v>
      </c>
      <c r="E312" s="9"/>
      <c r="F312" s="36"/>
      <c r="G312" s="33">
        <v>92</v>
      </c>
      <c r="H312" s="9">
        <v>73</v>
      </c>
      <c r="I312" s="9">
        <v>112</v>
      </c>
      <c r="J312" s="9">
        <v>55.5</v>
      </c>
      <c r="K312" s="9">
        <v>55.5</v>
      </c>
      <c r="L312" s="9">
        <v>70</v>
      </c>
      <c r="M312" s="4">
        <f t="shared" si="148"/>
        <v>458</v>
      </c>
      <c r="N312" s="33"/>
      <c r="O312" s="9">
        <f>IF($D312="理科",IF(AND($M312&gt;='高考-分数线'!$C$2,$G312&gt;='高考-分数线'!$D$2),36,IF($G312&gt;='高考-分数线'!$D$2,18,0)),IF($D312="文科",IF(AND($M312&gt;='高考-分数线'!$C$3,$G312&gt;='高考-分数线'!$D$3),36,IF($G312&gt;='高考-分数线'!$D$3,18,0))))</f>
        <v>0</v>
      </c>
      <c r="P312" s="9">
        <f>IF($D312="理科",IF(AND($M312&gt;='高考-分数线'!$C$2,H312&gt;='高考-分数线'!$E$2),36,IF(H312&gt;='高考-分数线'!$E$2,18,0)),IF($D312="文科",IF(AND($M312&gt;='高考-分数线'!$C$3,H312&gt;='高考-分数线'!$E$3),36,IF(H312&gt;='高考-分数线'!$E$3,18,0))))</f>
        <v>0</v>
      </c>
      <c r="Q312" s="9">
        <f>IF($D312="理科",IF(AND($M312&gt;='高考-分数线'!$C$2,I312&gt;='高考-分数线'!$F$2),36,IF(I312&gt;='高考-分数线'!$F$2,18,0)),IF($D312="文科",IF(AND($M312&gt;='高考-分数线'!$C$3,I312&gt;='高考-分数线'!$F$3),36,IF(I312&gt;='高考-分数线'!$F$3,18,0))))</f>
        <v>18</v>
      </c>
      <c r="R312" s="9">
        <f>IF($D312="理科",IF(AND($M312&gt;='高考-分数线'!$C$2,J312&gt;='高考-分数线'!$G$2),36,IF(J312&gt;='高考-分数线'!$G$2,18,0)),IF($D312="文科",IF(AND($M312&gt;='高考-分数线'!$C$3,J312&gt;='高考-分数线'!$G$3),36,IF(J312&gt;='高考-分数线'!$G$3,18,0))))</f>
        <v>0</v>
      </c>
      <c r="S312" s="9">
        <f>IF($D312="理科",IF(AND($M312&gt;='高考-分数线'!$C$2,K312&gt;='高考-分数线'!$H$2),36,IF(K312&gt;='高考-分数线'!$H$2,18,0)),IF($D312="文科",IF(AND($M312&gt;='高考-分数线'!$C$3,K312&gt;='高考-分数线'!$H$3),36,IF(K312&gt;='高考-分数线'!$H$3,18,0))))</f>
        <v>0</v>
      </c>
      <c r="T312" s="9">
        <f>IF($D312="理科",IF(AND($M312&gt;='高考-分数线'!$C$2,L312&gt;='高考-分数线'!$I$2),36,IF(L312&gt;='高考-分数线'!$I$2,18,0)),IF($D312="文科",IF(AND($M312&gt;='高考-分数线'!$C$3,L312&gt;='高考-分数线'!$I$3),36,IF(L312&gt;='高考-分数线'!$I$3,18,0))))</f>
        <v>18</v>
      </c>
      <c r="U312" s="33"/>
      <c r="V312" s="54" t="s">
        <v>74</v>
      </c>
      <c r="W312" s="9">
        <f t="shared" si="149"/>
        <v>0</v>
      </c>
      <c r="X312" s="54" t="s">
        <v>84</v>
      </c>
      <c r="Y312" s="9">
        <f t="shared" si="150"/>
        <v>0</v>
      </c>
      <c r="Z312" s="54" t="s">
        <v>88</v>
      </c>
      <c r="AA312" s="9">
        <f t="shared" si="151"/>
        <v>1.8</v>
      </c>
      <c r="AB312" s="54" t="s">
        <v>105</v>
      </c>
      <c r="AC312" s="9">
        <f t="shared" si="152"/>
        <v>0</v>
      </c>
      <c r="AD312" s="54" t="s">
        <v>110</v>
      </c>
      <c r="AE312" s="9">
        <f t="shared" si="153"/>
        <v>0</v>
      </c>
      <c r="AF312" s="54" t="s">
        <v>112</v>
      </c>
      <c r="AG312" s="9">
        <f t="shared" si="154"/>
        <v>1.8</v>
      </c>
      <c r="AH312" s="9"/>
      <c r="AI312" s="9" t="s">
        <v>77</v>
      </c>
      <c r="AJ312" s="9">
        <f t="shared" si="155"/>
        <v>0</v>
      </c>
      <c r="AK312" s="55" t="s">
        <v>81</v>
      </c>
      <c r="AL312" s="9">
        <f t="shared" si="156"/>
        <v>0</v>
      </c>
      <c r="AM312" s="9" t="s">
        <v>86</v>
      </c>
      <c r="AN312" s="9">
        <f t="shared" si="157"/>
        <v>1.8</v>
      </c>
      <c r="AO312" s="54" t="s">
        <v>105</v>
      </c>
      <c r="AP312" s="9">
        <f t="shared" si="158"/>
        <v>0</v>
      </c>
      <c r="AQ312" s="54" t="s">
        <v>111</v>
      </c>
      <c r="AR312" s="9">
        <f t="shared" si="159"/>
        <v>0</v>
      </c>
      <c r="AS312" s="54" t="s">
        <v>112</v>
      </c>
      <c r="AT312" s="9">
        <f t="shared" si="160"/>
        <v>1.8</v>
      </c>
      <c r="AU312" s="9"/>
      <c r="AV312" s="54" t="s">
        <v>76</v>
      </c>
      <c r="AW312" s="9">
        <f t="shared" si="161"/>
        <v>0</v>
      </c>
      <c r="AX312" s="54" t="s">
        <v>81</v>
      </c>
      <c r="AY312" s="9">
        <f t="shared" si="162"/>
        <v>0</v>
      </c>
      <c r="AZ312" s="54" t="s">
        <v>86</v>
      </c>
      <c r="BA312" s="9">
        <f t="shared" si="163"/>
        <v>2.7</v>
      </c>
      <c r="BB312" s="54" t="s">
        <v>105</v>
      </c>
      <c r="BC312" s="9">
        <f t="shared" si="164"/>
        <v>0</v>
      </c>
      <c r="BD312" s="54" t="s">
        <v>128</v>
      </c>
      <c r="BE312" s="9">
        <f t="shared" si="165"/>
        <v>0</v>
      </c>
      <c r="BF312" s="54" t="s">
        <v>112</v>
      </c>
      <c r="BG312" s="9">
        <f t="shared" si="166"/>
        <v>2.7</v>
      </c>
      <c r="BH312" s="9"/>
      <c r="BI312" s="54" t="s">
        <v>76</v>
      </c>
      <c r="BJ312" s="9">
        <f t="shared" si="167"/>
        <v>0</v>
      </c>
      <c r="BK312" s="55" t="s">
        <v>81</v>
      </c>
      <c r="BL312" s="9">
        <f t="shared" si="168"/>
        <v>0</v>
      </c>
      <c r="BM312" s="54" t="s">
        <v>86</v>
      </c>
      <c r="BN312" s="9">
        <f t="shared" si="169"/>
        <v>2.7</v>
      </c>
      <c r="BO312" s="54" t="s">
        <v>105</v>
      </c>
      <c r="BP312" s="9">
        <f t="shared" si="170"/>
        <v>0</v>
      </c>
      <c r="BQ312" s="54" t="s">
        <v>128</v>
      </c>
      <c r="BR312" s="9">
        <f t="shared" si="171"/>
        <v>0</v>
      </c>
      <c r="BS312" s="54" t="s">
        <v>112</v>
      </c>
      <c r="BT312" s="9">
        <f t="shared" si="172"/>
        <v>2.7</v>
      </c>
      <c r="BU312" s="9"/>
      <c r="BV312" s="54" t="s">
        <v>77</v>
      </c>
      <c r="BW312" s="9">
        <f t="shared" si="173"/>
        <v>0</v>
      </c>
      <c r="BX312" s="55" t="s">
        <v>81</v>
      </c>
      <c r="BY312" s="9">
        <f t="shared" si="174"/>
        <v>0</v>
      </c>
      <c r="BZ312" s="54" t="s">
        <v>86</v>
      </c>
      <c r="CA312" s="9">
        <f t="shared" si="175"/>
        <v>4.5</v>
      </c>
      <c r="CB312" s="54" t="s">
        <v>105</v>
      </c>
      <c r="CC312" s="9">
        <f t="shared" si="176"/>
        <v>0</v>
      </c>
      <c r="CD312" s="54" t="s">
        <v>108</v>
      </c>
      <c r="CE312" s="9">
        <f t="shared" si="177"/>
        <v>0</v>
      </c>
      <c r="CF312" s="54" t="s">
        <v>112</v>
      </c>
      <c r="CG312" s="9">
        <f t="shared" si="178"/>
        <v>4.5</v>
      </c>
      <c r="CH312" s="9"/>
      <c r="CI312" s="54" t="s">
        <v>77</v>
      </c>
      <c r="CJ312" s="9">
        <f t="shared" si="179"/>
        <v>0</v>
      </c>
      <c r="CK312" s="55" t="s">
        <v>81</v>
      </c>
      <c r="CL312" s="9">
        <f t="shared" si="180"/>
        <v>0</v>
      </c>
      <c r="CM312" s="54" t="s">
        <v>86</v>
      </c>
      <c r="CN312" s="9">
        <f t="shared" si="181"/>
        <v>4.5</v>
      </c>
      <c r="CO312" s="54" t="s">
        <v>105</v>
      </c>
      <c r="CP312" s="9">
        <f t="shared" si="182"/>
        <v>0</v>
      </c>
      <c r="CQ312" s="54" t="s">
        <v>108</v>
      </c>
      <c r="CR312" s="9">
        <f t="shared" si="183"/>
        <v>0</v>
      </c>
      <c r="CS312" s="54" t="s">
        <v>112</v>
      </c>
      <c r="CT312" s="9">
        <f t="shared" si="184"/>
        <v>4.5</v>
      </c>
    </row>
    <row r="313" spans="1:98" x14ac:dyDescent="0.15">
      <c r="A313" s="33" t="s">
        <v>783</v>
      </c>
      <c r="B313" s="34" t="s">
        <v>784</v>
      </c>
      <c r="C313" s="35" t="s">
        <v>170</v>
      </c>
      <c r="D313" s="35" t="s">
        <v>52</v>
      </c>
      <c r="E313" s="9"/>
      <c r="F313" s="36"/>
      <c r="G313" s="33">
        <v>110</v>
      </c>
      <c r="H313" s="9">
        <v>77</v>
      </c>
      <c r="I313" s="9">
        <v>96</v>
      </c>
      <c r="J313" s="9">
        <v>51</v>
      </c>
      <c r="K313" s="9">
        <v>68</v>
      </c>
      <c r="L313" s="9">
        <v>56</v>
      </c>
      <c r="M313" s="4">
        <f t="shared" si="148"/>
        <v>458</v>
      </c>
      <c r="N313" s="33"/>
      <c r="O313" s="9">
        <f>IF($D313="理科",IF(AND($M313&gt;='高考-分数线'!$C$2,$G313&gt;='高考-分数线'!$D$2),36,IF($G313&gt;='高考-分数线'!$D$2,18,0)),IF($D313="文科",IF(AND($M313&gt;='高考-分数线'!$C$3,$G313&gt;='高考-分数线'!$D$3),36,IF($G313&gt;='高考-分数线'!$D$3,18,0))))</f>
        <v>18</v>
      </c>
      <c r="P313" s="9">
        <f>IF($D313="理科",IF(AND($M313&gt;='高考-分数线'!$C$2,H313&gt;='高考-分数线'!$E$2),36,IF(H313&gt;='高考-分数线'!$E$2,18,0)),IF($D313="文科",IF(AND($M313&gt;='高考-分数线'!$C$3,H313&gt;='高考-分数线'!$E$3),36,IF(H313&gt;='高考-分数线'!$E$3,18,0))))</f>
        <v>0</v>
      </c>
      <c r="Q313" s="9">
        <f>IF($D313="理科",IF(AND($M313&gt;='高考-分数线'!$C$2,I313&gt;='高考-分数线'!$F$2),36,IF(I313&gt;='高考-分数线'!$F$2,18,0)),IF($D313="文科",IF(AND($M313&gt;='高考-分数线'!$C$3,I313&gt;='高考-分数线'!$F$3),36,IF(I313&gt;='高考-分数线'!$F$3,18,0))))</f>
        <v>0</v>
      </c>
      <c r="R313" s="9">
        <f>IF($D313="理科",IF(AND($M313&gt;='高考-分数线'!$C$2,J313&gt;='高考-分数线'!$G$2),36,IF(J313&gt;='高考-分数线'!$G$2,18,0)),IF($D313="文科",IF(AND($M313&gt;='高考-分数线'!$C$3,J313&gt;='高考-分数线'!$G$3),36,IF(J313&gt;='高考-分数线'!$G$3,18,0))))</f>
        <v>0</v>
      </c>
      <c r="S313" s="9">
        <f>IF($D313="理科",IF(AND($M313&gt;='高考-分数线'!$C$2,K313&gt;='高考-分数线'!$H$2),36,IF(K313&gt;='高考-分数线'!$H$2,18,0)),IF($D313="文科",IF(AND($M313&gt;='高考-分数线'!$C$3,K313&gt;='高考-分数线'!$H$3),36,IF(K313&gt;='高考-分数线'!$H$3,18,0))))</f>
        <v>18</v>
      </c>
      <c r="T313" s="9">
        <f>IF($D313="理科",IF(AND($M313&gt;='高考-分数线'!$C$2,L313&gt;='高考-分数线'!$I$2),36,IF(L313&gt;='高考-分数线'!$I$2,18,0)),IF($D313="文科",IF(AND($M313&gt;='高考-分数线'!$C$3,L313&gt;='高考-分数线'!$I$3),36,IF(L313&gt;='高考-分数线'!$I$3,18,0))))</f>
        <v>0</v>
      </c>
      <c r="U313" s="33"/>
      <c r="V313" s="54" t="s">
        <v>76</v>
      </c>
      <c r="W313" s="9">
        <f t="shared" si="149"/>
        <v>1.8</v>
      </c>
      <c r="X313" s="54" t="s">
        <v>83</v>
      </c>
      <c r="Y313" s="9">
        <f t="shared" si="150"/>
        <v>0</v>
      </c>
      <c r="Z313" s="54" t="s">
        <v>85</v>
      </c>
      <c r="AA313" s="9">
        <f t="shared" si="151"/>
        <v>0</v>
      </c>
      <c r="AB313" s="54" t="s">
        <v>107</v>
      </c>
      <c r="AC313" s="9">
        <f t="shared" si="152"/>
        <v>0</v>
      </c>
      <c r="AD313" s="54" t="s">
        <v>111</v>
      </c>
      <c r="AE313" s="9">
        <f t="shared" si="153"/>
        <v>1.8</v>
      </c>
      <c r="AF313" s="54" t="s">
        <v>112</v>
      </c>
      <c r="AG313" s="9">
        <f t="shared" si="154"/>
        <v>0</v>
      </c>
      <c r="AH313" s="9"/>
      <c r="AI313" s="9" t="s">
        <v>74</v>
      </c>
      <c r="AJ313" s="9">
        <f t="shared" si="155"/>
        <v>1.8</v>
      </c>
      <c r="AK313" s="55" t="s">
        <v>84</v>
      </c>
      <c r="AL313" s="9">
        <f t="shared" si="156"/>
        <v>0</v>
      </c>
      <c r="AM313" s="9" t="s">
        <v>86</v>
      </c>
      <c r="AN313" s="9">
        <f t="shared" si="157"/>
        <v>0</v>
      </c>
      <c r="AO313" s="54" t="s">
        <v>105</v>
      </c>
      <c r="AP313" s="9">
        <f t="shared" si="158"/>
        <v>0</v>
      </c>
      <c r="AQ313" s="54" t="s">
        <v>110</v>
      </c>
      <c r="AR313" s="9">
        <f t="shared" si="159"/>
        <v>1.8</v>
      </c>
      <c r="AS313" s="54" t="s">
        <v>103</v>
      </c>
      <c r="AT313" s="9">
        <f t="shared" si="160"/>
        <v>0</v>
      </c>
      <c r="AU313" s="9"/>
      <c r="AV313" s="54" t="s">
        <v>74</v>
      </c>
      <c r="AW313" s="9">
        <f t="shared" si="161"/>
        <v>2.7</v>
      </c>
      <c r="AX313" s="54" t="s">
        <v>84</v>
      </c>
      <c r="AY313" s="9">
        <f t="shared" si="162"/>
        <v>0</v>
      </c>
      <c r="AZ313" s="54" t="s">
        <v>86</v>
      </c>
      <c r="BA313" s="9">
        <f t="shared" si="163"/>
        <v>0</v>
      </c>
      <c r="BB313" s="54" t="s">
        <v>123</v>
      </c>
      <c r="BC313" s="9">
        <f t="shared" si="164"/>
        <v>0</v>
      </c>
      <c r="BD313" s="54" t="s">
        <v>133</v>
      </c>
      <c r="BE313" s="9">
        <f t="shared" si="165"/>
        <v>2.7</v>
      </c>
      <c r="BF313" s="54" t="s">
        <v>112</v>
      </c>
      <c r="BG313" s="9">
        <f t="shared" si="166"/>
        <v>0</v>
      </c>
      <c r="BH313" s="9"/>
      <c r="BI313" s="54" t="s">
        <v>74</v>
      </c>
      <c r="BJ313" s="9">
        <f t="shared" si="167"/>
        <v>2.7</v>
      </c>
      <c r="BK313" s="55" t="s">
        <v>84</v>
      </c>
      <c r="BL313" s="9">
        <f t="shared" si="168"/>
        <v>0</v>
      </c>
      <c r="BM313" s="54" t="s">
        <v>86</v>
      </c>
      <c r="BN313" s="9">
        <f t="shared" si="169"/>
        <v>0</v>
      </c>
      <c r="BO313" s="54" t="s">
        <v>123</v>
      </c>
      <c r="BP313" s="9">
        <f t="shared" si="170"/>
        <v>0</v>
      </c>
      <c r="BQ313" s="54" t="s">
        <v>133</v>
      </c>
      <c r="BR313" s="9">
        <f t="shared" si="171"/>
        <v>2.7</v>
      </c>
      <c r="BS313" s="54" t="s">
        <v>112</v>
      </c>
      <c r="BT313" s="9">
        <f t="shared" si="172"/>
        <v>0</v>
      </c>
      <c r="BU313" s="9"/>
      <c r="BV313" s="54" t="s">
        <v>77</v>
      </c>
      <c r="BW313" s="9">
        <f t="shared" si="173"/>
        <v>4.5</v>
      </c>
      <c r="BX313" s="55" t="s">
        <v>81</v>
      </c>
      <c r="BY313" s="9">
        <f t="shared" si="174"/>
        <v>0</v>
      </c>
      <c r="BZ313" s="54" t="s">
        <v>86</v>
      </c>
      <c r="CA313" s="9">
        <f t="shared" si="175"/>
        <v>0</v>
      </c>
      <c r="CB313" s="54" t="s">
        <v>105</v>
      </c>
      <c r="CC313" s="9">
        <f t="shared" si="176"/>
        <v>0</v>
      </c>
      <c r="CD313" s="54" t="s">
        <v>108</v>
      </c>
      <c r="CE313" s="9">
        <f t="shared" si="177"/>
        <v>4.5</v>
      </c>
      <c r="CF313" s="54" t="s">
        <v>112</v>
      </c>
      <c r="CG313" s="9">
        <f t="shared" si="178"/>
        <v>0</v>
      </c>
      <c r="CH313" s="9"/>
      <c r="CI313" s="54" t="s">
        <v>77</v>
      </c>
      <c r="CJ313" s="9">
        <f t="shared" si="179"/>
        <v>4.5</v>
      </c>
      <c r="CK313" s="55" t="s">
        <v>81</v>
      </c>
      <c r="CL313" s="9">
        <f t="shared" si="180"/>
        <v>0</v>
      </c>
      <c r="CM313" s="54" t="s">
        <v>86</v>
      </c>
      <c r="CN313" s="9">
        <f t="shared" si="181"/>
        <v>0</v>
      </c>
      <c r="CO313" s="54" t="s">
        <v>105</v>
      </c>
      <c r="CP313" s="9">
        <f t="shared" si="182"/>
        <v>0</v>
      </c>
      <c r="CQ313" s="54" t="s">
        <v>108</v>
      </c>
      <c r="CR313" s="9">
        <f t="shared" si="183"/>
        <v>4.5</v>
      </c>
      <c r="CS313" s="54" t="s">
        <v>112</v>
      </c>
      <c r="CT313" s="9">
        <f t="shared" si="184"/>
        <v>0</v>
      </c>
    </row>
    <row r="314" spans="1:98" x14ac:dyDescent="0.15">
      <c r="A314" s="33" t="s">
        <v>785</v>
      </c>
      <c r="B314" s="34" t="s">
        <v>786</v>
      </c>
      <c r="C314" s="35" t="s">
        <v>170</v>
      </c>
      <c r="D314" s="35" t="s">
        <v>52</v>
      </c>
      <c r="E314" s="9"/>
      <c r="F314" s="36"/>
      <c r="G314" s="33">
        <v>104</v>
      </c>
      <c r="H314" s="9">
        <v>68</v>
      </c>
      <c r="I314" s="9">
        <v>97</v>
      </c>
      <c r="J314" s="9">
        <v>60.5</v>
      </c>
      <c r="K314" s="9">
        <v>58</v>
      </c>
      <c r="L314" s="9">
        <v>68</v>
      </c>
      <c r="M314" s="4">
        <f t="shared" si="148"/>
        <v>455.5</v>
      </c>
      <c r="N314" s="33"/>
      <c r="O314" s="9">
        <f>IF($D314="理科",IF(AND($M314&gt;='高考-分数线'!$C$2,$G314&gt;='高考-分数线'!$D$2),36,IF($G314&gt;='高考-分数线'!$D$2,18,0)),IF($D314="文科",IF(AND($M314&gt;='高考-分数线'!$C$3,$G314&gt;='高考-分数线'!$D$3),36,IF($G314&gt;='高考-分数线'!$D$3,18,0))))</f>
        <v>0</v>
      </c>
      <c r="P314" s="9">
        <f>IF($D314="理科",IF(AND($M314&gt;='高考-分数线'!$C$2,H314&gt;='高考-分数线'!$E$2),36,IF(H314&gt;='高考-分数线'!$E$2,18,0)),IF($D314="文科",IF(AND($M314&gt;='高考-分数线'!$C$3,H314&gt;='高考-分数线'!$E$3),36,IF(H314&gt;='高考-分数线'!$E$3,18,0))))</f>
        <v>0</v>
      </c>
      <c r="Q314" s="9">
        <f>IF($D314="理科",IF(AND($M314&gt;='高考-分数线'!$C$2,I314&gt;='高考-分数线'!$F$2),36,IF(I314&gt;='高考-分数线'!$F$2,18,0)),IF($D314="文科",IF(AND($M314&gt;='高考-分数线'!$C$3,I314&gt;='高考-分数线'!$F$3),36,IF(I314&gt;='高考-分数线'!$F$3,18,0))))</f>
        <v>0</v>
      </c>
      <c r="R314" s="9">
        <f>IF($D314="理科",IF(AND($M314&gt;='高考-分数线'!$C$2,J314&gt;='高考-分数线'!$G$2),36,IF(J314&gt;='高考-分数线'!$G$2,18,0)),IF($D314="文科",IF(AND($M314&gt;='高考-分数线'!$C$3,J314&gt;='高考-分数线'!$G$3),36,IF(J314&gt;='高考-分数线'!$G$3,18,0))))</f>
        <v>0</v>
      </c>
      <c r="S314" s="9">
        <f>IF($D314="理科",IF(AND($M314&gt;='高考-分数线'!$C$2,K314&gt;='高考-分数线'!$H$2),36,IF(K314&gt;='高考-分数线'!$H$2,18,0)),IF($D314="文科",IF(AND($M314&gt;='高考-分数线'!$C$3,K314&gt;='高考-分数线'!$H$3),36,IF(K314&gt;='高考-分数线'!$H$3,18,0))))</f>
        <v>0</v>
      </c>
      <c r="T314" s="9">
        <f>IF($D314="理科",IF(AND($M314&gt;='高考-分数线'!$C$2,L314&gt;='高考-分数线'!$I$2),36,IF(L314&gt;='高考-分数线'!$I$2,18,0)),IF($D314="文科",IF(AND($M314&gt;='高考-分数线'!$C$3,L314&gt;='高考-分数线'!$I$3),36,IF(L314&gt;='高考-分数线'!$I$3,18,0))))</f>
        <v>18</v>
      </c>
      <c r="U314" s="33"/>
      <c r="V314" s="54" t="s">
        <v>78</v>
      </c>
      <c r="W314" s="9">
        <f t="shared" si="149"/>
        <v>0</v>
      </c>
      <c r="X314" s="54" t="s">
        <v>79</v>
      </c>
      <c r="Y314" s="9">
        <f t="shared" si="150"/>
        <v>0</v>
      </c>
      <c r="Z314" s="54" t="s">
        <v>86</v>
      </c>
      <c r="AA314" s="9">
        <f t="shared" si="151"/>
        <v>0</v>
      </c>
      <c r="AB314" s="54" t="s">
        <v>105</v>
      </c>
      <c r="AC314" s="9">
        <f t="shared" si="152"/>
        <v>0</v>
      </c>
      <c r="AD314" s="54" t="s">
        <v>110</v>
      </c>
      <c r="AE314" s="9">
        <f t="shared" si="153"/>
        <v>0</v>
      </c>
      <c r="AF314" s="54" t="s">
        <v>112</v>
      </c>
      <c r="AG314" s="9">
        <f t="shared" si="154"/>
        <v>1.8</v>
      </c>
      <c r="AH314" s="9"/>
      <c r="AI314" s="9" t="s">
        <v>75</v>
      </c>
      <c r="AJ314" s="9">
        <f t="shared" si="155"/>
        <v>0</v>
      </c>
      <c r="AK314" s="55" t="s">
        <v>84</v>
      </c>
      <c r="AL314" s="9">
        <f t="shared" si="156"/>
        <v>0</v>
      </c>
      <c r="AM314" s="9" t="s">
        <v>90</v>
      </c>
      <c r="AN314" s="9">
        <f t="shared" si="157"/>
        <v>0</v>
      </c>
      <c r="AO314" s="54" t="s">
        <v>107</v>
      </c>
      <c r="AP314" s="9">
        <f t="shared" si="158"/>
        <v>0</v>
      </c>
      <c r="AQ314" s="54" t="s">
        <v>110</v>
      </c>
      <c r="AR314" s="9">
        <f t="shared" si="159"/>
        <v>0</v>
      </c>
      <c r="AS314" s="54" t="s">
        <v>112</v>
      </c>
      <c r="AT314" s="9">
        <f t="shared" si="160"/>
        <v>1.8</v>
      </c>
      <c r="AU314" s="9"/>
      <c r="AV314" s="54" t="s">
        <v>75</v>
      </c>
      <c r="AW314" s="9">
        <f t="shared" si="161"/>
        <v>0</v>
      </c>
      <c r="AX314" s="54" t="s">
        <v>84</v>
      </c>
      <c r="AY314" s="9">
        <f t="shared" si="162"/>
        <v>0</v>
      </c>
      <c r="AZ314" s="54" t="s">
        <v>86</v>
      </c>
      <c r="BA314" s="9">
        <f t="shared" si="163"/>
        <v>0</v>
      </c>
      <c r="BB314" s="54" t="s">
        <v>107</v>
      </c>
      <c r="BC314" s="9">
        <f t="shared" si="164"/>
        <v>0</v>
      </c>
      <c r="BD314" s="54" t="s">
        <v>133</v>
      </c>
      <c r="BE314" s="9">
        <f t="shared" si="165"/>
        <v>0</v>
      </c>
      <c r="BF314" s="54" t="s">
        <v>112</v>
      </c>
      <c r="BG314" s="9">
        <f t="shared" si="166"/>
        <v>2.7</v>
      </c>
      <c r="BH314" s="9"/>
      <c r="BI314" s="54" t="s">
        <v>75</v>
      </c>
      <c r="BJ314" s="9">
        <f t="shared" si="167"/>
        <v>0</v>
      </c>
      <c r="BK314" s="55" t="s">
        <v>84</v>
      </c>
      <c r="BL314" s="9">
        <f t="shared" si="168"/>
        <v>0</v>
      </c>
      <c r="BM314" s="54" t="s">
        <v>86</v>
      </c>
      <c r="BN314" s="9">
        <f t="shared" si="169"/>
        <v>0</v>
      </c>
      <c r="BO314" s="54" t="s">
        <v>107</v>
      </c>
      <c r="BP314" s="9">
        <f t="shared" si="170"/>
        <v>0</v>
      </c>
      <c r="BQ314" s="54" t="s">
        <v>133</v>
      </c>
      <c r="BR314" s="9">
        <f t="shared" si="171"/>
        <v>0</v>
      </c>
      <c r="BS314" s="54" t="s">
        <v>112</v>
      </c>
      <c r="BT314" s="9">
        <f t="shared" si="172"/>
        <v>2.7</v>
      </c>
      <c r="BU314" s="9"/>
      <c r="BV314" s="54" t="s">
        <v>77</v>
      </c>
      <c r="BW314" s="9">
        <f t="shared" si="173"/>
        <v>0</v>
      </c>
      <c r="BX314" s="55" t="s">
        <v>81</v>
      </c>
      <c r="BY314" s="9">
        <f t="shared" si="174"/>
        <v>0</v>
      </c>
      <c r="BZ314" s="54" t="s">
        <v>86</v>
      </c>
      <c r="CA314" s="9">
        <f t="shared" si="175"/>
        <v>0</v>
      </c>
      <c r="CB314" s="54" t="s">
        <v>105</v>
      </c>
      <c r="CC314" s="9">
        <f t="shared" si="176"/>
        <v>0</v>
      </c>
      <c r="CD314" s="54" t="s">
        <v>108</v>
      </c>
      <c r="CE314" s="9">
        <f t="shared" si="177"/>
        <v>0</v>
      </c>
      <c r="CF314" s="54" t="s">
        <v>112</v>
      </c>
      <c r="CG314" s="9">
        <f t="shared" si="178"/>
        <v>4.5</v>
      </c>
      <c r="CH314" s="9"/>
      <c r="CI314" s="54" t="s">
        <v>77</v>
      </c>
      <c r="CJ314" s="9">
        <f t="shared" si="179"/>
        <v>0</v>
      </c>
      <c r="CK314" s="55" t="s">
        <v>81</v>
      </c>
      <c r="CL314" s="9">
        <f t="shared" si="180"/>
        <v>0</v>
      </c>
      <c r="CM314" s="54" t="s">
        <v>86</v>
      </c>
      <c r="CN314" s="9">
        <f t="shared" si="181"/>
        <v>0</v>
      </c>
      <c r="CO314" s="54" t="s">
        <v>105</v>
      </c>
      <c r="CP314" s="9">
        <f t="shared" si="182"/>
        <v>0</v>
      </c>
      <c r="CQ314" s="54" t="s">
        <v>108</v>
      </c>
      <c r="CR314" s="9">
        <f t="shared" si="183"/>
        <v>0</v>
      </c>
      <c r="CS314" s="54" t="s">
        <v>112</v>
      </c>
      <c r="CT314" s="9">
        <f t="shared" si="184"/>
        <v>4.5</v>
      </c>
    </row>
    <row r="315" spans="1:98" x14ac:dyDescent="0.15">
      <c r="A315" s="33" t="s">
        <v>787</v>
      </c>
      <c r="B315" s="34" t="s">
        <v>788</v>
      </c>
      <c r="C315" s="35" t="s">
        <v>648</v>
      </c>
      <c r="D315" s="35" t="s">
        <v>52</v>
      </c>
      <c r="E315" s="9"/>
      <c r="F315" s="36"/>
      <c r="G315" s="33">
        <v>100</v>
      </c>
      <c r="H315" s="9">
        <v>77</v>
      </c>
      <c r="I315" s="9">
        <v>86</v>
      </c>
      <c r="J315" s="9">
        <v>65.5</v>
      </c>
      <c r="K315" s="9">
        <v>66</v>
      </c>
      <c r="L315" s="9">
        <v>60</v>
      </c>
      <c r="M315" s="4">
        <f t="shared" si="148"/>
        <v>454.5</v>
      </c>
      <c r="N315" s="33"/>
      <c r="O315" s="9">
        <f>IF($D315="理科",IF(AND($M315&gt;='高考-分数线'!$C$2,$G315&gt;='高考-分数线'!$D$2),36,IF($G315&gt;='高考-分数线'!$D$2,18,0)),IF($D315="文科",IF(AND($M315&gt;='高考-分数线'!$C$3,$G315&gt;='高考-分数线'!$D$3),36,IF($G315&gt;='高考-分数线'!$D$3,18,0))))</f>
        <v>0</v>
      </c>
      <c r="P315" s="9">
        <f>IF($D315="理科",IF(AND($M315&gt;='高考-分数线'!$C$2,H315&gt;='高考-分数线'!$E$2),36,IF(H315&gt;='高考-分数线'!$E$2,18,0)),IF($D315="文科",IF(AND($M315&gt;='高考-分数线'!$C$3,H315&gt;='高考-分数线'!$E$3),36,IF(H315&gt;='高考-分数线'!$E$3,18,0))))</f>
        <v>0</v>
      </c>
      <c r="Q315" s="9">
        <f>IF($D315="理科",IF(AND($M315&gt;='高考-分数线'!$C$2,I315&gt;='高考-分数线'!$F$2),36,IF(I315&gt;='高考-分数线'!$F$2,18,0)),IF($D315="文科",IF(AND($M315&gt;='高考-分数线'!$C$3,I315&gt;='高考-分数线'!$F$3),36,IF(I315&gt;='高考-分数线'!$F$3,18,0))))</f>
        <v>0</v>
      </c>
      <c r="R315" s="9">
        <f>IF($D315="理科",IF(AND($M315&gt;='高考-分数线'!$C$2,J315&gt;='高考-分数线'!$G$2),36,IF(J315&gt;='高考-分数线'!$G$2,18,0)),IF($D315="文科",IF(AND($M315&gt;='高考-分数线'!$C$3,J315&gt;='高考-分数线'!$G$3),36,IF(J315&gt;='高考-分数线'!$G$3,18,0))))</f>
        <v>18</v>
      </c>
      <c r="S315" s="9">
        <f>IF($D315="理科",IF(AND($M315&gt;='高考-分数线'!$C$2,K315&gt;='高考-分数线'!$H$2),36,IF(K315&gt;='高考-分数线'!$H$2,18,0)),IF($D315="文科",IF(AND($M315&gt;='高考-分数线'!$C$3,K315&gt;='高考-分数线'!$H$3),36,IF(K315&gt;='高考-分数线'!$H$3,18,0))))</f>
        <v>18</v>
      </c>
      <c r="T315" s="9">
        <f>IF($D315="理科",IF(AND($M315&gt;='高考-分数线'!$C$2,L315&gt;='高考-分数线'!$I$2),36,IF(L315&gt;='高考-分数线'!$I$2,18,0)),IF($D315="文科",IF(AND($M315&gt;='高考-分数线'!$C$3,L315&gt;='高考-分数线'!$I$3),36,IF(L315&gt;='高考-分数线'!$I$3,18,0))))</f>
        <v>0</v>
      </c>
      <c r="U315" s="33"/>
      <c r="V315" s="54" t="s">
        <v>77</v>
      </c>
      <c r="W315" s="9">
        <f t="shared" si="149"/>
        <v>0</v>
      </c>
      <c r="X315" s="54" t="s">
        <v>81</v>
      </c>
      <c r="Y315" s="9">
        <f t="shared" si="150"/>
        <v>0</v>
      </c>
      <c r="Z315" s="54" t="s">
        <v>90</v>
      </c>
      <c r="AA315" s="9">
        <f t="shared" si="151"/>
        <v>0</v>
      </c>
      <c r="AB315" s="54" t="s">
        <v>123</v>
      </c>
      <c r="AC315" s="9">
        <f t="shared" si="152"/>
        <v>1.8</v>
      </c>
      <c r="AD315" s="54" t="s">
        <v>110</v>
      </c>
      <c r="AE315" s="9">
        <f t="shared" si="153"/>
        <v>1.8</v>
      </c>
      <c r="AF315" s="54" t="s">
        <v>103</v>
      </c>
      <c r="AG315" s="9">
        <f t="shared" si="154"/>
        <v>0</v>
      </c>
      <c r="AH315" s="9"/>
      <c r="AI315" s="9" t="s">
        <v>73</v>
      </c>
      <c r="AJ315" s="9">
        <f t="shared" si="155"/>
        <v>0</v>
      </c>
      <c r="AK315" s="55" t="s">
        <v>79</v>
      </c>
      <c r="AL315" s="9">
        <f t="shared" si="156"/>
        <v>0</v>
      </c>
      <c r="AM315" s="9" t="s">
        <v>85</v>
      </c>
      <c r="AN315" s="9">
        <f t="shared" si="157"/>
        <v>0</v>
      </c>
      <c r="AO315" s="54" t="s">
        <v>105</v>
      </c>
      <c r="AP315" s="9">
        <f t="shared" si="158"/>
        <v>1.8</v>
      </c>
      <c r="AQ315" s="54" t="s">
        <v>111</v>
      </c>
      <c r="AR315" s="9">
        <f t="shared" si="159"/>
        <v>1.8</v>
      </c>
      <c r="AS315" s="54" t="s">
        <v>103</v>
      </c>
      <c r="AT315" s="9">
        <f t="shared" si="160"/>
        <v>0</v>
      </c>
      <c r="AU315" s="9"/>
      <c r="AV315" s="54" t="s">
        <v>77</v>
      </c>
      <c r="AW315" s="9">
        <f t="shared" si="161"/>
        <v>0</v>
      </c>
      <c r="AX315" s="54" t="s">
        <v>80</v>
      </c>
      <c r="AY315" s="9">
        <f t="shared" si="162"/>
        <v>0</v>
      </c>
      <c r="AZ315" s="54" t="s">
        <v>90</v>
      </c>
      <c r="BA315" s="9">
        <f t="shared" si="163"/>
        <v>0</v>
      </c>
      <c r="BB315" s="54" t="s">
        <v>123</v>
      </c>
      <c r="BC315" s="9">
        <f t="shared" si="164"/>
        <v>2.7</v>
      </c>
      <c r="BD315" s="54" t="s">
        <v>133</v>
      </c>
      <c r="BE315" s="9">
        <f t="shared" si="165"/>
        <v>2.7</v>
      </c>
      <c r="BF315" s="54" t="s">
        <v>103</v>
      </c>
      <c r="BG315" s="9">
        <f t="shared" si="166"/>
        <v>0</v>
      </c>
      <c r="BH315" s="9"/>
      <c r="BI315" s="54" t="s">
        <v>77</v>
      </c>
      <c r="BJ315" s="9">
        <f t="shared" si="167"/>
        <v>0</v>
      </c>
      <c r="BK315" s="55" t="s">
        <v>80</v>
      </c>
      <c r="BL315" s="9">
        <f t="shared" si="168"/>
        <v>0</v>
      </c>
      <c r="BM315" s="54" t="s">
        <v>90</v>
      </c>
      <c r="BN315" s="9">
        <f t="shared" si="169"/>
        <v>0</v>
      </c>
      <c r="BO315" s="54" t="s">
        <v>123</v>
      </c>
      <c r="BP315" s="9">
        <f t="shared" si="170"/>
        <v>2.7</v>
      </c>
      <c r="BQ315" s="54" t="s">
        <v>133</v>
      </c>
      <c r="BR315" s="9">
        <f t="shared" si="171"/>
        <v>2.7</v>
      </c>
      <c r="BS315" s="54" t="s">
        <v>103</v>
      </c>
      <c r="BT315" s="9">
        <f t="shared" si="172"/>
        <v>0</v>
      </c>
      <c r="BU315" s="9"/>
      <c r="BV315" s="54" t="s">
        <v>73</v>
      </c>
      <c r="BW315" s="9">
        <f t="shared" si="173"/>
        <v>0</v>
      </c>
      <c r="BX315" s="55" t="s">
        <v>84</v>
      </c>
      <c r="BY315" s="9">
        <f t="shared" si="174"/>
        <v>0</v>
      </c>
      <c r="BZ315" s="54" t="s">
        <v>85</v>
      </c>
      <c r="CA315" s="9">
        <f t="shared" si="175"/>
        <v>0</v>
      </c>
      <c r="CB315" s="54" t="s">
        <v>105</v>
      </c>
      <c r="CC315" s="9">
        <f t="shared" si="176"/>
        <v>4.5</v>
      </c>
      <c r="CD315" s="54" t="s">
        <v>108</v>
      </c>
      <c r="CE315" s="9">
        <f t="shared" si="177"/>
        <v>4.5</v>
      </c>
      <c r="CF315" s="54" t="s">
        <v>112</v>
      </c>
      <c r="CG315" s="9">
        <f t="shared" si="178"/>
        <v>0</v>
      </c>
      <c r="CH315" s="9"/>
      <c r="CI315" s="54" t="s">
        <v>73</v>
      </c>
      <c r="CJ315" s="9">
        <f t="shared" si="179"/>
        <v>0</v>
      </c>
      <c r="CK315" s="55" t="s">
        <v>84</v>
      </c>
      <c r="CL315" s="9">
        <f t="shared" si="180"/>
        <v>0</v>
      </c>
      <c r="CM315" s="54" t="s">
        <v>85</v>
      </c>
      <c r="CN315" s="9">
        <f t="shared" si="181"/>
        <v>0</v>
      </c>
      <c r="CO315" s="54" t="s">
        <v>105</v>
      </c>
      <c r="CP315" s="9">
        <f t="shared" si="182"/>
        <v>4.5</v>
      </c>
      <c r="CQ315" s="54" t="s">
        <v>108</v>
      </c>
      <c r="CR315" s="9">
        <f t="shared" si="183"/>
        <v>4.5</v>
      </c>
      <c r="CS315" s="54" t="s">
        <v>112</v>
      </c>
      <c r="CT315" s="9">
        <f t="shared" si="184"/>
        <v>0</v>
      </c>
    </row>
    <row r="316" spans="1:98" x14ac:dyDescent="0.15">
      <c r="A316" s="33" t="s">
        <v>789</v>
      </c>
      <c r="B316" s="34" t="s">
        <v>790</v>
      </c>
      <c r="C316" s="35" t="s">
        <v>170</v>
      </c>
      <c r="D316" s="35" t="s">
        <v>52</v>
      </c>
      <c r="E316" s="9"/>
      <c r="F316" s="36"/>
      <c r="G316" s="33">
        <v>113</v>
      </c>
      <c r="H316" s="9">
        <v>71</v>
      </c>
      <c r="I316" s="9">
        <v>75</v>
      </c>
      <c r="J316" s="9">
        <v>62</v>
      </c>
      <c r="K316" s="9">
        <v>62</v>
      </c>
      <c r="L316" s="9">
        <v>71</v>
      </c>
      <c r="M316" s="4">
        <f t="shared" si="148"/>
        <v>454</v>
      </c>
      <c r="N316" s="33"/>
      <c r="O316" s="9">
        <f>IF($D316="理科",IF(AND($M316&gt;='高考-分数线'!$C$2,$G316&gt;='高考-分数线'!$D$2),36,IF($G316&gt;='高考-分数线'!$D$2,18,0)),IF($D316="文科",IF(AND($M316&gt;='高考-分数线'!$C$3,$G316&gt;='高考-分数线'!$D$3),36,IF($G316&gt;='高考-分数线'!$D$3,18,0))))</f>
        <v>18</v>
      </c>
      <c r="P316" s="9">
        <f>IF($D316="理科",IF(AND($M316&gt;='高考-分数线'!$C$2,H316&gt;='高考-分数线'!$E$2),36,IF(H316&gt;='高考-分数线'!$E$2,18,0)),IF($D316="文科",IF(AND($M316&gt;='高考-分数线'!$C$3,H316&gt;='高考-分数线'!$E$3),36,IF(H316&gt;='高考-分数线'!$E$3,18,0))))</f>
        <v>0</v>
      </c>
      <c r="Q316" s="9">
        <f>IF($D316="理科",IF(AND($M316&gt;='高考-分数线'!$C$2,I316&gt;='高考-分数线'!$F$2),36,IF(I316&gt;='高考-分数线'!$F$2,18,0)),IF($D316="文科",IF(AND($M316&gt;='高考-分数线'!$C$3,I316&gt;='高考-分数线'!$F$3),36,IF(I316&gt;='高考-分数线'!$F$3,18,0))))</f>
        <v>0</v>
      </c>
      <c r="R316" s="9">
        <f>IF($D316="理科",IF(AND($M316&gt;='高考-分数线'!$C$2,J316&gt;='高考-分数线'!$G$2),36,IF(J316&gt;='高考-分数线'!$G$2,18,0)),IF($D316="文科",IF(AND($M316&gt;='高考-分数线'!$C$3,J316&gt;='高考-分数线'!$G$3),36,IF(J316&gt;='高考-分数线'!$G$3,18,0))))</f>
        <v>0</v>
      </c>
      <c r="S316" s="9">
        <f>IF($D316="理科",IF(AND($M316&gt;='高考-分数线'!$C$2,K316&gt;='高考-分数线'!$H$2),36,IF(K316&gt;='高考-分数线'!$H$2,18,0)),IF($D316="文科",IF(AND($M316&gt;='高考-分数线'!$C$3,K316&gt;='高考-分数线'!$H$3),36,IF(K316&gt;='高考-分数线'!$H$3,18,0))))</f>
        <v>18</v>
      </c>
      <c r="T316" s="9">
        <f>IF($D316="理科",IF(AND($M316&gt;='高考-分数线'!$C$2,L316&gt;='高考-分数线'!$I$2),36,IF(L316&gt;='高考-分数线'!$I$2,18,0)),IF($D316="文科",IF(AND($M316&gt;='高考-分数线'!$C$3,L316&gt;='高考-分数线'!$I$3),36,IF(L316&gt;='高考-分数线'!$I$3,18,0))))</f>
        <v>18</v>
      </c>
      <c r="U316" s="33"/>
      <c r="V316" s="54" t="s">
        <v>74</v>
      </c>
      <c r="W316" s="9">
        <f t="shared" si="149"/>
        <v>1.8</v>
      </c>
      <c r="X316" s="54" t="s">
        <v>84</v>
      </c>
      <c r="Y316" s="9">
        <f t="shared" si="150"/>
        <v>0</v>
      </c>
      <c r="Z316" s="54" t="s">
        <v>88</v>
      </c>
      <c r="AA316" s="9">
        <f t="shared" si="151"/>
        <v>0</v>
      </c>
      <c r="AB316" s="54" t="s">
        <v>105</v>
      </c>
      <c r="AC316" s="9">
        <f t="shared" si="152"/>
        <v>0</v>
      </c>
      <c r="AD316" s="54" t="s">
        <v>110</v>
      </c>
      <c r="AE316" s="9">
        <f t="shared" si="153"/>
        <v>1.8</v>
      </c>
      <c r="AF316" s="54" t="s">
        <v>112</v>
      </c>
      <c r="AG316" s="9">
        <f t="shared" si="154"/>
        <v>1.8</v>
      </c>
      <c r="AH316" s="9"/>
      <c r="AI316" s="9" t="s">
        <v>75</v>
      </c>
      <c r="AJ316" s="9">
        <f t="shared" si="155"/>
        <v>1.8</v>
      </c>
      <c r="AK316" s="55" t="s">
        <v>81</v>
      </c>
      <c r="AL316" s="9">
        <f t="shared" si="156"/>
        <v>0</v>
      </c>
      <c r="AM316" s="9" t="s">
        <v>90</v>
      </c>
      <c r="AN316" s="9">
        <f t="shared" si="157"/>
        <v>0</v>
      </c>
      <c r="AO316" s="54" t="s">
        <v>105</v>
      </c>
      <c r="AP316" s="9">
        <f t="shared" si="158"/>
        <v>0</v>
      </c>
      <c r="AQ316" s="54" t="s">
        <v>110</v>
      </c>
      <c r="AR316" s="9">
        <f t="shared" si="159"/>
        <v>1.8</v>
      </c>
      <c r="AS316" s="54" t="s">
        <v>112</v>
      </c>
      <c r="AT316" s="9">
        <f t="shared" si="160"/>
        <v>1.8</v>
      </c>
      <c r="AU316" s="9"/>
      <c r="AV316" s="54" t="s">
        <v>76</v>
      </c>
      <c r="AW316" s="9">
        <f t="shared" si="161"/>
        <v>2.7</v>
      </c>
      <c r="AX316" s="54" t="s">
        <v>81</v>
      </c>
      <c r="AY316" s="9">
        <f t="shared" si="162"/>
        <v>0</v>
      </c>
      <c r="AZ316" s="54" t="s">
        <v>89</v>
      </c>
      <c r="BA316" s="9">
        <f t="shared" si="163"/>
        <v>0</v>
      </c>
      <c r="BB316" s="54" t="s">
        <v>105</v>
      </c>
      <c r="BC316" s="9">
        <f t="shared" si="164"/>
        <v>0</v>
      </c>
      <c r="BD316" s="54" t="s">
        <v>133</v>
      </c>
      <c r="BE316" s="9">
        <f t="shared" si="165"/>
        <v>2.7</v>
      </c>
      <c r="BF316" s="54" t="s">
        <v>112</v>
      </c>
      <c r="BG316" s="9">
        <f t="shared" si="166"/>
        <v>2.7</v>
      </c>
      <c r="BH316" s="9"/>
      <c r="BI316" s="54" t="s">
        <v>76</v>
      </c>
      <c r="BJ316" s="9">
        <f t="shared" si="167"/>
        <v>2.7</v>
      </c>
      <c r="BK316" s="55" t="s">
        <v>81</v>
      </c>
      <c r="BL316" s="9">
        <f t="shared" si="168"/>
        <v>0</v>
      </c>
      <c r="BM316" s="54" t="s">
        <v>89</v>
      </c>
      <c r="BN316" s="9">
        <f t="shared" si="169"/>
        <v>0</v>
      </c>
      <c r="BO316" s="54" t="s">
        <v>105</v>
      </c>
      <c r="BP316" s="9">
        <f t="shared" si="170"/>
        <v>0</v>
      </c>
      <c r="BQ316" s="54" t="s">
        <v>133</v>
      </c>
      <c r="BR316" s="9">
        <f t="shared" si="171"/>
        <v>2.7</v>
      </c>
      <c r="BS316" s="54" t="s">
        <v>112</v>
      </c>
      <c r="BT316" s="9">
        <f t="shared" si="172"/>
        <v>2.7</v>
      </c>
      <c r="BU316" s="9"/>
      <c r="BV316" s="54" t="s">
        <v>77</v>
      </c>
      <c r="BW316" s="9">
        <f t="shared" si="173"/>
        <v>4.5</v>
      </c>
      <c r="BX316" s="55" t="s">
        <v>81</v>
      </c>
      <c r="BY316" s="9">
        <f t="shared" si="174"/>
        <v>0</v>
      </c>
      <c r="BZ316" s="54" t="s">
        <v>86</v>
      </c>
      <c r="CA316" s="9">
        <f t="shared" si="175"/>
        <v>0</v>
      </c>
      <c r="CB316" s="54" t="s">
        <v>105</v>
      </c>
      <c r="CC316" s="9">
        <f t="shared" si="176"/>
        <v>0</v>
      </c>
      <c r="CD316" s="54" t="s">
        <v>108</v>
      </c>
      <c r="CE316" s="9">
        <f t="shared" si="177"/>
        <v>4.5</v>
      </c>
      <c r="CF316" s="54" t="s">
        <v>112</v>
      </c>
      <c r="CG316" s="9">
        <f t="shared" si="178"/>
        <v>4.5</v>
      </c>
      <c r="CH316" s="9"/>
      <c r="CI316" s="54" t="s">
        <v>77</v>
      </c>
      <c r="CJ316" s="9">
        <f t="shared" si="179"/>
        <v>4.5</v>
      </c>
      <c r="CK316" s="55" t="s">
        <v>81</v>
      </c>
      <c r="CL316" s="9">
        <f t="shared" si="180"/>
        <v>0</v>
      </c>
      <c r="CM316" s="54" t="s">
        <v>86</v>
      </c>
      <c r="CN316" s="9">
        <f t="shared" si="181"/>
        <v>0</v>
      </c>
      <c r="CO316" s="54" t="s">
        <v>105</v>
      </c>
      <c r="CP316" s="9">
        <f t="shared" si="182"/>
        <v>0</v>
      </c>
      <c r="CQ316" s="54" t="s">
        <v>108</v>
      </c>
      <c r="CR316" s="9">
        <f t="shared" si="183"/>
        <v>4.5</v>
      </c>
      <c r="CS316" s="54" t="s">
        <v>112</v>
      </c>
      <c r="CT316" s="9">
        <f t="shared" si="184"/>
        <v>4.5</v>
      </c>
    </row>
    <row r="317" spans="1:98" x14ac:dyDescent="0.15">
      <c r="A317" s="33" t="s">
        <v>791</v>
      </c>
      <c r="B317" s="34" t="s">
        <v>792</v>
      </c>
      <c r="C317" s="35" t="s">
        <v>170</v>
      </c>
      <c r="D317" s="35" t="s">
        <v>52</v>
      </c>
      <c r="E317" s="9"/>
      <c r="F317" s="36"/>
      <c r="G317" s="33">
        <v>97</v>
      </c>
      <c r="H317" s="9">
        <v>51</v>
      </c>
      <c r="I317" s="9">
        <v>124</v>
      </c>
      <c r="J317" s="9">
        <v>60</v>
      </c>
      <c r="K317" s="9">
        <v>55.5</v>
      </c>
      <c r="L317" s="9">
        <v>65.5</v>
      </c>
      <c r="M317" s="4">
        <f t="shared" si="148"/>
        <v>453</v>
      </c>
      <c r="N317" s="33"/>
      <c r="O317" s="9">
        <f>IF($D317="理科",IF(AND($M317&gt;='高考-分数线'!$C$2,$G317&gt;='高考-分数线'!$D$2),36,IF($G317&gt;='高考-分数线'!$D$2,18,0)),IF($D317="文科",IF(AND($M317&gt;='高考-分数线'!$C$3,$G317&gt;='高考-分数线'!$D$3),36,IF($G317&gt;='高考-分数线'!$D$3,18,0))))</f>
        <v>0</v>
      </c>
      <c r="P317" s="9">
        <f>IF($D317="理科",IF(AND($M317&gt;='高考-分数线'!$C$2,H317&gt;='高考-分数线'!$E$2),36,IF(H317&gt;='高考-分数线'!$E$2,18,0)),IF($D317="文科",IF(AND($M317&gt;='高考-分数线'!$C$3,H317&gt;='高考-分数线'!$E$3),36,IF(H317&gt;='高考-分数线'!$E$3,18,0))))</f>
        <v>0</v>
      </c>
      <c r="Q317" s="9">
        <f>IF($D317="理科",IF(AND($M317&gt;='高考-分数线'!$C$2,I317&gt;='高考-分数线'!$F$2),36,IF(I317&gt;='高考-分数线'!$F$2,18,0)),IF($D317="文科",IF(AND($M317&gt;='高考-分数线'!$C$3,I317&gt;='高考-分数线'!$F$3),36,IF(I317&gt;='高考-分数线'!$F$3,18,0))))</f>
        <v>18</v>
      </c>
      <c r="R317" s="9">
        <f>IF($D317="理科",IF(AND($M317&gt;='高考-分数线'!$C$2,J317&gt;='高考-分数线'!$G$2),36,IF(J317&gt;='高考-分数线'!$G$2,18,0)),IF($D317="文科",IF(AND($M317&gt;='高考-分数线'!$C$3,J317&gt;='高考-分数线'!$G$3),36,IF(J317&gt;='高考-分数线'!$G$3,18,0))))</f>
        <v>0</v>
      </c>
      <c r="S317" s="9">
        <f>IF($D317="理科",IF(AND($M317&gt;='高考-分数线'!$C$2,K317&gt;='高考-分数线'!$H$2),36,IF(K317&gt;='高考-分数线'!$H$2,18,0)),IF($D317="文科",IF(AND($M317&gt;='高考-分数线'!$C$3,K317&gt;='高考-分数线'!$H$3),36,IF(K317&gt;='高考-分数线'!$H$3,18,0))))</f>
        <v>0</v>
      </c>
      <c r="T317" s="9">
        <f>IF($D317="理科",IF(AND($M317&gt;='高考-分数线'!$C$2,L317&gt;='高考-分数线'!$I$2),36,IF(L317&gt;='高考-分数线'!$I$2,18,0)),IF($D317="文科",IF(AND($M317&gt;='高考-分数线'!$C$3,L317&gt;='高考-分数线'!$I$3),36,IF(L317&gt;='高考-分数线'!$I$3,18,0))))</f>
        <v>18</v>
      </c>
      <c r="U317" s="33"/>
      <c r="V317" s="54" t="s">
        <v>74</v>
      </c>
      <c r="W317" s="9">
        <f t="shared" si="149"/>
        <v>0</v>
      </c>
      <c r="X317" s="54" t="s">
        <v>79</v>
      </c>
      <c r="Y317" s="9">
        <f t="shared" si="150"/>
        <v>0</v>
      </c>
      <c r="Z317" s="54" t="s">
        <v>86</v>
      </c>
      <c r="AA317" s="9">
        <f t="shared" si="151"/>
        <v>1.8</v>
      </c>
      <c r="AB317" s="54" t="s">
        <v>107</v>
      </c>
      <c r="AC317" s="9">
        <f t="shared" si="152"/>
        <v>0</v>
      </c>
      <c r="AD317" s="54" t="s">
        <v>110</v>
      </c>
      <c r="AE317" s="9">
        <f t="shared" si="153"/>
        <v>0</v>
      </c>
      <c r="AF317" s="54" t="s">
        <v>103</v>
      </c>
      <c r="AG317" s="9">
        <f t="shared" si="154"/>
        <v>1.8</v>
      </c>
      <c r="AH317" s="9"/>
      <c r="AI317" s="9" t="s">
        <v>74</v>
      </c>
      <c r="AJ317" s="9">
        <f t="shared" si="155"/>
        <v>0</v>
      </c>
      <c r="AK317" s="55" t="s">
        <v>80</v>
      </c>
      <c r="AL317" s="9">
        <f t="shared" si="156"/>
        <v>0</v>
      </c>
      <c r="AM317" s="9" t="s">
        <v>86</v>
      </c>
      <c r="AN317" s="9">
        <f t="shared" si="157"/>
        <v>1.8</v>
      </c>
      <c r="AO317" s="54" t="s">
        <v>105</v>
      </c>
      <c r="AP317" s="9">
        <f t="shared" si="158"/>
        <v>0</v>
      </c>
      <c r="AQ317" s="54" t="s">
        <v>110</v>
      </c>
      <c r="AR317" s="9">
        <f t="shared" si="159"/>
        <v>0</v>
      </c>
      <c r="AS317" s="54" t="s">
        <v>103</v>
      </c>
      <c r="AT317" s="9">
        <f t="shared" si="160"/>
        <v>1.8</v>
      </c>
      <c r="AU317" s="9"/>
      <c r="AV317" s="54" t="s">
        <v>74</v>
      </c>
      <c r="AW317" s="9">
        <f t="shared" si="161"/>
        <v>0</v>
      </c>
      <c r="AX317" s="54" t="s">
        <v>79</v>
      </c>
      <c r="AY317" s="9">
        <f t="shared" si="162"/>
        <v>0</v>
      </c>
      <c r="AZ317" s="54" t="s">
        <v>86</v>
      </c>
      <c r="BA317" s="9">
        <f t="shared" si="163"/>
        <v>2.7</v>
      </c>
      <c r="BB317" s="54" t="s">
        <v>105</v>
      </c>
      <c r="BC317" s="9">
        <f t="shared" si="164"/>
        <v>0</v>
      </c>
      <c r="BD317" s="54" t="s">
        <v>128</v>
      </c>
      <c r="BE317" s="9">
        <f t="shared" si="165"/>
        <v>0</v>
      </c>
      <c r="BF317" s="54" t="s">
        <v>112</v>
      </c>
      <c r="BG317" s="9">
        <f t="shared" si="166"/>
        <v>2.7</v>
      </c>
      <c r="BH317" s="9"/>
      <c r="BI317" s="54" t="s">
        <v>74</v>
      </c>
      <c r="BJ317" s="9">
        <f t="shared" si="167"/>
        <v>0</v>
      </c>
      <c r="BK317" s="55" t="s">
        <v>79</v>
      </c>
      <c r="BL317" s="9">
        <f t="shared" si="168"/>
        <v>0</v>
      </c>
      <c r="BM317" s="54" t="s">
        <v>86</v>
      </c>
      <c r="BN317" s="9">
        <f t="shared" si="169"/>
        <v>2.7</v>
      </c>
      <c r="BO317" s="54" t="s">
        <v>105</v>
      </c>
      <c r="BP317" s="9">
        <f t="shared" si="170"/>
        <v>0</v>
      </c>
      <c r="BQ317" s="54" t="s">
        <v>128</v>
      </c>
      <c r="BR317" s="9">
        <f t="shared" si="171"/>
        <v>0</v>
      </c>
      <c r="BS317" s="54" t="s">
        <v>112</v>
      </c>
      <c r="BT317" s="9">
        <f t="shared" si="172"/>
        <v>2.7</v>
      </c>
      <c r="BU317" s="9"/>
      <c r="BV317" s="54" t="s">
        <v>77</v>
      </c>
      <c r="BW317" s="9">
        <f t="shared" si="173"/>
        <v>0</v>
      </c>
      <c r="BX317" s="55" t="s">
        <v>81</v>
      </c>
      <c r="BY317" s="9">
        <f t="shared" si="174"/>
        <v>0</v>
      </c>
      <c r="BZ317" s="54" t="s">
        <v>86</v>
      </c>
      <c r="CA317" s="9">
        <f t="shared" si="175"/>
        <v>4.5</v>
      </c>
      <c r="CB317" s="54" t="s">
        <v>105</v>
      </c>
      <c r="CC317" s="9">
        <f t="shared" si="176"/>
        <v>0</v>
      </c>
      <c r="CD317" s="54" t="s">
        <v>108</v>
      </c>
      <c r="CE317" s="9">
        <f t="shared" si="177"/>
        <v>0</v>
      </c>
      <c r="CF317" s="54" t="s">
        <v>112</v>
      </c>
      <c r="CG317" s="9">
        <f t="shared" si="178"/>
        <v>4.5</v>
      </c>
      <c r="CH317" s="9"/>
      <c r="CI317" s="54" t="s">
        <v>77</v>
      </c>
      <c r="CJ317" s="9">
        <f t="shared" si="179"/>
        <v>0</v>
      </c>
      <c r="CK317" s="55" t="s">
        <v>81</v>
      </c>
      <c r="CL317" s="9">
        <f t="shared" si="180"/>
        <v>0</v>
      </c>
      <c r="CM317" s="54" t="s">
        <v>86</v>
      </c>
      <c r="CN317" s="9">
        <f t="shared" si="181"/>
        <v>4.5</v>
      </c>
      <c r="CO317" s="54" t="s">
        <v>105</v>
      </c>
      <c r="CP317" s="9">
        <f t="shared" si="182"/>
        <v>0</v>
      </c>
      <c r="CQ317" s="54" t="s">
        <v>108</v>
      </c>
      <c r="CR317" s="9">
        <f t="shared" si="183"/>
        <v>0</v>
      </c>
      <c r="CS317" s="54" t="s">
        <v>112</v>
      </c>
      <c r="CT317" s="9">
        <f t="shared" si="184"/>
        <v>4.5</v>
      </c>
    </row>
    <row r="318" spans="1:98" x14ac:dyDescent="0.15">
      <c r="A318" s="33" t="s">
        <v>793</v>
      </c>
      <c r="B318" s="34" t="s">
        <v>794</v>
      </c>
      <c r="C318" s="35" t="s">
        <v>170</v>
      </c>
      <c r="D318" s="35" t="s">
        <v>52</v>
      </c>
      <c r="E318" s="9"/>
      <c r="F318" s="36"/>
      <c r="G318" s="33">
        <v>96</v>
      </c>
      <c r="H318" s="9">
        <v>68</v>
      </c>
      <c r="I318" s="9">
        <v>116</v>
      </c>
      <c r="J318" s="9">
        <v>64</v>
      </c>
      <c r="K318" s="9">
        <v>51.5</v>
      </c>
      <c r="L318" s="9">
        <v>55</v>
      </c>
      <c r="M318" s="4">
        <f t="shared" si="148"/>
        <v>450.5</v>
      </c>
      <c r="N318" s="33"/>
      <c r="O318" s="9">
        <f>IF($D318="理科",IF(AND($M318&gt;='高考-分数线'!$C$2,$G318&gt;='高考-分数线'!$D$2),36,IF($G318&gt;='高考-分数线'!$D$2,18,0)),IF($D318="文科",IF(AND($M318&gt;='高考-分数线'!$C$3,$G318&gt;='高考-分数线'!$D$3),36,IF($G318&gt;='高考-分数线'!$D$3,18,0))))</f>
        <v>0</v>
      </c>
      <c r="P318" s="9">
        <f>IF($D318="理科",IF(AND($M318&gt;='高考-分数线'!$C$2,H318&gt;='高考-分数线'!$E$2),36,IF(H318&gt;='高考-分数线'!$E$2,18,0)),IF($D318="文科",IF(AND($M318&gt;='高考-分数线'!$C$3,H318&gt;='高考-分数线'!$E$3),36,IF(H318&gt;='高考-分数线'!$E$3,18,0))))</f>
        <v>0</v>
      </c>
      <c r="Q318" s="9">
        <f>IF($D318="理科",IF(AND($M318&gt;='高考-分数线'!$C$2,I318&gt;='高考-分数线'!$F$2),36,IF(I318&gt;='高考-分数线'!$F$2,18,0)),IF($D318="文科",IF(AND($M318&gt;='高考-分数线'!$C$3,I318&gt;='高考-分数线'!$F$3),36,IF(I318&gt;='高考-分数线'!$F$3,18,0))))</f>
        <v>18</v>
      </c>
      <c r="R318" s="9">
        <f>IF($D318="理科",IF(AND($M318&gt;='高考-分数线'!$C$2,J318&gt;='高考-分数线'!$G$2),36,IF(J318&gt;='高考-分数线'!$G$2,18,0)),IF($D318="文科",IF(AND($M318&gt;='高考-分数线'!$C$3,J318&gt;='高考-分数线'!$G$3),36,IF(J318&gt;='高考-分数线'!$G$3,18,0))))</f>
        <v>0</v>
      </c>
      <c r="S318" s="9">
        <f>IF($D318="理科",IF(AND($M318&gt;='高考-分数线'!$C$2,K318&gt;='高考-分数线'!$H$2),36,IF(K318&gt;='高考-分数线'!$H$2,18,0)),IF($D318="文科",IF(AND($M318&gt;='高考-分数线'!$C$3,K318&gt;='高考-分数线'!$H$3),36,IF(K318&gt;='高考-分数线'!$H$3,18,0))))</f>
        <v>0</v>
      </c>
      <c r="T318" s="9">
        <f>IF($D318="理科",IF(AND($M318&gt;='高考-分数线'!$C$2,L318&gt;='高考-分数线'!$I$2),36,IF(L318&gt;='高考-分数线'!$I$2,18,0)),IF($D318="文科",IF(AND($M318&gt;='高考-分数线'!$C$3,L318&gt;='高考-分数线'!$I$3),36,IF(L318&gt;='高考-分数线'!$I$3,18,0))))</f>
        <v>0</v>
      </c>
      <c r="U318" s="33"/>
      <c r="V318" s="54" t="s">
        <v>75</v>
      </c>
      <c r="W318" s="9">
        <f t="shared" si="149"/>
        <v>0</v>
      </c>
      <c r="X318" s="54" t="s">
        <v>80</v>
      </c>
      <c r="Y318" s="9">
        <f t="shared" si="150"/>
        <v>0</v>
      </c>
      <c r="Z318" s="54" t="s">
        <v>89</v>
      </c>
      <c r="AA318" s="9">
        <f t="shared" si="151"/>
        <v>1.8</v>
      </c>
      <c r="AB318" s="54" t="s">
        <v>123</v>
      </c>
      <c r="AC318" s="9">
        <f t="shared" si="152"/>
        <v>0</v>
      </c>
      <c r="AD318" s="54" t="s">
        <v>111</v>
      </c>
      <c r="AE318" s="9">
        <f t="shared" si="153"/>
        <v>0</v>
      </c>
      <c r="AF318" s="54" t="s">
        <v>103</v>
      </c>
      <c r="AG318" s="9">
        <f t="shared" si="154"/>
        <v>0</v>
      </c>
      <c r="AH318" s="9"/>
      <c r="AI318" s="9" t="s">
        <v>76</v>
      </c>
      <c r="AJ318" s="9">
        <f t="shared" si="155"/>
        <v>0</v>
      </c>
      <c r="AK318" s="55" t="s">
        <v>80</v>
      </c>
      <c r="AL318" s="9">
        <f t="shared" si="156"/>
        <v>0</v>
      </c>
      <c r="AM318" s="9" t="s">
        <v>87</v>
      </c>
      <c r="AN318" s="9">
        <f t="shared" si="157"/>
        <v>1.8</v>
      </c>
      <c r="AO318" s="54" t="s">
        <v>123</v>
      </c>
      <c r="AP318" s="9">
        <f t="shared" si="158"/>
        <v>0</v>
      </c>
      <c r="AQ318" s="54" t="s">
        <v>110</v>
      </c>
      <c r="AR318" s="9">
        <f t="shared" si="159"/>
        <v>0</v>
      </c>
      <c r="AS318" s="54" t="s">
        <v>103</v>
      </c>
      <c r="AT318" s="9">
        <f t="shared" si="160"/>
        <v>0</v>
      </c>
      <c r="AU318" s="9"/>
      <c r="AV318" s="54" t="s">
        <v>76</v>
      </c>
      <c r="AW318" s="9">
        <f t="shared" si="161"/>
        <v>0</v>
      </c>
      <c r="AX318" s="54" t="s">
        <v>79</v>
      </c>
      <c r="AY318" s="9">
        <f t="shared" si="162"/>
        <v>0</v>
      </c>
      <c r="AZ318" s="54" t="s">
        <v>87</v>
      </c>
      <c r="BA318" s="9">
        <f t="shared" si="163"/>
        <v>2.7</v>
      </c>
      <c r="BB318" s="54" t="s">
        <v>123</v>
      </c>
      <c r="BC318" s="9">
        <f t="shared" si="164"/>
        <v>0</v>
      </c>
      <c r="BD318" s="54" t="s">
        <v>128</v>
      </c>
      <c r="BE318" s="9">
        <f t="shared" si="165"/>
        <v>0</v>
      </c>
      <c r="BF318" s="54" t="s">
        <v>126</v>
      </c>
      <c r="BG318" s="9">
        <f t="shared" si="166"/>
        <v>0</v>
      </c>
      <c r="BH318" s="9"/>
      <c r="BI318" s="54" t="s">
        <v>76</v>
      </c>
      <c r="BJ318" s="9">
        <f t="shared" si="167"/>
        <v>0</v>
      </c>
      <c r="BK318" s="55" t="s">
        <v>79</v>
      </c>
      <c r="BL318" s="9">
        <f t="shared" si="168"/>
        <v>0</v>
      </c>
      <c r="BM318" s="54" t="s">
        <v>87</v>
      </c>
      <c r="BN318" s="9">
        <f t="shared" si="169"/>
        <v>2.7</v>
      </c>
      <c r="BO318" s="54" t="s">
        <v>123</v>
      </c>
      <c r="BP318" s="9">
        <f t="shared" si="170"/>
        <v>0</v>
      </c>
      <c r="BQ318" s="54" t="s">
        <v>128</v>
      </c>
      <c r="BR318" s="9">
        <f t="shared" si="171"/>
        <v>0</v>
      </c>
      <c r="BS318" s="54" t="s">
        <v>126</v>
      </c>
      <c r="BT318" s="9">
        <f t="shared" si="172"/>
        <v>0</v>
      </c>
      <c r="BU318" s="9"/>
      <c r="BV318" s="54" t="s">
        <v>75</v>
      </c>
      <c r="BW318" s="9">
        <f t="shared" si="173"/>
        <v>0</v>
      </c>
      <c r="BX318" s="55" t="s">
        <v>139</v>
      </c>
      <c r="BY318" s="9">
        <f t="shared" si="174"/>
        <v>0</v>
      </c>
      <c r="BZ318" s="54" t="s">
        <v>89</v>
      </c>
      <c r="CA318" s="9">
        <f t="shared" si="175"/>
        <v>4.5</v>
      </c>
      <c r="CB318" s="54" t="s">
        <v>123</v>
      </c>
      <c r="CC318" s="9">
        <f t="shared" si="176"/>
        <v>0</v>
      </c>
      <c r="CD318" s="54" t="s">
        <v>111</v>
      </c>
      <c r="CE318" s="9">
        <f t="shared" si="177"/>
        <v>0</v>
      </c>
      <c r="CF318" s="54" t="s">
        <v>126</v>
      </c>
      <c r="CG318" s="9">
        <f t="shared" si="178"/>
        <v>0</v>
      </c>
      <c r="CH318" s="9"/>
      <c r="CI318" s="54" t="s">
        <v>75</v>
      </c>
      <c r="CJ318" s="9">
        <f t="shared" si="179"/>
        <v>0</v>
      </c>
      <c r="CK318" s="55" t="s">
        <v>139</v>
      </c>
      <c r="CL318" s="9">
        <f t="shared" si="180"/>
        <v>0</v>
      </c>
      <c r="CM318" s="54" t="s">
        <v>89</v>
      </c>
      <c r="CN318" s="9">
        <f t="shared" si="181"/>
        <v>4.5</v>
      </c>
      <c r="CO318" s="54" t="s">
        <v>123</v>
      </c>
      <c r="CP318" s="9">
        <f t="shared" si="182"/>
        <v>0</v>
      </c>
      <c r="CQ318" s="54" t="s">
        <v>111</v>
      </c>
      <c r="CR318" s="9">
        <f t="shared" si="183"/>
        <v>0</v>
      </c>
      <c r="CS318" s="54" t="s">
        <v>126</v>
      </c>
      <c r="CT318" s="9">
        <f t="shared" si="184"/>
        <v>0</v>
      </c>
    </row>
    <row r="319" spans="1:98" x14ac:dyDescent="0.15">
      <c r="A319" s="33" t="s">
        <v>795</v>
      </c>
      <c r="B319" s="34" t="s">
        <v>796</v>
      </c>
      <c r="C319" s="35" t="s">
        <v>170</v>
      </c>
      <c r="D319" s="35" t="s">
        <v>52</v>
      </c>
      <c r="E319" s="9"/>
      <c r="F319" s="36"/>
      <c r="G319" s="33">
        <v>101</v>
      </c>
      <c r="H319" s="9">
        <v>47</v>
      </c>
      <c r="I319" s="9">
        <v>115</v>
      </c>
      <c r="J319" s="9">
        <v>56.5</v>
      </c>
      <c r="K319" s="9">
        <v>67</v>
      </c>
      <c r="L319" s="9">
        <v>62</v>
      </c>
      <c r="M319" s="4">
        <f t="shared" si="148"/>
        <v>448.5</v>
      </c>
      <c r="N319" s="33"/>
      <c r="O319" s="9">
        <f>IF($D319="理科",IF(AND($M319&gt;='高考-分数线'!$C$2,$G319&gt;='高考-分数线'!$D$2),36,IF($G319&gt;='高考-分数线'!$D$2,18,0)),IF($D319="文科",IF(AND($M319&gt;='高考-分数线'!$C$3,$G319&gt;='高考-分数线'!$D$3),36,IF($G319&gt;='高考-分数线'!$D$3,18,0))))</f>
        <v>0</v>
      </c>
      <c r="P319" s="9">
        <f>IF($D319="理科",IF(AND($M319&gt;='高考-分数线'!$C$2,H319&gt;='高考-分数线'!$E$2),36,IF(H319&gt;='高考-分数线'!$E$2,18,0)),IF($D319="文科",IF(AND($M319&gt;='高考-分数线'!$C$3,H319&gt;='高考-分数线'!$E$3),36,IF(H319&gt;='高考-分数线'!$E$3,18,0))))</f>
        <v>0</v>
      </c>
      <c r="Q319" s="9">
        <f>IF($D319="理科",IF(AND($M319&gt;='高考-分数线'!$C$2,I319&gt;='高考-分数线'!$F$2),36,IF(I319&gt;='高考-分数线'!$F$2,18,0)),IF($D319="文科",IF(AND($M319&gt;='高考-分数线'!$C$3,I319&gt;='高考-分数线'!$F$3),36,IF(I319&gt;='高考-分数线'!$F$3,18,0))))</f>
        <v>18</v>
      </c>
      <c r="R319" s="9">
        <f>IF($D319="理科",IF(AND($M319&gt;='高考-分数线'!$C$2,J319&gt;='高考-分数线'!$G$2),36,IF(J319&gt;='高考-分数线'!$G$2,18,0)),IF($D319="文科",IF(AND($M319&gt;='高考-分数线'!$C$3,J319&gt;='高考-分数线'!$G$3),36,IF(J319&gt;='高考-分数线'!$G$3,18,0))))</f>
        <v>0</v>
      </c>
      <c r="S319" s="9">
        <f>IF($D319="理科",IF(AND($M319&gt;='高考-分数线'!$C$2,K319&gt;='高考-分数线'!$H$2),36,IF(K319&gt;='高考-分数线'!$H$2,18,0)),IF($D319="文科",IF(AND($M319&gt;='高考-分数线'!$C$3,K319&gt;='高考-分数线'!$H$3),36,IF(K319&gt;='高考-分数线'!$H$3,18,0))))</f>
        <v>18</v>
      </c>
      <c r="T319" s="9">
        <f>IF($D319="理科",IF(AND($M319&gt;='高考-分数线'!$C$2,L319&gt;='高考-分数线'!$I$2),36,IF(L319&gt;='高考-分数线'!$I$2,18,0)),IF($D319="文科",IF(AND($M319&gt;='高考-分数线'!$C$3,L319&gt;='高考-分数线'!$I$3),36,IF(L319&gt;='高考-分数线'!$I$3,18,0))))</f>
        <v>0</v>
      </c>
      <c r="U319" s="33"/>
      <c r="V319" s="54" t="s">
        <v>74</v>
      </c>
      <c r="W319" s="9">
        <f t="shared" si="149"/>
        <v>0</v>
      </c>
      <c r="X319" s="54" t="s">
        <v>84</v>
      </c>
      <c r="Y319" s="9">
        <f t="shared" si="150"/>
        <v>0</v>
      </c>
      <c r="Z319" s="54" t="s">
        <v>88</v>
      </c>
      <c r="AA319" s="9">
        <f t="shared" si="151"/>
        <v>1.8</v>
      </c>
      <c r="AB319" s="54" t="s">
        <v>105</v>
      </c>
      <c r="AC319" s="9">
        <f t="shared" si="152"/>
        <v>0</v>
      </c>
      <c r="AD319" s="54" t="s">
        <v>110</v>
      </c>
      <c r="AE319" s="9">
        <f t="shared" si="153"/>
        <v>1.8</v>
      </c>
      <c r="AF319" s="54" t="s">
        <v>112</v>
      </c>
      <c r="AG319" s="9">
        <f t="shared" si="154"/>
        <v>0</v>
      </c>
      <c r="AH319" s="9"/>
      <c r="AI319" s="9" t="s">
        <v>74</v>
      </c>
      <c r="AJ319" s="9">
        <f t="shared" si="155"/>
        <v>0</v>
      </c>
      <c r="AK319" s="55" t="s">
        <v>84</v>
      </c>
      <c r="AL319" s="9">
        <f t="shared" si="156"/>
        <v>0</v>
      </c>
      <c r="AM319" s="9" t="s">
        <v>87</v>
      </c>
      <c r="AN319" s="9">
        <f t="shared" si="157"/>
        <v>1.8</v>
      </c>
      <c r="AO319" s="54" t="s">
        <v>105</v>
      </c>
      <c r="AP319" s="9">
        <f t="shared" si="158"/>
        <v>0</v>
      </c>
      <c r="AQ319" s="54" t="s">
        <v>110</v>
      </c>
      <c r="AR319" s="9">
        <f t="shared" si="159"/>
        <v>1.8</v>
      </c>
      <c r="AS319" s="54" t="s">
        <v>127</v>
      </c>
      <c r="AT319" s="9">
        <f t="shared" si="160"/>
        <v>0</v>
      </c>
      <c r="AU319" s="9"/>
      <c r="AV319" s="54" t="s">
        <v>74</v>
      </c>
      <c r="AW319" s="9">
        <f t="shared" si="161"/>
        <v>0</v>
      </c>
      <c r="AX319" s="54" t="s">
        <v>84</v>
      </c>
      <c r="AY319" s="9">
        <f t="shared" si="162"/>
        <v>0</v>
      </c>
      <c r="AZ319" s="54" t="s">
        <v>87</v>
      </c>
      <c r="BA319" s="9">
        <f t="shared" si="163"/>
        <v>2.7</v>
      </c>
      <c r="BB319" s="54" t="s">
        <v>105</v>
      </c>
      <c r="BC319" s="9">
        <f t="shared" si="164"/>
        <v>0</v>
      </c>
      <c r="BD319" s="54" t="s">
        <v>133</v>
      </c>
      <c r="BE319" s="9">
        <f t="shared" si="165"/>
        <v>2.7</v>
      </c>
      <c r="BF319" s="54" t="s">
        <v>126</v>
      </c>
      <c r="BG319" s="9">
        <f t="shared" si="166"/>
        <v>0</v>
      </c>
      <c r="BH319" s="9"/>
      <c r="BI319" s="54" t="s">
        <v>74</v>
      </c>
      <c r="BJ319" s="9">
        <f t="shared" si="167"/>
        <v>0</v>
      </c>
      <c r="BK319" s="55" t="s">
        <v>84</v>
      </c>
      <c r="BL319" s="9">
        <f t="shared" si="168"/>
        <v>0</v>
      </c>
      <c r="BM319" s="54" t="s">
        <v>87</v>
      </c>
      <c r="BN319" s="9">
        <f t="shared" si="169"/>
        <v>2.7</v>
      </c>
      <c r="BO319" s="54" t="s">
        <v>105</v>
      </c>
      <c r="BP319" s="9">
        <f t="shared" si="170"/>
        <v>0</v>
      </c>
      <c r="BQ319" s="54" t="s">
        <v>133</v>
      </c>
      <c r="BR319" s="9">
        <f t="shared" si="171"/>
        <v>2.7</v>
      </c>
      <c r="BS319" s="54" t="s">
        <v>126</v>
      </c>
      <c r="BT319" s="9">
        <f t="shared" si="172"/>
        <v>0</v>
      </c>
      <c r="BU319" s="9"/>
      <c r="BV319" s="54" t="s">
        <v>77</v>
      </c>
      <c r="BW319" s="9">
        <f t="shared" si="173"/>
        <v>0</v>
      </c>
      <c r="BX319" s="55" t="s">
        <v>81</v>
      </c>
      <c r="BY319" s="9">
        <f t="shared" si="174"/>
        <v>0</v>
      </c>
      <c r="BZ319" s="54" t="s">
        <v>86</v>
      </c>
      <c r="CA319" s="9">
        <f t="shared" si="175"/>
        <v>4.5</v>
      </c>
      <c r="CB319" s="54" t="s">
        <v>105</v>
      </c>
      <c r="CC319" s="9">
        <f t="shared" si="176"/>
        <v>0</v>
      </c>
      <c r="CD319" s="54" t="s">
        <v>108</v>
      </c>
      <c r="CE319" s="9">
        <f t="shared" si="177"/>
        <v>4.5</v>
      </c>
      <c r="CF319" s="54" t="s">
        <v>112</v>
      </c>
      <c r="CG319" s="9">
        <f t="shared" si="178"/>
        <v>0</v>
      </c>
      <c r="CH319" s="9"/>
      <c r="CI319" s="54" t="s">
        <v>77</v>
      </c>
      <c r="CJ319" s="9">
        <f t="shared" si="179"/>
        <v>0</v>
      </c>
      <c r="CK319" s="55" t="s">
        <v>81</v>
      </c>
      <c r="CL319" s="9">
        <f t="shared" si="180"/>
        <v>0</v>
      </c>
      <c r="CM319" s="54" t="s">
        <v>86</v>
      </c>
      <c r="CN319" s="9">
        <f t="shared" si="181"/>
        <v>4.5</v>
      </c>
      <c r="CO319" s="54" t="s">
        <v>105</v>
      </c>
      <c r="CP319" s="9">
        <f t="shared" si="182"/>
        <v>0</v>
      </c>
      <c r="CQ319" s="54" t="s">
        <v>108</v>
      </c>
      <c r="CR319" s="9">
        <f t="shared" si="183"/>
        <v>4.5</v>
      </c>
      <c r="CS319" s="54" t="s">
        <v>112</v>
      </c>
      <c r="CT319" s="9">
        <f t="shared" si="184"/>
        <v>0</v>
      </c>
    </row>
    <row r="320" spans="1:98" x14ac:dyDescent="0.15">
      <c r="A320" s="33" t="s">
        <v>797</v>
      </c>
      <c r="B320" s="34" t="s">
        <v>798</v>
      </c>
      <c r="C320" s="35" t="s">
        <v>170</v>
      </c>
      <c r="D320" s="35" t="s">
        <v>52</v>
      </c>
      <c r="E320" s="9"/>
      <c r="F320" s="36"/>
      <c r="G320" s="33">
        <v>102</v>
      </c>
      <c r="H320" s="9">
        <v>58</v>
      </c>
      <c r="I320" s="9">
        <v>105</v>
      </c>
      <c r="J320" s="9">
        <v>61.5</v>
      </c>
      <c r="K320" s="9">
        <v>61</v>
      </c>
      <c r="L320" s="9">
        <v>56.5</v>
      </c>
      <c r="M320" s="4">
        <f t="shared" si="148"/>
        <v>444</v>
      </c>
      <c r="N320" s="33"/>
      <c r="O320" s="9">
        <f>IF($D320="理科",IF(AND($M320&gt;='高考-分数线'!$C$2,$G320&gt;='高考-分数线'!$D$2),36,IF($G320&gt;='高考-分数线'!$D$2,18,0)),IF($D320="文科",IF(AND($M320&gt;='高考-分数线'!$C$3,$G320&gt;='高考-分数线'!$D$3),36,IF($G320&gt;='高考-分数线'!$D$3,18,0))))</f>
        <v>0</v>
      </c>
      <c r="P320" s="9">
        <f>IF($D320="理科",IF(AND($M320&gt;='高考-分数线'!$C$2,H320&gt;='高考-分数线'!$E$2),36,IF(H320&gt;='高考-分数线'!$E$2,18,0)),IF($D320="文科",IF(AND($M320&gt;='高考-分数线'!$C$3,H320&gt;='高考-分数线'!$E$3),36,IF(H320&gt;='高考-分数线'!$E$3,18,0))))</f>
        <v>0</v>
      </c>
      <c r="Q320" s="9">
        <f>IF($D320="理科",IF(AND($M320&gt;='高考-分数线'!$C$2,I320&gt;='高考-分数线'!$F$2),36,IF(I320&gt;='高考-分数线'!$F$2,18,0)),IF($D320="文科",IF(AND($M320&gt;='高考-分数线'!$C$3,I320&gt;='高考-分数线'!$F$3),36,IF(I320&gt;='高考-分数线'!$F$3,18,0))))</f>
        <v>0</v>
      </c>
      <c r="R320" s="9">
        <f>IF($D320="理科",IF(AND($M320&gt;='高考-分数线'!$C$2,J320&gt;='高考-分数线'!$G$2),36,IF(J320&gt;='高考-分数线'!$G$2,18,0)),IF($D320="文科",IF(AND($M320&gt;='高考-分数线'!$C$3,J320&gt;='高考-分数线'!$G$3),36,IF(J320&gt;='高考-分数线'!$G$3,18,0))))</f>
        <v>0</v>
      </c>
      <c r="S320" s="9">
        <f>IF($D320="理科",IF(AND($M320&gt;='高考-分数线'!$C$2,K320&gt;='高考-分数线'!$H$2),36,IF(K320&gt;='高考-分数线'!$H$2,18,0)),IF($D320="文科",IF(AND($M320&gt;='高考-分数线'!$C$3,K320&gt;='高考-分数线'!$H$3),36,IF(K320&gt;='高考-分数线'!$H$3,18,0))))</f>
        <v>0</v>
      </c>
      <c r="T320" s="9">
        <f>IF($D320="理科",IF(AND($M320&gt;='高考-分数线'!$C$2,L320&gt;='高考-分数线'!$I$2),36,IF(L320&gt;='高考-分数线'!$I$2,18,0)),IF($D320="文科",IF(AND($M320&gt;='高考-分数线'!$C$3,L320&gt;='高考-分数线'!$I$3),36,IF(L320&gt;='高考-分数线'!$I$3,18,0))))</f>
        <v>0</v>
      </c>
      <c r="U320" s="33"/>
      <c r="V320" s="54" t="s">
        <v>74</v>
      </c>
      <c r="W320" s="9">
        <f t="shared" si="149"/>
        <v>0</v>
      </c>
      <c r="X320" s="54" t="s">
        <v>79</v>
      </c>
      <c r="Y320" s="9">
        <f t="shared" si="150"/>
        <v>0</v>
      </c>
      <c r="Z320" s="54" t="s">
        <v>86</v>
      </c>
      <c r="AA320" s="9">
        <f t="shared" si="151"/>
        <v>0</v>
      </c>
      <c r="AB320" s="54" t="s">
        <v>107</v>
      </c>
      <c r="AC320" s="9">
        <f t="shared" si="152"/>
        <v>0</v>
      </c>
      <c r="AD320" s="54" t="s">
        <v>110</v>
      </c>
      <c r="AE320" s="9">
        <f t="shared" si="153"/>
        <v>0</v>
      </c>
      <c r="AF320" s="54" t="s">
        <v>103</v>
      </c>
      <c r="AG320" s="9">
        <f t="shared" si="154"/>
        <v>0</v>
      </c>
      <c r="AH320" s="9"/>
      <c r="AI320" s="9" t="s">
        <v>77</v>
      </c>
      <c r="AJ320" s="9">
        <f t="shared" si="155"/>
        <v>0</v>
      </c>
      <c r="AK320" s="55" t="s">
        <v>84</v>
      </c>
      <c r="AL320" s="9">
        <f t="shared" si="156"/>
        <v>0</v>
      </c>
      <c r="AM320" s="9" t="s">
        <v>87</v>
      </c>
      <c r="AN320" s="9">
        <f t="shared" si="157"/>
        <v>0</v>
      </c>
      <c r="AO320" s="54" t="s">
        <v>105</v>
      </c>
      <c r="AP320" s="9">
        <f t="shared" si="158"/>
        <v>0</v>
      </c>
      <c r="AQ320" s="54" t="s">
        <v>110</v>
      </c>
      <c r="AR320" s="9">
        <f t="shared" si="159"/>
        <v>0</v>
      </c>
      <c r="AS320" s="54" t="s">
        <v>103</v>
      </c>
      <c r="AT320" s="9">
        <f t="shared" si="160"/>
        <v>0</v>
      </c>
      <c r="AU320" s="9"/>
      <c r="AV320" s="54" t="s">
        <v>76</v>
      </c>
      <c r="AW320" s="9">
        <f t="shared" si="161"/>
        <v>0</v>
      </c>
      <c r="AX320" s="54" t="s">
        <v>84</v>
      </c>
      <c r="AY320" s="9">
        <f t="shared" si="162"/>
        <v>0</v>
      </c>
      <c r="AZ320" s="54" t="s">
        <v>87</v>
      </c>
      <c r="BA320" s="9">
        <f t="shared" si="163"/>
        <v>0</v>
      </c>
      <c r="BB320" s="54" t="s">
        <v>105</v>
      </c>
      <c r="BC320" s="9">
        <f t="shared" si="164"/>
        <v>0</v>
      </c>
      <c r="BD320" s="54" t="s">
        <v>128</v>
      </c>
      <c r="BE320" s="9">
        <f t="shared" si="165"/>
        <v>0</v>
      </c>
      <c r="BF320" s="54" t="s">
        <v>103</v>
      </c>
      <c r="BG320" s="9">
        <f t="shared" si="166"/>
        <v>0</v>
      </c>
      <c r="BH320" s="9"/>
      <c r="BI320" s="54" t="s">
        <v>76</v>
      </c>
      <c r="BJ320" s="9">
        <f t="shared" si="167"/>
        <v>0</v>
      </c>
      <c r="BK320" s="55" t="s">
        <v>84</v>
      </c>
      <c r="BL320" s="9">
        <f t="shared" si="168"/>
        <v>0</v>
      </c>
      <c r="BM320" s="54" t="s">
        <v>87</v>
      </c>
      <c r="BN320" s="9">
        <f t="shared" si="169"/>
        <v>0</v>
      </c>
      <c r="BO320" s="54" t="s">
        <v>105</v>
      </c>
      <c r="BP320" s="9">
        <f t="shared" si="170"/>
        <v>0</v>
      </c>
      <c r="BQ320" s="54" t="s">
        <v>128</v>
      </c>
      <c r="BR320" s="9">
        <f t="shared" si="171"/>
        <v>0</v>
      </c>
      <c r="BS320" s="54" t="s">
        <v>103</v>
      </c>
      <c r="BT320" s="9">
        <f t="shared" si="172"/>
        <v>0</v>
      </c>
      <c r="BU320" s="9"/>
      <c r="BV320" s="54" t="s">
        <v>77</v>
      </c>
      <c r="BW320" s="9">
        <f t="shared" si="173"/>
        <v>0</v>
      </c>
      <c r="BX320" s="55" t="s">
        <v>81</v>
      </c>
      <c r="BY320" s="9">
        <f t="shared" si="174"/>
        <v>0</v>
      </c>
      <c r="BZ320" s="54" t="s">
        <v>86</v>
      </c>
      <c r="CA320" s="9">
        <f t="shared" si="175"/>
        <v>0</v>
      </c>
      <c r="CB320" s="54" t="s">
        <v>105</v>
      </c>
      <c r="CC320" s="9">
        <f t="shared" si="176"/>
        <v>0</v>
      </c>
      <c r="CD320" s="54" t="s">
        <v>108</v>
      </c>
      <c r="CE320" s="9">
        <f t="shared" si="177"/>
        <v>0</v>
      </c>
      <c r="CF320" s="54" t="s">
        <v>112</v>
      </c>
      <c r="CG320" s="9">
        <f t="shared" si="178"/>
        <v>0</v>
      </c>
      <c r="CH320" s="9"/>
      <c r="CI320" s="54" t="s">
        <v>77</v>
      </c>
      <c r="CJ320" s="9">
        <f t="shared" si="179"/>
        <v>0</v>
      </c>
      <c r="CK320" s="55" t="s">
        <v>81</v>
      </c>
      <c r="CL320" s="9">
        <f t="shared" si="180"/>
        <v>0</v>
      </c>
      <c r="CM320" s="54" t="s">
        <v>86</v>
      </c>
      <c r="CN320" s="9">
        <f t="shared" si="181"/>
        <v>0</v>
      </c>
      <c r="CO320" s="54" t="s">
        <v>105</v>
      </c>
      <c r="CP320" s="9">
        <f t="shared" si="182"/>
        <v>0</v>
      </c>
      <c r="CQ320" s="54" t="s">
        <v>108</v>
      </c>
      <c r="CR320" s="9">
        <f t="shared" si="183"/>
        <v>0</v>
      </c>
      <c r="CS320" s="54" t="s">
        <v>112</v>
      </c>
      <c r="CT320" s="9">
        <f t="shared" si="184"/>
        <v>0</v>
      </c>
    </row>
    <row r="321" spans="1:98" x14ac:dyDescent="0.15">
      <c r="A321" s="33" t="s">
        <v>799</v>
      </c>
      <c r="B321" s="34" t="s">
        <v>800</v>
      </c>
      <c r="C321" s="35" t="s">
        <v>170</v>
      </c>
      <c r="D321" s="35" t="s">
        <v>52</v>
      </c>
      <c r="E321" s="9"/>
      <c r="F321" s="36"/>
      <c r="G321" s="33">
        <v>93</v>
      </c>
      <c r="H321" s="9">
        <v>71</v>
      </c>
      <c r="I321" s="9">
        <v>112</v>
      </c>
      <c r="J321" s="9">
        <v>55</v>
      </c>
      <c r="K321" s="9">
        <v>55.5</v>
      </c>
      <c r="L321" s="9">
        <v>53</v>
      </c>
      <c r="M321" s="4">
        <f t="shared" si="148"/>
        <v>439.5</v>
      </c>
      <c r="N321" s="33"/>
      <c r="O321" s="9">
        <f>IF($D321="理科",IF(AND($M321&gt;='高考-分数线'!$C$2,$G321&gt;='高考-分数线'!$D$2),36,IF($G321&gt;='高考-分数线'!$D$2,18,0)),IF($D321="文科",IF(AND($M321&gt;='高考-分数线'!$C$3,$G321&gt;='高考-分数线'!$D$3),36,IF($G321&gt;='高考-分数线'!$D$3,18,0))))</f>
        <v>0</v>
      </c>
      <c r="P321" s="9">
        <f>IF($D321="理科",IF(AND($M321&gt;='高考-分数线'!$C$2,H321&gt;='高考-分数线'!$E$2),36,IF(H321&gt;='高考-分数线'!$E$2,18,0)),IF($D321="文科",IF(AND($M321&gt;='高考-分数线'!$C$3,H321&gt;='高考-分数线'!$E$3),36,IF(H321&gt;='高考-分数线'!$E$3,18,0))))</f>
        <v>0</v>
      </c>
      <c r="Q321" s="9">
        <f>IF($D321="理科",IF(AND($M321&gt;='高考-分数线'!$C$2,I321&gt;='高考-分数线'!$F$2),36,IF(I321&gt;='高考-分数线'!$F$2,18,0)),IF($D321="文科",IF(AND($M321&gt;='高考-分数线'!$C$3,I321&gt;='高考-分数线'!$F$3),36,IF(I321&gt;='高考-分数线'!$F$3,18,0))))</f>
        <v>18</v>
      </c>
      <c r="R321" s="9">
        <f>IF($D321="理科",IF(AND($M321&gt;='高考-分数线'!$C$2,J321&gt;='高考-分数线'!$G$2),36,IF(J321&gt;='高考-分数线'!$G$2,18,0)),IF($D321="文科",IF(AND($M321&gt;='高考-分数线'!$C$3,J321&gt;='高考-分数线'!$G$3),36,IF(J321&gt;='高考-分数线'!$G$3,18,0))))</f>
        <v>0</v>
      </c>
      <c r="S321" s="9">
        <f>IF($D321="理科",IF(AND($M321&gt;='高考-分数线'!$C$2,K321&gt;='高考-分数线'!$H$2),36,IF(K321&gt;='高考-分数线'!$H$2,18,0)),IF($D321="文科",IF(AND($M321&gt;='高考-分数线'!$C$3,K321&gt;='高考-分数线'!$H$3),36,IF(K321&gt;='高考-分数线'!$H$3,18,0))))</f>
        <v>0</v>
      </c>
      <c r="T321" s="9">
        <f>IF($D321="理科",IF(AND($M321&gt;='高考-分数线'!$C$2,L321&gt;='高考-分数线'!$I$2),36,IF(L321&gt;='高考-分数线'!$I$2,18,0)),IF($D321="文科",IF(AND($M321&gt;='高考-分数线'!$C$3,L321&gt;='高考-分数线'!$I$3),36,IF(L321&gt;='高考-分数线'!$I$3,18,0))))</f>
        <v>0</v>
      </c>
      <c r="U321" s="33"/>
      <c r="V321" s="54" t="s">
        <v>78</v>
      </c>
      <c r="W321" s="9">
        <f t="shared" si="149"/>
        <v>0</v>
      </c>
      <c r="X321" s="54" t="s">
        <v>79</v>
      </c>
      <c r="Y321" s="9">
        <f t="shared" si="150"/>
        <v>0</v>
      </c>
      <c r="Z321" s="54" t="s">
        <v>86</v>
      </c>
      <c r="AA321" s="9">
        <f t="shared" si="151"/>
        <v>1.8</v>
      </c>
      <c r="AB321" s="54" t="s">
        <v>105</v>
      </c>
      <c r="AC321" s="9">
        <f t="shared" si="152"/>
        <v>0</v>
      </c>
      <c r="AD321" s="54" t="s">
        <v>110</v>
      </c>
      <c r="AE321" s="9">
        <f t="shared" si="153"/>
        <v>0</v>
      </c>
      <c r="AF321" s="54" t="s">
        <v>112</v>
      </c>
      <c r="AG321" s="9">
        <f t="shared" si="154"/>
        <v>0</v>
      </c>
      <c r="AH321" s="9"/>
      <c r="AI321" s="9" t="s">
        <v>77</v>
      </c>
      <c r="AJ321" s="9">
        <f t="shared" si="155"/>
        <v>0</v>
      </c>
      <c r="AK321" s="55" t="s">
        <v>84</v>
      </c>
      <c r="AL321" s="9">
        <f t="shared" si="156"/>
        <v>0</v>
      </c>
      <c r="AM321" s="9" t="s">
        <v>86</v>
      </c>
      <c r="AN321" s="9">
        <f t="shared" si="157"/>
        <v>1.8</v>
      </c>
      <c r="AO321" s="54" t="s">
        <v>105</v>
      </c>
      <c r="AP321" s="9">
        <f t="shared" si="158"/>
        <v>0</v>
      </c>
      <c r="AQ321" s="54" t="s">
        <v>110</v>
      </c>
      <c r="AR321" s="9">
        <f t="shared" si="159"/>
        <v>0</v>
      </c>
      <c r="AS321" s="54" t="s">
        <v>112</v>
      </c>
      <c r="AT321" s="9">
        <f t="shared" si="160"/>
        <v>0</v>
      </c>
      <c r="AU321" s="9"/>
      <c r="AV321" s="54" t="s">
        <v>76</v>
      </c>
      <c r="AW321" s="9">
        <f t="shared" si="161"/>
        <v>0</v>
      </c>
      <c r="AX321" s="54" t="s">
        <v>84</v>
      </c>
      <c r="AY321" s="9">
        <f t="shared" si="162"/>
        <v>0</v>
      </c>
      <c r="AZ321" s="54" t="s">
        <v>86</v>
      </c>
      <c r="BA321" s="9">
        <f t="shared" si="163"/>
        <v>2.7</v>
      </c>
      <c r="BB321" s="54" t="s">
        <v>105</v>
      </c>
      <c r="BC321" s="9">
        <f t="shared" si="164"/>
        <v>0</v>
      </c>
      <c r="BD321" s="54" t="s">
        <v>133</v>
      </c>
      <c r="BE321" s="9">
        <f t="shared" si="165"/>
        <v>0</v>
      </c>
      <c r="BF321" s="54" t="s">
        <v>112</v>
      </c>
      <c r="BG321" s="9">
        <f t="shared" si="166"/>
        <v>0</v>
      </c>
      <c r="BH321" s="9"/>
      <c r="BI321" s="54" t="s">
        <v>76</v>
      </c>
      <c r="BJ321" s="9">
        <f t="shared" si="167"/>
        <v>0</v>
      </c>
      <c r="BK321" s="55" t="s">
        <v>84</v>
      </c>
      <c r="BL321" s="9">
        <f t="shared" si="168"/>
        <v>0</v>
      </c>
      <c r="BM321" s="54" t="s">
        <v>86</v>
      </c>
      <c r="BN321" s="9">
        <f t="shared" si="169"/>
        <v>2.7</v>
      </c>
      <c r="BO321" s="54" t="s">
        <v>105</v>
      </c>
      <c r="BP321" s="9">
        <f t="shared" si="170"/>
        <v>0</v>
      </c>
      <c r="BQ321" s="54" t="s">
        <v>133</v>
      </c>
      <c r="BR321" s="9">
        <f t="shared" si="171"/>
        <v>0</v>
      </c>
      <c r="BS321" s="54" t="s">
        <v>112</v>
      </c>
      <c r="BT321" s="9">
        <f t="shared" si="172"/>
        <v>0</v>
      </c>
      <c r="BU321" s="9"/>
      <c r="BV321" s="54" t="s">
        <v>77</v>
      </c>
      <c r="BW321" s="9">
        <f t="shared" si="173"/>
        <v>0</v>
      </c>
      <c r="BX321" s="55" t="s">
        <v>81</v>
      </c>
      <c r="BY321" s="9">
        <f t="shared" si="174"/>
        <v>0</v>
      </c>
      <c r="BZ321" s="54" t="s">
        <v>86</v>
      </c>
      <c r="CA321" s="9">
        <f t="shared" si="175"/>
        <v>4.5</v>
      </c>
      <c r="CB321" s="54" t="s">
        <v>105</v>
      </c>
      <c r="CC321" s="9">
        <f t="shared" si="176"/>
        <v>0</v>
      </c>
      <c r="CD321" s="54" t="s">
        <v>108</v>
      </c>
      <c r="CE321" s="9">
        <f t="shared" si="177"/>
        <v>0</v>
      </c>
      <c r="CF321" s="54" t="s">
        <v>112</v>
      </c>
      <c r="CG321" s="9">
        <f t="shared" si="178"/>
        <v>0</v>
      </c>
      <c r="CH321" s="9"/>
      <c r="CI321" s="54" t="s">
        <v>77</v>
      </c>
      <c r="CJ321" s="9">
        <f t="shared" si="179"/>
        <v>0</v>
      </c>
      <c r="CK321" s="55" t="s">
        <v>81</v>
      </c>
      <c r="CL321" s="9">
        <f t="shared" si="180"/>
        <v>0</v>
      </c>
      <c r="CM321" s="54" t="s">
        <v>86</v>
      </c>
      <c r="CN321" s="9">
        <f t="shared" si="181"/>
        <v>4.5</v>
      </c>
      <c r="CO321" s="54" t="s">
        <v>105</v>
      </c>
      <c r="CP321" s="9">
        <f t="shared" si="182"/>
        <v>0</v>
      </c>
      <c r="CQ321" s="54" t="s">
        <v>108</v>
      </c>
      <c r="CR321" s="9">
        <f t="shared" si="183"/>
        <v>0</v>
      </c>
      <c r="CS321" s="54" t="s">
        <v>112</v>
      </c>
      <c r="CT321" s="9">
        <f t="shared" si="184"/>
        <v>0</v>
      </c>
    </row>
    <row r="322" spans="1:98" x14ac:dyDescent="0.15">
      <c r="A322" s="33" t="s">
        <v>801</v>
      </c>
      <c r="B322" s="34" t="s">
        <v>802</v>
      </c>
      <c r="C322" s="35" t="s">
        <v>170</v>
      </c>
      <c r="D322" s="35" t="s">
        <v>52</v>
      </c>
      <c r="E322" s="9">
        <v>0.6</v>
      </c>
      <c r="F322" s="36"/>
      <c r="G322" s="33">
        <v>77</v>
      </c>
      <c r="H322" s="9">
        <v>92</v>
      </c>
      <c r="I322" s="9">
        <v>108</v>
      </c>
      <c r="J322" s="9">
        <v>50.5</v>
      </c>
      <c r="K322" s="9">
        <v>55.5</v>
      </c>
      <c r="L322" s="9">
        <v>54</v>
      </c>
      <c r="M322" s="4">
        <f t="shared" si="148"/>
        <v>437</v>
      </c>
      <c r="N322" s="33"/>
      <c r="O322" s="9">
        <f>IF($D322="理科",IF(AND($M322&gt;='高考-分数线'!$C$2,$G322&gt;='高考-分数线'!$D$2),36,IF($G322&gt;='高考-分数线'!$D$2,18,0)),IF($D322="文科",IF(AND($M322&gt;='高考-分数线'!$C$3,$G322&gt;='高考-分数线'!$D$3),36,IF($G322&gt;='高考-分数线'!$D$3,18,0))))</f>
        <v>0</v>
      </c>
      <c r="P322" s="9">
        <f>IF($D322="理科",IF(AND($M322&gt;='高考-分数线'!$C$2,H322&gt;='高考-分数线'!$E$2),36,IF(H322&gt;='高考-分数线'!$E$2,18,0)),IF($D322="文科",IF(AND($M322&gt;='高考-分数线'!$C$3,H322&gt;='高考-分数线'!$E$3),36,IF(H322&gt;='高考-分数线'!$E$3,18,0))))</f>
        <v>18</v>
      </c>
      <c r="Q322" s="9">
        <f>IF($D322="理科",IF(AND($M322&gt;='高考-分数线'!$C$2,I322&gt;='高考-分数线'!$F$2),36,IF(I322&gt;='高考-分数线'!$F$2,18,0)),IF($D322="文科",IF(AND($M322&gt;='高考-分数线'!$C$3,I322&gt;='高考-分数线'!$F$3),36,IF(I322&gt;='高考-分数线'!$F$3,18,0))))</f>
        <v>0</v>
      </c>
      <c r="R322" s="9">
        <f>IF($D322="理科",IF(AND($M322&gt;='高考-分数线'!$C$2,J322&gt;='高考-分数线'!$G$2),36,IF(J322&gt;='高考-分数线'!$G$2,18,0)),IF($D322="文科",IF(AND($M322&gt;='高考-分数线'!$C$3,J322&gt;='高考-分数线'!$G$3),36,IF(J322&gt;='高考-分数线'!$G$3,18,0))))</f>
        <v>0</v>
      </c>
      <c r="S322" s="9">
        <f>IF($D322="理科",IF(AND($M322&gt;='高考-分数线'!$C$2,K322&gt;='高考-分数线'!$H$2),36,IF(K322&gt;='高考-分数线'!$H$2,18,0)),IF($D322="文科",IF(AND($M322&gt;='高考-分数线'!$C$3,K322&gt;='高考-分数线'!$H$3),36,IF(K322&gt;='高考-分数线'!$H$3,18,0))))</f>
        <v>0</v>
      </c>
      <c r="T322" s="9">
        <f>IF($D322="理科",IF(AND($M322&gt;='高考-分数线'!$C$2,L322&gt;='高考-分数线'!$I$2),36,IF(L322&gt;='高考-分数线'!$I$2,18,0)),IF($D322="文科",IF(AND($M322&gt;='高考-分数线'!$C$3,L322&gt;='高考-分数线'!$I$3),36,IF(L322&gt;='高考-分数线'!$I$3,18,0))))</f>
        <v>0</v>
      </c>
      <c r="U322" s="33"/>
      <c r="V322" s="54" t="s">
        <v>74</v>
      </c>
      <c r="W322" s="9">
        <f t="shared" si="149"/>
        <v>0</v>
      </c>
      <c r="X322" s="54" t="s">
        <v>84</v>
      </c>
      <c r="Y322" s="9">
        <f t="shared" si="150"/>
        <v>1.8</v>
      </c>
      <c r="Z322" s="54" t="s">
        <v>88</v>
      </c>
      <c r="AA322" s="9">
        <f t="shared" si="151"/>
        <v>0</v>
      </c>
      <c r="AB322" s="54" t="s">
        <v>105</v>
      </c>
      <c r="AC322" s="9">
        <f t="shared" si="152"/>
        <v>0</v>
      </c>
      <c r="AD322" s="54" t="s">
        <v>110</v>
      </c>
      <c r="AE322" s="9">
        <f t="shared" si="153"/>
        <v>0</v>
      </c>
      <c r="AF322" s="54" t="s">
        <v>112</v>
      </c>
      <c r="AG322" s="9">
        <f t="shared" si="154"/>
        <v>0</v>
      </c>
      <c r="AH322" s="9"/>
      <c r="AI322" s="9" t="s">
        <v>77</v>
      </c>
      <c r="AJ322" s="9">
        <f t="shared" si="155"/>
        <v>0</v>
      </c>
      <c r="AK322" s="55" t="s">
        <v>81</v>
      </c>
      <c r="AL322" s="9">
        <f t="shared" si="156"/>
        <v>1.8</v>
      </c>
      <c r="AM322" s="9" t="s">
        <v>86</v>
      </c>
      <c r="AN322" s="9">
        <f t="shared" si="157"/>
        <v>0</v>
      </c>
      <c r="AO322" s="54" t="s">
        <v>107</v>
      </c>
      <c r="AP322" s="9">
        <f t="shared" si="158"/>
        <v>0</v>
      </c>
      <c r="AQ322" s="54" t="s">
        <v>110</v>
      </c>
      <c r="AR322" s="9">
        <f t="shared" si="159"/>
        <v>0</v>
      </c>
      <c r="AS322" s="54" t="s">
        <v>103</v>
      </c>
      <c r="AT322" s="9">
        <f t="shared" si="160"/>
        <v>0</v>
      </c>
      <c r="AU322" s="9"/>
      <c r="AV322" s="54" t="s">
        <v>76</v>
      </c>
      <c r="AW322" s="9">
        <f t="shared" si="161"/>
        <v>0</v>
      </c>
      <c r="AX322" s="54" t="s">
        <v>81</v>
      </c>
      <c r="AY322" s="9">
        <f t="shared" si="162"/>
        <v>2.7</v>
      </c>
      <c r="AZ322" s="54" t="s">
        <v>86</v>
      </c>
      <c r="BA322" s="9">
        <f t="shared" si="163"/>
        <v>0</v>
      </c>
      <c r="BB322" s="54" t="s">
        <v>107</v>
      </c>
      <c r="BC322" s="9">
        <f t="shared" si="164"/>
        <v>0</v>
      </c>
      <c r="BD322" s="54" t="s">
        <v>128</v>
      </c>
      <c r="BE322" s="9">
        <f t="shared" si="165"/>
        <v>0</v>
      </c>
      <c r="BF322" s="54" t="s">
        <v>112</v>
      </c>
      <c r="BG322" s="9">
        <f t="shared" si="166"/>
        <v>0</v>
      </c>
      <c r="BH322" s="9"/>
      <c r="BI322" s="54" t="s">
        <v>76</v>
      </c>
      <c r="BJ322" s="9">
        <f t="shared" si="167"/>
        <v>0</v>
      </c>
      <c r="BK322" s="55" t="s">
        <v>81</v>
      </c>
      <c r="BL322" s="9">
        <f t="shared" si="168"/>
        <v>2.7</v>
      </c>
      <c r="BM322" s="54" t="s">
        <v>86</v>
      </c>
      <c r="BN322" s="9">
        <f t="shared" si="169"/>
        <v>0</v>
      </c>
      <c r="BO322" s="54" t="s">
        <v>107</v>
      </c>
      <c r="BP322" s="9">
        <f t="shared" si="170"/>
        <v>0</v>
      </c>
      <c r="BQ322" s="54" t="s">
        <v>128</v>
      </c>
      <c r="BR322" s="9">
        <f t="shared" si="171"/>
        <v>0</v>
      </c>
      <c r="BS322" s="54" t="s">
        <v>112</v>
      </c>
      <c r="BT322" s="9">
        <f t="shared" si="172"/>
        <v>0</v>
      </c>
      <c r="BU322" s="9"/>
      <c r="BV322" s="54" t="s">
        <v>77</v>
      </c>
      <c r="BW322" s="9">
        <f t="shared" si="173"/>
        <v>0</v>
      </c>
      <c r="BX322" s="55" t="s">
        <v>81</v>
      </c>
      <c r="BY322" s="9">
        <f t="shared" si="174"/>
        <v>4.5</v>
      </c>
      <c r="BZ322" s="54" t="s">
        <v>86</v>
      </c>
      <c r="CA322" s="9">
        <f t="shared" si="175"/>
        <v>0</v>
      </c>
      <c r="CB322" s="54" t="s">
        <v>105</v>
      </c>
      <c r="CC322" s="9">
        <f t="shared" si="176"/>
        <v>0</v>
      </c>
      <c r="CD322" s="54" t="s">
        <v>108</v>
      </c>
      <c r="CE322" s="9">
        <f t="shared" si="177"/>
        <v>0</v>
      </c>
      <c r="CF322" s="54" t="s">
        <v>112</v>
      </c>
      <c r="CG322" s="9">
        <f t="shared" si="178"/>
        <v>0</v>
      </c>
      <c r="CH322" s="9"/>
      <c r="CI322" s="54" t="s">
        <v>77</v>
      </c>
      <c r="CJ322" s="9">
        <f t="shared" si="179"/>
        <v>0</v>
      </c>
      <c r="CK322" s="55" t="s">
        <v>81</v>
      </c>
      <c r="CL322" s="9">
        <f t="shared" si="180"/>
        <v>4.5</v>
      </c>
      <c r="CM322" s="54" t="s">
        <v>86</v>
      </c>
      <c r="CN322" s="9">
        <f t="shared" si="181"/>
        <v>0</v>
      </c>
      <c r="CO322" s="54" t="s">
        <v>105</v>
      </c>
      <c r="CP322" s="9">
        <f t="shared" si="182"/>
        <v>0</v>
      </c>
      <c r="CQ322" s="54" t="s">
        <v>108</v>
      </c>
      <c r="CR322" s="9">
        <f t="shared" si="183"/>
        <v>0</v>
      </c>
      <c r="CS322" s="54" t="s">
        <v>112</v>
      </c>
      <c r="CT322" s="9">
        <f t="shared" si="184"/>
        <v>0</v>
      </c>
    </row>
    <row r="323" spans="1:98" x14ac:dyDescent="0.15">
      <c r="A323" s="33" t="s">
        <v>803</v>
      </c>
      <c r="B323" s="34" t="s">
        <v>804</v>
      </c>
      <c r="C323" s="35" t="s">
        <v>170</v>
      </c>
      <c r="D323" s="35" t="s">
        <v>52</v>
      </c>
      <c r="E323" s="9"/>
      <c r="F323" s="36"/>
      <c r="G323" s="33">
        <v>95</v>
      </c>
      <c r="H323" s="9">
        <v>58</v>
      </c>
      <c r="I323" s="9">
        <v>113</v>
      </c>
      <c r="J323" s="9">
        <v>57.5</v>
      </c>
      <c r="K323" s="9">
        <v>58</v>
      </c>
      <c r="L323" s="9">
        <v>54</v>
      </c>
      <c r="M323" s="4">
        <f t="shared" si="148"/>
        <v>435.5</v>
      </c>
      <c r="N323" s="33"/>
      <c r="O323" s="9">
        <f>IF($D323="理科",IF(AND($M323&gt;='高考-分数线'!$C$2,$G323&gt;='高考-分数线'!$D$2),36,IF($G323&gt;='高考-分数线'!$D$2,18,0)),IF($D323="文科",IF(AND($M323&gt;='高考-分数线'!$C$3,$G323&gt;='高考-分数线'!$D$3),36,IF($G323&gt;='高考-分数线'!$D$3,18,0))))</f>
        <v>0</v>
      </c>
      <c r="P323" s="9">
        <f>IF($D323="理科",IF(AND($M323&gt;='高考-分数线'!$C$2,H323&gt;='高考-分数线'!$E$2),36,IF(H323&gt;='高考-分数线'!$E$2,18,0)),IF($D323="文科",IF(AND($M323&gt;='高考-分数线'!$C$3,H323&gt;='高考-分数线'!$E$3),36,IF(H323&gt;='高考-分数线'!$E$3,18,0))))</f>
        <v>0</v>
      </c>
      <c r="Q323" s="9">
        <f>IF($D323="理科",IF(AND($M323&gt;='高考-分数线'!$C$2,I323&gt;='高考-分数线'!$F$2),36,IF(I323&gt;='高考-分数线'!$F$2,18,0)),IF($D323="文科",IF(AND($M323&gt;='高考-分数线'!$C$3,I323&gt;='高考-分数线'!$F$3),36,IF(I323&gt;='高考-分数线'!$F$3,18,0))))</f>
        <v>18</v>
      </c>
      <c r="R323" s="9">
        <f>IF($D323="理科",IF(AND($M323&gt;='高考-分数线'!$C$2,J323&gt;='高考-分数线'!$G$2),36,IF(J323&gt;='高考-分数线'!$G$2,18,0)),IF($D323="文科",IF(AND($M323&gt;='高考-分数线'!$C$3,J323&gt;='高考-分数线'!$G$3),36,IF(J323&gt;='高考-分数线'!$G$3,18,0))))</f>
        <v>0</v>
      </c>
      <c r="S323" s="9">
        <f>IF($D323="理科",IF(AND($M323&gt;='高考-分数线'!$C$2,K323&gt;='高考-分数线'!$H$2),36,IF(K323&gt;='高考-分数线'!$H$2,18,0)),IF($D323="文科",IF(AND($M323&gt;='高考-分数线'!$C$3,K323&gt;='高考-分数线'!$H$3),36,IF(K323&gt;='高考-分数线'!$H$3,18,0))))</f>
        <v>0</v>
      </c>
      <c r="T323" s="9">
        <f>IF($D323="理科",IF(AND($M323&gt;='高考-分数线'!$C$2,L323&gt;='高考-分数线'!$I$2),36,IF(L323&gt;='高考-分数线'!$I$2,18,0)),IF($D323="文科",IF(AND($M323&gt;='高考-分数线'!$C$3,L323&gt;='高考-分数线'!$I$3),36,IF(L323&gt;='高考-分数线'!$I$3,18,0))))</f>
        <v>0</v>
      </c>
      <c r="U323" s="33"/>
      <c r="V323" s="54" t="s">
        <v>74</v>
      </c>
      <c r="W323" s="9">
        <f t="shared" si="149"/>
        <v>0</v>
      </c>
      <c r="X323" s="54" t="s">
        <v>84</v>
      </c>
      <c r="Y323" s="9">
        <f t="shared" si="150"/>
        <v>0</v>
      </c>
      <c r="Z323" s="54" t="s">
        <v>88</v>
      </c>
      <c r="AA323" s="9">
        <f t="shared" si="151"/>
        <v>1.8</v>
      </c>
      <c r="AB323" s="54" t="s">
        <v>105</v>
      </c>
      <c r="AC323" s="9">
        <f t="shared" si="152"/>
        <v>0</v>
      </c>
      <c r="AD323" s="54" t="s">
        <v>110</v>
      </c>
      <c r="AE323" s="9">
        <f t="shared" si="153"/>
        <v>0</v>
      </c>
      <c r="AF323" s="54" t="s">
        <v>112</v>
      </c>
      <c r="AG323" s="9">
        <f t="shared" si="154"/>
        <v>0</v>
      </c>
      <c r="AH323" s="9"/>
      <c r="AI323" s="9" t="s">
        <v>74</v>
      </c>
      <c r="AJ323" s="9">
        <f t="shared" si="155"/>
        <v>0</v>
      </c>
      <c r="AK323" s="55" t="s">
        <v>84</v>
      </c>
      <c r="AL323" s="9">
        <f t="shared" si="156"/>
        <v>0</v>
      </c>
      <c r="AM323" s="9" t="s">
        <v>87</v>
      </c>
      <c r="AN323" s="9">
        <f t="shared" si="157"/>
        <v>1.8</v>
      </c>
      <c r="AO323" s="54" t="s">
        <v>105</v>
      </c>
      <c r="AP323" s="9">
        <f t="shared" si="158"/>
        <v>0</v>
      </c>
      <c r="AQ323" s="54" t="s">
        <v>110</v>
      </c>
      <c r="AR323" s="9">
        <f t="shared" si="159"/>
        <v>0</v>
      </c>
      <c r="AS323" s="54" t="s">
        <v>112</v>
      </c>
      <c r="AT323" s="9">
        <f t="shared" si="160"/>
        <v>0</v>
      </c>
      <c r="AU323" s="9"/>
      <c r="AV323" s="54" t="s">
        <v>74</v>
      </c>
      <c r="AW323" s="9">
        <f t="shared" si="161"/>
        <v>0</v>
      </c>
      <c r="AX323" s="54" t="s">
        <v>84</v>
      </c>
      <c r="AY323" s="9">
        <f t="shared" si="162"/>
        <v>0</v>
      </c>
      <c r="AZ323" s="54" t="s">
        <v>87</v>
      </c>
      <c r="BA323" s="9">
        <f t="shared" si="163"/>
        <v>2.7</v>
      </c>
      <c r="BB323" s="54" t="s">
        <v>105</v>
      </c>
      <c r="BC323" s="9">
        <f t="shared" si="164"/>
        <v>0</v>
      </c>
      <c r="BD323" s="54" t="s">
        <v>133</v>
      </c>
      <c r="BE323" s="9">
        <f t="shared" si="165"/>
        <v>0</v>
      </c>
      <c r="BF323" s="54" t="s">
        <v>112</v>
      </c>
      <c r="BG323" s="9">
        <f t="shared" si="166"/>
        <v>0</v>
      </c>
      <c r="BH323" s="9"/>
      <c r="BI323" s="54" t="s">
        <v>74</v>
      </c>
      <c r="BJ323" s="9">
        <f t="shared" si="167"/>
        <v>0</v>
      </c>
      <c r="BK323" s="55" t="s">
        <v>84</v>
      </c>
      <c r="BL323" s="9">
        <f t="shared" si="168"/>
        <v>0</v>
      </c>
      <c r="BM323" s="54" t="s">
        <v>87</v>
      </c>
      <c r="BN323" s="9">
        <f t="shared" si="169"/>
        <v>2.7</v>
      </c>
      <c r="BO323" s="54" t="s">
        <v>105</v>
      </c>
      <c r="BP323" s="9">
        <f t="shared" si="170"/>
        <v>0</v>
      </c>
      <c r="BQ323" s="54" t="s">
        <v>133</v>
      </c>
      <c r="BR323" s="9">
        <f t="shared" si="171"/>
        <v>0</v>
      </c>
      <c r="BS323" s="54" t="s">
        <v>112</v>
      </c>
      <c r="BT323" s="9">
        <f t="shared" si="172"/>
        <v>0</v>
      </c>
      <c r="BU323" s="9"/>
      <c r="BV323" s="54" t="s">
        <v>77</v>
      </c>
      <c r="BW323" s="9">
        <f t="shared" si="173"/>
        <v>0</v>
      </c>
      <c r="BX323" s="55" t="s">
        <v>81</v>
      </c>
      <c r="BY323" s="9">
        <f t="shared" si="174"/>
        <v>0</v>
      </c>
      <c r="BZ323" s="54" t="s">
        <v>86</v>
      </c>
      <c r="CA323" s="9">
        <f t="shared" si="175"/>
        <v>4.5</v>
      </c>
      <c r="CB323" s="54" t="s">
        <v>105</v>
      </c>
      <c r="CC323" s="9">
        <f t="shared" si="176"/>
        <v>0</v>
      </c>
      <c r="CD323" s="54" t="s">
        <v>108</v>
      </c>
      <c r="CE323" s="9">
        <f t="shared" si="177"/>
        <v>0</v>
      </c>
      <c r="CF323" s="54" t="s">
        <v>112</v>
      </c>
      <c r="CG323" s="9">
        <f t="shared" si="178"/>
        <v>0</v>
      </c>
      <c r="CH323" s="9"/>
      <c r="CI323" s="54" t="s">
        <v>77</v>
      </c>
      <c r="CJ323" s="9">
        <f t="shared" si="179"/>
        <v>0</v>
      </c>
      <c r="CK323" s="55" t="s">
        <v>81</v>
      </c>
      <c r="CL323" s="9">
        <f t="shared" si="180"/>
        <v>0</v>
      </c>
      <c r="CM323" s="54" t="s">
        <v>86</v>
      </c>
      <c r="CN323" s="9">
        <f t="shared" si="181"/>
        <v>4.5</v>
      </c>
      <c r="CO323" s="54" t="s">
        <v>105</v>
      </c>
      <c r="CP323" s="9">
        <f t="shared" si="182"/>
        <v>0</v>
      </c>
      <c r="CQ323" s="54" t="s">
        <v>108</v>
      </c>
      <c r="CR323" s="9">
        <f t="shared" si="183"/>
        <v>0</v>
      </c>
      <c r="CS323" s="54" t="s">
        <v>112</v>
      </c>
      <c r="CT323" s="9">
        <f t="shared" si="184"/>
        <v>0</v>
      </c>
    </row>
    <row r="324" spans="1:98" x14ac:dyDescent="0.15">
      <c r="A324" s="33" t="s">
        <v>805</v>
      </c>
      <c r="B324" s="34" t="s">
        <v>806</v>
      </c>
      <c r="C324" s="35" t="s">
        <v>170</v>
      </c>
      <c r="D324" s="35" t="s">
        <v>52</v>
      </c>
      <c r="E324" s="9"/>
      <c r="F324" s="36"/>
      <c r="G324" s="33">
        <v>104</v>
      </c>
      <c r="H324" s="9">
        <v>66</v>
      </c>
      <c r="I324" s="9">
        <v>110</v>
      </c>
      <c r="J324" s="9">
        <v>60.5</v>
      </c>
      <c r="K324" s="9">
        <v>52</v>
      </c>
      <c r="L324" s="9">
        <v>42</v>
      </c>
      <c r="M324" s="4">
        <f t="shared" ref="M324:M387" si="185">SUM(G324:L324)</f>
        <v>434.5</v>
      </c>
      <c r="N324" s="33"/>
      <c r="O324" s="9">
        <f>IF($D324="理科",IF(AND($M324&gt;='高考-分数线'!$C$2,$G324&gt;='高考-分数线'!$D$2),36,IF($G324&gt;='高考-分数线'!$D$2,18,0)),IF($D324="文科",IF(AND($M324&gt;='高考-分数线'!$C$3,$G324&gt;='高考-分数线'!$D$3),36,IF($G324&gt;='高考-分数线'!$D$3,18,0))))</f>
        <v>0</v>
      </c>
      <c r="P324" s="9">
        <f>IF($D324="理科",IF(AND($M324&gt;='高考-分数线'!$C$2,H324&gt;='高考-分数线'!$E$2),36,IF(H324&gt;='高考-分数线'!$E$2,18,0)),IF($D324="文科",IF(AND($M324&gt;='高考-分数线'!$C$3,H324&gt;='高考-分数线'!$E$3),36,IF(H324&gt;='高考-分数线'!$E$3,18,0))))</f>
        <v>0</v>
      </c>
      <c r="Q324" s="9">
        <f>IF($D324="理科",IF(AND($M324&gt;='高考-分数线'!$C$2,I324&gt;='高考-分数线'!$F$2),36,IF(I324&gt;='高考-分数线'!$F$2,18,0)),IF($D324="文科",IF(AND($M324&gt;='高考-分数线'!$C$3,I324&gt;='高考-分数线'!$F$3),36,IF(I324&gt;='高考-分数线'!$F$3,18,0))))</f>
        <v>0</v>
      </c>
      <c r="R324" s="9">
        <f>IF($D324="理科",IF(AND($M324&gt;='高考-分数线'!$C$2,J324&gt;='高考-分数线'!$G$2),36,IF(J324&gt;='高考-分数线'!$G$2,18,0)),IF($D324="文科",IF(AND($M324&gt;='高考-分数线'!$C$3,J324&gt;='高考-分数线'!$G$3),36,IF(J324&gt;='高考-分数线'!$G$3,18,0))))</f>
        <v>0</v>
      </c>
      <c r="S324" s="9">
        <f>IF($D324="理科",IF(AND($M324&gt;='高考-分数线'!$C$2,K324&gt;='高考-分数线'!$H$2),36,IF(K324&gt;='高考-分数线'!$H$2,18,0)),IF($D324="文科",IF(AND($M324&gt;='高考-分数线'!$C$3,K324&gt;='高考-分数线'!$H$3),36,IF(K324&gt;='高考-分数线'!$H$3,18,0))))</f>
        <v>0</v>
      </c>
      <c r="T324" s="9">
        <f>IF($D324="理科",IF(AND($M324&gt;='高考-分数线'!$C$2,L324&gt;='高考-分数线'!$I$2),36,IF(L324&gt;='高考-分数线'!$I$2,18,0)),IF($D324="文科",IF(AND($M324&gt;='高考-分数线'!$C$3,L324&gt;='高考-分数线'!$I$3),36,IF(L324&gt;='高考-分数线'!$I$3,18,0))))</f>
        <v>0</v>
      </c>
      <c r="U324" s="33"/>
      <c r="V324" s="54" t="s">
        <v>74</v>
      </c>
      <c r="W324" s="9">
        <f t="shared" si="149"/>
        <v>0</v>
      </c>
      <c r="X324" s="54" t="s">
        <v>84</v>
      </c>
      <c r="Y324" s="9">
        <f t="shared" si="150"/>
        <v>0</v>
      </c>
      <c r="Z324" s="54" t="s">
        <v>88</v>
      </c>
      <c r="AA324" s="9">
        <f t="shared" si="151"/>
        <v>0</v>
      </c>
      <c r="AB324" s="54" t="s">
        <v>105</v>
      </c>
      <c r="AC324" s="9">
        <f t="shared" si="152"/>
        <v>0</v>
      </c>
      <c r="AD324" s="54" t="s">
        <v>110</v>
      </c>
      <c r="AE324" s="9">
        <f t="shared" si="153"/>
        <v>0</v>
      </c>
      <c r="AF324" s="54" t="s">
        <v>112</v>
      </c>
      <c r="AG324" s="9">
        <f t="shared" si="154"/>
        <v>0</v>
      </c>
      <c r="AH324" s="9"/>
      <c r="AI324" s="9" t="s">
        <v>74</v>
      </c>
      <c r="AJ324" s="9">
        <f t="shared" si="155"/>
        <v>0</v>
      </c>
      <c r="AK324" s="55" t="s">
        <v>81</v>
      </c>
      <c r="AL324" s="9">
        <f t="shared" si="156"/>
        <v>0</v>
      </c>
      <c r="AM324" s="9" t="s">
        <v>87</v>
      </c>
      <c r="AN324" s="9">
        <f t="shared" si="157"/>
        <v>0</v>
      </c>
      <c r="AO324" s="54" t="s">
        <v>107</v>
      </c>
      <c r="AP324" s="9">
        <f t="shared" si="158"/>
        <v>0</v>
      </c>
      <c r="AQ324" s="54" t="s">
        <v>110</v>
      </c>
      <c r="AR324" s="9">
        <f t="shared" si="159"/>
        <v>0</v>
      </c>
      <c r="AS324" s="54" t="s">
        <v>127</v>
      </c>
      <c r="AT324" s="9">
        <f t="shared" si="160"/>
        <v>0</v>
      </c>
      <c r="AU324" s="9"/>
      <c r="AV324" s="54" t="s">
        <v>74</v>
      </c>
      <c r="AW324" s="9">
        <f t="shared" si="161"/>
        <v>0</v>
      </c>
      <c r="AX324" s="54" t="s">
        <v>79</v>
      </c>
      <c r="AY324" s="9">
        <f t="shared" si="162"/>
        <v>0</v>
      </c>
      <c r="AZ324" s="54" t="s">
        <v>87</v>
      </c>
      <c r="BA324" s="9">
        <f t="shared" si="163"/>
        <v>0</v>
      </c>
      <c r="BB324" s="54" t="s">
        <v>105</v>
      </c>
      <c r="BC324" s="9">
        <f t="shared" si="164"/>
        <v>0</v>
      </c>
      <c r="BD324" s="54" t="s">
        <v>133</v>
      </c>
      <c r="BE324" s="9">
        <f t="shared" si="165"/>
        <v>0</v>
      </c>
      <c r="BF324" s="54" t="s">
        <v>112</v>
      </c>
      <c r="BG324" s="9">
        <f t="shared" si="166"/>
        <v>0</v>
      </c>
      <c r="BH324" s="9"/>
      <c r="BI324" s="54" t="s">
        <v>74</v>
      </c>
      <c r="BJ324" s="9">
        <f t="shared" si="167"/>
        <v>0</v>
      </c>
      <c r="BK324" s="55" t="s">
        <v>79</v>
      </c>
      <c r="BL324" s="9">
        <f t="shared" si="168"/>
        <v>0</v>
      </c>
      <c r="BM324" s="54" t="s">
        <v>87</v>
      </c>
      <c r="BN324" s="9">
        <f t="shared" si="169"/>
        <v>0</v>
      </c>
      <c r="BO324" s="54" t="s">
        <v>105</v>
      </c>
      <c r="BP324" s="9">
        <f t="shared" si="170"/>
        <v>0</v>
      </c>
      <c r="BQ324" s="54" t="s">
        <v>133</v>
      </c>
      <c r="BR324" s="9">
        <f t="shared" si="171"/>
        <v>0</v>
      </c>
      <c r="BS324" s="54" t="s">
        <v>112</v>
      </c>
      <c r="BT324" s="9">
        <f t="shared" si="172"/>
        <v>0</v>
      </c>
      <c r="BU324" s="9"/>
      <c r="BV324" s="54" t="s">
        <v>77</v>
      </c>
      <c r="BW324" s="9">
        <f t="shared" si="173"/>
        <v>0</v>
      </c>
      <c r="BX324" s="55" t="s">
        <v>81</v>
      </c>
      <c r="BY324" s="9">
        <f t="shared" si="174"/>
        <v>0</v>
      </c>
      <c r="BZ324" s="54" t="s">
        <v>86</v>
      </c>
      <c r="CA324" s="9">
        <f t="shared" si="175"/>
        <v>0</v>
      </c>
      <c r="CB324" s="54" t="s">
        <v>123</v>
      </c>
      <c r="CC324" s="9">
        <f t="shared" si="176"/>
        <v>0</v>
      </c>
      <c r="CD324" s="54" t="s">
        <v>111</v>
      </c>
      <c r="CE324" s="9">
        <f t="shared" si="177"/>
        <v>0</v>
      </c>
      <c r="CF324" s="54" t="s">
        <v>126</v>
      </c>
      <c r="CG324" s="9">
        <f t="shared" si="178"/>
        <v>0</v>
      </c>
      <c r="CH324" s="9"/>
      <c r="CI324" s="54" t="s">
        <v>77</v>
      </c>
      <c r="CJ324" s="9">
        <f t="shared" si="179"/>
        <v>0</v>
      </c>
      <c r="CK324" s="55" t="s">
        <v>81</v>
      </c>
      <c r="CL324" s="9">
        <f t="shared" si="180"/>
        <v>0</v>
      </c>
      <c r="CM324" s="54" t="s">
        <v>86</v>
      </c>
      <c r="CN324" s="9">
        <f t="shared" si="181"/>
        <v>0</v>
      </c>
      <c r="CO324" s="54" t="s">
        <v>123</v>
      </c>
      <c r="CP324" s="9">
        <f t="shared" si="182"/>
        <v>0</v>
      </c>
      <c r="CQ324" s="54" t="s">
        <v>111</v>
      </c>
      <c r="CR324" s="9">
        <f t="shared" si="183"/>
        <v>0</v>
      </c>
      <c r="CS324" s="54" t="s">
        <v>126</v>
      </c>
      <c r="CT324" s="9">
        <f t="shared" si="184"/>
        <v>0</v>
      </c>
    </row>
    <row r="325" spans="1:98" x14ac:dyDescent="0.15">
      <c r="A325" s="33" t="s">
        <v>807</v>
      </c>
      <c r="B325" s="34" t="s">
        <v>808</v>
      </c>
      <c r="C325" s="35" t="s">
        <v>170</v>
      </c>
      <c r="D325" s="35" t="s">
        <v>52</v>
      </c>
      <c r="E325" s="9"/>
      <c r="F325" s="36"/>
      <c r="G325" s="33">
        <v>96</v>
      </c>
      <c r="H325" s="9">
        <v>76</v>
      </c>
      <c r="I325" s="9">
        <v>84</v>
      </c>
      <c r="J325" s="9">
        <v>54</v>
      </c>
      <c r="K325" s="9">
        <v>57</v>
      </c>
      <c r="L325" s="9">
        <v>64</v>
      </c>
      <c r="M325" s="4">
        <f t="shared" si="185"/>
        <v>431</v>
      </c>
      <c r="N325" s="33"/>
      <c r="O325" s="9">
        <f>IF($D325="理科",IF(AND($M325&gt;='高考-分数线'!$C$2,$G325&gt;='高考-分数线'!$D$2),36,IF($G325&gt;='高考-分数线'!$D$2,18,0)),IF($D325="文科",IF(AND($M325&gt;='高考-分数线'!$C$3,$G325&gt;='高考-分数线'!$D$3),36,IF($G325&gt;='高考-分数线'!$D$3,18,0))))</f>
        <v>0</v>
      </c>
      <c r="P325" s="9">
        <f>IF($D325="理科",IF(AND($M325&gt;='高考-分数线'!$C$2,H325&gt;='高考-分数线'!$E$2),36,IF(H325&gt;='高考-分数线'!$E$2,18,0)),IF($D325="文科",IF(AND($M325&gt;='高考-分数线'!$C$3,H325&gt;='高考-分数线'!$E$3),36,IF(H325&gt;='高考-分数线'!$E$3,18,0))))</f>
        <v>0</v>
      </c>
      <c r="Q325" s="9">
        <f>IF($D325="理科",IF(AND($M325&gt;='高考-分数线'!$C$2,I325&gt;='高考-分数线'!$F$2),36,IF(I325&gt;='高考-分数线'!$F$2,18,0)),IF($D325="文科",IF(AND($M325&gt;='高考-分数线'!$C$3,I325&gt;='高考-分数线'!$F$3),36,IF(I325&gt;='高考-分数线'!$F$3,18,0))))</f>
        <v>0</v>
      </c>
      <c r="R325" s="9">
        <f>IF($D325="理科",IF(AND($M325&gt;='高考-分数线'!$C$2,J325&gt;='高考-分数线'!$G$2),36,IF(J325&gt;='高考-分数线'!$G$2,18,0)),IF($D325="文科",IF(AND($M325&gt;='高考-分数线'!$C$3,J325&gt;='高考-分数线'!$G$3),36,IF(J325&gt;='高考-分数线'!$G$3,18,0))))</f>
        <v>0</v>
      </c>
      <c r="S325" s="9">
        <f>IF($D325="理科",IF(AND($M325&gt;='高考-分数线'!$C$2,K325&gt;='高考-分数线'!$H$2),36,IF(K325&gt;='高考-分数线'!$H$2,18,0)),IF($D325="文科",IF(AND($M325&gt;='高考-分数线'!$C$3,K325&gt;='高考-分数线'!$H$3),36,IF(K325&gt;='高考-分数线'!$H$3,18,0))))</f>
        <v>0</v>
      </c>
      <c r="T325" s="9">
        <f>IF($D325="理科",IF(AND($M325&gt;='高考-分数线'!$C$2,L325&gt;='高考-分数线'!$I$2),36,IF(L325&gt;='高考-分数线'!$I$2,18,0)),IF($D325="文科",IF(AND($M325&gt;='高考-分数线'!$C$3,L325&gt;='高考-分数线'!$I$3),36,IF(L325&gt;='高考-分数线'!$I$3,18,0))))</f>
        <v>0</v>
      </c>
      <c r="U325" s="33"/>
      <c r="V325" s="54" t="s">
        <v>74</v>
      </c>
      <c r="W325" s="9">
        <f t="shared" ref="W325:W388" si="186">$O325*0.5*2/10</f>
        <v>0</v>
      </c>
      <c r="X325" s="54" t="s">
        <v>84</v>
      </c>
      <c r="Y325" s="9">
        <f t="shared" ref="Y325:Y388" si="187">$P325*0.5*2/10</f>
        <v>0</v>
      </c>
      <c r="Z325" s="54" t="s">
        <v>88</v>
      </c>
      <c r="AA325" s="9">
        <f t="shared" ref="AA325:AA388" si="188">$Q325*0.5*2/10</f>
        <v>0</v>
      </c>
      <c r="AB325" s="54" t="s">
        <v>105</v>
      </c>
      <c r="AC325" s="9">
        <f t="shared" ref="AC325:AC388" si="189">$R325*0.5*2/10</f>
        <v>0</v>
      </c>
      <c r="AD325" s="54" t="s">
        <v>110</v>
      </c>
      <c r="AE325" s="9">
        <f t="shared" ref="AE325:AE388" si="190">$S325*0.5*2/10</f>
        <v>0</v>
      </c>
      <c r="AF325" s="54" t="s">
        <v>112</v>
      </c>
      <c r="AG325" s="9">
        <f t="shared" ref="AG325:AG388" si="191">$T325*0.5*2/10</f>
        <v>0</v>
      </c>
      <c r="AH325" s="9"/>
      <c r="AI325" s="9" t="s">
        <v>75</v>
      </c>
      <c r="AJ325" s="9">
        <f t="shared" ref="AJ325:AJ388" si="192">$O325*0.5*2/10</f>
        <v>0</v>
      </c>
      <c r="AK325" s="55" t="s">
        <v>81</v>
      </c>
      <c r="AL325" s="9">
        <f t="shared" ref="AL325:AL388" si="193">$P325*0.5*2/10</f>
        <v>0</v>
      </c>
      <c r="AM325" s="9" t="s">
        <v>90</v>
      </c>
      <c r="AN325" s="9">
        <f t="shared" ref="AN325:AN388" si="194">$Q325*0.5*2/10</f>
        <v>0</v>
      </c>
      <c r="AO325" s="54" t="s">
        <v>107</v>
      </c>
      <c r="AP325" s="9">
        <f t="shared" ref="AP325:AP388" si="195">$R325*0.5*2/10</f>
        <v>0</v>
      </c>
      <c r="AQ325" s="54" t="s">
        <v>111</v>
      </c>
      <c r="AR325" s="9">
        <f t="shared" ref="AR325:AR388" si="196">$S325*0.5*2/10</f>
        <v>0</v>
      </c>
      <c r="AS325" s="54" t="s">
        <v>112</v>
      </c>
      <c r="AT325" s="9">
        <f t="shared" ref="AT325:AT388" si="197">$T325*0.5*2/10</f>
        <v>0</v>
      </c>
      <c r="AU325" s="9"/>
      <c r="AV325" s="54" t="s">
        <v>75</v>
      </c>
      <c r="AW325" s="9">
        <f t="shared" ref="AW325:AW388" si="198">$O325*0.5*3/10</f>
        <v>0</v>
      </c>
      <c r="AX325" s="54" t="s">
        <v>81</v>
      </c>
      <c r="AY325" s="9">
        <f t="shared" ref="AY325:AY388" si="199">$P325*0.5*3/10</f>
        <v>0</v>
      </c>
      <c r="AZ325" s="54" t="s">
        <v>89</v>
      </c>
      <c r="BA325" s="9">
        <f t="shared" ref="BA325:BA388" si="200">$Q325*0.5*3/10</f>
        <v>0</v>
      </c>
      <c r="BB325" s="54" t="s">
        <v>107</v>
      </c>
      <c r="BC325" s="9">
        <f t="shared" ref="BC325:BC388" si="201">$R325*0.5*3/10</f>
        <v>0</v>
      </c>
      <c r="BD325" s="54" t="s">
        <v>111</v>
      </c>
      <c r="BE325" s="9">
        <f t="shared" ref="BE325:BE388" si="202">$S325*0.5*3/10</f>
        <v>0</v>
      </c>
      <c r="BF325" s="54" t="s">
        <v>112</v>
      </c>
      <c r="BG325" s="9">
        <f t="shared" ref="BG325:BG388" si="203">$T325*0.5*3/10</f>
        <v>0</v>
      </c>
      <c r="BH325" s="9"/>
      <c r="BI325" s="54" t="s">
        <v>75</v>
      </c>
      <c r="BJ325" s="9">
        <f t="shared" ref="BJ325:BJ388" si="204">$O325*0.5*3/10</f>
        <v>0</v>
      </c>
      <c r="BK325" s="55" t="s">
        <v>81</v>
      </c>
      <c r="BL325" s="9">
        <f t="shared" ref="BL325:BL388" si="205">$P325*0.5*3/10</f>
        <v>0</v>
      </c>
      <c r="BM325" s="54" t="s">
        <v>89</v>
      </c>
      <c r="BN325" s="9">
        <f t="shared" ref="BN325:BN388" si="206">$Q325*0.5*3/10</f>
        <v>0</v>
      </c>
      <c r="BO325" s="54" t="s">
        <v>107</v>
      </c>
      <c r="BP325" s="9">
        <f t="shared" ref="BP325:BP388" si="207">$R325*0.5*3/10</f>
        <v>0</v>
      </c>
      <c r="BQ325" s="54" t="s">
        <v>111</v>
      </c>
      <c r="BR325" s="9">
        <f t="shared" ref="BR325:BR388" si="208">$S325*0.5*3/10</f>
        <v>0</v>
      </c>
      <c r="BS325" s="54" t="s">
        <v>112</v>
      </c>
      <c r="BT325" s="9">
        <f t="shared" ref="BT325:BT388" si="209">$T325*0.5*3/10</f>
        <v>0</v>
      </c>
      <c r="BU325" s="9"/>
      <c r="BV325" s="54" t="s">
        <v>73</v>
      </c>
      <c r="BW325" s="9">
        <f t="shared" ref="BW325:BW388" si="210">$O325*0.5*5/10</f>
        <v>0</v>
      </c>
      <c r="BX325" s="55" t="s">
        <v>84</v>
      </c>
      <c r="BY325" s="9">
        <f t="shared" ref="BY325:BY388" si="211">$P325*0.5*5/10</f>
        <v>0</v>
      </c>
      <c r="BZ325" s="54" t="s">
        <v>85</v>
      </c>
      <c r="CA325" s="9">
        <f t="shared" ref="CA325:CA388" si="212">$Q325*0.5*5/10</f>
        <v>0</v>
      </c>
      <c r="CB325" s="54" t="s">
        <v>105</v>
      </c>
      <c r="CC325" s="9">
        <f t="shared" ref="CC325:CC388" si="213">$R325*0.5*5/10</f>
        <v>0</v>
      </c>
      <c r="CD325" s="54" t="s">
        <v>108</v>
      </c>
      <c r="CE325" s="9">
        <f t="shared" ref="CE325:CE388" si="214">$S325*0.5*5/10</f>
        <v>0</v>
      </c>
      <c r="CF325" s="54" t="s">
        <v>112</v>
      </c>
      <c r="CG325" s="9">
        <f t="shared" ref="CG325:CG388" si="215">$T325*0.5*5/10</f>
        <v>0</v>
      </c>
      <c r="CH325" s="9"/>
      <c r="CI325" s="54" t="s">
        <v>73</v>
      </c>
      <c r="CJ325" s="9">
        <f t="shared" ref="CJ325:CJ388" si="216">$O325*0.5*5/10</f>
        <v>0</v>
      </c>
      <c r="CK325" s="55" t="s">
        <v>84</v>
      </c>
      <c r="CL325" s="9">
        <f t="shared" ref="CL325:CL388" si="217">$P325*0.5*5/10</f>
        <v>0</v>
      </c>
      <c r="CM325" s="54" t="s">
        <v>85</v>
      </c>
      <c r="CN325" s="9">
        <f t="shared" ref="CN325:CN388" si="218">$Q325*0.5*5/10</f>
        <v>0</v>
      </c>
      <c r="CO325" s="54" t="s">
        <v>105</v>
      </c>
      <c r="CP325" s="9">
        <f t="shared" ref="CP325:CP388" si="219">$R325*0.5*5/10</f>
        <v>0</v>
      </c>
      <c r="CQ325" s="54" t="s">
        <v>108</v>
      </c>
      <c r="CR325" s="9">
        <f t="shared" ref="CR325:CR388" si="220">$S325*0.5*5/10</f>
        <v>0</v>
      </c>
      <c r="CS325" s="54" t="s">
        <v>112</v>
      </c>
      <c r="CT325" s="9">
        <f t="shared" ref="CT325:CT388" si="221">$T325*0.5*5/10</f>
        <v>0</v>
      </c>
    </row>
    <row r="326" spans="1:98" x14ac:dyDescent="0.15">
      <c r="A326" s="33" t="s">
        <v>809</v>
      </c>
      <c r="B326" s="34" t="s">
        <v>810</v>
      </c>
      <c r="C326" s="35" t="s">
        <v>170</v>
      </c>
      <c r="D326" s="35" t="s">
        <v>52</v>
      </c>
      <c r="E326" s="9"/>
      <c r="F326" s="36"/>
      <c r="G326" s="33">
        <v>105</v>
      </c>
      <c r="H326" s="9">
        <v>61</v>
      </c>
      <c r="I326" s="9">
        <v>88</v>
      </c>
      <c r="J326" s="9">
        <v>59.5</v>
      </c>
      <c r="K326" s="9">
        <v>43</v>
      </c>
      <c r="L326" s="9">
        <v>74</v>
      </c>
      <c r="M326" s="4">
        <f t="shared" si="185"/>
        <v>430.5</v>
      </c>
      <c r="N326" s="33"/>
      <c r="O326" s="9">
        <f>IF($D326="理科",IF(AND($M326&gt;='高考-分数线'!$C$2,$G326&gt;='高考-分数线'!$D$2),36,IF($G326&gt;='高考-分数线'!$D$2,18,0)),IF($D326="文科",IF(AND($M326&gt;='高考-分数线'!$C$3,$G326&gt;='高考-分数线'!$D$3),36,IF($G326&gt;='高考-分数线'!$D$3,18,0))))</f>
        <v>0</v>
      </c>
      <c r="P326" s="9">
        <f>IF($D326="理科",IF(AND($M326&gt;='高考-分数线'!$C$2,H326&gt;='高考-分数线'!$E$2),36,IF(H326&gt;='高考-分数线'!$E$2,18,0)),IF($D326="文科",IF(AND($M326&gt;='高考-分数线'!$C$3,H326&gt;='高考-分数线'!$E$3),36,IF(H326&gt;='高考-分数线'!$E$3,18,0))))</f>
        <v>0</v>
      </c>
      <c r="Q326" s="9">
        <f>IF($D326="理科",IF(AND($M326&gt;='高考-分数线'!$C$2,I326&gt;='高考-分数线'!$F$2),36,IF(I326&gt;='高考-分数线'!$F$2,18,0)),IF($D326="文科",IF(AND($M326&gt;='高考-分数线'!$C$3,I326&gt;='高考-分数线'!$F$3),36,IF(I326&gt;='高考-分数线'!$F$3,18,0))))</f>
        <v>0</v>
      </c>
      <c r="R326" s="9">
        <f>IF($D326="理科",IF(AND($M326&gt;='高考-分数线'!$C$2,J326&gt;='高考-分数线'!$G$2),36,IF(J326&gt;='高考-分数线'!$G$2,18,0)),IF($D326="文科",IF(AND($M326&gt;='高考-分数线'!$C$3,J326&gt;='高考-分数线'!$G$3),36,IF(J326&gt;='高考-分数线'!$G$3,18,0))))</f>
        <v>0</v>
      </c>
      <c r="S326" s="9">
        <f>IF($D326="理科",IF(AND($M326&gt;='高考-分数线'!$C$2,K326&gt;='高考-分数线'!$H$2),36,IF(K326&gt;='高考-分数线'!$H$2,18,0)),IF($D326="文科",IF(AND($M326&gt;='高考-分数线'!$C$3,K326&gt;='高考-分数线'!$H$3),36,IF(K326&gt;='高考-分数线'!$H$3,18,0))))</f>
        <v>0</v>
      </c>
      <c r="T326" s="9">
        <f>IF($D326="理科",IF(AND($M326&gt;='高考-分数线'!$C$2,L326&gt;='高考-分数线'!$I$2),36,IF(L326&gt;='高考-分数线'!$I$2,18,0)),IF($D326="文科",IF(AND($M326&gt;='高考-分数线'!$C$3,L326&gt;='高考-分数线'!$I$3),36,IF(L326&gt;='高考-分数线'!$I$3,18,0))))</f>
        <v>18</v>
      </c>
      <c r="U326" s="33"/>
      <c r="V326" s="54" t="s">
        <v>78</v>
      </c>
      <c r="W326" s="9">
        <f t="shared" si="186"/>
        <v>0</v>
      </c>
      <c r="X326" s="54" t="s">
        <v>79</v>
      </c>
      <c r="Y326" s="9">
        <f t="shared" si="187"/>
        <v>0</v>
      </c>
      <c r="Z326" s="54" t="s">
        <v>86</v>
      </c>
      <c r="AA326" s="9">
        <f t="shared" si="188"/>
        <v>0</v>
      </c>
      <c r="AB326" s="54" t="s">
        <v>105</v>
      </c>
      <c r="AC326" s="9">
        <f t="shared" si="189"/>
        <v>0</v>
      </c>
      <c r="AD326" s="54" t="s">
        <v>110</v>
      </c>
      <c r="AE326" s="9">
        <f t="shared" si="190"/>
        <v>0</v>
      </c>
      <c r="AF326" s="54" t="s">
        <v>112</v>
      </c>
      <c r="AG326" s="9">
        <f t="shared" si="191"/>
        <v>1.8</v>
      </c>
      <c r="AH326" s="9"/>
      <c r="AI326" s="9" t="s">
        <v>77</v>
      </c>
      <c r="AJ326" s="9">
        <f t="shared" si="192"/>
        <v>0</v>
      </c>
      <c r="AK326" s="55" t="s">
        <v>84</v>
      </c>
      <c r="AL326" s="9">
        <f t="shared" si="193"/>
        <v>0</v>
      </c>
      <c r="AM326" s="9" t="s">
        <v>90</v>
      </c>
      <c r="AN326" s="9">
        <f t="shared" si="194"/>
        <v>0</v>
      </c>
      <c r="AO326" s="54" t="s">
        <v>107</v>
      </c>
      <c r="AP326" s="9">
        <f t="shared" si="195"/>
        <v>0</v>
      </c>
      <c r="AQ326" s="54" t="s">
        <v>111</v>
      </c>
      <c r="AR326" s="9">
        <f t="shared" si="196"/>
        <v>0</v>
      </c>
      <c r="AS326" s="54" t="s">
        <v>112</v>
      </c>
      <c r="AT326" s="9">
        <f t="shared" si="197"/>
        <v>1.8</v>
      </c>
      <c r="AU326" s="9"/>
      <c r="AV326" s="54" t="s">
        <v>76</v>
      </c>
      <c r="AW326" s="9">
        <f t="shared" si="198"/>
        <v>0</v>
      </c>
      <c r="AX326" s="54" t="s">
        <v>84</v>
      </c>
      <c r="AY326" s="9">
        <f t="shared" si="199"/>
        <v>0</v>
      </c>
      <c r="AZ326" s="54" t="s">
        <v>89</v>
      </c>
      <c r="BA326" s="9">
        <f t="shared" si="200"/>
        <v>0</v>
      </c>
      <c r="BB326" s="54" t="s">
        <v>107</v>
      </c>
      <c r="BC326" s="9">
        <f t="shared" si="201"/>
        <v>0</v>
      </c>
      <c r="BD326" s="54" t="s">
        <v>111</v>
      </c>
      <c r="BE326" s="9">
        <f t="shared" si="202"/>
        <v>0</v>
      </c>
      <c r="BF326" s="54" t="s">
        <v>112</v>
      </c>
      <c r="BG326" s="9">
        <f t="shared" si="203"/>
        <v>2.7</v>
      </c>
      <c r="BH326" s="9"/>
      <c r="BI326" s="54" t="s">
        <v>76</v>
      </c>
      <c r="BJ326" s="9">
        <f t="shared" si="204"/>
        <v>0</v>
      </c>
      <c r="BK326" s="55" t="s">
        <v>84</v>
      </c>
      <c r="BL326" s="9">
        <f t="shared" si="205"/>
        <v>0</v>
      </c>
      <c r="BM326" s="54" t="s">
        <v>89</v>
      </c>
      <c r="BN326" s="9">
        <f t="shared" si="206"/>
        <v>0</v>
      </c>
      <c r="BO326" s="54" t="s">
        <v>107</v>
      </c>
      <c r="BP326" s="9">
        <f t="shared" si="207"/>
        <v>0</v>
      </c>
      <c r="BQ326" s="54" t="s">
        <v>111</v>
      </c>
      <c r="BR326" s="9">
        <f t="shared" si="208"/>
        <v>0</v>
      </c>
      <c r="BS326" s="54" t="s">
        <v>112</v>
      </c>
      <c r="BT326" s="9">
        <f t="shared" si="209"/>
        <v>2.7</v>
      </c>
      <c r="BU326" s="9"/>
      <c r="BV326" s="54" t="s">
        <v>77</v>
      </c>
      <c r="BW326" s="9">
        <f t="shared" si="210"/>
        <v>0</v>
      </c>
      <c r="BX326" s="55" t="s">
        <v>81</v>
      </c>
      <c r="BY326" s="9">
        <f t="shared" si="211"/>
        <v>0</v>
      </c>
      <c r="BZ326" s="54" t="s">
        <v>86</v>
      </c>
      <c r="CA326" s="9">
        <f t="shared" si="212"/>
        <v>0</v>
      </c>
      <c r="CB326" s="54" t="s">
        <v>105</v>
      </c>
      <c r="CC326" s="9">
        <f t="shared" si="213"/>
        <v>0</v>
      </c>
      <c r="CD326" s="54" t="s">
        <v>108</v>
      </c>
      <c r="CE326" s="9">
        <f t="shared" si="214"/>
        <v>0</v>
      </c>
      <c r="CF326" s="54" t="s">
        <v>126</v>
      </c>
      <c r="CG326" s="9">
        <f t="shared" si="215"/>
        <v>4.5</v>
      </c>
      <c r="CH326" s="9"/>
      <c r="CI326" s="54" t="s">
        <v>77</v>
      </c>
      <c r="CJ326" s="9">
        <f t="shared" si="216"/>
        <v>0</v>
      </c>
      <c r="CK326" s="55" t="s">
        <v>81</v>
      </c>
      <c r="CL326" s="9">
        <f t="shared" si="217"/>
        <v>0</v>
      </c>
      <c r="CM326" s="54" t="s">
        <v>86</v>
      </c>
      <c r="CN326" s="9">
        <f t="shared" si="218"/>
        <v>0</v>
      </c>
      <c r="CO326" s="54" t="s">
        <v>105</v>
      </c>
      <c r="CP326" s="9">
        <f t="shared" si="219"/>
        <v>0</v>
      </c>
      <c r="CQ326" s="54" t="s">
        <v>108</v>
      </c>
      <c r="CR326" s="9">
        <f t="shared" si="220"/>
        <v>0</v>
      </c>
      <c r="CS326" s="54" t="s">
        <v>126</v>
      </c>
      <c r="CT326" s="9">
        <f t="shared" si="221"/>
        <v>4.5</v>
      </c>
    </row>
    <row r="327" spans="1:98" x14ac:dyDescent="0.15">
      <c r="A327" s="33" t="s">
        <v>811</v>
      </c>
      <c r="B327" s="34" t="s">
        <v>812</v>
      </c>
      <c r="C327" s="35" t="s">
        <v>170</v>
      </c>
      <c r="D327" s="35" t="s">
        <v>52</v>
      </c>
      <c r="E327" s="9"/>
      <c r="F327" s="36"/>
      <c r="G327" s="33">
        <v>96</v>
      </c>
      <c r="H327" s="9">
        <v>89</v>
      </c>
      <c r="I327" s="9">
        <v>91</v>
      </c>
      <c r="J327" s="9">
        <v>56</v>
      </c>
      <c r="K327" s="9">
        <v>42</v>
      </c>
      <c r="L327" s="9">
        <v>55</v>
      </c>
      <c r="M327" s="4">
        <f t="shared" si="185"/>
        <v>429</v>
      </c>
      <c r="N327" s="33"/>
      <c r="O327" s="9">
        <f>IF($D327="理科",IF(AND($M327&gt;='高考-分数线'!$C$2,$G327&gt;='高考-分数线'!$D$2),36,IF($G327&gt;='高考-分数线'!$D$2,18,0)),IF($D327="文科",IF(AND($M327&gt;='高考-分数线'!$C$3,$G327&gt;='高考-分数线'!$D$3),36,IF($G327&gt;='高考-分数线'!$D$3,18,0))))</f>
        <v>0</v>
      </c>
      <c r="P327" s="9">
        <f>IF($D327="理科",IF(AND($M327&gt;='高考-分数线'!$C$2,H327&gt;='高考-分数线'!$E$2),36,IF(H327&gt;='高考-分数线'!$E$2,18,0)),IF($D327="文科",IF(AND($M327&gt;='高考-分数线'!$C$3,H327&gt;='高考-分数线'!$E$3),36,IF(H327&gt;='高考-分数线'!$E$3,18,0))))</f>
        <v>18</v>
      </c>
      <c r="Q327" s="9">
        <f>IF($D327="理科",IF(AND($M327&gt;='高考-分数线'!$C$2,I327&gt;='高考-分数线'!$F$2),36,IF(I327&gt;='高考-分数线'!$F$2,18,0)),IF($D327="文科",IF(AND($M327&gt;='高考-分数线'!$C$3,I327&gt;='高考-分数线'!$F$3),36,IF(I327&gt;='高考-分数线'!$F$3,18,0))))</f>
        <v>0</v>
      </c>
      <c r="R327" s="9">
        <f>IF($D327="理科",IF(AND($M327&gt;='高考-分数线'!$C$2,J327&gt;='高考-分数线'!$G$2),36,IF(J327&gt;='高考-分数线'!$G$2,18,0)),IF($D327="文科",IF(AND($M327&gt;='高考-分数线'!$C$3,J327&gt;='高考-分数线'!$G$3),36,IF(J327&gt;='高考-分数线'!$G$3,18,0))))</f>
        <v>0</v>
      </c>
      <c r="S327" s="9">
        <f>IF($D327="理科",IF(AND($M327&gt;='高考-分数线'!$C$2,K327&gt;='高考-分数线'!$H$2),36,IF(K327&gt;='高考-分数线'!$H$2,18,0)),IF($D327="文科",IF(AND($M327&gt;='高考-分数线'!$C$3,K327&gt;='高考-分数线'!$H$3),36,IF(K327&gt;='高考-分数线'!$H$3,18,0))))</f>
        <v>0</v>
      </c>
      <c r="T327" s="9">
        <f>IF($D327="理科",IF(AND($M327&gt;='高考-分数线'!$C$2,L327&gt;='高考-分数线'!$I$2),36,IF(L327&gt;='高考-分数线'!$I$2,18,0)),IF($D327="文科",IF(AND($M327&gt;='高考-分数线'!$C$3,L327&gt;='高考-分数线'!$I$3),36,IF(L327&gt;='高考-分数线'!$I$3,18,0))))</f>
        <v>0</v>
      </c>
      <c r="U327" s="33"/>
      <c r="V327" s="54" t="s">
        <v>74</v>
      </c>
      <c r="W327" s="9">
        <f t="shared" si="186"/>
        <v>0</v>
      </c>
      <c r="X327" s="54" t="s">
        <v>84</v>
      </c>
      <c r="Y327" s="9">
        <f t="shared" si="187"/>
        <v>1.8</v>
      </c>
      <c r="Z327" s="54" t="s">
        <v>88</v>
      </c>
      <c r="AA327" s="9">
        <f t="shared" si="188"/>
        <v>0</v>
      </c>
      <c r="AB327" s="54" t="s">
        <v>105</v>
      </c>
      <c r="AC327" s="9">
        <f t="shared" si="189"/>
        <v>0</v>
      </c>
      <c r="AD327" s="54" t="s">
        <v>110</v>
      </c>
      <c r="AE327" s="9">
        <f t="shared" si="190"/>
        <v>0</v>
      </c>
      <c r="AF327" s="54" t="s">
        <v>112</v>
      </c>
      <c r="AG327" s="9">
        <f t="shared" si="191"/>
        <v>0</v>
      </c>
      <c r="AH327" s="9"/>
      <c r="AI327" s="9" t="s">
        <v>75</v>
      </c>
      <c r="AJ327" s="9">
        <f t="shared" si="192"/>
        <v>0</v>
      </c>
      <c r="AK327" s="55" t="s">
        <v>81</v>
      </c>
      <c r="AL327" s="9">
        <f t="shared" si="193"/>
        <v>1.8</v>
      </c>
      <c r="AM327" s="9" t="s">
        <v>90</v>
      </c>
      <c r="AN327" s="9">
        <f t="shared" si="194"/>
        <v>0</v>
      </c>
      <c r="AO327" s="54" t="s">
        <v>105</v>
      </c>
      <c r="AP327" s="9">
        <f t="shared" si="195"/>
        <v>0</v>
      </c>
      <c r="AQ327" s="54" t="s">
        <v>111</v>
      </c>
      <c r="AR327" s="9">
        <f t="shared" si="196"/>
        <v>0</v>
      </c>
      <c r="AS327" s="54" t="s">
        <v>112</v>
      </c>
      <c r="AT327" s="9">
        <f t="shared" si="197"/>
        <v>0</v>
      </c>
      <c r="AU327" s="9"/>
      <c r="AV327" s="54" t="s">
        <v>76</v>
      </c>
      <c r="AW327" s="9">
        <f t="shared" si="198"/>
        <v>0</v>
      </c>
      <c r="AX327" s="54" t="s">
        <v>81</v>
      </c>
      <c r="AY327" s="9">
        <f t="shared" si="199"/>
        <v>2.7</v>
      </c>
      <c r="AZ327" s="54" t="s">
        <v>89</v>
      </c>
      <c r="BA327" s="9">
        <f t="shared" si="200"/>
        <v>0</v>
      </c>
      <c r="BB327" s="54" t="s">
        <v>105</v>
      </c>
      <c r="BC327" s="9">
        <f t="shared" si="201"/>
        <v>0</v>
      </c>
      <c r="BD327" s="54" t="s">
        <v>111</v>
      </c>
      <c r="BE327" s="9">
        <f t="shared" si="202"/>
        <v>0</v>
      </c>
      <c r="BF327" s="54" t="s">
        <v>112</v>
      </c>
      <c r="BG327" s="9">
        <f t="shared" si="203"/>
        <v>0</v>
      </c>
      <c r="BH327" s="9"/>
      <c r="BI327" s="54" t="s">
        <v>76</v>
      </c>
      <c r="BJ327" s="9">
        <f t="shared" si="204"/>
        <v>0</v>
      </c>
      <c r="BK327" s="55" t="s">
        <v>81</v>
      </c>
      <c r="BL327" s="9">
        <f t="shared" si="205"/>
        <v>2.7</v>
      </c>
      <c r="BM327" s="54" t="s">
        <v>89</v>
      </c>
      <c r="BN327" s="9">
        <f t="shared" si="206"/>
        <v>0</v>
      </c>
      <c r="BO327" s="54" t="s">
        <v>105</v>
      </c>
      <c r="BP327" s="9">
        <f t="shared" si="207"/>
        <v>0</v>
      </c>
      <c r="BQ327" s="54" t="s">
        <v>111</v>
      </c>
      <c r="BR327" s="9">
        <f t="shared" si="208"/>
        <v>0</v>
      </c>
      <c r="BS327" s="54" t="s">
        <v>112</v>
      </c>
      <c r="BT327" s="9">
        <f t="shared" si="209"/>
        <v>0</v>
      </c>
      <c r="BU327" s="9"/>
      <c r="BV327" s="54" t="s">
        <v>77</v>
      </c>
      <c r="BW327" s="9">
        <f t="shared" si="210"/>
        <v>0</v>
      </c>
      <c r="BX327" s="55" t="s">
        <v>81</v>
      </c>
      <c r="BY327" s="9">
        <f t="shared" si="211"/>
        <v>4.5</v>
      </c>
      <c r="BZ327" s="54" t="s">
        <v>86</v>
      </c>
      <c r="CA327" s="9">
        <f t="shared" si="212"/>
        <v>0</v>
      </c>
      <c r="CB327" s="54" t="s">
        <v>105</v>
      </c>
      <c r="CC327" s="9">
        <f t="shared" si="213"/>
        <v>0</v>
      </c>
      <c r="CD327" s="54" t="s">
        <v>108</v>
      </c>
      <c r="CE327" s="9">
        <f t="shared" si="214"/>
        <v>0</v>
      </c>
      <c r="CF327" s="54" t="s">
        <v>112</v>
      </c>
      <c r="CG327" s="9">
        <f t="shared" si="215"/>
        <v>0</v>
      </c>
      <c r="CH327" s="9"/>
      <c r="CI327" s="54" t="s">
        <v>77</v>
      </c>
      <c r="CJ327" s="9">
        <f t="shared" si="216"/>
        <v>0</v>
      </c>
      <c r="CK327" s="55" t="s">
        <v>81</v>
      </c>
      <c r="CL327" s="9">
        <f t="shared" si="217"/>
        <v>4.5</v>
      </c>
      <c r="CM327" s="54" t="s">
        <v>86</v>
      </c>
      <c r="CN327" s="9">
        <f t="shared" si="218"/>
        <v>0</v>
      </c>
      <c r="CO327" s="54" t="s">
        <v>105</v>
      </c>
      <c r="CP327" s="9">
        <f t="shared" si="219"/>
        <v>0</v>
      </c>
      <c r="CQ327" s="54" t="s">
        <v>108</v>
      </c>
      <c r="CR327" s="9">
        <f t="shared" si="220"/>
        <v>0</v>
      </c>
      <c r="CS327" s="54" t="s">
        <v>112</v>
      </c>
      <c r="CT327" s="9">
        <f t="shared" si="221"/>
        <v>0</v>
      </c>
    </row>
    <row r="328" spans="1:98" x14ac:dyDescent="0.15">
      <c r="A328" s="33" t="s">
        <v>813</v>
      </c>
      <c r="B328" s="34" t="s">
        <v>814</v>
      </c>
      <c r="C328" s="35" t="s">
        <v>170</v>
      </c>
      <c r="D328" s="35" t="s">
        <v>52</v>
      </c>
      <c r="E328" s="9"/>
      <c r="F328" s="36"/>
      <c r="G328" s="33">
        <v>106</v>
      </c>
      <c r="H328" s="9">
        <v>67</v>
      </c>
      <c r="I328" s="9">
        <v>72</v>
      </c>
      <c r="J328" s="9">
        <v>63</v>
      </c>
      <c r="K328" s="9">
        <v>47.5</v>
      </c>
      <c r="L328" s="9">
        <v>73</v>
      </c>
      <c r="M328" s="4">
        <f t="shared" si="185"/>
        <v>428.5</v>
      </c>
      <c r="N328" s="33"/>
      <c r="O328" s="9">
        <f>IF($D328="理科",IF(AND($M328&gt;='高考-分数线'!$C$2,$G328&gt;='高考-分数线'!$D$2),36,IF($G328&gt;='高考-分数线'!$D$2,18,0)),IF($D328="文科",IF(AND($M328&gt;='高考-分数线'!$C$3,$G328&gt;='高考-分数线'!$D$3),36,IF($G328&gt;='高考-分数线'!$D$3,18,0))))</f>
        <v>18</v>
      </c>
      <c r="P328" s="9">
        <f>IF($D328="理科",IF(AND($M328&gt;='高考-分数线'!$C$2,H328&gt;='高考-分数线'!$E$2),36,IF(H328&gt;='高考-分数线'!$E$2,18,0)),IF($D328="文科",IF(AND($M328&gt;='高考-分数线'!$C$3,H328&gt;='高考-分数线'!$E$3),36,IF(H328&gt;='高考-分数线'!$E$3,18,0))))</f>
        <v>0</v>
      </c>
      <c r="Q328" s="9">
        <f>IF($D328="理科",IF(AND($M328&gt;='高考-分数线'!$C$2,I328&gt;='高考-分数线'!$F$2),36,IF(I328&gt;='高考-分数线'!$F$2,18,0)),IF($D328="文科",IF(AND($M328&gt;='高考-分数线'!$C$3,I328&gt;='高考-分数线'!$F$3),36,IF(I328&gt;='高考-分数线'!$F$3,18,0))))</f>
        <v>0</v>
      </c>
      <c r="R328" s="9">
        <f>IF($D328="理科",IF(AND($M328&gt;='高考-分数线'!$C$2,J328&gt;='高考-分数线'!$G$2),36,IF(J328&gt;='高考-分数线'!$G$2,18,0)),IF($D328="文科",IF(AND($M328&gt;='高考-分数线'!$C$3,J328&gt;='高考-分数线'!$G$3),36,IF(J328&gt;='高考-分数线'!$G$3,18,0))))</f>
        <v>0</v>
      </c>
      <c r="S328" s="9">
        <f>IF($D328="理科",IF(AND($M328&gt;='高考-分数线'!$C$2,K328&gt;='高考-分数线'!$H$2),36,IF(K328&gt;='高考-分数线'!$H$2,18,0)),IF($D328="文科",IF(AND($M328&gt;='高考-分数线'!$C$3,K328&gt;='高考-分数线'!$H$3),36,IF(K328&gt;='高考-分数线'!$H$3,18,0))))</f>
        <v>0</v>
      </c>
      <c r="T328" s="9">
        <f>IF($D328="理科",IF(AND($M328&gt;='高考-分数线'!$C$2,L328&gt;='高考-分数线'!$I$2),36,IF(L328&gt;='高考-分数线'!$I$2,18,0)),IF($D328="文科",IF(AND($M328&gt;='高考-分数线'!$C$3,L328&gt;='高考-分数线'!$I$3),36,IF(L328&gt;='高考-分数线'!$I$3,18,0))))</f>
        <v>18</v>
      </c>
      <c r="U328" s="33"/>
      <c r="V328" s="54" t="s">
        <v>74</v>
      </c>
      <c r="W328" s="9">
        <f t="shared" si="186"/>
        <v>1.8</v>
      </c>
      <c r="X328" s="54" t="s">
        <v>84</v>
      </c>
      <c r="Y328" s="9">
        <f t="shared" si="187"/>
        <v>0</v>
      </c>
      <c r="Z328" s="54" t="s">
        <v>88</v>
      </c>
      <c r="AA328" s="9">
        <f t="shared" si="188"/>
        <v>0</v>
      </c>
      <c r="AB328" s="54" t="s">
        <v>105</v>
      </c>
      <c r="AC328" s="9">
        <f t="shared" si="189"/>
        <v>0</v>
      </c>
      <c r="AD328" s="54" t="s">
        <v>110</v>
      </c>
      <c r="AE328" s="9">
        <f t="shared" si="190"/>
        <v>0</v>
      </c>
      <c r="AF328" s="54" t="s">
        <v>112</v>
      </c>
      <c r="AG328" s="9">
        <f t="shared" si="191"/>
        <v>1.8</v>
      </c>
      <c r="AH328" s="9"/>
      <c r="AI328" s="9" t="s">
        <v>75</v>
      </c>
      <c r="AJ328" s="9">
        <f t="shared" si="192"/>
        <v>1.8</v>
      </c>
      <c r="AK328" s="55" t="s">
        <v>81</v>
      </c>
      <c r="AL328" s="9">
        <f t="shared" si="193"/>
        <v>0</v>
      </c>
      <c r="AM328" s="9" t="s">
        <v>90</v>
      </c>
      <c r="AN328" s="9">
        <f t="shared" si="194"/>
        <v>0</v>
      </c>
      <c r="AO328" s="54" t="s">
        <v>107</v>
      </c>
      <c r="AP328" s="9">
        <f t="shared" si="195"/>
        <v>0</v>
      </c>
      <c r="AQ328" s="54" t="s">
        <v>110</v>
      </c>
      <c r="AR328" s="9">
        <f t="shared" si="196"/>
        <v>0</v>
      </c>
      <c r="AS328" s="54" t="s">
        <v>103</v>
      </c>
      <c r="AT328" s="9">
        <f t="shared" si="197"/>
        <v>1.8</v>
      </c>
      <c r="AU328" s="9"/>
      <c r="AV328" s="54" t="s">
        <v>75</v>
      </c>
      <c r="AW328" s="9">
        <f t="shared" si="198"/>
        <v>2.7</v>
      </c>
      <c r="AX328" s="54" t="s">
        <v>81</v>
      </c>
      <c r="AY328" s="9">
        <f t="shared" si="199"/>
        <v>0</v>
      </c>
      <c r="AZ328" s="54" t="s">
        <v>89</v>
      </c>
      <c r="BA328" s="9">
        <f t="shared" si="200"/>
        <v>0</v>
      </c>
      <c r="BB328" s="54" t="s">
        <v>107</v>
      </c>
      <c r="BC328" s="9">
        <f t="shared" si="201"/>
        <v>0</v>
      </c>
      <c r="BD328" s="54" t="s">
        <v>128</v>
      </c>
      <c r="BE328" s="9">
        <f t="shared" si="202"/>
        <v>0</v>
      </c>
      <c r="BF328" s="54" t="s">
        <v>112</v>
      </c>
      <c r="BG328" s="9">
        <f t="shared" si="203"/>
        <v>2.7</v>
      </c>
      <c r="BH328" s="9"/>
      <c r="BI328" s="54" t="s">
        <v>75</v>
      </c>
      <c r="BJ328" s="9">
        <f t="shared" si="204"/>
        <v>2.7</v>
      </c>
      <c r="BK328" s="55" t="s">
        <v>81</v>
      </c>
      <c r="BL328" s="9">
        <f t="shared" si="205"/>
        <v>0</v>
      </c>
      <c r="BM328" s="54" t="s">
        <v>89</v>
      </c>
      <c r="BN328" s="9">
        <f t="shared" si="206"/>
        <v>0</v>
      </c>
      <c r="BO328" s="54" t="s">
        <v>107</v>
      </c>
      <c r="BP328" s="9">
        <f t="shared" si="207"/>
        <v>0</v>
      </c>
      <c r="BQ328" s="54" t="s">
        <v>128</v>
      </c>
      <c r="BR328" s="9">
        <f t="shared" si="208"/>
        <v>0</v>
      </c>
      <c r="BS328" s="54" t="s">
        <v>112</v>
      </c>
      <c r="BT328" s="9">
        <f t="shared" si="209"/>
        <v>2.7</v>
      </c>
      <c r="BU328" s="9"/>
      <c r="BV328" s="54" t="s">
        <v>77</v>
      </c>
      <c r="BW328" s="9">
        <f t="shared" si="210"/>
        <v>4.5</v>
      </c>
      <c r="BX328" s="55" t="s">
        <v>81</v>
      </c>
      <c r="BY328" s="9">
        <f t="shared" si="211"/>
        <v>0</v>
      </c>
      <c r="BZ328" s="54" t="s">
        <v>86</v>
      </c>
      <c r="CA328" s="9">
        <f t="shared" si="212"/>
        <v>0</v>
      </c>
      <c r="CB328" s="54" t="s">
        <v>105</v>
      </c>
      <c r="CC328" s="9">
        <f t="shared" si="213"/>
        <v>0</v>
      </c>
      <c r="CD328" s="54" t="s">
        <v>108</v>
      </c>
      <c r="CE328" s="9">
        <f t="shared" si="214"/>
        <v>0</v>
      </c>
      <c r="CF328" s="54" t="s">
        <v>126</v>
      </c>
      <c r="CG328" s="9">
        <f t="shared" si="215"/>
        <v>4.5</v>
      </c>
      <c r="CH328" s="9"/>
      <c r="CI328" s="54" t="s">
        <v>77</v>
      </c>
      <c r="CJ328" s="9">
        <f t="shared" si="216"/>
        <v>4.5</v>
      </c>
      <c r="CK328" s="55" t="s">
        <v>81</v>
      </c>
      <c r="CL328" s="9">
        <f t="shared" si="217"/>
        <v>0</v>
      </c>
      <c r="CM328" s="54" t="s">
        <v>86</v>
      </c>
      <c r="CN328" s="9">
        <f t="shared" si="218"/>
        <v>0</v>
      </c>
      <c r="CO328" s="54" t="s">
        <v>105</v>
      </c>
      <c r="CP328" s="9">
        <f t="shared" si="219"/>
        <v>0</v>
      </c>
      <c r="CQ328" s="54" t="s">
        <v>108</v>
      </c>
      <c r="CR328" s="9">
        <f t="shared" si="220"/>
        <v>0</v>
      </c>
      <c r="CS328" s="54" t="s">
        <v>126</v>
      </c>
      <c r="CT328" s="9">
        <f t="shared" si="221"/>
        <v>4.5</v>
      </c>
    </row>
    <row r="329" spans="1:98" x14ac:dyDescent="0.15">
      <c r="A329" s="33" t="s">
        <v>815</v>
      </c>
      <c r="B329" s="34" t="s">
        <v>816</v>
      </c>
      <c r="C329" s="35" t="s">
        <v>170</v>
      </c>
      <c r="D329" s="35" t="s">
        <v>52</v>
      </c>
      <c r="E329" s="9"/>
      <c r="F329" s="36"/>
      <c r="G329" s="33">
        <v>95</v>
      </c>
      <c r="H329" s="9">
        <v>76</v>
      </c>
      <c r="I329" s="9">
        <v>110</v>
      </c>
      <c r="J329" s="9">
        <v>51</v>
      </c>
      <c r="K329" s="9">
        <v>27.5</v>
      </c>
      <c r="L329" s="9">
        <v>69</v>
      </c>
      <c r="M329" s="4">
        <f t="shared" si="185"/>
        <v>428.5</v>
      </c>
      <c r="N329" s="33"/>
      <c r="O329" s="9">
        <f>IF($D329="理科",IF(AND($M329&gt;='高考-分数线'!$C$2,$G329&gt;='高考-分数线'!$D$2),36,IF($G329&gt;='高考-分数线'!$D$2,18,0)),IF($D329="文科",IF(AND($M329&gt;='高考-分数线'!$C$3,$G329&gt;='高考-分数线'!$D$3),36,IF($G329&gt;='高考-分数线'!$D$3,18,0))))</f>
        <v>0</v>
      </c>
      <c r="P329" s="9">
        <f>IF($D329="理科",IF(AND($M329&gt;='高考-分数线'!$C$2,H329&gt;='高考-分数线'!$E$2),36,IF(H329&gt;='高考-分数线'!$E$2,18,0)),IF($D329="文科",IF(AND($M329&gt;='高考-分数线'!$C$3,H329&gt;='高考-分数线'!$E$3),36,IF(H329&gt;='高考-分数线'!$E$3,18,0))))</f>
        <v>0</v>
      </c>
      <c r="Q329" s="9">
        <f>IF($D329="理科",IF(AND($M329&gt;='高考-分数线'!$C$2,I329&gt;='高考-分数线'!$F$2),36,IF(I329&gt;='高考-分数线'!$F$2,18,0)),IF($D329="文科",IF(AND($M329&gt;='高考-分数线'!$C$3,I329&gt;='高考-分数线'!$F$3),36,IF(I329&gt;='高考-分数线'!$F$3,18,0))))</f>
        <v>0</v>
      </c>
      <c r="R329" s="9">
        <f>IF($D329="理科",IF(AND($M329&gt;='高考-分数线'!$C$2,J329&gt;='高考-分数线'!$G$2),36,IF(J329&gt;='高考-分数线'!$G$2,18,0)),IF($D329="文科",IF(AND($M329&gt;='高考-分数线'!$C$3,J329&gt;='高考-分数线'!$G$3),36,IF(J329&gt;='高考-分数线'!$G$3,18,0))))</f>
        <v>0</v>
      </c>
      <c r="S329" s="9">
        <f>IF($D329="理科",IF(AND($M329&gt;='高考-分数线'!$C$2,K329&gt;='高考-分数线'!$H$2),36,IF(K329&gt;='高考-分数线'!$H$2,18,0)),IF($D329="文科",IF(AND($M329&gt;='高考-分数线'!$C$3,K329&gt;='高考-分数线'!$H$3),36,IF(K329&gt;='高考-分数线'!$H$3,18,0))))</f>
        <v>0</v>
      </c>
      <c r="T329" s="9">
        <f>IF($D329="理科",IF(AND($M329&gt;='高考-分数线'!$C$2,L329&gt;='高考-分数线'!$I$2),36,IF(L329&gt;='高考-分数线'!$I$2,18,0)),IF($D329="文科",IF(AND($M329&gt;='高考-分数线'!$C$3,L329&gt;='高考-分数线'!$I$3),36,IF(L329&gt;='高考-分数线'!$I$3,18,0))))</f>
        <v>18</v>
      </c>
      <c r="U329" s="33"/>
      <c r="V329" s="54" t="s">
        <v>74</v>
      </c>
      <c r="W329" s="9">
        <f t="shared" si="186"/>
        <v>0</v>
      </c>
      <c r="X329" s="54" t="s">
        <v>84</v>
      </c>
      <c r="Y329" s="9">
        <f t="shared" si="187"/>
        <v>0</v>
      </c>
      <c r="Z329" s="54" t="s">
        <v>88</v>
      </c>
      <c r="AA329" s="9">
        <f t="shared" si="188"/>
        <v>0</v>
      </c>
      <c r="AB329" s="54" t="s">
        <v>105</v>
      </c>
      <c r="AC329" s="9">
        <f t="shared" si="189"/>
        <v>0</v>
      </c>
      <c r="AD329" s="54" t="s">
        <v>110</v>
      </c>
      <c r="AE329" s="9">
        <f t="shared" si="190"/>
        <v>0</v>
      </c>
      <c r="AF329" s="54" t="s">
        <v>112</v>
      </c>
      <c r="AG329" s="9">
        <f t="shared" si="191"/>
        <v>1.8</v>
      </c>
      <c r="AH329" s="9"/>
      <c r="AI329" s="9" t="s">
        <v>77</v>
      </c>
      <c r="AJ329" s="9">
        <f t="shared" si="192"/>
        <v>0</v>
      </c>
      <c r="AK329" s="55" t="s">
        <v>81</v>
      </c>
      <c r="AL329" s="9">
        <f t="shared" si="193"/>
        <v>0</v>
      </c>
      <c r="AM329" s="9" t="s">
        <v>86</v>
      </c>
      <c r="AN329" s="9">
        <f t="shared" si="194"/>
        <v>0</v>
      </c>
      <c r="AO329" s="54" t="s">
        <v>105</v>
      </c>
      <c r="AP329" s="9">
        <f t="shared" si="195"/>
        <v>0</v>
      </c>
      <c r="AQ329" s="54" t="s">
        <v>111</v>
      </c>
      <c r="AR329" s="9">
        <f t="shared" si="196"/>
        <v>0</v>
      </c>
      <c r="AS329" s="54" t="s">
        <v>103</v>
      </c>
      <c r="AT329" s="9">
        <f t="shared" si="197"/>
        <v>1.8</v>
      </c>
      <c r="AU329" s="9"/>
      <c r="AV329" s="54" t="s">
        <v>76</v>
      </c>
      <c r="AW329" s="9">
        <f t="shared" si="198"/>
        <v>0</v>
      </c>
      <c r="AX329" s="54" t="s">
        <v>81</v>
      </c>
      <c r="AY329" s="9">
        <f t="shared" si="199"/>
        <v>0</v>
      </c>
      <c r="AZ329" s="54" t="s">
        <v>86</v>
      </c>
      <c r="BA329" s="9">
        <f t="shared" si="200"/>
        <v>0</v>
      </c>
      <c r="BB329" s="54" t="s">
        <v>107</v>
      </c>
      <c r="BC329" s="9">
        <f t="shared" si="201"/>
        <v>0</v>
      </c>
      <c r="BD329" s="54" t="s">
        <v>133</v>
      </c>
      <c r="BE329" s="9">
        <f t="shared" si="202"/>
        <v>0</v>
      </c>
      <c r="BF329" s="54" t="s">
        <v>103</v>
      </c>
      <c r="BG329" s="9">
        <f t="shared" si="203"/>
        <v>2.7</v>
      </c>
      <c r="BH329" s="9"/>
      <c r="BI329" s="54" t="s">
        <v>76</v>
      </c>
      <c r="BJ329" s="9">
        <f t="shared" si="204"/>
        <v>0</v>
      </c>
      <c r="BK329" s="55" t="s">
        <v>81</v>
      </c>
      <c r="BL329" s="9">
        <f t="shared" si="205"/>
        <v>0</v>
      </c>
      <c r="BM329" s="54" t="s">
        <v>86</v>
      </c>
      <c r="BN329" s="9">
        <f t="shared" si="206"/>
        <v>0</v>
      </c>
      <c r="BO329" s="54" t="s">
        <v>107</v>
      </c>
      <c r="BP329" s="9">
        <f t="shared" si="207"/>
        <v>0</v>
      </c>
      <c r="BQ329" s="54" t="s">
        <v>133</v>
      </c>
      <c r="BR329" s="9">
        <f t="shared" si="208"/>
        <v>0</v>
      </c>
      <c r="BS329" s="54" t="s">
        <v>103</v>
      </c>
      <c r="BT329" s="9">
        <f t="shared" si="209"/>
        <v>2.7</v>
      </c>
      <c r="BU329" s="9"/>
      <c r="BV329" s="54" t="s">
        <v>77</v>
      </c>
      <c r="BW329" s="9">
        <f t="shared" si="210"/>
        <v>0</v>
      </c>
      <c r="BX329" s="55" t="s">
        <v>81</v>
      </c>
      <c r="BY329" s="9">
        <f t="shared" si="211"/>
        <v>0</v>
      </c>
      <c r="BZ329" s="54" t="s">
        <v>86</v>
      </c>
      <c r="CA329" s="9">
        <f t="shared" si="212"/>
        <v>0</v>
      </c>
      <c r="CB329" s="54" t="s">
        <v>105</v>
      </c>
      <c r="CC329" s="9">
        <f t="shared" si="213"/>
        <v>0</v>
      </c>
      <c r="CD329" s="54" t="s">
        <v>108</v>
      </c>
      <c r="CE329" s="9">
        <f t="shared" si="214"/>
        <v>0</v>
      </c>
      <c r="CF329" s="54" t="s">
        <v>112</v>
      </c>
      <c r="CG329" s="9">
        <f t="shared" si="215"/>
        <v>4.5</v>
      </c>
      <c r="CH329" s="9"/>
      <c r="CI329" s="54" t="s">
        <v>77</v>
      </c>
      <c r="CJ329" s="9">
        <f t="shared" si="216"/>
        <v>0</v>
      </c>
      <c r="CK329" s="55" t="s">
        <v>81</v>
      </c>
      <c r="CL329" s="9">
        <f t="shared" si="217"/>
        <v>0</v>
      </c>
      <c r="CM329" s="54" t="s">
        <v>86</v>
      </c>
      <c r="CN329" s="9">
        <f t="shared" si="218"/>
        <v>0</v>
      </c>
      <c r="CO329" s="54" t="s">
        <v>105</v>
      </c>
      <c r="CP329" s="9">
        <f t="shared" si="219"/>
        <v>0</v>
      </c>
      <c r="CQ329" s="54" t="s">
        <v>108</v>
      </c>
      <c r="CR329" s="9">
        <f t="shared" si="220"/>
        <v>0</v>
      </c>
      <c r="CS329" s="54" t="s">
        <v>112</v>
      </c>
      <c r="CT329" s="9">
        <f t="shared" si="221"/>
        <v>4.5</v>
      </c>
    </row>
    <row r="330" spans="1:98" x14ac:dyDescent="0.15">
      <c r="A330" s="33" t="s">
        <v>817</v>
      </c>
      <c r="B330" s="34" t="s">
        <v>818</v>
      </c>
      <c r="C330" s="35" t="s">
        <v>170</v>
      </c>
      <c r="D330" s="35" t="s">
        <v>52</v>
      </c>
      <c r="E330" s="9"/>
      <c r="F330" s="36"/>
      <c r="G330" s="33">
        <v>104</v>
      </c>
      <c r="H330" s="9">
        <v>72</v>
      </c>
      <c r="I330" s="9">
        <v>99</v>
      </c>
      <c r="J330" s="9">
        <v>58.5</v>
      </c>
      <c r="K330" s="9">
        <v>39</v>
      </c>
      <c r="L330" s="9">
        <v>55</v>
      </c>
      <c r="M330" s="4">
        <f t="shared" si="185"/>
        <v>427.5</v>
      </c>
      <c r="N330" s="33"/>
      <c r="O330" s="9">
        <f>IF($D330="理科",IF(AND($M330&gt;='高考-分数线'!$C$2,$G330&gt;='高考-分数线'!$D$2),36,IF($G330&gt;='高考-分数线'!$D$2,18,0)),IF($D330="文科",IF(AND($M330&gt;='高考-分数线'!$C$3,$G330&gt;='高考-分数线'!$D$3),36,IF($G330&gt;='高考-分数线'!$D$3,18,0))))</f>
        <v>0</v>
      </c>
      <c r="P330" s="9">
        <f>IF($D330="理科",IF(AND($M330&gt;='高考-分数线'!$C$2,H330&gt;='高考-分数线'!$E$2),36,IF(H330&gt;='高考-分数线'!$E$2,18,0)),IF($D330="文科",IF(AND($M330&gt;='高考-分数线'!$C$3,H330&gt;='高考-分数线'!$E$3),36,IF(H330&gt;='高考-分数线'!$E$3,18,0))))</f>
        <v>0</v>
      </c>
      <c r="Q330" s="9">
        <f>IF($D330="理科",IF(AND($M330&gt;='高考-分数线'!$C$2,I330&gt;='高考-分数线'!$F$2),36,IF(I330&gt;='高考-分数线'!$F$2,18,0)),IF($D330="文科",IF(AND($M330&gt;='高考-分数线'!$C$3,I330&gt;='高考-分数线'!$F$3),36,IF(I330&gt;='高考-分数线'!$F$3,18,0))))</f>
        <v>0</v>
      </c>
      <c r="R330" s="9">
        <f>IF($D330="理科",IF(AND($M330&gt;='高考-分数线'!$C$2,J330&gt;='高考-分数线'!$G$2),36,IF(J330&gt;='高考-分数线'!$G$2,18,0)),IF($D330="文科",IF(AND($M330&gt;='高考-分数线'!$C$3,J330&gt;='高考-分数线'!$G$3),36,IF(J330&gt;='高考-分数线'!$G$3,18,0))))</f>
        <v>0</v>
      </c>
      <c r="S330" s="9">
        <f>IF($D330="理科",IF(AND($M330&gt;='高考-分数线'!$C$2,K330&gt;='高考-分数线'!$H$2),36,IF(K330&gt;='高考-分数线'!$H$2,18,0)),IF($D330="文科",IF(AND($M330&gt;='高考-分数线'!$C$3,K330&gt;='高考-分数线'!$H$3),36,IF(K330&gt;='高考-分数线'!$H$3,18,0))))</f>
        <v>0</v>
      </c>
      <c r="T330" s="9">
        <f>IF($D330="理科",IF(AND($M330&gt;='高考-分数线'!$C$2,L330&gt;='高考-分数线'!$I$2),36,IF(L330&gt;='高考-分数线'!$I$2,18,0)),IF($D330="文科",IF(AND($M330&gt;='高考-分数线'!$C$3,L330&gt;='高考-分数线'!$I$3),36,IF(L330&gt;='高考-分数线'!$I$3,18,0))))</f>
        <v>0</v>
      </c>
      <c r="U330" s="33"/>
      <c r="V330" s="54" t="s">
        <v>77</v>
      </c>
      <c r="W330" s="9">
        <f t="shared" si="186"/>
        <v>0</v>
      </c>
      <c r="X330" s="54" t="s">
        <v>81</v>
      </c>
      <c r="Y330" s="9">
        <f t="shared" si="187"/>
        <v>0</v>
      </c>
      <c r="Z330" s="54" t="s">
        <v>90</v>
      </c>
      <c r="AA330" s="9">
        <f t="shared" si="188"/>
        <v>0</v>
      </c>
      <c r="AB330" s="54" t="s">
        <v>123</v>
      </c>
      <c r="AC330" s="9">
        <f t="shared" si="189"/>
        <v>0</v>
      </c>
      <c r="AD330" s="54" t="s">
        <v>110</v>
      </c>
      <c r="AE330" s="9">
        <f t="shared" si="190"/>
        <v>0</v>
      </c>
      <c r="AF330" s="54" t="s">
        <v>103</v>
      </c>
      <c r="AG330" s="9">
        <f t="shared" si="191"/>
        <v>0</v>
      </c>
      <c r="AH330" s="9"/>
      <c r="AI330" s="9" t="s">
        <v>74</v>
      </c>
      <c r="AJ330" s="9">
        <f t="shared" si="192"/>
        <v>0</v>
      </c>
      <c r="AK330" s="55" t="s">
        <v>81</v>
      </c>
      <c r="AL330" s="9">
        <f t="shared" si="193"/>
        <v>0</v>
      </c>
      <c r="AM330" s="9" t="s">
        <v>87</v>
      </c>
      <c r="AN330" s="9">
        <f t="shared" si="194"/>
        <v>0</v>
      </c>
      <c r="AO330" s="54" t="s">
        <v>123</v>
      </c>
      <c r="AP330" s="9">
        <f t="shared" si="195"/>
        <v>0</v>
      </c>
      <c r="AQ330" s="54" t="s">
        <v>110</v>
      </c>
      <c r="AR330" s="9">
        <f t="shared" si="196"/>
        <v>0</v>
      </c>
      <c r="AS330" s="54" t="s">
        <v>103</v>
      </c>
      <c r="AT330" s="9">
        <f t="shared" si="197"/>
        <v>0</v>
      </c>
      <c r="AU330" s="9"/>
      <c r="AV330" s="54" t="s">
        <v>74</v>
      </c>
      <c r="AW330" s="9">
        <f t="shared" si="198"/>
        <v>0</v>
      </c>
      <c r="AX330" s="54" t="s">
        <v>79</v>
      </c>
      <c r="AY330" s="9">
        <f t="shared" si="199"/>
        <v>0</v>
      </c>
      <c r="AZ330" s="54" t="s">
        <v>87</v>
      </c>
      <c r="BA330" s="9">
        <f t="shared" si="200"/>
        <v>0</v>
      </c>
      <c r="BB330" s="54" t="s">
        <v>105</v>
      </c>
      <c r="BC330" s="9">
        <f t="shared" si="201"/>
        <v>0</v>
      </c>
      <c r="BD330" s="54" t="s">
        <v>128</v>
      </c>
      <c r="BE330" s="9">
        <f t="shared" si="202"/>
        <v>0</v>
      </c>
      <c r="BF330" s="54" t="s">
        <v>126</v>
      </c>
      <c r="BG330" s="9">
        <f t="shared" si="203"/>
        <v>0</v>
      </c>
      <c r="BH330" s="9"/>
      <c r="BI330" s="54" t="s">
        <v>74</v>
      </c>
      <c r="BJ330" s="9">
        <f t="shared" si="204"/>
        <v>0</v>
      </c>
      <c r="BK330" s="55" t="s">
        <v>79</v>
      </c>
      <c r="BL330" s="9">
        <f t="shared" si="205"/>
        <v>0</v>
      </c>
      <c r="BM330" s="54" t="s">
        <v>87</v>
      </c>
      <c r="BN330" s="9">
        <f t="shared" si="206"/>
        <v>0</v>
      </c>
      <c r="BO330" s="54" t="s">
        <v>105</v>
      </c>
      <c r="BP330" s="9">
        <f t="shared" si="207"/>
        <v>0</v>
      </c>
      <c r="BQ330" s="54" t="s">
        <v>128</v>
      </c>
      <c r="BR330" s="9">
        <f t="shared" si="208"/>
        <v>0</v>
      </c>
      <c r="BS330" s="54" t="s">
        <v>126</v>
      </c>
      <c r="BT330" s="9">
        <f t="shared" si="209"/>
        <v>0</v>
      </c>
      <c r="BU330" s="9"/>
      <c r="BV330" s="54" t="s">
        <v>136</v>
      </c>
      <c r="BW330" s="9">
        <f t="shared" si="210"/>
        <v>0</v>
      </c>
      <c r="BX330" s="55" t="s">
        <v>80</v>
      </c>
      <c r="BY330" s="9">
        <f t="shared" si="211"/>
        <v>0</v>
      </c>
      <c r="BZ330" s="54" t="s">
        <v>90</v>
      </c>
      <c r="CA330" s="9">
        <f t="shared" si="212"/>
        <v>0</v>
      </c>
      <c r="CB330" s="54" t="s">
        <v>105</v>
      </c>
      <c r="CC330" s="9">
        <f t="shared" si="213"/>
        <v>0</v>
      </c>
      <c r="CD330" s="54" t="s">
        <v>108</v>
      </c>
      <c r="CE330" s="9">
        <f t="shared" si="214"/>
        <v>0</v>
      </c>
      <c r="CF330" s="54" t="s">
        <v>112</v>
      </c>
      <c r="CG330" s="9">
        <f t="shared" si="215"/>
        <v>0</v>
      </c>
      <c r="CH330" s="9"/>
      <c r="CI330" s="54" t="s">
        <v>136</v>
      </c>
      <c r="CJ330" s="9">
        <f t="shared" si="216"/>
        <v>0</v>
      </c>
      <c r="CK330" s="55" t="s">
        <v>80</v>
      </c>
      <c r="CL330" s="9">
        <f t="shared" si="217"/>
        <v>0</v>
      </c>
      <c r="CM330" s="54" t="s">
        <v>90</v>
      </c>
      <c r="CN330" s="9">
        <f t="shared" si="218"/>
        <v>0</v>
      </c>
      <c r="CO330" s="54" t="s">
        <v>105</v>
      </c>
      <c r="CP330" s="9">
        <f t="shared" si="219"/>
        <v>0</v>
      </c>
      <c r="CQ330" s="54" t="s">
        <v>108</v>
      </c>
      <c r="CR330" s="9">
        <f t="shared" si="220"/>
        <v>0</v>
      </c>
      <c r="CS330" s="54" t="s">
        <v>112</v>
      </c>
      <c r="CT330" s="9">
        <f t="shared" si="221"/>
        <v>0</v>
      </c>
    </row>
    <row r="331" spans="1:98" x14ac:dyDescent="0.15">
      <c r="A331" s="33" t="s">
        <v>819</v>
      </c>
      <c r="B331" s="34" t="s">
        <v>820</v>
      </c>
      <c r="C331" s="35" t="s">
        <v>170</v>
      </c>
      <c r="D331" s="35" t="s">
        <v>52</v>
      </c>
      <c r="E331" s="9"/>
      <c r="F331" s="36"/>
      <c r="G331" s="33">
        <v>89</v>
      </c>
      <c r="H331" s="9">
        <v>75</v>
      </c>
      <c r="I331" s="9">
        <v>97</v>
      </c>
      <c r="J331" s="9">
        <v>59</v>
      </c>
      <c r="K331" s="9">
        <v>48.5</v>
      </c>
      <c r="L331" s="9">
        <v>56</v>
      </c>
      <c r="M331" s="4">
        <f t="shared" si="185"/>
        <v>424.5</v>
      </c>
      <c r="N331" s="33"/>
      <c r="O331" s="9">
        <f>IF($D331="理科",IF(AND($M331&gt;='高考-分数线'!$C$2,$G331&gt;='高考-分数线'!$D$2),36,IF($G331&gt;='高考-分数线'!$D$2,18,0)),IF($D331="文科",IF(AND($M331&gt;='高考-分数线'!$C$3,$G331&gt;='高考-分数线'!$D$3),36,IF($G331&gt;='高考-分数线'!$D$3,18,0))))</f>
        <v>0</v>
      </c>
      <c r="P331" s="9">
        <f>IF($D331="理科",IF(AND($M331&gt;='高考-分数线'!$C$2,H331&gt;='高考-分数线'!$E$2),36,IF(H331&gt;='高考-分数线'!$E$2,18,0)),IF($D331="文科",IF(AND($M331&gt;='高考-分数线'!$C$3,H331&gt;='高考-分数线'!$E$3),36,IF(H331&gt;='高考-分数线'!$E$3,18,0))))</f>
        <v>0</v>
      </c>
      <c r="Q331" s="9">
        <f>IF($D331="理科",IF(AND($M331&gt;='高考-分数线'!$C$2,I331&gt;='高考-分数线'!$F$2),36,IF(I331&gt;='高考-分数线'!$F$2,18,0)),IF($D331="文科",IF(AND($M331&gt;='高考-分数线'!$C$3,I331&gt;='高考-分数线'!$F$3),36,IF(I331&gt;='高考-分数线'!$F$3,18,0))))</f>
        <v>0</v>
      </c>
      <c r="R331" s="9">
        <f>IF($D331="理科",IF(AND($M331&gt;='高考-分数线'!$C$2,J331&gt;='高考-分数线'!$G$2),36,IF(J331&gt;='高考-分数线'!$G$2,18,0)),IF($D331="文科",IF(AND($M331&gt;='高考-分数线'!$C$3,J331&gt;='高考-分数线'!$G$3),36,IF(J331&gt;='高考-分数线'!$G$3,18,0))))</f>
        <v>0</v>
      </c>
      <c r="S331" s="9">
        <f>IF($D331="理科",IF(AND($M331&gt;='高考-分数线'!$C$2,K331&gt;='高考-分数线'!$H$2),36,IF(K331&gt;='高考-分数线'!$H$2,18,0)),IF($D331="文科",IF(AND($M331&gt;='高考-分数线'!$C$3,K331&gt;='高考-分数线'!$H$3),36,IF(K331&gt;='高考-分数线'!$H$3,18,0))))</f>
        <v>0</v>
      </c>
      <c r="T331" s="9">
        <f>IF($D331="理科",IF(AND($M331&gt;='高考-分数线'!$C$2,L331&gt;='高考-分数线'!$I$2),36,IF(L331&gt;='高考-分数线'!$I$2,18,0)),IF($D331="文科",IF(AND($M331&gt;='高考-分数线'!$C$3,L331&gt;='高考-分数线'!$I$3),36,IF(L331&gt;='高考-分数线'!$I$3,18,0))))</f>
        <v>0</v>
      </c>
      <c r="U331" s="33"/>
      <c r="V331" s="54" t="s">
        <v>74</v>
      </c>
      <c r="W331" s="9">
        <f t="shared" si="186"/>
        <v>0</v>
      </c>
      <c r="X331" s="54" t="s">
        <v>79</v>
      </c>
      <c r="Y331" s="9">
        <f t="shared" si="187"/>
        <v>0</v>
      </c>
      <c r="Z331" s="54" t="s">
        <v>86</v>
      </c>
      <c r="AA331" s="9">
        <f t="shared" si="188"/>
        <v>0</v>
      </c>
      <c r="AB331" s="54" t="s">
        <v>107</v>
      </c>
      <c r="AC331" s="9">
        <f t="shared" si="189"/>
        <v>0</v>
      </c>
      <c r="AD331" s="54" t="s">
        <v>110</v>
      </c>
      <c r="AE331" s="9">
        <f t="shared" si="190"/>
        <v>0</v>
      </c>
      <c r="AF331" s="54" t="s">
        <v>103</v>
      </c>
      <c r="AG331" s="9">
        <f t="shared" si="191"/>
        <v>0</v>
      </c>
      <c r="AH331" s="9"/>
      <c r="AI331" s="9" t="s">
        <v>73</v>
      </c>
      <c r="AJ331" s="9">
        <f t="shared" si="192"/>
        <v>0</v>
      </c>
      <c r="AK331" s="55" t="s">
        <v>84</v>
      </c>
      <c r="AL331" s="9">
        <f t="shared" si="193"/>
        <v>0</v>
      </c>
      <c r="AM331" s="9" t="s">
        <v>85</v>
      </c>
      <c r="AN331" s="9">
        <f t="shared" si="194"/>
        <v>0</v>
      </c>
      <c r="AO331" s="54" t="s">
        <v>105</v>
      </c>
      <c r="AP331" s="9">
        <f t="shared" si="195"/>
        <v>0</v>
      </c>
      <c r="AQ331" s="54" t="s">
        <v>111</v>
      </c>
      <c r="AR331" s="9">
        <f t="shared" si="196"/>
        <v>0</v>
      </c>
      <c r="AS331" s="54" t="s">
        <v>103</v>
      </c>
      <c r="AT331" s="9">
        <f t="shared" si="197"/>
        <v>0</v>
      </c>
      <c r="AU331" s="9"/>
      <c r="AV331" s="54" t="s">
        <v>76</v>
      </c>
      <c r="AW331" s="9">
        <f t="shared" si="198"/>
        <v>0</v>
      </c>
      <c r="AX331" s="54" t="s">
        <v>84</v>
      </c>
      <c r="AY331" s="9">
        <f t="shared" si="199"/>
        <v>0</v>
      </c>
      <c r="AZ331" s="54" t="s">
        <v>89</v>
      </c>
      <c r="BA331" s="9">
        <f t="shared" si="200"/>
        <v>0</v>
      </c>
      <c r="BB331" s="54" t="s">
        <v>105</v>
      </c>
      <c r="BC331" s="9">
        <f t="shared" si="201"/>
        <v>0</v>
      </c>
      <c r="BD331" s="54" t="s">
        <v>111</v>
      </c>
      <c r="BE331" s="9">
        <f t="shared" si="202"/>
        <v>0</v>
      </c>
      <c r="BF331" s="54" t="s">
        <v>126</v>
      </c>
      <c r="BG331" s="9">
        <f t="shared" si="203"/>
        <v>0</v>
      </c>
      <c r="BH331" s="9"/>
      <c r="BI331" s="54" t="s">
        <v>76</v>
      </c>
      <c r="BJ331" s="9">
        <f t="shared" si="204"/>
        <v>0</v>
      </c>
      <c r="BK331" s="55" t="s">
        <v>84</v>
      </c>
      <c r="BL331" s="9">
        <f t="shared" si="205"/>
        <v>0</v>
      </c>
      <c r="BM331" s="54" t="s">
        <v>89</v>
      </c>
      <c r="BN331" s="9">
        <f t="shared" si="206"/>
        <v>0</v>
      </c>
      <c r="BO331" s="54" t="s">
        <v>105</v>
      </c>
      <c r="BP331" s="9">
        <f t="shared" si="207"/>
        <v>0</v>
      </c>
      <c r="BQ331" s="54" t="s">
        <v>111</v>
      </c>
      <c r="BR331" s="9">
        <f t="shared" si="208"/>
        <v>0</v>
      </c>
      <c r="BS331" s="54" t="s">
        <v>126</v>
      </c>
      <c r="BT331" s="9">
        <f t="shared" si="209"/>
        <v>0</v>
      </c>
      <c r="BU331" s="9"/>
      <c r="BV331" s="54" t="s">
        <v>77</v>
      </c>
      <c r="BW331" s="9">
        <f t="shared" si="210"/>
        <v>0</v>
      </c>
      <c r="BX331" s="55" t="s">
        <v>81</v>
      </c>
      <c r="BY331" s="9">
        <f t="shared" si="211"/>
        <v>0</v>
      </c>
      <c r="BZ331" s="54" t="s">
        <v>86</v>
      </c>
      <c r="CA331" s="9">
        <f t="shared" si="212"/>
        <v>0</v>
      </c>
      <c r="CB331" s="54" t="s">
        <v>105</v>
      </c>
      <c r="CC331" s="9">
        <f t="shared" si="213"/>
        <v>0</v>
      </c>
      <c r="CD331" s="54" t="s">
        <v>108</v>
      </c>
      <c r="CE331" s="9">
        <f t="shared" si="214"/>
        <v>0</v>
      </c>
      <c r="CF331" s="54" t="s">
        <v>112</v>
      </c>
      <c r="CG331" s="9">
        <f t="shared" si="215"/>
        <v>0</v>
      </c>
      <c r="CH331" s="9"/>
      <c r="CI331" s="54" t="s">
        <v>77</v>
      </c>
      <c r="CJ331" s="9">
        <f t="shared" si="216"/>
        <v>0</v>
      </c>
      <c r="CK331" s="55" t="s">
        <v>81</v>
      </c>
      <c r="CL331" s="9">
        <f t="shared" si="217"/>
        <v>0</v>
      </c>
      <c r="CM331" s="54" t="s">
        <v>86</v>
      </c>
      <c r="CN331" s="9">
        <f t="shared" si="218"/>
        <v>0</v>
      </c>
      <c r="CO331" s="54" t="s">
        <v>105</v>
      </c>
      <c r="CP331" s="9">
        <f t="shared" si="219"/>
        <v>0</v>
      </c>
      <c r="CQ331" s="54" t="s">
        <v>108</v>
      </c>
      <c r="CR331" s="9">
        <f t="shared" si="220"/>
        <v>0</v>
      </c>
      <c r="CS331" s="54" t="s">
        <v>112</v>
      </c>
      <c r="CT331" s="9">
        <f t="shared" si="221"/>
        <v>0</v>
      </c>
    </row>
    <row r="332" spans="1:98" x14ac:dyDescent="0.15">
      <c r="A332" s="33" t="s">
        <v>821</v>
      </c>
      <c r="B332" s="34" t="s">
        <v>822</v>
      </c>
      <c r="C332" s="35" t="s">
        <v>170</v>
      </c>
      <c r="D332" s="35" t="s">
        <v>52</v>
      </c>
      <c r="E332" s="9"/>
      <c r="F332" s="36"/>
      <c r="G332" s="33">
        <v>94</v>
      </c>
      <c r="H332" s="9">
        <v>61</v>
      </c>
      <c r="I332" s="9">
        <v>113</v>
      </c>
      <c r="J332" s="9">
        <v>55</v>
      </c>
      <c r="K332" s="9">
        <v>39</v>
      </c>
      <c r="L332" s="9">
        <v>61</v>
      </c>
      <c r="M332" s="4">
        <f t="shared" si="185"/>
        <v>423</v>
      </c>
      <c r="N332" s="33"/>
      <c r="O332" s="9">
        <f>IF($D332="理科",IF(AND($M332&gt;='高考-分数线'!$C$2,$G332&gt;='高考-分数线'!$D$2),36,IF($G332&gt;='高考-分数线'!$D$2,18,0)),IF($D332="文科",IF(AND($M332&gt;='高考-分数线'!$C$3,$G332&gt;='高考-分数线'!$D$3),36,IF($G332&gt;='高考-分数线'!$D$3,18,0))))</f>
        <v>0</v>
      </c>
      <c r="P332" s="9">
        <f>IF($D332="理科",IF(AND($M332&gt;='高考-分数线'!$C$2,H332&gt;='高考-分数线'!$E$2),36,IF(H332&gt;='高考-分数线'!$E$2,18,0)),IF($D332="文科",IF(AND($M332&gt;='高考-分数线'!$C$3,H332&gt;='高考-分数线'!$E$3),36,IF(H332&gt;='高考-分数线'!$E$3,18,0))))</f>
        <v>0</v>
      </c>
      <c r="Q332" s="9">
        <f>IF($D332="理科",IF(AND($M332&gt;='高考-分数线'!$C$2,I332&gt;='高考-分数线'!$F$2),36,IF(I332&gt;='高考-分数线'!$F$2,18,0)),IF($D332="文科",IF(AND($M332&gt;='高考-分数线'!$C$3,I332&gt;='高考-分数线'!$F$3),36,IF(I332&gt;='高考-分数线'!$F$3,18,0))))</f>
        <v>18</v>
      </c>
      <c r="R332" s="9">
        <f>IF($D332="理科",IF(AND($M332&gt;='高考-分数线'!$C$2,J332&gt;='高考-分数线'!$G$2),36,IF(J332&gt;='高考-分数线'!$G$2,18,0)),IF($D332="文科",IF(AND($M332&gt;='高考-分数线'!$C$3,J332&gt;='高考-分数线'!$G$3),36,IF(J332&gt;='高考-分数线'!$G$3,18,0))))</f>
        <v>0</v>
      </c>
      <c r="S332" s="9">
        <f>IF($D332="理科",IF(AND($M332&gt;='高考-分数线'!$C$2,K332&gt;='高考-分数线'!$H$2),36,IF(K332&gt;='高考-分数线'!$H$2,18,0)),IF($D332="文科",IF(AND($M332&gt;='高考-分数线'!$C$3,K332&gt;='高考-分数线'!$H$3),36,IF(K332&gt;='高考-分数线'!$H$3,18,0))))</f>
        <v>0</v>
      </c>
      <c r="T332" s="9">
        <f>IF($D332="理科",IF(AND($M332&gt;='高考-分数线'!$C$2,L332&gt;='高考-分数线'!$I$2),36,IF(L332&gt;='高考-分数线'!$I$2,18,0)),IF($D332="文科",IF(AND($M332&gt;='高考-分数线'!$C$3,L332&gt;='高考-分数线'!$I$3),36,IF(L332&gt;='高考-分数线'!$I$3,18,0))))</f>
        <v>0</v>
      </c>
      <c r="U332" s="33"/>
      <c r="V332" s="54" t="s">
        <v>74</v>
      </c>
      <c r="W332" s="9">
        <f t="shared" si="186"/>
        <v>0</v>
      </c>
      <c r="X332" s="54" t="s">
        <v>84</v>
      </c>
      <c r="Y332" s="9">
        <f t="shared" si="187"/>
        <v>0</v>
      </c>
      <c r="Z332" s="54" t="s">
        <v>88</v>
      </c>
      <c r="AA332" s="9">
        <f t="shared" si="188"/>
        <v>1.8</v>
      </c>
      <c r="AB332" s="54" t="s">
        <v>105</v>
      </c>
      <c r="AC332" s="9">
        <f t="shared" si="189"/>
        <v>0</v>
      </c>
      <c r="AD332" s="54" t="s">
        <v>110</v>
      </c>
      <c r="AE332" s="9">
        <f t="shared" si="190"/>
        <v>0</v>
      </c>
      <c r="AF332" s="54" t="s">
        <v>112</v>
      </c>
      <c r="AG332" s="9">
        <f t="shared" si="191"/>
        <v>0</v>
      </c>
      <c r="AH332" s="9"/>
      <c r="AI332" s="9" t="s">
        <v>77</v>
      </c>
      <c r="AJ332" s="9">
        <f t="shared" si="192"/>
        <v>0</v>
      </c>
      <c r="AK332" s="55" t="s">
        <v>81</v>
      </c>
      <c r="AL332" s="9">
        <f t="shared" si="193"/>
        <v>0</v>
      </c>
      <c r="AM332" s="9" t="s">
        <v>86</v>
      </c>
      <c r="AN332" s="9">
        <f t="shared" si="194"/>
        <v>1.8</v>
      </c>
      <c r="AO332" s="54" t="s">
        <v>105</v>
      </c>
      <c r="AP332" s="9">
        <f t="shared" si="195"/>
        <v>0</v>
      </c>
      <c r="AQ332" s="54" t="s">
        <v>111</v>
      </c>
      <c r="AR332" s="9">
        <f t="shared" si="196"/>
        <v>0</v>
      </c>
      <c r="AS332" s="54" t="s">
        <v>112</v>
      </c>
      <c r="AT332" s="9">
        <f t="shared" si="197"/>
        <v>0</v>
      </c>
      <c r="AU332" s="9"/>
      <c r="AV332" s="54" t="s">
        <v>76</v>
      </c>
      <c r="AW332" s="9">
        <f t="shared" si="198"/>
        <v>0</v>
      </c>
      <c r="AX332" s="54" t="s">
        <v>81</v>
      </c>
      <c r="AY332" s="9">
        <f t="shared" si="199"/>
        <v>0</v>
      </c>
      <c r="AZ332" s="54" t="s">
        <v>86</v>
      </c>
      <c r="BA332" s="9">
        <f t="shared" si="200"/>
        <v>2.7</v>
      </c>
      <c r="BB332" s="54" t="s">
        <v>105</v>
      </c>
      <c r="BC332" s="9">
        <f t="shared" si="201"/>
        <v>0</v>
      </c>
      <c r="BD332" s="54" t="s">
        <v>111</v>
      </c>
      <c r="BE332" s="9">
        <f t="shared" si="202"/>
        <v>0</v>
      </c>
      <c r="BF332" s="54" t="s">
        <v>112</v>
      </c>
      <c r="BG332" s="9">
        <f t="shared" si="203"/>
        <v>0</v>
      </c>
      <c r="BH332" s="9"/>
      <c r="BI332" s="54" t="s">
        <v>76</v>
      </c>
      <c r="BJ332" s="9">
        <f t="shared" si="204"/>
        <v>0</v>
      </c>
      <c r="BK332" s="55" t="s">
        <v>81</v>
      </c>
      <c r="BL332" s="9">
        <f t="shared" si="205"/>
        <v>0</v>
      </c>
      <c r="BM332" s="54" t="s">
        <v>86</v>
      </c>
      <c r="BN332" s="9">
        <f t="shared" si="206"/>
        <v>2.7</v>
      </c>
      <c r="BO332" s="54" t="s">
        <v>105</v>
      </c>
      <c r="BP332" s="9">
        <f t="shared" si="207"/>
        <v>0</v>
      </c>
      <c r="BQ332" s="54" t="s">
        <v>111</v>
      </c>
      <c r="BR332" s="9">
        <f t="shared" si="208"/>
        <v>0</v>
      </c>
      <c r="BS332" s="54" t="s">
        <v>112</v>
      </c>
      <c r="BT332" s="9">
        <f t="shared" si="209"/>
        <v>0</v>
      </c>
      <c r="BU332" s="9"/>
      <c r="BV332" s="54" t="s">
        <v>77</v>
      </c>
      <c r="BW332" s="9">
        <f t="shared" si="210"/>
        <v>0</v>
      </c>
      <c r="BX332" s="55" t="s">
        <v>81</v>
      </c>
      <c r="BY332" s="9">
        <f t="shared" si="211"/>
        <v>0</v>
      </c>
      <c r="BZ332" s="54" t="s">
        <v>86</v>
      </c>
      <c r="CA332" s="9">
        <f t="shared" si="212"/>
        <v>4.5</v>
      </c>
      <c r="CB332" s="54" t="s">
        <v>105</v>
      </c>
      <c r="CC332" s="9">
        <f t="shared" si="213"/>
        <v>0</v>
      </c>
      <c r="CD332" s="54" t="s">
        <v>108</v>
      </c>
      <c r="CE332" s="9">
        <f t="shared" si="214"/>
        <v>0</v>
      </c>
      <c r="CF332" s="54" t="s">
        <v>112</v>
      </c>
      <c r="CG332" s="9">
        <f t="shared" si="215"/>
        <v>0</v>
      </c>
      <c r="CH332" s="9"/>
      <c r="CI332" s="54" t="s">
        <v>77</v>
      </c>
      <c r="CJ332" s="9">
        <f t="shared" si="216"/>
        <v>0</v>
      </c>
      <c r="CK332" s="55" t="s">
        <v>81</v>
      </c>
      <c r="CL332" s="9">
        <f t="shared" si="217"/>
        <v>0</v>
      </c>
      <c r="CM332" s="54" t="s">
        <v>86</v>
      </c>
      <c r="CN332" s="9">
        <f t="shared" si="218"/>
        <v>4.5</v>
      </c>
      <c r="CO332" s="54" t="s">
        <v>105</v>
      </c>
      <c r="CP332" s="9">
        <f t="shared" si="219"/>
        <v>0</v>
      </c>
      <c r="CQ332" s="54" t="s">
        <v>108</v>
      </c>
      <c r="CR332" s="9">
        <f t="shared" si="220"/>
        <v>0</v>
      </c>
      <c r="CS332" s="54" t="s">
        <v>112</v>
      </c>
      <c r="CT332" s="9">
        <f t="shared" si="221"/>
        <v>0</v>
      </c>
    </row>
    <row r="333" spans="1:98" x14ac:dyDescent="0.15">
      <c r="A333" s="33" t="s">
        <v>823</v>
      </c>
      <c r="B333" s="34" t="s">
        <v>824</v>
      </c>
      <c r="C333" s="35" t="s">
        <v>170</v>
      </c>
      <c r="D333" s="35" t="s">
        <v>52</v>
      </c>
      <c r="E333" s="9"/>
      <c r="F333" s="36"/>
      <c r="G333" s="33">
        <v>115</v>
      </c>
      <c r="H333" s="9">
        <v>45</v>
      </c>
      <c r="I333" s="9">
        <v>71</v>
      </c>
      <c r="J333" s="9">
        <v>63</v>
      </c>
      <c r="K333" s="9">
        <v>65</v>
      </c>
      <c r="L333" s="9">
        <v>64</v>
      </c>
      <c r="M333" s="4">
        <f t="shared" si="185"/>
        <v>423</v>
      </c>
      <c r="N333" s="33"/>
      <c r="O333" s="9">
        <f>IF($D333="理科",IF(AND($M333&gt;='高考-分数线'!$C$2,$G333&gt;='高考-分数线'!$D$2),36,IF($G333&gt;='高考-分数线'!$D$2,18,0)),IF($D333="文科",IF(AND($M333&gt;='高考-分数线'!$C$3,$G333&gt;='高考-分数线'!$D$3),36,IF($G333&gt;='高考-分数线'!$D$3,18,0))))</f>
        <v>18</v>
      </c>
      <c r="P333" s="9">
        <f>IF($D333="理科",IF(AND($M333&gt;='高考-分数线'!$C$2,H333&gt;='高考-分数线'!$E$2),36,IF(H333&gt;='高考-分数线'!$E$2,18,0)),IF($D333="文科",IF(AND($M333&gt;='高考-分数线'!$C$3,H333&gt;='高考-分数线'!$E$3),36,IF(H333&gt;='高考-分数线'!$E$3,18,0))))</f>
        <v>0</v>
      </c>
      <c r="Q333" s="9">
        <f>IF($D333="理科",IF(AND($M333&gt;='高考-分数线'!$C$2,I333&gt;='高考-分数线'!$F$2),36,IF(I333&gt;='高考-分数线'!$F$2,18,0)),IF($D333="文科",IF(AND($M333&gt;='高考-分数线'!$C$3,I333&gt;='高考-分数线'!$F$3),36,IF(I333&gt;='高考-分数线'!$F$3,18,0))))</f>
        <v>0</v>
      </c>
      <c r="R333" s="9">
        <f>IF($D333="理科",IF(AND($M333&gt;='高考-分数线'!$C$2,J333&gt;='高考-分数线'!$G$2),36,IF(J333&gt;='高考-分数线'!$G$2,18,0)),IF($D333="文科",IF(AND($M333&gt;='高考-分数线'!$C$3,J333&gt;='高考-分数线'!$G$3),36,IF(J333&gt;='高考-分数线'!$G$3,18,0))))</f>
        <v>0</v>
      </c>
      <c r="S333" s="9">
        <f>IF($D333="理科",IF(AND($M333&gt;='高考-分数线'!$C$2,K333&gt;='高考-分数线'!$H$2),36,IF(K333&gt;='高考-分数线'!$H$2,18,0)),IF($D333="文科",IF(AND($M333&gt;='高考-分数线'!$C$3,K333&gt;='高考-分数线'!$H$3),36,IF(K333&gt;='高考-分数线'!$H$3,18,0))))</f>
        <v>18</v>
      </c>
      <c r="T333" s="9">
        <f>IF($D333="理科",IF(AND($M333&gt;='高考-分数线'!$C$2,L333&gt;='高考-分数线'!$I$2),36,IF(L333&gt;='高考-分数线'!$I$2,18,0)),IF($D333="文科",IF(AND($M333&gt;='高考-分数线'!$C$3,L333&gt;='高考-分数线'!$I$3),36,IF(L333&gt;='高考-分数线'!$I$3,18,0))))</f>
        <v>0</v>
      </c>
      <c r="U333" s="33"/>
      <c r="V333" s="54" t="s">
        <v>77</v>
      </c>
      <c r="W333" s="9">
        <f t="shared" si="186"/>
        <v>1.8</v>
      </c>
      <c r="X333" s="54" t="s">
        <v>82</v>
      </c>
      <c r="Y333" s="9">
        <f t="shared" si="187"/>
        <v>0</v>
      </c>
      <c r="Z333" s="54" t="s">
        <v>90</v>
      </c>
      <c r="AA333" s="9">
        <f t="shared" si="188"/>
        <v>0</v>
      </c>
      <c r="AB333" s="54" t="s">
        <v>105</v>
      </c>
      <c r="AC333" s="9">
        <f t="shared" si="189"/>
        <v>0</v>
      </c>
      <c r="AD333" s="54" t="s">
        <v>108</v>
      </c>
      <c r="AE333" s="9">
        <f t="shared" si="190"/>
        <v>1.8</v>
      </c>
      <c r="AF333" s="54" t="s">
        <v>103</v>
      </c>
      <c r="AG333" s="9">
        <f t="shared" si="191"/>
        <v>0</v>
      </c>
      <c r="AH333" s="9"/>
      <c r="AI333" s="9" t="s">
        <v>76</v>
      </c>
      <c r="AJ333" s="9">
        <f t="shared" si="192"/>
        <v>1.8</v>
      </c>
      <c r="AK333" s="55" t="s">
        <v>80</v>
      </c>
      <c r="AL333" s="9">
        <f t="shared" si="193"/>
        <v>0</v>
      </c>
      <c r="AM333" s="9" t="s">
        <v>89</v>
      </c>
      <c r="AN333" s="9">
        <f t="shared" si="194"/>
        <v>0</v>
      </c>
      <c r="AO333" s="54" t="s">
        <v>105</v>
      </c>
      <c r="AP333" s="9">
        <f t="shared" si="195"/>
        <v>0</v>
      </c>
      <c r="AQ333" s="54" t="s">
        <v>110</v>
      </c>
      <c r="AR333" s="9">
        <f t="shared" si="196"/>
        <v>1.8</v>
      </c>
      <c r="AS333" s="54" t="s">
        <v>103</v>
      </c>
      <c r="AT333" s="9">
        <f t="shared" si="197"/>
        <v>0</v>
      </c>
      <c r="AU333" s="9"/>
      <c r="AV333" s="54" t="s">
        <v>77</v>
      </c>
      <c r="AW333" s="9">
        <f t="shared" si="198"/>
        <v>2.7</v>
      </c>
      <c r="AX333" s="54" t="s">
        <v>80</v>
      </c>
      <c r="AY333" s="9">
        <f t="shared" si="199"/>
        <v>0</v>
      </c>
      <c r="AZ333" s="54" t="s">
        <v>90</v>
      </c>
      <c r="BA333" s="9">
        <f t="shared" si="200"/>
        <v>0</v>
      </c>
      <c r="BB333" s="54" t="s">
        <v>107</v>
      </c>
      <c r="BC333" s="9">
        <f t="shared" si="201"/>
        <v>0</v>
      </c>
      <c r="BD333" s="54" t="s">
        <v>133</v>
      </c>
      <c r="BE333" s="9">
        <f t="shared" si="202"/>
        <v>2.7</v>
      </c>
      <c r="BF333" s="54" t="s">
        <v>126</v>
      </c>
      <c r="BG333" s="9">
        <f t="shared" si="203"/>
        <v>0</v>
      </c>
      <c r="BH333" s="9"/>
      <c r="BI333" s="54" t="s">
        <v>77</v>
      </c>
      <c r="BJ333" s="9">
        <f t="shared" si="204"/>
        <v>2.7</v>
      </c>
      <c r="BK333" s="55" t="s">
        <v>80</v>
      </c>
      <c r="BL333" s="9">
        <f t="shared" si="205"/>
        <v>0</v>
      </c>
      <c r="BM333" s="54" t="s">
        <v>90</v>
      </c>
      <c r="BN333" s="9">
        <f t="shared" si="206"/>
        <v>0</v>
      </c>
      <c r="BO333" s="54" t="s">
        <v>107</v>
      </c>
      <c r="BP333" s="9">
        <f t="shared" si="207"/>
        <v>0</v>
      </c>
      <c r="BQ333" s="54" t="s">
        <v>133</v>
      </c>
      <c r="BR333" s="9">
        <f t="shared" si="208"/>
        <v>2.7</v>
      </c>
      <c r="BS333" s="54" t="s">
        <v>126</v>
      </c>
      <c r="BT333" s="9">
        <f t="shared" si="209"/>
        <v>0</v>
      </c>
      <c r="BU333" s="9"/>
      <c r="BV333" s="54" t="s">
        <v>136</v>
      </c>
      <c r="BW333" s="9">
        <f t="shared" si="210"/>
        <v>4.5</v>
      </c>
      <c r="BX333" s="55" t="s">
        <v>80</v>
      </c>
      <c r="BY333" s="9">
        <f t="shared" si="211"/>
        <v>0</v>
      </c>
      <c r="BZ333" s="54" t="s">
        <v>90</v>
      </c>
      <c r="CA333" s="9">
        <f t="shared" si="212"/>
        <v>0</v>
      </c>
      <c r="CB333" s="54" t="s">
        <v>105</v>
      </c>
      <c r="CC333" s="9">
        <f t="shared" si="213"/>
        <v>0</v>
      </c>
      <c r="CD333" s="54" t="s">
        <v>108</v>
      </c>
      <c r="CE333" s="9">
        <f t="shared" si="214"/>
        <v>4.5</v>
      </c>
      <c r="CF333" s="54" t="s">
        <v>126</v>
      </c>
      <c r="CG333" s="9">
        <f t="shared" si="215"/>
        <v>0</v>
      </c>
      <c r="CH333" s="9"/>
      <c r="CI333" s="54" t="s">
        <v>136</v>
      </c>
      <c r="CJ333" s="9">
        <f t="shared" si="216"/>
        <v>4.5</v>
      </c>
      <c r="CK333" s="55" t="s">
        <v>80</v>
      </c>
      <c r="CL333" s="9">
        <f t="shared" si="217"/>
        <v>0</v>
      </c>
      <c r="CM333" s="54" t="s">
        <v>90</v>
      </c>
      <c r="CN333" s="9">
        <f t="shared" si="218"/>
        <v>0</v>
      </c>
      <c r="CO333" s="54" t="s">
        <v>105</v>
      </c>
      <c r="CP333" s="9">
        <f t="shared" si="219"/>
        <v>0</v>
      </c>
      <c r="CQ333" s="54" t="s">
        <v>108</v>
      </c>
      <c r="CR333" s="9">
        <f t="shared" si="220"/>
        <v>4.5</v>
      </c>
      <c r="CS333" s="54" t="s">
        <v>126</v>
      </c>
      <c r="CT333" s="9">
        <f t="shared" si="221"/>
        <v>0</v>
      </c>
    </row>
    <row r="334" spans="1:98" x14ac:dyDescent="0.15">
      <c r="A334" s="33" t="s">
        <v>825</v>
      </c>
      <c r="B334" s="34" t="s">
        <v>826</v>
      </c>
      <c r="C334" s="35" t="s">
        <v>170</v>
      </c>
      <c r="D334" s="35" t="s">
        <v>52</v>
      </c>
      <c r="E334" s="9"/>
      <c r="F334" s="36"/>
      <c r="G334" s="33">
        <v>100</v>
      </c>
      <c r="H334" s="9">
        <v>41</v>
      </c>
      <c r="I334" s="9">
        <v>112</v>
      </c>
      <c r="J334" s="9">
        <v>56.5</v>
      </c>
      <c r="K334" s="9">
        <v>47.5</v>
      </c>
      <c r="L334" s="9">
        <v>64</v>
      </c>
      <c r="M334" s="4">
        <f t="shared" si="185"/>
        <v>421</v>
      </c>
      <c r="N334" s="33"/>
      <c r="O334" s="9">
        <f>IF($D334="理科",IF(AND($M334&gt;='高考-分数线'!$C$2,$G334&gt;='高考-分数线'!$D$2),36,IF($G334&gt;='高考-分数线'!$D$2,18,0)),IF($D334="文科",IF(AND($M334&gt;='高考-分数线'!$C$3,$G334&gt;='高考-分数线'!$D$3),36,IF($G334&gt;='高考-分数线'!$D$3,18,0))))</f>
        <v>0</v>
      </c>
      <c r="P334" s="9">
        <f>IF($D334="理科",IF(AND($M334&gt;='高考-分数线'!$C$2,H334&gt;='高考-分数线'!$E$2),36,IF(H334&gt;='高考-分数线'!$E$2,18,0)),IF($D334="文科",IF(AND($M334&gt;='高考-分数线'!$C$3,H334&gt;='高考-分数线'!$E$3),36,IF(H334&gt;='高考-分数线'!$E$3,18,0))))</f>
        <v>0</v>
      </c>
      <c r="Q334" s="9">
        <f>IF($D334="理科",IF(AND($M334&gt;='高考-分数线'!$C$2,I334&gt;='高考-分数线'!$F$2),36,IF(I334&gt;='高考-分数线'!$F$2,18,0)),IF($D334="文科",IF(AND($M334&gt;='高考-分数线'!$C$3,I334&gt;='高考-分数线'!$F$3),36,IF(I334&gt;='高考-分数线'!$F$3,18,0))))</f>
        <v>18</v>
      </c>
      <c r="R334" s="9">
        <f>IF($D334="理科",IF(AND($M334&gt;='高考-分数线'!$C$2,J334&gt;='高考-分数线'!$G$2),36,IF(J334&gt;='高考-分数线'!$G$2,18,0)),IF($D334="文科",IF(AND($M334&gt;='高考-分数线'!$C$3,J334&gt;='高考-分数线'!$G$3),36,IF(J334&gt;='高考-分数线'!$G$3,18,0))))</f>
        <v>0</v>
      </c>
      <c r="S334" s="9">
        <f>IF($D334="理科",IF(AND($M334&gt;='高考-分数线'!$C$2,K334&gt;='高考-分数线'!$H$2),36,IF(K334&gt;='高考-分数线'!$H$2,18,0)),IF($D334="文科",IF(AND($M334&gt;='高考-分数线'!$C$3,K334&gt;='高考-分数线'!$H$3),36,IF(K334&gt;='高考-分数线'!$H$3,18,0))))</f>
        <v>0</v>
      </c>
      <c r="T334" s="9">
        <f>IF($D334="理科",IF(AND($M334&gt;='高考-分数线'!$C$2,L334&gt;='高考-分数线'!$I$2),36,IF(L334&gt;='高考-分数线'!$I$2,18,0)),IF($D334="文科",IF(AND($M334&gt;='高考-分数线'!$C$3,L334&gt;='高考-分数线'!$I$3),36,IF(L334&gt;='高考-分数线'!$I$3,18,0))))</f>
        <v>0</v>
      </c>
      <c r="U334" s="33"/>
      <c r="V334" s="54" t="s">
        <v>77</v>
      </c>
      <c r="W334" s="9">
        <f t="shared" si="186"/>
        <v>0</v>
      </c>
      <c r="X334" s="54" t="s">
        <v>81</v>
      </c>
      <c r="Y334" s="9">
        <f t="shared" si="187"/>
        <v>0</v>
      </c>
      <c r="Z334" s="54" t="s">
        <v>90</v>
      </c>
      <c r="AA334" s="9">
        <f t="shared" si="188"/>
        <v>1.8</v>
      </c>
      <c r="AB334" s="54" t="s">
        <v>123</v>
      </c>
      <c r="AC334" s="9">
        <f t="shared" si="189"/>
        <v>0</v>
      </c>
      <c r="AD334" s="54" t="s">
        <v>110</v>
      </c>
      <c r="AE334" s="9">
        <f t="shared" si="190"/>
        <v>0</v>
      </c>
      <c r="AF334" s="54" t="s">
        <v>103</v>
      </c>
      <c r="AG334" s="9">
        <f t="shared" si="191"/>
        <v>0</v>
      </c>
      <c r="AH334" s="9"/>
      <c r="AI334" s="9" t="s">
        <v>75</v>
      </c>
      <c r="AJ334" s="9">
        <f t="shared" si="192"/>
        <v>0</v>
      </c>
      <c r="AK334" s="55" t="s">
        <v>79</v>
      </c>
      <c r="AL334" s="9">
        <f t="shared" si="193"/>
        <v>0</v>
      </c>
      <c r="AM334" s="9" t="s">
        <v>86</v>
      </c>
      <c r="AN334" s="9">
        <f t="shared" si="194"/>
        <v>1.8</v>
      </c>
      <c r="AO334" s="54" t="s">
        <v>123</v>
      </c>
      <c r="AP334" s="9">
        <f t="shared" si="195"/>
        <v>0</v>
      </c>
      <c r="AQ334" s="54" t="s">
        <v>110</v>
      </c>
      <c r="AR334" s="9">
        <f t="shared" si="196"/>
        <v>0</v>
      </c>
      <c r="AS334" s="54" t="s">
        <v>103</v>
      </c>
      <c r="AT334" s="9">
        <f t="shared" si="197"/>
        <v>0</v>
      </c>
      <c r="AU334" s="9"/>
      <c r="AV334" s="54" t="s">
        <v>75</v>
      </c>
      <c r="AW334" s="9">
        <f t="shared" si="198"/>
        <v>0</v>
      </c>
      <c r="AX334" s="54" t="s">
        <v>79</v>
      </c>
      <c r="AY334" s="9">
        <f t="shared" si="199"/>
        <v>0</v>
      </c>
      <c r="AZ334" s="54" t="s">
        <v>86</v>
      </c>
      <c r="BA334" s="9">
        <f t="shared" si="200"/>
        <v>2.7</v>
      </c>
      <c r="BB334" s="54" t="s">
        <v>105</v>
      </c>
      <c r="BC334" s="9">
        <f t="shared" si="201"/>
        <v>0</v>
      </c>
      <c r="BD334" s="54" t="s">
        <v>111</v>
      </c>
      <c r="BE334" s="9">
        <f t="shared" si="202"/>
        <v>0</v>
      </c>
      <c r="BF334" s="54" t="s">
        <v>112</v>
      </c>
      <c r="BG334" s="9">
        <f t="shared" si="203"/>
        <v>0</v>
      </c>
      <c r="BH334" s="9"/>
      <c r="BI334" s="54" t="s">
        <v>75</v>
      </c>
      <c r="BJ334" s="9">
        <f t="shared" si="204"/>
        <v>0</v>
      </c>
      <c r="BK334" s="55" t="s">
        <v>79</v>
      </c>
      <c r="BL334" s="9">
        <f t="shared" si="205"/>
        <v>0</v>
      </c>
      <c r="BM334" s="54" t="s">
        <v>86</v>
      </c>
      <c r="BN334" s="9">
        <f t="shared" si="206"/>
        <v>2.7</v>
      </c>
      <c r="BO334" s="54" t="s">
        <v>105</v>
      </c>
      <c r="BP334" s="9">
        <f t="shared" si="207"/>
        <v>0</v>
      </c>
      <c r="BQ334" s="54" t="s">
        <v>111</v>
      </c>
      <c r="BR334" s="9">
        <f t="shared" si="208"/>
        <v>0</v>
      </c>
      <c r="BS334" s="54" t="s">
        <v>112</v>
      </c>
      <c r="BT334" s="9">
        <f t="shared" si="209"/>
        <v>0</v>
      </c>
      <c r="BU334" s="9"/>
      <c r="BV334" s="54" t="s">
        <v>136</v>
      </c>
      <c r="BW334" s="9">
        <f t="shared" si="210"/>
        <v>0</v>
      </c>
      <c r="BX334" s="55" t="s">
        <v>80</v>
      </c>
      <c r="BY334" s="9">
        <f t="shared" si="211"/>
        <v>0</v>
      </c>
      <c r="BZ334" s="54" t="s">
        <v>90</v>
      </c>
      <c r="CA334" s="9">
        <f t="shared" si="212"/>
        <v>4.5</v>
      </c>
      <c r="CB334" s="54" t="s">
        <v>105</v>
      </c>
      <c r="CC334" s="9">
        <f t="shared" si="213"/>
        <v>0</v>
      </c>
      <c r="CD334" s="54" t="s">
        <v>108</v>
      </c>
      <c r="CE334" s="9">
        <f t="shared" si="214"/>
        <v>0</v>
      </c>
      <c r="CF334" s="54" t="s">
        <v>126</v>
      </c>
      <c r="CG334" s="9">
        <f t="shared" si="215"/>
        <v>0</v>
      </c>
      <c r="CH334" s="9"/>
      <c r="CI334" s="54" t="s">
        <v>136</v>
      </c>
      <c r="CJ334" s="9">
        <f t="shared" si="216"/>
        <v>0</v>
      </c>
      <c r="CK334" s="55" t="s">
        <v>80</v>
      </c>
      <c r="CL334" s="9">
        <f t="shared" si="217"/>
        <v>0</v>
      </c>
      <c r="CM334" s="54" t="s">
        <v>90</v>
      </c>
      <c r="CN334" s="9">
        <f t="shared" si="218"/>
        <v>4.5</v>
      </c>
      <c r="CO334" s="54" t="s">
        <v>105</v>
      </c>
      <c r="CP334" s="9">
        <f t="shared" si="219"/>
        <v>0</v>
      </c>
      <c r="CQ334" s="54" t="s">
        <v>108</v>
      </c>
      <c r="CR334" s="9">
        <f t="shared" si="220"/>
        <v>0</v>
      </c>
      <c r="CS334" s="54" t="s">
        <v>126</v>
      </c>
      <c r="CT334" s="9">
        <f t="shared" si="221"/>
        <v>0</v>
      </c>
    </row>
    <row r="335" spans="1:98" x14ac:dyDescent="0.15">
      <c r="A335" s="33" t="s">
        <v>827</v>
      </c>
      <c r="B335" s="34" t="s">
        <v>828</v>
      </c>
      <c r="C335" s="35" t="s">
        <v>170</v>
      </c>
      <c r="D335" s="35" t="s">
        <v>52</v>
      </c>
      <c r="E335" s="9"/>
      <c r="F335" s="36"/>
      <c r="G335" s="33">
        <v>100</v>
      </c>
      <c r="H335" s="9">
        <v>41</v>
      </c>
      <c r="I335" s="9">
        <v>112</v>
      </c>
      <c r="J335" s="9">
        <v>56.5</v>
      </c>
      <c r="K335" s="9">
        <v>47.5</v>
      </c>
      <c r="L335" s="9">
        <v>64</v>
      </c>
      <c r="M335" s="4">
        <f t="shared" si="185"/>
        <v>421</v>
      </c>
      <c r="N335" s="33"/>
      <c r="O335" s="9">
        <f>IF($D335="理科",IF(AND($M335&gt;='高考-分数线'!$C$2,$G335&gt;='高考-分数线'!$D$2),36,IF($G335&gt;='高考-分数线'!$D$2,18,0)),IF($D335="文科",IF(AND($M335&gt;='高考-分数线'!$C$3,$G335&gt;='高考-分数线'!$D$3),36,IF($G335&gt;='高考-分数线'!$D$3,18,0))))</f>
        <v>0</v>
      </c>
      <c r="P335" s="9">
        <f>IF($D335="理科",IF(AND($M335&gt;='高考-分数线'!$C$2,H335&gt;='高考-分数线'!$E$2),36,IF(H335&gt;='高考-分数线'!$E$2,18,0)),IF($D335="文科",IF(AND($M335&gt;='高考-分数线'!$C$3,H335&gt;='高考-分数线'!$E$3),36,IF(H335&gt;='高考-分数线'!$E$3,18,0))))</f>
        <v>0</v>
      </c>
      <c r="Q335" s="9">
        <f>IF($D335="理科",IF(AND($M335&gt;='高考-分数线'!$C$2,I335&gt;='高考-分数线'!$F$2),36,IF(I335&gt;='高考-分数线'!$F$2,18,0)),IF($D335="文科",IF(AND($M335&gt;='高考-分数线'!$C$3,I335&gt;='高考-分数线'!$F$3),36,IF(I335&gt;='高考-分数线'!$F$3,18,0))))</f>
        <v>18</v>
      </c>
      <c r="R335" s="9">
        <f>IF($D335="理科",IF(AND($M335&gt;='高考-分数线'!$C$2,J335&gt;='高考-分数线'!$G$2),36,IF(J335&gt;='高考-分数线'!$G$2,18,0)),IF($D335="文科",IF(AND($M335&gt;='高考-分数线'!$C$3,J335&gt;='高考-分数线'!$G$3),36,IF(J335&gt;='高考-分数线'!$G$3,18,0))))</f>
        <v>0</v>
      </c>
      <c r="S335" s="9">
        <f>IF($D335="理科",IF(AND($M335&gt;='高考-分数线'!$C$2,K335&gt;='高考-分数线'!$H$2),36,IF(K335&gt;='高考-分数线'!$H$2,18,0)),IF($D335="文科",IF(AND($M335&gt;='高考-分数线'!$C$3,K335&gt;='高考-分数线'!$H$3),36,IF(K335&gt;='高考-分数线'!$H$3,18,0))))</f>
        <v>0</v>
      </c>
      <c r="T335" s="9">
        <f>IF($D335="理科",IF(AND($M335&gt;='高考-分数线'!$C$2,L335&gt;='高考-分数线'!$I$2),36,IF(L335&gt;='高考-分数线'!$I$2,18,0)),IF($D335="文科",IF(AND($M335&gt;='高考-分数线'!$C$3,L335&gt;='高考-分数线'!$I$3),36,IF(L335&gt;='高考-分数线'!$I$3,18,0))))</f>
        <v>0</v>
      </c>
      <c r="U335" s="33"/>
      <c r="V335" s="54" t="s">
        <v>74</v>
      </c>
      <c r="W335" s="9">
        <f t="shared" si="186"/>
        <v>0</v>
      </c>
      <c r="X335" s="54" t="s">
        <v>79</v>
      </c>
      <c r="Y335" s="9">
        <f t="shared" si="187"/>
        <v>0</v>
      </c>
      <c r="Z335" s="54" t="s">
        <v>86</v>
      </c>
      <c r="AA335" s="9">
        <f t="shared" si="188"/>
        <v>1.8</v>
      </c>
      <c r="AB335" s="54" t="s">
        <v>107</v>
      </c>
      <c r="AC335" s="9">
        <f t="shared" si="189"/>
        <v>0</v>
      </c>
      <c r="AD335" s="54" t="s">
        <v>110</v>
      </c>
      <c r="AE335" s="9">
        <f t="shared" si="190"/>
        <v>0</v>
      </c>
      <c r="AF335" s="54" t="s">
        <v>103</v>
      </c>
      <c r="AG335" s="9">
        <f t="shared" si="191"/>
        <v>0</v>
      </c>
      <c r="AH335" s="9"/>
      <c r="AI335" s="9" t="s">
        <v>77</v>
      </c>
      <c r="AJ335" s="9">
        <f t="shared" si="192"/>
        <v>0</v>
      </c>
      <c r="AK335" s="55" t="s">
        <v>84</v>
      </c>
      <c r="AL335" s="9">
        <f t="shared" si="193"/>
        <v>0</v>
      </c>
      <c r="AM335" s="9" t="s">
        <v>86</v>
      </c>
      <c r="AN335" s="9">
        <f t="shared" si="194"/>
        <v>1.8</v>
      </c>
      <c r="AO335" s="54" t="s">
        <v>105</v>
      </c>
      <c r="AP335" s="9">
        <f t="shared" si="195"/>
        <v>0</v>
      </c>
      <c r="AQ335" s="54" t="s">
        <v>111</v>
      </c>
      <c r="AR335" s="9">
        <f t="shared" si="196"/>
        <v>0</v>
      </c>
      <c r="AS335" s="54" t="s">
        <v>103</v>
      </c>
      <c r="AT335" s="9">
        <f t="shared" si="197"/>
        <v>0</v>
      </c>
      <c r="AU335" s="9"/>
      <c r="AV335" s="54" t="s">
        <v>76</v>
      </c>
      <c r="AW335" s="9">
        <f t="shared" si="198"/>
        <v>0</v>
      </c>
      <c r="AX335" s="54" t="s">
        <v>84</v>
      </c>
      <c r="AY335" s="9">
        <f t="shared" si="199"/>
        <v>0</v>
      </c>
      <c r="AZ335" s="54" t="s">
        <v>86</v>
      </c>
      <c r="BA335" s="9">
        <f t="shared" si="200"/>
        <v>2.7</v>
      </c>
      <c r="BB335" s="54" t="s">
        <v>105</v>
      </c>
      <c r="BC335" s="9">
        <f t="shared" si="201"/>
        <v>0</v>
      </c>
      <c r="BD335" s="54" t="s">
        <v>111</v>
      </c>
      <c r="BE335" s="9">
        <f t="shared" si="202"/>
        <v>0</v>
      </c>
      <c r="BF335" s="54" t="s">
        <v>103</v>
      </c>
      <c r="BG335" s="9">
        <f t="shared" si="203"/>
        <v>0</v>
      </c>
      <c r="BH335" s="9"/>
      <c r="BI335" s="54" t="s">
        <v>76</v>
      </c>
      <c r="BJ335" s="9">
        <f t="shared" si="204"/>
        <v>0</v>
      </c>
      <c r="BK335" s="55" t="s">
        <v>84</v>
      </c>
      <c r="BL335" s="9">
        <f t="shared" si="205"/>
        <v>0</v>
      </c>
      <c r="BM335" s="54" t="s">
        <v>86</v>
      </c>
      <c r="BN335" s="9">
        <f t="shared" si="206"/>
        <v>2.7</v>
      </c>
      <c r="BO335" s="54" t="s">
        <v>105</v>
      </c>
      <c r="BP335" s="9">
        <f t="shared" si="207"/>
        <v>0</v>
      </c>
      <c r="BQ335" s="54" t="s">
        <v>111</v>
      </c>
      <c r="BR335" s="9">
        <f t="shared" si="208"/>
        <v>0</v>
      </c>
      <c r="BS335" s="54" t="s">
        <v>103</v>
      </c>
      <c r="BT335" s="9">
        <f t="shared" si="209"/>
        <v>0</v>
      </c>
      <c r="BU335" s="9"/>
      <c r="BV335" s="54" t="s">
        <v>136</v>
      </c>
      <c r="BW335" s="9">
        <f t="shared" si="210"/>
        <v>0</v>
      </c>
      <c r="BX335" s="55" t="s">
        <v>80</v>
      </c>
      <c r="BY335" s="9">
        <f t="shared" si="211"/>
        <v>0</v>
      </c>
      <c r="BZ335" s="54" t="s">
        <v>90</v>
      </c>
      <c r="CA335" s="9">
        <f t="shared" si="212"/>
        <v>4.5</v>
      </c>
      <c r="CB335" s="54" t="s">
        <v>105</v>
      </c>
      <c r="CC335" s="9">
        <f t="shared" si="213"/>
        <v>0</v>
      </c>
      <c r="CD335" s="54" t="s">
        <v>108</v>
      </c>
      <c r="CE335" s="9">
        <f t="shared" si="214"/>
        <v>0</v>
      </c>
      <c r="CF335" s="54" t="s">
        <v>126</v>
      </c>
      <c r="CG335" s="9">
        <f t="shared" si="215"/>
        <v>0</v>
      </c>
      <c r="CH335" s="9"/>
      <c r="CI335" s="54" t="s">
        <v>136</v>
      </c>
      <c r="CJ335" s="9">
        <f t="shared" si="216"/>
        <v>0</v>
      </c>
      <c r="CK335" s="55" t="s">
        <v>80</v>
      </c>
      <c r="CL335" s="9">
        <f t="shared" si="217"/>
        <v>0</v>
      </c>
      <c r="CM335" s="54" t="s">
        <v>90</v>
      </c>
      <c r="CN335" s="9">
        <f t="shared" si="218"/>
        <v>4.5</v>
      </c>
      <c r="CO335" s="54" t="s">
        <v>105</v>
      </c>
      <c r="CP335" s="9">
        <f t="shared" si="219"/>
        <v>0</v>
      </c>
      <c r="CQ335" s="54" t="s">
        <v>108</v>
      </c>
      <c r="CR335" s="9">
        <f t="shared" si="220"/>
        <v>0</v>
      </c>
      <c r="CS335" s="54" t="s">
        <v>126</v>
      </c>
      <c r="CT335" s="9">
        <f t="shared" si="221"/>
        <v>0</v>
      </c>
    </row>
    <row r="336" spans="1:98" x14ac:dyDescent="0.15">
      <c r="A336" s="33" t="s">
        <v>829</v>
      </c>
      <c r="B336" s="34" t="s">
        <v>830</v>
      </c>
      <c r="C336" s="35" t="s">
        <v>170</v>
      </c>
      <c r="D336" s="35" t="s">
        <v>52</v>
      </c>
      <c r="E336" s="9"/>
      <c r="F336" s="36"/>
      <c r="G336" s="33">
        <v>112</v>
      </c>
      <c r="H336" s="9">
        <v>51</v>
      </c>
      <c r="I336" s="9">
        <v>91</v>
      </c>
      <c r="J336" s="9">
        <v>59</v>
      </c>
      <c r="K336" s="9">
        <v>55</v>
      </c>
      <c r="L336" s="9">
        <v>52</v>
      </c>
      <c r="M336" s="4">
        <f t="shared" si="185"/>
        <v>420</v>
      </c>
      <c r="N336" s="33"/>
      <c r="O336" s="9">
        <f>IF($D336="理科",IF(AND($M336&gt;='高考-分数线'!$C$2,$G336&gt;='高考-分数线'!$D$2),36,IF($G336&gt;='高考-分数线'!$D$2,18,0)),IF($D336="文科",IF(AND($M336&gt;='高考-分数线'!$C$3,$G336&gt;='高考-分数线'!$D$3),36,IF($G336&gt;='高考-分数线'!$D$3,18,0))))</f>
        <v>18</v>
      </c>
      <c r="P336" s="9">
        <f>IF($D336="理科",IF(AND($M336&gt;='高考-分数线'!$C$2,H336&gt;='高考-分数线'!$E$2),36,IF(H336&gt;='高考-分数线'!$E$2,18,0)),IF($D336="文科",IF(AND($M336&gt;='高考-分数线'!$C$3,H336&gt;='高考-分数线'!$E$3),36,IF(H336&gt;='高考-分数线'!$E$3,18,0))))</f>
        <v>0</v>
      </c>
      <c r="Q336" s="9">
        <f>IF($D336="理科",IF(AND($M336&gt;='高考-分数线'!$C$2,I336&gt;='高考-分数线'!$F$2),36,IF(I336&gt;='高考-分数线'!$F$2,18,0)),IF($D336="文科",IF(AND($M336&gt;='高考-分数线'!$C$3,I336&gt;='高考-分数线'!$F$3),36,IF(I336&gt;='高考-分数线'!$F$3,18,0))))</f>
        <v>0</v>
      </c>
      <c r="R336" s="9">
        <f>IF($D336="理科",IF(AND($M336&gt;='高考-分数线'!$C$2,J336&gt;='高考-分数线'!$G$2),36,IF(J336&gt;='高考-分数线'!$G$2,18,0)),IF($D336="文科",IF(AND($M336&gt;='高考-分数线'!$C$3,J336&gt;='高考-分数线'!$G$3),36,IF(J336&gt;='高考-分数线'!$G$3,18,0))))</f>
        <v>0</v>
      </c>
      <c r="S336" s="9">
        <f>IF($D336="理科",IF(AND($M336&gt;='高考-分数线'!$C$2,K336&gt;='高考-分数线'!$H$2),36,IF(K336&gt;='高考-分数线'!$H$2,18,0)),IF($D336="文科",IF(AND($M336&gt;='高考-分数线'!$C$3,K336&gt;='高考-分数线'!$H$3),36,IF(K336&gt;='高考-分数线'!$H$3,18,0))))</f>
        <v>0</v>
      </c>
      <c r="T336" s="9">
        <f>IF($D336="理科",IF(AND($M336&gt;='高考-分数线'!$C$2,L336&gt;='高考-分数线'!$I$2),36,IF(L336&gt;='高考-分数线'!$I$2,18,0)),IF($D336="文科",IF(AND($M336&gt;='高考-分数线'!$C$3,L336&gt;='高考-分数线'!$I$3),36,IF(L336&gt;='高考-分数线'!$I$3,18,0))))</f>
        <v>0</v>
      </c>
      <c r="U336" s="33"/>
      <c r="V336" s="54" t="s">
        <v>78</v>
      </c>
      <c r="W336" s="9">
        <f t="shared" si="186"/>
        <v>1.8</v>
      </c>
      <c r="X336" s="54" t="s">
        <v>79</v>
      </c>
      <c r="Y336" s="9">
        <f t="shared" si="187"/>
        <v>0</v>
      </c>
      <c r="Z336" s="54" t="s">
        <v>86</v>
      </c>
      <c r="AA336" s="9">
        <f t="shared" si="188"/>
        <v>0</v>
      </c>
      <c r="AB336" s="54" t="s">
        <v>105</v>
      </c>
      <c r="AC336" s="9">
        <f t="shared" si="189"/>
        <v>0</v>
      </c>
      <c r="AD336" s="54" t="s">
        <v>110</v>
      </c>
      <c r="AE336" s="9">
        <f t="shared" si="190"/>
        <v>0</v>
      </c>
      <c r="AF336" s="54" t="s">
        <v>112</v>
      </c>
      <c r="AG336" s="9">
        <f t="shared" si="191"/>
        <v>0</v>
      </c>
      <c r="AH336" s="9"/>
      <c r="AI336" s="9" t="s">
        <v>76</v>
      </c>
      <c r="AJ336" s="9">
        <f t="shared" si="192"/>
        <v>1.8</v>
      </c>
      <c r="AK336" s="55" t="s">
        <v>80</v>
      </c>
      <c r="AL336" s="9">
        <f t="shared" si="193"/>
        <v>0</v>
      </c>
      <c r="AM336" s="9" t="s">
        <v>89</v>
      </c>
      <c r="AN336" s="9">
        <f t="shared" si="194"/>
        <v>0</v>
      </c>
      <c r="AO336" s="54" t="s">
        <v>107</v>
      </c>
      <c r="AP336" s="9">
        <f t="shared" si="195"/>
        <v>0</v>
      </c>
      <c r="AQ336" s="54" t="s">
        <v>111</v>
      </c>
      <c r="AR336" s="9">
        <f t="shared" si="196"/>
        <v>0</v>
      </c>
      <c r="AS336" s="54" t="s">
        <v>127</v>
      </c>
      <c r="AT336" s="9">
        <f t="shared" si="197"/>
        <v>0</v>
      </c>
      <c r="AU336" s="9"/>
      <c r="AV336" s="54" t="s">
        <v>77</v>
      </c>
      <c r="AW336" s="9">
        <f t="shared" si="198"/>
        <v>2.7</v>
      </c>
      <c r="AX336" s="54" t="s">
        <v>80</v>
      </c>
      <c r="AY336" s="9">
        <f t="shared" si="199"/>
        <v>0</v>
      </c>
      <c r="AZ336" s="54" t="s">
        <v>90</v>
      </c>
      <c r="BA336" s="9">
        <f t="shared" si="200"/>
        <v>0</v>
      </c>
      <c r="BB336" s="54" t="s">
        <v>107</v>
      </c>
      <c r="BC336" s="9">
        <f t="shared" si="201"/>
        <v>0</v>
      </c>
      <c r="BD336" s="54" t="s">
        <v>111</v>
      </c>
      <c r="BE336" s="9">
        <f t="shared" si="202"/>
        <v>0</v>
      </c>
      <c r="BF336" s="54" t="s">
        <v>126</v>
      </c>
      <c r="BG336" s="9">
        <f t="shared" si="203"/>
        <v>0</v>
      </c>
      <c r="BH336" s="9"/>
      <c r="BI336" s="54" t="s">
        <v>77</v>
      </c>
      <c r="BJ336" s="9">
        <f t="shared" si="204"/>
        <v>2.7</v>
      </c>
      <c r="BK336" s="55" t="s">
        <v>80</v>
      </c>
      <c r="BL336" s="9">
        <f t="shared" si="205"/>
        <v>0</v>
      </c>
      <c r="BM336" s="54" t="s">
        <v>90</v>
      </c>
      <c r="BN336" s="9">
        <f t="shared" si="206"/>
        <v>0</v>
      </c>
      <c r="BO336" s="54" t="s">
        <v>107</v>
      </c>
      <c r="BP336" s="9">
        <f t="shared" si="207"/>
        <v>0</v>
      </c>
      <c r="BQ336" s="54" t="s">
        <v>111</v>
      </c>
      <c r="BR336" s="9">
        <f t="shared" si="208"/>
        <v>0</v>
      </c>
      <c r="BS336" s="54" t="s">
        <v>126</v>
      </c>
      <c r="BT336" s="9">
        <f t="shared" si="209"/>
        <v>0</v>
      </c>
      <c r="BU336" s="9"/>
      <c r="BV336" s="54" t="s">
        <v>74</v>
      </c>
      <c r="BW336" s="9">
        <f t="shared" si="210"/>
        <v>4.5</v>
      </c>
      <c r="BX336" s="55" t="s">
        <v>139</v>
      </c>
      <c r="BY336" s="9">
        <f t="shared" si="211"/>
        <v>0</v>
      </c>
      <c r="BZ336" s="54" t="s">
        <v>86</v>
      </c>
      <c r="CA336" s="9">
        <f t="shared" si="212"/>
        <v>0</v>
      </c>
      <c r="CB336" s="54" t="s">
        <v>123</v>
      </c>
      <c r="CC336" s="9">
        <f t="shared" si="213"/>
        <v>0</v>
      </c>
      <c r="CD336" s="54" t="s">
        <v>111</v>
      </c>
      <c r="CE336" s="9">
        <f t="shared" si="214"/>
        <v>0</v>
      </c>
      <c r="CF336" s="54" t="s">
        <v>126</v>
      </c>
      <c r="CG336" s="9">
        <f t="shared" si="215"/>
        <v>0</v>
      </c>
      <c r="CH336" s="9"/>
      <c r="CI336" s="54" t="s">
        <v>74</v>
      </c>
      <c r="CJ336" s="9">
        <f t="shared" si="216"/>
        <v>4.5</v>
      </c>
      <c r="CK336" s="55" t="s">
        <v>139</v>
      </c>
      <c r="CL336" s="9">
        <f t="shared" si="217"/>
        <v>0</v>
      </c>
      <c r="CM336" s="54" t="s">
        <v>86</v>
      </c>
      <c r="CN336" s="9">
        <f t="shared" si="218"/>
        <v>0</v>
      </c>
      <c r="CO336" s="54" t="s">
        <v>123</v>
      </c>
      <c r="CP336" s="9">
        <f t="shared" si="219"/>
        <v>0</v>
      </c>
      <c r="CQ336" s="54" t="s">
        <v>111</v>
      </c>
      <c r="CR336" s="9">
        <f t="shared" si="220"/>
        <v>0</v>
      </c>
      <c r="CS336" s="54" t="s">
        <v>126</v>
      </c>
      <c r="CT336" s="9">
        <f t="shared" si="221"/>
        <v>0</v>
      </c>
    </row>
    <row r="337" spans="1:98" x14ac:dyDescent="0.15">
      <c r="A337" s="33" t="s">
        <v>831</v>
      </c>
      <c r="B337" s="34" t="s">
        <v>832</v>
      </c>
      <c r="C337" s="35" t="s">
        <v>170</v>
      </c>
      <c r="D337" s="35" t="s">
        <v>52</v>
      </c>
      <c r="E337" s="9"/>
      <c r="F337" s="36"/>
      <c r="G337" s="33">
        <v>96</v>
      </c>
      <c r="H337" s="9">
        <v>82</v>
      </c>
      <c r="I337" s="9">
        <v>60</v>
      </c>
      <c r="J337" s="9">
        <v>62.5</v>
      </c>
      <c r="K337" s="9">
        <v>54.5</v>
      </c>
      <c r="L337" s="9">
        <v>65</v>
      </c>
      <c r="M337" s="4">
        <f t="shared" si="185"/>
        <v>420</v>
      </c>
      <c r="N337" s="33"/>
      <c r="O337" s="9">
        <f>IF($D337="理科",IF(AND($M337&gt;='高考-分数线'!$C$2,$G337&gt;='高考-分数线'!$D$2),36,IF($G337&gt;='高考-分数线'!$D$2,18,0)),IF($D337="文科",IF(AND($M337&gt;='高考-分数线'!$C$3,$G337&gt;='高考-分数线'!$D$3),36,IF($G337&gt;='高考-分数线'!$D$3,18,0))))</f>
        <v>0</v>
      </c>
      <c r="P337" s="9">
        <f>IF($D337="理科",IF(AND($M337&gt;='高考-分数线'!$C$2,H337&gt;='高考-分数线'!$E$2),36,IF(H337&gt;='高考-分数线'!$E$2,18,0)),IF($D337="文科",IF(AND($M337&gt;='高考-分数线'!$C$3,H337&gt;='高考-分数线'!$E$3),36,IF(H337&gt;='高考-分数线'!$E$3,18,0))))</f>
        <v>18</v>
      </c>
      <c r="Q337" s="9">
        <f>IF($D337="理科",IF(AND($M337&gt;='高考-分数线'!$C$2,I337&gt;='高考-分数线'!$F$2),36,IF(I337&gt;='高考-分数线'!$F$2,18,0)),IF($D337="文科",IF(AND($M337&gt;='高考-分数线'!$C$3,I337&gt;='高考-分数线'!$F$3),36,IF(I337&gt;='高考-分数线'!$F$3,18,0))))</f>
        <v>0</v>
      </c>
      <c r="R337" s="9">
        <f>IF($D337="理科",IF(AND($M337&gt;='高考-分数线'!$C$2,J337&gt;='高考-分数线'!$G$2),36,IF(J337&gt;='高考-分数线'!$G$2,18,0)),IF($D337="文科",IF(AND($M337&gt;='高考-分数线'!$C$3,J337&gt;='高考-分数线'!$G$3),36,IF(J337&gt;='高考-分数线'!$G$3,18,0))))</f>
        <v>0</v>
      </c>
      <c r="S337" s="9">
        <f>IF($D337="理科",IF(AND($M337&gt;='高考-分数线'!$C$2,K337&gt;='高考-分数线'!$H$2),36,IF(K337&gt;='高考-分数线'!$H$2,18,0)),IF($D337="文科",IF(AND($M337&gt;='高考-分数线'!$C$3,K337&gt;='高考-分数线'!$H$3),36,IF(K337&gt;='高考-分数线'!$H$3,18,0))))</f>
        <v>0</v>
      </c>
      <c r="T337" s="9">
        <f>IF($D337="理科",IF(AND($M337&gt;='高考-分数线'!$C$2,L337&gt;='高考-分数线'!$I$2),36,IF(L337&gt;='高考-分数线'!$I$2,18,0)),IF($D337="文科",IF(AND($M337&gt;='高考-分数线'!$C$3,L337&gt;='高考-分数线'!$I$3),36,IF(L337&gt;='高考-分数线'!$I$3,18,0))))</f>
        <v>18</v>
      </c>
      <c r="U337" s="33"/>
      <c r="V337" s="54" t="s">
        <v>75</v>
      </c>
      <c r="W337" s="9">
        <f t="shared" si="186"/>
        <v>0</v>
      </c>
      <c r="X337" s="54" t="s">
        <v>80</v>
      </c>
      <c r="Y337" s="9">
        <f t="shared" si="187"/>
        <v>1.8</v>
      </c>
      <c r="Z337" s="54" t="s">
        <v>89</v>
      </c>
      <c r="AA337" s="9">
        <f t="shared" si="188"/>
        <v>0</v>
      </c>
      <c r="AB337" s="54" t="s">
        <v>123</v>
      </c>
      <c r="AC337" s="9">
        <f t="shared" si="189"/>
        <v>0</v>
      </c>
      <c r="AD337" s="54" t="s">
        <v>111</v>
      </c>
      <c r="AE337" s="9">
        <f t="shared" si="190"/>
        <v>0</v>
      </c>
      <c r="AF337" s="54" t="s">
        <v>103</v>
      </c>
      <c r="AG337" s="9">
        <f t="shared" si="191"/>
        <v>1.8</v>
      </c>
      <c r="AH337" s="9"/>
      <c r="AI337" s="9" t="s">
        <v>75</v>
      </c>
      <c r="AJ337" s="9">
        <f t="shared" si="192"/>
        <v>0</v>
      </c>
      <c r="AK337" s="55" t="s">
        <v>80</v>
      </c>
      <c r="AL337" s="9">
        <f t="shared" si="193"/>
        <v>1.8</v>
      </c>
      <c r="AM337" s="9" t="s">
        <v>90</v>
      </c>
      <c r="AN337" s="9">
        <f t="shared" si="194"/>
        <v>0</v>
      </c>
      <c r="AO337" s="54" t="s">
        <v>105</v>
      </c>
      <c r="AP337" s="9">
        <f t="shared" si="195"/>
        <v>0</v>
      </c>
      <c r="AQ337" s="54" t="s">
        <v>110</v>
      </c>
      <c r="AR337" s="9">
        <f t="shared" si="196"/>
        <v>0</v>
      </c>
      <c r="AS337" s="54" t="s">
        <v>112</v>
      </c>
      <c r="AT337" s="9">
        <f t="shared" si="197"/>
        <v>1.8</v>
      </c>
      <c r="AU337" s="9"/>
      <c r="AV337" s="54" t="s">
        <v>75</v>
      </c>
      <c r="AW337" s="9">
        <f t="shared" si="198"/>
        <v>0</v>
      </c>
      <c r="AX337" s="54" t="s">
        <v>79</v>
      </c>
      <c r="AY337" s="9">
        <f t="shared" si="199"/>
        <v>2.7</v>
      </c>
      <c r="AZ337" s="54" t="s">
        <v>89</v>
      </c>
      <c r="BA337" s="9">
        <f t="shared" si="200"/>
        <v>0</v>
      </c>
      <c r="BB337" s="54" t="s">
        <v>105</v>
      </c>
      <c r="BC337" s="9">
        <f t="shared" si="201"/>
        <v>0</v>
      </c>
      <c r="BD337" s="54" t="s">
        <v>133</v>
      </c>
      <c r="BE337" s="9">
        <f t="shared" si="202"/>
        <v>0</v>
      </c>
      <c r="BF337" s="54" t="s">
        <v>112</v>
      </c>
      <c r="BG337" s="9">
        <f t="shared" si="203"/>
        <v>2.7</v>
      </c>
      <c r="BH337" s="9"/>
      <c r="BI337" s="54" t="s">
        <v>75</v>
      </c>
      <c r="BJ337" s="9">
        <f t="shared" si="204"/>
        <v>0</v>
      </c>
      <c r="BK337" s="55" t="s">
        <v>79</v>
      </c>
      <c r="BL337" s="9">
        <f t="shared" si="205"/>
        <v>2.7</v>
      </c>
      <c r="BM337" s="54" t="s">
        <v>89</v>
      </c>
      <c r="BN337" s="9">
        <f t="shared" si="206"/>
        <v>0</v>
      </c>
      <c r="BO337" s="54" t="s">
        <v>105</v>
      </c>
      <c r="BP337" s="9">
        <f t="shared" si="207"/>
        <v>0</v>
      </c>
      <c r="BQ337" s="54" t="s">
        <v>133</v>
      </c>
      <c r="BR337" s="9">
        <f t="shared" si="208"/>
        <v>0</v>
      </c>
      <c r="BS337" s="54" t="s">
        <v>112</v>
      </c>
      <c r="BT337" s="9">
        <f t="shared" si="209"/>
        <v>2.7</v>
      </c>
      <c r="BU337" s="9"/>
      <c r="BV337" s="54" t="s">
        <v>75</v>
      </c>
      <c r="BW337" s="9">
        <f t="shared" si="210"/>
        <v>0</v>
      </c>
      <c r="BX337" s="55" t="s">
        <v>139</v>
      </c>
      <c r="BY337" s="9">
        <f t="shared" si="211"/>
        <v>4.5</v>
      </c>
      <c r="BZ337" s="54" t="s">
        <v>89</v>
      </c>
      <c r="CA337" s="9">
        <f t="shared" si="212"/>
        <v>0</v>
      </c>
      <c r="CB337" s="54" t="s">
        <v>123</v>
      </c>
      <c r="CC337" s="9">
        <f t="shared" si="213"/>
        <v>0</v>
      </c>
      <c r="CD337" s="54" t="s">
        <v>111</v>
      </c>
      <c r="CE337" s="9">
        <f t="shared" si="214"/>
        <v>0</v>
      </c>
      <c r="CF337" s="54" t="s">
        <v>126</v>
      </c>
      <c r="CG337" s="9">
        <f t="shared" si="215"/>
        <v>4.5</v>
      </c>
      <c r="CH337" s="9"/>
      <c r="CI337" s="54" t="s">
        <v>75</v>
      </c>
      <c r="CJ337" s="9">
        <f t="shared" si="216"/>
        <v>0</v>
      </c>
      <c r="CK337" s="55" t="s">
        <v>139</v>
      </c>
      <c r="CL337" s="9">
        <f t="shared" si="217"/>
        <v>4.5</v>
      </c>
      <c r="CM337" s="54" t="s">
        <v>89</v>
      </c>
      <c r="CN337" s="9">
        <f t="shared" si="218"/>
        <v>0</v>
      </c>
      <c r="CO337" s="54" t="s">
        <v>123</v>
      </c>
      <c r="CP337" s="9">
        <f t="shared" si="219"/>
        <v>0</v>
      </c>
      <c r="CQ337" s="54" t="s">
        <v>111</v>
      </c>
      <c r="CR337" s="9">
        <f t="shared" si="220"/>
        <v>0</v>
      </c>
      <c r="CS337" s="54" t="s">
        <v>126</v>
      </c>
      <c r="CT337" s="9">
        <f t="shared" si="221"/>
        <v>4.5</v>
      </c>
    </row>
    <row r="338" spans="1:98" x14ac:dyDescent="0.15">
      <c r="A338" s="33" t="s">
        <v>833</v>
      </c>
      <c r="B338" s="34" t="s">
        <v>834</v>
      </c>
      <c r="C338" s="35" t="s">
        <v>170</v>
      </c>
      <c r="D338" s="35" t="s">
        <v>52</v>
      </c>
      <c r="E338" s="9"/>
      <c r="F338" s="36"/>
      <c r="G338" s="33">
        <v>101</v>
      </c>
      <c r="H338" s="9">
        <v>53</v>
      </c>
      <c r="I338" s="9">
        <v>108</v>
      </c>
      <c r="J338" s="9">
        <v>61.5</v>
      </c>
      <c r="K338" s="9">
        <v>47</v>
      </c>
      <c r="L338" s="9">
        <v>49</v>
      </c>
      <c r="M338" s="4">
        <f t="shared" si="185"/>
        <v>419.5</v>
      </c>
      <c r="N338" s="33"/>
      <c r="O338" s="9">
        <f>IF($D338="理科",IF(AND($M338&gt;='高考-分数线'!$C$2,$G338&gt;='高考-分数线'!$D$2),36,IF($G338&gt;='高考-分数线'!$D$2,18,0)),IF($D338="文科",IF(AND($M338&gt;='高考-分数线'!$C$3,$G338&gt;='高考-分数线'!$D$3),36,IF($G338&gt;='高考-分数线'!$D$3,18,0))))</f>
        <v>0</v>
      </c>
      <c r="P338" s="9">
        <f>IF($D338="理科",IF(AND($M338&gt;='高考-分数线'!$C$2,H338&gt;='高考-分数线'!$E$2),36,IF(H338&gt;='高考-分数线'!$E$2,18,0)),IF($D338="文科",IF(AND($M338&gt;='高考-分数线'!$C$3,H338&gt;='高考-分数线'!$E$3),36,IF(H338&gt;='高考-分数线'!$E$3,18,0))))</f>
        <v>0</v>
      </c>
      <c r="Q338" s="9">
        <f>IF($D338="理科",IF(AND($M338&gt;='高考-分数线'!$C$2,I338&gt;='高考-分数线'!$F$2),36,IF(I338&gt;='高考-分数线'!$F$2,18,0)),IF($D338="文科",IF(AND($M338&gt;='高考-分数线'!$C$3,I338&gt;='高考-分数线'!$F$3),36,IF(I338&gt;='高考-分数线'!$F$3,18,0))))</f>
        <v>0</v>
      </c>
      <c r="R338" s="9">
        <f>IF($D338="理科",IF(AND($M338&gt;='高考-分数线'!$C$2,J338&gt;='高考-分数线'!$G$2),36,IF(J338&gt;='高考-分数线'!$G$2,18,0)),IF($D338="文科",IF(AND($M338&gt;='高考-分数线'!$C$3,J338&gt;='高考-分数线'!$G$3),36,IF(J338&gt;='高考-分数线'!$G$3,18,0))))</f>
        <v>0</v>
      </c>
      <c r="S338" s="9">
        <f>IF($D338="理科",IF(AND($M338&gt;='高考-分数线'!$C$2,K338&gt;='高考-分数线'!$H$2),36,IF(K338&gt;='高考-分数线'!$H$2,18,0)),IF($D338="文科",IF(AND($M338&gt;='高考-分数线'!$C$3,K338&gt;='高考-分数线'!$H$3),36,IF(K338&gt;='高考-分数线'!$H$3,18,0))))</f>
        <v>0</v>
      </c>
      <c r="T338" s="9">
        <f>IF($D338="理科",IF(AND($M338&gt;='高考-分数线'!$C$2,L338&gt;='高考-分数线'!$I$2),36,IF(L338&gt;='高考-分数线'!$I$2,18,0)),IF($D338="文科",IF(AND($M338&gt;='高考-分数线'!$C$3,L338&gt;='高考-分数线'!$I$3),36,IF(L338&gt;='高考-分数线'!$I$3,18,0))))</f>
        <v>0</v>
      </c>
      <c r="U338" s="33"/>
      <c r="V338" s="54" t="s">
        <v>78</v>
      </c>
      <c r="W338" s="9">
        <f t="shared" si="186"/>
        <v>0</v>
      </c>
      <c r="X338" s="54" t="s">
        <v>79</v>
      </c>
      <c r="Y338" s="9">
        <f t="shared" si="187"/>
        <v>0</v>
      </c>
      <c r="Z338" s="54" t="s">
        <v>86</v>
      </c>
      <c r="AA338" s="9">
        <f t="shared" si="188"/>
        <v>0</v>
      </c>
      <c r="AB338" s="54" t="s">
        <v>105</v>
      </c>
      <c r="AC338" s="9">
        <f t="shared" si="189"/>
        <v>0</v>
      </c>
      <c r="AD338" s="54" t="s">
        <v>110</v>
      </c>
      <c r="AE338" s="9">
        <f t="shared" si="190"/>
        <v>0</v>
      </c>
      <c r="AF338" s="54" t="s">
        <v>112</v>
      </c>
      <c r="AG338" s="9">
        <f t="shared" si="191"/>
        <v>0</v>
      </c>
      <c r="AH338" s="9"/>
      <c r="AI338" s="9" t="s">
        <v>74</v>
      </c>
      <c r="AJ338" s="9">
        <f t="shared" si="192"/>
        <v>0</v>
      </c>
      <c r="AK338" s="55" t="s">
        <v>80</v>
      </c>
      <c r="AL338" s="9">
        <f t="shared" si="193"/>
        <v>0</v>
      </c>
      <c r="AM338" s="9" t="s">
        <v>86</v>
      </c>
      <c r="AN338" s="9">
        <f t="shared" si="194"/>
        <v>0</v>
      </c>
      <c r="AO338" s="54" t="s">
        <v>123</v>
      </c>
      <c r="AP338" s="9">
        <f t="shared" si="195"/>
        <v>0</v>
      </c>
      <c r="AQ338" s="54" t="s">
        <v>111</v>
      </c>
      <c r="AR338" s="9">
        <f t="shared" si="196"/>
        <v>0</v>
      </c>
      <c r="AS338" s="54" t="s">
        <v>103</v>
      </c>
      <c r="AT338" s="9">
        <f t="shared" si="197"/>
        <v>0</v>
      </c>
      <c r="AU338" s="9"/>
      <c r="AV338" s="54" t="s">
        <v>74</v>
      </c>
      <c r="AW338" s="9">
        <f t="shared" si="198"/>
        <v>0</v>
      </c>
      <c r="AX338" s="54" t="s">
        <v>79</v>
      </c>
      <c r="AY338" s="9">
        <f t="shared" si="199"/>
        <v>0</v>
      </c>
      <c r="AZ338" s="54" t="s">
        <v>86</v>
      </c>
      <c r="BA338" s="9">
        <f t="shared" si="200"/>
        <v>0</v>
      </c>
      <c r="BB338" s="54" t="s">
        <v>105</v>
      </c>
      <c r="BC338" s="9">
        <f t="shared" si="201"/>
        <v>0</v>
      </c>
      <c r="BD338" s="54" t="s">
        <v>111</v>
      </c>
      <c r="BE338" s="9">
        <f t="shared" si="202"/>
        <v>0</v>
      </c>
      <c r="BF338" s="54" t="s">
        <v>112</v>
      </c>
      <c r="BG338" s="9">
        <f t="shared" si="203"/>
        <v>0</v>
      </c>
      <c r="BH338" s="9"/>
      <c r="BI338" s="54" t="s">
        <v>74</v>
      </c>
      <c r="BJ338" s="9">
        <f t="shared" si="204"/>
        <v>0</v>
      </c>
      <c r="BK338" s="55" t="s">
        <v>79</v>
      </c>
      <c r="BL338" s="9">
        <f t="shared" si="205"/>
        <v>0</v>
      </c>
      <c r="BM338" s="54" t="s">
        <v>86</v>
      </c>
      <c r="BN338" s="9">
        <f t="shared" si="206"/>
        <v>0</v>
      </c>
      <c r="BO338" s="54" t="s">
        <v>105</v>
      </c>
      <c r="BP338" s="9">
        <f t="shared" si="207"/>
        <v>0</v>
      </c>
      <c r="BQ338" s="54" t="s">
        <v>111</v>
      </c>
      <c r="BR338" s="9">
        <f t="shared" si="208"/>
        <v>0</v>
      </c>
      <c r="BS338" s="54" t="s">
        <v>112</v>
      </c>
      <c r="BT338" s="9">
        <f t="shared" si="209"/>
        <v>0</v>
      </c>
      <c r="BU338" s="9"/>
      <c r="BV338" s="54" t="s">
        <v>74</v>
      </c>
      <c r="BW338" s="9">
        <f t="shared" si="210"/>
        <v>0</v>
      </c>
      <c r="BX338" s="55" t="s">
        <v>139</v>
      </c>
      <c r="BY338" s="9">
        <f t="shared" si="211"/>
        <v>0</v>
      </c>
      <c r="BZ338" s="54" t="s">
        <v>86</v>
      </c>
      <c r="CA338" s="9">
        <f t="shared" si="212"/>
        <v>0</v>
      </c>
      <c r="CB338" s="54" t="s">
        <v>123</v>
      </c>
      <c r="CC338" s="9">
        <f t="shared" si="213"/>
        <v>0</v>
      </c>
      <c r="CD338" s="54" t="s">
        <v>111</v>
      </c>
      <c r="CE338" s="9">
        <f t="shared" si="214"/>
        <v>0</v>
      </c>
      <c r="CF338" s="54" t="s">
        <v>126</v>
      </c>
      <c r="CG338" s="9">
        <f t="shared" si="215"/>
        <v>0</v>
      </c>
      <c r="CH338" s="9"/>
      <c r="CI338" s="54" t="s">
        <v>74</v>
      </c>
      <c r="CJ338" s="9">
        <f t="shared" si="216"/>
        <v>0</v>
      </c>
      <c r="CK338" s="55" t="s">
        <v>139</v>
      </c>
      <c r="CL338" s="9">
        <f t="shared" si="217"/>
        <v>0</v>
      </c>
      <c r="CM338" s="54" t="s">
        <v>86</v>
      </c>
      <c r="CN338" s="9">
        <f t="shared" si="218"/>
        <v>0</v>
      </c>
      <c r="CO338" s="54" t="s">
        <v>123</v>
      </c>
      <c r="CP338" s="9">
        <f t="shared" si="219"/>
        <v>0</v>
      </c>
      <c r="CQ338" s="54" t="s">
        <v>111</v>
      </c>
      <c r="CR338" s="9">
        <f t="shared" si="220"/>
        <v>0</v>
      </c>
      <c r="CS338" s="54" t="s">
        <v>126</v>
      </c>
      <c r="CT338" s="9">
        <f t="shared" si="221"/>
        <v>0</v>
      </c>
    </row>
    <row r="339" spans="1:98" x14ac:dyDescent="0.15">
      <c r="A339" s="33" t="s">
        <v>835</v>
      </c>
      <c r="B339" s="34" t="s">
        <v>836</v>
      </c>
      <c r="C339" s="35" t="s">
        <v>170</v>
      </c>
      <c r="D339" s="35" t="s">
        <v>52</v>
      </c>
      <c r="E339" s="9"/>
      <c r="F339" s="36"/>
      <c r="G339" s="33">
        <v>99</v>
      </c>
      <c r="H339" s="9">
        <v>42</v>
      </c>
      <c r="I339" s="9">
        <v>123</v>
      </c>
      <c r="J339" s="9">
        <v>57.5</v>
      </c>
      <c r="K339" s="9">
        <v>43.5</v>
      </c>
      <c r="L339" s="9">
        <v>54</v>
      </c>
      <c r="M339" s="4">
        <f t="shared" si="185"/>
        <v>419</v>
      </c>
      <c r="N339" s="33"/>
      <c r="O339" s="9">
        <f>IF($D339="理科",IF(AND($M339&gt;='高考-分数线'!$C$2,$G339&gt;='高考-分数线'!$D$2),36,IF($G339&gt;='高考-分数线'!$D$2,18,0)),IF($D339="文科",IF(AND($M339&gt;='高考-分数线'!$C$3,$G339&gt;='高考-分数线'!$D$3),36,IF($G339&gt;='高考-分数线'!$D$3,18,0))))</f>
        <v>0</v>
      </c>
      <c r="P339" s="9">
        <f>IF($D339="理科",IF(AND($M339&gt;='高考-分数线'!$C$2,H339&gt;='高考-分数线'!$E$2),36,IF(H339&gt;='高考-分数线'!$E$2,18,0)),IF($D339="文科",IF(AND($M339&gt;='高考-分数线'!$C$3,H339&gt;='高考-分数线'!$E$3),36,IF(H339&gt;='高考-分数线'!$E$3,18,0))))</f>
        <v>0</v>
      </c>
      <c r="Q339" s="9">
        <f>IF($D339="理科",IF(AND($M339&gt;='高考-分数线'!$C$2,I339&gt;='高考-分数线'!$F$2),36,IF(I339&gt;='高考-分数线'!$F$2,18,0)),IF($D339="文科",IF(AND($M339&gt;='高考-分数线'!$C$3,I339&gt;='高考-分数线'!$F$3),36,IF(I339&gt;='高考-分数线'!$F$3,18,0))))</f>
        <v>18</v>
      </c>
      <c r="R339" s="9">
        <f>IF($D339="理科",IF(AND($M339&gt;='高考-分数线'!$C$2,J339&gt;='高考-分数线'!$G$2),36,IF(J339&gt;='高考-分数线'!$G$2,18,0)),IF($D339="文科",IF(AND($M339&gt;='高考-分数线'!$C$3,J339&gt;='高考-分数线'!$G$3),36,IF(J339&gt;='高考-分数线'!$G$3,18,0))))</f>
        <v>0</v>
      </c>
      <c r="S339" s="9">
        <f>IF($D339="理科",IF(AND($M339&gt;='高考-分数线'!$C$2,K339&gt;='高考-分数线'!$H$2),36,IF(K339&gt;='高考-分数线'!$H$2,18,0)),IF($D339="文科",IF(AND($M339&gt;='高考-分数线'!$C$3,K339&gt;='高考-分数线'!$H$3),36,IF(K339&gt;='高考-分数线'!$H$3,18,0))))</f>
        <v>0</v>
      </c>
      <c r="T339" s="9">
        <f>IF($D339="理科",IF(AND($M339&gt;='高考-分数线'!$C$2,L339&gt;='高考-分数线'!$I$2),36,IF(L339&gt;='高考-分数线'!$I$2,18,0)),IF($D339="文科",IF(AND($M339&gt;='高考-分数线'!$C$3,L339&gt;='高考-分数线'!$I$3),36,IF(L339&gt;='高考-分数线'!$I$3,18,0))))</f>
        <v>0</v>
      </c>
      <c r="U339" s="33"/>
      <c r="V339" s="54" t="s">
        <v>77</v>
      </c>
      <c r="W339" s="9">
        <f t="shared" si="186"/>
        <v>0</v>
      </c>
      <c r="X339" s="54" t="s">
        <v>81</v>
      </c>
      <c r="Y339" s="9">
        <f t="shared" si="187"/>
        <v>0</v>
      </c>
      <c r="Z339" s="54" t="s">
        <v>90</v>
      </c>
      <c r="AA339" s="9">
        <f t="shared" si="188"/>
        <v>1.8</v>
      </c>
      <c r="AB339" s="54" t="s">
        <v>123</v>
      </c>
      <c r="AC339" s="9">
        <f t="shared" si="189"/>
        <v>0</v>
      </c>
      <c r="AD339" s="54" t="s">
        <v>110</v>
      </c>
      <c r="AE339" s="9">
        <f t="shared" si="190"/>
        <v>0</v>
      </c>
      <c r="AF339" s="54" t="s">
        <v>103</v>
      </c>
      <c r="AG339" s="9">
        <f t="shared" si="191"/>
        <v>0</v>
      </c>
      <c r="AH339" s="9"/>
      <c r="AI339" s="9" t="s">
        <v>77</v>
      </c>
      <c r="AJ339" s="9">
        <f t="shared" si="192"/>
        <v>0</v>
      </c>
      <c r="AK339" s="55" t="s">
        <v>80</v>
      </c>
      <c r="AL339" s="9">
        <f t="shared" si="193"/>
        <v>0</v>
      </c>
      <c r="AM339" s="9" t="s">
        <v>86</v>
      </c>
      <c r="AN339" s="9">
        <f t="shared" si="194"/>
        <v>1.8</v>
      </c>
      <c r="AO339" s="54" t="s">
        <v>123</v>
      </c>
      <c r="AP339" s="9">
        <f t="shared" si="195"/>
        <v>0</v>
      </c>
      <c r="AQ339" s="54" t="s">
        <v>111</v>
      </c>
      <c r="AR339" s="9">
        <f t="shared" si="196"/>
        <v>0</v>
      </c>
      <c r="AS339" s="54" t="s">
        <v>112</v>
      </c>
      <c r="AT339" s="9">
        <f t="shared" si="197"/>
        <v>0</v>
      </c>
      <c r="AU339" s="9"/>
      <c r="AV339" s="54" t="s">
        <v>76</v>
      </c>
      <c r="AW339" s="9">
        <f t="shared" si="198"/>
        <v>0</v>
      </c>
      <c r="AX339" s="54" t="s">
        <v>79</v>
      </c>
      <c r="AY339" s="9">
        <f t="shared" si="199"/>
        <v>0</v>
      </c>
      <c r="AZ339" s="54" t="s">
        <v>86</v>
      </c>
      <c r="BA339" s="9">
        <f t="shared" si="200"/>
        <v>2.7</v>
      </c>
      <c r="BB339" s="54" t="s">
        <v>123</v>
      </c>
      <c r="BC339" s="9">
        <f t="shared" si="201"/>
        <v>0</v>
      </c>
      <c r="BD339" s="54" t="s">
        <v>111</v>
      </c>
      <c r="BE339" s="9">
        <f t="shared" si="202"/>
        <v>0</v>
      </c>
      <c r="BF339" s="54" t="s">
        <v>112</v>
      </c>
      <c r="BG339" s="9">
        <f t="shared" si="203"/>
        <v>0</v>
      </c>
      <c r="BH339" s="9"/>
      <c r="BI339" s="54" t="s">
        <v>76</v>
      </c>
      <c r="BJ339" s="9">
        <f t="shared" si="204"/>
        <v>0</v>
      </c>
      <c r="BK339" s="55" t="s">
        <v>79</v>
      </c>
      <c r="BL339" s="9">
        <f t="shared" si="205"/>
        <v>0</v>
      </c>
      <c r="BM339" s="54" t="s">
        <v>86</v>
      </c>
      <c r="BN339" s="9">
        <f t="shared" si="206"/>
        <v>2.7</v>
      </c>
      <c r="BO339" s="54" t="s">
        <v>123</v>
      </c>
      <c r="BP339" s="9">
        <f t="shared" si="207"/>
        <v>0</v>
      </c>
      <c r="BQ339" s="54" t="s">
        <v>111</v>
      </c>
      <c r="BR339" s="9">
        <f t="shared" si="208"/>
        <v>0</v>
      </c>
      <c r="BS339" s="54" t="s">
        <v>112</v>
      </c>
      <c r="BT339" s="9">
        <f t="shared" si="209"/>
        <v>0</v>
      </c>
      <c r="BU339" s="9"/>
      <c r="BV339" s="54" t="s">
        <v>136</v>
      </c>
      <c r="BW339" s="9">
        <f t="shared" si="210"/>
        <v>0</v>
      </c>
      <c r="BX339" s="55" t="s">
        <v>80</v>
      </c>
      <c r="BY339" s="9">
        <f t="shared" si="211"/>
        <v>0</v>
      </c>
      <c r="BZ339" s="54" t="s">
        <v>90</v>
      </c>
      <c r="CA339" s="9">
        <f t="shared" si="212"/>
        <v>4.5</v>
      </c>
      <c r="CB339" s="54" t="s">
        <v>105</v>
      </c>
      <c r="CC339" s="9">
        <f t="shared" si="213"/>
        <v>0</v>
      </c>
      <c r="CD339" s="54" t="s">
        <v>108</v>
      </c>
      <c r="CE339" s="9">
        <f t="shared" si="214"/>
        <v>0</v>
      </c>
      <c r="CF339" s="54" t="s">
        <v>126</v>
      </c>
      <c r="CG339" s="9">
        <f t="shared" si="215"/>
        <v>0</v>
      </c>
      <c r="CH339" s="9"/>
      <c r="CI339" s="54" t="s">
        <v>136</v>
      </c>
      <c r="CJ339" s="9">
        <f t="shared" si="216"/>
        <v>0</v>
      </c>
      <c r="CK339" s="55" t="s">
        <v>80</v>
      </c>
      <c r="CL339" s="9">
        <f t="shared" si="217"/>
        <v>0</v>
      </c>
      <c r="CM339" s="54" t="s">
        <v>90</v>
      </c>
      <c r="CN339" s="9">
        <f t="shared" si="218"/>
        <v>4.5</v>
      </c>
      <c r="CO339" s="54" t="s">
        <v>105</v>
      </c>
      <c r="CP339" s="9">
        <f t="shared" si="219"/>
        <v>0</v>
      </c>
      <c r="CQ339" s="54" t="s">
        <v>108</v>
      </c>
      <c r="CR339" s="9">
        <f t="shared" si="220"/>
        <v>0</v>
      </c>
      <c r="CS339" s="54" t="s">
        <v>126</v>
      </c>
      <c r="CT339" s="9">
        <f t="shared" si="221"/>
        <v>0</v>
      </c>
    </row>
    <row r="340" spans="1:98" x14ac:dyDescent="0.15">
      <c r="A340" s="33" t="s">
        <v>837</v>
      </c>
      <c r="B340" s="34" t="s">
        <v>838</v>
      </c>
      <c r="C340" s="35" t="s">
        <v>170</v>
      </c>
      <c r="D340" s="35" t="s">
        <v>52</v>
      </c>
      <c r="E340" s="9"/>
      <c r="F340" s="36"/>
      <c r="G340" s="33">
        <v>99</v>
      </c>
      <c r="H340" s="9">
        <v>90</v>
      </c>
      <c r="I340" s="9">
        <v>89</v>
      </c>
      <c r="J340" s="9">
        <v>51</v>
      </c>
      <c r="K340" s="9">
        <v>39</v>
      </c>
      <c r="L340" s="9">
        <v>51</v>
      </c>
      <c r="M340" s="4">
        <f t="shared" si="185"/>
        <v>419</v>
      </c>
      <c r="N340" s="33"/>
      <c r="O340" s="9">
        <f>IF($D340="理科",IF(AND($M340&gt;='高考-分数线'!$C$2,$G340&gt;='高考-分数线'!$D$2),36,IF($G340&gt;='高考-分数线'!$D$2,18,0)),IF($D340="文科",IF(AND($M340&gt;='高考-分数线'!$C$3,$G340&gt;='高考-分数线'!$D$3),36,IF($G340&gt;='高考-分数线'!$D$3,18,0))))</f>
        <v>0</v>
      </c>
      <c r="P340" s="9">
        <f>IF($D340="理科",IF(AND($M340&gt;='高考-分数线'!$C$2,H340&gt;='高考-分数线'!$E$2),36,IF(H340&gt;='高考-分数线'!$E$2,18,0)),IF($D340="文科",IF(AND($M340&gt;='高考-分数线'!$C$3,H340&gt;='高考-分数线'!$E$3),36,IF(H340&gt;='高考-分数线'!$E$3,18,0))))</f>
        <v>18</v>
      </c>
      <c r="Q340" s="9">
        <f>IF($D340="理科",IF(AND($M340&gt;='高考-分数线'!$C$2,I340&gt;='高考-分数线'!$F$2),36,IF(I340&gt;='高考-分数线'!$F$2,18,0)),IF($D340="文科",IF(AND($M340&gt;='高考-分数线'!$C$3,I340&gt;='高考-分数线'!$F$3),36,IF(I340&gt;='高考-分数线'!$F$3,18,0))))</f>
        <v>0</v>
      </c>
      <c r="R340" s="9">
        <f>IF($D340="理科",IF(AND($M340&gt;='高考-分数线'!$C$2,J340&gt;='高考-分数线'!$G$2),36,IF(J340&gt;='高考-分数线'!$G$2,18,0)),IF($D340="文科",IF(AND($M340&gt;='高考-分数线'!$C$3,J340&gt;='高考-分数线'!$G$3),36,IF(J340&gt;='高考-分数线'!$G$3,18,0))))</f>
        <v>0</v>
      </c>
      <c r="S340" s="9">
        <f>IF($D340="理科",IF(AND($M340&gt;='高考-分数线'!$C$2,K340&gt;='高考-分数线'!$H$2),36,IF(K340&gt;='高考-分数线'!$H$2,18,0)),IF($D340="文科",IF(AND($M340&gt;='高考-分数线'!$C$3,K340&gt;='高考-分数线'!$H$3),36,IF(K340&gt;='高考-分数线'!$H$3,18,0))))</f>
        <v>0</v>
      </c>
      <c r="T340" s="9">
        <f>IF($D340="理科",IF(AND($M340&gt;='高考-分数线'!$C$2,L340&gt;='高考-分数线'!$I$2),36,IF(L340&gt;='高考-分数线'!$I$2,18,0)),IF($D340="文科",IF(AND($M340&gt;='高考-分数线'!$C$3,L340&gt;='高考-分数线'!$I$3),36,IF(L340&gt;='高考-分数线'!$I$3,18,0))))</f>
        <v>0</v>
      </c>
      <c r="U340" s="33"/>
      <c r="V340" s="54" t="s">
        <v>75</v>
      </c>
      <c r="W340" s="9">
        <f t="shared" si="186"/>
        <v>0</v>
      </c>
      <c r="X340" s="54" t="s">
        <v>80</v>
      </c>
      <c r="Y340" s="9">
        <f t="shared" si="187"/>
        <v>1.8</v>
      </c>
      <c r="Z340" s="54" t="s">
        <v>89</v>
      </c>
      <c r="AA340" s="9">
        <f t="shared" si="188"/>
        <v>0</v>
      </c>
      <c r="AB340" s="54" t="s">
        <v>123</v>
      </c>
      <c r="AC340" s="9">
        <f t="shared" si="189"/>
        <v>0</v>
      </c>
      <c r="AD340" s="54" t="s">
        <v>111</v>
      </c>
      <c r="AE340" s="9">
        <f t="shared" si="190"/>
        <v>0</v>
      </c>
      <c r="AF340" s="54" t="s">
        <v>103</v>
      </c>
      <c r="AG340" s="9">
        <f t="shared" si="191"/>
        <v>0</v>
      </c>
      <c r="AH340" s="9"/>
      <c r="AI340" s="9" t="s">
        <v>74</v>
      </c>
      <c r="AJ340" s="9">
        <f t="shared" si="192"/>
        <v>0</v>
      </c>
      <c r="AK340" s="55" t="s">
        <v>79</v>
      </c>
      <c r="AL340" s="9">
        <f t="shared" si="193"/>
        <v>1.8</v>
      </c>
      <c r="AM340" s="9" t="s">
        <v>87</v>
      </c>
      <c r="AN340" s="9">
        <f t="shared" si="194"/>
        <v>0</v>
      </c>
      <c r="AO340" s="54" t="s">
        <v>105</v>
      </c>
      <c r="AP340" s="9">
        <f t="shared" si="195"/>
        <v>0</v>
      </c>
      <c r="AQ340" s="54" t="s">
        <v>111</v>
      </c>
      <c r="AR340" s="9">
        <f t="shared" si="196"/>
        <v>0</v>
      </c>
      <c r="AS340" s="54" t="s">
        <v>103</v>
      </c>
      <c r="AT340" s="9">
        <f t="shared" si="197"/>
        <v>0</v>
      </c>
      <c r="AU340" s="9"/>
      <c r="AV340" s="54" t="s">
        <v>75</v>
      </c>
      <c r="AW340" s="9">
        <f t="shared" si="198"/>
        <v>0</v>
      </c>
      <c r="AX340" s="54" t="s">
        <v>84</v>
      </c>
      <c r="AY340" s="9">
        <f t="shared" si="199"/>
        <v>2.7</v>
      </c>
      <c r="AZ340" s="54" t="s">
        <v>86</v>
      </c>
      <c r="BA340" s="9">
        <f t="shared" si="200"/>
        <v>0</v>
      </c>
      <c r="BB340" s="54" t="s">
        <v>123</v>
      </c>
      <c r="BC340" s="9">
        <f t="shared" si="201"/>
        <v>0</v>
      </c>
      <c r="BD340" s="54" t="s">
        <v>133</v>
      </c>
      <c r="BE340" s="9">
        <f t="shared" si="202"/>
        <v>0</v>
      </c>
      <c r="BF340" s="54" t="s">
        <v>103</v>
      </c>
      <c r="BG340" s="9">
        <f t="shared" si="203"/>
        <v>0</v>
      </c>
      <c r="BH340" s="9"/>
      <c r="BI340" s="54" t="s">
        <v>75</v>
      </c>
      <c r="BJ340" s="9">
        <f t="shared" si="204"/>
        <v>0</v>
      </c>
      <c r="BK340" s="55" t="s">
        <v>84</v>
      </c>
      <c r="BL340" s="9">
        <f t="shared" si="205"/>
        <v>2.7</v>
      </c>
      <c r="BM340" s="54" t="s">
        <v>86</v>
      </c>
      <c r="BN340" s="9">
        <f t="shared" si="206"/>
        <v>0</v>
      </c>
      <c r="BO340" s="54" t="s">
        <v>123</v>
      </c>
      <c r="BP340" s="9">
        <f t="shared" si="207"/>
        <v>0</v>
      </c>
      <c r="BQ340" s="54" t="s">
        <v>133</v>
      </c>
      <c r="BR340" s="9">
        <f t="shared" si="208"/>
        <v>0</v>
      </c>
      <c r="BS340" s="54" t="s">
        <v>103</v>
      </c>
      <c r="BT340" s="9">
        <f t="shared" si="209"/>
        <v>0</v>
      </c>
      <c r="BU340" s="9"/>
      <c r="BV340" s="54" t="s">
        <v>75</v>
      </c>
      <c r="BW340" s="9">
        <f t="shared" si="210"/>
        <v>0</v>
      </c>
      <c r="BX340" s="55" t="s">
        <v>139</v>
      </c>
      <c r="BY340" s="9">
        <f t="shared" si="211"/>
        <v>4.5</v>
      </c>
      <c r="BZ340" s="54" t="s">
        <v>89</v>
      </c>
      <c r="CA340" s="9">
        <f t="shared" si="212"/>
        <v>0</v>
      </c>
      <c r="CB340" s="54" t="s">
        <v>123</v>
      </c>
      <c r="CC340" s="9">
        <f t="shared" si="213"/>
        <v>0</v>
      </c>
      <c r="CD340" s="54" t="s">
        <v>111</v>
      </c>
      <c r="CE340" s="9">
        <f t="shared" si="214"/>
        <v>0</v>
      </c>
      <c r="CF340" s="54" t="s">
        <v>126</v>
      </c>
      <c r="CG340" s="9">
        <f t="shared" si="215"/>
        <v>0</v>
      </c>
      <c r="CH340" s="9"/>
      <c r="CI340" s="54" t="s">
        <v>75</v>
      </c>
      <c r="CJ340" s="9">
        <f t="shared" si="216"/>
        <v>0</v>
      </c>
      <c r="CK340" s="55" t="s">
        <v>139</v>
      </c>
      <c r="CL340" s="9">
        <f t="shared" si="217"/>
        <v>4.5</v>
      </c>
      <c r="CM340" s="54" t="s">
        <v>89</v>
      </c>
      <c r="CN340" s="9">
        <f t="shared" si="218"/>
        <v>0</v>
      </c>
      <c r="CO340" s="54" t="s">
        <v>123</v>
      </c>
      <c r="CP340" s="9">
        <f t="shared" si="219"/>
        <v>0</v>
      </c>
      <c r="CQ340" s="54" t="s">
        <v>111</v>
      </c>
      <c r="CR340" s="9">
        <f t="shared" si="220"/>
        <v>0</v>
      </c>
      <c r="CS340" s="54" t="s">
        <v>126</v>
      </c>
      <c r="CT340" s="9">
        <f t="shared" si="221"/>
        <v>0</v>
      </c>
    </row>
    <row r="341" spans="1:98" x14ac:dyDescent="0.15">
      <c r="A341" s="33" t="s">
        <v>839</v>
      </c>
      <c r="B341" s="34" t="s">
        <v>840</v>
      </c>
      <c r="C341" s="35" t="s">
        <v>170</v>
      </c>
      <c r="D341" s="35" t="s">
        <v>52</v>
      </c>
      <c r="E341" s="9"/>
      <c r="F341" s="36"/>
      <c r="G341" s="33">
        <v>99</v>
      </c>
      <c r="H341" s="9">
        <v>42</v>
      </c>
      <c r="I341" s="9">
        <v>123</v>
      </c>
      <c r="J341" s="9">
        <v>57.5</v>
      </c>
      <c r="K341" s="9">
        <v>43.5</v>
      </c>
      <c r="L341" s="9">
        <v>54</v>
      </c>
      <c r="M341" s="4">
        <f t="shared" si="185"/>
        <v>419</v>
      </c>
      <c r="N341" s="33"/>
      <c r="O341" s="9">
        <f>IF($D341="理科",IF(AND($M341&gt;='高考-分数线'!$C$2,$G341&gt;='高考-分数线'!$D$2),36,IF($G341&gt;='高考-分数线'!$D$2,18,0)),IF($D341="文科",IF(AND($M341&gt;='高考-分数线'!$C$3,$G341&gt;='高考-分数线'!$D$3),36,IF($G341&gt;='高考-分数线'!$D$3,18,0))))</f>
        <v>0</v>
      </c>
      <c r="P341" s="9">
        <f>IF($D341="理科",IF(AND($M341&gt;='高考-分数线'!$C$2,H341&gt;='高考-分数线'!$E$2),36,IF(H341&gt;='高考-分数线'!$E$2,18,0)),IF($D341="文科",IF(AND($M341&gt;='高考-分数线'!$C$3,H341&gt;='高考-分数线'!$E$3),36,IF(H341&gt;='高考-分数线'!$E$3,18,0))))</f>
        <v>0</v>
      </c>
      <c r="Q341" s="9">
        <f>IF($D341="理科",IF(AND($M341&gt;='高考-分数线'!$C$2,I341&gt;='高考-分数线'!$F$2),36,IF(I341&gt;='高考-分数线'!$F$2,18,0)),IF($D341="文科",IF(AND($M341&gt;='高考-分数线'!$C$3,I341&gt;='高考-分数线'!$F$3),36,IF(I341&gt;='高考-分数线'!$F$3,18,0))))</f>
        <v>18</v>
      </c>
      <c r="R341" s="9">
        <f>IF($D341="理科",IF(AND($M341&gt;='高考-分数线'!$C$2,J341&gt;='高考-分数线'!$G$2),36,IF(J341&gt;='高考-分数线'!$G$2,18,0)),IF($D341="文科",IF(AND($M341&gt;='高考-分数线'!$C$3,J341&gt;='高考-分数线'!$G$3),36,IF(J341&gt;='高考-分数线'!$G$3,18,0))))</f>
        <v>0</v>
      </c>
      <c r="S341" s="9">
        <f>IF($D341="理科",IF(AND($M341&gt;='高考-分数线'!$C$2,K341&gt;='高考-分数线'!$H$2),36,IF(K341&gt;='高考-分数线'!$H$2,18,0)),IF($D341="文科",IF(AND($M341&gt;='高考-分数线'!$C$3,K341&gt;='高考-分数线'!$H$3),36,IF(K341&gt;='高考-分数线'!$H$3,18,0))))</f>
        <v>0</v>
      </c>
      <c r="T341" s="9">
        <f>IF($D341="理科",IF(AND($M341&gt;='高考-分数线'!$C$2,L341&gt;='高考-分数线'!$I$2),36,IF(L341&gt;='高考-分数线'!$I$2,18,0)),IF($D341="文科",IF(AND($M341&gt;='高考-分数线'!$C$3,L341&gt;='高考-分数线'!$I$3),36,IF(L341&gt;='高考-分数线'!$I$3,18,0))))</f>
        <v>0</v>
      </c>
      <c r="U341" s="33"/>
      <c r="V341" s="54" t="s">
        <v>75</v>
      </c>
      <c r="W341" s="9">
        <f t="shared" si="186"/>
        <v>0</v>
      </c>
      <c r="X341" s="54" t="s">
        <v>81</v>
      </c>
      <c r="Y341" s="9">
        <f t="shared" si="187"/>
        <v>0</v>
      </c>
      <c r="Z341" s="54" t="s">
        <v>87</v>
      </c>
      <c r="AA341" s="9">
        <f t="shared" si="188"/>
        <v>1.8</v>
      </c>
      <c r="AB341" s="54" t="s">
        <v>105</v>
      </c>
      <c r="AC341" s="9">
        <f t="shared" si="189"/>
        <v>0</v>
      </c>
      <c r="AD341" s="54" t="s">
        <v>111</v>
      </c>
      <c r="AE341" s="9">
        <f t="shared" si="190"/>
        <v>0</v>
      </c>
      <c r="AF341" s="54" t="s">
        <v>103</v>
      </c>
      <c r="AG341" s="9">
        <f t="shared" si="191"/>
        <v>0</v>
      </c>
      <c r="AH341" s="9"/>
      <c r="AI341" s="9" t="s">
        <v>75</v>
      </c>
      <c r="AJ341" s="9">
        <f t="shared" si="192"/>
        <v>0</v>
      </c>
      <c r="AK341" s="55" t="s">
        <v>79</v>
      </c>
      <c r="AL341" s="9">
        <f t="shared" si="193"/>
        <v>0</v>
      </c>
      <c r="AM341" s="9" t="s">
        <v>87</v>
      </c>
      <c r="AN341" s="9">
        <f t="shared" si="194"/>
        <v>1.8</v>
      </c>
      <c r="AO341" s="54" t="s">
        <v>107</v>
      </c>
      <c r="AP341" s="9">
        <f t="shared" si="195"/>
        <v>0</v>
      </c>
      <c r="AQ341" s="54" t="s">
        <v>111</v>
      </c>
      <c r="AR341" s="9">
        <f t="shared" si="196"/>
        <v>0</v>
      </c>
      <c r="AS341" s="54" t="s">
        <v>103</v>
      </c>
      <c r="AT341" s="9">
        <f t="shared" si="197"/>
        <v>0</v>
      </c>
      <c r="AU341" s="9"/>
      <c r="AV341" s="54" t="s">
        <v>75</v>
      </c>
      <c r="AW341" s="9">
        <f t="shared" si="198"/>
        <v>0</v>
      </c>
      <c r="AX341" s="54" t="s">
        <v>79</v>
      </c>
      <c r="AY341" s="9">
        <f t="shared" si="199"/>
        <v>0</v>
      </c>
      <c r="AZ341" s="54" t="s">
        <v>86</v>
      </c>
      <c r="BA341" s="9">
        <f t="shared" si="200"/>
        <v>2.7</v>
      </c>
      <c r="BB341" s="54" t="s">
        <v>107</v>
      </c>
      <c r="BC341" s="9">
        <f t="shared" si="201"/>
        <v>0</v>
      </c>
      <c r="BD341" s="54" t="s">
        <v>111</v>
      </c>
      <c r="BE341" s="9">
        <f t="shared" si="202"/>
        <v>0</v>
      </c>
      <c r="BF341" s="54" t="s">
        <v>126</v>
      </c>
      <c r="BG341" s="9">
        <f t="shared" si="203"/>
        <v>0</v>
      </c>
      <c r="BH341" s="9"/>
      <c r="BI341" s="54" t="s">
        <v>75</v>
      </c>
      <c r="BJ341" s="9">
        <f t="shared" si="204"/>
        <v>0</v>
      </c>
      <c r="BK341" s="55" t="s">
        <v>79</v>
      </c>
      <c r="BL341" s="9">
        <f t="shared" si="205"/>
        <v>0</v>
      </c>
      <c r="BM341" s="54" t="s">
        <v>86</v>
      </c>
      <c r="BN341" s="9">
        <f t="shared" si="206"/>
        <v>2.7</v>
      </c>
      <c r="BO341" s="54" t="s">
        <v>107</v>
      </c>
      <c r="BP341" s="9">
        <f t="shared" si="207"/>
        <v>0</v>
      </c>
      <c r="BQ341" s="54" t="s">
        <v>111</v>
      </c>
      <c r="BR341" s="9">
        <f t="shared" si="208"/>
        <v>0</v>
      </c>
      <c r="BS341" s="54" t="s">
        <v>126</v>
      </c>
      <c r="BT341" s="9">
        <f t="shared" si="209"/>
        <v>0</v>
      </c>
      <c r="BU341" s="9"/>
      <c r="BV341" s="54" t="s">
        <v>136</v>
      </c>
      <c r="BW341" s="9">
        <f t="shared" si="210"/>
        <v>0</v>
      </c>
      <c r="BX341" s="55" t="s">
        <v>80</v>
      </c>
      <c r="BY341" s="9">
        <f t="shared" si="211"/>
        <v>0</v>
      </c>
      <c r="BZ341" s="54" t="s">
        <v>90</v>
      </c>
      <c r="CA341" s="9">
        <f t="shared" si="212"/>
        <v>4.5</v>
      </c>
      <c r="CB341" s="54" t="s">
        <v>105</v>
      </c>
      <c r="CC341" s="9">
        <f t="shared" si="213"/>
        <v>0</v>
      </c>
      <c r="CD341" s="54" t="s">
        <v>108</v>
      </c>
      <c r="CE341" s="9">
        <f t="shared" si="214"/>
        <v>0</v>
      </c>
      <c r="CF341" s="54" t="s">
        <v>126</v>
      </c>
      <c r="CG341" s="9">
        <f t="shared" si="215"/>
        <v>0</v>
      </c>
      <c r="CH341" s="9"/>
      <c r="CI341" s="54" t="s">
        <v>136</v>
      </c>
      <c r="CJ341" s="9">
        <f t="shared" si="216"/>
        <v>0</v>
      </c>
      <c r="CK341" s="55" t="s">
        <v>80</v>
      </c>
      <c r="CL341" s="9">
        <f t="shared" si="217"/>
        <v>0</v>
      </c>
      <c r="CM341" s="54" t="s">
        <v>90</v>
      </c>
      <c r="CN341" s="9">
        <f t="shared" si="218"/>
        <v>4.5</v>
      </c>
      <c r="CO341" s="54" t="s">
        <v>105</v>
      </c>
      <c r="CP341" s="9">
        <f t="shared" si="219"/>
        <v>0</v>
      </c>
      <c r="CQ341" s="54" t="s">
        <v>108</v>
      </c>
      <c r="CR341" s="9">
        <f t="shared" si="220"/>
        <v>0</v>
      </c>
      <c r="CS341" s="54" t="s">
        <v>126</v>
      </c>
      <c r="CT341" s="9">
        <f t="shared" si="221"/>
        <v>0</v>
      </c>
    </row>
    <row r="342" spans="1:98" x14ac:dyDescent="0.15">
      <c r="A342" s="33" t="s">
        <v>841</v>
      </c>
      <c r="B342" s="34" t="s">
        <v>842</v>
      </c>
      <c r="C342" s="35" t="s">
        <v>170</v>
      </c>
      <c r="D342" s="35" t="s">
        <v>52</v>
      </c>
      <c r="E342" s="9"/>
      <c r="F342" s="36"/>
      <c r="G342" s="33">
        <v>98</v>
      </c>
      <c r="H342" s="9">
        <v>49</v>
      </c>
      <c r="I342" s="9">
        <v>78</v>
      </c>
      <c r="J342" s="9">
        <v>66</v>
      </c>
      <c r="K342" s="9">
        <v>57.5</v>
      </c>
      <c r="L342" s="9">
        <v>70</v>
      </c>
      <c r="M342" s="4">
        <f t="shared" si="185"/>
        <v>418.5</v>
      </c>
      <c r="N342" s="33"/>
      <c r="O342" s="9">
        <f>IF($D342="理科",IF(AND($M342&gt;='高考-分数线'!$C$2,$G342&gt;='高考-分数线'!$D$2),36,IF($G342&gt;='高考-分数线'!$D$2,18,0)),IF($D342="文科",IF(AND($M342&gt;='高考-分数线'!$C$3,$G342&gt;='高考-分数线'!$D$3),36,IF($G342&gt;='高考-分数线'!$D$3,18,0))))</f>
        <v>0</v>
      </c>
      <c r="P342" s="9">
        <f>IF($D342="理科",IF(AND($M342&gt;='高考-分数线'!$C$2,H342&gt;='高考-分数线'!$E$2),36,IF(H342&gt;='高考-分数线'!$E$2,18,0)),IF($D342="文科",IF(AND($M342&gt;='高考-分数线'!$C$3,H342&gt;='高考-分数线'!$E$3),36,IF(H342&gt;='高考-分数线'!$E$3,18,0))))</f>
        <v>0</v>
      </c>
      <c r="Q342" s="9">
        <f>IF($D342="理科",IF(AND($M342&gt;='高考-分数线'!$C$2,I342&gt;='高考-分数线'!$F$2),36,IF(I342&gt;='高考-分数线'!$F$2,18,0)),IF($D342="文科",IF(AND($M342&gt;='高考-分数线'!$C$3,I342&gt;='高考-分数线'!$F$3),36,IF(I342&gt;='高考-分数线'!$F$3,18,0))))</f>
        <v>0</v>
      </c>
      <c r="R342" s="9">
        <f>IF($D342="理科",IF(AND($M342&gt;='高考-分数线'!$C$2,J342&gt;='高考-分数线'!$G$2),36,IF(J342&gt;='高考-分数线'!$G$2,18,0)),IF($D342="文科",IF(AND($M342&gt;='高考-分数线'!$C$3,J342&gt;='高考-分数线'!$G$3),36,IF(J342&gt;='高考-分数线'!$G$3,18,0))))</f>
        <v>18</v>
      </c>
      <c r="S342" s="9">
        <f>IF($D342="理科",IF(AND($M342&gt;='高考-分数线'!$C$2,K342&gt;='高考-分数线'!$H$2),36,IF(K342&gt;='高考-分数线'!$H$2,18,0)),IF($D342="文科",IF(AND($M342&gt;='高考-分数线'!$C$3,K342&gt;='高考-分数线'!$H$3),36,IF(K342&gt;='高考-分数线'!$H$3,18,0))))</f>
        <v>0</v>
      </c>
      <c r="T342" s="9">
        <f>IF($D342="理科",IF(AND($M342&gt;='高考-分数线'!$C$2,L342&gt;='高考-分数线'!$I$2),36,IF(L342&gt;='高考-分数线'!$I$2,18,0)),IF($D342="文科",IF(AND($M342&gt;='高考-分数线'!$C$3,L342&gt;='高考-分数线'!$I$3),36,IF(L342&gt;='高考-分数线'!$I$3,18,0))))</f>
        <v>18</v>
      </c>
      <c r="U342" s="33"/>
      <c r="V342" s="54" t="s">
        <v>73</v>
      </c>
      <c r="W342" s="9">
        <f t="shared" si="186"/>
        <v>0</v>
      </c>
      <c r="X342" s="54" t="s">
        <v>80</v>
      </c>
      <c r="Y342" s="9">
        <f t="shared" si="187"/>
        <v>0</v>
      </c>
      <c r="Z342" s="54" t="s">
        <v>89</v>
      </c>
      <c r="AA342" s="9">
        <f t="shared" si="188"/>
        <v>0</v>
      </c>
      <c r="AB342" s="54" t="s">
        <v>123</v>
      </c>
      <c r="AC342" s="9">
        <f t="shared" si="189"/>
        <v>1.8</v>
      </c>
      <c r="AD342" s="54" t="s">
        <v>110</v>
      </c>
      <c r="AE342" s="9">
        <f t="shared" si="190"/>
        <v>0</v>
      </c>
      <c r="AF342" s="54" t="s">
        <v>103</v>
      </c>
      <c r="AG342" s="9">
        <f t="shared" si="191"/>
        <v>1.8</v>
      </c>
      <c r="AH342" s="9"/>
      <c r="AI342" s="9" t="s">
        <v>77</v>
      </c>
      <c r="AJ342" s="9">
        <f t="shared" si="192"/>
        <v>0</v>
      </c>
      <c r="AK342" s="55" t="s">
        <v>80</v>
      </c>
      <c r="AL342" s="9">
        <f t="shared" si="193"/>
        <v>0</v>
      </c>
      <c r="AM342" s="9" t="s">
        <v>87</v>
      </c>
      <c r="AN342" s="9">
        <f t="shared" si="194"/>
        <v>0</v>
      </c>
      <c r="AO342" s="54" t="s">
        <v>105</v>
      </c>
      <c r="AP342" s="9">
        <f t="shared" si="195"/>
        <v>1.8</v>
      </c>
      <c r="AQ342" s="54" t="s">
        <v>110</v>
      </c>
      <c r="AR342" s="9">
        <f t="shared" si="196"/>
        <v>0</v>
      </c>
      <c r="AS342" s="54" t="s">
        <v>112</v>
      </c>
      <c r="AT342" s="9">
        <f t="shared" si="197"/>
        <v>1.8</v>
      </c>
      <c r="AU342" s="9"/>
      <c r="AV342" s="54" t="s">
        <v>75</v>
      </c>
      <c r="AW342" s="9">
        <f t="shared" si="198"/>
        <v>0</v>
      </c>
      <c r="AX342" s="54" t="s">
        <v>84</v>
      </c>
      <c r="AY342" s="9">
        <f t="shared" si="199"/>
        <v>0</v>
      </c>
      <c r="AZ342" s="54" t="s">
        <v>87</v>
      </c>
      <c r="BA342" s="9">
        <f t="shared" si="200"/>
        <v>0</v>
      </c>
      <c r="BB342" s="54" t="s">
        <v>105</v>
      </c>
      <c r="BC342" s="9">
        <f t="shared" si="201"/>
        <v>2.7</v>
      </c>
      <c r="BD342" s="54" t="s">
        <v>133</v>
      </c>
      <c r="BE342" s="9">
        <f t="shared" si="202"/>
        <v>0</v>
      </c>
      <c r="BF342" s="54" t="s">
        <v>112</v>
      </c>
      <c r="BG342" s="9">
        <f t="shared" si="203"/>
        <v>2.7</v>
      </c>
      <c r="BH342" s="9"/>
      <c r="BI342" s="54" t="s">
        <v>75</v>
      </c>
      <c r="BJ342" s="9">
        <f t="shared" si="204"/>
        <v>0</v>
      </c>
      <c r="BK342" s="55" t="s">
        <v>84</v>
      </c>
      <c r="BL342" s="9">
        <f t="shared" si="205"/>
        <v>0</v>
      </c>
      <c r="BM342" s="54" t="s">
        <v>87</v>
      </c>
      <c r="BN342" s="9">
        <f t="shared" si="206"/>
        <v>0</v>
      </c>
      <c r="BO342" s="54" t="s">
        <v>105</v>
      </c>
      <c r="BP342" s="9">
        <f t="shared" si="207"/>
        <v>2.7</v>
      </c>
      <c r="BQ342" s="54" t="s">
        <v>133</v>
      </c>
      <c r="BR342" s="9">
        <f t="shared" si="208"/>
        <v>0</v>
      </c>
      <c r="BS342" s="54" t="s">
        <v>112</v>
      </c>
      <c r="BT342" s="9">
        <f t="shared" si="209"/>
        <v>2.7</v>
      </c>
      <c r="BU342" s="9"/>
      <c r="BV342" s="54" t="s">
        <v>136</v>
      </c>
      <c r="BW342" s="9">
        <f t="shared" si="210"/>
        <v>0</v>
      </c>
      <c r="BX342" s="55" t="s">
        <v>80</v>
      </c>
      <c r="BY342" s="9">
        <f t="shared" si="211"/>
        <v>0</v>
      </c>
      <c r="BZ342" s="54" t="s">
        <v>90</v>
      </c>
      <c r="CA342" s="9">
        <f t="shared" si="212"/>
        <v>0</v>
      </c>
      <c r="CB342" s="54" t="s">
        <v>105</v>
      </c>
      <c r="CC342" s="9">
        <f t="shared" si="213"/>
        <v>4.5</v>
      </c>
      <c r="CD342" s="54" t="s">
        <v>108</v>
      </c>
      <c r="CE342" s="9">
        <f t="shared" si="214"/>
        <v>0</v>
      </c>
      <c r="CF342" s="54" t="s">
        <v>112</v>
      </c>
      <c r="CG342" s="9">
        <f t="shared" si="215"/>
        <v>4.5</v>
      </c>
      <c r="CH342" s="9"/>
      <c r="CI342" s="54" t="s">
        <v>136</v>
      </c>
      <c r="CJ342" s="9">
        <f t="shared" si="216"/>
        <v>0</v>
      </c>
      <c r="CK342" s="55" t="s">
        <v>80</v>
      </c>
      <c r="CL342" s="9">
        <f t="shared" si="217"/>
        <v>0</v>
      </c>
      <c r="CM342" s="54" t="s">
        <v>90</v>
      </c>
      <c r="CN342" s="9">
        <f t="shared" si="218"/>
        <v>0</v>
      </c>
      <c r="CO342" s="54" t="s">
        <v>105</v>
      </c>
      <c r="CP342" s="9">
        <f t="shared" si="219"/>
        <v>4.5</v>
      </c>
      <c r="CQ342" s="54" t="s">
        <v>108</v>
      </c>
      <c r="CR342" s="9">
        <f t="shared" si="220"/>
        <v>0</v>
      </c>
      <c r="CS342" s="54" t="s">
        <v>112</v>
      </c>
      <c r="CT342" s="9">
        <f t="shared" si="221"/>
        <v>4.5</v>
      </c>
    </row>
    <row r="343" spans="1:98" x14ac:dyDescent="0.15">
      <c r="A343" s="33" t="s">
        <v>681</v>
      </c>
      <c r="B343" s="34" t="s">
        <v>843</v>
      </c>
      <c r="C343" s="35" t="s">
        <v>170</v>
      </c>
      <c r="D343" s="35" t="s">
        <v>52</v>
      </c>
      <c r="E343" s="9"/>
      <c r="F343" s="36"/>
      <c r="G343" s="33">
        <v>92</v>
      </c>
      <c r="H343" s="9">
        <v>52</v>
      </c>
      <c r="I343" s="9">
        <v>90</v>
      </c>
      <c r="J343" s="9">
        <v>60.5</v>
      </c>
      <c r="K343" s="9">
        <v>58</v>
      </c>
      <c r="L343" s="9">
        <v>65</v>
      </c>
      <c r="M343" s="4">
        <f t="shared" si="185"/>
        <v>417.5</v>
      </c>
      <c r="N343" s="33"/>
      <c r="O343" s="9">
        <f>IF($D343="理科",IF(AND($M343&gt;='高考-分数线'!$C$2,$G343&gt;='高考-分数线'!$D$2),36,IF($G343&gt;='高考-分数线'!$D$2,18,0)),IF($D343="文科",IF(AND($M343&gt;='高考-分数线'!$C$3,$G343&gt;='高考-分数线'!$D$3),36,IF($G343&gt;='高考-分数线'!$D$3,18,0))))</f>
        <v>0</v>
      </c>
      <c r="P343" s="9">
        <f>IF($D343="理科",IF(AND($M343&gt;='高考-分数线'!$C$2,H343&gt;='高考-分数线'!$E$2),36,IF(H343&gt;='高考-分数线'!$E$2,18,0)),IF($D343="文科",IF(AND($M343&gt;='高考-分数线'!$C$3,H343&gt;='高考-分数线'!$E$3),36,IF(H343&gt;='高考-分数线'!$E$3,18,0))))</f>
        <v>0</v>
      </c>
      <c r="Q343" s="9">
        <f>IF($D343="理科",IF(AND($M343&gt;='高考-分数线'!$C$2,I343&gt;='高考-分数线'!$F$2),36,IF(I343&gt;='高考-分数线'!$F$2,18,0)),IF($D343="文科",IF(AND($M343&gt;='高考-分数线'!$C$3,I343&gt;='高考-分数线'!$F$3),36,IF(I343&gt;='高考-分数线'!$F$3,18,0))))</f>
        <v>0</v>
      </c>
      <c r="R343" s="9">
        <f>IF($D343="理科",IF(AND($M343&gt;='高考-分数线'!$C$2,J343&gt;='高考-分数线'!$G$2),36,IF(J343&gt;='高考-分数线'!$G$2,18,0)),IF($D343="文科",IF(AND($M343&gt;='高考-分数线'!$C$3,J343&gt;='高考-分数线'!$G$3),36,IF(J343&gt;='高考-分数线'!$G$3,18,0))))</f>
        <v>0</v>
      </c>
      <c r="S343" s="9">
        <f>IF($D343="理科",IF(AND($M343&gt;='高考-分数线'!$C$2,K343&gt;='高考-分数线'!$H$2),36,IF(K343&gt;='高考-分数线'!$H$2,18,0)),IF($D343="文科",IF(AND($M343&gt;='高考-分数线'!$C$3,K343&gt;='高考-分数线'!$H$3),36,IF(K343&gt;='高考-分数线'!$H$3,18,0))))</f>
        <v>0</v>
      </c>
      <c r="T343" s="9">
        <f>IF($D343="理科",IF(AND($M343&gt;='高考-分数线'!$C$2,L343&gt;='高考-分数线'!$I$2),36,IF(L343&gt;='高考-分数线'!$I$2,18,0)),IF($D343="文科",IF(AND($M343&gt;='高考-分数线'!$C$3,L343&gt;='高考-分数线'!$I$3),36,IF(L343&gt;='高考-分数线'!$I$3,18,0))))</f>
        <v>18</v>
      </c>
      <c r="U343" s="33"/>
      <c r="V343" s="54" t="s">
        <v>74</v>
      </c>
      <c r="W343" s="9">
        <f t="shared" si="186"/>
        <v>0</v>
      </c>
      <c r="X343" s="54" t="s">
        <v>79</v>
      </c>
      <c r="Y343" s="9">
        <f t="shared" si="187"/>
        <v>0</v>
      </c>
      <c r="Z343" s="54" t="s">
        <v>86</v>
      </c>
      <c r="AA343" s="9">
        <f t="shared" si="188"/>
        <v>0</v>
      </c>
      <c r="AB343" s="54" t="s">
        <v>107</v>
      </c>
      <c r="AC343" s="9">
        <f t="shared" si="189"/>
        <v>0</v>
      </c>
      <c r="AD343" s="54" t="s">
        <v>110</v>
      </c>
      <c r="AE343" s="9">
        <f t="shared" si="190"/>
        <v>0</v>
      </c>
      <c r="AF343" s="54" t="s">
        <v>103</v>
      </c>
      <c r="AG343" s="9">
        <f t="shared" si="191"/>
        <v>1.8</v>
      </c>
      <c r="AH343" s="9"/>
      <c r="AI343" s="9" t="s">
        <v>73</v>
      </c>
      <c r="AJ343" s="9">
        <f t="shared" si="192"/>
        <v>0</v>
      </c>
      <c r="AK343" s="55" t="s">
        <v>79</v>
      </c>
      <c r="AL343" s="9">
        <f t="shared" si="193"/>
        <v>0</v>
      </c>
      <c r="AM343" s="9" t="s">
        <v>87</v>
      </c>
      <c r="AN343" s="9">
        <f t="shared" si="194"/>
        <v>0</v>
      </c>
      <c r="AO343" s="54" t="s">
        <v>105</v>
      </c>
      <c r="AP343" s="9">
        <f t="shared" si="195"/>
        <v>0</v>
      </c>
      <c r="AQ343" s="54" t="s">
        <v>110</v>
      </c>
      <c r="AR343" s="9">
        <f t="shared" si="196"/>
        <v>0</v>
      </c>
      <c r="AS343" s="54" t="s">
        <v>103</v>
      </c>
      <c r="AT343" s="9">
        <f t="shared" si="197"/>
        <v>1.8</v>
      </c>
      <c r="AU343" s="9"/>
      <c r="AV343" s="54" t="s">
        <v>76</v>
      </c>
      <c r="AW343" s="9">
        <f t="shared" si="198"/>
        <v>0</v>
      </c>
      <c r="AX343" s="54" t="s">
        <v>79</v>
      </c>
      <c r="AY343" s="9">
        <f t="shared" si="199"/>
        <v>0</v>
      </c>
      <c r="AZ343" s="54" t="s">
        <v>87</v>
      </c>
      <c r="BA343" s="9">
        <f t="shared" si="200"/>
        <v>0</v>
      </c>
      <c r="BB343" s="54" t="s">
        <v>123</v>
      </c>
      <c r="BC343" s="9">
        <f t="shared" si="201"/>
        <v>0</v>
      </c>
      <c r="BD343" s="54" t="s">
        <v>128</v>
      </c>
      <c r="BE343" s="9">
        <f t="shared" si="202"/>
        <v>0</v>
      </c>
      <c r="BF343" s="54" t="s">
        <v>126</v>
      </c>
      <c r="BG343" s="9">
        <f t="shared" si="203"/>
        <v>2.7</v>
      </c>
      <c r="BH343" s="9"/>
      <c r="BI343" s="54" t="s">
        <v>76</v>
      </c>
      <c r="BJ343" s="9">
        <f t="shared" si="204"/>
        <v>0</v>
      </c>
      <c r="BK343" s="55" t="s">
        <v>79</v>
      </c>
      <c r="BL343" s="9">
        <f t="shared" si="205"/>
        <v>0</v>
      </c>
      <c r="BM343" s="54" t="s">
        <v>87</v>
      </c>
      <c r="BN343" s="9">
        <f t="shared" si="206"/>
        <v>0</v>
      </c>
      <c r="BO343" s="54" t="s">
        <v>123</v>
      </c>
      <c r="BP343" s="9">
        <f t="shared" si="207"/>
        <v>0</v>
      </c>
      <c r="BQ343" s="54" t="s">
        <v>128</v>
      </c>
      <c r="BR343" s="9">
        <f t="shared" si="208"/>
        <v>0</v>
      </c>
      <c r="BS343" s="54" t="s">
        <v>126</v>
      </c>
      <c r="BT343" s="9">
        <f t="shared" si="209"/>
        <v>2.7</v>
      </c>
      <c r="BU343" s="9"/>
      <c r="BV343" s="54" t="s">
        <v>136</v>
      </c>
      <c r="BW343" s="9">
        <f t="shared" si="210"/>
        <v>0</v>
      </c>
      <c r="BX343" s="55" t="s">
        <v>80</v>
      </c>
      <c r="BY343" s="9">
        <f t="shared" si="211"/>
        <v>0</v>
      </c>
      <c r="BZ343" s="54" t="s">
        <v>90</v>
      </c>
      <c r="CA343" s="9">
        <f t="shared" si="212"/>
        <v>0</v>
      </c>
      <c r="CB343" s="54" t="s">
        <v>105</v>
      </c>
      <c r="CC343" s="9">
        <f t="shared" si="213"/>
        <v>0</v>
      </c>
      <c r="CD343" s="54" t="s">
        <v>108</v>
      </c>
      <c r="CE343" s="9">
        <f t="shared" si="214"/>
        <v>0</v>
      </c>
      <c r="CF343" s="54" t="s">
        <v>126</v>
      </c>
      <c r="CG343" s="9">
        <f t="shared" si="215"/>
        <v>4.5</v>
      </c>
      <c r="CH343" s="9"/>
      <c r="CI343" s="54" t="s">
        <v>136</v>
      </c>
      <c r="CJ343" s="9">
        <f t="shared" si="216"/>
        <v>0</v>
      </c>
      <c r="CK343" s="55" t="s">
        <v>80</v>
      </c>
      <c r="CL343" s="9">
        <f t="shared" si="217"/>
        <v>0</v>
      </c>
      <c r="CM343" s="54" t="s">
        <v>90</v>
      </c>
      <c r="CN343" s="9">
        <f t="shared" si="218"/>
        <v>0</v>
      </c>
      <c r="CO343" s="54" t="s">
        <v>105</v>
      </c>
      <c r="CP343" s="9">
        <f t="shared" si="219"/>
        <v>0</v>
      </c>
      <c r="CQ343" s="54" t="s">
        <v>108</v>
      </c>
      <c r="CR343" s="9">
        <f t="shared" si="220"/>
        <v>0</v>
      </c>
      <c r="CS343" s="54" t="s">
        <v>126</v>
      </c>
      <c r="CT343" s="9">
        <f t="shared" si="221"/>
        <v>4.5</v>
      </c>
    </row>
    <row r="344" spans="1:98" x14ac:dyDescent="0.15">
      <c r="A344" s="33" t="s">
        <v>844</v>
      </c>
      <c r="B344" s="34" t="s">
        <v>845</v>
      </c>
      <c r="C344" s="35" t="s">
        <v>170</v>
      </c>
      <c r="D344" s="35" t="s">
        <v>52</v>
      </c>
      <c r="E344" s="9"/>
      <c r="F344" s="36"/>
      <c r="G344" s="33">
        <v>103</v>
      </c>
      <c r="H344" s="9">
        <v>59</v>
      </c>
      <c r="I344" s="9">
        <v>70</v>
      </c>
      <c r="J344" s="9">
        <v>61</v>
      </c>
      <c r="K344" s="9">
        <v>57</v>
      </c>
      <c r="L344" s="9">
        <v>67</v>
      </c>
      <c r="M344" s="4">
        <f t="shared" si="185"/>
        <v>417</v>
      </c>
      <c r="N344" s="33"/>
      <c r="O344" s="9">
        <f>IF($D344="理科",IF(AND($M344&gt;='高考-分数线'!$C$2,$G344&gt;='高考-分数线'!$D$2),36,IF($G344&gt;='高考-分数线'!$D$2,18,0)),IF($D344="文科",IF(AND($M344&gt;='高考-分数线'!$C$3,$G344&gt;='高考-分数线'!$D$3),36,IF($G344&gt;='高考-分数线'!$D$3,18,0))))</f>
        <v>0</v>
      </c>
      <c r="P344" s="9">
        <f>IF($D344="理科",IF(AND($M344&gt;='高考-分数线'!$C$2,H344&gt;='高考-分数线'!$E$2),36,IF(H344&gt;='高考-分数线'!$E$2,18,0)),IF($D344="文科",IF(AND($M344&gt;='高考-分数线'!$C$3,H344&gt;='高考-分数线'!$E$3),36,IF(H344&gt;='高考-分数线'!$E$3,18,0))))</f>
        <v>0</v>
      </c>
      <c r="Q344" s="9">
        <f>IF($D344="理科",IF(AND($M344&gt;='高考-分数线'!$C$2,I344&gt;='高考-分数线'!$F$2),36,IF(I344&gt;='高考-分数线'!$F$2,18,0)),IF($D344="文科",IF(AND($M344&gt;='高考-分数线'!$C$3,I344&gt;='高考-分数线'!$F$3),36,IF(I344&gt;='高考-分数线'!$F$3,18,0))))</f>
        <v>0</v>
      </c>
      <c r="R344" s="9">
        <f>IF($D344="理科",IF(AND($M344&gt;='高考-分数线'!$C$2,J344&gt;='高考-分数线'!$G$2),36,IF(J344&gt;='高考-分数线'!$G$2,18,0)),IF($D344="文科",IF(AND($M344&gt;='高考-分数线'!$C$3,J344&gt;='高考-分数线'!$G$3),36,IF(J344&gt;='高考-分数线'!$G$3,18,0))))</f>
        <v>0</v>
      </c>
      <c r="S344" s="9">
        <f>IF($D344="理科",IF(AND($M344&gt;='高考-分数线'!$C$2,K344&gt;='高考-分数线'!$H$2),36,IF(K344&gt;='高考-分数线'!$H$2,18,0)),IF($D344="文科",IF(AND($M344&gt;='高考-分数线'!$C$3,K344&gt;='高考-分数线'!$H$3),36,IF(K344&gt;='高考-分数线'!$H$3,18,0))))</f>
        <v>0</v>
      </c>
      <c r="T344" s="9">
        <f>IF($D344="理科",IF(AND($M344&gt;='高考-分数线'!$C$2,L344&gt;='高考-分数线'!$I$2),36,IF(L344&gt;='高考-分数线'!$I$2,18,0)),IF($D344="文科",IF(AND($M344&gt;='高考-分数线'!$C$3,L344&gt;='高考-分数线'!$I$3),36,IF(L344&gt;='高考-分数线'!$I$3,18,0))))</f>
        <v>18</v>
      </c>
      <c r="U344" s="33"/>
      <c r="V344" s="54" t="s">
        <v>74</v>
      </c>
      <c r="W344" s="9">
        <f t="shared" si="186"/>
        <v>0</v>
      </c>
      <c r="X344" s="54" t="s">
        <v>79</v>
      </c>
      <c r="Y344" s="9">
        <f t="shared" si="187"/>
        <v>0</v>
      </c>
      <c r="Z344" s="54" t="s">
        <v>86</v>
      </c>
      <c r="AA344" s="9">
        <f t="shared" si="188"/>
        <v>0</v>
      </c>
      <c r="AB344" s="54" t="s">
        <v>107</v>
      </c>
      <c r="AC344" s="9">
        <f t="shared" si="189"/>
        <v>0</v>
      </c>
      <c r="AD344" s="54" t="s">
        <v>110</v>
      </c>
      <c r="AE344" s="9">
        <f t="shared" si="190"/>
        <v>0</v>
      </c>
      <c r="AF344" s="54" t="s">
        <v>103</v>
      </c>
      <c r="AG344" s="9">
        <f t="shared" si="191"/>
        <v>1.8</v>
      </c>
      <c r="AH344" s="9"/>
      <c r="AI344" s="9" t="s">
        <v>77</v>
      </c>
      <c r="AJ344" s="9">
        <f t="shared" si="192"/>
        <v>0</v>
      </c>
      <c r="AK344" s="55" t="s">
        <v>80</v>
      </c>
      <c r="AL344" s="9">
        <f t="shared" si="193"/>
        <v>0</v>
      </c>
      <c r="AM344" s="9" t="s">
        <v>90</v>
      </c>
      <c r="AN344" s="9">
        <f t="shared" si="194"/>
        <v>0</v>
      </c>
      <c r="AO344" s="54" t="s">
        <v>123</v>
      </c>
      <c r="AP344" s="9">
        <f t="shared" si="195"/>
        <v>0</v>
      </c>
      <c r="AQ344" s="54" t="s">
        <v>110</v>
      </c>
      <c r="AR344" s="9">
        <f t="shared" si="196"/>
        <v>0</v>
      </c>
      <c r="AS344" s="54" t="s">
        <v>112</v>
      </c>
      <c r="AT344" s="9">
        <f t="shared" si="197"/>
        <v>1.8</v>
      </c>
      <c r="AU344" s="9"/>
      <c r="AV344" s="54" t="s">
        <v>77</v>
      </c>
      <c r="AW344" s="9">
        <f t="shared" si="198"/>
        <v>0</v>
      </c>
      <c r="AX344" s="54" t="s">
        <v>80</v>
      </c>
      <c r="AY344" s="9">
        <f t="shared" si="199"/>
        <v>0</v>
      </c>
      <c r="AZ344" s="54" t="s">
        <v>90</v>
      </c>
      <c r="BA344" s="9">
        <f t="shared" si="200"/>
        <v>0</v>
      </c>
      <c r="BB344" s="54" t="s">
        <v>123</v>
      </c>
      <c r="BC344" s="9">
        <f t="shared" si="201"/>
        <v>0</v>
      </c>
      <c r="BD344" s="54" t="s">
        <v>133</v>
      </c>
      <c r="BE344" s="9">
        <f t="shared" si="202"/>
        <v>0</v>
      </c>
      <c r="BF344" s="54" t="s">
        <v>103</v>
      </c>
      <c r="BG344" s="9">
        <f t="shared" si="203"/>
        <v>2.7</v>
      </c>
      <c r="BH344" s="9"/>
      <c r="BI344" s="54" t="s">
        <v>77</v>
      </c>
      <c r="BJ344" s="9">
        <f t="shared" si="204"/>
        <v>0</v>
      </c>
      <c r="BK344" s="55" t="s">
        <v>80</v>
      </c>
      <c r="BL344" s="9">
        <f t="shared" si="205"/>
        <v>0</v>
      </c>
      <c r="BM344" s="54" t="s">
        <v>90</v>
      </c>
      <c r="BN344" s="9">
        <f t="shared" si="206"/>
        <v>0</v>
      </c>
      <c r="BO344" s="54" t="s">
        <v>123</v>
      </c>
      <c r="BP344" s="9">
        <f t="shared" si="207"/>
        <v>0</v>
      </c>
      <c r="BQ344" s="54" t="s">
        <v>133</v>
      </c>
      <c r="BR344" s="9">
        <f t="shared" si="208"/>
        <v>0</v>
      </c>
      <c r="BS344" s="54" t="s">
        <v>112</v>
      </c>
      <c r="BT344" s="9">
        <f t="shared" si="209"/>
        <v>2.7</v>
      </c>
      <c r="BU344" s="9"/>
      <c r="BV344" s="54" t="s">
        <v>74</v>
      </c>
      <c r="BW344" s="9">
        <f t="shared" si="210"/>
        <v>0</v>
      </c>
      <c r="BX344" s="55" t="s">
        <v>139</v>
      </c>
      <c r="BY344" s="9">
        <f t="shared" si="211"/>
        <v>0</v>
      </c>
      <c r="BZ344" s="54" t="s">
        <v>86</v>
      </c>
      <c r="CA344" s="9">
        <f t="shared" si="212"/>
        <v>0</v>
      </c>
      <c r="CB344" s="54" t="s">
        <v>123</v>
      </c>
      <c r="CC344" s="9">
        <f t="shared" si="213"/>
        <v>0</v>
      </c>
      <c r="CD344" s="54" t="s">
        <v>111</v>
      </c>
      <c r="CE344" s="9">
        <f t="shared" si="214"/>
        <v>0</v>
      </c>
      <c r="CF344" s="54" t="s">
        <v>126</v>
      </c>
      <c r="CG344" s="9">
        <f t="shared" si="215"/>
        <v>4.5</v>
      </c>
      <c r="CH344" s="9"/>
      <c r="CI344" s="54" t="s">
        <v>74</v>
      </c>
      <c r="CJ344" s="9">
        <f t="shared" si="216"/>
        <v>0</v>
      </c>
      <c r="CK344" s="55" t="s">
        <v>139</v>
      </c>
      <c r="CL344" s="9">
        <f t="shared" si="217"/>
        <v>0</v>
      </c>
      <c r="CM344" s="54" t="s">
        <v>86</v>
      </c>
      <c r="CN344" s="9">
        <f t="shared" si="218"/>
        <v>0</v>
      </c>
      <c r="CO344" s="54" t="s">
        <v>123</v>
      </c>
      <c r="CP344" s="9">
        <f t="shared" si="219"/>
        <v>0</v>
      </c>
      <c r="CQ344" s="54" t="s">
        <v>111</v>
      </c>
      <c r="CR344" s="9">
        <f t="shared" si="220"/>
        <v>0</v>
      </c>
      <c r="CS344" s="54" t="s">
        <v>126</v>
      </c>
      <c r="CT344" s="9">
        <f t="shared" si="221"/>
        <v>4.5</v>
      </c>
    </row>
    <row r="345" spans="1:98" x14ac:dyDescent="0.15">
      <c r="A345" s="33" t="s">
        <v>846</v>
      </c>
      <c r="B345" s="34" t="s">
        <v>847</v>
      </c>
      <c r="C345" s="35" t="s">
        <v>170</v>
      </c>
      <c r="D345" s="35" t="s">
        <v>52</v>
      </c>
      <c r="E345" s="9"/>
      <c r="F345" s="36"/>
      <c r="G345" s="33">
        <v>86</v>
      </c>
      <c r="H345" s="9">
        <v>63</v>
      </c>
      <c r="I345" s="9">
        <v>80</v>
      </c>
      <c r="J345" s="9">
        <v>64.5</v>
      </c>
      <c r="K345" s="9">
        <v>47</v>
      </c>
      <c r="L345" s="9">
        <v>76</v>
      </c>
      <c r="M345" s="4">
        <f t="shared" si="185"/>
        <v>416.5</v>
      </c>
      <c r="N345" s="33"/>
      <c r="O345" s="9">
        <f>IF($D345="理科",IF(AND($M345&gt;='高考-分数线'!$C$2,$G345&gt;='高考-分数线'!$D$2),36,IF($G345&gt;='高考-分数线'!$D$2,18,0)),IF($D345="文科",IF(AND($M345&gt;='高考-分数线'!$C$3,$G345&gt;='高考-分数线'!$D$3),36,IF($G345&gt;='高考-分数线'!$D$3,18,0))))</f>
        <v>0</v>
      </c>
      <c r="P345" s="9">
        <f>IF($D345="理科",IF(AND($M345&gt;='高考-分数线'!$C$2,H345&gt;='高考-分数线'!$E$2),36,IF(H345&gt;='高考-分数线'!$E$2,18,0)),IF($D345="文科",IF(AND($M345&gt;='高考-分数线'!$C$3,H345&gt;='高考-分数线'!$E$3),36,IF(H345&gt;='高考-分数线'!$E$3,18,0))))</f>
        <v>0</v>
      </c>
      <c r="Q345" s="9">
        <f>IF($D345="理科",IF(AND($M345&gt;='高考-分数线'!$C$2,I345&gt;='高考-分数线'!$F$2),36,IF(I345&gt;='高考-分数线'!$F$2,18,0)),IF($D345="文科",IF(AND($M345&gt;='高考-分数线'!$C$3,I345&gt;='高考-分数线'!$F$3),36,IF(I345&gt;='高考-分数线'!$F$3,18,0))))</f>
        <v>0</v>
      </c>
      <c r="R345" s="9">
        <f>IF($D345="理科",IF(AND($M345&gt;='高考-分数线'!$C$2,J345&gt;='高考-分数线'!$G$2),36,IF(J345&gt;='高考-分数线'!$G$2,18,0)),IF($D345="文科",IF(AND($M345&gt;='高考-分数线'!$C$3,J345&gt;='高考-分数线'!$G$3),36,IF(J345&gt;='高考-分数线'!$G$3,18,0))))</f>
        <v>0</v>
      </c>
      <c r="S345" s="9">
        <f>IF($D345="理科",IF(AND($M345&gt;='高考-分数线'!$C$2,K345&gt;='高考-分数线'!$H$2),36,IF(K345&gt;='高考-分数线'!$H$2,18,0)),IF($D345="文科",IF(AND($M345&gt;='高考-分数线'!$C$3,K345&gt;='高考-分数线'!$H$3),36,IF(K345&gt;='高考-分数线'!$H$3,18,0))))</f>
        <v>0</v>
      </c>
      <c r="T345" s="9">
        <f>IF($D345="理科",IF(AND($M345&gt;='高考-分数线'!$C$2,L345&gt;='高考-分数线'!$I$2),36,IF(L345&gt;='高考-分数线'!$I$2,18,0)),IF($D345="文科",IF(AND($M345&gt;='高考-分数线'!$C$3,L345&gt;='高考-分数线'!$I$3),36,IF(L345&gt;='高考-分数线'!$I$3,18,0))))</f>
        <v>18</v>
      </c>
      <c r="U345" s="33"/>
      <c r="V345" s="54" t="s">
        <v>74</v>
      </c>
      <c r="W345" s="9">
        <f t="shared" si="186"/>
        <v>0</v>
      </c>
      <c r="X345" s="54" t="s">
        <v>84</v>
      </c>
      <c r="Y345" s="9">
        <f t="shared" si="187"/>
        <v>0</v>
      </c>
      <c r="Z345" s="54" t="s">
        <v>88</v>
      </c>
      <c r="AA345" s="9">
        <f t="shared" si="188"/>
        <v>0</v>
      </c>
      <c r="AB345" s="54" t="s">
        <v>105</v>
      </c>
      <c r="AC345" s="9">
        <f t="shared" si="189"/>
        <v>0</v>
      </c>
      <c r="AD345" s="54" t="s">
        <v>110</v>
      </c>
      <c r="AE345" s="9">
        <f t="shared" si="190"/>
        <v>0</v>
      </c>
      <c r="AF345" s="54" t="s">
        <v>112</v>
      </c>
      <c r="AG345" s="9">
        <f t="shared" si="191"/>
        <v>1.8</v>
      </c>
      <c r="AH345" s="9"/>
      <c r="AI345" s="9" t="s">
        <v>77</v>
      </c>
      <c r="AJ345" s="9">
        <f t="shared" si="192"/>
        <v>0</v>
      </c>
      <c r="AK345" s="55" t="s">
        <v>80</v>
      </c>
      <c r="AL345" s="9">
        <f t="shared" si="193"/>
        <v>0</v>
      </c>
      <c r="AM345" s="9" t="s">
        <v>87</v>
      </c>
      <c r="AN345" s="9">
        <f t="shared" si="194"/>
        <v>0</v>
      </c>
      <c r="AO345" s="54" t="s">
        <v>105</v>
      </c>
      <c r="AP345" s="9">
        <f t="shared" si="195"/>
        <v>0</v>
      </c>
      <c r="AQ345" s="54" t="s">
        <v>110</v>
      </c>
      <c r="AR345" s="9">
        <f t="shared" si="196"/>
        <v>0</v>
      </c>
      <c r="AS345" s="54" t="s">
        <v>112</v>
      </c>
      <c r="AT345" s="9">
        <f t="shared" si="197"/>
        <v>1.8</v>
      </c>
      <c r="AU345" s="9"/>
      <c r="AV345" s="54" t="s">
        <v>75</v>
      </c>
      <c r="AW345" s="9">
        <f t="shared" si="198"/>
        <v>0</v>
      </c>
      <c r="AX345" s="54" t="s">
        <v>84</v>
      </c>
      <c r="AY345" s="9">
        <f t="shared" si="199"/>
        <v>0</v>
      </c>
      <c r="AZ345" s="54" t="s">
        <v>87</v>
      </c>
      <c r="BA345" s="9">
        <f t="shared" si="200"/>
        <v>0</v>
      </c>
      <c r="BB345" s="54" t="s">
        <v>107</v>
      </c>
      <c r="BC345" s="9">
        <f t="shared" si="201"/>
        <v>0</v>
      </c>
      <c r="BD345" s="54" t="s">
        <v>128</v>
      </c>
      <c r="BE345" s="9">
        <f t="shared" si="202"/>
        <v>0</v>
      </c>
      <c r="BF345" s="54" t="s">
        <v>103</v>
      </c>
      <c r="BG345" s="9">
        <f t="shared" si="203"/>
        <v>2.7</v>
      </c>
      <c r="BH345" s="9"/>
      <c r="BI345" s="54" t="s">
        <v>75</v>
      </c>
      <c r="BJ345" s="9">
        <f t="shared" si="204"/>
        <v>0</v>
      </c>
      <c r="BK345" s="55" t="s">
        <v>84</v>
      </c>
      <c r="BL345" s="9">
        <f t="shared" si="205"/>
        <v>0</v>
      </c>
      <c r="BM345" s="54" t="s">
        <v>87</v>
      </c>
      <c r="BN345" s="9">
        <f t="shared" si="206"/>
        <v>0</v>
      </c>
      <c r="BO345" s="54" t="s">
        <v>107</v>
      </c>
      <c r="BP345" s="9">
        <f t="shared" si="207"/>
        <v>0</v>
      </c>
      <c r="BQ345" s="54" t="s">
        <v>128</v>
      </c>
      <c r="BR345" s="9">
        <f t="shared" si="208"/>
        <v>0</v>
      </c>
      <c r="BS345" s="54" t="s">
        <v>103</v>
      </c>
      <c r="BT345" s="9">
        <f t="shared" si="209"/>
        <v>2.7</v>
      </c>
      <c r="BU345" s="9"/>
      <c r="BV345" s="54" t="s">
        <v>77</v>
      </c>
      <c r="BW345" s="9">
        <f t="shared" si="210"/>
        <v>0</v>
      </c>
      <c r="BX345" s="55" t="s">
        <v>81</v>
      </c>
      <c r="BY345" s="9">
        <f t="shared" si="211"/>
        <v>0</v>
      </c>
      <c r="BZ345" s="54" t="s">
        <v>86</v>
      </c>
      <c r="CA345" s="9">
        <f t="shared" si="212"/>
        <v>0</v>
      </c>
      <c r="CB345" s="54" t="s">
        <v>105</v>
      </c>
      <c r="CC345" s="9">
        <f t="shared" si="213"/>
        <v>0</v>
      </c>
      <c r="CD345" s="54" t="s">
        <v>108</v>
      </c>
      <c r="CE345" s="9">
        <f t="shared" si="214"/>
        <v>0</v>
      </c>
      <c r="CF345" s="54" t="s">
        <v>112</v>
      </c>
      <c r="CG345" s="9">
        <f t="shared" si="215"/>
        <v>4.5</v>
      </c>
      <c r="CH345" s="9"/>
      <c r="CI345" s="54" t="s">
        <v>77</v>
      </c>
      <c r="CJ345" s="9">
        <f t="shared" si="216"/>
        <v>0</v>
      </c>
      <c r="CK345" s="55" t="s">
        <v>81</v>
      </c>
      <c r="CL345" s="9">
        <f t="shared" si="217"/>
        <v>0</v>
      </c>
      <c r="CM345" s="54" t="s">
        <v>86</v>
      </c>
      <c r="CN345" s="9">
        <f t="shared" si="218"/>
        <v>0</v>
      </c>
      <c r="CO345" s="54" t="s">
        <v>105</v>
      </c>
      <c r="CP345" s="9">
        <f t="shared" si="219"/>
        <v>0</v>
      </c>
      <c r="CQ345" s="54" t="s">
        <v>108</v>
      </c>
      <c r="CR345" s="9">
        <f t="shared" si="220"/>
        <v>0</v>
      </c>
      <c r="CS345" s="54" t="s">
        <v>112</v>
      </c>
      <c r="CT345" s="9">
        <f t="shared" si="221"/>
        <v>4.5</v>
      </c>
    </row>
    <row r="346" spans="1:98" x14ac:dyDescent="0.15">
      <c r="A346" s="33" t="s">
        <v>848</v>
      </c>
      <c r="B346" s="34" t="s">
        <v>849</v>
      </c>
      <c r="C346" s="35" t="s">
        <v>170</v>
      </c>
      <c r="D346" s="35" t="s">
        <v>52</v>
      </c>
      <c r="E346" s="9">
        <v>0.7</v>
      </c>
      <c r="F346" s="36"/>
      <c r="G346" s="33">
        <v>85</v>
      </c>
      <c r="H346" s="9">
        <v>76</v>
      </c>
      <c r="I346" s="9">
        <v>92</v>
      </c>
      <c r="J346" s="9">
        <v>54</v>
      </c>
      <c r="K346" s="9">
        <v>48.5</v>
      </c>
      <c r="L346" s="9">
        <v>60</v>
      </c>
      <c r="M346" s="4">
        <f t="shared" si="185"/>
        <v>415.5</v>
      </c>
      <c r="N346" s="33"/>
      <c r="O346" s="9">
        <f>IF($D346="理科",IF(AND($M346&gt;='高考-分数线'!$C$2,$G346&gt;='高考-分数线'!$D$2),36,IF($G346&gt;='高考-分数线'!$D$2,18,0)),IF($D346="文科",IF(AND($M346&gt;='高考-分数线'!$C$3,$G346&gt;='高考-分数线'!$D$3),36,IF($G346&gt;='高考-分数线'!$D$3,18,0))))</f>
        <v>0</v>
      </c>
      <c r="P346" s="9">
        <f>IF($D346="理科",IF(AND($M346&gt;='高考-分数线'!$C$2,H346&gt;='高考-分数线'!$E$2),36,IF(H346&gt;='高考-分数线'!$E$2,18,0)),IF($D346="文科",IF(AND($M346&gt;='高考-分数线'!$C$3,H346&gt;='高考-分数线'!$E$3),36,IF(H346&gt;='高考-分数线'!$E$3,18,0))))</f>
        <v>0</v>
      </c>
      <c r="Q346" s="9">
        <f>IF($D346="理科",IF(AND($M346&gt;='高考-分数线'!$C$2,I346&gt;='高考-分数线'!$F$2),36,IF(I346&gt;='高考-分数线'!$F$2,18,0)),IF($D346="文科",IF(AND($M346&gt;='高考-分数线'!$C$3,I346&gt;='高考-分数线'!$F$3),36,IF(I346&gt;='高考-分数线'!$F$3,18,0))))</f>
        <v>0</v>
      </c>
      <c r="R346" s="9">
        <f>IF($D346="理科",IF(AND($M346&gt;='高考-分数线'!$C$2,J346&gt;='高考-分数线'!$G$2),36,IF(J346&gt;='高考-分数线'!$G$2,18,0)),IF($D346="文科",IF(AND($M346&gt;='高考-分数线'!$C$3,J346&gt;='高考-分数线'!$G$3),36,IF(J346&gt;='高考-分数线'!$G$3,18,0))))</f>
        <v>0</v>
      </c>
      <c r="S346" s="9">
        <f>IF($D346="理科",IF(AND($M346&gt;='高考-分数线'!$C$2,K346&gt;='高考-分数线'!$H$2),36,IF(K346&gt;='高考-分数线'!$H$2,18,0)),IF($D346="文科",IF(AND($M346&gt;='高考-分数线'!$C$3,K346&gt;='高考-分数线'!$H$3),36,IF(K346&gt;='高考-分数线'!$H$3,18,0))))</f>
        <v>0</v>
      </c>
      <c r="T346" s="9">
        <f>IF($D346="理科",IF(AND($M346&gt;='高考-分数线'!$C$2,L346&gt;='高考-分数线'!$I$2),36,IF(L346&gt;='高考-分数线'!$I$2,18,0)),IF($D346="文科",IF(AND($M346&gt;='高考-分数线'!$C$3,L346&gt;='高考-分数线'!$I$3),36,IF(L346&gt;='高考-分数线'!$I$3,18,0))))</f>
        <v>0</v>
      </c>
      <c r="U346" s="33"/>
      <c r="V346" s="54" t="s">
        <v>74</v>
      </c>
      <c r="W346" s="9">
        <f t="shared" si="186"/>
        <v>0</v>
      </c>
      <c r="X346" s="54" t="s">
        <v>84</v>
      </c>
      <c r="Y346" s="9">
        <f t="shared" si="187"/>
        <v>0</v>
      </c>
      <c r="Z346" s="54" t="s">
        <v>88</v>
      </c>
      <c r="AA346" s="9">
        <f t="shared" si="188"/>
        <v>0</v>
      </c>
      <c r="AB346" s="54" t="s">
        <v>105</v>
      </c>
      <c r="AC346" s="9">
        <f t="shared" si="189"/>
        <v>0</v>
      </c>
      <c r="AD346" s="54" t="s">
        <v>110</v>
      </c>
      <c r="AE346" s="9">
        <f t="shared" si="190"/>
        <v>0</v>
      </c>
      <c r="AF346" s="54" t="s">
        <v>112</v>
      </c>
      <c r="AG346" s="9">
        <f t="shared" si="191"/>
        <v>0</v>
      </c>
      <c r="AH346" s="9"/>
      <c r="AI346" s="9" t="s">
        <v>75</v>
      </c>
      <c r="AJ346" s="9">
        <f t="shared" si="192"/>
        <v>0</v>
      </c>
      <c r="AK346" s="55" t="s">
        <v>81</v>
      </c>
      <c r="AL346" s="9">
        <f t="shared" si="193"/>
        <v>0</v>
      </c>
      <c r="AM346" s="9" t="s">
        <v>90</v>
      </c>
      <c r="AN346" s="9">
        <f t="shared" si="194"/>
        <v>0</v>
      </c>
      <c r="AO346" s="54" t="s">
        <v>107</v>
      </c>
      <c r="AP346" s="9">
        <f t="shared" si="195"/>
        <v>0</v>
      </c>
      <c r="AQ346" s="54" t="s">
        <v>110</v>
      </c>
      <c r="AR346" s="9">
        <f t="shared" si="196"/>
        <v>0</v>
      </c>
      <c r="AS346" s="54" t="s">
        <v>112</v>
      </c>
      <c r="AT346" s="9">
        <f t="shared" si="197"/>
        <v>0</v>
      </c>
      <c r="AU346" s="9"/>
      <c r="AV346" s="54" t="s">
        <v>75</v>
      </c>
      <c r="AW346" s="9">
        <f t="shared" si="198"/>
        <v>0</v>
      </c>
      <c r="AX346" s="54" t="s">
        <v>81</v>
      </c>
      <c r="AY346" s="9">
        <f t="shared" si="199"/>
        <v>0</v>
      </c>
      <c r="AZ346" s="54" t="s">
        <v>89</v>
      </c>
      <c r="BA346" s="9">
        <f t="shared" si="200"/>
        <v>0</v>
      </c>
      <c r="BB346" s="54" t="s">
        <v>107</v>
      </c>
      <c r="BC346" s="9">
        <f t="shared" si="201"/>
        <v>0</v>
      </c>
      <c r="BD346" s="54" t="s">
        <v>133</v>
      </c>
      <c r="BE346" s="9">
        <f t="shared" si="202"/>
        <v>0</v>
      </c>
      <c r="BF346" s="54" t="s">
        <v>112</v>
      </c>
      <c r="BG346" s="9">
        <f t="shared" si="203"/>
        <v>0</v>
      </c>
      <c r="BH346" s="9"/>
      <c r="BI346" s="54" t="s">
        <v>75</v>
      </c>
      <c r="BJ346" s="9">
        <f t="shared" si="204"/>
        <v>0</v>
      </c>
      <c r="BK346" s="55" t="s">
        <v>81</v>
      </c>
      <c r="BL346" s="9">
        <f t="shared" si="205"/>
        <v>0</v>
      </c>
      <c r="BM346" s="54" t="s">
        <v>89</v>
      </c>
      <c r="BN346" s="9">
        <f t="shared" si="206"/>
        <v>0</v>
      </c>
      <c r="BO346" s="54" t="s">
        <v>107</v>
      </c>
      <c r="BP346" s="9">
        <f t="shared" si="207"/>
        <v>0</v>
      </c>
      <c r="BQ346" s="54" t="s">
        <v>133</v>
      </c>
      <c r="BR346" s="9">
        <f t="shared" si="208"/>
        <v>0</v>
      </c>
      <c r="BS346" s="54" t="s">
        <v>112</v>
      </c>
      <c r="BT346" s="9">
        <f t="shared" si="209"/>
        <v>0</v>
      </c>
      <c r="BU346" s="9"/>
      <c r="BV346" s="54" t="s">
        <v>77</v>
      </c>
      <c r="BW346" s="9">
        <f t="shared" si="210"/>
        <v>0</v>
      </c>
      <c r="BX346" s="55" t="s">
        <v>81</v>
      </c>
      <c r="BY346" s="9">
        <f t="shared" si="211"/>
        <v>0</v>
      </c>
      <c r="BZ346" s="54" t="s">
        <v>86</v>
      </c>
      <c r="CA346" s="9">
        <f t="shared" si="212"/>
        <v>0</v>
      </c>
      <c r="CB346" s="54" t="s">
        <v>105</v>
      </c>
      <c r="CC346" s="9">
        <f t="shared" si="213"/>
        <v>0</v>
      </c>
      <c r="CD346" s="54" t="s">
        <v>108</v>
      </c>
      <c r="CE346" s="9">
        <f t="shared" si="214"/>
        <v>0</v>
      </c>
      <c r="CF346" s="54" t="s">
        <v>112</v>
      </c>
      <c r="CG346" s="9">
        <f t="shared" si="215"/>
        <v>0</v>
      </c>
      <c r="CH346" s="9"/>
      <c r="CI346" s="54" t="s">
        <v>77</v>
      </c>
      <c r="CJ346" s="9">
        <f t="shared" si="216"/>
        <v>0</v>
      </c>
      <c r="CK346" s="55" t="s">
        <v>81</v>
      </c>
      <c r="CL346" s="9">
        <f t="shared" si="217"/>
        <v>0</v>
      </c>
      <c r="CM346" s="54" t="s">
        <v>86</v>
      </c>
      <c r="CN346" s="9">
        <f t="shared" si="218"/>
        <v>0</v>
      </c>
      <c r="CO346" s="54" t="s">
        <v>105</v>
      </c>
      <c r="CP346" s="9">
        <f t="shared" si="219"/>
        <v>0</v>
      </c>
      <c r="CQ346" s="54" t="s">
        <v>108</v>
      </c>
      <c r="CR346" s="9">
        <f t="shared" si="220"/>
        <v>0</v>
      </c>
      <c r="CS346" s="54" t="s">
        <v>112</v>
      </c>
      <c r="CT346" s="9">
        <f t="shared" si="221"/>
        <v>0</v>
      </c>
    </row>
    <row r="347" spans="1:98" x14ac:dyDescent="0.15">
      <c r="A347" s="33" t="s">
        <v>850</v>
      </c>
      <c r="B347" s="34" t="s">
        <v>851</v>
      </c>
      <c r="C347" s="35" t="s">
        <v>170</v>
      </c>
      <c r="D347" s="35" t="s">
        <v>52</v>
      </c>
      <c r="E347" s="9"/>
      <c r="F347" s="36"/>
      <c r="G347" s="33">
        <v>94</v>
      </c>
      <c r="H347" s="9">
        <v>80</v>
      </c>
      <c r="I347" s="9">
        <v>106</v>
      </c>
      <c r="J347" s="9">
        <v>52</v>
      </c>
      <c r="K347" s="9">
        <v>36.5</v>
      </c>
      <c r="L347" s="9">
        <v>45</v>
      </c>
      <c r="M347" s="4">
        <f t="shared" si="185"/>
        <v>413.5</v>
      </c>
      <c r="N347" s="33"/>
      <c r="O347" s="9">
        <f>IF($D347="理科",IF(AND($M347&gt;='高考-分数线'!$C$2,$G347&gt;='高考-分数线'!$D$2),36,IF($G347&gt;='高考-分数线'!$D$2,18,0)),IF($D347="文科",IF(AND($M347&gt;='高考-分数线'!$C$3,$G347&gt;='高考-分数线'!$D$3),36,IF($G347&gt;='高考-分数线'!$D$3,18,0))))</f>
        <v>0</v>
      </c>
      <c r="P347" s="9">
        <f>IF($D347="理科",IF(AND($M347&gt;='高考-分数线'!$C$2,H347&gt;='高考-分数线'!$E$2),36,IF(H347&gt;='高考-分数线'!$E$2,18,0)),IF($D347="文科",IF(AND($M347&gt;='高考-分数线'!$C$3,H347&gt;='高考-分数线'!$E$3),36,IF(H347&gt;='高考-分数线'!$E$3,18,0))))</f>
        <v>18</v>
      </c>
      <c r="Q347" s="9">
        <f>IF($D347="理科",IF(AND($M347&gt;='高考-分数线'!$C$2,I347&gt;='高考-分数线'!$F$2),36,IF(I347&gt;='高考-分数线'!$F$2,18,0)),IF($D347="文科",IF(AND($M347&gt;='高考-分数线'!$C$3,I347&gt;='高考-分数线'!$F$3),36,IF(I347&gt;='高考-分数线'!$F$3,18,0))))</f>
        <v>0</v>
      </c>
      <c r="R347" s="9">
        <f>IF($D347="理科",IF(AND($M347&gt;='高考-分数线'!$C$2,J347&gt;='高考-分数线'!$G$2),36,IF(J347&gt;='高考-分数线'!$G$2,18,0)),IF($D347="文科",IF(AND($M347&gt;='高考-分数线'!$C$3,J347&gt;='高考-分数线'!$G$3),36,IF(J347&gt;='高考-分数线'!$G$3,18,0))))</f>
        <v>0</v>
      </c>
      <c r="S347" s="9">
        <f>IF($D347="理科",IF(AND($M347&gt;='高考-分数线'!$C$2,K347&gt;='高考-分数线'!$H$2),36,IF(K347&gt;='高考-分数线'!$H$2,18,0)),IF($D347="文科",IF(AND($M347&gt;='高考-分数线'!$C$3,K347&gt;='高考-分数线'!$H$3),36,IF(K347&gt;='高考-分数线'!$H$3,18,0))))</f>
        <v>0</v>
      </c>
      <c r="T347" s="9">
        <f>IF($D347="理科",IF(AND($M347&gt;='高考-分数线'!$C$2,L347&gt;='高考-分数线'!$I$2),36,IF(L347&gt;='高考-分数线'!$I$2,18,0)),IF($D347="文科",IF(AND($M347&gt;='高考-分数线'!$C$3,L347&gt;='高考-分数线'!$I$3),36,IF(L347&gt;='高考-分数线'!$I$3,18,0))))</f>
        <v>0</v>
      </c>
      <c r="U347" s="33"/>
      <c r="V347" s="54" t="s">
        <v>74</v>
      </c>
      <c r="W347" s="9">
        <f t="shared" si="186"/>
        <v>0</v>
      </c>
      <c r="X347" s="54" t="s">
        <v>84</v>
      </c>
      <c r="Y347" s="9">
        <f t="shared" si="187"/>
        <v>1.8</v>
      </c>
      <c r="Z347" s="54" t="s">
        <v>88</v>
      </c>
      <c r="AA347" s="9">
        <f t="shared" si="188"/>
        <v>0</v>
      </c>
      <c r="AB347" s="54" t="s">
        <v>105</v>
      </c>
      <c r="AC347" s="9">
        <f t="shared" si="189"/>
        <v>0</v>
      </c>
      <c r="AD347" s="54" t="s">
        <v>110</v>
      </c>
      <c r="AE347" s="9">
        <f t="shared" si="190"/>
        <v>0</v>
      </c>
      <c r="AF347" s="54" t="s">
        <v>112</v>
      </c>
      <c r="AG347" s="9">
        <f t="shared" si="191"/>
        <v>0</v>
      </c>
      <c r="AH347" s="9"/>
      <c r="AI347" s="9" t="s">
        <v>74</v>
      </c>
      <c r="AJ347" s="9">
        <f t="shared" si="192"/>
        <v>0</v>
      </c>
      <c r="AK347" s="55" t="s">
        <v>84</v>
      </c>
      <c r="AL347" s="9">
        <f t="shared" si="193"/>
        <v>1.8</v>
      </c>
      <c r="AM347" s="9" t="s">
        <v>86</v>
      </c>
      <c r="AN347" s="9">
        <f t="shared" si="194"/>
        <v>0</v>
      </c>
      <c r="AO347" s="54" t="s">
        <v>105</v>
      </c>
      <c r="AP347" s="9">
        <f t="shared" si="195"/>
        <v>0</v>
      </c>
      <c r="AQ347" s="54" t="s">
        <v>111</v>
      </c>
      <c r="AR347" s="9">
        <f t="shared" si="196"/>
        <v>0</v>
      </c>
      <c r="AS347" s="54" t="s">
        <v>103</v>
      </c>
      <c r="AT347" s="9">
        <f t="shared" si="197"/>
        <v>0</v>
      </c>
      <c r="AU347" s="9"/>
      <c r="AV347" s="54" t="s">
        <v>74</v>
      </c>
      <c r="AW347" s="9">
        <f t="shared" si="198"/>
        <v>0</v>
      </c>
      <c r="AX347" s="54" t="s">
        <v>84</v>
      </c>
      <c r="AY347" s="9">
        <f t="shared" si="199"/>
        <v>2.7</v>
      </c>
      <c r="AZ347" s="54" t="s">
        <v>86</v>
      </c>
      <c r="BA347" s="9">
        <f t="shared" si="200"/>
        <v>0</v>
      </c>
      <c r="BB347" s="54" t="s">
        <v>105</v>
      </c>
      <c r="BC347" s="9">
        <f t="shared" si="201"/>
        <v>0</v>
      </c>
      <c r="BD347" s="54" t="s">
        <v>111</v>
      </c>
      <c r="BE347" s="9">
        <f t="shared" si="202"/>
        <v>0</v>
      </c>
      <c r="BF347" s="54" t="s">
        <v>103</v>
      </c>
      <c r="BG347" s="9">
        <f t="shared" si="203"/>
        <v>0</v>
      </c>
      <c r="BH347" s="9"/>
      <c r="BI347" s="54" t="s">
        <v>74</v>
      </c>
      <c r="BJ347" s="9">
        <f t="shared" si="204"/>
        <v>0</v>
      </c>
      <c r="BK347" s="55" t="s">
        <v>84</v>
      </c>
      <c r="BL347" s="9">
        <f t="shared" si="205"/>
        <v>2.7</v>
      </c>
      <c r="BM347" s="54" t="s">
        <v>86</v>
      </c>
      <c r="BN347" s="9">
        <f t="shared" si="206"/>
        <v>0</v>
      </c>
      <c r="BO347" s="54" t="s">
        <v>105</v>
      </c>
      <c r="BP347" s="9">
        <f t="shared" si="207"/>
        <v>0</v>
      </c>
      <c r="BQ347" s="54" t="s">
        <v>111</v>
      </c>
      <c r="BR347" s="9">
        <f t="shared" si="208"/>
        <v>0</v>
      </c>
      <c r="BS347" s="54" t="s">
        <v>103</v>
      </c>
      <c r="BT347" s="9">
        <f t="shared" si="209"/>
        <v>0</v>
      </c>
      <c r="BU347" s="9"/>
      <c r="BV347" s="54" t="s">
        <v>77</v>
      </c>
      <c r="BW347" s="9">
        <f t="shared" si="210"/>
        <v>0</v>
      </c>
      <c r="BX347" s="55" t="s">
        <v>81</v>
      </c>
      <c r="BY347" s="9">
        <f t="shared" si="211"/>
        <v>4.5</v>
      </c>
      <c r="BZ347" s="54" t="s">
        <v>86</v>
      </c>
      <c r="CA347" s="9">
        <f t="shared" si="212"/>
        <v>0</v>
      </c>
      <c r="CB347" s="54" t="s">
        <v>105</v>
      </c>
      <c r="CC347" s="9">
        <f t="shared" si="213"/>
        <v>0</v>
      </c>
      <c r="CD347" s="54" t="s">
        <v>108</v>
      </c>
      <c r="CE347" s="9">
        <f t="shared" si="214"/>
        <v>0</v>
      </c>
      <c r="CF347" s="54" t="s">
        <v>126</v>
      </c>
      <c r="CG347" s="9">
        <f t="shared" si="215"/>
        <v>0</v>
      </c>
      <c r="CH347" s="9"/>
      <c r="CI347" s="54" t="s">
        <v>77</v>
      </c>
      <c r="CJ347" s="9">
        <f t="shared" si="216"/>
        <v>0</v>
      </c>
      <c r="CK347" s="55" t="s">
        <v>81</v>
      </c>
      <c r="CL347" s="9">
        <f t="shared" si="217"/>
        <v>4.5</v>
      </c>
      <c r="CM347" s="54" t="s">
        <v>86</v>
      </c>
      <c r="CN347" s="9">
        <f t="shared" si="218"/>
        <v>0</v>
      </c>
      <c r="CO347" s="54" t="s">
        <v>105</v>
      </c>
      <c r="CP347" s="9">
        <f t="shared" si="219"/>
        <v>0</v>
      </c>
      <c r="CQ347" s="54" t="s">
        <v>108</v>
      </c>
      <c r="CR347" s="9">
        <f t="shared" si="220"/>
        <v>0</v>
      </c>
      <c r="CS347" s="54" t="s">
        <v>126</v>
      </c>
      <c r="CT347" s="9">
        <f t="shared" si="221"/>
        <v>0</v>
      </c>
    </row>
    <row r="348" spans="1:98" x14ac:dyDescent="0.15">
      <c r="A348" s="33" t="s">
        <v>852</v>
      </c>
      <c r="B348" s="34" t="s">
        <v>853</v>
      </c>
      <c r="C348" s="35" t="s">
        <v>170</v>
      </c>
      <c r="D348" s="35" t="s">
        <v>52</v>
      </c>
      <c r="E348" s="9"/>
      <c r="F348" s="36"/>
      <c r="G348" s="33">
        <v>101</v>
      </c>
      <c r="H348" s="9">
        <v>63</v>
      </c>
      <c r="I348" s="9">
        <v>96</v>
      </c>
      <c r="J348" s="9">
        <v>59.5</v>
      </c>
      <c r="K348" s="9">
        <v>46.5</v>
      </c>
      <c r="L348" s="9">
        <v>47</v>
      </c>
      <c r="M348" s="4">
        <f t="shared" si="185"/>
        <v>413</v>
      </c>
      <c r="N348" s="33"/>
      <c r="O348" s="9">
        <f>IF($D348="理科",IF(AND($M348&gt;='高考-分数线'!$C$2,$G348&gt;='高考-分数线'!$D$2),36,IF($G348&gt;='高考-分数线'!$D$2,18,0)),IF($D348="文科",IF(AND($M348&gt;='高考-分数线'!$C$3,$G348&gt;='高考-分数线'!$D$3),36,IF($G348&gt;='高考-分数线'!$D$3,18,0))))</f>
        <v>0</v>
      </c>
      <c r="P348" s="9">
        <f>IF($D348="理科",IF(AND($M348&gt;='高考-分数线'!$C$2,H348&gt;='高考-分数线'!$E$2),36,IF(H348&gt;='高考-分数线'!$E$2,18,0)),IF($D348="文科",IF(AND($M348&gt;='高考-分数线'!$C$3,H348&gt;='高考-分数线'!$E$3),36,IF(H348&gt;='高考-分数线'!$E$3,18,0))))</f>
        <v>0</v>
      </c>
      <c r="Q348" s="9">
        <f>IF($D348="理科",IF(AND($M348&gt;='高考-分数线'!$C$2,I348&gt;='高考-分数线'!$F$2),36,IF(I348&gt;='高考-分数线'!$F$2,18,0)),IF($D348="文科",IF(AND($M348&gt;='高考-分数线'!$C$3,I348&gt;='高考-分数线'!$F$3),36,IF(I348&gt;='高考-分数线'!$F$3,18,0))))</f>
        <v>0</v>
      </c>
      <c r="R348" s="9">
        <f>IF($D348="理科",IF(AND($M348&gt;='高考-分数线'!$C$2,J348&gt;='高考-分数线'!$G$2),36,IF(J348&gt;='高考-分数线'!$G$2,18,0)),IF($D348="文科",IF(AND($M348&gt;='高考-分数线'!$C$3,J348&gt;='高考-分数线'!$G$3),36,IF(J348&gt;='高考-分数线'!$G$3,18,0))))</f>
        <v>0</v>
      </c>
      <c r="S348" s="9">
        <f>IF($D348="理科",IF(AND($M348&gt;='高考-分数线'!$C$2,K348&gt;='高考-分数线'!$H$2),36,IF(K348&gt;='高考-分数线'!$H$2,18,0)),IF($D348="文科",IF(AND($M348&gt;='高考-分数线'!$C$3,K348&gt;='高考-分数线'!$H$3),36,IF(K348&gt;='高考-分数线'!$H$3,18,0))))</f>
        <v>0</v>
      </c>
      <c r="T348" s="9">
        <f>IF($D348="理科",IF(AND($M348&gt;='高考-分数线'!$C$2,L348&gt;='高考-分数线'!$I$2),36,IF(L348&gt;='高考-分数线'!$I$2,18,0)),IF($D348="文科",IF(AND($M348&gt;='高考-分数线'!$C$3,L348&gt;='高考-分数线'!$I$3),36,IF(L348&gt;='高考-分数线'!$I$3,18,0))))</f>
        <v>0</v>
      </c>
      <c r="U348" s="33"/>
      <c r="V348" s="54" t="s">
        <v>78</v>
      </c>
      <c r="W348" s="9">
        <f t="shared" si="186"/>
        <v>0</v>
      </c>
      <c r="X348" s="54" t="s">
        <v>79</v>
      </c>
      <c r="Y348" s="9">
        <f t="shared" si="187"/>
        <v>0</v>
      </c>
      <c r="Z348" s="54" t="s">
        <v>86</v>
      </c>
      <c r="AA348" s="9">
        <f t="shared" si="188"/>
        <v>0</v>
      </c>
      <c r="AB348" s="54" t="s">
        <v>105</v>
      </c>
      <c r="AC348" s="9">
        <f t="shared" si="189"/>
        <v>0</v>
      </c>
      <c r="AD348" s="54" t="s">
        <v>110</v>
      </c>
      <c r="AE348" s="9">
        <f t="shared" si="190"/>
        <v>0</v>
      </c>
      <c r="AF348" s="54" t="s">
        <v>112</v>
      </c>
      <c r="AG348" s="9">
        <f t="shared" si="191"/>
        <v>0</v>
      </c>
      <c r="AH348" s="9"/>
      <c r="AI348" s="9" t="s">
        <v>74</v>
      </c>
      <c r="AJ348" s="9">
        <f t="shared" si="192"/>
        <v>0</v>
      </c>
      <c r="AK348" s="55" t="s">
        <v>80</v>
      </c>
      <c r="AL348" s="9">
        <f t="shared" si="193"/>
        <v>0</v>
      </c>
      <c r="AM348" s="9" t="s">
        <v>90</v>
      </c>
      <c r="AN348" s="9">
        <f t="shared" si="194"/>
        <v>0</v>
      </c>
      <c r="AO348" s="54" t="s">
        <v>123</v>
      </c>
      <c r="AP348" s="9">
        <f t="shared" si="195"/>
        <v>0</v>
      </c>
      <c r="AQ348" s="54" t="s">
        <v>111</v>
      </c>
      <c r="AR348" s="9">
        <f t="shared" si="196"/>
        <v>0</v>
      </c>
      <c r="AS348" s="54" t="s">
        <v>103</v>
      </c>
      <c r="AT348" s="9">
        <f t="shared" si="197"/>
        <v>0</v>
      </c>
      <c r="AU348" s="9"/>
      <c r="AV348" s="54" t="s">
        <v>74</v>
      </c>
      <c r="AW348" s="9">
        <f t="shared" si="198"/>
        <v>0</v>
      </c>
      <c r="AX348" s="54" t="s">
        <v>79</v>
      </c>
      <c r="AY348" s="9">
        <f t="shared" si="199"/>
        <v>0</v>
      </c>
      <c r="AZ348" s="54" t="s">
        <v>89</v>
      </c>
      <c r="BA348" s="9">
        <f t="shared" si="200"/>
        <v>0</v>
      </c>
      <c r="BB348" s="54" t="s">
        <v>123</v>
      </c>
      <c r="BC348" s="9">
        <f t="shared" si="201"/>
        <v>0</v>
      </c>
      <c r="BD348" s="54" t="s">
        <v>111</v>
      </c>
      <c r="BE348" s="9">
        <f t="shared" si="202"/>
        <v>0</v>
      </c>
      <c r="BF348" s="54" t="s">
        <v>126</v>
      </c>
      <c r="BG348" s="9">
        <f t="shared" si="203"/>
        <v>0</v>
      </c>
      <c r="BH348" s="9"/>
      <c r="BI348" s="54" t="s">
        <v>74</v>
      </c>
      <c r="BJ348" s="9">
        <f t="shared" si="204"/>
        <v>0</v>
      </c>
      <c r="BK348" s="55" t="s">
        <v>79</v>
      </c>
      <c r="BL348" s="9">
        <f t="shared" si="205"/>
        <v>0</v>
      </c>
      <c r="BM348" s="54" t="s">
        <v>89</v>
      </c>
      <c r="BN348" s="9">
        <f t="shared" si="206"/>
        <v>0</v>
      </c>
      <c r="BO348" s="54" t="s">
        <v>123</v>
      </c>
      <c r="BP348" s="9">
        <f t="shared" si="207"/>
        <v>0</v>
      </c>
      <c r="BQ348" s="54" t="s">
        <v>111</v>
      </c>
      <c r="BR348" s="9">
        <f t="shared" si="208"/>
        <v>0</v>
      </c>
      <c r="BS348" s="54" t="s">
        <v>126</v>
      </c>
      <c r="BT348" s="9">
        <f t="shared" si="209"/>
        <v>0</v>
      </c>
      <c r="BU348" s="9"/>
      <c r="BV348" s="54" t="s">
        <v>74</v>
      </c>
      <c r="BW348" s="9">
        <f t="shared" si="210"/>
        <v>0</v>
      </c>
      <c r="BX348" s="55" t="s">
        <v>139</v>
      </c>
      <c r="BY348" s="9">
        <f t="shared" si="211"/>
        <v>0</v>
      </c>
      <c r="BZ348" s="54" t="s">
        <v>86</v>
      </c>
      <c r="CA348" s="9">
        <f t="shared" si="212"/>
        <v>0</v>
      </c>
      <c r="CB348" s="54" t="s">
        <v>123</v>
      </c>
      <c r="CC348" s="9">
        <f t="shared" si="213"/>
        <v>0</v>
      </c>
      <c r="CD348" s="54" t="s">
        <v>111</v>
      </c>
      <c r="CE348" s="9">
        <f t="shared" si="214"/>
        <v>0</v>
      </c>
      <c r="CF348" s="54" t="s">
        <v>126</v>
      </c>
      <c r="CG348" s="9">
        <f t="shared" si="215"/>
        <v>0</v>
      </c>
      <c r="CH348" s="9"/>
      <c r="CI348" s="54" t="s">
        <v>74</v>
      </c>
      <c r="CJ348" s="9">
        <f t="shared" si="216"/>
        <v>0</v>
      </c>
      <c r="CK348" s="55" t="s">
        <v>139</v>
      </c>
      <c r="CL348" s="9">
        <f t="shared" si="217"/>
        <v>0</v>
      </c>
      <c r="CM348" s="54" t="s">
        <v>86</v>
      </c>
      <c r="CN348" s="9">
        <f t="shared" si="218"/>
        <v>0</v>
      </c>
      <c r="CO348" s="54" t="s">
        <v>123</v>
      </c>
      <c r="CP348" s="9">
        <f t="shared" si="219"/>
        <v>0</v>
      </c>
      <c r="CQ348" s="54" t="s">
        <v>111</v>
      </c>
      <c r="CR348" s="9">
        <f t="shared" si="220"/>
        <v>0</v>
      </c>
      <c r="CS348" s="54" t="s">
        <v>126</v>
      </c>
      <c r="CT348" s="9">
        <f t="shared" si="221"/>
        <v>0</v>
      </c>
    </row>
    <row r="349" spans="1:98" x14ac:dyDescent="0.15">
      <c r="A349" s="33" t="s">
        <v>854</v>
      </c>
      <c r="B349" s="34" t="s">
        <v>855</v>
      </c>
      <c r="C349" s="35" t="s">
        <v>170</v>
      </c>
      <c r="D349" s="35" t="s">
        <v>52</v>
      </c>
      <c r="E349" s="9"/>
      <c r="F349" s="36"/>
      <c r="G349" s="33">
        <v>96</v>
      </c>
      <c r="H349" s="9">
        <v>70</v>
      </c>
      <c r="I349" s="9">
        <v>109</v>
      </c>
      <c r="J349" s="9">
        <v>52</v>
      </c>
      <c r="K349" s="9">
        <v>39.5</v>
      </c>
      <c r="L349" s="9">
        <v>46</v>
      </c>
      <c r="M349" s="4">
        <f t="shared" si="185"/>
        <v>412.5</v>
      </c>
      <c r="N349" s="33"/>
      <c r="O349" s="9">
        <f>IF($D349="理科",IF(AND($M349&gt;='高考-分数线'!$C$2,$G349&gt;='高考-分数线'!$D$2),36,IF($G349&gt;='高考-分数线'!$D$2,18,0)),IF($D349="文科",IF(AND($M349&gt;='高考-分数线'!$C$3,$G349&gt;='高考-分数线'!$D$3),36,IF($G349&gt;='高考-分数线'!$D$3,18,0))))</f>
        <v>0</v>
      </c>
      <c r="P349" s="9">
        <f>IF($D349="理科",IF(AND($M349&gt;='高考-分数线'!$C$2,H349&gt;='高考-分数线'!$E$2),36,IF(H349&gt;='高考-分数线'!$E$2,18,0)),IF($D349="文科",IF(AND($M349&gt;='高考-分数线'!$C$3,H349&gt;='高考-分数线'!$E$3),36,IF(H349&gt;='高考-分数线'!$E$3,18,0))))</f>
        <v>0</v>
      </c>
      <c r="Q349" s="9">
        <f>IF($D349="理科",IF(AND($M349&gt;='高考-分数线'!$C$2,I349&gt;='高考-分数线'!$F$2),36,IF(I349&gt;='高考-分数线'!$F$2,18,0)),IF($D349="文科",IF(AND($M349&gt;='高考-分数线'!$C$3,I349&gt;='高考-分数线'!$F$3),36,IF(I349&gt;='高考-分数线'!$F$3,18,0))))</f>
        <v>0</v>
      </c>
      <c r="R349" s="9">
        <f>IF($D349="理科",IF(AND($M349&gt;='高考-分数线'!$C$2,J349&gt;='高考-分数线'!$G$2),36,IF(J349&gt;='高考-分数线'!$G$2,18,0)),IF($D349="文科",IF(AND($M349&gt;='高考-分数线'!$C$3,J349&gt;='高考-分数线'!$G$3),36,IF(J349&gt;='高考-分数线'!$G$3,18,0))))</f>
        <v>0</v>
      </c>
      <c r="S349" s="9">
        <f>IF($D349="理科",IF(AND($M349&gt;='高考-分数线'!$C$2,K349&gt;='高考-分数线'!$H$2),36,IF(K349&gt;='高考-分数线'!$H$2,18,0)),IF($D349="文科",IF(AND($M349&gt;='高考-分数线'!$C$3,K349&gt;='高考-分数线'!$H$3),36,IF(K349&gt;='高考-分数线'!$H$3,18,0))))</f>
        <v>0</v>
      </c>
      <c r="T349" s="9">
        <f>IF($D349="理科",IF(AND($M349&gt;='高考-分数线'!$C$2,L349&gt;='高考-分数线'!$I$2),36,IF(L349&gt;='高考-分数线'!$I$2,18,0)),IF($D349="文科",IF(AND($M349&gt;='高考-分数线'!$C$3,L349&gt;='高考-分数线'!$I$3),36,IF(L349&gt;='高考-分数线'!$I$3,18,0))))</f>
        <v>0</v>
      </c>
      <c r="U349" s="33"/>
      <c r="V349" s="54" t="s">
        <v>75</v>
      </c>
      <c r="W349" s="9">
        <f t="shared" si="186"/>
        <v>0</v>
      </c>
      <c r="X349" s="54" t="s">
        <v>80</v>
      </c>
      <c r="Y349" s="9">
        <f t="shared" si="187"/>
        <v>0</v>
      </c>
      <c r="Z349" s="54" t="s">
        <v>89</v>
      </c>
      <c r="AA349" s="9">
        <f t="shared" si="188"/>
        <v>0</v>
      </c>
      <c r="AB349" s="54" t="s">
        <v>123</v>
      </c>
      <c r="AC349" s="9">
        <f t="shared" si="189"/>
        <v>0</v>
      </c>
      <c r="AD349" s="54" t="s">
        <v>111</v>
      </c>
      <c r="AE349" s="9">
        <f t="shared" si="190"/>
        <v>0</v>
      </c>
      <c r="AF349" s="54" t="s">
        <v>103</v>
      </c>
      <c r="AG349" s="9">
        <f t="shared" si="191"/>
        <v>0</v>
      </c>
      <c r="AH349" s="9"/>
      <c r="AI349" s="9" t="s">
        <v>77</v>
      </c>
      <c r="AJ349" s="9">
        <f t="shared" si="192"/>
        <v>0</v>
      </c>
      <c r="AK349" s="55" t="s">
        <v>81</v>
      </c>
      <c r="AL349" s="9">
        <f t="shared" si="193"/>
        <v>0</v>
      </c>
      <c r="AM349" s="9" t="s">
        <v>86</v>
      </c>
      <c r="AN349" s="9">
        <f t="shared" si="194"/>
        <v>0</v>
      </c>
      <c r="AO349" s="54" t="s">
        <v>105</v>
      </c>
      <c r="AP349" s="9">
        <f t="shared" si="195"/>
        <v>0</v>
      </c>
      <c r="AQ349" s="54" t="s">
        <v>110</v>
      </c>
      <c r="AR349" s="9">
        <f t="shared" si="196"/>
        <v>0</v>
      </c>
      <c r="AS349" s="54" t="s">
        <v>103</v>
      </c>
      <c r="AT349" s="9">
        <f t="shared" si="197"/>
        <v>0</v>
      </c>
      <c r="AU349" s="9"/>
      <c r="AV349" s="54" t="s">
        <v>76</v>
      </c>
      <c r="AW349" s="9">
        <f t="shared" si="198"/>
        <v>0</v>
      </c>
      <c r="AX349" s="54" t="s">
        <v>81</v>
      </c>
      <c r="AY349" s="9">
        <f t="shared" si="199"/>
        <v>0</v>
      </c>
      <c r="AZ349" s="54" t="s">
        <v>86</v>
      </c>
      <c r="BA349" s="9">
        <f t="shared" si="200"/>
        <v>0</v>
      </c>
      <c r="BB349" s="54" t="s">
        <v>107</v>
      </c>
      <c r="BC349" s="9">
        <f t="shared" si="201"/>
        <v>0</v>
      </c>
      <c r="BD349" s="54" t="s">
        <v>128</v>
      </c>
      <c r="BE349" s="9">
        <f t="shared" si="202"/>
        <v>0</v>
      </c>
      <c r="BF349" s="54" t="s">
        <v>103</v>
      </c>
      <c r="BG349" s="9">
        <f t="shared" si="203"/>
        <v>0</v>
      </c>
      <c r="BH349" s="9"/>
      <c r="BI349" s="54" t="s">
        <v>76</v>
      </c>
      <c r="BJ349" s="9">
        <f t="shared" si="204"/>
        <v>0</v>
      </c>
      <c r="BK349" s="55" t="s">
        <v>81</v>
      </c>
      <c r="BL349" s="9">
        <f t="shared" si="205"/>
        <v>0</v>
      </c>
      <c r="BM349" s="54" t="s">
        <v>86</v>
      </c>
      <c r="BN349" s="9">
        <f t="shared" si="206"/>
        <v>0</v>
      </c>
      <c r="BO349" s="54" t="s">
        <v>107</v>
      </c>
      <c r="BP349" s="9">
        <f t="shared" si="207"/>
        <v>0</v>
      </c>
      <c r="BQ349" s="54" t="s">
        <v>128</v>
      </c>
      <c r="BR349" s="9">
        <f t="shared" si="208"/>
        <v>0</v>
      </c>
      <c r="BS349" s="54" t="s">
        <v>103</v>
      </c>
      <c r="BT349" s="9">
        <f t="shared" si="209"/>
        <v>0</v>
      </c>
      <c r="BU349" s="9"/>
      <c r="BV349" s="54" t="s">
        <v>77</v>
      </c>
      <c r="BW349" s="9">
        <f t="shared" si="210"/>
        <v>0</v>
      </c>
      <c r="BX349" s="55" t="s">
        <v>81</v>
      </c>
      <c r="BY349" s="9">
        <f t="shared" si="211"/>
        <v>0</v>
      </c>
      <c r="BZ349" s="54" t="s">
        <v>86</v>
      </c>
      <c r="CA349" s="9">
        <f t="shared" si="212"/>
        <v>0</v>
      </c>
      <c r="CB349" s="54" t="s">
        <v>105</v>
      </c>
      <c r="CC349" s="9">
        <f t="shared" si="213"/>
        <v>0</v>
      </c>
      <c r="CD349" s="54" t="s">
        <v>108</v>
      </c>
      <c r="CE349" s="9">
        <f t="shared" si="214"/>
        <v>0</v>
      </c>
      <c r="CF349" s="54" t="s">
        <v>112</v>
      </c>
      <c r="CG349" s="9">
        <f t="shared" si="215"/>
        <v>0</v>
      </c>
      <c r="CH349" s="9"/>
      <c r="CI349" s="54" t="s">
        <v>77</v>
      </c>
      <c r="CJ349" s="9">
        <f t="shared" si="216"/>
        <v>0</v>
      </c>
      <c r="CK349" s="55" t="s">
        <v>81</v>
      </c>
      <c r="CL349" s="9">
        <f t="shared" si="217"/>
        <v>0</v>
      </c>
      <c r="CM349" s="54" t="s">
        <v>86</v>
      </c>
      <c r="CN349" s="9">
        <f t="shared" si="218"/>
        <v>0</v>
      </c>
      <c r="CO349" s="54" t="s">
        <v>105</v>
      </c>
      <c r="CP349" s="9">
        <f t="shared" si="219"/>
        <v>0</v>
      </c>
      <c r="CQ349" s="54" t="s">
        <v>108</v>
      </c>
      <c r="CR349" s="9">
        <f t="shared" si="220"/>
        <v>0</v>
      </c>
      <c r="CS349" s="54" t="s">
        <v>112</v>
      </c>
      <c r="CT349" s="9">
        <f t="shared" si="221"/>
        <v>0</v>
      </c>
    </row>
    <row r="350" spans="1:98" x14ac:dyDescent="0.15">
      <c r="A350" s="33" t="s">
        <v>856</v>
      </c>
      <c r="B350" s="34" t="s">
        <v>857</v>
      </c>
      <c r="C350" s="35" t="s">
        <v>170</v>
      </c>
      <c r="D350" s="35" t="s">
        <v>52</v>
      </c>
      <c r="E350" s="9"/>
      <c r="F350" s="36"/>
      <c r="G350" s="33">
        <v>95</v>
      </c>
      <c r="H350" s="9">
        <v>61</v>
      </c>
      <c r="I350" s="9">
        <v>97</v>
      </c>
      <c r="J350" s="9">
        <v>61</v>
      </c>
      <c r="K350" s="9">
        <v>62.5</v>
      </c>
      <c r="L350" s="9">
        <v>34</v>
      </c>
      <c r="M350" s="4">
        <f t="shared" si="185"/>
        <v>410.5</v>
      </c>
      <c r="N350" s="33"/>
      <c r="O350" s="9">
        <f>IF($D350="理科",IF(AND($M350&gt;='高考-分数线'!$C$2,$G350&gt;='高考-分数线'!$D$2),36,IF($G350&gt;='高考-分数线'!$D$2,18,0)),IF($D350="文科",IF(AND($M350&gt;='高考-分数线'!$C$3,$G350&gt;='高考-分数线'!$D$3),36,IF($G350&gt;='高考-分数线'!$D$3,18,0))))</f>
        <v>0</v>
      </c>
      <c r="P350" s="9">
        <f>IF($D350="理科",IF(AND($M350&gt;='高考-分数线'!$C$2,H350&gt;='高考-分数线'!$E$2),36,IF(H350&gt;='高考-分数线'!$E$2,18,0)),IF($D350="文科",IF(AND($M350&gt;='高考-分数线'!$C$3,H350&gt;='高考-分数线'!$E$3),36,IF(H350&gt;='高考-分数线'!$E$3,18,0))))</f>
        <v>0</v>
      </c>
      <c r="Q350" s="9">
        <f>IF($D350="理科",IF(AND($M350&gt;='高考-分数线'!$C$2,I350&gt;='高考-分数线'!$F$2),36,IF(I350&gt;='高考-分数线'!$F$2,18,0)),IF($D350="文科",IF(AND($M350&gt;='高考-分数线'!$C$3,I350&gt;='高考-分数线'!$F$3),36,IF(I350&gt;='高考-分数线'!$F$3,18,0))))</f>
        <v>0</v>
      </c>
      <c r="R350" s="9">
        <f>IF($D350="理科",IF(AND($M350&gt;='高考-分数线'!$C$2,J350&gt;='高考-分数线'!$G$2),36,IF(J350&gt;='高考-分数线'!$G$2,18,0)),IF($D350="文科",IF(AND($M350&gt;='高考-分数线'!$C$3,J350&gt;='高考-分数线'!$G$3),36,IF(J350&gt;='高考-分数线'!$G$3,18,0))))</f>
        <v>0</v>
      </c>
      <c r="S350" s="9">
        <f>IF($D350="理科",IF(AND($M350&gt;='高考-分数线'!$C$2,K350&gt;='高考-分数线'!$H$2),36,IF(K350&gt;='高考-分数线'!$H$2,18,0)),IF($D350="文科",IF(AND($M350&gt;='高考-分数线'!$C$3,K350&gt;='高考-分数线'!$H$3),36,IF(K350&gt;='高考-分数线'!$H$3,18,0))))</f>
        <v>18</v>
      </c>
      <c r="T350" s="9">
        <f>IF($D350="理科",IF(AND($M350&gt;='高考-分数线'!$C$2,L350&gt;='高考-分数线'!$I$2),36,IF(L350&gt;='高考-分数线'!$I$2,18,0)),IF($D350="文科",IF(AND($M350&gt;='高考-分数线'!$C$3,L350&gt;='高考-分数线'!$I$3),36,IF(L350&gt;='高考-分数线'!$I$3,18,0))))</f>
        <v>0</v>
      </c>
      <c r="U350" s="33"/>
      <c r="V350" s="54" t="s">
        <v>75</v>
      </c>
      <c r="W350" s="9">
        <f t="shared" si="186"/>
        <v>0</v>
      </c>
      <c r="X350" s="54" t="s">
        <v>80</v>
      </c>
      <c r="Y350" s="9">
        <f t="shared" si="187"/>
        <v>0</v>
      </c>
      <c r="Z350" s="54" t="s">
        <v>89</v>
      </c>
      <c r="AA350" s="9">
        <f t="shared" si="188"/>
        <v>0</v>
      </c>
      <c r="AB350" s="54" t="s">
        <v>123</v>
      </c>
      <c r="AC350" s="9">
        <f t="shared" si="189"/>
        <v>0</v>
      </c>
      <c r="AD350" s="54" t="s">
        <v>111</v>
      </c>
      <c r="AE350" s="9">
        <f t="shared" si="190"/>
        <v>1.8</v>
      </c>
      <c r="AF350" s="54" t="s">
        <v>103</v>
      </c>
      <c r="AG350" s="9">
        <f t="shared" si="191"/>
        <v>0</v>
      </c>
      <c r="AH350" s="9"/>
      <c r="AI350" s="9" t="s">
        <v>74</v>
      </c>
      <c r="AJ350" s="9">
        <f t="shared" si="192"/>
        <v>0</v>
      </c>
      <c r="AK350" s="55" t="s">
        <v>84</v>
      </c>
      <c r="AL350" s="9">
        <f t="shared" si="193"/>
        <v>0</v>
      </c>
      <c r="AM350" s="9" t="s">
        <v>87</v>
      </c>
      <c r="AN350" s="9">
        <f t="shared" si="194"/>
        <v>0</v>
      </c>
      <c r="AO350" s="54" t="s">
        <v>123</v>
      </c>
      <c r="AP350" s="9">
        <f t="shared" si="195"/>
        <v>0</v>
      </c>
      <c r="AQ350" s="54" t="s">
        <v>110</v>
      </c>
      <c r="AR350" s="9">
        <f t="shared" si="196"/>
        <v>1.8</v>
      </c>
      <c r="AS350" s="54" t="s">
        <v>103</v>
      </c>
      <c r="AT350" s="9">
        <f t="shared" si="197"/>
        <v>0</v>
      </c>
      <c r="AU350" s="9"/>
      <c r="AV350" s="54" t="s">
        <v>74</v>
      </c>
      <c r="AW350" s="9">
        <f t="shared" si="198"/>
        <v>0</v>
      </c>
      <c r="AX350" s="54" t="s">
        <v>84</v>
      </c>
      <c r="AY350" s="9">
        <f t="shared" si="199"/>
        <v>0</v>
      </c>
      <c r="AZ350" s="54" t="s">
        <v>87</v>
      </c>
      <c r="BA350" s="9">
        <f t="shared" si="200"/>
        <v>0</v>
      </c>
      <c r="BB350" s="54" t="s">
        <v>123</v>
      </c>
      <c r="BC350" s="9">
        <f t="shared" si="201"/>
        <v>0</v>
      </c>
      <c r="BD350" s="54" t="s">
        <v>128</v>
      </c>
      <c r="BE350" s="9">
        <f t="shared" si="202"/>
        <v>2.7</v>
      </c>
      <c r="BF350" s="54" t="s">
        <v>103</v>
      </c>
      <c r="BG350" s="9">
        <f t="shared" si="203"/>
        <v>0</v>
      </c>
      <c r="BH350" s="9"/>
      <c r="BI350" s="54" t="s">
        <v>74</v>
      </c>
      <c r="BJ350" s="9">
        <f t="shared" si="204"/>
        <v>0</v>
      </c>
      <c r="BK350" s="55" t="s">
        <v>84</v>
      </c>
      <c r="BL350" s="9">
        <f t="shared" si="205"/>
        <v>0</v>
      </c>
      <c r="BM350" s="54" t="s">
        <v>87</v>
      </c>
      <c r="BN350" s="9">
        <f t="shared" si="206"/>
        <v>0</v>
      </c>
      <c r="BO350" s="54" t="s">
        <v>123</v>
      </c>
      <c r="BP350" s="9">
        <f t="shared" si="207"/>
        <v>0</v>
      </c>
      <c r="BQ350" s="54" t="s">
        <v>128</v>
      </c>
      <c r="BR350" s="9">
        <f t="shared" si="208"/>
        <v>2.7</v>
      </c>
      <c r="BS350" s="54" t="s">
        <v>103</v>
      </c>
      <c r="BT350" s="9">
        <f t="shared" si="209"/>
        <v>0</v>
      </c>
      <c r="BU350" s="9"/>
      <c r="BV350" s="54" t="s">
        <v>136</v>
      </c>
      <c r="BW350" s="9">
        <f t="shared" si="210"/>
        <v>0</v>
      </c>
      <c r="BX350" s="55" t="s">
        <v>80</v>
      </c>
      <c r="BY350" s="9">
        <f t="shared" si="211"/>
        <v>0</v>
      </c>
      <c r="BZ350" s="54" t="s">
        <v>90</v>
      </c>
      <c r="CA350" s="9">
        <f t="shared" si="212"/>
        <v>0</v>
      </c>
      <c r="CB350" s="54" t="s">
        <v>105</v>
      </c>
      <c r="CC350" s="9">
        <f t="shared" si="213"/>
        <v>0</v>
      </c>
      <c r="CD350" s="54" t="s">
        <v>108</v>
      </c>
      <c r="CE350" s="9">
        <f t="shared" si="214"/>
        <v>4.5</v>
      </c>
      <c r="CF350" s="54" t="s">
        <v>126</v>
      </c>
      <c r="CG350" s="9">
        <f t="shared" si="215"/>
        <v>0</v>
      </c>
      <c r="CH350" s="9"/>
      <c r="CI350" s="54" t="s">
        <v>136</v>
      </c>
      <c r="CJ350" s="9">
        <f t="shared" si="216"/>
        <v>0</v>
      </c>
      <c r="CK350" s="55" t="s">
        <v>80</v>
      </c>
      <c r="CL350" s="9">
        <f t="shared" si="217"/>
        <v>0</v>
      </c>
      <c r="CM350" s="54" t="s">
        <v>90</v>
      </c>
      <c r="CN350" s="9">
        <f t="shared" si="218"/>
        <v>0</v>
      </c>
      <c r="CO350" s="54" t="s">
        <v>105</v>
      </c>
      <c r="CP350" s="9">
        <f t="shared" si="219"/>
        <v>0</v>
      </c>
      <c r="CQ350" s="54" t="s">
        <v>108</v>
      </c>
      <c r="CR350" s="9">
        <f t="shared" si="220"/>
        <v>4.5</v>
      </c>
      <c r="CS350" s="54" t="s">
        <v>126</v>
      </c>
      <c r="CT350" s="9">
        <f t="shared" si="221"/>
        <v>0</v>
      </c>
    </row>
    <row r="351" spans="1:98" x14ac:dyDescent="0.15">
      <c r="A351" s="33" t="s">
        <v>858</v>
      </c>
      <c r="B351" s="34" t="s">
        <v>859</v>
      </c>
      <c r="C351" s="35" t="s">
        <v>170</v>
      </c>
      <c r="D351" s="35" t="s">
        <v>52</v>
      </c>
      <c r="E351" s="9"/>
      <c r="F351" s="36"/>
      <c r="G351" s="33">
        <v>102</v>
      </c>
      <c r="H351" s="9">
        <v>49</v>
      </c>
      <c r="I351" s="9">
        <v>124</v>
      </c>
      <c r="J351" s="9">
        <v>37.5</v>
      </c>
      <c r="K351" s="9">
        <v>54.5</v>
      </c>
      <c r="L351" s="9">
        <v>43.5</v>
      </c>
      <c r="M351" s="4">
        <f t="shared" si="185"/>
        <v>410.5</v>
      </c>
      <c r="N351" s="33"/>
      <c r="O351" s="9">
        <f>IF($D351="理科",IF(AND($M351&gt;='高考-分数线'!$C$2,$G351&gt;='高考-分数线'!$D$2),36,IF($G351&gt;='高考-分数线'!$D$2,18,0)),IF($D351="文科",IF(AND($M351&gt;='高考-分数线'!$C$3,$G351&gt;='高考-分数线'!$D$3),36,IF($G351&gt;='高考-分数线'!$D$3,18,0))))</f>
        <v>0</v>
      </c>
      <c r="P351" s="9">
        <f>IF($D351="理科",IF(AND($M351&gt;='高考-分数线'!$C$2,H351&gt;='高考-分数线'!$E$2),36,IF(H351&gt;='高考-分数线'!$E$2,18,0)),IF($D351="文科",IF(AND($M351&gt;='高考-分数线'!$C$3,H351&gt;='高考-分数线'!$E$3),36,IF(H351&gt;='高考-分数线'!$E$3,18,0))))</f>
        <v>0</v>
      </c>
      <c r="Q351" s="9">
        <f>IF($D351="理科",IF(AND($M351&gt;='高考-分数线'!$C$2,I351&gt;='高考-分数线'!$F$2),36,IF(I351&gt;='高考-分数线'!$F$2,18,0)),IF($D351="文科",IF(AND($M351&gt;='高考-分数线'!$C$3,I351&gt;='高考-分数线'!$F$3),36,IF(I351&gt;='高考-分数线'!$F$3,18,0))))</f>
        <v>18</v>
      </c>
      <c r="R351" s="9">
        <f>IF($D351="理科",IF(AND($M351&gt;='高考-分数线'!$C$2,J351&gt;='高考-分数线'!$G$2),36,IF(J351&gt;='高考-分数线'!$G$2,18,0)),IF($D351="文科",IF(AND($M351&gt;='高考-分数线'!$C$3,J351&gt;='高考-分数线'!$G$3),36,IF(J351&gt;='高考-分数线'!$G$3,18,0))))</f>
        <v>0</v>
      </c>
      <c r="S351" s="9">
        <f>IF($D351="理科",IF(AND($M351&gt;='高考-分数线'!$C$2,K351&gt;='高考-分数线'!$H$2),36,IF(K351&gt;='高考-分数线'!$H$2,18,0)),IF($D351="文科",IF(AND($M351&gt;='高考-分数线'!$C$3,K351&gt;='高考-分数线'!$H$3),36,IF(K351&gt;='高考-分数线'!$H$3,18,0))))</f>
        <v>0</v>
      </c>
      <c r="T351" s="9">
        <f>IF($D351="理科",IF(AND($M351&gt;='高考-分数线'!$C$2,L351&gt;='高考-分数线'!$I$2),36,IF(L351&gt;='高考-分数线'!$I$2,18,0)),IF($D351="文科",IF(AND($M351&gt;='高考-分数线'!$C$3,L351&gt;='高考-分数线'!$I$3),36,IF(L351&gt;='高考-分数线'!$I$3,18,0))))</f>
        <v>0</v>
      </c>
      <c r="U351" s="33"/>
      <c r="V351" s="54" t="s">
        <v>78</v>
      </c>
      <c r="W351" s="9">
        <f t="shared" si="186"/>
        <v>0</v>
      </c>
      <c r="X351" s="54" t="s">
        <v>79</v>
      </c>
      <c r="Y351" s="9">
        <f t="shared" si="187"/>
        <v>0</v>
      </c>
      <c r="Z351" s="54" t="s">
        <v>86</v>
      </c>
      <c r="AA351" s="9">
        <f t="shared" si="188"/>
        <v>1.8</v>
      </c>
      <c r="AB351" s="54" t="s">
        <v>105</v>
      </c>
      <c r="AC351" s="9">
        <f t="shared" si="189"/>
        <v>0</v>
      </c>
      <c r="AD351" s="54" t="s">
        <v>110</v>
      </c>
      <c r="AE351" s="9">
        <f t="shared" si="190"/>
        <v>0</v>
      </c>
      <c r="AF351" s="54" t="s">
        <v>112</v>
      </c>
      <c r="AG351" s="9">
        <f t="shared" si="191"/>
        <v>0</v>
      </c>
      <c r="AH351" s="9"/>
      <c r="AI351" s="9" t="s">
        <v>76</v>
      </c>
      <c r="AJ351" s="9">
        <f t="shared" si="192"/>
        <v>0</v>
      </c>
      <c r="AK351" s="55" t="s">
        <v>80</v>
      </c>
      <c r="AL351" s="9">
        <f t="shared" si="193"/>
        <v>0</v>
      </c>
      <c r="AM351" s="9" t="s">
        <v>86</v>
      </c>
      <c r="AN351" s="9">
        <f t="shared" si="194"/>
        <v>1.8</v>
      </c>
      <c r="AO351" s="54" t="s">
        <v>107</v>
      </c>
      <c r="AP351" s="9">
        <f t="shared" si="195"/>
        <v>0</v>
      </c>
      <c r="AQ351" s="54" t="s">
        <v>111</v>
      </c>
      <c r="AR351" s="9">
        <f t="shared" si="196"/>
        <v>0</v>
      </c>
      <c r="AS351" s="54" t="s">
        <v>127</v>
      </c>
      <c r="AT351" s="9">
        <f t="shared" si="197"/>
        <v>0</v>
      </c>
      <c r="AU351" s="9"/>
      <c r="AV351" s="54" t="s">
        <v>76</v>
      </c>
      <c r="AW351" s="9">
        <f t="shared" si="198"/>
        <v>0</v>
      </c>
      <c r="AX351" s="54" t="s">
        <v>79</v>
      </c>
      <c r="AY351" s="9">
        <f t="shared" si="199"/>
        <v>0</v>
      </c>
      <c r="AZ351" s="54" t="s">
        <v>86</v>
      </c>
      <c r="BA351" s="9">
        <f t="shared" si="200"/>
        <v>2.7</v>
      </c>
      <c r="BB351" s="54" t="s">
        <v>107</v>
      </c>
      <c r="BC351" s="9">
        <f t="shared" si="201"/>
        <v>0</v>
      </c>
      <c r="BD351" s="54" t="s">
        <v>111</v>
      </c>
      <c r="BE351" s="9">
        <f t="shared" si="202"/>
        <v>0</v>
      </c>
      <c r="BF351" s="54" t="s">
        <v>126</v>
      </c>
      <c r="BG351" s="9">
        <f t="shared" si="203"/>
        <v>0</v>
      </c>
      <c r="BH351" s="9"/>
      <c r="BI351" s="54" t="s">
        <v>76</v>
      </c>
      <c r="BJ351" s="9">
        <f t="shared" si="204"/>
        <v>0</v>
      </c>
      <c r="BK351" s="55" t="s">
        <v>79</v>
      </c>
      <c r="BL351" s="9">
        <f t="shared" si="205"/>
        <v>0</v>
      </c>
      <c r="BM351" s="54" t="s">
        <v>86</v>
      </c>
      <c r="BN351" s="9">
        <f t="shared" si="206"/>
        <v>2.7</v>
      </c>
      <c r="BO351" s="54" t="s">
        <v>107</v>
      </c>
      <c r="BP351" s="9">
        <f t="shared" si="207"/>
        <v>0</v>
      </c>
      <c r="BQ351" s="54" t="s">
        <v>111</v>
      </c>
      <c r="BR351" s="9">
        <f t="shared" si="208"/>
        <v>0</v>
      </c>
      <c r="BS351" s="54" t="s">
        <v>126</v>
      </c>
      <c r="BT351" s="9">
        <f t="shared" si="209"/>
        <v>0</v>
      </c>
      <c r="BU351" s="9"/>
      <c r="BV351" s="54" t="s">
        <v>74</v>
      </c>
      <c r="BW351" s="9">
        <f t="shared" si="210"/>
        <v>0</v>
      </c>
      <c r="BX351" s="55" t="s">
        <v>139</v>
      </c>
      <c r="BY351" s="9">
        <f t="shared" si="211"/>
        <v>0</v>
      </c>
      <c r="BZ351" s="54" t="s">
        <v>86</v>
      </c>
      <c r="CA351" s="9">
        <f t="shared" si="212"/>
        <v>4.5</v>
      </c>
      <c r="CB351" s="54" t="s">
        <v>123</v>
      </c>
      <c r="CC351" s="9">
        <f t="shared" si="213"/>
        <v>0</v>
      </c>
      <c r="CD351" s="54" t="s">
        <v>111</v>
      </c>
      <c r="CE351" s="9">
        <f t="shared" si="214"/>
        <v>0</v>
      </c>
      <c r="CF351" s="54" t="s">
        <v>126</v>
      </c>
      <c r="CG351" s="9">
        <f t="shared" si="215"/>
        <v>0</v>
      </c>
      <c r="CH351" s="9"/>
      <c r="CI351" s="54" t="s">
        <v>74</v>
      </c>
      <c r="CJ351" s="9">
        <f t="shared" si="216"/>
        <v>0</v>
      </c>
      <c r="CK351" s="55" t="s">
        <v>139</v>
      </c>
      <c r="CL351" s="9">
        <f t="shared" si="217"/>
        <v>0</v>
      </c>
      <c r="CM351" s="54" t="s">
        <v>86</v>
      </c>
      <c r="CN351" s="9">
        <f t="shared" si="218"/>
        <v>4.5</v>
      </c>
      <c r="CO351" s="54" t="s">
        <v>123</v>
      </c>
      <c r="CP351" s="9">
        <f t="shared" si="219"/>
        <v>0</v>
      </c>
      <c r="CQ351" s="54" t="s">
        <v>111</v>
      </c>
      <c r="CR351" s="9">
        <f t="shared" si="220"/>
        <v>0</v>
      </c>
      <c r="CS351" s="54" t="s">
        <v>126</v>
      </c>
      <c r="CT351" s="9">
        <f t="shared" si="221"/>
        <v>0</v>
      </c>
    </row>
    <row r="352" spans="1:98" x14ac:dyDescent="0.15">
      <c r="A352" s="33" t="s">
        <v>860</v>
      </c>
      <c r="B352" s="34" t="s">
        <v>861</v>
      </c>
      <c r="C352" s="35" t="s">
        <v>170</v>
      </c>
      <c r="D352" s="35" t="s">
        <v>52</v>
      </c>
      <c r="E352" s="9">
        <v>0.7</v>
      </c>
      <c r="F352" s="36"/>
      <c r="G352" s="33">
        <v>99</v>
      </c>
      <c r="H352" s="9">
        <v>61</v>
      </c>
      <c r="I352" s="9">
        <v>89</v>
      </c>
      <c r="J352" s="9">
        <v>51.5</v>
      </c>
      <c r="K352" s="9">
        <v>52</v>
      </c>
      <c r="L352" s="9">
        <v>57</v>
      </c>
      <c r="M352" s="4">
        <f t="shared" si="185"/>
        <v>409.5</v>
      </c>
      <c r="N352" s="33"/>
      <c r="O352" s="9">
        <f>IF($D352="理科",IF(AND($M352&gt;='高考-分数线'!$C$2,$G352&gt;='高考-分数线'!$D$2),36,IF($G352&gt;='高考-分数线'!$D$2,18,0)),IF($D352="文科",IF(AND($M352&gt;='高考-分数线'!$C$3,$G352&gt;='高考-分数线'!$D$3),36,IF($G352&gt;='高考-分数线'!$D$3,18,0))))</f>
        <v>0</v>
      </c>
      <c r="P352" s="9">
        <f>IF($D352="理科",IF(AND($M352&gt;='高考-分数线'!$C$2,H352&gt;='高考-分数线'!$E$2),36,IF(H352&gt;='高考-分数线'!$E$2,18,0)),IF($D352="文科",IF(AND($M352&gt;='高考-分数线'!$C$3,H352&gt;='高考-分数线'!$E$3),36,IF(H352&gt;='高考-分数线'!$E$3,18,0))))</f>
        <v>0</v>
      </c>
      <c r="Q352" s="9">
        <f>IF($D352="理科",IF(AND($M352&gt;='高考-分数线'!$C$2,I352&gt;='高考-分数线'!$F$2),36,IF(I352&gt;='高考-分数线'!$F$2,18,0)),IF($D352="文科",IF(AND($M352&gt;='高考-分数线'!$C$3,I352&gt;='高考-分数线'!$F$3),36,IF(I352&gt;='高考-分数线'!$F$3,18,0))))</f>
        <v>0</v>
      </c>
      <c r="R352" s="9">
        <f>IF($D352="理科",IF(AND($M352&gt;='高考-分数线'!$C$2,J352&gt;='高考-分数线'!$G$2),36,IF(J352&gt;='高考-分数线'!$G$2,18,0)),IF($D352="文科",IF(AND($M352&gt;='高考-分数线'!$C$3,J352&gt;='高考-分数线'!$G$3),36,IF(J352&gt;='高考-分数线'!$G$3,18,0))))</f>
        <v>0</v>
      </c>
      <c r="S352" s="9">
        <f>IF($D352="理科",IF(AND($M352&gt;='高考-分数线'!$C$2,K352&gt;='高考-分数线'!$H$2),36,IF(K352&gt;='高考-分数线'!$H$2,18,0)),IF($D352="文科",IF(AND($M352&gt;='高考-分数线'!$C$3,K352&gt;='高考-分数线'!$H$3),36,IF(K352&gt;='高考-分数线'!$H$3,18,0))))</f>
        <v>0</v>
      </c>
      <c r="T352" s="9">
        <f>IF($D352="理科",IF(AND($M352&gt;='高考-分数线'!$C$2,L352&gt;='高考-分数线'!$I$2),36,IF(L352&gt;='高考-分数线'!$I$2,18,0)),IF($D352="文科",IF(AND($M352&gt;='高考-分数线'!$C$3,L352&gt;='高考-分数线'!$I$3),36,IF(L352&gt;='高考-分数线'!$I$3,18,0))))</f>
        <v>0</v>
      </c>
      <c r="U352" s="33"/>
      <c r="V352" s="54" t="s">
        <v>74</v>
      </c>
      <c r="W352" s="9">
        <f t="shared" si="186"/>
        <v>0</v>
      </c>
      <c r="X352" s="54" t="s">
        <v>84</v>
      </c>
      <c r="Y352" s="9">
        <f t="shared" si="187"/>
        <v>0</v>
      </c>
      <c r="Z352" s="54" t="s">
        <v>88</v>
      </c>
      <c r="AA352" s="9">
        <f t="shared" si="188"/>
        <v>0</v>
      </c>
      <c r="AB352" s="54" t="s">
        <v>105</v>
      </c>
      <c r="AC352" s="9">
        <f t="shared" si="189"/>
        <v>0</v>
      </c>
      <c r="AD352" s="54" t="s">
        <v>110</v>
      </c>
      <c r="AE352" s="9">
        <f t="shared" si="190"/>
        <v>0</v>
      </c>
      <c r="AF352" s="54" t="s">
        <v>112</v>
      </c>
      <c r="AG352" s="9">
        <f t="shared" si="191"/>
        <v>0</v>
      </c>
      <c r="AH352" s="9"/>
      <c r="AI352" s="9" t="s">
        <v>74</v>
      </c>
      <c r="AJ352" s="9">
        <f t="shared" si="192"/>
        <v>0</v>
      </c>
      <c r="AK352" s="55" t="s">
        <v>81</v>
      </c>
      <c r="AL352" s="9">
        <f t="shared" si="193"/>
        <v>0</v>
      </c>
      <c r="AM352" s="9" t="s">
        <v>86</v>
      </c>
      <c r="AN352" s="9">
        <f t="shared" si="194"/>
        <v>0</v>
      </c>
      <c r="AO352" s="54" t="s">
        <v>105</v>
      </c>
      <c r="AP352" s="9">
        <f t="shared" si="195"/>
        <v>0</v>
      </c>
      <c r="AQ352" s="54" t="s">
        <v>110</v>
      </c>
      <c r="AR352" s="9">
        <f t="shared" si="196"/>
        <v>0</v>
      </c>
      <c r="AS352" s="54" t="s">
        <v>103</v>
      </c>
      <c r="AT352" s="9">
        <f t="shared" si="197"/>
        <v>0</v>
      </c>
      <c r="AU352" s="9"/>
      <c r="AV352" s="54" t="s">
        <v>74</v>
      </c>
      <c r="AW352" s="9">
        <f t="shared" si="198"/>
        <v>0</v>
      </c>
      <c r="AX352" s="54" t="s">
        <v>81</v>
      </c>
      <c r="AY352" s="9">
        <f t="shared" si="199"/>
        <v>0</v>
      </c>
      <c r="AZ352" s="54" t="s">
        <v>86</v>
      </c>
      <c r="BA352" s="9">
        <f t="shared" si="200"/>
        <v>0</v>
      </c>
      <c r="BB352" s="54" t="s">
        <v>105</v>
      </c>
      <c r="BC352" s="9">
        <f t="shared" si="201"/>
        <v>0</v>
      </c>
      <c r="BD352" s="54" t="s">
        <v>128</v>
      </c>
      <c r="BE352" s="9">
        <f t="shared" si="202"/>
        <v>0</v>
      </c>
      <c r="BF352" s="54" t="s">
        <v>112</v>
      </c>
      <c r="BG352" s="9">
        <f t="shared" si="203"/>
        <v>0</v>
      </c>
      <c r="BH352" s="9"/>
      <c r="BI352" s="54" t="s">
        <v>74</v>
      </c>
      <c r="BJ352" s="9">
        <f t="shared" si="204"/>
        <v>0</v>
      </c>
      <c r="BK352" s="55" t="s">
        <v>81</v>
      </c>
      <c r="BL352" s="9">
        <f t="shared" si="205"/>
        <v>0</v>
      </c>
      <c r="BM352" s="54" t="s">
        <v>86</v>
      </c>
      <c r="BN352" s="9">
        <f t="shared" si="206"/>
        <v>0</v>
      </c>
      <c r="BO352" s="54" t="s">
        <v>105</v>
      </c>
      <c r="BP352" s="9">
        <f t="shared" si="207"/>
        <v>0</v>
      </c>
      <c r="BQ352" s="54" t="s">
        <v>128</v>
      </c>
      <c r="BR352" s="9">
        <f t="shared" si="208"/>
        <v>0</v>
      </c>
      <c r="BS352" s="54" t="s">
        <v>112</v>
      </c>
      <c r="BT352" s="9">
        <f t="shared" si="209"/>
        <v>0</v>
      </c>
      <c r="BU352" s="9"/>
      <c r="BV352" s="54" t="s">
        <v>77</v>
      </c>
      <c r="BW352" s="9">
        <f t="shared" si="210"/>
        <v>0</v>
      </c>
      <c r="BX352" s="55" t="s">
        <v>81</v>
      </c>
      <c r="BY352" s="9">
        <f t="shared" si="211"/>
        <v>0</v>
      </c>
      <c r="BZ352" s="54" t="s">
        <v>86</v>
      </c>
      <c r="CA352" s="9">
        <f t="shared" si="212"/>
        <v>0</v>
      </c>
      <c r="CB352" s="54" t="s">
        <v>105</v>
      </c>
      <c r="CC352" s="9">
        <f t="shared" si="213"/>
        <v>0</v>
      </c>
      <c r="CD352" s="54" t="s">
        <v>108</v>
      </c>
      <c r="CE352" s="9">
        <f t="shared" si="214"/>
        <v>0</v>
      </c>
      <c r="CF352" s="54" t="s">
        <v>112</v>
      </c>
      <c r="CG352" s="9">
        <f t="shared" si="215"/>
        <v>0</v>
      </c>
      <c r="CH352" s="9"/>
      <c r="CI352" s="54" t="s">
        <v>77</v>
      </c>
      <c r="CJ352" s="9">
        <f t="shared" si="216"/>
        <v>0</v>
      </c>
      <c r="CK352" s="55" t="s">
        <v>81</v>
      </c>
      <c r="CL352" s="9">
        <f t="shared" si="217"/>
        <v>0</v>
      </c>
      <c r="CM352" s="54" t="s">
        <v>86</v>
      </c>
      <c r="CN352" s="9">
        <f t="shared" si="218"/>
        <v>0</v>
      </c>
      <c r="CO352" s="54" t="s">
        <v>105</v>
      </c>
      <c r="CP352" s="9">
        <f t="shared" si="219"/>
        <v>0</v>
      </c>
      <c r="CQ352" s="54" t="s">
        <v>108</v>
      </c>
      <c r="CR352" s="9">
        <f t="shared" si="220"/>
        <v>0</v>
      </c>
      <c r="CS352" s="54" t="s">
        <v>112</v>
      </c>
      <c r="CT352" s="9">
        <f t="shared" si="221"/>
        <v>0</v>
      </c>
    </row>
    <row r="353" spans="1:98" x14ac:dyDescent="0.15">
      <c r="A353" s="33" t="s">
        <v>862</v>
      </c>
      <c r="B353" s="34" t="s">
        <v>863</v>
      </c>
      <c r="C353" s="35" t="s">
        <v>170</v>
      </c>
      <c r="D353" s="35" t="s">
        <v>52</v>
      </c>
      <c r="E353" s="9"/>
      <c r="F353" s="36"/>
      <c r="G353" s="33">
        <v>87</v>
      </c>
      <c r="H353" s="9">
        <v>30</v>
      </c>
      <c r="I353" s="9">
        <v>101</v>
      </c>
      <c r="J353" s="9">
        <v>54.5</v>
      </c>
      <c r="K353" s="9">
        <v>51</v>
      </c>
      <c r="L353" s="9">
        <v>86</v>
      </c>
      <c r="M353" s="4">
        <f t="shared" si="185"/>
        <v>409.5</v>
      </c>
      <c r="N353" s="33"/>
      <c r="O353" s="9">
        <f>IF($D353="理科",IF(AND($M353&gt;='高考-分数线'!$C$2,$G353&gt;='高考-分数线'!$D$2),36,IF($G353&gt;='高考-分数线'!$D$2,18,0)),IF($D353="文科",IF(AND($M353&gt;='高考-分数线'!$C$3,$G353&gt;='高考-分数线'!$D$3),36,IF($G353&gt;='高考-分数线'!$D$3,18,0))))</f>
        <v>0</v>
      </c>
      <c r="P353" s="9">
        <f>IF($D353="理科",IF(AND($M353&gt;='高考-分数线'!$C$2,H353&gt;='高考-分数线'!$E$2),36,IF(H353&gt;='高考-分数线'!$E$2,18,0)),IF($D353="文科",IF(AND($M353&gt;='高考-分数线'!$C$3,H353&gt;='高考-分数线'!$E$3),36,IF(H353&gt;='高考-分数线'!$E$3,18,0))))</f>
        <v>0</v>
      </c>
      <c r="Q353" s="9">
        <f>IF($D353="理科",IF(AND($M353&gt;='高考-分数线'!$C$2,I353&gt;='高考-分数线'!$F$2),36,IF(I353&gt;='高考-分数线'!$F$2,18,0)),IF($D353="文科",IF(AND($M353&gt;='高考-分数线'!$C$3,I353&gt;='高考-分数线'!$F$3),36,IF(I353&gt;='高考-分数线'!$F$3,18,0))))</f>
        <v>0</v>
      </c>
      <c r="R353" s="9">
        <f>IF($D353="理科",IF(AND($M353&gt;='高考-分数线'!$C$2,J353&gt;='高考-分数线'!$G$2),36,IF(J353&gt;='高考-分数线'!$G$2,18,0)),IF($D353="文科",IF(AND($M353&gt;='高考-分数线'!$C$3,J353&gt;='高考-分数线'!$G$3),36,IF(J353&gt;='高考-分数线'!$G$3,18,0))))</f>
        <v>0</v>
      </c>
      <c r="S353" s="9">
        <f>IF($D353="理科",IF(AND($M353&gt;='高考-分数线'!$C$2,K353&gt;='高考-分数线'!$H$2),36,IF(K353&gt;='高考-分数线'!$H$2,18,0)),IF($D353="文科",IF(AND($M353&gt;='高考-分数线'!$C$3,K353&gt;='高考-分数线'!$H$3),36,IF(K353&gt;='高考-分数线'!$H$3,18,0))))</f>
        <v>0</v>
      </c>
      <c r="T353" s="9">
        <f>IF($D353="理科",IF(AND($M353&gt;='高考-分数线'!$C$2,L353&gt;='高考-分数线'!$I$2),36,IF(L353&gt;='高考-分数线'!$I$2,18,0)),IF($D353="文科",IF(AND($M353&gt;='高考-分数线'!$C$3,L353&gt;='高考-分数线'!$I$3),36,IF(L353&gt;='高考-分数线'!$I$3,18,0))))</f>
        <v>18</v>
      </c>
      <c r="U353" s="33"/>
      <c r="V353" s="54" t="s">
        <v>74</v>
      </c>
      <c r="W353" s="9">
        <f t="shared" si="186"/>
        <v>0</v>
      </c>
      <c r="X353" s="54" t="s">
        <v>79</v>
      </c>
      <c r="Y353" s="9">
        <f t="shared" si="187"/>
        <v>0</v>
      </c>
      <c r="Z353" s="54" t="s">
        <v>86</v>
      </c>
      <c r="AA353" s="9">
        <f t="shared" si="188"/>
        <v>0</v>
      </c>
      <c r="AB353" s="54" t="s">
        <v>107</v>
      </c>
      <c r="AC353" s="9">
        <f t="shared" si="189"/>
        <v>0</v>
      </c>
      <c r="AD353" s="54" t="s">
        <v>110</v>
      </c>
      <c r="AE353" s="9">
        <f t="shared" si="190"/>
        <v>0</v>
      </c>
      <c r="AF353" s="54" t="s">
        <v>103</v>
      </c>
      <c r="AG353" s="9">
        <f t="shared" si="191"/>
        <v>1.8</v>
      </c>
      <c r="AH353" s="9"/>
      <c r="AI353" s="9" t="s">
        <v>73</v>
      </c>
      <c r="AJ353" s="9">
        <f t="shared" si="192"/>
        <v>0</v>
      </c>
      <c r="AK353" s="55" t="s">
        <v>79</v>
      </c>
      <c r="AL353" s="9">
        <f t="shared" si="193"/>
        <v>0</v>
      </c>
      <c r="AM353" s="9" t="s">
        <v>85</v>
      </c>
      <c r="AN353" s="9">
        <f t="shared" si="194"/>
        <v>0</v>
      </c>
      <c r="AO353" s="54" t="s">
        <v>105</v>
      </c>
      <c r="AP353" s="9">
        <f t="shared" si="195"/>
        <v>0</v>
      </c>
      <c r="AQ353" s="54" t="s">
        <v>110</v>
      </c>
      <c r="AR353" s="9">
        <f t="shared" si="196"/>
        <v>0</v>
      </c>
      <c r="AS353" s="54" t="s">
        <v>103</v>
      </c>
      <c r="AT353" s="9">
        <f t="shared" si="197"/>
        <v>1.8</v>
      </c>
      <c r="AU353" s="9"/>
      <c r="AV353" s="54" t="s">
        <v>73</v>
      </c>
      <c r="AW353" s="9">
        <f t="shared" si="198"/>
        <v>0</v>
      </c>
      <c r="AX353" s="54" t="s">
        <v>132</v>
      </c>
      <c r="AY353" s="9">
        <f t="shared" si="199"/>
        <v>0</v>
      </c>
      <c r="AZ353" s="54" t="s">
        <v>86</v>
      </c>
      <c r="BA353" s="9">
        <f t="shared" si="200"/>
        <v>0</v>
      </c>
      <c r="BB353" s="54" t="s">
        <v>123</v>
      </c>
      <c r="BC353" s="9">
        <f t="shared" si="201"/>
        <v>0</v>
      </c>
      <c r="BD353" s="54" t="s">
        <v>128</v>
      </c>
      <c r="BE353" s="9">
        <f t="shared" si="202"/>
        <v>0</v>
      </c>
      <c r="BF353" s="54" t="s">
        <v>126</v>
      </c>
      <c r="BG353" s="9">
        <f t="shared" si="203"/>
        <v>2.7</v>
      </c>
      <c r="BH353" s="9"/>
      <c r="BI353" s="54" t="s">
        <v>73</v>
      </c>
      <c r="BJ353" s="9">
        <f t="shared" si="204"/>
        <v>0</v>
      </c>
      <c r="BK353" s="55" t="s">
        <v>132</v>
      </c>
      <c r="BL353" s="9">
        <f t="shared" si="205"/>
        <v>0</v>
      </c>
      <c r="BM353" s="54" t="s">
        <v>86</v>
      </c>
      <c r="BN353" s="9">
        <f t="shared" si="206"/>
        <v>0</v>
      </c>
      <c r="BO353" s="54" t="s">
        <v>123</v>
      </c>
      <c r="BP353" s="9">
        <f t="shared" si="207"/>
        <v>0</v>
      </c>
      <c r="BQ353" s="54" t="s">
        <v>128</v>
      </c>
      <c r="BR353" s="9">
        <f t="shared" si="208"/>
        <v>0</v>
      </c>
      <c r="BS353" s="54" t="s">
        <v>126</v>
      </c>
      <c r="BT353" s="9">
        <f t="shared" si="209"/>
        <v>2.7</v>
      </c>
      <c r="BU353" s="9"/>
      <c r="BV353" s="54" t="s">
        <v>136</v>
      </c>
      <c r="BW353" s="9">
        <f t="shared" si="210"/>
        <v>0</v>
      </c>
      <c r="BX353" s="55" t="s">
        <v>80</v>
      </c>
      <c r="BY353" s="9">
        <f t="shared" si="211"/>
        <v>0</v>
      </c>
      <c r="BZ353" s="54" t="s">
        <v>90</v>
      </c>
      <c r="CA353" s="9">
        <f t="shared" si="212"/>
        <v>0</v>
      </c>
      <c r="CB353" s="54" t="s">
        <v>105</v>
      </c>
      <c r="CC353" s="9">
        <f t="shared" si="213"/>
        <v>0</v>
      </c>
      <c r="CD353" s="54" t="s">
        <v>108</v>
      </c>
      <c r="CE353" s="9">
        <f t="shared" si="214"/>
        <v>0</v>
      </c>
      <c r="CF353" s="54" t="s">
        <v>126</v>
      </c>
      <c r="CG353" s="9">
        <f t="shared" si="215"/>
        <v>4.5</v>
      </c>
      <c r="CH353" s="9"/>
      <c r="CI353" s="54" t="s">
        <v>136</v>
      </c>
      <c r="CJ353" s="9">
        <f t="shared" si="216"/>
        <v>0</v>
      </c>
      <c r="CK353" s="55" t="s">
        <v>80</v>
      </c>
      <c r="CL353" s="9">
        <f t="shared" si="217"/>
        <v>0</v>
      </c>
      <c r="CM353" s="54" t="s">
        <v>90</v>
      </c>
      <c r="CN353" s="9">
        <f t="shared" si="218"/>
        <v>0</v>
      </c>
      <c r="CO353" s="54" t="s">
        <v>105</v>
      </c>
      <c r="CP353" s="9">
        <f t="shared" si="219"/>
        <v>0</v>
      </c>
      <c r="CQ353" s="54" t="s">
        <v>108</v>
      </c>
      <c r="CR353" s="9">
        <f t="shared" si="220"/>
        <v>0</v>
      </c>
      <c r="CS353" s="54" t="s">
        <v>126</v>
      </c>
      <c r="CT353" s="9">
        <f t="shared" si="221"/>
        <v>4.5</v>
      </c>
    </row>
    <row r="354" spans="1:98" x14ac:dyDescent="0.15">
      <c r="A354" s="33" t="s">
        <v>864</v>
      </c>
      <c r="B354" s="34" t="s">
        <v>865</v>
      </c>
      <c r="C354" s="35" t="s">
        <v>170</v>
      </c>
      <c r="D354" s="35" t="s">
        <v>52</v>
      </c>
      <c r="E354" s="9"/>
      <c r="F354" s="36"/>
      <c r="G354" s="33">
        <v>99</v>
      </c>
      <c r="H354" s="9">
        <v>69</v>
      </c>
      <c r="I354" s="9">
        <v>72</v>
      </c>
      <c r="J354" s="9">
        <v>55.5</v>
      </c>
      <c r="K354" s="9">
        <v>56</v>
      </c>
      <c r="L354" s="9">
        <v>57</v>
      </c>
      <c r="M354" s="4">
        <f t="shared" si="185"/>
        <v>408.5</v>
      </c>
      <c r="N354" s="33"/>
      <c r="O354" s="9">
        <f>IF($D354="理科",IF(AND($M354&gt;='高考-分数线'!$C$2,$G354&gt;='高考-分数线'!$D$2),36,IF($G354&gt;='高考-分数线'!$D$2,18,0)),IF($D354="文科",IF(AND($M354&gt;='高考-分数线'!$C$3,$G354&gt;='高考-分数线'!$D$3),36,IF($G354&gt;='高考-分数线'!$D$3,18,0))))</f>
        <v>0</v>
      </c>
      <c r="P354" s="9">
        <f>IF($D354="理科",IF(AND($M354&gt;='高考-分数线'!$C$2,H354&gt;='高考-分数线'!$E$2),36,IF(H354&gt;='高考-分数线'!$E$2,18,0)),IF($D354="文科",IF(AND($M354&gt;='高考-分数线'!$C$3,H354&gt;='高考-分数线'!$E$3),36,IF(H354&gt;='高考-分数线'!$E$3,18,0))))</f>
        <v>0</v>
      </c>
      <c r="Q354" s="9">
        <f>IF($D354="理科",IF(AND($M354&gt;='高考-分数线'!$C$2,I354&gt;='高考-分数线'!$F$2),36,IF(I354&gt;='高考-分数线'!$F$2,18,0)),IF($D354="文科",IF(AND($M354&gt;='高考-分数线'!$C$3,I354&gt;='高考-分数线'!$F$3),36,IF(I354&gt;='高考-分数线'!$F$3,18,0))))</f>
        <v>0</v>
      </c>
      <c r="R354" s="9">
        <f>IF($D354="理科",IF(AND($M354&gt;='高考-分数线'!$C$2,J354&gt;='高考-分数线'!$G$2),36,IF(J354&gt;='高考-分数线'!$G$2,18,0)),IF($D354="文科",IF(AND($M354&gt;='高考-分数线'!$C$3,J354&gt;='高考-分数线'!$G$3),36,IF(J354&gt;='高考-分数线'!$G$3,18,0))))</f>
        <v>0</v>
      </c>
      <c r="S354" s="9">
        <f>IF($D354="理科",IF(AND($M354&gt;='高考-分数线'!$C$2,K354&gt;='高考-分数线'!$H$2),36,IF(K354&gt;='高考-分数线'!$H$2,18,0)),IF($D354="文科",IF(AND($M354&gt;='高考-分数线'!$C$3,K354&gt;='高考-分数线'!$H$3),36,IF(K354&gt;='高考-分数线'!$H$3,18,0))))</f>
        <v>0</v>
      </c>
      <c r="T354" s="9">
        <f>IF($D354="理科",IF(AND($M354&gt;='高考-分数线'!$C$2,L354&gt;='高考-分数线'!$I$2),36,IF(L354&gt;='高考-分数线'!$I$2,18,0)),IF($D354="文科",IF(AND($M354&gt;='高考-分数线'!$C$3,L354&gt;='高考-分数线'!$I$3),36,IF(L354&gt;='高考-分数线'!$I$3,18,0))))</f>
        <v>0</v>
      </c>
      <c r="U354" s="33"/>
      <c r="V354" s="54" t="s">
        <v>76</v>
      </c>
      <c r="W354" s="9">
        <f t="shared" si="186"/>
        <v>0</v>
      </c>
      <c r="X354" s="54" t="s">
        <v>83</v>
      </c>
      <c r="Y354" s="9">
        <f t="shared" si="187"/>
        <v>0</v>
      </c>
      <c r="Z354" s="54" t="s">
        <v>85</v>
      </c>
      <c r="AA354" s="9">
        <f t="shared" si="188"/>
        <v>0</v>
      </c>
      <c r="AB354" s="54" t="s">
        <v>107</v>
      </c>
      <c r="AC354" s="9">
        <f t="shared" si="189"/>
        <v>0</v>
      </c>
      <c r="AD354" s="54" t="s">
        <v>111</v>
      </c>
      <c r="AE354" s="9">
        <f t="shared" si="190"/>
        <v>0</v>
      </c>
      <c r="AF354" s="54" t="s">
        <v>112</v>
      </c>
      <c r="AG354" s="9">
        <f t="shared" si="191"/>
        <v>0</v>
      </c>
      <c r="AH354" s="9"/>
      <c r="AI354" s="9" t="s">
        <v>75</v>
      </c>
      <c r="AJ354" s="9">
        <f t="shared" si="192"/>
        <v>0</v>
      </c>
      <c r="AK354" s="55" t="s">
        <v>81</v>
      </c>
      <c r="AL354" s="9">
        <f t="shared" si="193"/>
        <v>0</v>
      </c>
      <c r="AM354" s="9" t="s">
        <v>90</v>
      </c>
      <c r="AN354" s="9">
        <f t="shared" si="194"/>
        <v>0</v>
      </c>
      <c r="AO354" s="54" t="s">
        <v>123</v>
      </c>
      <c r="AP354" s="9">
        <f t="shared" si="195"/>
        <v>0</v>
      </c>
      <c r="AQ354" s="54" t="s">
        <v>110</v>
      </c>
      <c r="AR354" s="9">
        <f t="shared" si="196"/>
        <v>0</v>
      </c>
      <c r="AS354" s="54" t="s">
        <v>103</v>
      </c>
      <c r="AT354" s="9">
        <f t="shared" si="197"/>
        <v>0</v>
      </c>
      <c r="AU354" s="9"/>
      <c r="AV354" s="54" t="s">
        <v>74</v>
      </c>
      <c r="AW354" s="9">
        <f t="shared" si="198"/>
        <v>0</v>
      </c>
      <c r="AX354" s="54" t="s">
        <v>81</v>
      </c>
      <c r="AY354" s="9">
        <f t="shared" si="199"/>
        <v>0</v>
      </c>
      <c r="AZ354" s="54" t="s">
        <v>86</v>
      </c>
      <c r="BA354" s="9">
        <f t="shared" si="200"/>
        <v>0</v>
      </c>
      <c r="BB354" s="54" t="s">
        <v>123</v>
      </c>
      <c r="BC354" s="9">
        <f t="shared" si="201"/>
        <v>0</v>
      </c>
      <c r="BD354" s="54" t="s">
        <v>128</v>
      </c>
      <c r="BE354" s="9">
        <f t="shared" si="202"/>
        <v>0</v>
      </c>
      <c r="BF354" s="54" t="s">
        <v>103</v>
      </c>
      <c r="BG354" s="9">
        <f t="shared" si="203"/>
        <v>0</v>
      </c>
      <c r="BH354" s="9"/>
      <c r="BI354" s="54" t="s">
        <v>74</v>
      </c>
      <c r="BJ354" s="9">
        <f t="shared" si="204"/>
        <v>0</v>
      </c>
      <c r="BK354" s="55" t="s">
        <v>81</v>
      </c>
      <c r="BL354" s="9">
        <f t="shared" si="205"/>
        <v>0</v>
      </c>
      <c r="BM354" s="54" t="s">
        <v>86</v>
      </c>
      <c r="BN354" s="9">
        <f t="shared" si="206"/>
        <v>0</v>
      </c>
      <c r="BO354" s="54" t="s">
        <v>123</v>
      </c>
      <c r="BP354" s="9">
        <f t="shared" si="207"/>
        <v>0</v>
      </c>
      <c r="BQ354" s="54" t="s">
        <v>128</v>
      </c>
      <c r="BR354" s="9">
        <f t="shared" si="208"/>
        <v>0</v>
      </c>
      <c r="BS354" s="54" t="s">
        <v>103</v>
      </c>
      <c r="BT354" s="9">
        <f t="shared" si="209"/>
        <v>0</v>
      </c>
      <c r="BU354" s="9"/>
      <c r="BV354" s="54" t="s">
        <v>75</v>
      </c>
      <c r="BW354" s="9">
        <f t="shared" si="210"/>
        <v>0</v>
      </c>
      <c r="BX354" s="55" t="s">
        <v>139</v>
      </c>
      <c r="BY354" s="9">
        <f t="shared" si="211"/>
        <v>0</v>
      </c>
      <c r="BZ354" s="54" t="s">
        <v>89</v>
      </c>
      <c r="CA354" s="9">
        <f t="shared" si="212"/>
        <v>0</v>
      </c>
      <c r="CB354" s="54" t="s">
        <v>123</v>
      </c>
      <c r="CC354" s="9">
        <f t="shared" si="213"/>
        <v>0</v>
      </c>
      <c r="CD354" s="54" t="s">
        <v>111</v>
      </c>
      <c r="CE354" s="9">
        <f t="shared" si="214"/>
        <v>0</v>
      </c>
      <c r="CF354" s="54" t="s">
        <v>126</v>
      </c>
      <c r="CG354" s="9">
        <f t="shared" si="215"/>
        <v>0</v>
      </c>
      <c r="CH354" s="9"/>
      <c r="CI354" s="54" t="s">
        <v>75</v>
      </c>
      <c r="CJ354" s="9">
        <f t="shared" si="216"/>
        <v>0</v>
      </c>
      <c r="CK354" s="55" t="s">
        <v>139</v>
      </c>
      <c r="CL354" s="9">
        <f t="shared" si="217"/>
        <v>0</v>
      </c>
      <c r="CM354" s="54" t="s">
        <v>89</v>
      </c>
      <c r="CN354" s="9">
        <f t="shared" si="218"/>
        <v>0</v>
      </c>
      <c r="CO354" s="54" t="s">
        <v>123</v>
      </c>
      <c r="CP354" s="9">
        <f t="shared" si="219"/>
        <v>0</v>
      </c>
      <c r="CQ354" s="54" t="s">
        <v>111</v>
      </c>
      <c r="CR354" s="9">
        <f t="shared" si="220"/>
        <v>0</v>
      </c>
      <c r="CS354" s="54" t="s">
        <v>126</v>
      </c>
      <c r="CT354" s="9">
        <f t="shared" si="221"/>
        <v>0</v>
      </c>
    </row>
    <row r="355" spans="1:98" x14ac:dyDescent="0.15">
      <c r="A355" s="33" t="s">
        <v>866</v>
      </c>
      <c r="B355" s="34" t="s">
        <v>867</v>
      </c>
      <c r="C355" s="35" t="s">
        <v>170</v>
      </c>
      <c r="D355" s="35" t="s">
        <v>52</v>
      </c>
      <c r="E355" s="9"/>
      <c r="F355" s="36"/>
      <c r="G355" s="33">
        <v>98</v>
      </c>
      <c r="H355" s="9">
        <v>66</v>
      </c>
      <c r="I355" s="9">
        <v>101</v>
      </c>
      <c r="J355" s="9">
        <v>58</v>
      </c>
      <c r="K355" s="9">
        <v>37</v>
      </c>
      <c r="L355" s="9">
        <v>48</v>
      </c>
      <c r="M355" s="4">
        <f t="shared" si="185"/>
        <v>408</v>
      </c>
      <c r="N355" s="33"/>
      <c r="O355" s="9">
        <f>IF($D355="理科",IF(AND($M355&gt;='高考-分数线'!$C$2,$G355&gt;='高考-分数线'!$D$2),36,IF($G355&gt;='高考-分数线'!$D$2,18,0)),IF($D355="文科",IF(AND($M355&gt;='高考-分数线'!$C$3,$G355&gt;='高考-分数线'!$D$3),36,IF($G355&gt;='高考-分数线'!$D$3,18,0))))</f>
        <v>0</v>
      </c>
      <c r="P355" s="9">
        <f>IF($D355="理科",IF(AND($M355&gt;='高考-分数线'!$C$2,H355&gt;='高考-分数线'!$E$2),36,IF(H355&gt;='高考-分数线'!$E$2,18,0)),IF($D355="文科",IF(AND($M355&gt;='高考-分数线'!$C$3,H355&gt;='高考-分数线'!$E$3),36,IF(H355&gt;='高考-分数线'!$E$3,18,0))))</f>
        <v>0</v>
      </c>
      <c r="Q355" s="9">
        <f>IF($D355="理科",IF(AND($M355&gt;='高考-分数线'!$C$2,I355&gt;='高考-分数线'!$F$2),36,IF(I355&gt;='高考-分数线'!$F$2,18,0)),IF($D355="文科",IF(AND($M355&gt;='高考-分数线'!$C$3,I355&gt;='高考-分数线'!$F$3),36,IF(I355&gt;='高考-分数线'!$F$3,18,0))))</f>
        <v>0</v>
      </c>
      <c r="R355" s="9">
        <f>IF($D355="理科",IF(AND($M355&gt;='高考-分数线'!$C$2,J355&gt;='高考-分数线'!$G$2),36,IF(J355&gt;='高考-分数线'!$G$2,18,0)),IF($D355="文科",IF(AND($M355&gt;='高考-分数线'!$C$3,J355&gt;='高考-分数线'!$G$3),36,IF(J355&gt;='高考-分数线'!$G$3,18,0))))</f>
        <v>0</v>
      </c>
      <c r="S355" s="9">
        <f>IF($D355="理科",IF(AND($M355&gt;='高考-分数线'!$C$2,K355&gt;='高考-分数线'!$H$2),36,IF(K355&gt;='高考-分数线'!$H$2,18,0)),IF($D355="文科",IF(AND($M355&gt;='高考-分数线'!$C$3,K355&gt;='高考-分数线'!$H$3),36,IF(K355&gt;='高考-分数线'!$H$3,18,0))))</f>
        <v>0</v>
      </c>
      <c r="T355" s="9">
        <f>IF($D355="理科",IF(AND($M355&gt;='高考-分数线'!$C$2,L355&gt;='高考-分数线'!$I$2),36,IF(L355&gt;='高考-分数线'!$I$2,18,0)),IF($D355="文科",IF(AND($M355&gt;='高考-分数线'!$C$3,L355&gt;='高考-分数线'!$I$3),36,IF(L355&gt;='高考-分数线'!$I$3,18,0))))</f>
        <v>0</v>
      </c>
      <c r="U355" s="33"/>
      <c r="V355" s="54" t="s">
        <v>74</v>
      </c>
      <c r="W355" s="9">
        <f t="shared" si="186"/>
        <v>0</v>
      </c>
      <c r="X355" s="54" t="s">
        <v>84</v>
      </c>
      <c r="Y355" s="9">
        <f t="shared" si="187"/>
        <v>0</v>
      </c>
      <c r="Z355" s="54" t="s">
        <v>88</v>
      </c>
      <c r="AA355" s="9">
        <f t="shared" si="188"/>
        <v>0</v>
      </c>
      <c r="AB355" s="54" t="s">
        <v>105</v>
      </c>
      <c r="AC355" s="9">
        <f t="shared" si="189"/>
        <v>0</v>
      </c>
      <c r="AD355" s="54" t="s">
        <v>110</v>
      </c>
      <c r="AE355" s="9">
        <f t="shared" si="190"/>
        <v>0</v>
      </c>
      <c r="AF355" s="54" t="s">
        <v>112</v>
      </c>
      <c r="AG355" s="9">
        <f t="shared" si="191"/>
        <v>0</v>
      </c>
      <c r="AH355" s="9"/>
      <c r="AI355" s="9" t="s">
        <v>74</v>
      </c>
      <c r="AJ355" s="9">
        <f t="shared" si="192"/>
        <v>0</v>
      </c>
      <c r="AK355" s="55" t="s">
        <v>81</v>
      </c>
      <c r="AL355" s="9">
        <f t="shared" si="193"/>
        <v>0</v>
      </c>
      <c r="AM355" s="9" t="s">
        <v>86</v>
      </c>
      <c r="AN355" s="9">
        <f t="shared" si="194"/>
        <v>0</v>
      </c>
      <c r="AO355" s="54" t="s">
        <v>123</v>
      </c>
      <c r="AP355" s="9">
        <f t="shared" si="195"/>
        <v>0</v>
      </c>
      <c r="AQ355" s="54" t="s">
        <v>111</v>
      </c>
      <c r="AR355" s="9">
        <f t="shared" si="196"/>
        <v>0</v>
      </c>
      <c r="AS355" s="54" t="s">
        <v>103</v>
      </c>
      <c r="AT355" s="9">
        <f t="shared" si="197"/>
        <v>0</v>
      </c>
      <c r="AU355" s="9"/>
      <c r="AV355" s="54" t="s">
        <v>74</v>
      </c>
      <c r="AW355" s="9">
        <f t="shared" si="198"/>
        <v>0</v>
      </c>
      <c r="AX355" s="54" t="s">
        <v>81</v>
      </c>
      <c r="AY355" s="9">
        <f t="shared" si="199"/>
        <v>0</v>
      </c>
      <c r="AZ355" s="54" t="s">
        <v>86</v>
      </c>
      <c r="BA355" s="9">
        <f t="shared" si="200"/>
        <v>0</v>
      </c>
      <c r="BB355" s="54" t="s">
        <v>105</v>
      </c>
      <c r="BC355" s="9">
        <f t="shared" si="201"/>
        <v>0</v>
      </c>
      <c r="BD355" s="54" t="s">
        <v>133</v>
      </c>
      <c r="BE355" s="9">
        <f t="shared" si="202"/>
        <v>0</v>
      </c>
      <c r="BF355" s="54" t="s">
        <v>112</v>
      </c>
      <c r="BG355" s="9">
        <f t="shared" si="203"/>
        <v>0</v>
      </c>
      <c r="BH355" s="9"/>
      <c r="BI355" s="54" t="s">
        <v>74</v>
      </c>
      <c r="BJ355" s="9">
        <f t="shared" si="204"/>
        <v>0</v>
      </c>
      <c r="BK355" s="55" t="s">
        <v>81</v>
      </c>
      <c r="BL355" s="9">
        <f t="shared" si="205"/>
        <v>0</v>
      </c>
      <c r="BM355" s="54" t="s">
        <v>86</v>
      </c>
      <c r="BN355" s="9">
        <f t="shared" si="206"/>
        <v>0</v>
      </c>
      <c r="BO355" s="54" t="s">
        <v>105</v>
      </c>
      <c r="BP355" s="9">
        <f t="shared" si="207"/>
        <v>0</v>
      </c>
      <c r="BQ355" s="54" t="s">
        <v>133</v>
      </c>
      <c r="BR355" s="9">
        <f t="shared" si="208"/>
        <v>0</v>
      </c>
      <c r="BS355" s="54" t="s">
        <v>112</v>
      </c>
      <c r="BT355" s="9">
        <f t="shared" si="209"/>
        <v>0</v>
      </c>
      <c r="BU355" s="9"/>
      <c r="BV355" s="54" t="s">
        <v>77</v>
      </c>
      <c r="BW355" s="9">
        <f t="shared" si="210"/>
        <v>0</v>
      </c>
      <c r="BX355" s="55" t="s">
        <v>81</v>
      </c>
      <c r="BY355" s="9">
        <f t="shared" si="211"/>
        <v>0</v>
      </c>
      <c r="BZ355" s="54" t="s">
        <v>86</v>
      </c>
      <c r="CA355" s="9">
        <f t="shared" si="212"/>
        <v>0</v>
      </c>
      <c r="CB355" s="54" t="s">
        <v>105</v>
      </c>
      <c r="CC355" s="9">
        <f t="shared" si="213"/>
        <v>0</v>
      </c>
      <c r="CD355" s="54" t="s">
        <v>108</v>
      </c>
      <c r="CE355" s="9">
        <f t="shared" si="214"/>
        <v>0</v>
      </c>
      <c r="CF355" s="54" t="s">
        <v>126</v>
      </c>
      <c r="CG355" s="9">
        <f t="shared" si="215"/>
        <v>0</v>
      </c>
      <c r="CH355" s="9"/>
      <c r="CI355" s="54" t="s">
        <v>77</v>
      </c>
      <c r="CJ355" s="9">
        <f t="shared" si="216"/>
        <v>0</v>
      </c>
      <c r="CK355" s="55" t="s">
        <v>81</v>
      </c>
      <c r="CL355" s="9">
        <f t="shared" si="217"/>
        <v>0</v>
      </c>
      <c r="CM355" s="54" t="s">
        <v>86</v>
      </c>
      <c r="CN355" s="9">
        <f t="shared" si="218"/>
        <v>0</v>
      </c>
      <c r="CO355" s="54" t="s">
        <v>105</v>
      </c>
      <c r="CP355" s="9">
        <f t="shared" si="219"/>
        <v>0</v>
      </c>
      <c r="CQ355" s="54" t="s">
        <v>108</v>
      </c>
      <c r="CR355" s="9">
        <f t="shared" si="220"/>
        <v>0</v>
      </c>
      <c r="CS355" s="54" t="s">
        <v>126</v>
      </c>
      <c r="CT355" s="9">
        <f t="shared" si="221"/>
        <v>0</v>
      </c>
    </row>
    <row r="356" spans="1:98" x14ac:dyDescent="0.15">
      <c r="A356" s="33" t="s">
        <v>868</v>
      </c>
      <c r="B356" s="34" t="s">
        <v>869</v>
      </c>
      <c r="C356" s="35" t="s">
        <v>170</v>
      </c>
      <c r="D356" s="35" t="s">
        <v>52</v>
      </c>
      <c r="E356" s="9"/>
      <c r="F356" s="36"/>
      <c r="G356" s="33">
        <v>102</v>
      </c>
      <c r="H356" s="9">
        <v>66</v>
      </c>
      <c r="I356" s="9">
        <v>81</v>
      </c>
      <c r="J356" s="9">
        <v>47.5</v>
      </c>
      <c r="K356" s="9">
        <v>55</v>
      </c>
      <c r="L356" s="9">
        <v>55.5</v>
      </c>
      <c r="M356" s="4">
        <f t="shared" si="185"/>
        <v>407</v>
      </c>
      <c r="N356" s="33"/>
      <c r="O356" s="9">
        <f>IF($D356="理科",IF(AND($M356&gt;='高考-分数线'!$C$2,$G356&gt;='高考-分数线'!$D$2),36,IF($G356&gt;='高考-分数线'!$D$2,18,0)),IF($D356="文科",IF(AND($M356&gt;='高考-分数线'!$C$3,$G356&gt;='高考-分数线'!$D$3),36,IF($G356&gt;='高考-分数线'!$D$3,18,0))))</f>
        <v>0</v>
      </c>
      <c r="P356" s="9">
        <f>IF($D356="理科",IF(AND($M356&gt;='高考-分数线'!$C$2,H356&gt;='高考-分数线'!$E$2),36,IF(H356&gt;='高考-分数线'!$E$2,18,0)),IF($D356="文科",IF(AND($M356&gt;='高考-分数线'!$C$3,H356&gt;='高考-分数线'!$E$3),36,IF(H356&gt;='高考-分数线'!$E$3,18,0))))</f>
        <v>0</v>
      </c>
      <c r="Q356" s="9">
        <f>IF($D356="理科",IF(AND($M356&gt;='高考-分数线'!$C$2,I356&gt;='高考-分数线'!$F$2),36,IF(I356&gt;='高考-分数线'!$F$2,18,0)),IF($D356="文科",IF(AND($M356&gt;='高考-分数线'!$C$3,I356&gt;='高考-分数线'!$F$3),36,IF(I356&gt;='高考-分数线'!$F$3,18,0))))</f>
        <v>0</v>
      </c>
      <c r="R356" s="9">
        <f>IF($D356="理科",IF(AND($M356&gt;='高考-分数线'!$C$2,J356&gt;='高考-分数线'!$G$2),36,IF(J356&gt;='高考-分数线'!$G$2,18,0)),IF($D356="文科",IF(AND($M356&gt;='高考-分数线'!$C$3,J356&gt;='高考-分数线'!$G$3),36,IF(J356&gt;='高考-分数线'!$G$3,18,0))))</f>
        <v>0</v>
      </c>
      <c r="S356" s="9">
        <f>IF($D356="理科",IF(AND($M356&gt;='高考-分数线'!$C$2,K356&gt;='高考-分数线'!$H$2),36,IF(K356&gt;='高考-分数线'!$H$2,18,0)),IF($D356="文科",IF(AND($M356&gt;='高考-分数线'!$C$3,K356&gt;='高考-分数线'!$H$3),36,IF(K356&gt;='高考-分数线'!$H$3,18,0))))</f>
        <v>0</v>
      </c>
      <c r="T356" s="9">
        <f>IF($D356="理科",IF(AND($M356&gt;='高考-分数线'!$C$2,L356&gt;='高考-分数线'!$I$2),36,IF(L356&gt;='高考-分数线'!$I$2,18,0)),IF($D356="文科",IF(AND($M356&gt;='高考-分数线'!$C$3,L356&gt;='高考-分数线'!$I$3),36,IF(L356&gt;='高考-分数线'!$I$3,18,0))))</f>
        <v>0</v>
      </c>
      <c r="U356" s="33"/>
      <c r="V356" s="54" t="s">
        <v>77</v>
      </c>
      <c r="W356" s="9">
        <f t="shared" si="186"/>
        <v>0</v>
      </c>
      <c r="X356" s="54" t="s">
        <v>82</v>
      </c>
      <c r="Y356" s="9">
        <f t="shared" si="187"/>
        <v>0</v>
      </c>
      <c r="Z356" s="54" t="s">
        <v>90</v>
      </c>
      <c r="AA356" s="9">
        <f t="shared" si="188"/>
        <v>0</v>
      </c>
      <c r="AB356" s="54" t="s">
        <v>105</v>
      </c>
      <c r="AC356" s="9">
        <f t="shared" si="189"/>
        <v>0</v>
      </c>
      <c r="AD356" s="54" t="s">
        <v>108</v>
      </c>
      <c r="AE356" s="9">
        <f t="shared" si="190"/>
        <v>0</v>
      </c>
      <c r="AF356" s="54" t="s">
        <v>103</v>
      </c>
      <c r="AG356" s="9">
        <f t="shared" si="191"/>
        <v>0</v>
      </c>
      <c r="AH356" s="9"/>
      <c r="AI356" s="9" t="s">
        <v>74</v>
      </c>
      <c r="AJ356" s="9">
        <f t="shared" si="192"/>
        <v>0</v>
      </c>
      <c r="AK356" s="55" t="s">
        <v>84</v>
      </c>
      <c r="AL356" s="9">
        <f t="shared" si="193"/>
        <v>0</v>
      </c>
      <c r="AM356" s="9" t="s">
        <v>87</v>
      </c>
      <c r="AN356" s="9">
        <f t="shared" si="194"/>
        <v>0</v>
      </c>
      <c r="AO356" s="54" t="s">
        <v>123</v>
      </c>
      <c r="AP356" s="9">
        <f t="shared" si="195"/>
        <v>0</v>
      </c>
      <c r="AQ356" s="54" t="s">
        <v>111</v>
      </c>
      <c r="AR356" s="9">
        <f t="shared" si="196"/>
        <v>0</v>
      </c>
      <c r="AS356" s="54" t="s">
        <v>103</v>
      </c>
      <c r="AT356" s="9">
        <f t="shared" si="197"/>
        <v>0</v>
      </c>
      <c r="AU356" s="9"/>
      <c r="AV356" s="54" t="s">
        <v>74</v>
      </c>
      <c r="AW356" s="9">
        <f t="shared" si="198"/>
        <v>0</v>
      </c>
      <c r="AX356" s="54" t="s">
        <v>84</v>
      </c>
      <c r="AY356" s="9">
        <f t="shared" si="199"/>
        <v>0</v>
      </c>
      <c r="AZ356" s="54" t="s">
        <v>87</v>
      </c>
      <c r="BA356" s="9">
        <f t="shared" si="200"/>
        <v>0</v>
      </c>
      <c r="BB356" s="54" t="s">
        <v>123</v>
      </c>
      <c r="BC356" s="9">
        <f t="shared" si="201"/>
        <v>0</v>
      </c>
      <c r="BD356" s="54" t="s">
        <v>133</v>
      </c>
      <c r="BE356" s="9">
        <f t="shared" si="202"/>
        <v>0</v>
      </c>
      <c r="BF356" s="54" t="s">
        <v>103</v>
      </c>
      <c r="BG356" s="9">
        <f t="shared" si="203"/>
        <v>0</v>
      </c>
      <c r="BH356" s="9"/>
      <c r="BI356" s="54" t="s">
        <v>74</v>
      </c>
      <c r="BJ356" s="9">
        <f t="shared" si="204"/>
        <v>0</v>
      </c>
      <c r="BK356" s="55" t="s">
        <v>84</v>
      </c>
      <c r="BL356" s="9">
        <f t="shared" si="205"/>
        <v>0</v>
      </c>
      <c r="BM356" s="54" t="s">
        <v>87</v>
      </c>
      <c r="BN356" s="9">
        <f t="shared" si="206"/>
        <v>0</v>
      </c>
      <c r="BO356" s="54" t="s">
        <v>123</v>
      </c>
      <c r="BP356" s="9">
        <f t="shared" si="207"/>
        <v>0</v>
      </c>
      <c r="BQ356" s="54" t="s">
        <v>133</v>
      </c>
      <c r="BR356" s="9">
        <f t="shared" si="208"/>
        <v>0</v>
      </c>
      <c r="BS356" s="54" t="s">
        <v>103</v>
      </c>
      <c r="BT356" s="9">
        <f t="shared" si="209"/>
        <v>0</v>
      </c>
      <c r="BU356" s="9"/>
      <c r="BV356" s="54" t="s">
        <v>75</v>
      </c>
      <c r="BW356" s="9">
        <f t="shared" si="210"/>
        <v>0</v>
      </c>
      <c r="BX356" s="55" t="s">
        <v>139</v>
      </c>
      <c r="BY356" s="9">
        <f t="shared" si="211"/>
        <v>0</v>
      </c>
      <c r="BZ356" s="54" t="s">
        <v>89</v>
      </c>
      <c r="CA356" s="9">
        <f t="shared" si="212"/>
        <v>0</v>
      </c>
      <c r="CB356" s="54" t="s">
        <v>123</v>
      </c>
      <c r="CC356" s="9">
        <f t="shared" si="213"/>
        <v>0</v>
      </c>
      <c r="CD356" s="54" t="s">
        <v>111</v>
      </c>
      <c r="CE356" s="9">
        <f t="shared" si="214"/>
        <v>0</v>
      </c>
      <c r="CF356" s="54" t="s">
        <v>126</v>
      </c>
      <c r="CG356" s="9">
        <f t="shared" si="215"/>
        <v>0</v>
      </c>
      <c r="CH356" s="9"/>
      <c r="CI356" s="54" t="s">
        <v>75</v>
      </c>
      <c r="CJ356" s="9">
        <f t="shared" si="216"/>
        <v>0</v>
      </c>
      <c r="CK356" s="55" t="s">
        <v>139</v>
      </c>
      <c r="CL356" s="9">
        <f t="shared" si="217"/>
        <v>0</v>
      </c>
      <c r="CM356" s="54" t="s">
        <v>89</v>
      </c>
      <c r="CN356" s="9">
        <f t="shared" si="218"/>
        <v>0</v>
      </c>
      <c r="CO356" s="54" t="s">
        <v>123</v>
      </c>
      <c r="CP356" s="9">
        <f t="shared" si="219"/>
        <v>0</v>
      </c>
      <c r="CQ356" s="54" t="s">
        <v>111</v>
      </c>
      <c r="CR356" s="9">
        <f t="shared" si="220"/>
        <v>0</v>
      </c>
      <c r="CS356" s="54" t="s">
        <v>126</v>
      </c>
      <c r="CT356" s="9">
        <f t="shared" si="221"/>
        <v>0</v>
      </c>
    </row>
    <row r="357" spans="1:98" x14ac:dyDescent="0.15">
      <c r="A357" s="33" t="s">
        <v>870</v>
      </c>
      <c r="B357" s="34" t="s">
        <v>871</v>
      </c>
      <c r="C357" s="35" t="s">
        <v>170</v>
      </c>
      <c r="D357" s="35" t="s">
        <v>52</v>
      </c>
      <c r="E357" s="9"/>
      <c r="F357" s="36"/>
      <c r="G357" s="33">
        <v>96</v>
      </c>
      <c r="H357" s="9">
        <v>77</v>
      </c>
      <c r="I357" s="9">
        <v>67</v>
      </c>
      <c r="J357" s="9">
        <v>59.5</v>
      </c>
      <c r="K357" s="9">
        <v>52</v>
      </c>
      <c r="L357" s="9">
        <v>54</v>
      </c>
      <c r="M357" s="4">
        <f t="shared" si="185"/>
        <v>405.5</v>
      </c>
      <c r="N357" s="33"/>
      <c r="O357" s="9">
        <f>IF($D357="理科",IF(AND($M357&gt;='高考-分数线'!$C$2,$G357&gt;='高考-分数线'!$D$2),36,IF($G357&gt;='高考-分数线'!$D$2,18,0)),IF($D357="文科",IF(AND($M357&gt;='高考-分数线'!$C$3,$G357&gt;='高考-分数线'!$D$3),36,IF($G357&gt;='高考-分数线'!$D$3,18,0))))</f>
        <v>0</v>
      </c>
      <c r="P357" s="9">
        <f>IF($D357="理科",IF(AND($M357&gt;='高考-分数线'!$C$2,H357&gt;='高考-分数线'!$E$2),36,IF(H357&gt;='高考-分数线'!$E$2,18,0)),IF($D357="文科",IF(AND($M357&gt;='高考-分数线'!$C$3,H357&gt;='高考-分数线'!$E$3),36,IF(H357&gt;='高考-分数线'!$E$3,18,0))))</f>
        <v>0</v>
      </c>
      <c r="Q357" s="9">
        <f>IF($D357="理科",IF(AND($M357&gt;='高考-分数线'!$C$2,I357&gt;='高考-分数线'!$F$2),36,IF(I357&gt;='高考-分数线'!$F$2,18,0)),IF($D357="文科",IF(AND($M357&gt;='高考-分数线'!$C$3,I357&gt;='高考-分数线'!$F$3),36,IF(I357&gt;='高考-分数线'!$F$3,18,0))))</f>
        <v>0</v>
      </c>
      <c r="R357" s="9">
        <f>IF($D357="理科",IF(AND($M357&gt;='高考-分数线'!$C$2,J357&gt;='高考-分数线'!$G$2),36,IF(J357&gt;='高考-分数线'!$G$2,18,0)),IF($D357="文科",IF(AND($M357&gt;='高考-分数线'!$C$3,J357&gt;='高考-分数线'!$G$3),36,IF(J357&gt;='高考-分数线'!$G$3,18,0))))</f>
        <v>0</v>
      </c>
      <c r="S357" s="9">
        <f>IF($D357="理科",IF(AND($M357&gt;='高考-分数线'!$C$2,K357&gt;='高考-分数线'!$H$2),36,IF(K357&gt;='高考-分数线'!$H$2,18,0)),IF($D357="文科",IF(AND($M357&gt;='高考-分数线'!$C$3,K357&gt;='高考-分数线'!$H$3),36,IF(K357&gt;='高考-分数线'!$H$3,18,0))))</f>
        <v>0</v>
      </c>
      <c r="T357" s="9">
        <f>IF($D357="理科",IF(AND($M357&gt;='高考-分数线'!$C$2,L357&gt;='高考-分数线'!$I$2),36,IF(L357&gt;='高考-分数线'!$I$2,18,0)),IF($D357="文科",IF(AND($M357&gt;='高考-分数线'!$C$3,L357&gt;='高考-分数线'!$I$3),36,IF(L357&gt;='高考-分数线'!$I$3,18,0))))</f>
        <v>0</v>
      </c>
      <c r="U357" s="33"/>
      <c r="V357" s="54" t="s">
        <v>74</v>
      </c>
      <c r="W357" s="9">
        <f t="shared" si="186"/>
        <v>0</v>
      </c>
      <c r="X357" s="54" t="s">
        <v>84</v>
      </c>
      <c r="Y357" s="9">
        <f t="shared" si="187"/>
        <v>0</v>
      </c>
      <c r="Z357" s="54" t="s">
        <v>88</v>
      </c>
      <c r="AA357" s="9">
        <f t="shared" si="188"/>
        <v>0</v>
      </c>
      <c r="AB357" s="54" t="s">
        <v>105</v>
      </c>
      <c r="AC357" s="9">
        <f t="shared" si="189"/>
        <v>0</v>
      </c>
      <c r="AD357" s="54" t="s">
        <v>110</v>
      </c>
      <c r="AE357" s="9">
        <f t="shared" si="190"/>
        <v>0</v>
      </c>
      <c r="AF357" s="54" t="s">
        <v>112</v>
      </c>
      <c r="AG357" s="9">
        <f t="shared" si="191"/>
        <v>0</v>
      </c>
      <c r="AH357" s="9"/>
      <c r="AI357" s="9" t="s">
        <v>77</v>
      </c>
      <c r="AJ357" s="9">
        <f t="shared" si="192"/>
        <v>0</v>
      </c>
      <c r="AK357" s="55" t="s">
        <v>80</v>
      </c>
      <c r="AL357" s="9">
        <f t="shared" si="193"/>
        <v>0</v>
      </c>
      <c r="AM357" s="9" t="s">
        <v>90</v>
      </c>
      <c r="AN357" s="9">
        <f t="shared" si="194"/>
        <v>0</v>
      </c>
      <c r="AO357" s="54" t="s">
        <v>123</v>
      </c>
      <c r="AP357" s="9">
        <f t="shared" si="195"/>
        <v>0</v>
      </c>
      <c r="AQ357" s="54" t="s">
        <v>110</v>
      </c>
      <c r="AR357" s="9">
        <f t="shared" si="196"/>
        <v>0</v>
      </c>
      <c r="AS357" s="54" t="s">
        <v>103</v>
      </c>
      <c r="AT357" s="9">
        <f t="shared" si="197"/>
        <v>0</v>
      </c>
      <c r="AU357" s="9"/>
      <c r="AV357" s="54" t="s">
        <v>73</v>
      </c>
      <c r="AW357" s="9">
        <f t="shared" si="198"/>
        <v>0</v>
      </c>
      <c r="AX357" s="54" t="s">
        <v>80</v>
      </c>
      <c r="AY357" s="9">
        <f t="shared" si="199"/>
        <v>0</v>
      </c>
      <c r="AZ357" s="54" t="s">
        <v>90</v>
      </c>
      <c r="BA357" s="9">
        <f t="shared" si="200"/>
        <v>0</v>
      </c>
      <c r="BB357" s="54" t="s">
        <v>105</v>
      </c>
      <c r="BC357" s="9">
        <f t="shared" si="201"/>
        <v>0</v>
      </c>
      <c r="BD357" s="54" t="s">
        <v>128</v>
      </c>
      <c r="BE357" s="9">
        <f t="shared" si="202"/>
        <v>0</v>
      </c>
      <c r="BF357" s="54" t="s">
        <v>112</v>
      </c>
      <c r="BG357" s="9">
        <f t="shared" si="203"/>
        <v>0</v>
      </c>
      <c r="BH357" s="9"/>
      <c r="BI357" s="54" t="s">
        <v>73</v>
      </c>
      <c r="BJ357" s="9">
        <f t="shared" si="204"/>
        <v>0</v>
      </c>
      <c r="BK357" s="55" t="s">
        <v>80</v>
      </c>
      <c r="BL357" s="9">
        <f t="shared" si="205"/>
        <v>0</v>
      </c>
      <c r="BM357" s="54" t="s">
        <v>90</v>
      </c>
      <c r="BN357" s="9">
        <f t="shared" si="206"/>
        <v>0</v>
      </c>
      <c r="BO357" s="54" t="s">
        <v>105</v>
      </c>
      <c r="BP357" s="9">
        <f t="shared" si="207"/>
        <v>0</v>
      </c>
      <c r="BQ357" s="54" t="s">
        <v>128</v>
      </c>
      <c r="BR357" s="9">
        <f t="shared" si="208"/>
        <v>0</v>
      </c>
      <c r="BS357" s="54" t="s">
        <v>112</v>
      </c>
      <c r="BT357" s="9">
        <f t="shared" si="209"/>
        <v>0</v>
      </c>
      <c r="BU357" s="9"/>
      <c r="BV357" s="54" t="s">
        <v>73</v>
      </c>
      <c r="BW357" s="9">
        <f t="shared" si="210"/>
        <v>0</v>
      </c>
      <c r="BX357" s="55" t="s">
        <v>84</v>
      </c>
      <c r="BY357" s="9">
        <f t="shared" si="211"/>
        <v>0</v>
      </c>
      <c r="BZ357" s="54" t="s">
        <v>85</v>
      </c>
      <c r="CA357" s="9">
        <f t="shared" si="212"/>
        <v>0</v>
      </c>
      <c r="CB357" s="54" t="s">
        <v>105</v>
      </c>
      <c r="CC357" s="9">
        <f t="shared" si="213"/>
        <v>0</v>
      </c>
      <c r="CD357" s="54" t="s">
        <v>108</v>
      </c>
      <c r="CE357" s="9">
        <f t="shared" si="214"/>
        <v>0</v>
      </c>
      <c r="CF357" s="54" t="s">
        <v>112</v>
      </c>
      <c r="CG357" s="9">
        <f t="shared" si="215"/>
        <v>0</v>
      </c>
      <c r="CH357" s="9"/>
      <c r="CI357" s="54" t="s">
        <v>73</v>
      </c>
      <c r="CJ357" s="9">
        <f t="shared" si="216"/>
        <v>0</v>
      </c>
      <c r="CK357" s="55" t="s">
        <v>84</v>
      </c>
      <c r="CL357" s="9">
        <f t="shared" si="217"/>
        <v>0</v>
      </c>
      <c r="CM357" s="54" t="s">
        <v>85</v>
      </c>
      <c r="CN357" s="9">
        <f t="shared" si="218"/>
        <v>0</v>
      </c>
      <c r="CO357" s="54" t="s">
        <v>105</v>
      </c>
      <c r="CP357" s="9">
        <f t="shared" si="219"/>
        <v>0</v>
      </c>
      <c r="CQ357" s="54" t="s">
        <v>108</v>
      </c>
      <c r="CR357" s="9">
        <f t="shared" si="220"/>
        <v>0</v>
      </c>
      <c r="CS357" s="54" t="s">
        <v>112</v>
      </c>
      <c r="CT357" s="9">
        <f t="shared" si="221"/>
        <v>0</v>
      </c>
    </row>
    <row r="358" spans="1:98" x14ac:dyDescent="0.15">
      <c r="A358" s="33" t="s">
        <v>872</v>
      </c>
      <c r="B358" s="34" t="s">
        <v>873</v>
      </c>
      <c r="C358" s="35" t="s">
        <v>170</v>
      </c>
      <c r="D358" s="35" t="s">
        <v>52</v>
      </c>
      <c r="E358" s="9"/>
      <c r="F358" s="36"/>
      <c r="G358" s="33">
        <v>110</v>
      </c>
      <c r="H358" s="9">
        <v>78</v>
      </c>
      <c r="I358" s="9">
        <v>38</v>
      </c>
      <c r="J358" s="9">
        <v>62.5</v>
      </c>
      <c r="K358" s="9">
        <v>39.5</v>
      </c>
      <c r="L358" s="9">
        <v>77</v>
      </c>
      <c r="M358" s="4">
        <f t="shared" si="185"/>
        <v>405</v>
      </c>
      <c r="N358" s="33"/>
      <c r="O358" s="9">
        <f>IF($D358="理科",IF(AND($M358&gt;='高考-分数线'!$C$2,$G358&gt;='高考-分数线'!$D$2),36,IF($G358&gt;='高考-分数线'!$D$2,18,0)),IF($D358="文科",IF(AND($M358&gt;='高考-分数线'!$C$3,$G358&gt;='高考-分数线'!$D$3),36,IF($G358&gt;='高考-分数线'!$D$3,18,0))))</f>
        <v>18</v>
      </c>
      <c r="P358" s="9">
        <f>IF($D358="理科",IF(AND($M358&gt;='高考-分数线'!$C$2,H358&gt;='高考-分数线'!$E$2),36,IF(H358&gt;='高考-分数线'!$E$2,18,0)),IF($D358="文科",IF(AND($M358&gt;='高考-分数线'!$C$3,H358&gt;='高考-分数线'!$E$3),36,IF(H358&gt;='高考-分数线'!$E$3,18,0))))</f>
        <v>18</v>
      </c>
      <c r="Q358" s="9">
        <f>IF($D358="理科",IF(AND($M358&gt;='高考-分数线'!$C$2,I358&gt;='高考-分数线'!$F$2),36,IF(I358&gt;='高考-分数线'!$F$2,18,0)),IF($D358="文科",IF(AND($M358&gt;='高考-分数线'!$C$3,I358&gt;='高考-分数线'!$F$3),36,IF(I358&gt;='高考-分数线'!$F$3,18,0))))</f>
        <v>0</v>
      </c>
      <c r="R358" s="9">
        <f>IF($D358="理科",IF(AND($M358&gt;='高考-分数线'!$C$2,J358&gt;='高考-分数线'!$G$2),36,IF(J358&gt;='高考-分数线'!$G$2,18,0)),IF($D358="文科",IF(AND($M358&gt;='高考-分数线'!$C$3,J358&gt;='高考-分数线'!$G$3),36,IF(J358&gt;='高考-分数线'!$G$3,18,0))))</f>
        <v>0</v>
      </c>
      <c r="S358" s="9">
        <f>IF($D358="理科",IF(AND($M358&gt;='高考-分数线'!$C$2,K358&gt;='高考-分数线'!$H$2),36,IF(K358&gt;='高考-分数线'!$H$2,18,0)),IF($D358="文科",IF(AND($M358&gt;='高考-分数线'!$C$3,K358&gt;='高考-分数线'!$H$3),36,IF(K358&gt;='高考-分数线'!$H$3,18,0))))</f>
        <v>0</v>
      </c>
      <c r="T358" s="9">
        <f>IF($D358="理科",IF(AND($M358&gt;='高考-分数线'!$C$2,L358&gt;='高考-分数线'!$I$2),36,IF(L358&gt;='高考-分数线'!$I$2,18,0)),IF($D358="文科",IF(AND($M358&gt;='高考-分数线'!$C$3,L358&gt;='高考-分数线'!$I$3),36,IF(L358&gt;='高考-分数线'!$I$3,18,0))))</f>
        <v>18</v>
      </c>
      <c r="U358" s="33"/>
      <c r="V358" s="54" t="s">
        <v>73</v>
      </c>
      <c r="W358" s="9">
        <f t="shared" si="186"/>
        <v>1.8</v>
      </c>
      <c r="X358" s="54" t="s">
        <v>80</v>
      </c>
      <c r="Y358" s="9">
        <f t="shared" si="187"/>
        <v>1.8</v>
      </c>
      <c r="Z358" s="54" t="s">
        <v>89</v>
      </c>
      <c r="AA358" s="9">
        <f t="shared" si="188"/>
        <v>0</v>
      </c>
      <c r="AB358" s="54" t="s">
        <v>123</v>
      </c>
      <c r="AC358" s="9">
        <f t="shared" si="189"/>
        <v>0</v>
      </c>
      <c r="AD358" s="54" t="s">
        <v>110</v>
      </c>
      <c r="AE358" s="9">
        <f t="shared" si="190"/>
        <v>0</v>
      </c>
      <c r="AF358" s="54" t="s">
        <v>103</v>
      </c>
      <c r="AG358" s="9">
        <f t="shared" si="191"/>
        <v>1.8</v>
      </c>
      <c r="AH358" s="9"/>
      <c r="AI358" s="9" t="s">
        <v>74</v>
      </c>
      <c r="AJ358" s="9">
        <f t="shared" si="192"/>
        <v>1.8</v>
      </c>
      <c r="AK358" s="55" t="s">
        <v>81</v>
      </c>
      <c r="AL358" s="9">
        <f t="shared" si="193"/>
        <v>1.8</v>
      </c>
      <c r="AM358" s="9" t="s">
        <v>90</v>
      </c>
      <c r="AN358" s="9">
        <f t="shared" si="194"/>
        <v>0</v>
      </c>
      <c r="AO358" s="54" t="s">
        <v>105</v>
      </c>
      <c r="AP358" s="9">
        <f t="shared" si="195"/>
        <v>0</v>
      </c>
      <c r="AQ358" s="54" t="s">
        <v>110</v>
      </c>
      <c r="AR358" s="9">
        <f t="shared" si="196"/>
        <v>0</v>
      </c>
      <c r="AS358" s="54" t="s">
        <v>112</v>
      </c>
      <c r="AT358" s="9">
        <f t="shared" si="197"/>
        <v>1.8</v>
      </c>
      <c r="AU358" s="9"/>
      <c r="AV358" s="54" t="s">
        <v>74</v>
      </c>
      <c r="AW358" s="9">
        <f t="shared" si="198"/>
        <v>2.7</v>
      </c>
      <c r="AX358" s="54" t="s">
        <v>81</v>
      </c>
      <c r="AY358" s="9">
        <f t="shared" si="199"/>
        <v>2.7</v>
      </c>
      <c r="AZ358" s="54" t="s">
        <v>89</v>
      </c>
      <c r="BA358" s="9">
        <f t="shared" si="200"/>
        <v>0</v>
      </c>
      <c r="BB358" s="54" t="s">
        <v>105</v>
      </c>
      <c r="BC358" s="9">
        <f t="shared" si="201"/>
        <v>0</v>
      </c>
      <c r="BD358" s="54" t="s">
        <v>133</v>
      </c>
      <c r="BE358" s="9">
        <f t="shared" si="202"/>
        <v>0</v>
      </c>
      <c r="BF358" s="54" t="s">
        <v>112</v>
      </c>
      <c r="BG358" s="9">
        <f t="shared" si="203"/>
        <v>2.7</v>
      </c>
      <c r="BH358" s="9"/>
      <c r="BI358" s="54" t="s">
        <v>74</v>
      </c>
      <c r="BJ358" s="9">
        <f t="shared" si="204"/>
        <v>2.7</v>
      </c>
      <c r="BK358" s="55" t="s">
        <v>81</v>
      </c>
      <c r="BL358" s="9">
        <f t="shared" si="205"/>
        <v>2.7</v>
      </c>
      <c r="BM358" s="54" t="s">
        <v>89</v>
      </c>
      <c r="BN358" s="9">
        <f t="shared" si="206"/>
        <v>0</v>
      </c>
      <c r="BO358" s="54" t="s">
        <v>105</v>
      </c>
      <c r="BP358" s="9">
        <f t="shared" si="207"/>
        <v>0</v>
      </c>
      <c r="BQ358" s="54" t="s">
        <v>133</v>
      </c>
      <c r="BR358" s="9">
        <f t="shared" si="208"/>
        <v>0</v>
      </c>
      <c r="BS358" s="54" t="s">
        <v>112</v>
      </c>
      <c r="BT358" s="9">
        <f t="shared" si="209"/>
        <v>2.7</v>
      </c>
      <c r="BU358" s="9"/>
      <c r="BV358" s="54" t="s">
        <v>77</v>
      </c>
      <c r="BW358" s="9">
        <f t="shared" si="210"/>
        <v>4.5</v>
      </c>
      <c r="BX358" s="55" t="s">
        <v>81</v>
      </c>
      <c r="BY358" s="9">
        <f t="shared" si="211"/>
        <v>4.5</v>
      </c>
      <c r="BZ358" s="54" t="s">
        <v>86</v>
      </c>
      <c r="CA358" s="9">
        <f t="shared" si="212"/>
        <v>0</v>
      </c>
      <c r="CB358" s="54" t="s">
        <v>105</v>
      </c>
      <c r="CC358" s="9">
        <f t="shared" si="213"/>
        <v>0</v>
      </c>
      <c r="CD358" s="54" t="s">
        <v>108</v>
      </c>
      <c r="CE358" s="9">
        <f t="shared" si="214"/>
        <v>0</v>
      </c>
      <c r="CF358" s="54" t="s">
        <v>112</v>
      </c>
      <c r="CG358" s="9">
        <f t="shared" si="215"/>
        <v>4.5</v>
      </c>
      <c r="CH358" s="9"/>
      <c r="CI358" s="54" t="s">
        <v>77</v>
      </c>
      <c r="CJ358" s="9">
        <f t="shared" si="216"/>
        <v>4.5</v>
      </c>
      <c r="CK358" s="55" t="s">
        <v>81</v>
      </c>
      <c r="CL358" s="9">
        <f t="shared" si="217"/>
        <v>4.5</v>
      </c>
      <c r="CM358" s="54" t="s">
        <v>86</v>
      </c>
      <c r="CN358" s="9">
        <f t="shared" si="218"/>
        <v>0</v>
      </c>
      <c r="CO358" s="54" t="s">
        <v>105</v>
      </c>
      <c r="CP358" s="9">
        <f t="shared" si="219"/>
        <v>0</v>
      </c>
      <c r="CQ358" s="54" t="s">
        <v>108</v>
      </c>
      <c r="CR358" s="9">
        <f t="shared" si="220"/>
        <v>0</v>
      </c>
      <c r="CS358" s="54" t="s">
        <v>112</v>
      </c>
      <c r="CT358" s="9">
        <f t="shared" si="221"/>
        <v>4.5</v>
      </c>
    </row>
    <row r="359" spans="1:98" x14ac:dyDescent="0.15">
      <c r="A359" s="33" t="s">
        <v>874</v>
      </c>
      <c r="B359" s="34" t="s">
        <v>875</v>
      </c>
      <c r="C359" s="35" t="s">
        <v>170</v>
      </c>
      <c r="D359" s="35" t="s">
        <v>52</v>
      </c>
      <c r="E359" s="9"/>
      <c r="F359" s="36"/>
      <c r="G359" s="33">
        <v>99</v>
      </c>
      <c r="H359" s="9">
        <v>68</v>
      </c>
      <c r="I359" s="9">
        <v>89</v>
      </c>
      <c r="J359" s="9">
        <v>60.5</v>
      </c>
      <c r="K359" s="9">
        <v>35.5</v>
      </c>
      <c r="L359" s="9">
        <v>52</v>
      </c>
      <c r="M359" s="4">
        <f t="shared" si="185"/>
        <v>404</v>
      </c>
      <c r="N359" s="33"/>
      <c r="O359" s="9">
        <f>IF($D359="理科",IF(AND($M359&gt;='高考-分数线'!$C$2,$G359&gt;='高考-分数线'!$D$2),36,IF($G359&gt;='高考-分数线'!$D$2,18,0)),IF($D359="文科",IF(AND($M359&gt;='高考-分数线'!$C$3,$G359&gt;='高考-分数线'!$D$3),36,IF($G359&gt;='高考-分数线'!$D$3,18,0))))</f>
        <v>0</v>
      </c>
      <c r="P359" s="9">
        <f>IF($D359="理科",IF(AND($M359&gt;='高考-分数线'!$C$2,H359&gt;='高考-分数线'!$E$2),36,IF(H359&gt;='高考-分数线'!$E$2,18,0)),IF($D359="文科",IF(AND($M359&gt;='高考-分数线'!$C$3,H359&gt;='高考-分数线'!$E$3),36,IF(H359&gt;='高考-分数线'!$E$3,18,0))))</f>
        <v>0</v>
      </c>
      <c r="Q359" s="9">
        <f>IF($D359="理科",IF(AND($M359&gt;='高考-分数线'!$C$2,I359&gt;='高考-分数线'!$F$2),36,IF(I359&gt;='高考-分数线'!$F$2,18,0)),IF($D359="文科",IF(AND($M359&gt;='高考-分数线'!$C$3,I359&gt;='高考-分数线'!$F$3),36,IF(I359&gt;='高考-分数线'!$F$3,18,0))))</f>
        <v>0</v>
      </c>
      <c r="R359" s="9">
        <f>IF($D359="理科",IF(AND($M359&gt;='高考-分数线'!$C$2,J359&gt;='高考-分数线'!$G$2),36,IF(J359&gt;='高考-分数线'!$G$2,18,0)),IF($D359="文科",IF(AND($M359&gt;='高考-分数线'!$C$3,J359&gt;='高考-分数线'!$G$3),36,IF(J359&gt;='高考-分数线'!$G$3,18,0))))</f>
        <v>0</v>
      </c>
      <c r="S359" s="9">
        <f>IF($D359="理科",IF(AND($M359&gt;='高考-分数线'!$C$2,K359&gt;='高考-分数线'!$H$2),36,IF(K359&gt;='高考-分数线'!$H$2,18,0)),IF($D359="文科",IF(AND($M359&gt;='高考-分数线'!$C$3,K359&gt;='高考-分数线'!$H$3),36,IF(K359&gt;='高考-分数线'!$H$3,18,0))))</f>
        <v>0</v>
      </c>
      <c r="T359" s="9">
        <f>IF($D359="理科",IF(AND($M359&gt;='高考-分数线'!$C$2,L359&gt;='高考-分数线'!$I$2),36,IF(L359&gt;='高考-分数线'!$I$2,18,0)),IF($D359="文科",IF(AND($M359&gt;='高考-分数线'!$C$3,L359&gt;='高考-分数线'!$I$3),36,IF(L359&gt;='高考-分数线'!$I$3,18,0))))</f>
        <v>0</v>
      </c>
      <c r="U359" s="33"/>
      <c r="V359" s="54" t="s">
        <v>74</v>
      </c>
      <c r="W359" s="9">
        <f t="shared" si="186"/>
        <v>0</v>
      </c>
      <c r="X359" s="54" t="s">
        <v>84</v>
      </c>
      <c r="Y359" s="9">
        <f t="shared" si="187"/>
        <v>0</v>
      </c>
      <c r="Z359" s="54" t="s">
        <v>88</v>
      </c>
      <c r="AA359" s="9">
        <f t="shared" si="188"/>
        <v>0</v>
      </c>
      <c r="AB359" s="54" t="s">
        <v>105</v>
      </c>
      <c r="AC359" s="9">
        <f t="shared" si="189"/>
        <v>0</v>
      </c>
      <c r="AD359" s="54" t="s">
        <v>110</v>
      </c>
      <c r="AE359" s="9">
        <f t="shared" si="190"/>
        <v>0</v>
      </c>
      <c r="AF359" s="54" t="s">
        <v>112</v>
      </c>
      <c r="AG359" s="9">
        <f t="shared" si="191"/>
        <v>0</v>
      </c>
      <c r="AH359" s="9"/>
      <c r="AI359" s="9" t="s">
        <v>74</v>
      </c>
      <c r="AJ359" s="9">
        <f t="shared" si="192"/>
        <v>0</v>
      </c>
      <c r="AK359" s="55" t="s">
        <v>81</v>
      </c>
      <c r="AL359" s="9">
        <f t="shared" si="193"/>
        <v>0</v>
      </c>
      <c r="AM359" s="9" t="s">
        <v>87</v>
      </c>
      <c r="AN359" s="9">
        <f t="shared" si="194"/>
        <v>0</v>
      </c>
      <c r="AO359" s="54" t="s">
        <v>107</v>
      </c>
      <c r="AP359" s="9">
        <f t="shared" si="195"/>
        <v>0</v>
      </c>
      <c r="AQ359" s="54" t="s">
        <v>110</v>
      </c>
      <c r="AR359" s="9">
        <f t="shared" si="196"/>
        <v>0</v>
      </c>
      <c r="AS359" s="54" t="s">
        <v>112</v>
      </c>
      <c r="AT359" s="9">
        <f t="shared" si="197"/>
        <v>0</v>
      </c>
      <c r="AU359" s="9"/>
      <c r="AV359" s="54" t="s">
        <v>74</v>
      </c>
      <c r="AW359" s="9">
        <f t="shared" si="198"/>
        <v>0</v>
      </c>
      <c r="AX359" s="54" t="s">
        <v>81</v>
      </c>
      <c r="AY359" s="9">
        <f t="shared" si="199"/>
        <v>0</v>
      </c>
      <c r="AZ359" s="54" t="s">
        <v>87</v>
      </c>
      <c r="BA359" s="9">
        <f t="shared" si="200"/>
        <v>0</v>
      </c>
      <c r="BB359" s="54" t="s">
        <v>107</v>
      </c>
      <c r="BC359" s="9">
        <f t="shared" si="201"/>
        <v>0</v>
      </c>
      <c r="BD359" s="54" t="s">
        <v>133</v>
      </c>
      <c r="BE359" s="9">
        <f t="shared" si="202"/>
        <v>0</v>
      </c>
      <c r="BF359" s="54" t="s">
        <v>103</v>
      </c>
      <c r="BG359" s="9">
        <f t="shared" si="203"/>
        <v>0</v>
      </c>
      <c r="BH359" s="9"/>
      <c r="BI359" s="54" t="s">
        <v>74</v>
      </c>
      <c r="BJ359" s="9">
        <f t="shared" si="204"/>
        <v>0</v>
      </c>
      <c r="BK359" s="55" t="s">
        <v>81</v>
      </c>
      <c r="BL359" s="9">
        <f t="shared" si="205"/>
        <v>0</v>
      </c>
      <c r="BM359" s="54" t="s">
        <v>87</v>
      </c>
      <c r="BN359" s="9">
        <f t="shared" si="206"/>
        <v>0</v>
      </c>
      <c r="BO359" s="54" t="s">
        <v>107</v>
      </c>
      <c r="BP359" s="9">
        <f t="shared" si="207"/>
        <v>0</v>
      </c>
      <c r="BQ359" s="54" t="s">
        <v>133</v>
      </c>
      <c r="BR359" s="9">
        <f t="shared" si="208"/>
        <v>0</v>
      </c>
      <c r="BS359" s="54" t="s">
        <v>103</v>
      </c>
      <c r="BT359" s="9">
        <f t="shared" si="209"/>
        <v>0</v>
      </c>
      <c r="BU359" s="9"/>
      <c r="BV359" s="54" t="s">
        <v>77</v>
      </c>
      <c r="BW359" s="9">
        <f t="shared" si="210"/>
        <v>0</v>
      </c>
      <c r="BX359" s="55" t="s">
        <v>81</v>
      </c>
      <c r="BY359" s="9">
        <f t="shared" si="211"/>
        <v>0</v>
      </c>
      <c r="BZ359" s="54" t="s">
        <v>86</v>
      </c>
      <c r="CA359" s="9">
        <f t="shared" si="212"/>
        <v>0</v>
      </c>
      <c r="CB359" s="54" t="s">
        <v>105</v>
      </c>
      <c r="CC359" s="9">
        <f t="shared" si="213"/>
        <v>0</v>
      </c>
      <c r="CD359" s="54" t="s">
        <v>108</v>
      </c>
      <c r="CE359" s="9">
        <f t="shared" si="214"/>
        <v>0</v>
      </c>
      <c r="CF359" s="54" t="s">
        <v>112</v>
      </c>
      <c r="CG359" s="9">
        <f t="shared" si="215"/>
        <v>0</v>
      </c>
      <c r="CH359" s="9"/>
      <c r="CI359" s="54" t="s">
        <v>77</v>
      </c>
      <c r="CJ359" s="9">
        <f t="shared" si="216"/>
        <v>0</v>
      </c>
      <c r="CK359" s="55" t="s">
        <v>81</v>
      </c>
      <c r="CL359" s="9">
        <f t="shared" si="217"/>
        <v>0</v>
      </c>
      <c r="CM359" s="54" t="s">
        <v>86</v>
      </c>
      <c r="CN359" s="9">
        <f t="shared" si="218"/>
        <v>0</v>
      </c>
      <c r="CO359" s="54" t="s">
        <v>105</v>
      </c>
      <c r="CP359" s="9">
        <f t="shared" si="219"/>
        <v>0</v>
      </c>
      <c r="CQ359" s="54" t="s">
        <v>108</v>
      </c>
      <c r="CR359" s="9">
        <f t="shared" si="220"/>
        <v>0</v>
      </c>
      <c r="CS359" s="54" t="s">
        <v>112</v>
      </c>
      <c r="CT359" s="9">
        <f t="shared" si="221"/>
        <v>0</v>
      </c>
    </row>
    <row r="360" spans="1:98" x14ac:dyDescent="0.15">
      <c r="A360" s="33" t="s">
        <v>876</v>
      </c>
      <c r="B360" s="34" t="s">
        <v>877</v>
      </c>
      <c r="C360" s="35" t="s">
        <v>170</v>
      </c>
      <c r="D360" s="35" t="s">
        <v>52</v>
      </c>
      <c r="E360" s="9"/>
      <c r="F360" s="36"/>
      <c r="G360" s="33">
        <v>110</v>
      </c>
      <c r="H360" s="9">
        <v>63</v>
      </c>
      <c r="I360" s="9">
        <v>111</v>
      </c>
      <c r="J360" s="9">
        <v>47</v>
      </c>
      <c r="K360" s="9">
        <v>24.5</v>
      </c>
      <c r="L360" s="9">
        <v>46</v>
      </c>
      <c r="M360" s="4">
        <f t="shared" si="185"/>
        <v>401.5</v>
      </c>
      <c r="N360" s="33"/>
      <c r="O360" s="9">
        <f>IF($D360="理科",IF(AND($M360&gt;='高考-分数线'!$C$2,$G360&gt;='高考-分数线'!$D$2),36,IF($G360&gt;='高考-分数线'!$D$2,18,0)),IF($D360="文科",IF(AND($M360&gt;='高考-分数线'!$C$3,$G360&gt;='高考-分数线'!$D$3),36,IF($G360&gt;='高考-分数线'!$D$3,18,0))))</f>
        <v>18</v>
      </c>
      <c r="P360" s="9">
        <f>IF($D360="理科",IF(AND($M360&gt;='高考-分数线'!$C$2,H360&gt;='高考-分数线'!$E$2),36,IF(H360&gt;='高考-分数线'!$E$2,18,0)),IF($D360="文科",IF(AND($M360&gt;='高考-分数线'!$C$3,H360&gt;='高考-分数线'!$E$3),36,IF(H360&gt;='高考-分数线'!$E$3,18,0))))</f>
        <v>0</v>
      </c>
      <c r="Q360" s="9">
        <f>IF($D360="理科",IF(AND($M360&gt;='高考-分数线'!$C$2,I360&gt;='高考-分数线'!$F$2),36,IF(I360&gt;='高考-分数线'!$F$2,18,0)),IF($D360="文科",IF(AND($M360&gt;='高考-分数线'!$C$3,I360&gt;='高考-分数线'!$F$3),36,IF(I360&gt;='高考-分数线'!$F$3,18,0))))</f>
        <v>0</v>
      </c>
      <c r="R360" s="9">
        <f>IF($D360="理科",IF(AND($M360&gt;='高考-分数线'!$C$2,J360&gt;='高考-分数线'!$G$2),36,IF(J360&gt;='高考-分数线'!$G$2,18,0)),IF($D360="文科",IF(AND($M360&gt;='高考-分数线'!$C$3,J360&gt;='高考-分数线'!$G$3),36,IF(J360&gt;='高考-分数线'!$G$3,18,0))))</f>
        <v>0</v>
      </c>
      <c r="S360" s="9">
        <f>IF($D360="理科",IF(AND($M360&gt;='高考-分数线'!$C$2,K360&gt;='高考-分数线'!$H$2),36,IF(K360&gt;='高考-分数线'!$H$2,18,0)),IF($D360="文科",IF(AND($M360&gt;='高考-分数线'!$C$3,K360&gt;='高考-分数线'!$H$3),36,IF(K360&gt;='高考-分数线'!$H$3,18,0))))</f>
        <v>0</v>
      </c>
      <c r="T360" s="9">
        <f>IF($D360="理科",IF(AND($M360&gt;='高考-分数线'!$C$2,L360&gt;='高考-分数线'!$I$2),36,IF(L360&gt;='高考-分数线'!$I$2,18,0)),IF($D360="文科",IF(AND($M360&gt;='高考-分数线'!$C$3,L360&gt;='高考-分数线'!$I$3),36,IF(L360&gt;='高考-分数线'!$I$3,18,0))))</f>
        <v>0</v>
      </c>
      <c r="U360" s="33"/>
      <c r="V360" s="54" t="s">
        <v>77</v>
      </c>
      <c r="W360" s="9">
        <f t="shared" si="186"/>
        <v>1.8</v>
      </c>
      <c r="X360" s="54" t="s">
        <v>82</v>
      </c>
      <c r="Y360" s="9">
        <f t="shared" si="187"/>
        <v>0</v>
      </c>
      <c r="Z360" s="54" t="s">
        <v>90</v>
      </c>
      <c r="AA360" s="9">
        <f t="shared" si="188"/>
        <v>0</v>
      </c>
      <c r="AB360" s="54" t="s">
        <v>105</v>
      </c>
      <c r="AC360" s="9">
        <f t="shared" si="189"/>
        <v>0</v>
      </c>
      <c r="AD360" s="54" t="s">
        <v>108</v>
      </c>
      <c r="AE360" s="9">
        <f t="shared" si="190"/>
        <v>0</v>
      </c>
      <c r="AF360" s="54" t="s">
        <v>103</v>
      </c>
      <c r="AG360" s="9">
        <f t="shared" si="191"/>
        <v>0</v>
      </c>
      <c r="AH360" s="9"/>
      <c r="AI360" s="9" t="s">
        <v>74</v>
      </c>
      <c r="AJ360" s="9">
        <f t="shared" si="192"/>
        <v>1.8</v>
      </c>
      <c r="AK360" s="55" t="s">
        <v>81</v>
      </c>
      <c r="AL360" s="9">
        <f t="shared" si="193"/>
        <v>0</v>
      </c>
      <c r="AM360" s="9" t="s">
        <v>86</v>
      </c>
      <c r="AN360" s="9">
        <f t="shared" si="194"/>
        <v>0</v>
      </c>
      <c r="AO360" s="54" t="s">
        <v>105</v>
      </c>
      <c r="AP360" s="9">
        <f t="shared" si="195"/>
        <v>0</v>
      </c>
      <c r="AQ360" s="54" t="s">
        <v>111</v>
      </c>
      <c r="AR360" s="9">
        <f t="shared" si="196"/>
        <v>0</v>
      </c>
      <c r="AS360" s="54" t="s">
        <v>127</v>
      </c>
      <c r="AT360" s="9">
        <f t="shared" si="197"/>
        <v>0</v>
      </c>
      <c r="AU360" s="9"/>
      <c r="AV360" s="54" t="s">
        <v>74</v>
      </c>
      <c r="AW360" s="9">
        <f t="shared" si="198"/>
        <v>2.7</v>
      </c>
      <c r="AX360" s="54" t="s">
        <v>84</v>
      </c>
      <c r="AY360" s="9">
        <f t="shared" si="199"/>
        <v>0</v>
      </c>
      <c r="AZ360" s="54" t="s">
        <v>86</v>
      </c>
      <c r="BA360" s="9">
        <f t="shared" si="200"/>
        <v>0</v>
      </c>
      <c r="BB360" s="54" t="s">
        <v>105</v>
      </c>
      <c r="BC360" s="9">
        <f t="shared" si="201"/>
        <v>0</v>
      </c>
      <c r="BD360" s="54" t="s">
        <v>111</v>
      </c>
      <c r="BE360" s="9">
        <f t="shared" si="202"/>
        <v>0</v>
      </c>
      <c r="BF360" s="54" t="s">
        <v>126</v>
      </c>
      <c r="BG360" s="9">
        <f t="shared" si="203"/>
        <v>0</v>
      </c>
      <c r="BH360" s="9"/>
      <c r="BI360" s="54" t="s">
        <v>74</v>
      </c>
      <c r="BJ360" s="9">
        <f t="shared" si="204"/>
        <v>2.7</v>
      </c>
      <c r="BK360" s="55" t="s">
        <v>84</v>
      </c>
      <c r="BL360" s="9">
        <f t="shared" si="205"/>
        <v>0</v>
      </c>
      <c r="BM360" s="54" t="s">
        <v>86</v>
      </c>
      <c r="BN360" s="9">
        <f t="shared" si="206"/>
        <v>0</v>
      </c>
      <c r="BO360" s="54" t="s">
        <v>105</v>
      </c>
      <c r="BP360" s="9">
        <f t="shared" si="207"/>
        <v>0</v>
      </c>
      <c r="BQ360" s="54" t="s">
        <v>111</v>
      </c>
      <c r="BR360" s="9">
        <f t="shared" si="208"/>
        <v>0</v>
      </c>
      <c r="BS360" s="54" t="s">
        <v>126</v>
      </c>
      <c r="BT360" s="9">
        <f t="shared" si="209"/>
        <v>0</v>
      </c>
      <c r="BU360" s="9"/>
      <c r="BV360" s="54" t="s">
        <v>77</v>
      </c>
      <c r="BW360" s="9">
        <f t="shared" si="210"/>
        <v>4.5</v>
      </c>
      <c r="BX360" s="55" t="s">
        <v>81</v>
      </c>
      <c r="BY360" s="9">
        <f t="shared" si="211"/>
        <v>0</v>
      </c>
      <c r="BZ360" s="54" t="s">
        <v>86</v>
      </c>
      <c r="CA360" s="9">
        <f t="shared" si="212"/>
        <v>0</v>
      </c>
      <c r="CB360" s="54" t="s">
        <v>105</v>
      </c>
      <c r="CC360" s="9">
        <f t="shared" si="213"/>
        <v>0</v>
      </c>
      <c r="CD360" s="54" t="s">
        <v>108</v>
      </c>
      <c r="CE360" s="9">
        <f t="shared" si="214"/>
        <v>0</v>
      </c>
      <c r="CF360" s="54" t="s">
        <v>126</v>
      </c>
      <c r="CG360" s="9">
        <f t="shared" si="215"/>
        <v>0</v>
      </c>
      <c r="CH360" s="9"/>
      <c r="CI360" s="54" t="s">
        <v>77</v>
      </c>
      <c r="CJ360" s="9">
        <f t="shared" si="216"/>
        <v>4.5</v>
      </c>
      <c r="CK360" s="55" t="s">
        <v>81</v>
      </c>
      <c r="CL360" s="9">
        <f t="shared" si="217"/>
        <v>0</v>
      </c>
      <c r="CM360" s="54" t="s">
        <v>86</v>
      </c>
      <c r="CN360" s="9">
        <f t="shared" si="218"/>
        <v>0</v>
      </c>
      <c r="CO360" s="54" t="s">
        <v>105</v>
      </c>
      <c r="CP360" s="9">
        <f t="shared" si="219"/>
        <v>0</v>
      </c>
      <c r="CQ360" s="54" t="s">
        <v>108</v>
      </c>
      <c r="CR360" s="9">
        <f t="shared" si="220"/>
        <v>0</v>
      </c>
      <c r="CS360" s="54" t="s">
        <v>126</v>
      </c>
      <c r="CT360" s="9">
        <f t="shared" si="221"/>
        <v>0</v>
      </c>
    </row>
    <row r="361" spans="1:98" x14ac:dyDescent="0.15">
      <c r="A361" s="33" t="s">
        <v>878</v>
      </c>
      <c r="B361" s="34" t="s">
        <v>879</v>
      </c>
      <c r="C361" s="35" t="s">
        <v>170</v>
      </c>
      <c r="D361" s="35" t="s">
        <v>52</v>
      </c>
      <c r="E361" s="9"/>
      <c r="F361" s="36"/>
      <c r="G361" s="33">
        <v>90</v>
      </c>
      <c r="H361" s="9">
        <v>64</v>
      </c>
      <c r="I361" s="9">
        <v>91</v>
      </c>
      <c r="J361" s="9">
        <v>57</v>
      </c>
      <c r="K361" s="9">
        <v>38</v>
      </c>
      <c r="L361" s="9">
        <v>61</v>
      </c>
      <c r="M361" s="4">
        <f t="shared" si="185"/>
        <v>401</v>
      </c>
      <c r="N361" s="33"/>
      <c r="O361" s="9">
        <f>IF($D361="理科",IF(AND($M361&gt;='高考-分数线'!$C$2,$G361&gt;='高考-分数线'!$D$2),36,IF($G361&gt;='高考-分数线'!$D$2,18,0)),IF($D361="文科",IF(AND($M361&gt;='高考-分数线'!$C$3,$G361&gt;='高考-分数线'!$D$3),36,IF($G361&gt;='高考-分数线'!$D$3,18,0))))</f>
        <v>0</v>
      </c>
      <c r="P361" s="9">
        <f>IF($D361="理科",IF(AND($M361&gt;='高考-分数线'!$C$2,H361&gt;='高考-分数线'!$E$2),36,IF(H361&gt;='高考-分数线'!$E$2,18,0)),IF($D361="文科",IF(AND($M361&gt;='高考-分数线'!$C$3,H361&gt;='高考-分数线'!$E$3),36,IF(H361&gt;='高考-分数线'!$E$3,18,0))))</f>
        <v>0</v>
      </c>
      <c r="Q361" s="9">
        <f>IF($D361="理科",IF(AND($M361&gt;='高考-分数线'!$C$2,I361&gt;='高考-分数线'!$F$2),36,IF(I361&gt;='高考-分数线'!$F$2,18,0)),IF($D361="文科",IF(AND($M361&gt;='高考-分数线'!$C$3,I361&gt;='高考-分数线'!$F$3),36,IF(I361&gt;='高考-分数线'!$F$3,18,0))))</f>
        <v>0</v>
      </c>
      <c r="R361" s="9">
        <f>IF($D361="理科",IF(AND($M361&gt;='高考-分数线'!$C$2,J361&gt;='高考-分数线'!$G$2),36,IF(J361&gt;='高考-分数线'!$G$2,18,0)),IF($D361="文科",IF(AND($M361&gt;='高考-分数线'!$C$3,J361&gt;='高考-分数线'!$G$3),36,IF(J361&gt;='高考-分数线'!$G$3,18,0))))</f>
        <v>0</v>
      </c>
      <c r="S361" s="9">
        <f>IF($D361="理科",IF(AND($M361&gt;='高考-分数线'!$C$2,K361&gt;='高考-分数线'!$H$2),36,IF(K361&gt;='高考-分数线'!$H$2,18,0)),IF($D361="文科",IF(AND($M361&gt;='高考-分数线'!$C$3,K361&gt;='高考-分数线'!$H$3),36,IF(K361&gt;='高考-分数线'!$H$3,18,0))))</f>
        <v>0</v>
      </c>
      <c r="T361" s="9">
        <f>IF($D361="理科",IF(AND($M361&gt;='高考-分数线'!$C$2,L361&gt;='高考-分数线'!$I$2),36,IF(L361&gt;='高考-分数线'!$I$2,18,0)),IF($D361="文科",IF(AND($M361&gt;='高考-分数线'!$C$3,L361&gt;='高考-分数线'!$I$3),36,IF(L361&gt;='高考-分数线'!$I$3,18,0))))</f>
        <v>0</v>
      </c>
      <c r="U361" s="33"/>
      <c r="V361" s="54" t="s">
        <v>74</v>
      </c>
      <c r="W361" s="9">
        <f t="shared" si="186"/>
        <v>0</v>
      </c>
      <c r="X361" s="54" t="s">
        <v>84</v>
      </c>
      <c r="Y361" s="9">
        <f t="shared" si="187"/>
        <v>0</v>
      </c>
      <c r="Z361" s="54" t="s">
        <v>88</v>
      </c>
      <c r="AA361" s="9">
        <f t="shared" si="188"/>
        <v>0</v>
      </c>
      <c r="AB361" s="54" t="s">
        <v>105</v>
      </c>
      <c r="AC361" s="9">
        <f t="shared" si="189"/>
        <v>0</v>
      </c>
      <c r="AD361" s="54" t="s">
        <v>110</v>
      </c>
      <c r="AE361" s="9">
        <f t="shared" si="190"/>
        <v>0</v>
      </c>
      <c r="AF361" s="54" t="s">
        <v>112</v>
      </c>
      <c r="AG361" s="9">
        <f t="shared" si="191"/>
        <v>0</v>
      </c>
      <c r="AH361" s="9"/>
      <c r="AI361" s="9" t="s">
        <v>77</v>
      </c>
      <c r="AJ361" s="9">
        <f t="shared" si="192"/>
        <v>0</v>
      </c>
      <c r="AK361" s="55" t="s">
        <v>81</v>
      </c>
      <c r="AL361" s="9">
        <f t="shared" si="193"/>
        <v>0</v>
      </c>
      <c r="AM361" s="9" t="s">
        <v>87</v>
      </c>
      <c r="AN361" s="9">
        <f t="shared" si="194"/>
        <v>0</v>
      </c>
      <c r="AO361" s="54" t="s">
        <v>107</v>
      </c>
      <c r="AP361" s="9">
        <f t="shared" si="195"/>
        <v>0</v>
      </c>
      <c r="AQ361" s="54" t="s">
        <v>111</v>
      </c>
      <c r="AR361" s="9">
        <f t="shared" si="196"/>
        <v>0</v>
      </c>
      <c r="AS361" s="54" t="s">
        <v>103</v>
      </c>
      <c r="AT361" s="9">
        <f t="shared" si="197"/>
        <v>0</v>
      </c>
      <c r="AU361" s="9"/>
      <c r="AV361" s="54" t="s">
        <v>76</v>
      </c>
      <c r="AW361" s="9">
        <f t="shared" si="198"/>
        <v>0</v>
      </c>
      <c r="AX361" s="54" t="s">
        <v>81</v>
      </c>
      <c r="AY361" s="9">
        <f t="shared" si="199"/>
        <v>0</v>
      </c>
      <c r="AZ361" s="54" t="s">
        <v>87</v>
      </c>
      <c r="BA361" s="9">
        <f t="shared" si="200"/>
        <v>0</v>
      </c>
      <c r="BB361" s="54" t="s">
        <v>107</v>
      </c>
      <c r="BC361" s="9">
        <f t="shared" si="201"/>
        <v>0</v>
      </c>
      <c r="BD361" s="54" t="s">
        <v>111</v>
      </c>
      <c r="BE361" s="9">
        <f t="shared" si="202"/>
        <v>0</v>
      </c>
      <c r="BF361" s="54" t="s">
        <v>103</v>
      </c>
      <c r="BG361" s="9">
        <f t="shared" si="203"/>
        <v>0</v>
      </c>
      <c r="BH361" s="9"/>
      <c r="BI361" s="54" t="s">
        <v>76</v>
      </c>
      <c r="BJ361" s="9">
        <f t="shared" si="204"/>
        <v>0</v>
      </c>
      <c r="BK361" s="55" t="s">
        <v>81</v>
      </c>
      <c r="BL361" s="9">
        <f t="shared" si="205"/>
        <v>0</v>
      </c>
      <c r="BM361" s="54" t="s">
        <v>87</v>
      </c>
      <c r="BN361" s="9">
        <f t="shared" si="206"/>
        <v>0</v>
      </c>
      <c r="BO361" s="54" t="s">
        <v>107</v>
      </c>
      <c r="BP361" s="9">
        <f t="shared" si="207"/>
        <v>0</v>
      </c>
      <c r="BQ361" s="54" t="s">
        <v>111</v>
      </c>
      <c r="BR361" s="9">
        <f t="shared" si="208"/>
        <v>0</v>
      </c>
      <c r="BS361" s="54" t="s">
        <v>103</v>
      </c>
      <c r="BT361" s="9">
        <f t="shared" si="209"/>
        <v>0</v>
      </c>
      <c r="BU361" s="9"/>
      <c r="BV361" s="54" t="s">
        <v>77</v>
      </c>
      <c r="BW361" s="9">
        <f t="shared" si="210"/>
        <v>0</v>
      </c>
      <c r="BX361" s="55" t="s">
        <v>81</v>
      </c>
      <c r="BY361" s="9">
        <f t="shared" si="211"/>
        <v>0</v>
      </c>
      <c r="BZ361" s="54" t="s">
        <v>86</v>
      </c>
      <c r="CA361" s="9">
        <f t="shared" si="212"/>
        <v>0</v>
      </c>
      <c r="CB361" s="54" t="s">
        <v>105</v>
      </c>
      <c r="CC361" s="9">
        <f t="shared" si="213"/>
        <v>0</v>
      </c>
      <c r="CD361" s="54" t="s">
        <v>108</v>
      </c>
      <c r="CE361" s="9">
        <f t="shared" si="214"/>
        <v>0</v>
      </c>
      <c r="CF361" s="54" t="s">
        <v>126</v>
      </c>
      <c r="CG361" s="9">
        <f t="shared" si="215"/>
        <v>0</v>
      </c>
      <c r="CH361" s="9"/>
      <c r="CI361" s="54" t="s">
        <v>77</v>
      </c>
      <c r="CJ361" s="9">
        <f t="shared" si="216"/>
        <v>0</v>
      </c>
      <c r="CK361" s="55" t="s">
        <v>81</v>
      </c>
      <c r="CL361" s="9">
        <f t="shared" si="217"/>
        <v>0</v>
      </c>
      <c r="CM361" s="54" t="s">
        <v>86</v>
      </c>
      <c r="CN361" s="9">
        <f t="shared" si="218"/>
        <v>0</v>
      </c>
      <c r="CO361" s="54" t="s">
        <v>105</v>
      </c>
      <c r="CP361" s="9">
        <f t="shared" si="219"/>
        <v>0</v>
      </c>
      <c r="CQ361" s="54" t="s">
        <v>108</v>
      </c>
      <c r="CR361" s="9">
        <f t="shared" si="220"/>
        <v>0</v>
      </c>
      <c r="CS361" s="54" t="s">
        <v>126</v>
      </c>
      <c r="CT361" s="9">
        <f t="shared" si="221"/>
        <v>0</v>
      </c>
    </row>
    <row r="362" spans="1:98" x14ac:dyDescent="0.15">
      <c r="A362" s="33" t="s">
        <v>880</v>
      </c>
      <c r="B362" s="34" t="s">
        <v>881</v>
      </c>
      <c r="C362" s="35" t="s">
        <v>170</v>
      </c>
      <c r="D362" s="35" t="s">
        <v>52</v>
      </c>
      <c r="E362" s="9"/>
      <c r="F362" s="36"/>
      <c r="G362" s="33">
        <v>93</v>
      </c>
      <c r="H362" s="9">
        <v>58</v>
      </c>
      <c r="I362" s="9">
        <v>82</v>
      </c>
      <c r="J362" s="9">
        <v>50</v>
      </c>
      <c r="K362" s="9">
        <v>53</v>
      </c>
      <c r="L362" s="9">
        <v>65</v>
      </c>
      <c r="M362" s="4">
        <f t="shared" si="185"/>
        <v>401</v>
      </c>
      <c r="N362" s="33"/>
      <c r="O362" s="9">
        <f>IF($D362="理科",IF(AND($M362&gt;='高考-分数线'!$C$2,$G362&gt;='高考-分数线'!$D$2),36,IF($G362&gt;='高考-分数线'!$D$2,18,0)),IF($D362="文科",IF(AND($M362&gt;='高考-分数线'!$C$3,$G362&gt;='高考-分数线'!$D$3),36,IF($G362&gt;='高考-分数线'!$D$3,18,0))))</f>
        <v>0</v>
      </c>
      <c r="P362" s="9">
        <f>IF($D362="理科",IF(AND($M362&gt;='高考-分数线'!$C$2,H362&gt;='高考-分数线'!$E$2),36,IF(H362&gt;='高考-分数线'!$E$2,18,0)),IF($D362="文科",IF(AND($M362&gt;='高考-分数线'!$C$3,H362&gt;='高考-分数线'!$E$3),36,IF(H362&gt;='高考-分数线'!$E$3,18,0))))</f>
        <v>0</v>
      </c>
      <c r="Q362" s="9">
        <f>IF($D362="理科",IF(AND($M362&gt;='高考-分数线'!$C$2,I362&gt;='高考-分数线'!$F$2),36,IF(I362&gt;='高考-分数线'!$F$2,18,0)),IF($D362="文科",IF(AND($M362&gt;='高考-分数线'!$C$3,I362&gt;='高考-分数线'!$F$3),36,IF(I362&gt;='高考-分数线'!$F$3,18,0))))</f>
        <v>0</v>
      </c>
      <c r="R362" s="9">
        <f>IF($D362="理科",IF(AND($M362&gt;='高考-分数线'!$C$2,J362&gt;='高考-分数线'!$G$2),36,IF(J362&gt;='高考-分数线'!$G$2,18,0)),IF($D362="文科",IF(AND($M362&gt;='高考-分数线'!$C$3,J362&gt;='高考-分数线'!$G$3),36,IF(J362&gt;='高考-分数线'!$G$3,18,0))))</f>
        <v>0</v>
      </c>
      <c r="S362" s="9">
        <f>IF($D362="理科",IF(AND($M362&gt;='高考-分数线'!$C$2,K362&gt;='高考-分数线'!$H$2),36,IF(K362&gt;='高考-分数线'!$H$2,18,0)),IF($D362="文科",IF(AND($M362&gt;='高考-分数线'!$C$3,K362&gt;='高考-分数线'!$H$3),36,IF(K362&gt;='高考-分数线'!$H$3,18,0))))</f>
        <v>0</v>
      </c>
      <c r="T362" s="9">
        <f>IF($D362="理科",IF(AND($M362&gt;='高考-分数线'!$C$2,L362&gt;='高考-分数线'!$I$2),36,IF(L362&gt;='高考-分数线'!$I$2,18,0)),IF($D362="文科",IF(AND($M362&gt;='高考-分数线'!$C$3,L362&gt;='高考-分数线'!$I$3),36,IF(L362&gt;='高考-分数线'!$I$3,18,0))))</f>
        <v>18</v>
      </c>
      <c r="U362" s="33"/>
      <c r="V362" s="54" t="s">
        <v>74</v>
      </c>
      <c r="W362" s="9">
        <f t="shared" si="186"/>
        <v>0</v>
      </c>
      <c r="X362" s="54" t="s">
        <v>84</v>
      </c>
      <c r="Y362" s="9">
        <f t="shared" si="187"/>
        <v>0</v>
      </c>
      <c r="Z362" s="54" t="s">
        <v>88</v>
      </c>
      <c r="AA362" s="9">
        <f t="shared" si="188"/>
        <v>0</v>
      </c>
      <c r="AB362" s="54" t="s">
        <v>105</v>
      </c>
      <c r="AC362" s="9">
        <f t="shared" si="189"/>
        <v>0</v>
      </c>
      <c r="AD362" s="54" t="s">
        <v>110</v>
      </c>
      <c r="AE362" s="9">
        <f t="shared" si="190"/>
        <v>0</v>
      </c>
      <c r="AF362" s="54" t="s">
        <v>112</v>
      </c>
      <c r="AG362" s="9">
        <f t="shared" si="191"/>
        <v>1.8</v>
      </c>
      <c r="AH362" s="9"/>
      <c r="AI362" s="9" t="s">
        <v>74</v>
      </c>
      <c r="AJ362" s="9">
        <f t="shared" si="192"/>
        <v>0</v>
      </c>
      <c r="AK362" s="55" t="s">
        <v>81</v>
      </c>
      <c r="AL362" s="9">
        <f t="shared" si="193"/>
        <v>0</v>
      </c>
      <c r="AM362" s="9" t="s">
        <v>90</v>
      </c>
      <c r="AN362" s="9">
        <f t="shared" si="194"/>
        <v>0</v>
      </c>
      <c r="AO362" s="54" t="s">
        <v>107</v>
      </c>
      <c r="AP362" s="9">
        <f t="shared" si="195"/>
        <v>0</v>
      </c>
      <c r="AQ362" s="54" t="s">
        <v>110</v>
      </c>
      <c r="AR362" s="9">
        <f t="shared" si="196"/>
        <v>0</v>
      </c>
      <c r="AS362" s="54" t="s">
        <v>112</v>
      </c>
      <c r="AT362" s="9">
        <f t="shared" si="197"/>
        <v>1.8</v>
      </c>
      <c r="AU362" s="9"/>
      <c r="AV362" s="54" t="s">
        <v>74</v>
      </c>
      <c r="AW362" s="9">
        <f t="shared" si="198"/>
        <v>0</v>
      </c>
      <c r="AX362" s="54" t="s">
        <v>81</v>
      </c>
      <c r="AY362" s="9">
        <f t="shared" si="199"/>
        <v>0</v>
      </c>
      <c r="AZ362" s="54" t="s">
        <v>89</v>
      </c>
      <c r="BA362" s="9">
        <f t="shared" si="200"/>
        <v>0</v>
      </c>
      <c r="BB362" s="54" t="s">
        <v>107</v>
      </c>
      <c r="BC362" s="9">
        <f t="shared" si="201"/>
        <v>0</v>
      </c>
      <c r="BD362" s="54" t="s">
        <v>133</v>
      </c>
      <c r="BE362" s="9">
        <f t="shared" si="202"/>
        <v>0</v>
      </c>
      <c r="BF362" s="54" t="s">
        <v>112</v>
      </c>
      <c r="BG362" s="9">
        <f t="shared" si="203"/>
        <v>2.7</v>
      </c>
      <c r="BH362" s="9"/>
      <c r="BI362" s="54" t="s">
        <v>74</v>
      </c>
      <c r="BJ362" s="9">
        <f t="shared" si="204"/>
        <v>0</v>
      </c>
      <c r="BK362" s="55" t="s">
        <v>81</v>
      </c>
      <c r="BL362" s="9">
        <f t="shared" si="205"/>
        <v>0</v>
      </c>
      <c r="BM362" s="54" t="s">
        <v>89</v>
      </c>
      <c r="BN362" s="9">
        <f t="shared" si="206"/>
        <v>0</v>
      </c>
      <c r="BO362" s="54" t="s">
        <v>107</v>
      </c>
      <c r="BP362" s="9">
        <f t="shared" si="207"/>
        <v>0</v>
      </c>
      <c r="BQ362" s="54" t="s">
        <v>133</v>
      </c>
      <c r="BR362" s="9">
        <f t="shared" si="208"/>
        <v>0</v>
      </c>
      <c r="BS362" s="54" t="s">
        <v>112</v>
      </c>
      <c r="BT362" s="9">
        <f t="shared" si="209"/>
        <v>2.7</v>
      </c>
      <c r="BU362" s="9"/>
      <c r="BV362" s="54" t="s">
        <v>73</v>
      </c>
      <c r="BW362" s="9">
        <f t="shared" si="210"/>
        <v>0</v>
      </c>
      <c r="BX362" s="55" t="s">
        <v>84</v>
      </c>
      <c r="BY362" s="9">
        <f t="shared" si="211"/>
        <v>0</v>
      </c>
      <c r="BZ362" s="54" t="s">
        <v>85</v>
      </c>
      <c r="CA362" s="9">
        <f t="shared" si="212"/>
        <v>0</v>
      </c>
      <c r="CB362" s="54" t="s">
        <v>105</v>
      </c>
      <c r="CC362" s="9">
        <f t="shared" si="213"/>
        <v>0</v>
      </c>
      <c r="CD362" s="54" t="s">
        <v>108</v>
      </c>
      <c r="CE362" s="9">
        <f t="shared" si="214"/>
        <v>0</v>
      </c>
      <c r="CF362" s="54" t="s">
        <v>112</v>
      </c>
      <c r="CG362" s="9">
        <f t="shared" si="215"/>
        <v>4.5</v>
      </c>
      <c r="CH362" s="9"/>
      <c r="CI362" s="54" t="s">
        <v>73</v>
      </c>
      <c r="CJ362" s="9">
        <f t="shared" si="216"/>
        <v>0</v>
      </c>
      <c r="CK362" s="55" t="s">
        <v>84</v>
      </c>
      <c r="CL362" s="9">
        <f t="shared" si="217"/>
        <v>0</v>
      </c>
      <c r="CM362" s="54" t="s">
        <v>85</v>
      </c>
      <c r="CN362" s="9">
        <f t="shared" si="218"/>
        <v>0</v>
      </c>
      <c r="CO362" s="54" t="s">
        <v>105</v>
      </c>
      <c r="CP362" s="9">
        <f t="shared" si="219"/>
        <v>0</v>
      </c>
      <c r="CQ362" s="54" t="s">
        <v>108</v>
      </c>
      <c r="CR362" s="9">
        <f t="shared" si="220"/>
        <v>0</v>
      </c>
      <c r="CS362" s="54" t="s">
        <v>112</v>
      </c>
      <c r="CT362" s="9">
        <f t="shared" si="221"/>
        <v>4.5</v>
      </c>
    </row>
    <row r="363" spans="1:98" x14ac:dyDescent="0.15">
      <c r="A363" s="33" t="s">
        <v>882</v>
      </c>
      <c r="B363" s="34" t="s">
        <v>883</v>
      </c>
      <c r="C363" s="35" t="s">
        <v>170</v>
      </c>
      <c r="D363" s="35" t="s">
        <v>52</v>
      </c>
      <c r="E363" s="9"/>
      <c r="F363" s="36"/>
      <c r="G363" s="33">
        <v>95</v>
      </c>
      <c r="H363" s="9">
        <v>40</v>
      </c>
      <c r="I363" s="9">
        <v>117</v>
      </c>
      <c r="J363" s="9">
        <v>62</v>
      </c>
      <c r="K363" s="9">
        <v>46.5</v>
      </c>
      <c r="L363" s="9">
        <v>40</v>
      </c>
      <c r="M363" s="4">
        <f t="shared" si="185"/>
        <v>400.5</v>
      </c>
      <c r="N363" s="33"/>
      <c r="O363" s="9">
        <f>IF($D363="理科",IF(AND($M363&gt;='高考-分数线'!$C$2,$G363&gt;='高考-分数线'!$D$2),36,IF($G363&gt;='高考-分数线'!$D$2,18,0)),IF($D363="文科",IF(AND($M363&gt;='高考-分数线'!$C$3,$G363&gt;='高考-分数线'!$D$3),36,IF($G363&gt;='高考-分数线'!$D$3,18,0))))</f>
        <v>0</v>
      </c>
      <c r="P363" s="9">
        <f>IF($D363="理科",IF(AND($M363&gt;='高考-分数线'!$C$2,H363&gt;='高考-分数线'!$E$2),36,IF(H363&gt;='高考-分数线'!$E$2,18,0)),IF($D363="文科",IF(AND($M363&gt;='高考-分数线'!$C$3,H363&gt;='高考-分数线'!$E$3),36,IF(H363&gt;='高考-分数线'!$E$3,18,0))))</f>
        <v>0</v>
      </c>
      <c r="Q363" s="9">
        <f>IF($D363="理科",IF(AND($M363&gt;='高考-分数线'!$C$2,I363&gt;='高考-分数线'!$F$2),36,IF(I363&gt;='高考-分数线'!$F$2,18,0)),IF($D363="文科",IF(AND($M363&gt;='高考-分数线'!$C$3,I363&gt;='高考-分数线'!$F$3),36,IF(I363&gt;='高考-分数线'!$F$3,18,0))))</f>
        <v>18</v>
      </c>
      <c r="R363" s="9">
        <f>IF($D363="理科",IF(AND($M363&gt;='高考-分数线'!$C$2,J363&gt;='高考-分数线'!$G$2),36,IF(J363&gt;='高考-分数线'!$G$2,18,0)),IF($D363="文科",IF(AND($M363&gt;='高考-分数线'!$C$3,J363&gt;='高考-分数线'!$G$3),36,IF(J363&gt;='高考-分数线'!$G$3,18,0))))</f>
        <v>0</v>
      </c>
      <c r="S363" s="9">
        <f>IF($D363="理科",IF(AND($M363&gt;='高考-分数线'!$C$2,K363&gt;='高考-分数线'!$H$2),36,IF(K363&gt;='高考-分数线'!$H$2,18,0)),IF($D363="文科",IF(AND($M363&gt;='高考-分数线'!$C$3,K363&gt;='高考-分数线'!$H$3),36,IF(K363&gt;='高考-分数线'!$H$3,18,0))))</f>
        <v>0</v>
      </c>
      <c r="T363" s="9">
        <f>IF($D363="理科",IF(AND($M363&gt;='高考-分数线'!$C$2,L363&gt;='高考-分数线'!$I$2),36,IF(L363&gt;='高考-分数线'!$I$2,18,0)),IF($D363="文科",IF(AND($M363&gt;='高考-分数线'!$C$3,L363&gt;='高考-分数线'!$I$3),36,IF(L363&gt;='高考-分数线'!$I$3,18,0))))</f>
        <v>0</v>
      </c>
      <c r="U363" s="33"/>
      <c r="V363" s="54" t="s">
        <v>74</v>
      </c>
      <c r="W363" s="9">
        <f t="shared" si="186"/>
        <v>0</v>
      </c>
      <c r="X363" s="54" t="s">
        <v>79</v>
      </c>
      <c r="Y363" s="9">
        <f t="shared" si="187"/>
        <v>0</v>
      </c>
      <c r="Z363" s="54" t="s">
        <v>86</v>
      </c>
      <c r="AA363" s="9">
        <f t="shared" si="188"/>
        <v>1.8</v>
      </c>
      <c r="AB363" s="54" t="s">
        <v>107</v>
      </c>
      <c r="AC363" s="9">
        <f t="shared" si="189"/>
        <v>0</v>
      </c>
      <c r="AD363" s="54" t="s">
        <v>110</v>
      </c>
      <c r="AE363" s="9">
        <f t="shared" si="190"/>
        <v>0</v>
      </c>
      <c r="AF363" s="54" t="s">
        <v>103</v>
      </c>
      <c r="AG363" s="9">
        <f t="shared" si="191"/>
        <v>0</v>
      </c>
      <c r="AH363" s="9"/>
      <c r="AI363" s="9" t="s">
        <v>76</v>
      </c>
      <c r="AJ363" s="9">
        <f t="shared" si="192"/>
        <v>0</v>
      </c>
      <c r="AK363" s="55" t="s">
        <v>80</v>
      </c>
      <c r="AL363" s="9">
        <f t="shared" si="193"/>
        <v>0</v>
      </c>
      <c r="AM363" s="9" t="s">
        <v>86</v>
      </c>
      <c r="AN363" s="9">
        <f t="shared" si="194"/>
        <v>1.8</v>
      </c>
      <c r="AO363" s="54" t="s">
        <v>123</v>
      </c>
      <c r="AP363" s="9">
        <f t="shared" si="195"/>
        <v>0</v>
      </c>
      <c r="AQ363" s="54" t="s">
        <v>110</v>
      </c>
      <c r="AR363" s="9">
        <f t="shared" si="196"/>
        <v>0</v>
      </c>
      <c r="AS363" s="54" t="s">
        <v>127</v>
      </c>
      <c r="AT363" s="9">
        <f t="shared" si="197"/>
        <v>0</v>
      </c>
      <c r="AU363" s="9"/>
      <c r="AV363" s="54" t="s">
        <v>76</v>
      </c>
      <c r="AW363" s="9">
        <f t="shared" si="198"/>
        <v>0</v>
      </c>
      <c r="AX363" s="54" t="s">
        <v>79</v>
      </c>
      <c r="AY363" s="9">
        <f t="shared" si="199"/>
        <v>0</v>
      </c>
      <c r="AZ363" s="54" t="s">
        <v>86</v>
      </c>
      <c r="BA363" s="9">
        <f t="shared" si="200"/>
        <v>2.7</v>
      </c>
      <c r="BB363" s="54" t="s">
        <v>123</v>
      </c>
      <c r="BC363" s="9">
        <f t="shared" si="201"/>
        <v>0</v>
      </c>
      <c r="BD363" s="54" t="s">
        <v>133</v>
      </c>
      <c r="BE363" s="9">
        <f t="shared" si="202"/>
        <v>0</v>
      </c>
      <c r="BF363" s="54" t="s">
        <v>103</v>
      </c>
      <c r="BG363" s="9">
        <f t="shared" si="203"/>
        <v>0</v>
      </c>
      <c r="BH363" s="9"/>
      <c r="BI363" s="54" t="s">
        <v>76</v>
      </c>
      <c r="BJ363" s="9">
        <f t="shared" si="204"/>
        <v>0</v>
      </c>
      <c r="BK363" s="55" t="s">
        <v>79</v>
      </c>
      <c r="BL363" s="9">
        <f t="shared" si="205"/>
        <v>0</v>
      </c>
      <c r="BM363" s="54" t="s">
        <v>86</v>
      </c>
      <c r="BN363" s="9">
        <f t="shared" si="206"/>
        <v>2.7</v>
      </c>
      <c r="BO363" s="54" t="s">
        <v>123</v>
      </c>
      <c r="BP363" s="9">
        <f t="shared" si="207"/>
        <v>0</v>
      </c>
      <c r="BQ363" s="54" t="s">
        <v>133</v>
      </c>
      <c r="BR363" s="9">
        <f t="shared" si="208"/>
        <v>0</v>
      </c>
      <c r="BS363" s="54" t="s">
        <v>103</v>
      </c>
      <c r="BT363" s="9">
        <f t="shared" si="209"/>
        <v>0</v>
      </c>
      <c r="BU363" s="9"/>
      <c r="BV363" s="54" t="s">
        <v>75</v>
      </c>
      <c r="BW363" s="9">
        <f t="shared" si="210"/>
        <v>0</v>
      </c>
      <c r="BX363" s="55" t="s">
        <v>139</v>
      </c>
      <c r="BY363" s="9">
        <f t="shared" si="211"/>
        <v>0</v>
      </c>
      <c r="BZ363" s="54" t="s">
        <v>89</v>
      </c>
      <c r="CA363" s="9">
        <f t="shared" si="212"/>
        <v>4.5</v>
      </c>
      <c r="CB363" s="54" t="s">
        <v>123</v>
      </c>
      <c r="CC363" s="9">
        <f t="shared" si="213"/>
        <v>0</v>
      </c>
      <c r="CD363" s="54" t="s">
        <v>111</v>
      </c>
      <c r="CE363" s="9">
        <f t="shared" si="214"/>
        <v>0</v>
      </c>
      <c r="CF363" s="54" t="s">
        <v>126</v>
      </c>
      <c r="CG363" s="9">
        <f t="shared" si="215"/>
        <v>0</v>
      </c>
      <c r="CH363" s="9"/>
      <c r="CI363" s="54" t="s">
        <v>75</v>
      </c>
      <c r="CJ363" s="9">
        <f t="shared" si="216"/>
        <v>0</v>
      </c>
      <c r="CK363" s="55" t="s">
        <v>139</v>
      </c>
      <c r="CL363" s="9">
        <f t="shared" si="217"/>
        <v>0</v>
      </c>
      <c r="CM363" s="54" t="s">
        <v>89</v>
      </c>
      <c r="CN363" s="9">
        <f t="shared" si="218"/>
        <v>4.5</v>
      </c>
      <c r="CO363" s="54" t="s">
        <v>123</v>
      </c>
      <c r="CP363" s="9">
        <f t="shared" si="219"/>
        <v>0</v>
      </c>
      <c r="CQ363" s="54" t="s">
        <v>111</v>
      </c>
      <c r="CR363" s="9">
        <f t="shared" si="220"/>
        <v>0</v>
      </c>
      <c r="CS363" s="54" t="s">
        <v>126</v>
      </c>
      <c r="CT363" s="9">
        <f t="shared" si="221"/>
        <v>0</v>
      </c>
    </row>
    <row r="364" spans="1:98" x14ac:dyDescent="0.15">
      <c r="A364" s="33" t="s">
        <v>884</v>
      </c>
      <c r="B364" s="34" t="s">
        <v>885</v>
      </c>
      <c r="C364" s="35" t="s">
        <v>170</v>
      </c>
      <c r="D364" s="35" t="s">
        <v>52</v>
      </c>
      <c r="E364" s="9"/>
      <c r="F364" s="36"/>
      <c r="G364" s="33">
        <v>98</v>
      </c>
      <c r="H364" s="9">
        <v>52</v>
      </c>
      <c r="I364" s="9">
        <v>109</v>
      </c>
      <c r="J364" s="9">
        <v>57</v>
      </c>
      <c r="K364" s="9">
        <v>35</v>
      </c>
      <c r="L364" s="9">
        <v>49</v>
      </c>
      <c r="M364" s="4">
        <f t="shared" si="185"/>
        <v>400</v>
      </c>
      <c r="N364" s="33"/>
      <c r="O364" s="9">
        <f>IF($D364="理科",IF(AND($M364&gt;='高考-分数线'!$C$2,$G364&gt;='高考-分数线'!$D$2),36,IF($G364&gt;='高考-分数线'!$D$2,18,0)),IF($D364="文科",IF(AND($M364&gt;='高考-分数线'!$C$3,$G364&gt;='高考-分数线'!$D$3),36,IF($G364&gt;='高考-分数线'!$D$3,18,0))))</f>
        <v>0</v>
      </c>
      <c r="P364" s="9">
        <f>IF($D364="理科",IF(AND($M364&gt;='高考-分数线'!$C$2,H364&gt;='高考-分数线'!$E$2),36,IF(H364&gt;='高考-分数线'!$E$2,18,0)),IF($D364="文科",IF(AND($M364&gt;='高考-分数线'!$C$3,H364&gt;='高考-分数线'!$E$3),36,IF(H364&gt;='高考-分数线'!$E$3,18,0))))</f>
        <v>0</v>
      </c>
      <c r="Q364" s="9">
        <f>IF($D364="理科",IF(AND($M364&gt;='高考-分数线'!$C$2,I364&gt;='高考-分数线'!$F$2),36,IF(I364&gt;='高考-分数线'!$F$2,18,0)),IF($D364="文科",IF(AND($M364&gt;='高考-分数线'!$C$3,I364&gt;='高考-分数线'!$F$3),36,IF(I364&gt;='高考-分数线'!$F$3,18,0))))</f>
        <v>0</v>
      </c>
      <c r="R364" s="9">
        <f>IF($D364="理科",IF(AND($M364&gt;='高考-分数线'!$C$2,J364&gt;='高考-分数线'!$G$2),36,IF(J364&gt;='高考-分数线'!$G$2,18,0)),IF($D364="文科",IF(AND($M364&gt;='高考-分数线'!$C$3,J364&gt;='高考-分数线'!$G$3),36,IF(J364&gt;='高考-分数线'!$G$3,18,0))))</f>
        <v>0</v>
      </c>
      <c r="S364" s="9">
        <f>IF($D364="理科",IF(AND($M364&gt;='高考-分数线'!$C$2,K364&gt;='高考-分数线'!$H$2),36,IF(K364&gt;='高考-分数线'!$H$2,18,0)),IF($D364="文科",IF(AND($M364&gt;='高考-分数线'!$C$3,K364&gt;='高考-分数线'!$H$3),36,IF(K364&gt;='高考-分数线'!$H$3,18,0))))</f>
        <v>0</v>
      </c>
      <c r="T364" s="9">
        <f>IF($D364="理科",IF(AND($M364&gt;='高考-分数线'!$C$2,L364&gt;='高考-分数线'!$I$2),36,IF(L364&gt;='高考-分数线'!$I$2,18,0)),IF($D364="文科",IF(AND($M364&gt;='高考-分数线'!$C$3,L364&gt;='高考-分数线'!$I$3),36,IF(L364&gt;='高考-分数线'!$I$3,18,0))))</f>
        <v>0</v>
      </c>
      <c r="U364" s="33"/>
      <c r="V364" s="54" t="s">
        <v>75</v>
      </c>
      <c r="W364" s="9">
        <f t="shared" si="186"/>
        <v>0</v>
      </c>
      <c r="X364" s="54" t="s">
        <v>81</v>
      </c>
      <c r="Y364" s="9">
        <f t="shared" si="187"/>
        <v>0</v>
      </c>
      <c r="Z364" s="54" t="s">
        <v>87</v>
      </c>
      <c r="AA364" s="9">
        <f t="shared" si="188"/>
        <v>0</v>
      </c>
      <c r="AB364" s="54" t="s">
        <v>105</v>
      </c>
      <c r="AC364" s="9">
        <f t="shared" si="189"/>
        <v>0</v>
      </c>
      <c r="AD364" s="54" t="s">
        <v>111</v>
      </c>
      <c r="AE364" s="9">
        <f t="shared" si="190"/>
        <v>0</v>
      </c>
      <c r="AF364" s="54" t="s">
        <v>103</v>
      </c>
      <c r="AG364" s="9">
        <f t="shared" si="191"/>
        <v>0</v>
      </c>
      <c r="AH364" s="9"/>
      <c r="AI364" s="9" t="s">
        <v>73</v>
      </c>
      <c r="AJ364" s="9">
        <f t="shared" si="192"/>
        <v>0</v>
      </c>
      <c r="AK364" s="55" t="s">
        <v>81</v>
      </c>
      <c r="AL364" s="9">
        <f t="shared" si="193"/>
        <v>0</v>
      </c>
      <c r="AM364" s="9" t="s">
        <v>86</v>
      </c>
      <c r="AN364" s="9">
        <f t="shared" si="194"/>
        <v>0</v>
      </c>
      <c r="AO364" s="54" t="s">
        <v>107</v>
      </c>
      <c r="AP364" s="9">
        <f t="shared" si="195"/>
        <v>0</v>
      </c>
      <c r="AQ364" s="54" t="s">
        <v>111</v>
      </c>
      <c r="AR364" s="9">
        <f t="shared" si="196"/>
        <v>0</v>
      </c>
      <c r="AS364" s="54" t="s">
        <v>103</v>
      </c>
      <c r="AT364" s="9">
        <f t="shared" si="197"/>
        <v>0</v>
      </c>
      <c r="AU364" s="9"/>
      <c r="AV364" s="54" t="s">
        <v>76</v>
      </c>
      <c r="AW364" s="9">
        <f t="shared" si="198"/>
        <v>0</v>
      </c>
      <c r="AX364" s="54" t="s">
        <v>81</v>
      </c>
      <c r="AY364" s="9">
        <f t="shared" si="199"/>
        <v>0</v>
      </c>
      <c r="AZ364" s="54" t="s">
        <v>86</v>
      </c>
      <c r="BA364" s="9">
        <f t="shared" si="200"/>
        <v>0</v>
      </c>
      <c r="BB364" s="54" t="s">
        <v>107</v>
      </c>
      <c r="BC364" s="9">
        <f t="shared" si="201"/>
        <v>0</v>
      </c>
      <c r="BD364" s="54" t="s">
        <v>111</v>
      </c>
      <c r="BE364" s="9">
        <f t="shared" si="202"/>
        <v>0</v>
      </c>
      <c r="BF364" s="54" t="s">
        <v>126</v>
      </c>
      <c r="BG364" s="9">
        <f t="shared" si="203"/>
        <v>0</v>
      </c>
      <c r="BH364" s="9"/>
      <c r="BI364" s="54" t="s">
        <v>76</v>
      </c>
      <c r="BJ364" s="9">
        <f t="shared" si="204"/>
        <v>0</v>
      </c>
      <c r="BK364" s="55" t="s">
        <v>81</v>
      </c>
      <c r="BL364" s="9">
        <f t="shared" si="205"/>
        <v>0</v>
      </c>
      <c r="BM364" s="54" t="s">
        <v>86</v>
      </c>
      <c r="BN364" s="9">
        <f t="shared" si="206"/>
        <v>0</v>
      </c>
      <c r="BO364" s="54" t="s">
        <v>107</v>
      </c>
      <c r="BP364" s="9">
        <f t="shared" si="207"/>
        <v>0</v>
      </c>
      <c r="BQ364" s="54" t="s">
        <v>111</v>
      </c>
      <c r="BR364" s="9">
        <f t="shared" si="208"/>
        <v>0</v>
      </c>
      <c r="BS364" s="54" t="s">
        <v>126</v>
      </c>
      <c r="BT364" s="9">
        <f t="shared" si="209"/>
        <v>0</v>
      </c>
      <c r="BU364" s="9"/>
      <c r="BV364" s="54" t="s">
        <v>77</v>
      </c>
      <c r="BW364" s="9">
        <f t="shared" si="210"/>
        <v>0</v>
      </c>
      <c r="BX364" s="55" t="s">
        <v>81</v>
      </c>
      <c r="BY364" s="9">
        <f t="shared" si="211"/>
        <v>0</v>
      </c>
      <c r="BZ364" s="54" t="s">
        <v>86</v>
      </c>
      <c r="CA364" s="9">
        <f t="shared" si="212"/>
        <v>0</v>
      </c>
      <c r="CB364" s="54" t="s">
        <v>105</v>
      </c>
      <c r="CC364" s="9">
        <f t="shared" si="213"/>
        <v>0</v>
      </c>
      <c r="CD364" s="54" t="s">
        <v>108</v>
      </c>
      <c r="CE364" s="9">
        <f t="shared" si="214"/>
        <v>0</v>
      </c>
      <c r="CF364" s="54" t="s">
        <v>126</v>
      </c>
      <c r="CG364" s="9">
        <f t="shared" si="215"/>
        <v>0</v>
      </c>
      <c r="CH364" s="9"/>
      <c r="CI364" s="54" t="s">
        <v>77</v>
      </c>
      <c r="CJ364" s="9">
        <f t="shared" si="216"/>
        <v>0</v>
      </c>
      <c r="CK364" s="55" t="s">
        <v>81</v>
      </c>
      <c r="CL364" s="9">
        <f t="shared" si="217"/>
        <v>0</v>
      </c>
      <c r="CM364" s="54" t="s">
        <v>86</v>
      </c>
      <c r="CN364" s="9">
        <f t="shared" si="218"/>
        <v>0</v>
      </c>
      <c r="CO364" s="54" t="s">
        <v>105</v>
      </c>
      <c r="CP364" s="9">
        <f t="shared" si="219"/>
        <v>0</v>
      </c>
      <c r="CQ364" s="54" t="s">
        <v>108</v>
      </c>
      <c r="CR364" s="9">
        <f t="shared" si="220"/>
        <v>0</v>
      </c>
      <c r="CS364" s="54" t="s">
        <v>126</v>
      </c>
      <c r="CT364" s="9">
        <f t="shared" si="221"/>
        <v>0</v>
      </c>
    </row>
    <row r="365" spans="1:98" x14ac:dyDescent="0.15">
      <c r="A365" s="33" t="s">
        <v>886</v>
      </c>
      <c r="B365" s="34" t="s">
        <v>887</v>
      </c>
      <c r="C365" s="35" t="s">
        <v>170</v>
      </c>
      <c r="D365" s="35" t="s">
        <v>52</v>
      </c>
      <c r="E365" s="9"/>
      <c r="F365" s="36"/>
      <c r="G365" s="33">
        <v>93</v>
      </c>
      <c r="H365" s="9">
        <v>58</v>
      </c>
      <c r="I365" s="9">
        <v>66</v>
      </c>
      <c r="J365" s="9">
        <v>73.5</v>
      </c>
      <c r="K365" s="9">
        <v>62</v>
      </c>
      <c r="L365" s="9">
        <v>47</v>
      </c>
      <c r="M365" s="4">
        <f t="shared" si="185"/>
        <v>399.5</v>
      </c>
      <c r="N365" s="33"/>
      <c r="O365" s="9">
        <f>IF($D365="理科",IF(AND($M365&gt;='高考-分数线'!$C$2,$G365&gt;='高考-分数线'!$D$2),36,IF($G365&gt;='高考-分数线'!$D$2,18,0)),IF($D365="文科",IF(AND($M365&gt;='高考-分数线'!$C$3,$G365&gt;='高考-分数线'!$D$3),36,IF($G365&gt;='高考-分数线'!$D$3,18,0))))</f>
        <v>0</v>
      </c>
      <c r="P365" s="9">
        <f>IF($D365="理科",IF(AND($M365&gt;='高考-分数线'!$C$2,H365&gt;='高考-分数线'!$E$2),36,IF(H365&gt;='高考-分数线'!$E$2,18,0)),IF($D365="文科",IF(AND($M365&gt;='高考-分数线'!$C$3,H365&gt;='高考-分数线'!$E$3),36,IF(H365&gt;='高考-分数线'!$E$3,18,0))))</f>
        <v>0</v>
      </c>
      <c r="Q365" s="9">
        <f>IF($D365="理科",IF(AND($M365&gt;='高考-分数线'!$C$2,I365&gt;='高考-分数线'!$F$2),36,IF(I365&gt;='高考-分数线'!$F$2,18,0)),IF($D365="文科",IF(AND($M365&gt;='高考-分数线'!$C$3,I365&gt;='高考-分数线'!$F$3),36,IF(I365&gt;='高考-分数线'!$F$3,18,0))))</f>
        <v>0</v>
      </c>
      <c r="R365" s="9">
        <f>IF($D365="理科",IF(AND($M365&gt;='高考-分数线'!$C$2,J365&gt;='高考-分数线'!$G$2),36,IF(J365&gt;='高考-分数线'!$G$2,18,0)),IF($D365="文科",IF(AND($M365&gt;='高考-分数线'!$C$3,J365&gt;='高考-分数线'!$G$3),36,IF(J365&gt;='高考-分数线'!$G$3,18,0))))</f>
        <v>18</v>
      </c>
      <c r="S365" s="9">
        <f>IF($D365="理科",IF(AND($M365&gt;='高考-分数线'!$C$2,K365&gt;='高考-分数线'!$H$2),36,IF(K365&gt;='高考-分数线'!$H$2,18,0)),IF($D365="文科",IF(AND($M365&gt;='高考-分数线'!$C$3,K365&gt;='高考-分数线'!$H$3),36,IF(K365&gt;='高考-分数线'!$H$3,18,0))))</f>
        <v>18</v>
      </c>
      <c r="T365" s="9">
        <f>IF($D365="理科",IF(AND($M365&gt;='高考-分数线'!$C$2,L365&gt;='高考-分数线'!$I$2),36,IF(L365&gt;='高考-分数线'!$I$2,18,0)),IF($D365="文科",IF(AND($M365&gt;='高考-分数线'!$C$3,L365&gt;='高考-分数线'!$I$3),36,IF(L365&gt;='高考-分数线'!$I$3,18,0))))</f>
        <v>0</v>
      </c>
      <c r="U365" s="33"/>
      <c r="V365" s="54" t="s">
        <v>77</v>
      </c>
      <c r="W365" s="9">
        <f t="shared" si="186"/>
        <v>0</v>
      </c>
      <c r="X365" s="54" t="s">
        <v>81</v>
      </c>
      <c r="Y365" s="9">
        <f t="shared" si="187"/>
        <v>0</v>
      </c>
      <c r="Z365" s="54" t="s">
        <v>90</v>
      </c>
      <c r="AA365" s="9">
        <f t="shared" si="188"/>
        <v>0</v>
      </c>
      <c r="AB365" s="54" t="s">
        <v>123</v>
      </c>
      <c r="AC365" s="9">
        <f t="shared" si="189"/>
        <v>1.8</v>
      </c>
      <c r="AD365" s="54" t="s">
        <v>110</v>
      </c>
      <c r="AE365" s="9">
        <f t="shared" si="190"/>
        <v>1.8</v>
      </c>
      <c r="AF365" s="54" t="s">
        <v>103</v>
      </c>
      <c r="AG365" s="9">
        <f t="shared" si="191"/>
        <v>0</v>
      </c>
      <c r="AH365" s="9"/>
      <c r="AI365" s="9" t="s">
        <v>73</v>
      </c>
      <c r="AJ365" s="9">
        <f t="shared" si="192"/>
        <v>0</v>
      </c>
      <c r="AK365" s="55" t="s">
        <v>79</v>
      </c>
      <c r="AL365" s="9">
        <f t="shared" si="193"/>
        <v>0</v>
      </c>
      <c r="AM365" s="9" t="s">
        <v>85</v>
      </c>
      <c r="AN365" s="9">
        <f t="shared" si="194"/>
        <v>0</v>
      </c>
      <c r="AO365" s="54" t="s">
        <v>107</v>
      </c>
      <c r="AP365" s="9">
        <f t="shared" si="195"/>
        <v>1.8</v>
      </c>
      <c r="AQ365" s="54" t="s">
        <v>110</v>
      </c>
      <c r="AR365" s="9">
        <f t="shared" si="196"/>
        <v>1.8</v>
      </c>
      <c r="AS365" s="54" t="s">
        <v>103</v>
      </c>
      <c r="AT365" s="9">
        <f t="shared" si="197"/>
        <v>0</v>
      </c>
      <c r="AU365" s="9"/>
      <c r="AV365" s="54" t="s">
        <v>73</v>
      </c>
      <c r="AW365" s="9">
        <f t="shared" si="198"/>
        <v>0</v>
      </c>
      <c r="AX365" s="54" t="s">
        <v>132</v>
      </c>
      <c r="AY365" s="9">
        <f t="shared" si="199"/>
        <v>0</v>
      </c>
      <c r="AZ365" s="54" t="s">
        <v>86</v>
      </c>
      <c r="BA365" s="9">
        <f t="shared" si="200"/>
        <v>0</v>
      </c>
      <c r="BB365" s="54" t="s">
        <v>107</v>
      </c>
      <c r="BC365" s="9">
        <f t="shared" si="201"/>
        <v>2.7</v>
      </c>
      <c r="BD365" s="54" t="s">
        <v>133</v>
      </c>
      <c r="BE365" s="9">
        <f t="shared" si="202"/>
        <v>2.7</v>
      </c>
      <c r="BF365" s="54" t="s">
        <v>126</v>
      </c>
      <c r="BG365" s="9">
        <f t="shared" si="203"/>
        <v>0</v>
      </c>
      <c r="BH365" s="9"/>
      <c r="BI365" s="54" t="s">
        <v>73</v>
      </c>
      <c r="BJ365" s="9">
        <f t="shared" si="204"/>
        <v>0</v>
      </c>
      <c r="BK365" s="55" t="s">
        <v>132</v>
      </c>
      <c r="BL365" s="9">
        <f t="shared" si="205"/>
        <v>0</v>
      </c>
      <c r="BM365" s="54" t="s">
        <v>86</v>
      </c>
      <c r="BN365" s="9">
        <f t="shared" si="206"/>
        <v>0</v>
      </c>
      <c r="BO365" s="54" t="s">
        <v>107</v>
      </c>
      <c r="BP365" s="9">
        <f t="shared" si="207"/>
        <v>2.7</v>
      </c>
      <c r="BQ365" s="54" t="s">
        <v>133</v>
      </c>
      <c r="BR365" s="9">
        <f t="shared" si="208"/>
        <v>2.7</v>
      </c>
      <c r="BS365" s="54" t="s">
        <v>126</v>
      </c>
      <c r="BT365" s="9">
        <f t="shared" si="209"/>
        <v>0</v>
      </c>
      <c r="BU365" s="9"/>
      <c r="BV365" s="54" t="s">
        <v>136</v>
      </c>
      <c r="BW365" s="9">
        <f t="shared" si="210"/>
        <v>0</v>
      </c>
      <c r="BX365" s="55" t="s">
        <v>80</v>
      </c>
      <c r="BY365" s="9">
        <f t="shared" si="211"/>
        <v>0</v>
      </c>
      <c r="BZ365" s="54" t="s">
        <v>90</v>
      </c>
      <c r="CA365" s="9">
        <f t="shared" si="212"/>
        <v>0</v>
      </c>
      <c r="CB365" s="54" t="s">
        <v>105</v>
      </c>
      <c r="CC365" s="9">
        <f t="shared" si="213"/>
        <v>4.5</v>
      </c>
      <c r="CD365" s="54" t="s">
        <v>108</v>
      </c>
      <c r="CE365" s="9">
        <f t="shared" si="214"/>
        <v>4.5</v>
      </c>
      <c r="CF365" s="54" t="s">
        <v>126</v>
      </c>
      <c r="CG365" s="9">
        <f t="shared" si="215"/>
        <v>0</v>
      </c>
      <c r="CH365" s="9"/>
      <c r="CI365" s="54" t="s">
        <v>136</v>
      </c>
      <c r="CJ365" s="9">
        <f t="shared" si="216"/>
        <v>0</v>
      </c>
      <c r="CK365" s="55" t="s">
        <v>80</v>
      </c>
      <c r="CL365" s="9">
        <f t="shared" si="217"/>
        <v>0</v>
      </c>
      <c r="CM365" s="54" t="s">
        <v>90</v>
      </c>
      <c r="CN365" s="9">
        <f t="shared" si="218"/>
        <v>0</v>
      </c>
      <c r="CO365" s="54" t="s">
        <v>105</v>
      </c>
      <c r="CP365" s="9">
        <f t="shared" si="219"/>
        <v>4.5</v>
      </c>
      <c r="CQ365" s="54" t="s">
        <v>108</v>
      </c>
      <c r="CR365" s="9">
        <f t="shared" si="220"/>
        <v>4.5</v>
      </c>
      <c r="CS365" s="54" t="s">
        <v>126</v>
      </c>
      <c r="CT365" s="9">
        <f t="shared" si="221"/>
        <v>0</v>
      </c>
    </row>
    <row r="366" spans="1:98" x14ac:dyDescent="0.15">
      <c r="A366" s="33" t="s">
        <v>888</v>
      </c>
      <c r="B366" s="34" t="s">
        <v>889</v>
      </c>
      <c r="C366" s="35" t="s">
        <v>170</v>
      </c>
      <c r="D366" s="35" t="s">
        <v>52</v>
      </c>
      <c r="E366" s="9"/>
      <c r="F366" s="36"/>
      <c r="G366" s="33">
        <v>83</v>
      </c>
      <c r="H366" s="9">
        <v>52</v>
      </c>
      <c r="I366" s="9">
        <v>114</v>
      </c>
      <c r="J366" s="9">
        <v>45</v>
      </c>
      <c r="K366" s="9">
        <v>50</v>
      </c>
      <c r="L366" s="9">
        <v>55</v>
      </c>
      <c r="M366" s="4">
        <f t="shared" si="185"/>
        <v>399</v>
      </c>
      <c r="N366" s="33"/>
      <c r="O366" s="9">
        <f>IF($D366="理科",IF(AND($M366&gt;='高考-分数线'!$C$2,$G366&gt;='高考-分数线'!$D$2),36,IF($G366&gt;='高考-分数线'!$D$2,18,0)),IF($D366="文科",IF(AND($M366&gt;='高考-分数线'!$C$3,$G366&gt;='高考-分数线'!$D$3),36,IF($G366&gt;='高考-分数线'!$D$3,18,0))))</f>
        <v>0</v>
      </c>
      <c r="P366" s="9">
        <f>IF($D366="理科",IF(AND($M366&gt;='高考-分数线'!$C$2,H366&gt;='高考-分数线'!$E$2),36,IF(H366&gt;='高考-分数线'!$E$2,18,0)),IF($D366="文科",IF(AND($M366&gt;='高考-分数线'!$C$3,H366&gt;='高考-分数线'!$E$3),36,IF(H366&gt;='高考-分数线'!$E$3,18,0))))</f>
        <v>0</v>
      </c>
      <c r="Q366" s="9">
        <f>IF($D366="理科",IF(AND($M366&gt;='高考-分数线'!$C$2,I366&gt;='高考-分数线'!$F$2),36,IF(I366&gt;='高考-分数线'!$F$2,18,0)),IF($D366="文科",IF(AND($M366&gt;='高考-分数线'!$C$3,I366&gt;='高考-分数线'!$F$3),36,IF(I366&gt;='高考-分数线'!$F$3,18,0))))</f>
        <v>18</v>
      </c>
      <c r="R366" s="9">
        <f>IF($D366="理科",IF(AND($M366&gt;='高考-分数线'!$C$2,J366&gt;='高考-分数线'!$G$2),36,IF(J366&gt;='高考-分数线'!$G$2,18,0)),IF($D366="文科",IF(AND($M366&gt;='高考-分数线'!$C$3,J366&gt;='高考-分数线'!$G$3),36,IF(J366&gt;='高考-分数线'!$G$3,18,0))))</f>
        <v>0</v>
      </c>
      <c r="S366" s="9">
        <f>IF($D366="理科",IF(AND($M366&gt;='高考-分数线'!$C$2,K366&gt;='高考-分数线'!$H$2),36,IF(K366&gt;='高考-分数线'!$H$2,18,0)),IF($D366="文科",IF(AND($M366&gt;='高考-分数线'!$C$3,K366&gt;='高考-分数线'!$H$3),36,IF(K366&gt;='高考-分数线'!$H$3,18,0))))</f>
        <v>0</v>
      </c>
      <c r="T366" s="9">
        <f>IF($D366="理科",IF(AND($M366&gt;='高考-分数线'!$C$2,L366&gt;='高考-分数线'!$I$2),36,IF(L366&gt;='高考-分数线'!$I$2,18,0)),IF($D366="文科",IF(AND($M366&gt;='高考-分数线'!$C$3,L366&gt;='高考-分数线'!$I$3),36,IF(L366&gt;='高考-分数线'!$I$3,18,0))))</f>
        <v>0</v>
      </c>
      <c r="U366" s="33"/>
      <c r="V366" s="54" t="s">
        <v>73</v>
      </c>
      <c r="W366" s="9">
        <f t="shared" si="186"/>
        <v>0</v>
      </c>
      <c r="X366" s="54" t="s">
        <v>80</v>
      </c>
      <c r="Y366" s="9">
        <f t="shared" si="187"/>
        <v>0</v>
      </c>
      <c r="Z366" s="54" t="s">
        <v>89</v>
      </c>
      <c r="AA366" s="9">
        <f t="shared" si="188"/>
        <v>1.8</v>
      </c>
      <c r="AB366" s="54" t="s">
        <v>123</v>
      </c>
      <c r="AC366" s="9">
        <f t="shared" si="189"/>
        <v>0</v>
      </c>
      <c r="AD366" s="54" t="s">
        <v>110</v>
      </c>
      <c r="AE366" s="9">
        <f t="shared" si="190"/>
        <v>0</v>
      </c>
      <c r="AF366" s="54" t="s">
        <v>103</v>
      </c>
      <c r="AG366" s="9">
        <f t="shared" si="191"/>
        <v>0</v>
      </c>
      <c r="AH366" s="9"/>
      <c r="AI366" s="9" t="s">
        <v>73</v>
      </c>
      <c r="AJ366" s="9">
        <f t="shared" si="192"/>
        <v>0</v>
      </c>
      <c r="AK366" s="55" t="s">
        <v>79</v>
      </c>
      <c r="AL366" s="9">
        <f t="shared" si="193"/>
        <v>0</v>
      </c>
      <c r="AM366" s="9" t="s">
        <v>87</v>
      </c>
      <c r="AN366" s="9">
        <f t="shared" si="194"/>
        <v>1.8</v>
      </c>
      <c r="AO366" s="54" t="s">
        <v>105</v>
      </c>
      <c r="AP366" s="9">
        <f t="shared" si="195"/>
        <v>0</v>
      </c>
      <c r="AQ366" s="54" t="s">
        <v>111</v>
      </c>
      <c r="AR366" s="9">
        <f t="shared" si="196"/>
        <v>0</v>
      </c>
      <c r="AS366" s="54" t="s">
        <v>103</v>
      </c>
      <c r="AT366" s="9">
        <f t="shared" si="197"/>
        <v>0</v>
      </c>
      <c r="AU366" s="9"/>
      <c r="AV366" s="54" t="s">
        <v>76</v>
      </c>
      <c r="AW366" s="9">
        <f t="shared" si="198"/>
        <v>0</v>
      </c>
      <c r="AX366" s="54" t="s">
        <v>79</v>
      </c>
      <c r="AY366" s="9">
        <f t="shared" si="199"/>
        <v>0</v>
      </c>
      <c r="AZ366" s="54" t="s">
        <v>87</v>
      </c>
      <c r="BA366" s="9">
        <f t="shared" si="200"/>
        <v>2.7</v>
      </c>
      <c r="BB366" s="54" t="s">
        <v>123</v>
      </c>
      <c r="BC366" s="9">
        <f t="shared" si="201"/>
        <v>0</v>
      </c>
      <c r="BD366" s="54" t="s">
        <v>133</v>
      </c>
      <c r="BE366" s="9">
        <f t="shared" si="202"/>
        <v>0</v>
      </c>
      <c r="BF366" s="54" t="s">
        <v>103</v>
      </c>
      <c r="BG366" s="9">
        <f t="shared" si="203"/>
        <v>0</v>
      </c>
      <c r="BH366" s="9"/>
      <c r="BI366" s="54" t="s">
        <v>76</v>
      </c>
      <c r="BJ366" s="9">
        <f t="shared" si="204"/>
        <v>0</v>
      </c>
      <c r="BK366" s="55" t="s">
        <v>79</v>
      </c>
      <c r="BL366" s="9">
        <f t="shared" si="205"/>
        <v>0</v>
      </c>
      <c r="BM366" s="54" t="s">
        <v>87</v>
      </c>
      <c r="BN366" s="9">
        <f t="shared" si="206"/>
        <v>2.7</v>
      </c>
      <c r="BO366" s="54" t="s">
        <v>123</v>
      </c>
      <c r="BP366" s="9">
        <f t="shared" si="207"/>
        <v>0</v>
      </c>
      <c r="BQ366" s="54" t="s">
        <v>133</v>
      </c>
      <c r="BR366" s="9">
        <f t="shared" si="208"/>
        <v>0</v>
      </c>
      <c r="BS366" s="54" t="s">
        <v>103</v>
      </c>
      <c r="BT366" s="9">
        <f t="shared" si="209"/>
        <v>0</v>
      </c>
      <c r="BU366" s="9"/>
      <c r="BV366" s="54" t="s">
        <v>136</v>
      </c>
      <c r="BW366" s="9">
        <f t="shared" si="210"/>
        <v>0</v>
      </c>
      <c r="BX366" s="55" t="s">
        <v>80</v>
      </c>
      <c r="BY366" s="9">
        <f t="shared" si="211"/>
        <v>0</v>
      </c>
      <c r="BZ366" s="54" t="s">
        <v>90</v>
      </c>
      <c r="CA366" s="9">
        <f t="shared" si="212"/>
        <v>4.5</v>
      </c>
      <c r="CB366" s="54" t="s">
        <v>105</v>
      </c>
      <c r="CC366" s="9">
        <f t="shared" si="213"/>
        <v>0</v>
      </c>
      <c r="CD366" s="54" t="s">
        <v>108</v>
      </c>
      <c r="CE366" s="9">
        <f t="shared" si="214"/>
        <v>0</v>
      </c>
      <c r="CF366" s="54" t="s">
        <v>126</v>
      </c>
      <c r="CG366" s="9">
        <f t="shared" si="215"/>
        <v>0</v>
      </c>
      <c r="CH366" s="9"/>
      <c r="CI366" s="54" t="s">
        <v>136</v>
      </c>
      <c r="CJ366" s="9">
        <f t="shared" si="216"/>
        <v>0</v>
      </c>
      <c r="CK366" s="55" t="s">
        <v>80</v>
      </c>
      <c r="CL366" s="9">
        <f t="shared" si="217"/>
        <v>0</v>
      </c>
      <c r="CM366" s="54" t="s">
        <v>90</v>
      </c>
      <c r="CN366" s="9">
        <f t="shared" si="218"/>
        <v>4.5</v>
      </c>
      <c r="CO366" s="54" t="s">
        <v>105</v>
      </c>
      <c r="CP366" s="9">
        <f t="shared" si="219"/>
        <v>0</v>
      </c>
      <c r="CQ366" s="54" t="s">
        <v>108</v>
      </c>
      <c r="CR366" s="9">
        <f t="shared" si="220"/>
        <v>0</v>
      </c>
      <c r="CS366" s="54" t="s">
        <v>126</v>
      </c>
      <c r="CT366" s="9">
        <f t="shared" si="221"/>
        <v>0</v>
      </c>
    </row>
    <row r="367" spans="1:98" x14ac:dyDescent="0.15">
      <c r="A367" s="33" t="s">
        <v>890</v>
      </c>
      <c r="B367" s="34" t="s">
        <v>891</v>
      </c>
      <c r="C367" s="35" t="s">
        <v>170</v>
      </c>
      <c r="D367" s="35" t="s">
        <v>52</v>
      </c>
      <c r="E367" s="9"/>
      <c r="F367" s="36"/>
      <c r="G367" s="33">
        <v>90</v>
      </c>
      <c r="H367" s="9">
        <v>67</v>
      </c>
      <c r="I367" s="9">
        <v>69</v>
      </c>
      <c r="J367" s="9">
        <v>62.5</v>
      </c>
      <c r="K367" s="9">
        <v>48.5</v>
      </c>
      <c r="L367" s="9">
        <v>61</v>
      </c>
      <c r="M367" s="4">
        <f t="shared" si="185"/>
        <v>398</v>
      </c>
      <c r="N367" s="33"/>
      <c r="O367" s="9">
        <f>IF($D367="理科",IF(AND($M367&gt;='高考-分数线'!$C$2,$G367&gt;='高考-分数线'!$D$2),36,IF($G367&gt;='高考-分数线'!$D$2,18,0)),IF($D367="文科",IF(AND($M367&gt;='高考-分数线'!$C$3,$G367&gt;='高考-分数线'!$D$3),36,IF($G367&gt;='高考-分数线'!$D$3,18,0))))</f>
        <v>0</v>
      </c>
      <c r="P367" s="9">
        <f>IF($D367="理科",IF(AND($M367&gt;='高考-分数线'!$C$2,H367&gt;='高考-分数线'!$E$2),36,IF(H367&gt;='高考-分数线'!$E$2,18,0)),IF($D367="文科",IF(AND($M367&gt;='高考-分数线'!$C$3,H367&gt;='高考-分数线'!$E$3),36,IF(H367&gt;='高考-分数线'!$E$3,18,0))))</f>
        <v>0</v>
      </c>
      <c r="Q367" s="9">
        <f>IF($D367="理科",IF(AND($M367&gt;='高考-分数线'!$C$2,I367&gt;='高考-分数线'!$F$2),36,IF(I367&gt;='高考-分数线'!$F$2,18,0)),IF($D367="文科",IF(AND($M367&gt;='高考-分数线'!$C$3,I367&gt;='高考-分数线'!$F$3),36,IF(I367&gt;='高考-分数线'!$F$3,18,0))))</f>
        <v>0</v>
      </c>
      <c r="R367" s="9">
        <f>IF($D367="理科",IF(AND($M367&gt;='高考-分数线'!$C$2,J367&gt;='高考-分数线'!$G$2),36,IF(J367&gt;='高考-分数线'!$G$2,18,0)),IF($D367="文科",IF(AND($M367&gt;='高考-分数线'!$C$3,J367&gt;='高考-分数线'!$G$3),36,IF(J367&gt;='高考-分数线'!$G$3,18,0))))</f>
        <v>0</v>
      </c>
      <c r="S367" s="9">
        <f>IF($D367="理科",IF(AND($M367&gt;='高考-分数线'!$C$2,K367&gt;='高考-分数线'!$H$2),36,IF(K367&gt;='高考-分数线'!$H$2,18,0)),IF($D367="文科",IF(AND($M367&gt;='高考-分数线'!$C$3,K367&gt;='高考-分数线'!$H$3),36,IF(K367&gt;='高考-分数线'!$H$3,18,0))))</f>
        <v>0</v>
      </c>
      <c r="T367" s="9">
        <f>IF($D367="理科",IF(AND($M367&gt;='高考-分数线'!$C$2,L367&gt;='高考-分数线'!$I$2),36,IF(L367&gt;='高考-分数线'!$I$2,18,0)),IF($D367="文科",IF(AND($M367&gt;='高考-分数线'!$C$3,L367&gt;='高考-分数线'!$I$3),36,IF(L367&gt;='高考-分数线'!$I$3,18,0))))</f>
        <v>0</v>
      </c>
      <c r="U367" s="33"/>
      <c r="V367" s="54" t="s">
        <v>74</v>
      </c>
      <c r="W367" s="9">
        <f t="shared" si="186"/>
        <v>0</v>
      </c>
      <c r="X367" s="54" t="s">
        <v>79</v>
      </c>
      <c r="Y367" s="9">
        <f t="shared" si="187"/>
        <v>0</v>
      </c>
      <c r="Z367" s="54" t="s">
        <v>86</v>
      </c>
      <c r="AA367" s="9">
        <f t="shared" si="188"/>
        <v>0</v>
      </c>
      <c r="AB367" s="54" t="s">
        <v>107</v>
      </c>
      <c r="AC367" s="9">
        <f t="shared" si="189"/>
        <v>0</v>
      </c>
      <c r="AD367" s="54" t="s">
        <v>110</v>
      </c>
      <c r="AE367" s="9">
        <f t="shared" si="190"/>
        <v>0</v>
      </c>
      <c r="AF367" s="54" t="s">
        <v>103</v>
      </c>
      <c r="AG367" s="9">
        <f t="shared" si="191"/>
        <v>0</v>
      </c>
      <c r="AH367" s="9"/>
      <c r="AI367" s="9" t="s">
        <v>74</v>
      </c>
      <c r="AJ367" s="9">
        <f t="shared" si="192"/>
        <v>0</v>
      </c>
      <c r="AK367" s="55" t="s">
        <v>84</v>
      </c>
      <c r="AL367" s="9">
        <f t="shared" si="193"/>
        <v>0</v>
      </c>
      <c r="AM367" s="9" t="s">
        <v>90</v>
      </c>
      <c r="AN367" s="9">
        <f t="shared" si="194"/>
        <v>0</v>
      </c>
      <c r="AO367" s="54" t="s">
        <v>105</v>
      </c>
      <c r="AP367" s="9">
        <f t="shared" si="195"/>
        <v>0</v>
      </c>
      <c r="AQ367" s="54" t="s">
        <v>111</v>
      </c>
      <c r="AR367" s="9">
        <f t="shared" si="196"/>
        <v>0</v>
      </c>
      <c r="AS367" s="54" t="s">
        <v>103</v>
      </c>
      <c r="AT367" s="9">
        <f t="shared" si="197"/>
        <v>0</v>
      </c>
      <c r="AU367" s="9"/>
      <c r="AV367" s="54" t="s">
        <v>74</v>
      </c>
      <c r="AW367" s="9">
        <f t="shared" si="198"/>
        <v>0</v>
      </c>
      <c r="AX367" s="54" t="s">
        <v>81</v>
      </c>
      <c r="AY367" s="9">
        <f t="shared" si="199"/>
        <v>0</v>
      </c>
      <c r="AZ367" s="54" t="s">
        <v>87</v>
      </c>
      <c r="BA367" s="9">
        <f t="shared" si="200"/>
        <v>0</v>
      </c>
      <c r="BB367" s="54" t="s">
        <v>105</v>
      </c>
      <c r="BC367" s="9">
        <f t="shared" si="201"/>
        <v>0</v>
      </c>
      <c r="BD367" s="54" t="s">
        <v>111</v>
      </c>
      <c r="BE367" s="9">
        <f t="shared" si="202"/>
        <v>0</v>
      </c>
      <c r="BF367" s="54" t="s">
        <v>103</v>
      </c>
      <c r="BG367" s="9">
        <f t="shared" si="203"/>
        <v>0</v>
      </c>
      <c r="BH367" s="9"/>
      <c r="BI367" s="54" t="s">
        <v>74</v>
      </c>
      <c r="BJ367" s="9">
        <f t="shared" si="204"/>
        <v>0</v>
      </c>
      <c r="BK367" s="55" t="s">
        <v>81</v>
      </c>
      <c r="BL367" s="9">
        <f t="shared" si="205"/>
        <v>0</v>
      </c>
      <c r="BM367" s="54" t="s">
        <v>87</v>
      </c>
      <c r="BN367" s="9">
        <f t="shared" si="206"/>
        <v>0</v>
      </c>
      <c r="BO367" s="54" t="s">
        <v>105</v>
      </c>
      <c r="BP367" s="9">
        <f t="shared" si="207"/>
        <v>0</v>
      </c>
      <c r="BQ367" s="54" t="s">
        <v>111</v>
      </c>
      <c r="BR367" s="9">
        <f t="shared" si="208"/>
        <v>0</v>
      </c>
      <c r="BS367" s="54" t="s">
        <v>103</v>
      </c>
      <c r="BT367" s="9">
        <f t="shared" si="209"/>
        <v>0</v>
      </c>
      <c r="BU367" s="9"/>
      <c r="BV367" s="54" t="s">
        <v>136</v>
      </c>
      <c r="BW367" s="9">
        <f t="shared" si="210"/>
        <v>0</v>
      </c>
      <c r="BX367" s="55" t="s">
        <v>80</v>
      </c>
      <c r="BY367" s="9">
        <f t="shared" si="211"/>
        <v>0</v>
      </c>
      <c r="BZ367" s="54" t="s">
        <v>90</v>
      </c>
      <c r="CA367" s="9">
        <f t="shared" si="212"/>
        <v>0</v>
      </c>
      <c r="CB367" s="54" t="s">
        <v>105</v>
      </c>
      <c r="CC367" s="9">
        <f t="shared" si="213"/>
        <v>0</v>
      </c>
      <c r="CD367" s="54" t="s">
        <v>108</v>
      </c>
      <c r="CE367" s="9">
        <f t="shared" si="214"/>
        <v>0</v>
      </c>
      <c r="CF367" s="54" t="s">
        <v>126</v>
      </c>
      <c r="CG367" s="9">
        <f t="shared" si="215"/>
        <v>0</v>
      </c>
      <c r="CH367" s="9"/>
      <c r="CI367" s="54" t="s">
        <v>136</v>
      </c>
      <c r="CJ367" s="9">
        <f t="shared" si="216"/>
        <v>0</v>
      </c>
      <c r="CK367" s="55" t="s">
        <v>80</v>
      </c>
      <c r="CL367" s="9">
        <f t="shared" si="217"/>
        <v>0</v>
      </c>
      <c r="CM367" s="54" t="s">
        <v>90</v>
      </c>
      <c r="CN367" s="9">
        <f t="shared" si="218"/>
        <v>0</v>
      </c>
      <c r="CO367" s="54" t="s">
        <v>105</v>
      </c>
      <c r="CP367" s="9">
        <f t="shared" si="219"/>
        <v>0</v>
      </c>
      <c r="CQ367" s="54" t="s">
        <v>108</v>
      </c>
      <c r="CR367" s="9">
        <f t="shared" si="220"/>
        <v>0</v>
      </c>
      <c r="CS367" s="54" t="s">
        <v>126</v>
      </c>
      <c r="CT367" s="9">
        <f t="shared" si="221"/>
        <v>0</v>
      </c>
    </row>
    <row r="368" spans="1:98" x14ac:dyDescent="0.15">
      <c r="A368" s="33" t="s">
        <v>829</v>
      </c>
      <c r="B368" s="34" t="s">
        <v>892</v>
      </c>
      <c r="C368" s="35" t="s">
        <v>170</v>
      </c>
      <c r="D368" s="35" t="s">
        <v>52</v>
      </c>
      <c r="E368" s="9"/>
      <c r="F368" s="36"/>
      <c r="G368" s="33">
        <v>111</v>
      </c>
      <c r="H368" s="9">
        <v>62</v>
      </c>
      <c r="I368" s="9">
        <v>86</v>
      </c>
      <c r="J368" s="9">
        <v>50</v>
      </c>
      <c r="K368" s="9">
        <v>46.5</v>
      </c>
      <c r="L368" s="9">
        <v>41</v>
      </c>
      <c r="M368" s="4">
        <f t="shared" si="185"/>
        <v>396.5</v>
      </c>
      <c r="N368" s="33"/>
      <c r="O368" s="9">
        <f>IF($D368="理科",IF(AND($M368&gt;='高考-分数线'!$C$2,$G368&gt;='高考-分数线'!$D$2),36,IF($G368&gt;='高考-分数线'!$D$2,18,0)),IF($D368="文科",IF(AND($M368&gt;='高考-分数线'!$C$3,$G368&gt;='高考-分数线'!$D$3),36,IF($G368&gt;='高考-分数线'!$D$3,18,0))))</f>
        <v>18</v>
      </c>
      <c r="P368" s="9">
        <f>IF($D368="理科",IF(AND($M368&gt;='高考-分数线'!$C$2,H368&gt;='高考-分数线'!$E$2),36,IF(H368&gt;='高考-分数线'!$E$2,18,0)),IF($D368="文科",IF(AND($M368&gt;='高考-分数线'!$C$3,H368&gt;='高考-分数线'!$E$3),36,IF(H368&gt;='高考-分数线'!$E$3,18,0))))</f>
        <v>0</v>
      </c>
      <c r="Q368" s="9">
        <f>IF($D368="理科",IF(AND($M368&gt;='高考-分数线'!$C$2,I368&gt;='高考-分数线'!$F$2),36,IF(I368&gt;='高考-分数线'!$F$2,18,0)),IF($D368="文科",IF(AND($M368&gt;='高考-分数线'!$C$3,I368&gt;='高考-分数线'!$F$3),36,IF(I368&gt;='高考-分数线'!$F$3,18,0))))</f>
        <v>0</v>
      </c>
      <c r="R368" s="9">
        <f>IF($D368="理科",IF(AND($M368&gt;='高考-分数线'!$C$2,J368&gt;='高考-分数线'!$G$2),36,IF(J368&gt;='高考-分数线'!$G$2,18,0)),IF($D368="文科",IF(AND($M368&gt;='高考-分数线'!$C$3,J368&gt;='高考-分数线'!$G$3),36,IF(J368&gt;='高考-分数线'!$G$3,18,0))))</f>
        <v>0</v>
      </c>
      <c r="S368" s="9">
        <f>IF($D368="理科",IF(AND($M368&gt;='高考-分数线'!$C$2,K368&gt;='高考-分数线'!$H$2),36,IF(K368&gt;='高考-分数线'!$H$2,18,0)),IF($D368="文科",IF(AND($M368&gt;='高考-分数线'!$C$3,K368&gt;='高考-分数线'!$H$3),36,IF(K368&gt;='高考-分数线'!$H$3,18,0))))</f>
        <v>0</v>
      </c>
      <c r="T368" s="9">
        <f>IF($D368="理科",IF(AND($M368&gt;='高考-分数线'!$C$2,L368&gt;='高考-分数线'!$I$2),36,IF(L368&gt;='高考-分数线'!$I$2,18,0)),IF($D368="文科",IF(AND($M368&gt;='高考-分数线'!$C$3,L368&gt;='高考-分数线'!$I$3),36,IF(L368&gt;='高考-分数线'!$I$3,18,0))))</f>
        <v>0</v>
      </c>
      <c r="U368" s="33"/>
      <c r="V368" s="54" t="s">
        <v>74</v>
      </c>
      <c r="W368" s="9">
        <f t="shared" si="186"/>
        <v>1.8</v>
      </c>
      <c r="X368" s="54" t="s">
        <v>79</v>
      </c>
      <c r="Y368" s="9">
        <f t="shared" si="187"/>
        <v>0</v>
      </c>
      <c r="Z368" s="54" t="s">
        <v>86</v>
      </c>
      <c r="AA368" s="9">
        <f t="shared" si="188"/>
        <v>0</v>
      </c>
      <c r="AB368" s="54" t="s">
        <v>107</v>
      </c>
      <c r="AC368" s="9">
        <f t="shared" si="189"/>
        <v>0</v>
      </c>
      <c r="AD368" s="54" t="s">
        <v>110</v>
      </c>
      <c r="AE368" s="9">
        <f t="shared" si="190"/>
        <v>0</v>
      </c>
      <c r="AF368" s="54" t="s">
        <v>103</v>
      </c>
      <c r="AG368" s="9">
        <f t="shared" si="191"/>
        <v>0</v>
      </c>
      <c r="AH368" s="9"/>
      <c r="AI368" s="9" t="s">
        <v>73</v>
      </c>
      <c r="AJ368" s="9">
        <f t="shared" si="192"/>
        <v>1.8</v>
      </c>
      <c r="AK368" s="55" t="s">
        <v>79</v>
      </c>
      <c r="AL368" s="9">
        <f t="shared" si="193"/>
        <v>0</v>
      </c>
      <c r="AM368" s="9" t="s">
        <v>85</v>
      </c>
      <c r="AN368" s="9">
        <f t="shared" si="194"/>
        <v>0</v>
      </c>
      <c r="AO368" s="54" t="s">
        <v>107</v>
      </c>
      <c r="AP368" s="9">
        <f t="shared" si="195"/>
        <v>0</v>
      </c>
      <c r="AQ368" s="54" t="s">
        <v>111</v>
      </c>
      <c r="AR368" s="9">
        <f t="shared" si="196"/>
        <v>0</v>
      </c>
      <c r="AS368" s="54" t="s">
        <v>103</v>
      </c>
      <c r="AT368" s="9">
        <f t="shared" si="197"/>
        <v>0</v>
      </c>
      <c r="AU368" s="9"/>
      <c r="AV368" s="54" t="s">
        <v>77</v>
      </c>
      <c r="AW368" s="9">
        <f t="shared" si="198"/>
        <v>2.7</v>
      </c>
      <c r="AX368" s="54" t="s">
        <v>80</v>
      </c>
      <c r="AY368" s="9">
        <f t="shared" si="199"/>
        <v>0</v>
      </c>
      <c r="AZ368" s="54" t="s">
        <v>90</v>
      </c>
      <c r="BA368" s="9">
        <f t="shared" si="200"/>
        <v>0</v>
      </c>
      <c r="BB368" s="54" t="s">
        <v>107</v>
      </c>
      <c r="BC368" s="9">
        <f t="shared" si="201"/>
        <v>0</v>
      </c>
      <c r="BD368" s="54" t="s">
        <v>111</v>
      </c>
      <c r="BE368" s="9">
        <f t="shared" si="202"/>
        <v>0</v>
      </c>
      <c r="BF368" s="54" t="s">
        <v>126</v>
      </c>
      <c r="BG368" s="9">
        <f t="shared" si="203"/>
        <v>0</v>
      </c>
      <c r="BH368" s="9"/>
      <c r="BI368" s="54" t="s">
        <v>77</v>
      </c>
      <c r="BJ368" s="9">
        <f t="shared" si="204"/>
        <v>2.7</v>
      </c>
      <c r="BK368" s="55" t="s">
        <v>80</v>
      </c>
      <c r="BL368" s="9">
        <f t="shared" si="205"/>
        <v>0</v>
      </c>
      <c r="BM368" s="54" t="s">
        <v>90</v>
      </c>
      <c r="BN368" s="9">
        <f t="shared" si="206"/>
        <v>0</v>
      </c>
      <c r="BO368" s="54" t="s">
        <v>107</v>
      </c>
      <c r="BP368" s="9">
        <f t="shared" si="207"/>
        <v>0</v>
      </c>
      <c r="BQ368" s="54" t="s">
        <v>111</v>
      </c>
      <c r="BR368" s="9">
        <f t="shared" si="208"/>
        <v>0</v>
      </c>
      <c r="BS368" s="54" t="s">
        <v>126</v>
      </c>
      <c r="BT368" s="9">
        <f t="shared" si="209"/>
        <v>0</v>
      </c>
      <c r="BU368" s="9"/>
      <c r="BV368" s="54" t="s">
        <v>75</v>
      </c>
      <c r="BW368" s="9">
        <f t="shared" si="210"/>
        <v>4.5</v>
      </c>
      <c r="BX368" s="55" t="s">
        <v>139</v>
      </c>
      <c r="BY368" s="9">
        <f t="shared" si="211"/>
        <v>0</v>
      </c>
      <c r="BZ368" s="54" t="s">
        <v>89</v>
      </c>
      <c r="CA368" s="9">
        <f t="shared" si="212"/>
        <v>0</v>
      </c>
      <c r="CB368" s="54" t="s">
        <v>123</v>
      </c>
      <c r="CC368" s="9">
        <f t="shared" si="213"/>
        <v>0</v>
      </c>
      <c r="CD368" s="54" t="s">
        <v>111</v>
      </c>
      <c r="CE368" s="9">
        <f t="shared" si="214"/>
        <v>0</v>
      </c>
      <c r="CF368" s="54" t="s">
        <v>126</v>
      </c>
      <c r="CG368" s="9">
        <f t="shared" si="215"/>
        <v>0</v>
      </c>
      <c r="CH368" s="9"/>
      <c r="CI368" s="54" t="s">
        <v>75</v>
      </c>
      <c r="CJ368" s="9">
        <f t="shared" si="216"/>
        <v>4.5</v>
      </c>
      <c r="CK368" s="55" t="s">
        <v>139</v>
      </c>
      <c r="CL368" s="9">
        <f t="shared" si="217"/>
        <v>0</v>
      </c>
      <c r="CM368" s="54" t="s">
        <v>89</v>
      </c>
      <c r="CN368" s="9">
        <f t="shared" si="218"/>
        <v>0</v>
      </c>
      <c r="CO368" s="54" t="s">
        <v>123</v>
      </c>
      <c r="CP368" s="9">
        <f t="shared" si="219"/>
        <v>0</v>
      </c>
      <c r="CQ368" s="54" t="s">
        <v>111</v>
      </c>
      <c r="CR368" s="9">
        <f t="shared" si="220"/>
        <v>0</v>
      </c>
      <c r="CS368" s="54" t="s">
        <v>126</v>
      </c>
      <c r="CT368" s="9">
        <f t="shared" si="221"/>
        <v>0</v>
      </c>
    </row>
    <row r="369" spans="1:98" x14ac:dyDescent="0.15">
      <c r="A369" s="33" t="s">
        <v>258</v>
      </c>
      <c r="B369" s="34" t="s">
        <v>893</v>
      </c>
      <c r="C369" s="35" t="s">
        <v>170</v>
      </c>
      <c r="D369" s="35" t="s">
        <v>52</v>
      </c>
      <c r="E369" s="9"/>
      <c r="F369" s="36"/>
      <c r="G369" s="33">
        <v>94</v>
      </c>
      <c r="H369" s="9">
        <v>52</v>
      </c>
      <c r="I369" s="9">
        <v>85</v>
      </c>
      <c r="J369" s="9">
        <v>53</v>
      </c>
      <c r="K369" s="9">
        <v>52</v>
      </c>
      <c r="L369" s="9">
        <v>60</v>
      </c>
      <c r="M369" s="4">
        <f t="shared" si="185"/>
        <v>396</v>
      </c>
      <c r="N369" s="33"/>
      <c r="O369" s="9">
        <f>IF($D369="理科",IF(AND($M369&gt;='高考-分数线'!$C$2,$G369&gt;='高考-分数线'!$D$2),36,IF($G369&gt;='高考-分数线'!$D$2,18,0)),IF($D369="文科",IF(AND($M369&gt;='高考-分数线'!$C$3,$G369&gt;='高考-分数线'!$D$3),36,IF($G369&gt;='高考-分数线'!$D$3,18,0))))</f>
        <v>0</v>
      </c>
      <c r="P369" s="9">
        <f>IF($D369="理科",IF(AND($M369&gt;='高考-分数线'!$C$2,H369&gt;='高考-分数线'!$E$2),36,IF(H369&gt;='高考-分数线'!$E$2,18,0)),IF($D369="文科",IF(AND($M369&gt;='高考-分数线'!$C$3,H369&gt;='高考-分数线'!$E$3),36,IF(H369&gt;='高考-分数线'!$E$3,18,0))))</f>
        <v>0</v>
      </c>
      <c r="Q369" s="9">
        <f>IF($D369="理科",IF(AND($M369&gt;='高考-分数线'!$C$2,I369&gt;='高考-分数线'!$F$2),36,IF(I369&gt;='高考-分数线'!$F$2,18,0)),IF($D369="文科",IF(AND($M369&gt;='高考-分数线'!$C$3,I369&gt;='高考-分数线'!$F$3),36,IF(I369&gt;='高考-分数线'!$F$3,18,0))))</f>
        <v>0</v>
      </c>
      <c r="R369" s="9">
        <f>IF($D369="理科",IF(AND($M369&gt;='高考-分数线'!$C$2,J369&gt;='高考-分数线'!$G$2),36,IF(J369&gt;='高考-分数线'!$G$2,18,0)),IF($D369="文科",IF(AND($M369&gt;='高考-分数线'!$C$3,J369&gt;='高考-分数线'!$G$3),36,IF(J369&gt;='高考-分数线'!$G$3,18,0))))</f>
        <v>0</v>
      </c>
      <c r="S369" s="9">
        <f>IF($D369="理科",IF(AND($M369&gt;='高考-分数线'!$C$2,K369&gt;='高考-分数线'!$H$2),36,IF(K369&gt;='高考-分数线'!$H$2,18,0)),IF($D369="文科",IF(AND($M369&gt;='高考-分数线'!$C$3,K369&gt;='高考-分数线'!$H$3),36,IF(K369&gt;='高考-分数线'!$H$3,18,0))))</f>
        <v>0</v>
      </c>
      <c r="T369" s="9">
        <f>IF($D369="理科",IF(AND($M369&gt;='高考-分数线'!$C$2,L369&gt;='高考-分数线'!$I$2),36,IF(L369&gt;='高考-分数线'!$I$2,18,0)),IF($D369="文科",IF(AND($M369&gt;='高考-分数线'!$C$3,L369&gt;='高考-分数线'!$I$3),36,IF(L369&gt;='高考-分数线'!$I$3,18,0))))</f>
        <v>0</v>
      </c>
      <c r="U369" s="33"/>
      <c r="V369" s="54" t="s">
        <v>73</v>
      </c>
      <c r="W369" s="9">
        <f t="shared" si="186"/>
        <v>0</v>
      </c>
      <c r="X369" s="54" t="s">
        <v>80</v>
      </c>
      <c r="Y369" s="9">
        <f t="shared" si="187"/>
        <v>0</v>
      </c>
      <c r="Z369" s="54" t="s">
        <v>89</v>
      </c>
      <c r="AA369" s="9">
        <f t="shared" si="188"/>
        <v>0</v>
      </c>
      <c r="AB369" s="54" t="s">
        <v>123</v>
      </c>
      <c r="AC369" s="9">
        <f t="shared" si="189"/>
        <v>0</v>
      </c>
      <c r="AD369" s="54" t="s">
        <v>110</v>
      </c>
      <c r="AE369" s="9">
        <f t="shared" si="190"/>
        <v>0</v>
      </c>
      <c r="AF369" s="54" t="s">
        <v>103</v>
      </c>
      <c r="AG369" s="9">
        <f t="shared" si="191"/>
        <v>0</v>
      </c>
      <c r="AH369" s="9"/>
      <c r="AI369" s="9" t="s">
        <v>75</v>
      </c>
      <c r="AJ369" s="9">
        <f t="shared" si="192"/>
        <v>0</v>
      </c>
      <c r="AK369" s="55" t="s">
        <v>80</v>
      </c>
      <c r="AL369" s="9">
        <f t="shared" si="193"/>
        <v>0</v>
      </c>
      <c r="AM369" s="9" t="s">
        <v>90</v>
      </c>
      <c r="AN369" s="9">
        <f t="shared" si="194"/>
        <v>0</v>
      </c>
      <c r="AO369" s="54" t="s">
        <v>107</v>
      </c>
      <c r="AP369" s="9">
        <f t="shared" si="195"/>
        <v>0</v>
      </c>
      <c r="AQ369" s="54" t="s">
        <v>110</v>
      </c>
      <c r="AR369" s="9">
        <f t="shared" si="196"/>
        <v>0</v>
      </c>
      <c r="AS369" s="54" t="s">
        <v>112</v>
      </c>
      <c r="AT369" s="9">
        <f t="shared" si="197"/>
        <v>0</v>
      </c>
      <c r="AU369" s="9"/>
      <c r="AV369" s="54" t="s">
        <v>75</v>
      </c>
      <c r="AW369" s="9">
        <f t="shared" si="198"/>
        <v>0</v>
      </c>
      <c r="AX369" s="54" t="s">
        <v>79</v>
      </c>
      <c r="AY369" s="9">
        <f t="shared" si="199"/>
        <v>0</v>
      </c>
      <c r="AZ369" s="54" t="s">
        <v>89</v>
      </c>
      <c r="BA369" s="9">
        <f t="shared" si="200"/>
        <v>0</v>
      </c>
      <c r="BB369" s="54" t="s">
        <v>107</v>
      </c>
      <c r="BC369" s="9">
        <f t="shared" si="201"/>
        <v>0</v>
      </c>
      <c r="BD369" s="54" t="s">
        <v>133</v>
      </c>
      <c r="BE369" s="9">
        <f t="shared" si="202"/>
        <v>0</v>
      </c>
      <c r="BF369" s="54" t="s">
        <v>103</v>
      </c>
      <c r="BG369" s="9">
        <f t="shared" si="203"/>
        <v>0</v>
      </c>
      <c r="BH369" s="9"/>
      <c r="BI369" s="54" t="s">
        <v>75</v>
      </c>
      <c r="BJ369" s="9">
        <f t="shared" si="204"/>
        <v>0</v>
      </c>
      <c r="BK369" s="55" t="s">
        <v>79</v>
      </c>
      <c r="BL369" s="9">
        <f t="shared" si="205"/>
        <v>0</v>
      </c>
      <c r="BM369" s="54" t="s">
        <v>89</v>
      </c>
      <c r="BN369" s="9">
        <f t="shared" si="206"/>
        <v>0</v>
      </c>
      <c r="BO369" s="54" t="s">
        <v>107</v>
      </c>
      <c r="BP369" s="9">
        <f t="shared" si="207"/>
        <v>0</v>
      </c>
      <c r="BQ369" s="54" t="s">
        <v>133</v>
      </c>
      <c r="BR369" s="9">
        <f t="shared" si="208"/>
        <v>0</v>
      </c>
      <c r="BS369" s="54" t="s">
        <v>103</v>
      </c>
      <c r="BT369" s="9">
        <f t="shared" si="209"/>
        <v>0</v>
      </c>
      <c r="BU369" s="9"/>
      <c r="BV369" s="54" t="s">
        <v>74</v>
      </c>
      <c r="BW369" s="9">
        <f t="shared" si="210"/>
        <v>0</v>
      </c>
      <c r="BX369" s="55" t="s">
        <v>139</v>
      </c>
      <c r="BY369" s="9">
        <f t="shared" si="211"/>
        <v>0</v>
      </c>
      <c r="BZ369" s="54" t="s">
        <v>86</v>
      </c>
      <c r="CA369" s="9">
        <f t="shared" si="212"/>
        <v>0</v>
      </c>
      <c r="CB369" s="54" t="s">
        <v>123</v>
      </c>
      <c r="CC369" s="9">
        <f t="shared" si="213"/>
        <v>0</v>
      </c>
      <c r="CD369" s="54" t="s">
        <v>111</v>
      </c>
      <c r="CE369" s="9">
        <f t="shared" si="214"/>
        <v>0</v>
      </c>
      <c r="CF369" s="54" t="s">
        <v>126</v>
      </c>
      <c r="CG369" s="9">
        <f t="shared" si="215"/>
        <v>0</v>
      </c>
      <c r="CH369" s="9"/>
      <c r="CI369" s="54" t="s">
        <v>74</v>
      </c>
      <c r="CJ369" s="9">
        <f t="shared" si="216"/>
        <v>0</v>
      </c>
      <c r="CK369" s="55" t="s">
        <v>139</v>
      </c>
      <c r="CL369" s="9">
        <f t="shared" si="217"/>
        <v>0</v>
      </c>
      <c r="CM369" s="54" t="s">
        <v>86</v>
      </c>
      <c r="CN369" s="9">
        <f t="shared" si="218"/>
        <v>0</v>
      </c>
      <c r="CO369" s="54" t="s">
        <v>123</v>
      </c>
      <c r="CP369" s="9">
        <f t="shared" si="219"/>
        <v>0</v>
      </c>
      <c r="CQ369" s="54" t="s">
        <v>111</v>
      </c>
      <c r="CR369" s="9">
        <f t="shared" si="220"/>
        <v>0</v>
      </c>
      <c r="CS369" s="54" t="s">
        <v>126</v>
      </c>
      <c r="CT369" s="9">
        <f t="shared" si="221"/>
        <v>0</v>
      </c>
    </row>
    <row r="370" spans="1:98" x14ac:dyDescent="0.15">
      <c r="A370" s="33" t="s">
        <v>894</v>
      </c>
      <c r="B370" s="34" t="s">
        <v>895</v>
      </c>
      <c r="C370" s="35" t="s">
        <v>170</v>
      </c>
      <c r="D370" s="35" t="s">
        <v>52</v>
      </c>
      <c r="E370" s="9"/>
      <c r="F370" s="36"/>
      <c r="G370" s="33">
        <v>96</v>
      </c>
      <c r="H370" s="9">
        <v>80</v>
      </c>
      <c r="I370" s="9">
        <v>66</v>
      </c>
      <c r="J370" s="9">
        <v>61</v>
      </c>
      <c r="K370" s="9">
        <v>44.5</v>
      </c>
      <c r="L370" s="9">
        <v>48</v>
      </c>
      <c r="M370" s="4">
        <f t="shared" si="185"/>
        <v>395.5</v>
      </c>
      <c r="N370" s="33"/>
      <c r="O370" s="9">
        <f>IF($D370="理科",IF(AND($M370&gt;='高考-分数线'!$C$2,$G370&gt;='高考-分数线'!$D$2),36,IF($G370&gt;='高考-分数线'!$D$2,18,0)),IF($D370="文科",IF(AND($M370&gt;='高考-分数线'!$C$3,$G370&gt;='高考-分数线'!$D$3),36,IF($G370&gt;='高考-分数线'!$D$3,18,0))))</f>
        <v>0</v>
      </c>
      <c r="P370" s="9">
        <f>IF($D370="理科",IF(AND($M370&gt;='高考-分数线'!$C$2,H370&gt;='高考-分数线'!$E$2),36,IF(H370&gt;='高考-分数线'!$E$2,18,0)),IF($D370="文科",IF(AND($M370&gt;='高考-分数线'!$C$3,H370&gt;='高考-分数线'!$E$3),36,IF(H370&gt;='高考-分数线'!$E$3,18,0))))</f>
        <v>18</v>
      </c>
      <c r="Q370" s="9">
        <f>IF($D370="理科",IF(AND($M370&gt;='高考-分数线'!$C$2,I370&gt;='高考-分数线'!$F$2),36,IF(I370&gt;='高考-分数线'!$F$2,18,0)),IF($D370="文科",IF(AND($M370&gt;='高考-分数线'!$C$3,I370&gt;='高考-分数线'!$F$3),36,IF(I370&gt;='高考-分数线'!$F$3,18,0))))</f>
        <v>0</v>
      </c>
      <c r="R370" s="9">
        <f>IF($D370="理科",IF(AND($M370&gt;='高考-分数线'!$C$2,J370&gt;='高考-分数线'!$G$2),36,IF(J370&gt;='高考-分数线'!$G$2,18,0)),IF($D370="文科",IF(AND($M370&gt;='高考-分数线'!$C$3,J370&gt;='高考-分数线'!$G$3),36,IF(J370&gt;='高考-分数线'!$G$3,18,0))))</f>
        <v>0</v>
      </c>
      <c r="S370" s="9">
        <f>IF($D370="理科",IF(AND($M370&gt;='高考-分数线'!$C$2,K370&gt;='高考-分数线'!$H$2),36,IF(K370&gt;='高考-分数线'!$H$2,18,0)),IF($D370="文科",IF(AND($M370&gt;='高考-分数线'!$C$3,K370&gt;='高考-分数线'!$H$3),36,IF(K370&gt;='高考-分数线'!$H$3,18,0))))</f>
        <v>0</v>
      </c>
      <c r="T370" s="9">
        <f>IF($D370="理科",IF(AND($M370&gt;='高考-分数线'!$C$2,L370&gt;='高考-分数线'!$I$2),36,IF(L370&gt;='高考-分数线'!$I$2,18,0)),IF($D370="文科",IF(AND($M370&gt;='高考-分数线'!$C$3,L370&gt;='高考-分数线'!$I$3),36,IF(L370&gt;='高考-分数线'!$I$3,18,0))))</f>
        <v>0</v>
      </c>
      <c r="U370" s="33"/>
      <c r="V370" s="54" t="s">
        <v>74</v>
      </c>
      <c r="W370" s="9">
        <f t="shared" si="186"/>
        <v>0</v>
      </c>
      <c r="X370" s="54" t="s">
        <v>79</v>
      </c>
      <c r="Y370" s="9">
        <f t="shared" si="187"/>
        <v>1.8</v>
      </c>
      <c r="Z370" s="54" t="s">
        <v>86</v>
      </c>
      <c r="AA370" s="9">
        <f t="shared" si="188"/>
        <v>0</v>
      </c>
      <c r="AB370" s="54" t="s">
        <v>107</v>
      </c>
      <c r="AC370" s="9">
        <f t="shared" si="189"/>
        <v>0</v>
      </c>
      <c r="AD370" s="54" t="s">
        <v>110</v>
      </c>
      <c r="AE370" s="9">
        <f t="shared" si="190"/>
        <v>0</v>
      </c>
      <c r="AF370" s="54" t="s">
        <v>103</v>
      </c>
      <c r="AG370" s="9">
        <f t="shared" si="191"/>
        <v>0</v>
      </c>
      <c r="AH370" s="9"/>
      <c r="AI370" s="9" t="s">
        <v>75</v>
      </c>
      <c r="AJ370" s="9">
        <f t="shared" si="192"/>
        <v>0</v>
      </c>
      <c r="AK370" s="55" t="s">
        <v>84</v>
      </c>
      <c r="AL370" s="9">
        <f t="shared" si="193"/>
        <v>1.8</v>
      </c>
      <c r="AM370" s="9" t="s">
        <v>89</v>
      </c>
      <c r="AN370" s="9">
        <f t="shared" si="194"/>
        <v>0</v>
      </c>
      <c r="AO370" s="54" t="s">
        <v>123</v>
      </c>
      <c r="AP370" s="9">
        <f t="shared" si="195"/>
        <v>0</v>
      </c>
      <c r="AQ370" s="54" t="s">
        <v>110</v>
      </c>
      <c r="AR370" s="9">
        <f t="shared" si="196"/>
        <v>0</v>
      </c>
      <c r="AS370" s="54" t="s">
        <v>103</v>
      </c>
      <c r="AT370" s="9">
        <f t="shared" si="197"/>
        <v>0</v>
      </c>
      <c r="AU370" s="9"/>
      <c r="AV370" s="54" t="s">
        <v>75</v>
      </c>
      <c r="AW370" s="9">
        <f t="shared" si="198"/>
        <v>0</v>
      </c>
      <c r="AX370" s="54" t="s">
        <v>84</v>
      </c>
      <c r="AY370" s="9">
        <f t="shared" si="199"/>
        <v>2.7</v>
      </c>
      <c r="AZ370" s="54" t="s">
        <v>89</v>
      </c>
      <c r="BA370" s="9">
        <f t="shared" si="200"/>
        <v>0</v>
      </c>
      <c r="BB370" s="54" t="s">
        <v>107</v>
      </c>
      <c r="BC370" s="9">
        <f t="shared" si="201"/>
        <v>0</v>
      </c>
      <c r="BD370" s="54" t="s">
        <v>133</v>
      </c>
      <c r="BE370" s="9">
        <f t="shared" si="202"/>
        <v>0</v>
      </c>
      <c r="BF370" s="54" t="s">
        <v>103</v>
      </c>
      <c r="BG370" s="9">
        <f t="shared" si="203"/>
        <v>0</v>
      </c>
      <c r="BH370" s="9"/>
      <c r="BI370" s="54" t="s">
        <v>75</v>
      </c>
      <c r="BJ370" s="9">
        <f t="shared" si="204"/>
        <v>0</v>
      </c>
      <c r="BK370" s="55" t="s">
        <v>84</v>
      </c>
      <c r="BL370" s="9">
        <f t="shared" si="205"/>
        <v>2.7</v>
      </c>
      <c r="BM370" s="54" t="s">
        <v>89</v>
      </c>
      <c r="BN370" s="9">
        <f t="shared" si="206"/>
        <v>0</v>
      </c>
      <c r="BO370" s="54" t="s">
        <v>107</v>
      </c>
      <c r="BP370" s="9">
        <f t="shared" si="207"/>
        <v>0</v>
      </c>
      <c r="BQ370" s="54" t="s">
        <v>133</v>
      </c>
      <c r="BR370" s="9">
        <f t="shared" si="208"/>
        <v>0</v>
      </c>
      <c r="BS370" s="54" t="s">
        <v>103</v>
      </c>
      <c r="BT370" s="9">
        <f t="shared" si="209"/>
        <v>0</v>
      </c>
      <c r="BU370" s="9"/>
      <c r="BV370" s="54" t="s">
        <v>73</v>
      </c>
      <c r="BW370" s="9">
        <f t="shared" si="210"/>
        <v>0</v>
      </c>
      <c r="BX370" s="55" t="s">
        <v>84</v>
      </c>
      <c r="BY370" s="9">
        <f t="shared" si="211"/>
        <v>4.5</v>
      </c>
      <c r="BZ370" s="54" t="s">
        <v>85</v>
      </c>
      <c r="CA370" s="9">
        <f t="shared" si="212"/>
        <v>0</v>
      </c>
      <c r="CB370" s="54" t="s">
        <v>105</v>
      </c>
      <c r="CC370" s="9">
        <f t="shared" si="213"/>
        <v>0</v>
      </c>
      <c r="CD370" s="54" t="s">
        <v>108</v>
      </c>
      <c r="CE370" s="9">
        <f t="shared" si="214"/>
        <v>0</v>
      </c>
      <c r="CF370" s="54" t="s">
        <v>112</v>
      </c>
      <c r="CG370" s="9">
        <f t="shared" si="215"/>
        <v>0</v>
      </c>
      <c r="CH370" s="9"/>
      <c r="CI370" s="54" t="s">
        <v>73</v>
      </c>
      <c r="CJ370" s="9">
        <f t="shared" si="216"/>
        <v>0</v>
      </c>
      <c r="CK370" s="55" t="s">
        <v>84</v>
      </c>
      <c r="CL370" s="9">
        <f t="shared" si="217"/>
        <v>4.5</v>
      </c>
      <c r="CM370" s="54" t="s">
        <v>85</v>
      </c>
      <c r="CN370" s="9">
        <f t="shared" si="218"/>
        <v>0</v>
      </c>
      <c r="CO370" s="54" t="s">
        <v>105</v>
      </c>
      <c r="CP370" s="9">
        <f t="shared" si="219"/>
        <v>0</v>
      </c>
      <c r="CQ370" s="54" t="s">
        <v>108</v>
      </c>
      <c r="CR370" s="9">
        <f t="shared" si="220"/>
        <v>0</v>
      </c>
      <c r="CS370" s="54" t="s">
        <v>112</v>
      </c>
      <c r="CT370" s="9">
        <f t="shared" si="221"/>
        <v>0</v>
      </c>
    </row>
    <row r="371" spans="1:98" x14ac:dyDescent="0.15">
      <c r="A371" s="33" t="s">
        <v>896</v>
      </c>
      <c r="B371" s="34" t="s">
        <v>897</v>
      </c>
      <c r="C371" s="35" t="s">
        <v>170</v>
      </c>
      <c r="D371" s="35" t="s">
        <v>52</v>
      </c>
      <c r="E371" s="9"/>
      <c r="F371" s="36"/>
      <c r="G371" s="33">
        <v>106</v>
      </c>
      <c r="H371" s="9">
        <v>44</v>
      </c>
      <c r="I371" s="9">
        <v>98</v>
      </c>
      <c r="J371" s="9">
        <v>59</v>
      </c>
      <c r="K371" s="9">
        <v>44.5</v>
      </c>
      <c r="L371" s="9">
        <v>43</v>
      </c>
      <c r="M371" s="4">
        <f t="shared" si="185"/>
        <v>394.5</v>
      </c>
      <c r="N371" s="33"/>
      <c r="O371" s="9">
        <f>IF($D371="理科",IF(AND($M371&gt;='高考-分数线'!$C$2,$G371&gt;='高考-分数线'!$D$2),36,IF($G371&gt;='高考-分数线'!$D$2,18,0)),IF($D371="文科",IF(AND($M371&gt;='高考-分数线'!$C$3,$G371&gt;='高考-分数线'!$D$3),36,IF($G371&gt;='高考-分数线'!$D$3,18,0))))</f>
        <v>18</v>
      </c>
      <c r="P371" s="9">
        <f>IF($D371="理科",IF(AND($M371&gt;='高考-分数线'!$C$2,H371&gt;='高考-分数线'!$E$2),36,IF(H371&gt;='高考-分数线'!$E$2,18,0)),IF($D371="文科",IF(AND($M371&gt;='高考-分数线'!$C$3,H371&gt;='高考-分数线'!$E$3),36,IF(H371&gt;='高考-分数线'!$E$3,18,0))))</f>
        <v>0</v>
      </c>
      <c r="Q371" s="9">
        <f>IF($D371="理科",IF(AND($M371&gt;='高考-分数线'!$C$2,I371&gt;='高考-分数线'!$F$2),36,IF(I371&gt;='高考-分数线'!$F$2,18,0)),IF($D371="文科",IF(AND($M371&gt;='高考-分数线'!$C$3,I371&gt;='高考-分数线'!$F$3),36,IF(I371&gt;='高考-分数线'!$F$3,18,0))))</f>
        <v>0</v>
      </c>
      <c r="R371" s="9">
        <f>IF($D371="理科",IF(AND($M371&gt;='高考-分数线'!$C$2,J371&gt;='高考-分数线'!$G$2),36,IF(J371&gt;='高考-分数线'!$G$2,18,0)),IF($D371="文科",IF(AND($M371&gt;='高考-分数线'!$C$3,J371&gt;='高考-分数线'!$G$3),36,IF(J371&gt;='高考-分数线'!$G$3,18,0))))</f>
        <v>0</v>
      </c>
      <c r="S371" s="9">
        <f>IF($D371="理科",IF(AND($M371&gt;='高考-分数线'!$C$2,K371&gt;='高考-分数线'!$H$2),36,IF(K371&gt;='高考-分数线'!$H$2,18,0)),IF($D371="文科",IF(AND($M371&gt;='高考-分数线'!$C$3,K371&gt;='高考-分数线'!$H$3),36,IF(K371&gt;='高考-分数线'!$H$3,18,0))))</f>
        <v>0</v>
      </c>
      <c r="T371" s="9">
        <f>IF($D371="理科",IF(AND($M371&gt;='高考-分数线'!$C$2,L371&gt;='高考-分数线'!$I$2),36,IF(L371&gt;='高考-分数线'!$I$2,18,0)),IF($D371="文科",IF(AND($M371&gt;='高考-分数线'!$C$3,L371&gt;='高考-分数线'!$I$3),36,IF(L371&gt;='高考-分数线'!$I$3,18,0))))</f>
        <v>0</v>
      </c>
      <c r="U371" s="33"/>
      <c r="V371" s="54" t="s">
        <v>74</v>
      </c>
      <c r="W371" s="9">
        <f t="shared" si="186"/>
        <v>1.8</v>
      </c>
      <c r="X371" s="54" t="s">
        <v>84</v>
      </c>
      <c r="Y371" s="9">
        <f t="shared" si="187"/>
        <v>0</v>
      </c>
      <c r="Z371" s="54" t="s">
        <v>88</v>
      </c>
      <c r="AA371" s="9">
        <f t="shared" si="188"/>
        <v>0</v>
      </c>
      <c r="AB371" s="54" t="s">
        <v>105</v>
      </c>
      <c r="AC371" s="9">
        <f t="shared" si="189"/>
        <v>0</v>
      </c>
      <c r="AD371" s="54" t="s">
        <v>110</v>
      </c>
      <c r="AE371" s="9">
        <f t="shared" si="190"/>
        <v>0</v>
      </c>
      <c r="AF371" s="54" t="s">
        <v>112</v>
      </c>
      <c r="AG371" s="9">
        <f t="shared" si="191"/>
        <v>0</v>
      </c>
      <c r="AH371" s="9"/>
      <c r="AI371" s="9" t="s">
        <v>75</v>
      </c>
      <c r="AJ371" s="9">
        <f t="shared" si="192"/>
        <v>1.8</v>
      </c>
      <c r="AK371" s="55" t="s">
        <v>80</v>
      </c>
      <c r="AL371" s="9">
        <f t="shared" si="193"/>
        <v>0</v>
      </c>
      <c r="AM371" s="9" t="s">
        <v>90</v>
      </c>
      <c r="AN371" s="9">
        <f t="shared" si="194"/>
        <v>0</v>
      </c>
      <c r="AO371" s="54" t="s">
        <v>107</v>
      </c>
      <c r="AP371" s="9">
        <f t="shared" si="195"/>
        <v>0</v>
      </c>
      <c r="AQ371" s="54" t="s">
        <v>111</v>
      </c>
      <c r="AR371" s="9">
        <f t="shared" si="196"/>
        <v>0</v>
      </c>
      <c r="AS371" s="54" t="s">
        <v>103</v>
      </c>
      <c r="AT371" s="9">
        <f t="shared" si="197"/>
        <v>0</v>
      </c>
      <c r="AU371" s="9"/>
      <c r="AV371" s="54" t="s">
        <v>75</v>
      </c>
      <c r="AW371" s="9">
        <f t="shared" si="198"/>
        <v>2.7</v>
      </c>
      <c r="AX371" s="54" t="s">
        <v>79</v>
      </c>
      <c r="AY371" s="9">
        <f t="shared" si="199"/>
        <v>0</v>
      </c>
      <c r="AZ371" s="54" t="s">
        <v>89</v>
      </c>
      <c r="BA371" s="9">
        <f t="shared" si="200"/>
        <v>0</v>
      </c>
      <c r="BB371" s="54" t="s">
        <v>107</v>
      </c>
      <c r="BC371" s="9">
        <f t="shared" si="201"/>
        <v>0</v>
      </c>
      <c r="BD371" s="54" t="s">
        <v>111</v>
      </c>
      <c r="BE371" s="9">
        <f t="shared" si="202"/>
        <v>0</v>
      </c>
      <c r="BF371" s="54" t="s">
        <v>126</v>
      </c>
      <c r="BG371" s="9">
        <f t="shared" si="203"/>
        <v>0</v>
      </c>
      <c r="BH371" s="9"/>
      <c r="BI371" s="54" t="s">
        <v>75</v>
      </c>
      <c r="BJ371" s="9">
        <f t="shared" si="204"/>
        <v>2.7</v>
      </c>
      <c r="BK371" s="55" t="s">
        <v>79</v>
      </c>
      <c r="BL371" s="9">
        <f t="shared" si="205"/>
        <v>0</v>
      </c>
      <c r="BM371" s="54" t="s">
        <v>89</v>
      </c>
      <c r="BN371" s="9">
        <f t="shared" si="206"/>
        <v>0</v>
      </c>
      <c r="BO371" s="54" t="s">
        <v>107</v>
      </c>
      <c r="BP371" s="9">
        <f t="shared" si="207"/>
        <v>0</v>
      </c>
      <c r="BQ371" s="54" t="s">
        <v>111</v>
      </c>
      <c r="BR371" s="9">
        <f t="shared" si="208"/>
        <v>0</v>
      </c>
      <c r="BS371" s="54" t="s">
        <v>126</v>
      </c>
      <c r="BT371" s="9">
        <f t="shared" si="209"/>
        <v>0</v>
      </c>
      <c r="BU371" s="9"/>
      <c r="BV371" s="54" t="s">
        <v>74</v>
      </c>
      <c r="BW371" s="9">
        <f t="shared" si="210"/>
        <v>4.5</v>
      </c>
      <c r="BX371" s="55" t="s">
        <v>139</v>
      </c>
      <c r="BY371" s="9">
        <f t="shared" si="211"/>
        <v>0</v>
      </c>
      <c r="BZ371" s="54" t="s">
        <v>86</v>
      </c>
      <c r="CA371" s="9">
        <f t="shared" si="212"/>
        <v>0</v>
      </c>
      <c r="CB371" s="54" t="s">
        <v>123</v>
      </c>
      <c r="CC371" s="9">
        <f t="shared" si="213"/>
        <v>0</v>
      </c>
      <c r="CD371" s="54" t="s">
        <v>111</v>
      </c>
      <c r="CE371" s="9">
        <f t="shared" si="214"/>
        <v>0</v>
      </c>
      <c r="CF371" s="54" t="s">
        <v>126</v>
      </c>
      <c r="CG371" s="9">
        <f t="shared" si="215"/>
        <v>0</v>
      </c>
      <c r="CH371" s="9"/>
      <c r="CI371" s="54" t="s">
        <v>74</v>
      </c>
      <c r="CJ371" s="9">
        <f t="shared" si="216"/>
        <v>4.5</v>
      </c>
      <c r="CK371" s="55" t="s">
        <v>139</v>
      </c>
      <c r="CL371" s="9">
        <f t="shared" si="217"/>
        <v>0</v>
      </c>
      <c r="CM371" s="54" t="s">
        <v>86</v>
      </c>
      <c r="CN371" s="9">
        <f t="shared" si="218"/>
        <v>0</v>
      </c>
      <c r="CO371" s="54" t="s">
        <v>123</v>
      </c>
      <c r="CP371" s="9">
        <f t="shared" si="219"/>
        <v>0</v>
      </c>
      <c r="CQ371" s="54" t="s">
        <v>111</v>
      </c>
      <c r="CR371" s="9">
        <f t="shared" si="220"/>
        <v>0</v>
      </c>
      <c r="CS371" s="54" t="s">
        <v>126</v>
      </c>
      <c r="CT371" s="9">
        <f t="shared" si="221"/>
        <v>0</v>
      </c>
    </row>
    <row r="372" spans="1:98" x14ac:dyDescent="0.15">
      <c r="A372" s="33" t="s">
        <v>898</v>
      </c>
      <c r="B372" s="34" t="s">
        <v>899</v>
      </c>
      <c r="C372" s="35" t="s">
        <v>170</v>
      </c>
      <c r="D372" s="35" t="s">
        <v>52</v>
      </c>
      <c r="E372" s="9"/>
      <c r="F372" s="36"/>
      <c r="G372" s="33">
        <v>99</v>
      </c>
      <c r="H372" s="9">
        <v>43</v>
      </c>
      <c r="I372" s="9">
        <v>62</v>
      </c>
      <c r="J372" s="9">
        <v>56</v>
      </c>
      <c r="K372" s="9">
        <v>60</v>
      </c>
      <c r="L372" s="9">
        <v>74</v>
      </c>
      <c r="M372" s="4">
        <f t="shared" si="185"/>
        <v>394</v>
      </c>
      <c r="N372" s="33"/>
      <c r="O372" s="9">
        <f>IF($D372="理科",IF(AND($M372&gt;='高考-分数线'!$C$2,$G372&gt;='高考-分数线'!$D$2),36,IF($G372&gt;='高考-分数线'!$D$2,18,0)),IF($D372="文科",IF(AND($M372&gt;='高考-分数线'!$C$3,$G372&gt;='高考-分数线'!$D$3),36,IF($G372&gt;='高考-分数线'!$D$3,18,0))))</f>
        <v>0</v>
      </c>
      <c r="P372" s="9">
        <f>IF($D372="理科",IF(AND($M372&gt;='高考-分数线'!$C$2,H372&gt;='高考-分数线'!$E$2),36,IF(H372&gt;='高考-分数线'!$E$2,18,0)),IF($D372="文科",IF(AND($M372&gt;='高考-分数线'!$C$3,H372&gt;='高考-分数线'!$E$3),36,IF(H372&gt;='高考-分数线'!$E$3,18,0))))</f>
        <v>0</v>
      </c>
      <c r="Q372" s="9">
        <f>IF($D372="理科",IF(AND($M372&gt;='高考-分数线'!$C$2,I372&gt;='高考-分数线'!$F$2),36,IF(I372&gt;='高考-分数线'!$F$2,18,0)),IF($D372="文科",IF(AND($M372&gt;='高考-分数线'!$C$3,I372&gt;='高考-分数线'!$F$3),36,IF(I372&gt;='高考-分数线'!$F$3,18,0))))</f>
        <v>0</v>
      </c>
      <c r="R372" s="9">
        <f>IF($D372="理科",IF(AND($M372&gt;='高考-分数线'!$C$2,J372&gt;='高考-分数线'!$G$2),36,IF(J372&gt;='高考-分数线'!$G$2,18,0)),IF($D372="文科",IF(AND($M372&gt;='高考-分数线'!$C$3,J372&gt;='高考-分数线'!$G$3),36,IF(J372&gt;='高考-分数线'!$G$3,18,0))))</f>
        <v>0</v>
      </c>
      <c r="S372" s="9">
        <f>IF($D372="理科",IF(AND($M372&gt;='高考-分数线'!$C$2,K372&gt;='高考-分数线'!$H$2),36,IF(K372&gt;='高考-分数线'!$H$2,18,0)),IF($D372="文科",IF(AND($M372&gt;='高考-分数线'!$C$3,K372&gt;='高考-分数线'!$H$3),36,IF(K372&gt;='高考-分数线'!$H$3,18,0))))</f>
        <v>0</v>
      </c>
      <c r="T372" s="9">
        <f>IF($D372="理科",IF(AND($M372&gt;='高考-分数线'!$C$2,L372&gt;='高考-分数线'!$I$2),36,IF(L372&gt;='高考-分数线'!$I$2,18,0)),IF($D372="文科",IF(AND($M372&gt;='高考-分数线'!$C$3,L372&gt;='高考-分数线'!$I$3),36,IF(L372&gt;='高考-分数线'!$I$3,18,0))))</f>
        <v>18</v>
      </c>
      <c r="U372" s="33"/>
      <c r="V372" s="54" t="s">
        <v>75</v>
      </c>
      <c r="W372" s="9">
        <f t="shared" si="186"/>
        <v>0</v>
      </c>
      <c r="X372" s="54" t="s">
        <v>80</v>
      </c>
      <c r="Y372" s="9">
        <f t="shared" si="187"/>
        <v>0</v>
      </c>
      <c r="Z372" s="54" t="s">
        <v>89</v>
      </c>
      <c r="AA372" s="9">
        <f t="shared" si="188"/>
        <v>0</v>
      </c>
      <c r="AB372" s="54" t="s">
        <v>123</v>
      </c>
      <c r="AC372" s="9">
        <f t="shared" si="189"/>
        <v>0</v>
      </c>
      <c r="AD372" s="54" t="s">
        <v>111</v>
      </c>
      <c r="AE372" s="9">
        <f t="shared" si="190"/>
        <v>0</v>
      </c>
      <c r="AF372" s="54" t="s">
        <v>103</v>
      </c>
      <c r="AG372" s="9">
        <f t="shared" si="191"/>
        <v>1.8</v>
      </c>
      <c r="AH372" s="9"/>
      <c r="AI372" s="9" t="s">
        <v>75</v>
      </c>
      <c r="AJ372" s="9">
        <f t="shared" si="192"/>
        <v>0</v>
      </c>
      <c r="AK372" s="55" t="s">
        <v>80</v>
      </c>
      <c r="AL372" s="9">
        <f t="shared" si="193"/>
        <v>0</v>
      </c>
      <c r="AM372" s="9" t="s">
        <v>90</v>
      </c>
      <c r="AN372" s="9">
        <f t="shared" si="194"/>
        <v>0</v>
      </c>
      <c r="AO372" s="54" t="s">
        <v>123</v>
      </c>
      <c r="AP372" s="9">
        <f t="shared" si="195"/>
        <v>0</v>
      </c>
      <c r="AQ372" s="54" t="s">
        <v>111</v>
      </c>
      <c r="AR372" s="9">
        <f t="shared" si="196"/>
        <v>0</v>
      </c>
      <c r="AS372" s="54" t="s">
        <v>112</v>
      </c>
      <c r="AT372" s="9">
        <f t="shared" si="197"/>
        <v>1.8</v>
      </c>
      <c r="AU372" s="9"/>
      <c r="AV372" s="54" t="s">
        <v>75</v>
      </c>
      <c r="AW372" s="9">
        <f t="shared" si="198"/>
        <v>0</v>
      </c>
      <c r="AX372" s="54" t="s">
        <v>79</v>
      </c>
      <c r="AY372" s="9">
        <f t="shared" si="199"/>
        <v>0</v>
      </c>
      <c r="AZ372" s="54" t="s">
        <v>89</v>
      </c>
      <c r="BA372" s="9">
        <f t="shared" si="200"/>
        <v>0</v>
      </c>
      <c r="BB372" s="54" t="s">
        <v>123</v>
      </c>
      <c r="BC372" s="9">
        <f t="shared" si="201"/>
        <v>0</v>
      </c>
      <c r="BD372" s="54" t="s">
        <v>111</v>
      </c>
      <c r="BE372" s="9">
        <f t="shared" si="202"/>
        <v>0</v>
      </c>
      <c r="BF372" s="54" t="s">
        <v>112</v>
      </c>
      <c r="BG372" s="9">
        <f t="shared" si="203"/>
        <v>2.7</v>
      </c>
      <c r="BH372" s="9"/>
      <c r="BI372" s="54" t="s">
        <v>75</v>
      </c>
      <c r="BJ372" s="9">
        <f t="shared" si="204"/>
        <v>0</v>
      </c>
      <c r="BK372" s="55" t="s">
        <v>79</v>
      </c>
      <c r="BL372" s="9">
        <f t="shared" si="205"/>
        <v>0</v>
      </c>
      <c r="BM372" s="54" t="s">
        <v>89</v>
      </c>
      <c r="BN372" s="9">
        <f t="shared" si="206"/>
        <v>0</v>
      </c>
      <c r="BO372" s="54" t="s">
        <v>123</v>
      </c>
      <c r="BP372" s="9">
        <f t="shared" si="207"/>
        <v>0</v>
      </c>
      <c r="BQ372" s="54" t="s">
        <v>111</v>
      </c>
      <c r="BR372" s="9">
        <f t="shared" si="208"/>
        <v>0</v>
      </c>
      <c r="BS372" s="54" t="s">
        <v>112</v>
      </c>
      <c r="BT372" s="9">
        <f t="shared" si="209"/>
        <v>2.7</v>
      </c>
      <c r="BU372" s="9"/>
      <c r="BV372" s="54" t="s">
        <v>75</v>
      </c>
      <c r="BW372" s="9">
        <f t="shared" si="210"/>
        <v>0</v>
      </c>
      <c r="BX372" s="55" t="s">
        <v>139</v>
      </c>
      <c r="BY372" s="9">
        <f t="shared" si="211"/>
        <v>0</v>
      </c>
      <c r="BZ372" s="54" t="s">
        <v>89</v>
      </c>
      <c r="CA372" s="9">
        <f t="shared" si="212"/>
        <v>0</v>
      </c>
      <c r="CB372" s="54" t="s">
        <v>123</v>
      </c>
      <c r="CC372" s="9">
        <f t="shared" si="213"/>
        <v>0</v>
      </c>
      <c r="CD372" s="54" t="s">
        <v>111</v>
      </c>
      <c r="CE372" s="9">
        <f t="shared" si="214"/>
        <v>0</v>
      </c>
      <c r="CF372" s="54" t="s">
        <v>126</v>
      </c>
      <c r="CG372" s="9">
        <f t="shared" si="215"/>
        <v>4.5</v>
      </c>
      <c r="CH372" s="9"/>
      <c r="CI372" s="54" t="s">
        <v>75</v>
      </c>
      <c r="CJ372" s="9">
        <f t="shared" si="216"/>
        <v>0</v>
      </c>
      <c r="CK372" s="55" t="s">
        <v>139</v>
      </c>
      <c r="CL372" s="9">
        <f t="shared" si="217"/>
        <v>0</v>
      </c>
      <c r="CM372" s="54" t="s">
        <v>89</v>
      </c>
      <c r="CN372" s="9">
        <f t="shared" si="218"/>
        <v>0</v>
      </c>
      <c r="CO372" s="54" t="s">
        <v>123</v>
      </c>
      <c r="CP372" s="9">
        <f t="shared" si="219"/>
        <v>0</v>
      </c>
      <c r="CQ372" s="54" t="s">
        <v>111</v>
      </c>
      <c r="CR372" s="9">
        <f t="shared" si="220"/>
        <v>0</v>
      </c>
      <c r="CS372" s="54" t="s">
        <v>126</v>
      </c>
      <c r="CT372" s="9">
        <f t="shared" si="221"/>
        <v>4.5</v>
      </c>
    </row>
    <row r="373" spans="1:98" x14ac:dyDescent="0.15">
      <c r="A373" s="33" t="s">
        <v>900</v>
      </c>
      <c r="B373" s="34" t="s">
        <v>901</v>
      </c>
      <c r="C373" s="35" t="s">
        <v>170</v>
      </c>
      <c r="D373" s="35" t="s">
        <v>52</v>
      </c>
      <c r="E373" s="9"/>
      <c r="F373" s="36"/>
      <c r="G373" s="33">
        <v>103</v>
      </c>
      <c r="H373" s="9">
        <v>59</v>
      </c>
      <c r="I373" s="9">
        <v>63</v>
      </c>
      <c r="J373" s="9">
        <v>61.5</v>
      </c>
      <c r="K373" s="9">
        <v>46.5</v>
      </c>
      <c r="L373" s="9">
        <v>61</v>
      </c>
      <c r="M373" s="4">
        <f t="shared" si="185"/>
        <v>394</v>
      </c>
      <c r="N373" s="33"/>
      <c r="O373" s="9">
        <f>IF($D373="理科",IF(AND($M373&gt;='高考-分数线'!$C$2,$G373&gt;='高考-分数线'!$D$2),36,IF($G373&gt;='高考-分数线'!$D$2,18,0)),IF($D373="文科",IF(AND($M373&gt;='高考-分数线'!$C$3,$G373&gt;='高考-分数线'!$D$3),36,IF($G373&gt;='高考-分数线'!$D$3,18,0))))</f>
        <v>0</v>
      </c>
      <c r="P373" s="9">
        <f>IF($D373="理科",IF(AND($M373&gt;='高考-分数线'!$C$2,H373&gt;='高考-分数线'!$E$2),36,IF(H373&gt;='高考-分数线'!$E$2,18,0)),IF($D373="文科",IF(AND($M373&gt;='高考-分数线'!$C$3,H373&gt;='高考-分数线'!$E$3),36,IF(H373&gt;='高考-分数线'!$E$3,18,0))))</f>
        <v>0</v>
      </c>
      <c r="Q373" s="9">
        <f>IF($D373="理科",IF(AND($M373&gt;='高考-分数线'!$C$2,I373&gt;='高考-分数线'!$F$2),36,IF(I373&gt;='高考-分数线'!$F$2,18,0)),IF($D373="文科",IF(AND($M373&gt;='高考-分数线'!$C$3,I373&gt;='高考-分数线'!$F$3),36,IF(I373&gt;='高考-分数线'!$F$3,18,0))))</f>
        <v>0</v>
      </c>
      <c r="R373" s="9">
        <f>IF($D373="理科",IF(AND($M373&gt;='高考-分数线'!$C$2,J373&gt;='高考-分数线'!$G$2),36,IF(J373&gt;='高考-分数线'!$G$2,18,0)),IF($D373="文科",IF(AND($M373&gt;='高考-分数线'!$C$3,J373&gt;='高考-分数线'!$G$3),36,IF(J373&gt;='高考-分数线'!$G$3,18,0))))</f>
        <v>0</v>
      </c>
      <c r="S373" s="9">
        <f>IF($D373="理科",IF(AND($M373&gt;='高考-分数线'!$C$2,K373&gt;='高考-分数线'!$H$2),36,IF(K373&gt;='高考-分数线'!$H$2,18,0)),IF($D373="文科",IF(AND($M373&gt;='高考-分数线'!$C$3,K373&gt;='高考-分数线'!$H$3),36,IF(K373&gt;='高考-分数线'!$H$3,18,0))))</f>
        <v>0</v>
      </c>
      <c r="T373" s="9">
        <f>IF($D373="理科",IF(AND($M373&gt;='高考-分数线'!$C$2,L373&gt;='高考-分数线'!$I$2),36,IF(L373&gt;='高考-分数线'!$I$2,18,0)),IF($D373="文科",IF(AND($M373&gt;='高考-分数线'!$C$3,L373&gt;='高考-分数线'!$I$3),36,IF(L373&gt;='高考-分数线'!$I$3,18,0))))</f>
        <v>0</v>
      </c>
      <c r="U373" s="33"/>
      <c r="V373" s="54" t="s">
        <v>78</v>
      </c>
      <c r="W373" s="9">
        <f t="shared" si="186"/>
        <v>0</v>
      </c>
      <c r="X373" s="54" t="s">
        <v>79</v>
      </c>
      <c r="Y373" s="9">
        <f t="shared" si="187"/>
        <v>0</v>
      </c>
      <c r="Z373" s="54" t="s">
        <v>86</v>
      </c>
      <c r="AA373" s="9">
        <f t="shared" si="188"/>
        <v>0</v>
      </c>
      <c r="AB373" s="54" t="s">
        <v>105</v>
      </c>
      <c r="AC373" s="9">
        <f t="shared" si="189"/>
        <v>0</v>
      </c>
      <c r="AD373" s="54" t="s">
        <v>110</v>
      </c>
      <c r="AE373" s="9">
        <f t="shared" si="190"/>
        <v>0</v>
      </c>
      <c r="AF373" s="54" t="s">
        <v>112</v>
      </c>
      <c r="AG373" s="9">
        <f t="shared" si="191"/>
        <v>0</v>
      </c>
      <c r="AH373" s="9"/>
      <c r="AI373" s="9" t="s">
        <v>75</v>
      </c>
      <c r="AJ373" s="9">
        <f t="shared" si="192"/>
        <v>0</v>
      </c>
      <c r="AK373" s="55" t="s">
        <v>84</v>
      </c>
      <c r="AL373" s="9">
        <f t="shared" si="193"/>
        <v>0</v>
      </c>
      <c r="AM373" s="9" t="s">
        <v>90</v>
      </c>
      <c r="AN373" s="9">
        <f t="shared" si="194"/>
        <v>0</v>
      </c>
      <c r="AO373" s="54" t="s">
        <v>107</v>
      </c>
      <c r="AP373" s="9">
        <f t="shared" si="195"/>
        <v>0</v>
      </c>
      <c r="AQ373" s="54" t="s">
        <v>110</v>
      </c>
      <c r="AR373" s="9">
        <f t="shared" si="196"/>
        <v>0</v>
      </c>
      <c r="AS373" s="54" t="s">
        <v>103</v>
      </c>
      <c r="AT373" s="9">
        <f t="shared" si="197"/>
        <v>0</v>
      </c>
      <c r="AU373" s="9"/>
      <c r="AV373" s="54" t="s">
        <v>75</v>
      </c>
      <c r="AW373" s="9">
        <f t="shared" si="198"/>
        <v>0</v>
      </c>
      <c r="AX373" s="54" t="s">
        <v>84</v>
      </c>
      <c r="AY373" s="9">
        <f t="shared" si="199"/>
        <v>0</v>
      </c>
      <c r="AZ373" s="54" t="s">
        <v>89</v>
      </c>
      <c r="BA373" s="9">
        <f t="shared" si="200"/>
        <v>0</v>
      </c>
      <c r="BB373" s="54" t="s">
        <v>107</v>
      </c>
      <c r="BC373" s="9">
        <f t="shared" si="201"/>
        <v>0</v>
      </c>
      <c r="BD373" s="54" t="s">
        <v>128</v>
      </c>
      <c r="BE373" s="9">
        <f t="shared" si="202"/>
        <v>0</v>
      </c>
      <c r="BF373" s="54" t="s">
        <v>112</v>
      </c>
      <c r="BG373" s="9">
        <f t="shared" si="203"/>
        <v>0</v>
      </c>
      <c r="BH373" s="9"/>
      <c r="BI373" s="54" t="s">
        <v>75</v>
      </c>
      <c r="BJ373" s="9">
        <f t="shared" si="204"/>
        <v>0</v>
      </c>
      <c r="BK373" s="55" t="s">
        <v>84</v>
      </c>
      <c r="BL373" s="9">
        <f t="shared" si="205"/>
        <v>0</v>
      </c>
      <c r="BM373" s="54" t="s">
        <v>89</v>
      </c>
      <c r="BN373" s="9">
        <f t="shared" si="206"/>
        <v>0</v>
      </c>
      <c r="BO373" s="54" t="s">
        <v>107</v>
      </c>
      <c r="BP373" s="9">
        <f t="shared" si="207"/>
        <v>0</v>
      </c>
      <c r="BQ373" s="54" t="s">
        <v>128</v>
      </c>
      <c r="BR373" s="9">
        <f t="shared" si="208"/>
        <v>0</v>
      </c>
      <c r="BS373" s="54" t="s">
        <v>112</v>
      </c>
      <c r="BT373" s="9">
        <f t="shared" si="209"/>
        <v>0</v>
      </c>
      <c r="BU373" s="9"/>
      <c r="BV373" s="54" t="s">
        <v>75</v>
      </c>
      <c r="BW373" s="9">
        <f t="shared" si="210"/>
        <v>0</v>
      </c>
      <c r="BX373" s="55" t="s">
        <v>139</v>
      </c>
      <c r="BY373" s="9">
        <f t="shared" si="211"/>
        <v>0</v>
      </c>
      <c r="BZ373" s="54" t="s">
        <v>89</v>
      </c>
      <c r="CA373" s="9">
        <f t="shared" si="212"/>
        <v>0</v>
      </c>
      <c r="CB373" s="54" t="s">
        <v>105</v>
      </c>
      <c r="CC373" s="9">
        <f t="shared" si="213"/>
        <v>0</v>
      </c>
      <c r="CD373" s="54" t="s">
        <v>108</v>
      </c>
      <c r="CE373" s="9">
        <f t="shared" si="214"/>
        <v>0</v>
      </c>
      <c r="CF373" s="54" t="s">
        <v>112</v>
      </c>
      <c r="CG373" s="9">
        <f t="shared" si="215"/>
        <v>0</v>
      </c>
      <c r="CH373" s="9"/>
      <c r="CI373" s="54" t="s">
        <v>75</v>
      </c>
      <c r="CJ373" s="9">
        <f t="shared" si="216"/>
        <v>0</v>
      </c>
      <c r="CK373" s="55" t="s">
        <v>139</v>
      </c>
      <c r="CL373" s="9">
        <f t="shared" si="217"/>
        <v>0</v>
      </c>
      <c r="CM373" s="54" t="s">
        <v>89</v>
      </c>
      <c r="CN373" s="9">
        <f t="shared" si="218"/>
        <v>0</v>
      </c>
      <c r="CO373" s="54" t="s">
        <v>105</v>
      </c>
      <c r="CP373" s="9">
        <f t="shared" si="219"/>
        <v>0</v>
      </c>
      <c r="CQ373" s="54" t="s">
        <v>108</v>
      </c>
      <c r="CR373" s="9">
        <f t="shared" si="220"/>
        <v>0</v>
      </c>
      <c r="CS373" s="54" t="s">
        <v>112</v>
      </c>
      <c r="CT373" s="9">
        <f t="shared" si="221"/>
        <v>0</v>
      </c>
    </row>
    <row r="374" spans="1:98" x14ac:dyDescent="0.15">
      <c r="A374" s="33" t="s">
        <v>902</v>
      </c>
      <c r="B374" s="34" t="s">
        <v>903</v>
      </c>
      <c r="C374" s="35" t="s">
        <v>170</v>
      </c>
      <c r="D374" s="35" t="s">
        <v>52</v>
      </c>
      <c r="E374" s="9"/>
      <c r="F374" s="36"/>
      <c r="G374" s="33">
        <v>87</v>
      </c>
      <c r="H374" s="9">
        <v>62</v>
      </c>
      <c r="I374" s="9">
        <v>96</v>
      </c>
      <c r="J374" s="9">
        <v>55</v>
      </c>
      <c r="K374" s="9">
        <v>51.5</v>
      </c>
      <c r="L374" s="9">
        <v>42</v>
      </c>
      <c r="M374" s="4">
        <f t="shared" si="185"/>
        <v>393.5</v>
      </c>
      <c r="N374" s="33"/>
      <c r="O374" s="9">
        <f>IF($D374="理科",IF(AND($M374&gt;='高考-分数线'!$C$2,$G374&gt;='高考-分数线'!$D$2),36,IF($G374&gt;='高考-分数线'!$D$2,18,0)),IF($D374="文科",IF(AND($M374&gt;='高考-分数线'!$C$3,$G374&gt;='高考-分数线'!$D$3),36,IF($G374&gt;='高考-分数线'!$D$3,18,0))))</f>
        <v>0</v>
      </c>
      <c r="P374" s="9">
        <f>IF($D374="理科",IF(AND($M374&gt;='高考-分数线'!$C$2,H374&gt;='高考-分数线'!$E$2),36,IF(H374&gt;='高考-分数线'!$E$2,18,0)),IF($D374="文科",IF(AND($M374&gt;='高考-分数线'!$C$3,H374&gt;='高考-分数线'!$E$3),36,IF(H374&gt;='高考-分数线'!$E$3,18,0))))</f>
        <v>0</v>
      </c>
      <c r="Q374" s="9">
        <f>IF($D374="理科",IF(AND($M374&gt;='高考-分数线'!$C$2,I374&gt;='高考-分数线'!$F$2),36,IF(I374&gt;='高考-分数线'!$F$2,18,0)),IF($D374="文科",IF(AND($M374&gt;='高考-分数线'!$C$3,I374&gt;='高考-分数线'!$F$3),36,IF(I374&gt;='高考-分数线'!$F$3,18,0))))</f>
        <v>0</v>
      </c>
      <c r="R374" s="9">
        <f>IF($D374="理科",IF(AND($M374&gt;='高考-分数线'!$C$2,J374&gt;='高考-分数线'!$G$2),36,IF(J374&gt;='高考-分数线'!$G$2,18,0)),IF($D374="文科",IF(AND($M374&gt;='高考-分数线'!$C$3,J374&gt;='高考-分数线'!$G$3),36,IF(J374&gt;='高考-分数线'!$G$3,18,0))))</f>
        <v>0</v>
      </c>
      <c r="S374" s="9">
        <f>IF($D374="理科",IF(AND($M374&gt;='高考-分数线'!$C$2,K374&gt;='高考-分数线'!$H$2),36,IF(K374&gt;='高考-分数线'!$H$2,18,0)),IF($D374="文科",IF(AND($M374&gt;='高考-分数线'!$C$3,K374&gt;='高考-分数线'!$H$3),36,IF(K374&gt;='高考-分数线'!$H$3,18,0))))</f>
        <v>0</v>
      </c>
      <c r="T374" s="9">
        <f>IF($D374="理科",IF(AND($M374&gt;='高考-分数线'!$C$2,L374&gt;='高考-分数线'!$I$2),36,IF(L374&gt;='高考-分数线'!$I$2,18,0)),IF($D374="文科",IF(AND($M374&gt;='高考-分数线'!$C$3,L374&gt;='高考-分数线'!$I$3),36,IF(L374&gt;='高考-分数线'!$I$3,18,0))))</f>
        <v>0</v>
      </c>
      <c r="U374" s="33"/>
      <c r="V374" s="54" t="s">
        <v>74</v>
      </c>
      <c r="W374" s="9">
        <f t="shared" si="186"/>
        <v>0</v>
      </c>
      <c r="X374" s="54" t="s">
        <v>84</v>
      </c>
      <c r="Y374" s="9">
        <f t="shared" si="187"/>
        <v>0</v>
      </c>
      <c r="Z374" s="54" t="s">
        <v>88</v>
      </c>
      <c r="AA374" s="9">
        <f t="shared" si="188"/>
        <v>0</v>
      </c>
      <c r="AB374" s="54" t="s">
        <v>105</v>
      </c>
      <c r="AC374" s="9">
        <f t="shared" si="189"/>
        <v>0</v>
      </c>
      <c r="AD374" s="54" t="s">
        <v>110</v>
      </c>
      <c r="AE374" s="9">
        <f t="shared" si="190"/>
        <v>0</v>
      </c>
      <c r="AF374" s="54" t="s">
        <v>112</v>
      </c>
      <c r="AG374" s="9">
        <f t="shared" si="191"/>
        <v>0</v>
      </c>
      <c r="AH374" s="9"/>
      <c r="AI374" s="9" t="s">
        <v>74</v>
      </c>
      <c r="AJ374" s="9">
        <f t="shared" si="192"/>
        <v>0</v>
      </c>
      <c r="AK374" s="55" t="s">
        <v>81</v>
      </c>
      <c r="AL374" s="9">
        <f t="shared" si="193"/>
        <v>0</v>
      </c>
      <c r="AM374" s="9" t="s">
        <v>87</v>
      </c>
      <c r="AN374" s="9">
        <f t="shared" si="194"/>
        <v>0</v>
      </c>
      <c r="AO374" s="54" t="s">
        <v>105</v>
      </c>
      <c r="AP374" s="9">
        <f t="shared" si="195"/>
        <v>0</v>
      </c>
      <c r="AQ374" s="54" t="s">
        <v>111</v>
      </c>
      <c r="AR374" s="9">
        <f t="shared" si="196"/>
        <v>0</v>
      </c>
      <c r="AS374" s="54" t="s">
        <v>112</v>
      </c>
      <c r="AT374" s="9">
        <f t="shared" si="197"/>
        <v>0</v>
      </c>
      <c r="AU374" s="9"/>
      <c r="AV374" s="54" t="s">
        <v>74</v>
      </c>
      <c r="AW374" s="9">
        <f t="shared" si="198"/>
        <v>0</v>
      </c>
      <c r="AX374" s="54" t="s">
        <v>81</v>
      </c>
      <c r="AY374" s="9">
        <f t="shared" si="199"/>
        <v>0</v>
      </c>
      <c r="AZ374" s="54" t="s">
        <v>87</v>
      </c>
      <c r="BA374" s="9">
        <f t="shared" si="200"/>
        <v>0</v>
      </c>
      <c r="BB374" s="54" t="s">
        <v>105</v>
      </c>
      <c r="BC374" s="9">
        <f t="shared" si="201"/>
        <v>0</v>
      </c>
      <c r="BD374" s="54" t="s">
        <v>111</v>
      </c>
      <c r="BE374" s="9">
        <f t="shared" si="202"/>
        <v>0</v>
      </c>
      <c r="BF374" s="54" t="s">
        <v>112</v>
      </c>
      <c r="BG374" s="9">
        <f t="shared" si="203"/>
        <v>0</v>
      </c>
      <c r="BH374" s="9"/>
      <c r="BI374" s="54" t="s">
        <v>74</v>
      </c>
      <c r="BJ374" s="9">
        <f t="shared" si="204"/>
        <v>0</v>
      </c>
      <c r="BK374" s="55" t="s">
        <v>81</v>
      </c>
      <c r="BL374" s="9">
        <f t="shared" si="205"/>
        <v>0</v>
      </c>
      <c r="BM374" s="54" t="s">
        <v>87</v>
      </c>
      <c r="BN374" s="9">
        <f t="shared" si="206"/>
        <v>0</v>
      </c>
      <c r="BO374" s="54" t="s">
        <v>105</v>
      </c>
      <c r="BP374" s="9">
        <f t="shared" si="207"/>
        <v>0</v>
      </c>
      <c r="BQ374" s="54" t="s">
        <v>111</v>
      </c>
      <c r="BR374" s="9">
        <f t="shared" si="208"/>
        <v>0</v>
      </c>
      <c r="BS374" s="54" t="s">
        <v>112</v>
      </c>
      <c r="BT374" s="9">
        <f t="shared" si="209"/>
        <v>0</v>
      </c>
      <c r="BU374" s="9"/>
      <c r="BV374" s="54" t="s">
        <v>75</v>
      </c>
      <c r="BW374" s="9">
        <f t="shared" si="210"/>
        <v>0</v>
      </c>
      <c r="BX374" s="55" t="s">
        <v>139</v>
      </c>
      <c r="BY374" s="9">
        <f t="shared" si="211"/>
        <v>0</v>
      </c>
      <c r="BZ374" s="54" t="s">
        <v>89</v>
      </c>
      <c r="CA374" s="9">
        <f t="shared" si="212"/>
        <v>0</v>
      </c>
      <c r="CB374" s="54" t="s">
        <v>123</v>
      </c>
      <c r="CC374" s="9">
        <f t="shared" si="213"/>
        <v>0</v>
      </c>
      <c r="CD374" s="54" t="s">
        <v>111</v>
      </c>
      <c r="CE374" s="9">
        <f t="shared" si="214"/>
        <v>0</v>
      </c>
      <c r="CF374" s="54" t="s">
        <v>126</v>
      </c>
      <c r="CG374" s="9">
        <f t="shared" si="215"/>
        <v>0</v>
      </c>
      <c r="CH374" s="9"/>
      <c r="CI374" s="54" t="s">
        <v>75</v>
      </c>
      <c r="CJ374" s="9">
        <f t="shared" si="216"/>
        <v>0</v>
      </c>
      <c r="CK374" s="55" t="s">
        <v>139</v>
      </c>
      <c r="CL374" s="9">
        <f t="shared" si="217"/>
        <v>0</v>
      </c>
      <c r="CM374" s="54" t="s">
        <v>89</v>
      </c>
      <c r="CN374" s="9">
        <f t="shared" si="218"/>
        <v>0</v>
      </c>
      <c r="CO374" s="54" t="s">
        <v>123</v>
      </c>
      <c r="CP374" s="9">
        <f t="shared" si="219"/>
        <v>0</v>
      </c>
      <c r="CQ374" s="54" t="s">
        <v>111</v>
      </c>
      <c r="CR374" s="9">
        <f t="shared" si="220"/>
        <v>0</v>
      </c>
      <c r="CS374" s="54" t="s">
        <v>126</v>
      </c>
      <c r="CT374" s="9">
        <f t="shared" si="221"/>
        <v>0</v>
      </c>
    </row>
    <row r="375" spans="1:98" x14ac:dyDescent="0.15">
      <c r="A375" s="33" t="s">
        <v>904</v>
      </c>
      <c r="B375" s="34" t="s">
        <v>905</v>
      </c>
      <c r="C375" s="35" t="s">
        <v>170</v>
      </c>
      <c r="D375" s="35" t="s">
        <v>52</v>
      </c>
      <c r="E375" s="9"/>
      <c r="F375" s="36"/>
      <c r="G375" s="33">
        <v>101</v>
      </c>
      <c r="H375" s="9">
        <v>48</v>
      </c>
      <c r="I375" s="9">
        <v>109</v>
      </c>
      <c r="J375" s="9">
        <v>59.5</v>
      </c>
      <c r="K375" s="9">
        <v>45</v>
      </c>
      <c r="L375" s="9">
        <v>31</v>
      </c>
      <c r="M375" s="4">
        <f t="shared" si="185"/>
        <v>393.5</v>
      </c>
      <c r="N375" s="33"/>
      <c r="O375" s="9">
        <f>IF($D375="理科",IF(AND($M375&gt;='高考-分数线'!$C$2,$G375&gt;='高考-分数线'!$D$2),36,IF($G375&gt;='高考-分数线'!$D$2,18,0)),IF($D375="文科",IF(AND($M375&gt;='高考-分数线'!$C$3,$G375&gt;='高考-分数线'!$D$3),36,IF($G375&gt;='高考-分数线'!$D$3,18,0))))</f>
        <v>0</v>
      </c>
      <c r="P375" s="9">
        <f>IF($D375="理科",IF(AND($M375&gt;='高考-分数线'!$C$2,H375&gt;='高考-分数线'!$E$2),36,IF(H375&gt;='高考-分数线'!$E$2,18,0)),IF($D375="文科",IF(AND($M375&gt;='高考-分数线'!$C$3,H375&gt;='高考-分数线'!$E$3),36,IF(H375&gt;='高考-分数线'!$E$3,18,0))))</f>
        <v>0</v>
      </c>
      <c r="Q375" s="9">
        <f>IF($D375="理科",IF(AND($M375&gt;='高考-分数线'!$C$2,I375&gt;='高考-分数线'!$F$2),36,IF(I375&gt;='高考-分数线'!$F$2,18,0)),IF($D375="文科",IF(AND($M375&gt;='高考-分数线'!$C$3,I375&gt;='高考-分数线'!$F$3),36,IF(I375&gt;='高考-分数线'!$F$3,18,0))))</f>
        <v>0</v>
      </c>
      <c r="R375" s="9">
        <f>IF($D375="理科",IF(AND($M375&gt;='高考-分数线'!$C$2,J375&gt;='高考-分数线'!$G$2),36,IF(J375&gt;='高考-分数线'!$G$2,18,0)),IF($D375="文科",IF(AND($M375&gt;='高考-分数线'!$C$3,J375&gt;='高考-分数线'!$G$3),36,IF(J375&gt;='高考-分数线'!$G$3,18,0))))</f>
        <v>0</v>
      </c>
      <c r="S375" s="9">
        <f>IF($D375="理科",IF(AND($M375&gt;='高考-分数线'!$C$2,K375&gt;='高考-分数线'!$H$2),36,IF(K375&gt;='高考-分数线'!$H$2,18,0)),IF($D375="文科",IF(AND($M375&gt;='高考-分数线'!$C$3,K375&gt;='高考-分数线'!$H$3),36,IF(K375&gt;='高考-分数线'!$H$3,18,0))))</f>
        <v>0</v>
      </c>
      <c r="T375" s="9">
        <f>IF($D375="理科",IF(AND($M375&gt;='高考-分数线'!$C$2,L375&gt;='高考-分数线'!$I$2),36,IF(L375&gt;='高考-分数线'!$I$2,18,0)),IF($D375="文科",IF(AND($M375&gt;='高考-分数线'!$C$3,L375&gt;='高考-分数线'!$I$3),36,IF(L375&gt;='高考-分数线'!$I$3,18,0))))</f>
        <v>0</v>
      </c>
      <c r="U375" s="33"/>
      <c r="V375" s="54" t="s">
        <v>78</v>
      </c>
      <c r="W375" s="9">
        <f t="shared" si="186"/>
        <v>0</v>
      </c>
      <c r="X375" s="54" t="s">
        <v>79</v>
      </c>
      <c r="Y375" s="9">
        <f t="shared" si="187"/>
        <v>0</v>
      </c>
      <c r="Z375" s="54" t="s">
        <v>86</v>
      </c>
      <c r="AA375" s="9">
        <f t="shared" si="188"/>
        <v>0</v>
      </c>
      <c r="AB375" s="54" t="s">
        <v>105</v>
      </c>
      <c r="AC375" s="9">
        <f t="shared" si="189"/>
        <v>0</v>
      </c>
      <c r="AD375" s="54" t="s">
        <v>110</v>
      </c>
      <c r="AE375" s="9">
        <f t="shared" si="190"/>
        <v>0</v>
      </c>
      <c r="AF375" s="54" t="s">
        <v>112</v>
      </c>
      <c r="AG375" s="9">
        <f t="shared" si="191"/>
        <v>0</v>
      </c>
      <c r="AH375" s="9"/>
      <c r="AI375" s="9" t="s">
        <v>75</v>
      </c>
      <c r="AJ375" s="9">
        <f t="shared" si="192"/>
        <v>0</v>
      </c>
      <c r="AK375" s="55" t="s">
        <v>80</v>
      </c>
      <c r="AL375" s="9">
        <f t="shared" si="193"/>
        <v>0</v>
      </c>
      <c r="AM375" s="9" t="s">
        <v>86</v>
      </c>
      <c r="AN375" s="9">
        <f t="shared" si="194"/>
        <v>0</v>
      </c>
      <c r="AO375" s="54" t="s">
        <v>107</v>
      </c>
      <c r="AP375" s="9">
        <f t="shared" si="195"/>
        <v>0</v>
      </c>
      <c r="AQ375" s="54" t="s">
        <v>111</v>
      </c>
      <c r="AR375" s="9">
        <f t="shared" si="196"/>
        <v>0</v>
      </c>
      <c r="AS375" s="54" t="s">
        <v>103</v>
      </c>
      <c r="AT375" s="9">
        <f t="shared" si="197"/>
        <v>0</v>
      </c>
      <c r="AU375" s="9"/>
      <c r="AV375" s="54" t="s">
        <v>75</v>
      </c>
      <c r="AW375" s="9">
        <f t="shared" si="198"/>
        <v>0</v>
      </c>
      <c r="AX375" s="54" t="s">
        <v>79</v>
      </c>
      <c r="AY375" s="9">
        <f t="shared" si="199"/>
        <v>0</v>
      </c>
      <c r="AZ375" s="54" t="s">
        <v>86</v>
      </c>
      <c r="BA375" s="9">
        <f t="shared" si="200"/>
        <v>0</v>
      </c>
      <c r="BB375" s="54" t="s">
        <v>107</v>
      </c>
      <c r="BC375" s="9">
        <f t="shared" si="201"/>
        <v>0</v>
      </c>
      <c r="BD375" s="54" t="s">
        <v>111</v>
      </c>
      <c r="BE375" s="9">
        <f t="shared" si="202"/>
        <v>0</v>
      </c>
      <c r="BF375" s="54" t="s">
        <v>126</v>
      </c>
      <c r="BG375" s="9">
        <f t="shared" si="203"/>
        <v>0</v>
      </c>
      <c r="BH375" s="9"/>
      <c r="BI375" s="54" t="s">
        <v>75</v>
      </c>
      <c r="BJ375" s="9">
        <f t="shared" si="204"/>
        <v>0</v>
      </c>
      <c r="BK375" s="55" t="s">
        <v>79</v>
      </c>
      <c r="BL375" s="9">
        <f t="shared" si="205"/>
        <v>0</v>
      </c>
      <c r="BM375" s="54" t="s">
        <v>86</v>
      </c>
      <c r="BN375" s="9">
        <f t="shared" si="206"/>
        <v>0</v>
      </c>
      <c r="BO375" s="54" t="s">
        <v>107</v>
      </c>
      <c r="BP375" s="9">
        <f t="shared" si="207"/>
        <v>0</v>
      </c>
      <c r="BQ375" s="54" t="s">
        <v>111</v>
      </c>
      <c r="BR375" s="9">
        <f t="shared" si="208"/>
        <v>0</v>
      </c>
      <c r="BS375" s="54" t="s">
        <v>126</v>
      </c>
      <c r="BT375" s="9">
        <f t="shared" si="209"/>
        <v>0</v>
      </c>
      <c r="BU375" s="9"/>
      <c r="BV375" s="54" t="s">
        <v>74</v>
      </c>
      <c r="BW375" s="9">
        <f t="shared" si="210"/>
        <v>0</v>
      </c>
      <c r="BX375" s="55" t="s">
        <v>139</v>
      </c>
      <c r="BY375" s="9">
        <f t="shared" si="211"/>
        <v>0</v>
      </c>
      <c r="BZ375" s="54" t="s">
        <v>86</v>
      </c>
      <c r="CA375" s="9">
        <f t="shared" si="212"/>
        <v>0</v>
      </c>
      <c r="CB375" s="54" t="s">
        <v>123</v>
      </c>
      <c r="CC375" s="9">
        <f t="shared" si="213"/>
        <v>0</v>
      </c>
      <c r="CD375" s="54" t="s">
        <v>111</v>
      </c>
      <c r="CE375" s="9">
        <f t="shared" si="214"/>
        <v>0</v>
      </c>
      <c r="CF375" s="54" t="s">
        <v>126</v>
      </c>
      <c r="CG375" s="9">
        <f t="shared" si="215"/>
        <v>0</v>
      </c>
      <c r="CH375" s="9"/>
      <c r="CI375" s="54" t="s">
        <v>74</v>
      </c>
      <c r="CJ375" s="9">
        <f t="shared" si="216"/>
        <v>0</v>
      </c>
      <c r="CK375" s="55" t="s">
        <v>139</v>
      </c>
      <c r="CL375" s="9">
        <f t="shared" si="217"/>
        <v>0</v>
      </c>
      <c r="CM375" s="54" t="s">
        <v>86</v>
      </c>
      <c r="CN375" s="9">
        <f t="shared" si="218"/>
        <v>0</v>
      </c>
      <c r="CO375" s="54" t="s">
        <v>123</v>
      </c>
      <c r="CP375" s="9">
        <f t="shared" si="219"/>
        <v>0</v>
      </c>
      <c r="CQ375" s="54" t="s">
        <v>111</v>
      </c>
      <c r="CR375" s="9">
        <f t="shared" si="220"/>
        <v>0</v>
      </c>
      <c r="CS375" s="54" t="s">
        <v>126</v>
      </c>
      <c r="CT375" s="9">
        <f t="shared" si="221"/>
        <v>0</v>
      </c>
    </row>
    <row r="376" spans="1:98" x14ac:dyDescent="0.15">
      <c r="A376" s="33" t="s">
        <v>906</v>
      </c>
      <c r="B376" s="34" t="s">
        <v>907</v>
      </c>
      <c r="C376" s="35" t="s">
        <v>170</v>
      </c>
      <c r="D376" s="35" t="s">
        <v>52</v>
      </c>
      <c r="E376" s="9"/>
      <c r="F376" s="36"/>
      <c r="G376" s="33">
        <v>97</v>
      </c>
      <c r="H376" s="9">
        <v>49</v>
      </c>
      <c r="I376" s="9">
        <v>73</v>
      </c>
      <c r="J376" s="9">
        <v>61.5</v>
      </c>
      <c r="K376" s="9">
        <v>67</v>
      </c>
      <c r="L376" s="9">
        <v>46</v>
      </c>
      <c r="M376" s="4">
        <f t="shared" si="185"/>
        <v>393.5</v>
      </c>
      <c r="N376" s="33"/>
      <c r="O376" s="9">
        <f>IF($D376="理科",IF(AND($M376&gt;='高考-分数线'!$C$2,$G376&gt;='高考-分数线'!$D$2),36,IF($G376&gt;='高考-分数线'!$D$2,18,0)),IF($D376="文科",IF(AND($M376&gt;='高考-分数线'!$C$3,$G376&gt;='高考-分数线'!$D$3),36,IF($G376&gt;='高考-分数线'!$D$3,18,0))))</f>
        <v>0</v>
      </c>
      <c r="P376" s="9">
        <f>IF($D376="理科",IF(AND($M376&gt;='高考-分数线'!$C$2,H376&gt;='高考-分数线'!$E$2),36,IF(H376&gt;='高考-分数线'!$E$2,18,0)),IF($D376="文科",IF(AND($M376&gt;='高考-分数线'!$C$3,H376&gt;='高考-分数线'!$E$3),36,IF(H376&gt;='高考-分数线'!$E$3,18,0))))</f>
        <v>0</v>
      </c>
      <c r="Q376" s="9">
        <f>IF($D376="理科",IF(AND($M376&gt;='高考-分数线'!$C$2,I376&gt;='高考-分数线'!$F$2),36,IF(I376&gt;='高考-分数线'!$F$2,18,0)),IF($D376="文科",IF(AND($M376&gt;='高考-分数线'!$C$3,I376&gt;='高考-分数线'!$F$3),36,IF(I376&gt;='高考-分数线'!$F$3,18,0))))</f>
        <v>0</v>
      </c>
      <c r="R376" s="9">
        <f>IF($D376="理科",IF(AND($M376&gt;='高考-分数线'!$C$2,J376&gt;='高考-分数线'!$G$2),36,IF(J376&gt;='高考-分数线'!$G$2,18,0)),IF($D376="文科",IF(AND($M376&gt;='高考-分数线'!$C$3,J376&gt;='高考-分数线'!$G$3),36,IF(J376&gt;='高考-分数线'!$G$3,18,0))))</f>
        <v>0</v>
      </c>
      <c r="S376" s="9">
        <f>IF($D376="理科",IF(AND($M376&gt;='高考-分数线'!$C$2,K376&gt;='高考-分数线'!$H$2),36,IF(K376&gt;='高考-分数线'!$H$2,18,0)),IF($D376="文科",IF(AND($M376&gt;='高考-分数线'!$C$3,K376&gt;='高考-分数线'!$H$3),36,IF(K376&gt;='高考-分数线'!$H$3,18,0))))</f>
        <v>18</v>
      </c>
      <c r="T376" s="9">
        <f>IF($D376="理科",IF(AND($M376&gt;='高考-分数线'!$C$2,L376&gt;='高考-分数线'!$I$2),36,IF(L376&gt;='高考-分数线'!$I$2,18,0)),IF($D376="文科",IF(AND($M376&gt;='高考-分数线'!$C$3,L376&gt;='高考-分数线'!$I$3),36,IF(L376&gt;='高考-分数线'!$I$3,18,0))))</f>
        <v>0</v>
      </c>
      <c r="U376" s="33"/>
      <c r="V376" s="54" t="s">
        <v>77</v>
      </c>
      <c r="W376" s="9">
        <f t="shared" si="186"/>
        <v>0</v>
      </c>
      <c r="X376" s="54" t="s">
        <v>82</v>
      </c>
      <c r="Y376" s="9">
        <f t="shared" si="187"/>
        <v>0</v>
      </c>
      <c r="Z376" s="54" t="s">
        <v>90</v>
      </c>
      <c r="AA376" s="9">
        <f t="shared" si="188"/>
        <v>0</v>
      </c>
      <c r="AB376" s="54" t="s">
        <v>105</v>
      </c>
      <c r="AC376" s="9">
        <f t="shared" si="189"/>
        <v>0</v>
      </c>
      <c r="AD376" s="54" t="s">
        <v>108</v>
      </c>
      <c r="AE376" s="9">
        <f t="shared" si="190"/>
        <v>1.8</v>
      </c>
      <c r="AF376" s="54" t="s">
        <v>103</v>
      </c>
      <c r="AG376" s="9">
        <f t="shared" si="191"/>
        <v>0</v>
      </c>
      <c r="AH376" s="9"/>
      <c r="AI376" s="9" t="s">
        <v>76</v>
      </c>
      <c r="AJ376" s="9">
        <f t="shared" si="192"/>
        <v>0</v>
      </c>
      <c r="AK376" s="55" t="s">
        <v>80</v>
      </c>
      <c r="AL376" s="9">
        <f t="shared" si="193"/>
        <v>0</v>
      </c>
      <c r="AM376" s="9" t="s">
        <v>89</v>
      </c>
      <c r="AN376" s="9">
        <f t="shared" si="194"/>
        <v>0</v>
      </c>
      <c r="AO376" s="54" t="s">
        <v>107</v>
      </c>
      <c r="AP376" s="9">
        <f t="shared" si="195"/>
        <v>0</v>
      </c>
      <c r="AQ376" s="54" t="s">
        <v>110</v>
      </c>
      <c r="AR376" s="9">
        <f t="shared" si="196"/>
        <v>1.8</v>
      </c>
      <c r="AS376" s="54" t="s">
        <v>127</v>
      </c>
      <c r="AT376" s="9">
        <f t="shared" si="197"/>
        <v>0</v>
      </c>
      <c r="AU376" s="9"/>
      <c r="AV376" s="54" t="s">
        <v>77</v>
      </c>
      <c r="AW376" s="9">
        <f t="shared" si="198"/>
        <v>0</v>
      </c>
      <c r="AX376" s="54" t="s">
        <v>80</v>
      </c>
      <c r="AY376" s="9">
        <f t="shared" si="199"/>
        <v>0</v>
      </c>
      <c r="AZ376" s="54" t="s">
        <v>90</v>
      </c>
      <c r="BA376" s="9">
        <f t="shared" si="200"/>
        <v>0</v>
      </c>
      <c r="BB376" s="54" t="s">
        <v>105</v>
      </c>
      <c r="BC376" s="9">
        <f t="shared" si="201"/>
        <v>0</v>
      </c>
      <c r="BD376" s="54" t="s">
        <v>133</v>
      </c>
      <c r="BE376" s="9">
        <f t="shared" si="202"/>
        <v>2.7</v>
      </c>
      <c r="BF376" s="54" t="s">
        <v>112</v>
      </c>
      <c r="BG376" s="9">
        <f t="shared" si="203"/>
        <v>0</v>
      </c>
      <c r="BH376" s="9"/>
      <c r="BI376" s="54" t="s">
        <v>77</v>
      </c>
      <c r="BJ376" s="9">
        <f t="shared" si="204"/>
        <v>0</v>
      </c>
      <c r="BK376" s="55" t="s">
        <v>80</v>
      </c>
      <c r="BL376" s="9">
        <f t="shared" si="205"/>
        <v>0</v>
      </c>
      <c r="BM376" s="54" t="s">
        <v>90</v>
      </c>
      <c r="BN376" s="9">
        <f t="shared" si="206"/>
        <v>0</v>
      </c>
      <c r="BO376" s="54" t="s">
        <v>105</v>
      </c>
      <c r="BP376" s="9">
        <f t="shared" si="207"/>
        <v>0</v>
      </c>
      <c r="BQ376" s="54" t="s">
        <v>133</v>
      </c>
      <c r="BR376" s="9">
        <f t="shared" si="208"/>
        <v>2.7</v>
      </c>
      <c r="BS376" s="54" t="s">
        <v>112</v>
      </c>
      <c r="BT376" s="9">
        <f t="shared" si="209"/>
        <v>0</v>
      </c>
      <c r="BU376" s="9"/>
      <c r="BV376" s="54" t="s">
        <v>75</v>
      </c>
      <c r="BW376" s="9">
        <f t="shared" si="210"/>
        <v>0</v>
      </c>
      <c r="BX376" s="55" t="s">
        <v>139</v>
      </c>
      <c r="BY376" s="9">
        <f t="shared" si="211"/>
        <v>0</v>
      </c>
      <c r="BZ376" s="54" t="s">
        <v>89</v>
      </c>
      <c r="CA376" s="9">
        <f t="shared" si="212"/>
        <v>0</v>
      </c>
      <c r="CB376" s="54" t="s">
        <v>123</v>
      </c>
      <c r="CC376" s="9">
        <f t="shared" si="213"/>
        <v>0</v>
      </c>
      <c r="CD376" s="54" t="s">
        <v>111</v>
      </c>
      <c r="CE376" s="9">
        <f t="shared" si="214"/>
        <v>4.5</v>
      </c>
      <c r="CF376" s="54" t="s">
        <v>126</v>
      </c>
      <c r="CG376" s="9">
        <f t="shared" si="215"/>
        <v>0</v>
      </c>
      <c r="CH376" s="9"/>
      <c r="CI376" s="54" t="s">
        <v>75</v>
      </c>
      <c r="CJ376" s="9">
        <f t="shared" si="216"/>
        <v>0</v>
      </c>
      <c r="CK376" s="55" t="s">
        <v>139</v>
      </c>
      <c r="CL376" s="9">
        <f t="shared" si="217"/>
        <v>0</v>
      </c>
      <c r="CM376" s="54" t="s">
        <v>89</v>
      </c>
      <c r="CN376" s="9">
        <f t="shared" si="218"/>
        <v>0</v>
      </c>
      <c r="CO376" s="54" t="s">
        <v>123</v>
      </c>
      <c r="CP376" s="9">
        <f t="shared" si="219"/>
        <v>0</v>
      </c>
      <c r="CQ376" s="54" t="s">
        <v>111</v>
      </c>
      <c r="CR376" s="9">
        <f t="shared" si="220"/>
        <v>4.5</v>
      </c>
      <c r="CS376" s="54" t="s">
        <v>126</v>
      </c>
      <c r="CT376" s="9">
        <f t="shared" si="221"/>
        <v>0</v>
      </c>
    </row>
    <row r="377" spans="1:98" x14ac:dyDescent="0.15">
      <c r="A377" s="33" t="s">
        <v>908</v>
      </c>
      <c r="B377" s="34" t="s">
        <v>909</v>
      </c>
      <c r="C377" s="35" t="s">
        <v>170</v>
      </c>
      <c r="D377" s="35" t="s">
        <v>52</v>
      </c>
      <c r="E377" s="9"/>
      <c r="F377" s="36"/>
      <c r="G377" s="33">
        <v>92</v>
      </c>
      <c r="H377" s="9">
        <v>62</v>
      </c>
      <c r="I377" s="9">
        <v>82</v>
      </c>
      <c r="J377" s="9">
        <v>36</v>
      </c>
      <c r="K377" s="9">
        <v>48.5</v>
      </c>
      <c r="L377" s="9">
        <v>70</v>
      </c>
      <c r="M377" s="4">
        <f t="shared" si="185"/>
        <v>390.5</v>
      </c>
      <c r="N377" s="33"/>
      <c r="O377" s="9">
        <f>IF($D377="理科",IF(AND($M377&gt;='高考-分数线'!$C$2,$G377&gt;='高考-分数线'!$D$2),36,IF($G377&gt;='高考-分数线'!$D$2,18,0)),IF($D377="文科",IF(AND($M377&gt;='高考-分数线'!$C$3,$G377&gt;='高考-分数线'!$D$3),36,IF($G377&gt;='高考-分数线'!$D$3,18,0))))</f>
        <v>0</v>
      </c>
      <c r="P377" s="9">
        <f>IF($D377="理科",IF(AND($M377&gt;='高考-分数线'!$C$2,H377&gt;='高考-分数线'!$E$2),36,IF(H377&gt;='高考-分数线'!$E$2,18,0)),IF($D377="文科",IF(AND($M377&gt;='高考-分数线'!$C$3,H377&gt;='高考-分数线'!$E$3),36,IF(H377&gt;='高考-分数线'!$E$3,18,0))))</f>
        <v>0</v>
      </c>
      <c r="Q377" s="9">
        <f>IF($D377="理科",IF(AND($M377&gt;='高考-分数线'!$C$2,I377&gt;='高考-分数线'!$F$2),36,IF(I377&gt;='高考-分数线'!$F$2,18,0)),IF($D377="文科",IF(AND($M377&gt;='高考-分数线'!$C$3,I377&gt;='高考-分数线'!$F$3),36,IF(I377&gt;='高考-分数线'!$F$3,18,0))))</f>
        <v>0</v>
      </c>
      <c r="R377" s="9">
        <f>IF($D377="理科",IF(AND($M377&gt;='高考-分数线'!$C$2,J377&gt;='高考-分数线'!$G$2),36,IF(J377&gt;='高考-分数线'!$G$2,18,0)),IF($D377="文科",IF(AND($M377&gt;='高考-分数线'!$C$3,J377&gt;='高考-分数线'!$G$3),36,IF(J377&gt;='高考-分数线'!$G$3,18,0))))</f>
        <v>0</v>
      </c>
      <c r="S377" s="9">
        <f>IF($D377="理科",IF(AND($M377&gt;='高考-分数线'!$C$2,K377&gt;='高考-分数线'!$H$2),36,IF(K377&gt;='高考-分数线'!$H$2,18,0)),IF($D377="文科",IF(AND($M377&gt;='高考-分数线'!$C$3,K377&gt;='高考-分数线'!$H$3),36,IF(K377&gt;='高考-分数线'!$H$3,18,0))))</f>
        <v>0</v>
      </c>
      <c r="T377" s="9">
        <f>IF($D377="理科",IF(AND($M377&gt;='高考-分数线'!$C$2,L377&gt;='高考-分数线'!$I$2),36,IF(L377&gt;='高考-分数线'!$I$2,18,0)),IF($D377="文科",IF(AND($M377&gt;='高考-分数线'!$C$3,L377&gt;='高考-分数线'!$I$3),36,IF(L377&gt;='高考-分数线'!$I$3,18,0))))</f>
        <v>18</v>
      </c>
      <c r="U377" s="33"/>
      <c r="V377" s="54" t="s">
        <v>75</v>
      </c>
      <c r="W377" s="9">
        <f t="shared" si="186"/>
        <v>0</v>
      </c>
      <c r="X377" s="54" t="s">
        <v>80</v>
      </c>
      <c r="Y377" s="9">
        <f t="shared" si="187"/>
        <v>0</v>
      </c>
      <c r="Z377" s="54" t="s">
        <v>89</v>
      </c>
      <c r="AA377" s="9">
        <f t="shared" si="188"/>
        <v>0</v>
      </c>
      <c r="AB377" s="54" t="s">
        <v>123</v>
      </c>
      <c r="AC377" s="9">
        <f t="shared" si="189"/>
        <v>0</v>
      </c>
      <c r="AD377" s="54" t="s">
        <v>111</v>
      </c>
      <c r="AE377" s="9">
        <f t="shared" si="190"/>
        <v>0</v>
      </c>
      <c r="AF377" s="54" t="s">
        <v>103</v>
      </c>
      <c r="AG377" s="9">
        <f t="shared" si="191"/>
        <v>1.8</v>
      </c>
      <c r="AH377" s="9"/>
      <c r="AI377" s="9" t="s">
        <v>75</v>
      </c>
      <c r="AJ377" s="9">
        <f t="shared" si="192"/>
        <v>0</v>
      </c>
      <c r="AK377" s="55" t="s">
        <v>81</v>
      </c>
      <c r="AL377" s="9">
        <f t="shared" si="193"/>
        <v>0</v>
      </c>
      <c r="AM377" s="9" t="s">
        <v>89</v>
      </c>
      <c r="AN377" s="9">
        <f t="shared" si="194"/>
        <v>0</v>
      </c>
      <c r="AO377" s="54" t="s">
        <v>123</v>
      </c>
      <c r="AP377" s="9">
        <f t="shared" si="195"/>
        <v>0</v>
      </c>
      <c r="AQ377" s="54" t="s">
        <v>110</v>
      </c>
      <c r="AR377" s="9">
        <f t="shared" si="196"/>
        <v>0</v>
      </c>
      <c r="AS377" s="54" t="s">
        <v>127</v>
      </c>
      <c r="AT377" s="9">
        <f t="shared" si="197"/>
        <v>1.8</v>
      </c>
      <c r="AU377" s="9"/>
      <c r="AV377" s="54" t="s">
        <v>75</v>
      </c>
      <c r="AW377" s="9">
        <f t="shared" si="198"/>
        <v>0</v>
      </c>
      <c r="AX377" s="54" t="s">
        <v>79</v>
      </c>
      <c r="AY377" s="9">
        <f t="shared" si="199"/>
        <v>0</v>
      </c>
      <c r="AZ377" s="54" t="s">
        <v>89</v>
      </c>
      <c r="BA377" s="9">
        <f t="shared" si="200"/>
        <v>0</v>
      </c>
      <c r="BB377" s="54" t="s">
        <v>105</v>
      </c>
      <c r="BC377" s="9">
        <f t="shared" si="201"/>
        <v>0</v>
      </c>
      <c r="BD377" s="54" t="s">
        <v>111</v>
      </c>
      <c r="BE377" s="9">
        <f t="shared" si="202"/>
        <v>0</v>
      </c>
      <c r="BF377" s="54" t="s">
        <v>112</v>
      </c>
      <c r="BG377" s="9">
        <f t="shared" si="203"/>
        <v>2.7</v>
      </c>
      <c r="BH377" s="9"/>
      <c r="BI377" s="54" t="s">
        <v>75</v>
      </c>
      <c r="BJ377" s="9">
        <f t="shared" si="204"/>
        <v>0</v>
      </c>
      <c r="BK377" s="55" t="s">
        <v>79</v>
      </c>
      <c r="BL377" s="9">
        <f t="shared" si="205"/>
        <v>0</v>
      </c>
      <c r="BM377" s="54" t="s">
        <v>89</v>
      </c>
      <c r="BN377" s="9">
        <f t="shared" si="206"/>
        <v>0</v>
      </c>
      <c r="BO377" s="54" t="s">
        <v>105</v>
      </c>
      <c r="BP377" s="9">
        <f t="shared" si="207"/>
        <v>0</v>
      </c>
      <c r="BQ377" s="54" t="s">
        <v>111</v>
      </c>
      <c r="BR377" s="9">
        <f t="shared" si="208"/>
        <v>0</v>
      </c>
      <c r="BS377" s="54" t="s">
        <v>112</v>
      </c>
      <c r="BT377" s="9">
        <f t="shared" si="209"/>
        <v>2.7</v>
      </c>
      <c r="BU377" s="9"/>
      <c r="BV377" s="54" t="s">
        <v>75</v>
      </c>
      <c r="BW377" s="9">
        <f t="shared" si="210"/>
        <v>0</v>
      </c>
      <c r="BX377" s="55" t="s">
        <v>139</v>
      </c>
      <c r="BY377" s="9">
        <f t="shared" si="211"/>
        <v>0</v>
      </c>
      <c r="BZ377" s="54" t="s">
        <v>89</v>
      </c>
      <c r="CA377" s="9">
        <f t="shared" si="212"/>
        <v>0</v>
      </c>
      <c r="CB377" s="54" t="s">
        <v>123</v>
      </c>
      <c r="CC377" s="9">
        <f t="shared" si="213"/>
        <v>0</v>
      </c>
      <c r="CD377" s="54" t="s">
        <v>111</v>
      </c>
      <c r="CE377" s="9">
        <f t="shared" si="214"/>
        <v>0</v>
      </c>
      <c r="CF377" s="54" t="s">
        <v>126</v>
      </c>
      <c r="CG377" s="9">
        <f t="shared" si="215"/>
        <v>4.5</v>
      </c>
      <c r="CH377" s="9"/>
      <c r="CI377" s="54" t="s">
        <v>75</v>
      </c>
      <c r="CJ377" s="9">
        <f t="shared" si="216"/>
        <v>0</v>
      </c>
      <c r="CK377" s="55" t="s">
        <v>139</v>
      </c>
      <c r="CL377" s="9">
        <f t="shared" si="217"/>
        <v>0</v>
      </c>
      <c r="CM377" s="54" t="s">
        <v>89</v>
      </c>
      <c r="CN377" s="9">
        <f t="shared" si="218"/>
        <v>0</v>
      </c>
      <c r="CO377" s="54" t="s">
        <v>123</v>
      </c>
      <c r="CP377" s="9">
        <f t="shared" si="219"/>
        <v>0</v>
      </c>
      <c r="CQ377" s="54" t="s">
        <v>111</v>
      </c>
      <c r="CR377" s="9">
        <f t="shared" si="220"/>
        <v>0</v>
      </c>
      <c r="CS377" s="54" t="s">
        <v>126</v>
      </c>
      <c r="CT377" s="9">
        <f t="shared" si="221"/>
        <v>4.5</v>
      </c>
    </row>
    <row r="378" spans="1:98" x14ac:dyDescent="0.15">
      <c r="A378" s="33" t="s">
        <v>910</v>
      </c>
      <c r="B378" s="34" t="s">
        <v>911</v>
      </c>
      <c r="C378" s="35" t="s">
        <v>170</v>
      </c>
      <c r="D378" s="35" t="s">
        <v>52</v>
      </c>
      <c r="E378" s="9"/>
      <c r="F378" s="36"/>
      <c r="G378" s="33">
        <v>97</v>
      </c>
      <c r="H378" s="9">
        <v>63</v>
      </c>
      <c r="I378" s="9">
        <v>100</v>
      </c>
      <c r="J378" s="9">
        <v>53.5</v>
      </c>
      <c r="K378" s="9">
        <v>38</v>
      </c>
      <c r="L378" s="9">
        <v>39</v>
      </c>
      <c r="M378" s="4">
        <f t="shared" si="185"/>
        <v>390.5</v>
      </c>
      <c r="N378" s="33"/>
      <c r="O378" s="9">
        <f>IF($D378="理科",IF(AND($M378&gt;='高考-分数线'!$C$2,$G378&gt;='高考-分数线'!$D$2),36,IF($G378&gt;='高考-分数线'!$D$2,18,0)),IF($D378="文科",IF(AND($M378&gt;='高考-分数线'!$C$3,$G378&gt;='高考-分数线'!$D$3),36,IF($G378&gt;='高考-分数线'!$D$3,18,0))))</f>
        <v>0</v>
      </c>
      <c r="P378" s="9">
        <f>IF($D378="理科",IF(AND($M378&gt;='高考-分数线'!$C$2,H378&gt;='高考-分数线'!$E$2),36,IF(H378&gt;='高考-分数线'!$E$2,18,0)),IF($D378="文科",IF(AND($M378&gt;='高考-分数线'!$C$3,H378&gt;='高考-分数线'!$E$3),36,IF(H378&gt;='高考-分数线'!$E$3,18,0))))</f>
        <v>0</v>
      </c>
      <c r="Q378" s="9">
        <f>IF($D378="理科",IF(AND($M378&gt;='高考-分数线'!$C$2,I378&gt;='高考-分数线'!$F$2),36,IF(I378&gt;='高考-分数线'!$F$2,18,0)),IF($D378="文科",IF(AND($M378&gt;='高考-分数线'!$C$3,I378&gt;='高考-分数线'!$F$3),36,IF(I378&gt;='高考-分数线'!$F$3,18,0))))</f>
        <v>0</v>
      </c>
      <c r="R378" s="9">
        <f>IF($D378="理科",IF(AND($M378&gt;='高考-分数线'!$C$2,J378&gt;='高考-分数线'!$G$2),36,IF(J378&gt;='高考-分数线'!$G$2,18,0)),IF($D378="文科",IF(AND($M378&gt;='高考-分数线'!$C$3,J378&gt;='高考-分数线'!$G$3),36,IF(J378&gt;='高考-分数线'!$G$3,18,0))))</f>
        <v>0</v>
      </c>
      <c r="S378" s="9">
        <f>IF($D378="理科",IF(AND($M378&gt;='高考-分数线'!$C$2,K378&gt;='高考-分数线'!$H$2),36,IF(K378&gt;='高考-分数线'!$H$2,18,0)),IF($D378="文科",IF(AND($M378&gt;='高考-分数线'!$C$3,K378&gt;='高考-分数线'!$H$3),36,IF(K378&gt;='高考-分数线'!$H$3,18,0))))</f>
        <v>0</v>
      </c>
      <c r="T378" s="9">
        <f>IF($D378="理科",IF(AND($M378&gt;='高考-分数线'!$C$2,L378&gt;='高考-分数线'!$I$2),36,IF(L378&gt;='高考-分数线'!$I$2,18,0)),IF($D378="文科",IF(AND($M378&gt;='高考-分数线'!$C$3,L378&gt;='高考-分数线'!$I$3),36,IF(L378&gt;='高考-分数线'!$I$3,18,0))))</f>
        <v>0</v>
      </c>
      <c r="U378" s="33"/>
      <c r="V378" s="54" t="s">
        <v>77</v>
      </c>
      <c r="W378" s="9">
        <f t="shared" si="186"/>
        <v>0</v>
      </c>
      <c r="X378" s="54" t="s">
        <v>82</v>
      </c>
      <c r="Y378" s="9">
        <f t="shared" si="187"/>
        <v>0</v>
      </c>
      <c r="Z378" s="54" t="s">
        <v>90</v>
      </c>
      <c r="AA378" s="9">
        <f t="shared" si="188"/>
        <v>0</v>
      </c>
      <c r="AB378" s="54" t="s">
        <v>105</v>
      </c>
      <c r="AC378" s="9">
        <f t="shared" si="189"/>
        <v>0</v>
      </c>
      <c r="AD378" s="54" t="s">
        <v>108</v>
      </c>
      <c r="AE378" s="9">
        <f t="shared" si="190"/>
        <v>0</v>
      </c>
      <c r="AF378" s="54" t="s">
        <v>103</v>
      </c>
      <c r="AG378" s="9">
        <f t="shared" si="191"/>
        <v>0</v>
      </c>
      <c r="AH378" s="9"/>
      <c r="AI378" s="9" t="s">
        <v>74</v>
      </c>
      <c r="AJ378" s="9">
        <f t="shared" si="192"/>
        <v>0</v>
      </c>
      <c r="AK378" s="55" t="s">
        <v>84</v>
      </c>
      <c r="AL378" s="9">
        <f t="shared" si="193"/>
        <v>0</v>
      </c>
      <c r="AM378" s="9" t="s">
        <v>86</v>
      </c>
      <c r="AN378" s="9">
        <f t="shared" si="194"/>
        <v>0</v>
      </c>
      <c r="AO378" s="54" t="s">
        <v>107</v>
      </c>
      <c r="AP378" s="9">
        <f t="shared" si="195"/>
        <v>0</v>
      </c>
      <c r="AQ378" s="54" t="s">
        <v>111</v>
      </c>
      <c r="AR378" s="9">
        <f t="shared" si="196"/>
        <v>0</v>
      </c>
      <c r="AS378" s="54" t="s">
        <v>103</v>
      </c>
      <c r="AT378" s="9">
        <f t="shared" si="197"/>
        <v>0</v>
      </c>
      <c r="AU378" s="9"/>
      <c r="AV378" s="54" t="s">
        <v>74</v>
      </c>
      <c r="AW378" s="9">
        <f t="shared" si="198"/>
        <v>0</v>
      </c>
      <c r="AX378" s="54" t="s">
        <v>84</v>
      </c>
      <c r="AY378" s="9">
        <f t="shared" si="199"/>
        <v>0</v>
      </c>
      <c r="AZ378" s="54" t="s">
        <v>86</v>
      </c>
      <c r="BA378" s="9">
        <f t="shared" si="200"/>
        <v>0</v>
      </c>
      <c r="BB378" s="54" t="s">
        <v>107</v>
      </c>
      <c r="BC378" s="9">
        <f t="shared" si="201"/>
        <v>0</v>
      </c>
      <c r="BD378" s="54" t="s">
        <v>111</v>
      </c>
      <c r="BE378" s="9">
        <f t="shared" si="202"/>
        <v>0</v>
      </c>
      <c r="BF378" s="54" t="s">
        <v>126</v>
      </c>
      <c r="BG378" s="9">
        <f t="shared" si="203"/>
        <v>0</v>
      </c>
      <c r="BH378" s="9"/>
      <c r="BI378" s="54" t="s">
        <v>74</v>
      </c>
      <c r="BJ378" s="9">
        <f t="shared" si="204"/>
        <v>0</v>
      </c>
      <c r="BK378" s="55" t="s">
        <v>84</v>
      </c>
      <c r="BL378" s="9">
        <f t="shared" si="205"/>
        <v>0</v>
      </c>
      <c r="BM378" s="54" t="s">
        <v>86</v>
      </c>
      <c r="BN378" s="9">
        <f t="shared" si="206"/>
        <v>0</v>
      </c>
      <c r="BO378" s="54" t="s">
        <v>107</v>
      </c>
      <c r="BP378" s="9">
        <f t="shared" si="207"/>
        <v>0</v>
      </c>
      <c r="BQ378" s="54" t="s">
        <v>111</v>
      </c>
      <c r="BR378" s="9">
        <f t="shared" si="208"/>
        <v>0</v>
      </c>
      <c r="BS378" s="54" t="s">
        <v>126</v>
      </c>
      <c r="BT378" s="9">
        <f t="shared" si="209"/>
        <v>0</v>
      </c>
      <c r="BU378" s="9"/>
      <c r="BV378" s="54" t="s">
        <v>77</v>
      </c>
      <c r="BW378" s="9">
        <f t="shared" si="210"/>
        <v>0</v>
      </c>
      <c r="BX378" s="55" t="s">
        <v>81</v>
      </c>
      <c r="BY378" s="9">
        <f t="shared" si="211"/>
        <v>0</v>
      </c>
      <c r="BZ378" s="54" t="s">
        <v>86</v>
      </c>
      <c r="CA378" s="9">
        <f t="shared" si="212"/>
        <v>0</v>
      </c>
      <c r="CB378" s="54" t="s">
        <v>123</v>
      </c>
      <c r="CC378" s="9">
        <f t="shared" si="213"/>
        <v>0</v>
      </c>
      <c r="CD378" s="54" t="s">
        <v>111</v>
      </c>
      <c r="CE378" s="9">
        <f t="shared" si="214"/>
        <v>0</v>
      </c>
      <c r="CF378" s="54" t="s">
        <v>126</v>
      </c>
      <c r="CG378" s="9">
        <f t="shared" si="215"/>
        <v>0</v>
      </c>
      <c r="CH378" s="9"/>
      <c r="CI378" s="54" t="s">
        <v>77</v>
      </c>
      <c r="CJ378" s="9">
        <f t="shared" si="216"/>
        <v>0</v>
      </c>
      <c r="CK378" s="55" t="s">
        <v>81</v>
      </c>
      <c r="CL378" s="9">
        <f t="shared" si="217"/>
        <v>0</v>
      </c>
      <c r="CM378" s="54" t="s">
        <v>86</v>
      </c>
      <c r="CN378" s="9">
        <f t="shared" si="218"/>
        <v>0</v>
      </c>
      <c r="CO378" s="54" t="s">
        <v>123</v>
      </c>
      <c r="CP378" s="9">
        <f t="shared" si="219"/>
        <v>0</v>
      </c>
      <c r="CQ378" s="54" t="s">
        <v>111</v>
      </c>
      <c r="CR378" s="9">
        <f t="shared" si="220"/>
        <v>0</v>
      </c>
      <c r="CS378" s="54" t="s">
        <v>126</v>
      </c>
      <c r="CT378" s="9">
        <f t="shared" si="221"/>
        <v>0</v>
      </c>
    </row>
    <row r="379" spans="1:98" x14ac:dyDescent="0.15">
      <c r="A379" s="33" t="s">
        <v>912</v>
      </c>
      <c r="B379" s="34" t="s">
        <v>913</v>
      </c>
      <c r="C379" s="35" t="s">
        <v>170</v>
      </c>
      <c r="D379" s="35" t="s">
        <v>52</v>
      </c>
      <c r="E379" s="9"/>
      <c r="F379" s="36"/>
      <c r="G379" s="33">
        <v>93</v>
      </c>
      <c r="H379" s="9">
        <v>47</v>
      </c>
      <c r="I379" s="9">
        <v>112</v>
      </c>
      <c r="J379" s="9">
        <v>53.5</v>
      </c>
      <c r="K379" s="9">
        <v>42.5</v>
      </c>
      <c r="L379" s="9">
        <v>42</v>
      </c>
      <c r="M379" s="4">
        <f t="shared" si="185"/>
        <v>390</v>
      </c>
      <c r="N379" s="33"/>
      <c r="O379" s="9">
        <f>IF($D379="理科",IF(AND($M379&gt;='高考-分数线'!$C$2,$G379&gt;='高考-分数线'!$D$2),36,IF($G379&gt;='高考-分数线'!$D$2,18,0)),IF($D379="文科",IF(AND($M379&gt;='高考-分数线'!$C$3,$G379&gt;='高考-分数线'!$D$3),36,IF($G379&gt;='高考-分数线'!$D$3,18,0))))</f>
        <v>0</v>
      </c>
      <c r="P379" s="9">
        <f>IF($D379="理科",IF(AND($M379&gt;='高考-分数线'!$C$2,H379&gt;='高考-分数线'!$E$2),36,IF(H379&gt;='高考-分数线'!$E$2,18,0)),IF($D379="文科",IF(AND($M379&gt;='高考-分数线'!$C$3,H379&gt;='高考-分数线'!$E$3),36,IF(H379&gt;='高考-分数线'!$E$3,18,0))))</f>
        <v>0</v>
      </c>
      <c r="Q379" s="9">
        <f>IF($D379="理科",IF(AND($M379&gt;='高考-分数线'!$C$2,I379&gt;='高考-分数线'!$F$2),36,IF(I379&gt;='高考-分数线'!$F$2,18,0)),IF($D379="文科",IF(AND($M379&gt;='高考-分数线'!$C$3,I379&gt;='高考-分数线'!$F$3),36,IF(I379&gt;='高考-分数线'!$F$3,18,0))))</f>
        <v>18</v>
      </c>
      <c r="R379" s="9">
        <f>IF($D379="理科",IF(AND($M379&gt;='高考-分数线'!$C$2,J379&gt;='高考-分数线'!$G$2),36,IF(J379&gt;='高考-分数线'!$G$2,18,0)),IF($D379="文科",IF(AND($M379&gt;='高考-分数线'!$C$3,J379&gt;='高考-分数线'!$G$3),36,IF(J379&gt;='高考-分数线'!$G$3,18,0))))</f>
        <v>0</v>
      </c>
      <c r="S379" s="9">
        <f>IF($D379="理科",IF(AND($M379&gt;='高考-分数线'!$C$2,K379&gt;='高考-分数线'!$H$2),36,IF(K379&gt;='高考-分数线'!$H$2,18,0)),IF($D379="文科",IF(AND($M379&gt;='高考-分数线'!$C$3,K379&gt;='高考-分数线'!$H$3),36,IF(K379&gt;='高考-分数线'!$H$3,18,0))))</f>
        <v>0</v>
      </c>
      <c r="T379" s="9">
        <f>IF($D379="理科",IF(AND($M379&gt;='高考-分数线'!$C$2,L379&gt;='高考-分数线'!$I$2),36,IF(L379&gt;='高考-分数线'!$I$2,18,0)),IF($D379="文科",IF(AND($M379&gt;='高考-分数线'!$C$3,L379&gt;='高考-分数线'!$I$3),36,IF(L379&gt;='高考-分数线'!$I$3,18,0))))</f>
        <v>0</v>
      </c>
      <c r="U379" s="33"/>
      <c r="V379" s="54" t="s">
        <v>75</v>
      </c>
      <c r="W379" s="9">
        <f t="shared" si="186"/>
        <v>0</v>
      </c>
      <c r="X379" s="54" t="s">
        <v>80</v>
      </c>
      <c r="Y379" s="9">
        <f t="shared" si="187"/>
        <v>0</v>
      </c>
      <c r="Z379" s="54" t="s">
        <v>89</v>
      </c>
      <c r="AA379" s="9">
        <f t="shared" si="188"/>
        <v>1.8</v>
      </c>
      <c r="AB379" s="54" t="s">
        <v>123</v>
      </c>
      <c r="AC379" s="9">
        <f t="shared" si="189"/>
        <v>0</v>
      </c>
      <c r="AD379" s="54" t="s">
        <v>111</v>
      </c>
      <c r="AE379" s="9">
        <f t="shared" si="190"/>
        <v>0</v>
      </c>
      <c r="AF379" s="54" t="s">
        <v>103</v>
      </c>
      <c r="AG379" s="9">
        <f t="shared" si="191"/>
        <v>0</v>
      </c>
      <c r="AH379" s="9"/>
      <c r="AI379" s="9" t="s">
        <v>73</v>
      </c>
      <c r="AJ379" s="9">
        <f t="shared" si="192"/>
        <v>0</v>
      </c>
      <c r="AK379" s="55" t="s">
        <v>79</v>
      </c>
      <c r="AL379" s="9">
        <f t="shared" si="193"/>
        <v>0</v>
      </c>
      <c r="AM379" s="9" t="s">
        <v>86</v>
      </c>
      <c r="AN379" s="9">
        <f t="shared" si="194"/>
        <v>1.8</v>
      </c>
      <c r="AO379" s="54" t="s">
        <v>107</v>
      </c>
      <c r="AP379" s="9">
        <f t="shared" si="195"/>
        <v>0</v>
      </c>
      <c r="AQ379" s="54" t="s">
        <v>111</v>
      </c>
      <c r="AR379" s="9">
        <f t="shared" si="196"/>
        <v>0</v>
      </c>
      <c r="AS379" s="54" t="s">
        <v>103</v>
      </c>
      <c r="AT379" s="9">
        <f t="shared" si="197"/>
        <v>0</v>
      </c>
      <c r="AU379" s="9"/>
      <c r="AV379" s="54" t="s">
        <v>76</v>
      </c>
      <c r="AW379" s="9">
        <f t="shared" si="198"/>
        <v>0</v>
      </c>
      <c r="AX379" s="54" t="s">
        <v>79</v>
      </c>
      <c r="AY379" s="9">
        <f t="shared" si="199"/>
        <v>0</v>
      </c>
      <c r="AZ379" s="54" t="s">
        <v>86</v>
      </c>
      <c r="BA379" s="9">
        <f t="shared" si="200"/>
        <v>2.7</v>
      </c>
      <c r="BB379" s="54" t="s">
        <v>107</v>
      </c>
      <c r="BC379" s="9">
        <f t="shared" si="201"/>
        <v>0</v>
      </c>
      <c r="BD379" s="54" t="s">
        <v>111</v>
      </c>
      <c r="BE379" s="9">
        <f t="shared" si="202"/>
        <v>0</v>
      </c>
      <c r="BF379" s="54" t="s">
        <v>126</v>
      </c>
      <c r="BG379" s="9">
        <f t="shared" si="203"/>
        <v>0</v>
      </c>
      <c r="BH379" s="9"/>
      <c r="BI379" s="54" t="s">
        <v>76</v>
      </c>
      <c r="BJ379" s="9">
        <f t="shared" si="204"/>
        <v>0</v>
      </c>
      <c r="BK379" s="55" t="s">
        <v>79</v>
      </c>
      <c r="BL379" s="9">
        <f t="shared" si="205"/>
        <v>0</v>
      </c>
      <c r="BM379" s="54" t="s">
        <v>86</v>
      </c>
      <c r="BN379" s="9">
        <f t="shared" si="206"/>
        <v>2.7</v>
      </c>
      <c r="BO379" s="54" t="s">
        <v>107</v>
      </c>
      <c r="BP379" s="9">
        <f t="shared" si="207"/>
        <v>0</v>
      </c>
      <c r="BQ379" s="54" t="s">
        <v>111</v>
      </c>
      <c r="BR379" s="9">
        <f t="shared" si="208"/>
        <v>0</v>
      </c>
      <c r="BS379" s="54" t="s">
        <v>126</v>
      </c>
      <c r="BT379" s="9">
        <f t="shared" si="209"/>
        <v>0</v>
      </c>
      <c r="BU379" s="9"/>
      <c r="BV379" s="54" t="s">
        <v>75</v>
      </c>
      <c r="BW379" s="9">
        <f t="shared" si="210"/>
        <v>0</v>
      </c>
      <c r="BX379" s="55" t="s">
        <v>139</v>
      </c>
      <c r="BY379" s="9">
        <f t="shared" si="211"/>
        <v>0</v>
      </c>
      <c r="BZ379" s="54" t="s">
        <v>89</v>
      </c>
      <c r="CA379" s="9">
        <f t="shared" si="212"/>
        <v>4.5</v>
      </c>
      <c r="CB379" s="54" t="s">
        <v>123</v>
      </c>
      <c r="CC379" s="9">
        <f t="shared" si="213"/>
        <v>0</v>
      </c>
      <c r="CD379" s="54" t="s">
        <v>111</v>
      </c>
      <c r="CE379" s="9">
        <f t="shared" si="214"/>
        <v>0</v>
      </c>
      <c r="CF379" s="54" t="s">
        <v>126</v>
      </c>
      <c r="CG379" s="9">
        <f t="shared" si="215"/>
        <v>0</v>
      </c>
      <c r="CH379" s="9"/>
      <c r="CI379" s="54" t="s">
        <v>75</v>
      </c>
      <c r="CJ379" s="9">
        <f t="shared" si="216"/>
        <v>0</v>
      </c>
      <c r="CK379" s="55" t="s">
        <v>139</v>
      </c>
      <c r="CL379" s="9">
        <f t="shared" si="217"/>
        <v>0</v>
      </c>
      <c r="CM379" s="54" t="s">
        <v>89</v>
      </c>
      <c r="CN379" s="9">
        <f t="shared" si="218"/>
        <v>4.5</v>
      </c>
      <c r="CO379" s="54" t="s">
        <v>123</v>
      </c>
      <c r="CP379" s="9">
        <f t="shared" si="219"/>
        <v>0</v>
      </c>
      <c r="CQ379" s="54" t="s">
        <v>111</v>
      </c>
      <c r="CR379" s="9">
        <f t="shared" si="220"/>
        <v>0</v>
      </c>
      <c r="CS379" s="54" t="s">
        <v>126</v>
      </c>
      <c r="CT379" s="9">
        <f t="shared" si="221"/>
        <v>0</v>
      </c>
    </row>
    <row r="380" spans="1:98" x14ac:dyDescent="0.15">
      <c r="A380" s="33" t="s">
        <v>914</v>
      </c>
      <c r="B380" s="34" t="s">
        <v>915</v>
      </c>
      <c r="C380" s="35" t="s">
        <v>170</v>
      </c>
      <c r="D380" s="35" t="s">
        <v>52</v>
      </c>
      <c r="E380" s="9"/>
      <c r="F380" s="36"/>
      <c r="G380" s="33">
        <v>100</v>
      </c>
      <c r="H380" s="9">
        <v>33</v>
      </c>
      <c r="I380" s="9">
        <v>91</v>
      </c>
      <c r="J380" s="9">
        <v>67.5</v>
      </c>
      <c r="K380" s="9">
        <v>42.5</v>
      </c>
      <c r="L380" s="9">
        <v>55</v>
      </c>
      <c r="M380" s="4">
        <f t="shared" si="185"/>
        <v>389</v>
      </c>
      <c r="N380" s="33"/>
      <c r="O380" s="9">
        <f>IF($D380="理科",IF(AND($M380&gt;='高考-分数线'!$C$2,$G380&gt;='高考-分数线'!$D$2),36,IF($G380&gt;='高考-分数线'!$D$2,18,0)),IF($D380="文科",IF(AND($M380&gt;='高考-分数线'!$C$3,$G380&gt;='高考-分数线'!$D$3),36,IF($G380&gt;='高考-分数线'!$D$3,18,0))))</f>
        <v>0</v>
      </c>
      <c r="P380" s="9">
        <f>IF($D380="理科",IF(AND($M380&gt;='高考-分数线'!$C$2,H380&gt;='高考-分数线'!$E$2),36,IF(H380&gt;='高考-分数线'!$E$2,18,0)),IF($D380="文科",IF(AND($M380&gt;='高考-分数线'!$C$3,H380&gt;='高考-分数线'!$E$3),36,IF(H380&gt;='高考-分数线'!$E$3,18,0))))</f>
        <v>0</v>
      </c>
      <c r="Q380" s="9">
        <f>IF($D380="理科",IF(AND($M380&gt;='高考-分数线'!$C$2,I380&gt;='高考-分数线'!$F$2),36,IF(I380&gt;='高考-分数线'!$F$2,18,0)),IF($D380="文科",IF(AND($M380&gt;='高考-分数线'!$C$3,I380&gt;='高考-分数线'!$F$3),36,IF(I380&gt;='高考-分数线'!$F$3,18,0))))</f>
        <v>0</v>
      </c>
      <c r="R380" s="9">
        <f>IF($D380="理科",IF(AND($M380&gt;='高考-分数线'!$C$2,J380&gt;='高考-分数线'!$G$2),36,IF(J380&gt;='高考-分数线'!$G$2,18,0)),IF($D380="文科",IF(AND($M380&gt;='高考-分数线'!$C$3,J380&gt;='高考-分数线'!$G$3),36,IF(J380&gt;='高考-分数线'!$G$3,18,0))))</f>
        <v>18</v>
      </c>
      <c r="S380" s="9">
        <f>IF($D380="理科",IF(AND($M380&gt;='高考-分数线'!$C$2,K380&gt;='高考-分数线'!$H$2),36,IF(K380&gt;='高考-分数线'!$H$2,18,0)),IF($D380="文科",IF(AND($M380&gt;='高考-分数线'!$C$3,K380&gt;='高考-分数线'!$H$3),36,IF(K380&gt;='高考-分数线'!$H$3,18,0))))</f>
        <v>0</v>
      </c>
      <c r="T380" s="9">
        <f>IF($D380="理科",IF(AND($M380&gt;='高考-分数线'!$C$2,L380&gt;='高考-分数线'!$I$2),36,IF(L380&gt;='高考-分数线'!$I$2,18,0)),IF($D380="文科",IF(AND($M380&gt;='高考-分数线'!$C$3,L380&gt;='高考-分数线'!$I$3),36,IF(L380&gt;='高考-分数线'!$I$3,18,0))))</f>
        <v>0</v>
      </c>
      <c r="U380" s="33"/>
      <c r="V380" s="54" t="s">
        <v>77</v>
      </c>
      <c r="W380" s="9">
        <f t="shared" si="186"/>
        <v>0</v>
      </c>
      <c r="X380" s="54" t="s">
        <v>82</v>
      </c>
      <c r="Y380" s="9">
        <f t="shared" si="187"/>
        <v>0</v>
      </c>
      <c r="Z380" s="54" t="s">
        <v>90</v>
      </c>
      <c r="AA380" s="9">
        <f t="shared" si="188"/>
        <v>0</v>
      </c>
      <c r="AB380" s="54" t="s">
        <v>105</v>
      </c>
      <c r="AC380" s="9">
        <f t="shared" si="189"/>
        <v>1.8</v>
      </c>
      <c r="AD380" s="54" t="s">
        <v>108</v>
      </c>
      <c r="AE380" s="9">
        <f t="shared" si="190"/>
        <v>0</v>
      </c>
      <c r="AF380" s="54" t="s">
        <v>103</v>
      </c>
      <c r="AG380" s="9">
        <f t="shared" si="191"/>
        <v>0</v>
      </c>
      <c r="AH380" s="9"/>
      <c r="AI380" s="9" t="s">
        <v>73</v>
      </c>
      <c r="AJ380" s="9">
        <f t="shared" si="192"/>
        <v>0</v>
      </c>
      <c r="AK380" s="55" t="s">
        <v>79</v>
      </c>
      <c r="AL380" s="9">
        <f t="shared" si="193"/>
        <v>0</v>
      </c>
      <c r="AM380" s="9" t="s">
        <v>87</v>
      </c>
      <c r="AN380" s="9">
        <f t="shared" si="194"/>
        <v>0</v>
      </c>
      <c r="AO380" s="54" t="s">
        <v>107</v>
      </c>
      <c r="AP380" s="9">
        <f t="shared" si="195"/>
        <v>1.8</v>
      </c>
      <c r="AQ380" s="54" t="s">
        <v>110</v>
      </c>
      <c r="AR380" s="9">
        <f t="shared" si="196"/>
        <v>0</v>
      </c>
      <c r="AS380" s="54" t="s">
        <v>103</v>
      </c>
      <c r="AT380" s="9">
        <f t="shared" si="197"/>
        <v>0</v>
      </c>
      <c r="AU380" s="9"/>
      <c r="AV380" s="54" t="s">
        <v>76</v>
      </c>
      <c r="AW380" s="9">
        <f t="shared" si="198"/>
        <v>0</v>
      </c>
      <c r="AX380" s="54" t="s">
        <v>79</v>
      </c>
      <c r="AY380" s="9">
        <f t="shared" si="199"/>
        <v>0</v>
      </c>
      <c r="AZ380" s="54" t="s">
        <v>87</v>
      </c>
      <c r="BA380" s="9">
        <f t="shared" si="200"/>
        <v>0</v>
      </c>
      <c r="BB380" s="54" t="s">
        <v>107</v>
      </c>
      <c r="BC380" s="9">
        <f t="shared" si="201"/>
        <v>2.7</v>
      </c>
      <c r="BD380" s="54" t="s">
        <v>133</v>
      </c>
      <c r="BE380" s="9">
        <f t="shared" si="202"/>
        <v>0</v>
      </c>
      <c r="BF380" s="54" t="s">
        <v>126</v>
      </c>
      <c r="BG380" s="9">
        <f t="shared" si="203"/>
        <v>0</v>
      </c>
      <c r="BH380" s="9"/>
      <c r="BI380" s="54" t="s">
        <v>76</v>
      </c>
      <c r="BJ380" s="9">
        <f t="shared" si="204"/>
        <v>0</v>
      </c>
      <c r="BK380" s="55" t="s">
        <v>79</v>
      </c>
      <c r="BL380" s="9">
        <f t="shared" si="205"/>
        <v>0</v>
      </c>
      <c r="BM380" s="54" t="s">
        <v>87</v>
      </c>
      <c r="BN380" s="9">
        <f t="shared" si="206"/>
        <v>0</v>
      </c>
      <c r="BO380" s="54" t="s">
        <v>107</v>
      </c>
      <c r="BP380" s="9">
        <f t="shared" si="207"/>
        <v>2.7</v>
      </c>
      <c r="BQ380" s="54" t="s">
        <v>133</v>
      </c>
      <c r="BR380" s="9">
        <f t="shared" si="208"/>
        <v>0</v>
      </c>
      <c r="BS380" s="54" t="s">
        <v>126</v>
      </c>
      <c r="BT380" s="9">
        <f t="shared" si="209"/>
        <v>0</v>
      </c>
      <c r="BU380" s="9"/>
      <c r="BV380" s="54" t="s">
        <v>136</v>
      </c>
      <c r="BW380" s="9">
        <f t="shared" si="210"/>
        <v>0</v>
      </c>
      <c r="BX380" s="55" t="s">
        <v>80</v>
      </c>
      <c r="BY380" s="9">
        <f t="shared" si="211"/>
        <v>0</v>
      </c>
      <c r="BZ380" s="54" t="s">
        <v>90</v>
      </c>
      <c r="CA380" s="9">
        <f t="shared" si="212"/>
        <v>0</v>
      </c>
      <c r="CB380" s="54" t="s">
        <v>105</v>
      </c>
      <c r="CC380" s="9">
        <f t="shared" si="213"/>
        <v>4.5</v>
      </c>
      <c r="CD380" s="54" t="s">
        <v>108</v>
      </c>
      <c r="CE380" s="9">
        <f t="shared" si="214"/>
        <v>0</v>
      </c>
      <c r="CF380" s="54" t="s">
        <v>126</v>
      </c>
      <c r="CG380" s="9">
        <f t="shared" si="215"/>
        <v>0</v>
      </c>
      <c r="CH380" s="9"/>
      <c r="CI380" s="54" t="s">
        <v>136</v>
      </c>
      <c r="CJ380" s="9">
        <f t="shared" si="216"/>
        <v>0</v>
      </c>
      <c r="CK380" s="55" t="s">
        <v>80</v>
      </c>
      <c r="CL380" s="9">
        <f t="shared" si="217"/>
        <v>0</v>
      </c>
      <c r="CM380" s="54" t="s">
        <v>90</v>
      </c>
      <c r="CN380" s="9">
        <f t="shared" si="218"/>
        <v>0</v>
      </c>
      <c r="CO380" s="54" t="s">
        <v>105</v>
      </c>
      <c r="CP380" s="9">
        <f t="shared" si="219"/>
        <v>4.5</v>
      </c>
      <c r="CQ380" s="54" t="s">
        <v>108</v>
      </c>
      <c r="CR380" s="9">
        <f t="shared" si="220"/>
        <v>0</v>
      </c>
      <c r="CS380" s="54" t="s">
        <v>126</v>
      </c>
      <c r="CT380" s="9">
        <f t="shared" si="221"/>
        <v>0</v>
      </c>
    </row>
    <row r="381" spans="1:98" x14ac:dyDescent="0.15">
      <c r="A381" s="33" t="s">
        <v>916</v>
      </c>
      <c r="B381" s="34" t="s">
        <v>917</v>
      </c>
      <c r="C381" s="35" t="s">
        <v>170</v>
      </c>
      <c r="D381" s="35" t="s">
        <v>52</v>
      </c>
      <c r="E381" s="9"/>
      <c r="F381" s="36"/>
      <c r="G381" s="33">
        <v>97</v>
      </c>
      <c r="H381" s="9">
        <v>44</v>
      </c>
      <c r="I381" s="9">
        <v>103</v>
      </c>
      <c r="J381" s="9">
        <v>57.5</v>
      </c>
      <c r="K381" s="9">
        <v>38</v>
      </c>
      <c r="L381" s="9">
        <v>46</v>
      </c>
      <c r="M381" s="4">
        <f t="shared" si="185"/>
        <v>385.5</v>
      </c>
      <c r="N381" s="33"/>
      <c r="O381" s="9">
        <f>IF($D381="理科",IF(AND($M381&gt;='高考-分数线'!$C$2,$G381&gt;='高考-分数线'!$D$2),36,IF($G381&gt;='高考-分数线'!$D$2,18,0)),IF($D381="文科",IF(AND($M381&gt;='高考-分数线'!$C$3,$G381&gt;='高考-分数线'!$D$3),36,IF($G381&gt;='高考-分数线'!$D$3,18,0))))</f>
        <v>0</v>
      </c>
      <c r="P381" s="9">
        <f>IF($D381="理科",IF(AND($M381&gt;='高考-分数线'!$C$2,H381&gt;='高考-分数线'!$E$2),36,IF(H381&gt;='高考-分数线'!$E$2,18,0)),IF($D381="文科",IF(AND($M381&gt;='高考-分数线'!$C$3,H381&gt;='高考-分数线'!$E$3),36,IF(H381&gt;='高考-分数线'!$E$3,18,0))))</f>
        <v>0</v>
      </c>
      <c r="Q381" s="9">
        <f>IF($D381="理科",IF(AND($M381&gt;='高考-分数线'!$C$2,I381&gt;='高考-分数线'!$F$2),36,IF(I381&gt;='高考-分数线'!$F$2,18,0)),IF($D381="文科",IF(AND($M381&gt;='高考-分数线'!$C$3,I381&gt;='高考-分数线'!$F$3),36,IF(I381&gt;='高考-分数线'!$F$3,18,0))))</f>
        <v>0</v>
      </c>
      <c r="R381" s="9">
        <f>IF($D381="理科",IF(AND($M381&gt;='高考-分数线'!$C$2,J381&gt;='高考-分数线'!$G$2),36,IF(J381&gt;='高考-分数线'!$G$2,18,0)),IF($D381="文科",IF(AND($M381&gt;='高考-分数线'!$C$3,J381&gt;='高考-分数线'!$G$3),36,IF(J381&gt;='高考-分数线'!$G$3,18,0))))</f>
        <v>0</v>
      </c>
      <c r="S381" s="9">
        <f>IF($D381="理科",IF(AND($M381&gt;='高考-分数线'!$C$2,K381&gt;='高考-分数线'!$H$2),36,IF(K381&gt;='高考-分数线'!$H$2,18,0)),IF($D381="文科",IF(AND($M381&gt;='高考-分数线'!$C$3,K381&gt;='高考-分数线'!$H$3),36,IF(K381&gt;='高考-分数线'!$H$3,18,0))))</f>
        <v>0</v>
      </c>
      <c r="T381" s="9">
        <f>IF($D381="理科",IF(AND($M381&gt;='高考-分数线'!$C$2,L381&gt;='高考-分数线'!$I$2),36,IF(L381&gt;='高考-分数线'!$I$2,18,0)),IF($D381="文科",IF(AND($M381&gt;='高考-分数线'!$C$3,L381&gt;='高考-分数线'!$I$3),36,IF(L381&gt;='高考-分数线'!$I$3,18,0))))</f>
        <v>0</v>
      </c>
      <c r="U381" s="33"/>
      <c r="V381" s="54" t="s">
        <v>74</v>
      </c>
      <c r="W381" s="9">
        <f t="shared" si="186"/>
        <v>0</v>
      </c>
      <c r="X381" s="54" t="s">
        <v>84</v>
      </c>
      <c r="Y381" s="9">
        <f t="shared" si="187"/>
        <v>0</v>
      </c>
      <c r="Z381" s="54" t="s">
        <v>88</v>
      </c>
      <c r="AA381" s="9">
        <f t="shared" si="188"/>
        <v>0</v>
      </c>
      <c r="AB381" s="54" t="s">
        <v>105</v>
      </c>
      <c r="AC381" s="9">
        <f t="shared" si="189"/>
        <v>0</v>
      </c>
      <c r="AD381" s="54" t="s">
        <v>110</v>
      </c>
      <c r="AE381" s="9">
        <f t="shared" si="190"/>
        <v>0</v>
      </c>
      <c r="AF381" s="54" t="s">
        <v>112</v>
      </c>
      <c r="AG381" s="9">
        <f t="shared" si="191"/>
        <v>0</v>
      </c>
      <c r="AH381" s="9"/>
      <c r="AI381" s="9" t="s">
        <v>75</v>
      </c>
      <c r="AJ381" s="9">
        <f t="shared" si="192"/>
        <v>0</v>
      </c>
      <c r="AK381" s="55" t="s">
        <v>84</v>
      </c>
      <c r="AL381" s="9">
        <f t="shared" si="193"/>
        <v>0</v>
      </c>
      <c r="AM381" s="9" t="s">
        <v>87</v>
      </c>
      <c r="AN381" s="9">
        <f t="shared" si="194"/>
        <v>0</v>
      </c>
      <c r="AO381" s="54" t="s">
        <v>105</v>
      </c>
      <c r="AP381" s="9">
        <f t="shared" si="195"/>
        <v>0</v>
      </c>
      <c r="AQ381" s="54" t="s">
        <v>111</v>
      </c>
      <c r="AR381" s="9">
        <f t="shared" si="196"/>
        <v>0</v>
      </c>
      <c r="AS381" s="54" t="s">
        <v>103</v>
      </c>
      <c r="AT381" s="9">
        <f t="shared" si="197"/>
        <v>0</v>
      </c>
      <c r="AU381" s="9"/>
      <c r="AV381" s="54" t="s">
        <v>75</v>
      </c>
      <c r="AW381" s="9">
        <f t="shared" si="198"/>
        <v>0</v>
      </c>
      <c r="AX381" s="54" t="s">
        <v>84</v>
      </c>
      <c r="AY381" s="9">
        <f t="shared" si="199"/>
        <v>0</v>
      </c>
      <c r="AZ381" s="54" t="s">
        <v>87</v>
      </c>
      <c r="BA381" s="9">
        <f t="shared" si="200"/>
        <v>0</v>
      </c>
      <c r="BB381" s="54" t="s">
        <v>105</v>
      </c>
      <c r="BC381" s="9">
        <f t="shared" si="201"/>
        <v>0</v>
      </c>
      <c r="BD381" s="54" t="s">
        <v>111</v>
      </c>
      <c r="BE381" s="9">
        <f t="shared" si="202"/>
        <v>0</v>
      </c>
      <c r="BF381" s="54" t="s">
        <v>103</v>
      </c>
      <c r="BG381" s="9">
        <f t="shared" si="203"/>
        <v>0</v>
      </c>
      <c r="BH381" s="9"/>
      <c r="BI381" s="54" t="s">
        <v>75</v>
      </c>
      <c r="BJ381" s="9">
        <f t="shared" si="204"/>
        <v>0</v>
      </c>
      <c r="BK381" s="55" t="s">
        <v>84</v>
      </c>
      <c r="BL381" s="9">
        <f t="shared" si="205"/>
        <v>0</v>
      </c>
      <c r="BM381" s="54" t="s">
        <v>87</v>
      </c>
      <c r="BN381" s="9">
        <f t="shared" si="206"/>
        <v>0</v>
      </c>
      <c r="BO381" s="54" t="s">
        <v>105</v>
      </c>
      <c r="BP381" s="9">
        <f t="shared" si="207"/>
        <v>0</v>
      </c>
      <c r="BQ381" s="54" t="s">
        <v>111</v>
      </c>
      <c r="BR381" s="9">
        <f t="shared" si="208"/>
        <v>0</v>
      </c>
      <c r="BS381" s="54" t="s">
        <v>103</v>
      </c>
      <c r="BT381" s="9">
        <f t="shared" si="209"/>
        <v>0</v>
      </c>
      <c r="BU381" s="9"/>
      <c r="BV381" s="54" t="s">
        <v>75</v>
      </c>
      <c r="BW381" s="9">
        <f t="shared" si="210"/>
        <v>0</v>
      </c>
      <c r="BX381" s="55" t="s">
        <v>139</v>
      </c>
      <c r="BY381" s="9">
        <f t="shared" si="211"/>
        <v>0</v>
      </c>
      <c r="BZ381" s="54" t="s">
        <v>89</v>
      </c>
      <c r="CA381" s="9">
        <f t="shared" si="212"/>
        <v>0</v>
      </c>
      <c r="CB381" s="54" t="s">
        <v>123</v>
      </c>
      <c r="CC381" s="9">
        <f t="shared" si="213"/>
        <v>0</v>
      </c>
      <c r="CD381" s="54" t="s">
        <v>111</v>
      </c>
      <c r="CE381" s="9">
        <f t="shared" si="214"/>
        <v>0</v>
      </c>
      <c r="CF381" s="54" t="s">
        <v>126</v>
      </c>
      <c r="CG381" s="9">
        <f t="shared" si="215"/>
        <v>0</v>
      </c>
      <c r="CH381" s="9"/>
      <c r="CI381" s="54" t="s">
        <v>75</v>
      </c>
      <c r="CJ381" s="9">
        <f t="shared" si="216"/>
        <v>0</v>
      </c>
      <c r="CK381" s="55" t="s">
        <v>139</v>
      </c>
      <c r="CL381" s="9">
        <f t="shared" si="217"/>
        <v>0</v>
      </c>
      <c r="CM381" s="54" t="s">
        <v>89</v>
      </c>
      <c r="CN381" s="9">
        <f t="shared" si="218"/>
        <v>0</v>
      </c>
      <c r="CO381" s="54" t="s">
        <v>123</v>
      </c>
      <c r="CP381" s="9">
        <f t="shared" si="219"/>
        <v>0</v>
      </c>
      <c r="CQ381" s="54" t="s">
        <v>111</v>
      </c>
      <c r="CR381" s="9">
        <f t="shared" si="220"/>
        <v>0</v>
      </c>
      <c r="CS381" s="54" t="s">
        <v>126</v>
      </c>
      <c r="CT381" s="9">
        <f t="shared" si="221"/>
        <v>0</v>
      </c>
    </row>
    <row r="382" spans="1:98" x14ac:dyDescent="0.15">
      <c r="A382" s="33" t="s">
        <v>918</v>
      </c>
      <c r="B382" s="34" t="s">
        <v>919</v>
      </c>
      <c r="C382" s="35" t="s">
        <v>170</v>
      </c>
      <c r="D382" s="35" t="s">
        <v>52</v>
      </c>
      <c r="E382" s="9"/>
      <c r="F382" s="36"/>
      <c r="G382" s="33">
        <v>100</v>
      </c>
      <c r="H382" s="9">
        <v>38</v>
      </c>
      <c r="I382" s="9">
        <v>97</v>
      </c>
      <c r="J382" s="9">
        <v>49.5</v>
      </c>
      <c r="K382" s="9">
        <v>50.5</v>
      </c>
      <c r="L382" s="9">
        <v>50</v>
      </c>
      <c r="M382" s="4">
        <f t="shared" si="185"/>
        <v>385</v>
      </c>
      <c r="N382" s="33"/>
      <c r="O382" s="9">
        <f>IF($D382="理科",IF(AND($M382&gt;='高考-分数线'!$C$2,$G382&gt;='高考-分数线'!$D$2),36,IF($G382&gt;='高考-分数线'!$D$2,18,0)),IF($D382="文科",IF(AND($M382&gt;='高考-分数线'!$C$3,$G382&gt;='高考-分数线'!$D$3),36,IF($G382&gt;='高考-分数线'!$D$3,18,0))))</f>
        <v>0</v>
      </c>
      <c r="P382" s="9">
        <f>IF($D382="理科",IF(AND($M382&gt;='高考-分数线'!$C$2,H382&gt;='高考-分数线'!$E$2),36,IF(H382&gt;='高考-分数线'!$E$2,18,0)),IF($D382="文科",IF(AND($M382&gt;='高考-分数线'!$C$3,H382&gt;='高考-分数线'!$E$3),36,IF(H382&gt;='高考-分数线'!$E$3,18,0))))</f>
        <v>0</v>
      </c>
      <c r="Q382" s="9">
        <f>IF($D382="理科",IF(AND($M382&gt;='高考-分数线'!$C$2,I382&gt;='高考-分数线'!$F$2),36,IF(I382&gt;='高考-分数线'!$F$2,18,0)),IF($D382="文科",IF(AND($M382&gt;='高考-分数线'!$C$3,I382&gt;='高考-分数线'!$F$3),36,IF(I382&gt;='高考-分数线'!$F$3,18,0))))</f>
        <v>0</v>
      </c>
      <c r="R382" s="9">
        <f>IF($D382="理科",IF(AND($M382&gt;='高考-分数线'!$C$2,J382&gt;='高考-分数线'!$G$2),36,IF(J382&gt;='高考-分数线'!$G$2,18,0)),IF($D382="文科",IF(AND($M382&gt;='高考-分数线'!$C$3,J382&gt;='高考-分数线'!$G$3),36,IF(J382&gt;='高考-分数线'!$G$3,18,0))))</f>
        <v>0</v>
      </c>
      <c r="S382" s="9">
        <f>IF($D382="理科",IF(AND($M382&gt;='高考-分数线'!$C$2,K382&gt;='高考-分数线'!$H$2),36,IF(K382&gt;='高考-分数线'!$H$2,18,0)),IF($D382="文科",IF(AND($M382&gt;='高考-分数线'!$C$3,K382&gt;='高考-分数线'!$H$3),36,IF(K382&gt;='高考-分数线'!$H$3,18,0))))</f>
        <v>0</v>
      </c>
      <c r="T382" s="9">
        <f>IF($D382="理科",IF(AND($M382&gt;='高考-分数线'!$C$2,L382&gt;='高考-分数线'!$I$2),36,IF(L382&gt;='高考-分数线'!$I$2,18,0)),IF($D382="文科",IF(AND($M382&gt;='高考-分数线'!$C$3,L382&gt;='高考-分数线'!$I$3),36,IF(L382&gt;='高考-分数线'!$I$3,18,0))))</f>
        <v>0</v>
      </c>
      <c r="U382" s="33"/>
      <c r="V382" s="54" t="s">
        <v>77</v>
      </c>
      <c r="W382" s="9">
        <f t="shared" si="186"/>
        <v>0</v>
      </c>
      <c r="X382" s="54" t="s">
        <v>82</v>
      </c>
      <c r="Y382" s="9">
        <f t="shared" si="187"/>
        <v>0</v>
      </c>
      <c r="Z382" s="54" t="s">
        <v>90</v>
      </c>
      <c r="AA382" s="9">
        <f t="shared" si="188"/>
        <v>0</v>
      </c>
      <c r="AB382" s="54" t="s">
        <v>105</v>
      </c>
      <c r="AC382" s="9">
        <f t="shared" si="189"/>
        <v>0</v>
      </c>
      <c r="AD382" s="54" t="s">
        <v>108</v>
      </c>
      <c r="AE382" s="9">
        <f t="shared" si="190"/>
        <v>0</v>
      </c>
      <c r="AF382" s="54" t="s">
        <v>103</v>
      </c>
      <c r="AG382" s="9">
        <f t="shared" si="191"/>
        <v>0</v>
      </c>
      <c r="AH382" s="9"/>
      <c r="AI382" s="9" t="s">
        <v>76</v>
      </c>
      <c r="AJ382" s="9">
        <f t="shared" si="192"/>
        <v>0</v>
      </c>
      <c r="AK382" s="55" t="s">
        <v>80</v>
      </c>
      <c r="AL382" s="9">
        <f t="shared" si="193"/>
        <v>0</v>
      </c>
      <c r="AM382" s="9" t="s">
        <v>86</v>
      </c>
      <c r="AN382" s="9">
        <f t="shared" si="194"/>
        <v>0</v>
      </c>
      <c r="AO382" s="54" t="s">
        <v>123</v>
      </c>
      <c r="AP382" s="9">
        <f t="shared" si="195"/>
        <v>0</v>
      </c>
      <c r="AQ382" s="54" t="s">
        <v>110</v>
      </c>
      <c r="AR382" s="9">
        <f t="shared" si="196"/>
        <v>0</v>
      </c>
      <c r="AS382" s="54" t="s">
        <v>127</v>
      </c>
      <c r="AT382" s="9">
        <f t="shared" si="197"/>
        <v>0</v>
      </c>
      <c r="AU382" s="9"/>
      <c r="AV382" s="54" t="s">
        <v>75</v>
      </c>
      <c r="AW382" s="9">
        <f t="shared" si="198"/>
        <v>0</v>
      </c>
      <c r="AX382" s="54" t="s">
        <v>79</v>
      </c>
      <c r="AY382" s="9">
        <f t="shared" si="199"/>
        <v>0</v>
      </c>
      <c r="AZ382" s="54" t="s">
        <v>86</v>
      </c>
      <c r="BA382" s="9">
        <f t="shared" si="200"/>
        <v>0</v>
      </c>
      <c r="BB382" s="54" t="s">
        <v>123</v>
      </c>
      <c r="BC382" s="9">
        <f t="shared" si="201"/>
        <v>0</v>
      </c>
      <c r="BD382" s="54" t="s">
        <v>133</v>
      </c>
      <c r="BE382" s="9">
        <f t="shared" si="202"/>
        <v>0</v>
      </c>
      <c r="BF382" s="54" t="s">
        <v>103</v>
      </c>
      <c r="BG382" s="9">
        <f t="shared" si="203"/>
        <v>0</v>
      </c>
      <c r="BH382" s="9"/>
      <c r="BI382" s="54" t="s">
        <v>75</v>
      </c>
      <c r="BJ382" s="9">
        <f t="shared" si="204"/>
        <v>0</v>
      </c>
      <c r="BK382" s="55" t="s">
        <v>79</v>
      </c>
      <c r="BL382" s="9">
        <f t="shared" si="205"/>
        <v>0</v>
      </c>
      <c r="BM382" s="54" t="s">
        <v>86</v>
      </c>
      <c r="BN382" s="9">
        <f t="shared" si="206"/>
        <v>0</v>
      </c>
      <c r="BO382" s="54" t="s">
        <v>123</v>
      </c>
      <c r="BP382" s="9">
        <f t="shared" si="207"/>
        <v>0</v>
      </c>
      <c r="BQ382" s="54" t="s">
        <v>133</v>
      </c>
      <c r="BR382" s="9">
        <f t="shared" si="208"/>
        <v>0</v>
      </c>
      <c r="BS382" s="54" t="s">
        <v>103</v>
      </c>
      <c r="BT382" s="9">
        <f t="shared" si="209"/>
        <v>0</v>
      </c>
      <c r="BU382" s="9"/>
      <c r="BV382" s="54" t="s">
        <v>136</v>
      </c>
      <c r="BW382" s="9">
        <f t="shared" si="210"/>
        <v>0</v>
      </c>
      <c r="BX382" s="55" t="s">
        <v>80</v>
      </c>
      <c r="BY382" s="9">
        <f t="shared" si="211"/>
        <v>0</v>
      </c>
      <c r="BZ382" s="54" t="s">
        <v>90</v>
      </c>
      <c r="CA382" s="9">
        <f t="shared" si="212"/>
        <v>0</v>
      </c>
      <c r="CB382" s="54" t="s">
        <v>105</v>
      </c>
      <c r="CC382" s="9">
        <f t="shared" si="213"/>
        <v>0</v>
      </c>
      <c r="CD382" s="54" t="s">
        <v>108</v>
      </c>
      <c r="CE382" s="9">
        <f t="shared" si="214"/>
        <v>0</v>
      </c>
      <c r="CF382" s="54" t="s">
        <v>126</v>
      </c>
      <c r="CG382" s="9">
        <f t="shared" si="215"/>
        <v>0</v>
      </c>
      <c r="CH382" s="9"/>
      <c r="CI382" s="54" t="s">
        <v>136</v>
      </c>
      <c r="CJ382" s="9">
        <f t="shared" si="216"/>
        <v>0</v>
      </c>
      <c r="CK382" s="55" t="s">
        <v>80</v>
      </c>
      <c r="CL382" s="9">
        <f t="shared" si="217"/>
        <v>0</v>
      </c>
      <c r="CM382" s="54" t="s">
        <v>90</v>
      </c>
      <c r="CN382" s="9">
        <f t="shared" si="218"/>
        <v>0</v>
      </c>
      <c r="CO382" s="54" t="s">
        <v>105</v>
      </c>
      <c r="CP382" s="9">
        <f t="shared" si="219"/>
        <v>0</v>
      </c>
      <c r="CQ382" s="54" t="s">
        <v>108</v>
      </c>
      <c r="CR382" s="9">
        <f t="shared" si="220"/>
        <v>0</v>
      </c>
      <c r="CS382" s="54" t="s">
        <v>126</v>
      </c>
      <c r="CT382" s="9">
        <f t="shared" si="221"/>
        <v>0</v>
      </c>
    </row>
    <row r="383" spans="1:98" x14ac:dyDescent="0.15">
      <c r="A383" s="33" t="s">
        <v>920</v>
      </c>
      <c r="B383" s="34" t="s">
        <v>921</v>
      </c>
      <c r="C383" s="35" t="s">
        <v>170</v>
      </c>
      <c r="D383" s="35" t="s">
        <v>52</v>
      </c>
      <c r="E383" s="9"/>
      <c r="F383" s="36"/>
      <c r="G383" s="33">
        <v>97</v>
      </c>
      <c r="H383" s="9">
        <v>35</v>
      </c>
      <c r="I383" s="9">
        <v>92</v>
      </c>
      <c r="J383" s="9">
        <v>52</v>
      </c>
      <c r="K383" s="9">
        <v>57</v>
      </c>
      <c r="L383" s="9">
        <v>50.5</v>
      </c>
      <c r="M383" s="4">
        <f t="shared" si="185"/>
        <v>383.5</v>
      </c>
      <c r="N383" s="33"/>
      <c r="O383" s="9">
        <f>IF($D383="理科",IF(AND($M383&gt;='高考-分数线'!$C$2,$G383&gt;='高考-分数线'!$D$2),36,IF($G383&gt;='高考-分数线'!$D$2,18,0)),IF($D383="文科",IF(AND($M383&gt;='高考-分数线'!$C$3,$G383&gt;='高考-分数线'!$D$3),36,IF($G383&gt;='高考-分数线'!$D$3,18,0))))</f>
        <v>0</v>
      </c>
      <c r="P383" s="9">
        <f>IF($D383="理科",IF(AND($M383&gt;='高考-分数线'!$C$2,H383&gt;='高考-分数线'!$E$2),36,IF(H383&gt;='高考-分数线'!$E$2,18,0)),IF($D383="文科",IF(AND($M383&gt;='高考-分数线'!$C$3,H383&gt;='高考-分数线'!$E$3),36,IF(H383&gt;='高考-分数线'!$E$3,18,0))))</f>
        <v>0</v>
      </c>
      <c r="Q383" s="9">
        <f>IF($D383="理科",IF(AND($M383&gt;='高考-分数线'!$C$2,I383&gt;='高考-分数线'!$F$2),36,IF(I383&gt;='高考-分数线'!$F$2,18,0)),IF($D383="文科",IF(AND($M383&gt;='高考-分数线'!$C$3,I383&gt;='高考-分数线'!$F$3),36,IF(I383&gt;='高考-分数线'!$F$3,18,0))))</f>
        <v>0</v>
      </c>
      <c r="R383" s="9">
        <f>IF($D383="理科",IF(AND($M383&gt;='高考-分数线'!$C$2,J383&gt;='高考-分数线'!$G$2),36,IF(J383&gt;='高考-分数线'!$G$2,18,0)),IF($D383="文科",IF(AND($M383&gt;='高考-分数线'!$C$3,J383&gt;='高考-分数线'!$G$3),36,IF(J383&gt;='高考-分数线'!$G$3,18,0))))</f>
        <v>0</v>
      </c>
      <c r="S383" s="9">
        <f>IF($D383="理科",IF(AND($M383&gt;='高考-分数线'!$C$2,K383&gt;='高考-分数线'!$H$2),36,IF(K383&gt;='高考-分数线'!$H$2,18,0)),IF($D383="文科",IF(AND($M383&gt;='高考-分数线'!$C$3,K383&gt;='高考-分数线'!$H$3),36,IF(K383&gt;='高考-分数线'!$H$3,18,0))))</f>
        <v>0</v>
      </c>
      <c r="T383" s="9">
        <f>IF($D383="理科",IF(AND($M383&gt;='高考-分数线'!$C$2,L383&gt;='高考-分数线'!$I$2),36,IF(L383&gt;='高考-分数线'!$I$2,18,0)),IF($D383="文科",IF(AND($M383&gt;='高考-分数线'!$C$3,L383&gt;='高考-分数线'!$I$3),36,IF(L383&gt;='高考-分数线'!$I$3,18,0))))</f>
        <v>0</v>
      </c>
      <c r="U383" s="33"/>
      <c r="V383" s="54" t="s">
        <v>73</v>
      </c>
      <c r="W383" s="9">
        <f t="shared" si="186"/>
        <v>0</v>
      </c>
      <c r="X383" s="54" t="s">
        <v>80</v>
      </c>
      <c r="Y383" s="9">
        <f t="shared" si="187"/>
        <v>0</v>
      </c>
      <c r="Z383" s="54" t="s">
        <v>89</v>
      </c>
      <c r="AA383" s="9">
        <f t="shared" si="188"/>
        <v>0</v>
      </c>
      <c r="AB383" s="54" t="s">
        <v>123</v>
      </c>
      <c r="AC383" s="9">
        <f t="shared" si="189"/>
        <v>0</v>
      </c>
      <c r="AD383" s="54" t="s">
        <v>110</v>
      </c>
      <c r="AE383" s="9">
        <f t="shared" si="190"/>
        <v>0</v>
      </c>
      <c r="AF383" s="54" t="s">
        <v>103</v>
      </c>
      <c r="AG383" s="9">
        <f t="shared" si="191"/>
        <v>0</v>
      </c>
      <c r="AH383" s="9"/>
      <c r="AI383" s="9" t="s">
        <v>74</v>
      </c>
      <c r="AJ383" s="9">
        <f t="shared" si="192"/>
        <v>0</v>
      </c>
      <c r="AK383" s="55" t="s">
        <v>81</v>
      </c>
      <c r="AL383" s="9">
        <f t="shared" si="193"/>
        <v>0</v>
      </c>
      <c r="AM383" s="9" t="s">
        <v>89</v>
      </c>
      <c r="AN383" s="9">
        <f t="shared" si="194"/>
        <v>0</v>
      </c>
      <c r="AO383" s="54" t="s">
        <v>123</v>
      </c>
      <c r="AP383" s="9">
        <f t="shared" si="195"/>
        <v>0</v>
      </c>
      <c r="AQ383" s="54" t="s">
        <v>110</v>
      </c>
      <c r="AR383" s="9">
        <f t="shared" si="196"/>
        <v>0</v>
      </c>
      <c r="AS383" s="54" t="s">
        <v>127</v>
      </c>
      <c r="AT383" s="9">
        <f t="shared" si="197"/>
        <v>0</v>
      </c>
      <c r="AU383" s="9"/>
      <c r="AV383" s="54" t="s">
        <v>74</v>
      </c>
      <c r="AW383" s="9">
        <f t="shared" si="198"/>
        <v>0</v>
      </c>
      <c r="AX383" s="54" t="s">
        <v>79</v>
      </c>
      <c r="AY383" s="9">
        <f t="shared" si="199"/>
        <v>0</v>
      </c>
      <c r="AZ383" s="54" t="s">
        <v>89</v>
      </c>
      <c r="BA383" s="9">
        <f t="shared" si="200"/>
        <v>0</v>
      </c>
      <c r="BB383" s="54" t="s">
        <v>123</v>
      </c>
      <c r="BC383" s="9">
        <f t="shared" si="201"/>
        <v>0</v>
      </c>
      <c r="BD383" s="54" t="s">
        <v>133</v>
      </c>
      <c r="BE383" s="9">
        <f t="shared" si="202"/>
        <v>0</v>
      </c>
      <c r="BF383" s="54" t="s">
        <v>103</v>
      </c>
      <c r="BG383" s="9">
        <f t="shared" si="203"/>
        <v>0</v>
      </c>
      <c r="BH383" s="9"/>
      <c r="BI383" s="54" t="s">
        <v>74</v>
      </c>
      <c r="BJ383" s="9">
        <f t="shared" si="204"/>
        <v>0</v>
      </c>
      <c r="BK383" s="55" t="s">
        <v>79</v>
      </c>
      <c r="BL383" s="9">
        <f t="shared" si="205"/>
        <v>0</v>
      </c>
      <c r="BM383" s="54" t="s">
        <v>89</v>
      </c>
      <c r="BN383" s="9">
        <f t="shared" si="206"/>
        <v>0</v>
      </c>
      <c r="BO383" s="54" t="s">
        <v>123</v>
      </c>
      <c r="BP383" s="9">
        <f t="shared" si="207"/>
        <v>0</v>
      </c>
      <c r="BQ383" s="54" t="s">
        <v>133</v>
      </c>
      <c r="BR383" s="9">
        <f t="shared" si="208"/>
        <v>0</v>
      </c>
      <c r="BS383" s="54" t="s">
        <v>103</v>
      </c>
      <c r="BT383" s="9">
        <f t="shared" si="209"/>
        <v>0</v>
      </c>
      <c r="BU383" s="9"/>
      <c r="BV383" s="54" t="s">
        <v>136</v>
      </c>
      <c r="BW383" s="9">
        <f t="shared" si="210"/>
        <v>0</v>
      </c>
      <c r="BX383" s="55" t="s">
        <v>80</v>
      </c>
      <c r="BY383" s="9">
        <f t="shared" si="211"/>
        <v>0</v>
      </c>
      <c r="BZ383" s="54" t="s">
        <v>90</v>
      </c>
      <c r="CA383" s="9">
        <f t="shared" si="212"/>
        <v>0</v>
      </c>
      <c r="CB383" s="54" t="s">
        <v>105</v>
      </c>
      <c r="CC383" s="9">
        <f t="shared" si="213"/>
        <v>0</v>
      </c>
      <c r="CD383" s="54" t="s">
        <v>108</v>
      </c>
      <c r="CE383" s="9">
        <f t="shared" si="214"/>
        <v>0</v>
      </c>
      <c r="CF383" s="54" t="s">
        <v>126</v>
      </c>
      <c r="CG383" s="9">
        <f t="shared" si="215"/>
        <v>0</v>
      </c>
      <c r="CH383" s="9"/>
      <c r="CI383" s="54" t="s">
        <v>136</v>
      </c>
      <c r="CJ383" s="9">
        <f t="shared" si="216"/>
        <v>0</v>
      </c>
      <c r="CK383" s="55" t="s">
        <v>80</v>
      </c>
      <c r="CL383" s="9">
        <f t="shared" si="217"/>
        <v>0</v>
      </c>
      <c r="CM383" s="54" t="s">
        <v>90</v>
      </c>
      <c r="CN383" s="9">
        <f t="shared" si="218"/>
        <v>0</v>
      </c>
      <c r="CO383" s="54" t="s">
        <v>105</v>
      </c>
      <c r="CP383" s="9">
        <f t="shared" si="219"/>
        <v>0</v>
      </c>
      <c r="CQ383" s="54" t="s">
        <v>108</v>
      </c>
      <c r="CR383" s="9">
        <f t="shared" si="220"/>
        <v>0</v>
      </c>
      <c r="CS383" s="54" t="s">
        <v>126</v>
      </c>
      <c r="CT383" s="9">
        <f t="shared" si="221"/>
        <v>0</v>
      </c>
    </row>
    <row r="384" spans="1:98" x14ac:dyDescent="0.15">
      <c r="A384" s="33" t="s">
        <v>922</v>
      </c>
      <c r="B384" s="34" t="s">
        <v>923</v>
      </c>
      <c r="C384" s="35" t="s">
        <v>170</v>
      </c>
      <c r="D384" s="35" t="s">
        <v>52</v>
      </c>
      <c r="E384" s="9"/>
      <c r="F384" s="36"/>
      <c r="G384" s="33">
        <v>98</v>
      </c>
      <c r="H384" s="9">
        <v>50</v>
      </c>
      <c r="I384" s="9">
        <v>83</v>
      </c>
      <c r="J384" s="9">
        <v>53.5</v>
      </c>
      <c r="K384" s="9">
        <v>36.5</v>
      </c>
      <c r="L384" s="9">
        <v>60</v>
      </c>
      <c r="M384" s="4">
        <f t="shared" si="185"/>
        <v>381</v>
      </c>
      <c r="N384" s="33"/>
      <c r="O384" s="9">
        <f>IF($D384="理科",IF(AND($M384&gt;='高考-分数线'!$C$2,$G384&gt;='高考-分数线'!$D$2),36,IF($G384&gt;='高考-分数线'!$D$2,18,0)),IF($D384="文科",IF(AND($M384&gt;='高考-分数线'!$C$3,$G384&gt;='高考-分数线'!$D$3),36,IF($G384&gt;='高考-分数线'!$D$3,18,0))))</f>
        <v>0</v>
      </c>
      <c r="P384" s="9">
        <f>IF($D384="理科",IF(AND($M384&gt;='高考-分数线'!$C$2,H384&gt;='高考-分数线'!$E$2),36,IF(H384&gt;='高考-分数线'!$E$2,18,0)),IF($D384="文科",IF(AND($M384&gt;='高考-分数线'!$C$3,H384&gt;='高考-分数线'!$E$3),36,IF(H384&gt;='高考-分数线'!$E$3,18,0))))</f>
        <v>0</v>
      </c>
      <c r="Q384" s="9">
        <f>IF($D384="理科",IF(AND($M384&gt;='高考-分数线'!$C$2,I384&gt;='高考-分数线'!$F$2),36,IF(I384&gt;='高考-分数线'!$F$2,18,0)),IF($D384="文科",IF(AND($M384&gt;='高考-分数线'!$C$3,I384&gt;='高考-分数线'!$F$3),36,IF(I384&gt;='高考-分数线'!$F$3,18,0))))</f>
        <v>0</v>
      </c>
      <c r="R384" s="9">
        <f>IF($D384="理科",IF(AND($M384&gt;='高考-分数线'!$C$2,J384&gt;='高考-分数线'!$G$2),36,IF(J384&gt;='高考-分数线'!$G$2,18,0)),IF($D384="文科",IF(AND($M384&gt;='高考-分数线'!$C$3,J384&gt;='高考-分数线'!$G$3),36,IF(J384&gt;='高考-分数线'!$G$3,18,0))))</f>
        <v>0</v>
      </c>
      <c r="S384" s="9">
        <f>IF($D384="理科",IF(AND($M384&gt;='高考-分数线'!$C$2,K384&gt;='高考-分数线'!$H$2),36,IF(K384&gt;='高考-分数线'!$H$2,18,0)),IF($D384="文科",IF(AND($M384&gt;='高考-分数线'!$C$3,K384&gt;='高考-分数线'!$H$3),36,IF(K384&gt;='高考-分数线'!$H$3,18,0))))</f>
        <v>0</v>
      </c>
      <c r="T384" s="9">
        <f>IF($D384="理科",IF(AND($M384&gt;='高考-分数线'!$C$2,L384&gt;='高考-分数线'!$I$2),36,IF(L384&gt;='高考-分数线'!$I$2,18,0)),IF($D384="文科",IF(AND($M384&gt;='高考-分数线'!$C$3,L384&gt;='高考-分数线'!$I$3),36,IF(L384&gt;='高考-分数线'!$I$3,18,0))))</f>
        <v>0</v>
      </c>
      <c r="U384" s="33"/>
      <c r="V384" s="54" t="s">
        <v>78</v>
      </c>
      <c r="W384" s="9">
        <f t="shared" si="186"/>
        <v>0</v>
      </c>
      <c r="X384" s="54" t="s">
        <v>79</v>
      </c>
      <c r="Y384" s="9">
        <f t="shared" si="187"/>
        <v>0</v>
      </c>
      <c r="Z384" s="54" t="s">
        <v>86</v>
      </c>
      <c r="AA384" s="9">
        <f t="shared" si="188"/>
        <v>0</v>
      </c>
      <c r="AB384" s="54" t="s">
        <v>105</v>
      </c>
      <c r="AC384" s="9">
        <f t="shared" si="189"/>
        <v>0</v>
      </c>
      <c r="AD384" s="54" t="s">
        <v>110</v>
      </c>
      <c r="AE384" s="9">
        <f t="shared" si="190"/>
        <v>0</v>
      </c>
      <c r="AF384" s="54" t="s">
        <v>112</v>
      </c>
      <c r="AG384" s="9">
        <f t="shared" si="191"/>
        <v>0</v>
      </c>
      <c r="AH384" s="9"/>
      <c r="AI384" s="9" t="s">
        <v>76</v>
      </c>
      <c r="AJ384" s="9">
        <f t="shared" si="192"/>
        <v>0</v>
      </c>
      <c r="AK384" s="55" t="s">
        <v>80</v>
      </c>
      <c r="AL384" s="9">
        <f t="shared" si="193"/>
        <v>0</v>
      </c>
      <c r="AM384" s="9" t="s">
        <v>85</v>
      </c>
      <c r="AN384" s="9">
        <f t="shared" si="194"/>
        <v>0</v>
      </c>
      <c r="AO384" s="54" t="s">
        <v>105</v>
      </c>
      <c r="AP384" s="9">
        <f t="shared" si="195"/>
        <v>0</v>
      </c>
      <c r="AQ384" s="54" t="s">
        <v>110</v>
      </c>
      <c r="AR384" s="9">
        <f t="shared" si="196"/>
        <v>0</v>
      </c>
      <c r="AS384" s="54" t="s">
        <v>103</v>
      </c>
      <c r="AT384" s="9">
        <f t="shared" si="197"/>
        <v>0</v>
      </c>
      <c r="AU384" s="9"/>
      <c r="AV384" s="54" t="s">
        <v>73</v>
      </c>
      <c r="AW384" s="9">
        <f t="shared" si="198"/>
        <v>0</v>
      </c>
      <c r="AX384" s="54" t="s">
        <v>132</v>
      </c>
      <c r="AY384" s="9">
        <f t="shared" si="199"/>
        <v>0</v>
      </c>
      <c r="AZ384" s="54" t="s">
        <v>86</v>
      </c>
      <c r="BA384" s="9">
        <f t="shared" si="200"/>
        <v>0</v>
      </c>
      <c r="BB384" s="54" t="s">
        <v>123</v>
      </c>
      <c r="BC384" s="9">
        <f t="shared" si="201"/>
        <v>0</v>
      </c>
      <c r="BD384" s="54" t="s">
        <v>133</v>
      </c>
      <c r="BE384" s="9">
        <f t="shared" si="202"/>
        <v>0</v>
      </c>
      <c r="BF384" s="54" t="s">
        <v>103</v>
      </c>
      <c r="BG384" s="9">
        <f t="shared" si="203"/>
        <v>0</v>
      </c>
      <c r="BH384" s="9"/>
      <c r="BI384" s="54" t="s">
        <v>73</v>
      </c>
      <c r="BJ384" s="9">
        <f t="shared" si="204"/>
        <v>0</v>
      </c>
      <c r="BK384" s="55" t="s">
        <v>132</v>
      </c>
      <c r="BL384" s="9">
        <f t="shared" si="205"/>
        <v>0</v>
      </c>
      <c r="BM384" s="54" t="s">
        <v>86</v>
      </c>
      <c r="BN384" s="9">
        <f t="shared" si="206"/>
        <v>0</v>
      </c>
      <c r="BO384" s="54" t="s">
        <v>123</v>
      </c>
      <c r="BP384" s="9">
        <f t="shared" si="207"/>
        <v>0</v>
      </c>
      <c r="BQ384" s="54" t="s">
        <v>133</v>
      </c>
      <c r="BR384" s="9">
        <f t="shared" si="208"/>
        <v>0</v>
      </c>
      <c r="BS384" s="54" t="s">
        <v>103</v>
      </c>
      <c r="BT384" s="9">
        <f t="shared" si="209"/>
        <v>0</v>
      </c>
      <c r="BU384" s="9"/>
      <c r="BV384" s="54" t="s">
        <v>74</v>
      </c>
      <c r="BW384" s="9">
        <f t="shared" si="210"/>
        <v>0</v>
      </c>
      <c r="BX384" s="55" t="s">
        <v>139</v>
      </c>
      <c r="BY384" s="9">
        <f t="shared" si="211"/>
        <v>0</v>
      </c>
      <c r="BZ384" s="54" t="s">
        <v>86</v>
      </c>
      <c r="CA384" s="9">
        <f t="shared" si="212"/>
        <v>0</v>
      </c>
      <c r="CB384" s="54" t="s">
        <v>123</v>
      </c>
      <c r="CC384" s="9">
        <f t="shared" si="213"/>
        <v>0</v>
      </c>
      <c r="CD384" s="54" t="s">
        <v>111</v>
      </c>
      <c r="CE384" s="9">
        <f t="shared" si="214"/>
        <v>0</v>
      </c>
      <c r="CF384" s="54" t="s">
        <v>126</v>
      </c>
      <c r="CG384" s="9">
        <f t="shared" si="215"/>
        <v>0</v>
      </c>
      <c r="CH384" s="9"/>
      <c r="CI384" s="54" t="s">
        <v>74</v>
      </c>
      <c r="CJ384" s="9">
        <f t="shared" si="216"/>
        <v>0</v>
      </c>
      <c r="CK384" s="55" t="s">
        <v>139</v>
      </c>
      <c r="CL384" s="9">
        <f t="shared" si="217"/>
        <v>0</v>
      </c>
      <c r="CM384" s="54" t="s">
        <v>86</v>
      </c>
      <c r="CN384" s="9">
        <f t="shared" si="218"/>
        <v>0</v>
      </c>
      <c r="CO384" s="54" t="s">
        <v>123</v>
      </c>
      <c r="CP384" s="9">
        <f t="shared" si="219"/>
        <v>0</v>
      </c>
      <c r="CQ384" s="54" t="s">
        <v>111</v>
      </c>
      <c r="CR384" s="9">
        <f t="shared" si="220"/>
        <v>0</v>
      </c>
      <c r="CS384" s="54" t="s">
        <v>126</v>
      </c>
      <c r="CT384" s="9">
        <f t="shared" si="221"/>
        <v>0</v>
      </c>
    </row>
    <row r="385" spans="1:98" x14ac:dyDescent="0.15">
      <c r="A385" s="33" t="s">
        <v>924</v>
      </c>
      <c r="B385" s="34" t="s">
        <v>925</v>
      </c>
      <c r="C385" s="35" t="s">
        <v>170</v>
      </c>
      <c r="D385" s="35" t="s">
        <v>52</v>
      </c>
      <c r="E385" s="9"/>
      <c r="F385" s="36"/>
      <c r="G385" s="33">
        <v>96</v>
      </c>
      <c r="H385" s="9">
        <v>29</v>
      </c>
      <c r="I385" s="9">
        <v>103</v>
      </c>
      <c r="J385" s="9">
        <v>60.5</v>
      </c>
      <c r="K385" s="9">
        <v>45</v>
      </c>
      <c r="L385" s="9">
        <v>47</v>
      </c>
      <c r="M385" s="4">
        <f t="shared" si="185"/>
        <v>380.5</v>
      </c>
      <c r="N385" s="33"/>
      <c r="O385" s="9">
        <f>IF($D385="理科",IF(AND($M385&gt;='高考-分数线'!$C$2,$G385&gt;='高考-分数线'!$D$2),36,IF($G385&gt;='高考-分数线'!$D$2,18,0)),IF($D385="文科",IF(AND($M385&gt;='高考-分数线'!$C$3,$G385&gt;='高考-分数线'!$D$3),36,IF($G385&gt;='高考-分数线'!$D$3,18,0))))</f>
        <v>0</v>
      </c>
      <c r="P385" s="9">
        <f>IF($D385="理科",IF(AND($M385&gt;='高考-分数线'!$C$2,H385&gt;='高考-分数线'!$E$2),36,IF(H385&gt;='高考-分数线'!$E$2,18,0)),IF($D385="文科",IF(AND($M385&gt;='高考-分数线'!$C$3,H385&gt;='高考-分数线'!$E$3),36,IF(H385&gt;='高考-分数线'!$E$3,18,0))))</f>
        <v>0</v>
      </c>
      <c r="Q385" s="9">
        <f>IF($D385="理科",IF(AND($M385&gt;='高考-分数线'!$C$2,I385&gt;='高考-分数线'!$F$2),36,IF(I385&gt;='高考-分数线'!$F$2,18,0)),IF($D385="文科",IF(AND($M385&gt;='高考-分数线'!$C$3,I385&gt;='高考-分数线'!$F$3),36,IF(I385&gt;='高考-分数线'!$F$3,18,0))))</f>
        <v>0</v>
      </c>
      <c r="R385" s="9">
        <f>IF($D385="理科",IF(AND($M385&gt;='高考-分数线'!$C$2,J385&gt;='高考-分数线'!$G$2),36,IF(J385&gt;='高考-分数线'!$G$2,18,0)),IF($D385="文科",IF(AND($M385&gt;='高考-分数线'!$C$3,J385&gt;='高考-分数线'!$G$3),36,IF(J385&gt;='高考-分数线'!$G$3,18,0))))</f>
        <v>0</v>
      </c>
      <c r="S385" s="9">
        <f>IF($D385="理科",IF(AND($M385&gt;='高考-分数线'!$C$2,K385&gt;='高考-分数线'!$H$2),36,IF(K385&gt;='高考-分数线'!$H$2,18,0)),IF($D385="文科",IF(AND($M385&gt;='高考-分数线'!$C$3,K385&gt;='高考-分数线'!$H$3),36,IF(K385&gt;='高考-分数线'!$H$3,18,0))))</f>
        <v>0</v>
      </c>
      <c r="T385" s="9">
        <f>IF($D385="理科",IF(AND($M385&gt;='高考-分数线'!$C$2,L385&gt;='高考-分数线'!$I$2),36,IF(L385&gt;='高考-分数线'!$I$2,18,0)),IF($D385="文科",IF(AND($M385&gt;='高考-分数线'!$C$3,L385&gt;='高考-分数线'!$I$3),36,IF(L385&gt;='高考-分数线'!$I$3,18,0))))</f>
        <v>0</v>
      </c>
      <c r="U385" s="33"/>
      <c r="V385" s="54" t="s">
        <v>77</v>
      </c>
      <c r="W385" s="9">
        <f t="shared" si="186"/>
        <v>0</v>
      </c>
      <c r="X385" s="54" t="s">
        <v>81</v>
      </c>
      <c r="Y385" s="9">
        <f t="shared" si="187"/>
        <v>0</v>
      </c>
      <c r="Z385" s="54" t="s">
        <v>90</v>
      </c>
      <c r="AA385" s="9">
        <f t="shared" si="188"/>
        <v>0</v>
      </c>
      <c r="AB385" s="54" t="s">
        <v>123</v>
      </c>
      <c r="AC385" s="9">
        <f t="shared" si="189"/>
        <v>0</v>
      </c>
      <c r="AD385" s="54" t="s">
        <v>110</v>
      </c>
      <c r="AE385" s="9">
        <f t="shared" si="190"/>
        <v>0</v>
      </c>
      <c r="AF385" s="54" t="s">
        <v>103</v>
      </c>
      <c r="AG385" s="9">
        <f t="shared" si="191"/>
        <v>0</v>
      </c>
      <c r="AH385" s="9"/>
      <c r="AI385" s="9" t="s">
        <v>76</v>
      </c>
      <c r="AJ385" s="9">
        <f t="shared" si="192"/>
        <v>0</v>
      </c>
      <c r="AK385" s="55" t="s">
        <v>80</v>
      </c>
      <c r="AL385" s="9">
        <f t="shared" si="193"/>
        <v>0</v>
      </c>
      <c r="AM385" s="9" t="s">
        <v>89</v>
      </c>
      <c r="AN385" s="9">
        <f t="shared" si="194"/>
        <v>0</v>
      </c>
      <c r="AO385" s="54" t="s">
        <v>123</v>
      </c>
      <c r="AP385" s="9">
        <f t="shared" si="195"/>
        <v>0</v>
      </c>
      <c r="AQ385" s="54" t="s">
        <v>110</v>
      </c>
      <c r="AR385" s="9">
        <f t="shared" si="196"/>
        <v>0</v>
      </c>
      <c r="AS385" s="54" t="s">
        <v>103</v>
      </c>
      <c r="AT385" s="9">
        <f t="shared" si="197"/>
        <v>0</v>
      </c>
      <c r="AU385" s="9"/>
      <c r="AV385" s="54" t="s">
        <v>73</v>
      </c>
      <c r="AW385" s="9">
        <f t="shared" si="198"/>
        <v>0</v>
      </c>
      <c r="AX385" s="54" t="s">
        <v>132</v>
      </c>
      <c r="AY385" s="9">
        <f t="shared" si="199"/>
        <v>0</v>
      </c>
      <c r="AZ385" s="54" t="s">
        <v>86</v>
      </c>
      <c r="BA385" s="9">
        <f t="shared" si="200"/>
        <v>0</v>
      </c>
      <c r="BB385" s="54" t="s">
        <v>107</v>
      </c>
      <c r="BC385" s="9">
        <f t="shared" si="201"/>
        <v>0</v>
      </c>
      <c r="BD385" s="54" t="s">
        <v>128</v>
      </c>
      <c r="BE385" s="9">
        <f t="shared" si="202"/>
        <v>0</v>
      </c>
      <c r="BF385" s="54" t="s">
        <v>126</v>
      </c>
      <c r="BG385" s="9">
        <f t="shared" si="203"/>
        <v>0</v>
      </c>
      <c r="BH385" s="9"/>
      <c r="BI385" s="54" t="s">
        <v>73</v>
      </c>
      <c r="BJ385" s="9">
        <f t="shared" si="204"/>
        <v>0</v>
      </c>
      <c r="BK385" s="55" t="s">
        <v>132</v>
      </c>
      <c r="BL385" s="9">
        <f t="shared" si="205"/>
        <v>0</v>
      </c>
      <c r="BM385" s="54" t="s">
        <v>86</v>
      </c>
      <c r="BN385" s="9">
        <f t="shared" si="206"/>
        <v>0</v>
      </c>
      <c r="BO385" s="54" t="s">
        <v>107</v>
      </c>
      <c r="BP385" s="9">
        <f t="shared" si="207"/>
        <v>0</v>
      </c>
      <c r="BQ385" s="54" t="s">
        <v>128</v>
      </c>
      <c r="BR385" s="9">
        <f t="shared" si="208"/>
        <v>0</v>
      </c>
      <c r="BS385" s="54" t="s">
        <v>126</v>
      </c>
      <c r="BT385" s="9">
        <f t="shared" si="209"/>
        <v>0</v>
      </c>
      <c r="BU385" s="9"/>
      <c r="BV385" s="54" t="s">
        <v>75</v>
      </c>
      <c r="BW385" s="9">
        <f t="shared" si="210"/>
        <v>0</v>
      </c>
      <c r="BX385" s="55" t="s">
        <v>139</v>
      </c>
      <c r="BY385" s="9">
        <f t="shared" si="211"/>
        <v>0</v>
      </c>
      <c r="BZ385" s="54" t="s">
        <v>89</v>
      </c>
      <c r="CA385" s="9">
        <f t="shared" si="212"/>
        <v>0</v>
      </c>
      <c r="CB385" s="54" t="s">
        <v>123</v>
      </c>
      <c r="CC385" s="9">
        <f t="shared" si="213"/>
        <v>0</v>
      </c>
      <c r="CD385" s="54" t="s">
        <v>111</v>
      </c>
      <c r="CE385" s="9">
        <f t="shared" si="214"/>
        <v>0</v>
      </c>
      <c r="CF385" s="54" t="s">
        <v>126</v>
      </c>
      <c r="CG385" s="9">
        <f t="shared" si="215"/>
        <v>0</v>
      </c>
      <c r="CH385" s="9"/>
      <c r="CI385" s="54" t="s">
        <v>75</v>
      </c>
      <c r="CJ385" s="9">
        <f t="shared" si="216"/>
        <v>0</v>
      </c>
      <c r="CK385" s="55" t="s">
        <v>139</v>
      </c>
      <c r="CL385" s="9">
        <f t="shared" si="217"/>
        <v>0</v>
      </c>
      <c r="CM385" s="54" t="s">
        <v>89</v>
      </c>
      <c r="CN385" s="9">
        <f t="shared" si="218"/>
        <v>0</v>
      </c>
      <c r="CO385" s="54" t="s">
        <v>123</v>
      </c>
      <c r="CP385" s="9">
        <f t="shared" si="219"/>
        <v>0</v>
      </c>
      <c r="CQ385" s="54" t="s">
        <v>111</v>
      </c>
      <c r="CR385" s="9">
        <f t="shared" si="220"/>
        <v>0</v>
      </c>
      <c r="CS385" s="54" t="s">
        <v>126</v>
      </c>
      <c r="CT385" s="9">
        <f t="shared" si="221"/>
        <v>0</v>
      </c>
    </row>
    <row r="386" spans="1:98" x14ac:dyDescent="0.15">
      <c r="A386" s="33" t="s">
        <v>302</v>
      </c>
      <c r="B386" s="34" t="s">
        <v>926</v>
      </c>
      <c r="C386" s="35" t="s">
        <v>170</v>
      </c>
      <c r="D386" s="35" t="s">
        <v>52</v>
      </c>
      <c r="E386" s="9"/>
      <c r="F386" s="36"/>
      <c r="G386" s="33">
        <v>88</v>
      </c>
      <c r="H386" s="9">
        <v>57</v>
      </c>
      <c r="I386" s="9">
        <v>88</v>
      </c>
      <c r="J386" s="9">
        <v>52</v>
      </c>
      <c r="K386" s="9">
        <v>39.5</v>
      </c>
      <c r="L386" s="9">
        <v>54</v>
      </c>
      <c r="M386" s="4">
        <f t="shared" si="185"/>
        <v>378.5</v>
      </c>
      <c r="N386" s="33"/>
      <c r="O386" s="9">
        <f>IF($D386="理科",IF(AND($M386&gt;='高考-分数线'!$C$2,$G386&gt;='高考-分数线'!$D$2),36,IF($G386&gt;='高考-分数线'!$D$2,18,0)),IF($D386="文科",IF(AND($M386&gt;='高考-分数线'!$C$3,$G386&gt;='高考-分数线'!$D$3),36,IF($G386&gt;='高考-分数线'!$D$3,18,0))))</f>
        <v>0</v>
      </c>
      <c r="P386" s="9">
        <f>IF($D386="理科",IF(AND($M386&gt;='高考-分数线'!$C$2,H386&gt;='高考-分数线'!$E$2),36,IF(H386&gt;='高考-分数线'!$E$2,18,0)),IF($D386="文科",IF(AND($M386&gt;='高考-分数线'!$C$3,H386&gt;='高考-分数线'!$E$3),36,IF(H386&gt;='高考-分数线'!$E$3,18,0))))</f>
        <v>0</v>
      </c>
      <c r="Q386" s="9">
        <f>IF($D386="理科",IF(AND($M386&gt;='高考-分数线'!$C$2,I386&gt;='高考-分数线'!$F$2),36,IF(I386&gt;='高考-分数线'!$F$2,18,0)),IF($D386="文科",IF(AND($M386&gt;='高考-分数线'!$C$3,I386&gt;='高考-分数线'!$F$3),36,IF(I386&gt;='高考-分数线'!$F$3,18,0))))</f>
        <v>0</v>
      </c>
      <c r="R386" s="9">
        <f>IF($D386="理科",IF(AND($M386&gt;='高考-分数线'!$C$2,J386&gt;='高考-分数线'!$G$2),36,IF(J386&gt;='高考-分数线'!$G$2,18,0)),IF($D386="文科",IF(AND($M386&gt;='高考-分数线'!$C$3,J386&gt;='高考-分数线'!$G$3),36,IF(J386&gt;='高考-分数线'!$G$3,18,0))))</f>
        <v>0</v>
      </c>
      <c r="S386" s="9">
        <f>IF($D386="理科",IF(AND($M386&gt;='高考-分数线'!$C$2,K386&gt;='高考-分数线'!$H$2),36,IF(K386&gt;='高考-分数线'!$H$2,18,0)),IF($D386="文科",IF(AND($M386&gt;='高考-分数线'!$C$3,K386&gt;='高考-分数线'!$H$3),36,IF(K386&gt;='高考-分数线'!$H$3,18,0))))</f>
        <v>0</v>
      </c>
      <c r="T386" s="9">
        <f>IF($D386="理科",IF(AND($M386&gt;='高考-分数线'!$C$2,L386&gt;='高考-分数线'!$I$2),36,IF(L386&gt;='高考-分数线'!$I$2,18,0)),IF($D386="文科",IF(AND($M386&gt;='高考-分数线'!$C$3,L386&gt;='高考-分数线'!$I$3),36,IF(L386&gt;='高考-分数线'!$I$3,18,0))))</f>
        <v>0</v>
      </c>
      <c r="U386" s="33"/>
      <c r="V386" s="54" t="s">
        <v>74</v>
      </c>
      <c r="W386" s="9">
        <f t="shared" si="186"/>
        <v>0</v>
      </c>
      <c r="X386" s="54" t="s">
        <v>79</v>
      </c>
      <c r="Y386" s="9">
        <f t="shared" si="187"/>
        <v>0</v>
      </c>
      <c r="Z386" s="54" t="s">
        <v>86</v>
      </c>
      <c r="AA386" s="9">
        <f t="shared" si="188"/>
        <v>0</v>
      </c>
      <c r="AB386" s="54" t="s">
        <v>107</v>
      </c>
      <c r="AC386" s="9">
        <f t="shared" si="189"/>
        <v>0</v>
      </c>
      <c r="AD386" s="54" t="s">
        <v>110</v>
      </c>
      <c r="AE386" s="9">
        <f t="shared" si="190"/>
        <v>0</v>
      </c>
      <c r="AF386" s="54" t="s">
        <v>103</v>
      </c>
      <c r="AG386" s="9">
        <f t="shared" si="191"/>
        <v>0</v>
      </c>
      <c r="AH386" s="9"/>
      <c r="AI386" s="9" t="s">
        <v>77</v>
      </c>
      <c r="AJ386" s="9">
        <f t="shared" si="192"/>
        <v>0</v>
      </c>
      <c r="AK386" s="55" t="s">
        <v>84</v>
      </c>
      <c r="AL386" s="9">
        <f t="shared" si="193"/>
        <v>0</v>
      </c>
      <c r="AM386" s="9" t="s">
        <v>87</v>
      </c>
      <c r="AN386" s="9">
        <f t="shared" si="194"/>
        <v>0</v>
      </c>
      <c r="AO386" s="54" t="s">
        <v>105</v>
      </c>
      <c r="AP386" s="9">
        <f t="shared" si="195"/>
        <v>0</v>
      </c>
      <c r="AQ386" s="54" t="s">
        <v>111</v>
      </c>
      <c r="AR386" s="9">
        <f t="shared" si="196"/>
        <v>0</v>
      </c>
      <c r="AS386" s="54" t="s">
        <v>103</v>
      </c>
      <c r="AT386" s="9">
        <f t="shared" si="197"/>
        <v>0</v>
      </c>
      <c r="AU386" s="9"/>
      <c r="AV386" s="54" t="s">
        <v>76</v>
      </c>
      <c r="AW386" s="9">
        <f t="shared" si="198"/>
        <v>0</v>
      </c>
      <c r="AX386" s="54" t="s">
        <v>84</v>
      </c>
      <c r="AY386" s="9">
        <f t="shared" si="199"/>
        <v>0</v>
      </c>
      <c r="AZ386" s="54" t="s">
        <v>87</v>
      </c>
      <c r="BA386" s="9">
        <f t="shared" si="200"/>
        <v>0</v>
      </c>
      <c r="BB386" s="54" t="s">
        <v>105</v>
      </c>
      <c r="BC386" s="9">
        <f t="shared" si="201"/>
        <v>0</v>
      </c>
      <c r="BD386" s="54" t="s">
        <v>111</v>
      </c>
      <c r="BE386" s="9">
        <f t="shared" si="202"/>
        <v>0</v>
      </c>
      <c r="BF386" s="54" t="s">
        <v>126</v>
      </c>
      <c r="BG386" s="9">
        <f t="shared" si="203"/>
        <v>0</v>
      </c>
      <c r="BH386" s="9"/>
      <c r="BI386" s="54" t="s">
        <v>76</v>
      </c>
      <c r="BJ386" s="9">
        <f t="shared" si="204"/>
        <v>0</v>
      </c>
      <c r="BK386" s="55" t="s">
        <v>84</v>
      </c>
      <c r="BL386" s="9">
        <f t="shared" si="205"/>
        <v>0</v>
      </c>
      <c r="BM386" s="54" t="s">
        <v>87</v>
      </c>
      <c r="BN386" s="9">
        <f t="shared" si="206"/>
        <v>0</v>
      </c>
      <c r="BO386" s="54" t="s">
        <v>105</v>
      </c>
      <c r="BP386" s="9">
        <f t="shared" si="207"/>
        <v>0</v>
      </c>
      <c r="BQ386" s="54" t="s">
        <v>111</v>
      </c>
      <c r="BR386" s="9">
        <f t="shared" si="208"/>
        <v>0</v>
      </c>
      <c r="BS386" s="54" t="s">
        <v>126</v>
      </c>
      <c r="BT386" s="9">
        <f t="shared" si="209"/>
        <v>0</v>
      </c>
      <c r="BU386" s="9"/>
      <c r="BV386" s="54" t="s">
        <v>75</v>
      </c>
      <c r="BW386" s="9">
        <f t="shared" si="210"/>
        <v>0</v>
      </c>
      <c r="BX386" s="55" t="s">
        <v>139</v>
      </c>
      <c r="BY386" s="9">
        <f t="shared" si="211"/>
        <v>0</v>
      </c>
      <c r="BZ386" s="54" t="s">
        <v>89</v>
      </c>
      <c r="CA386" s="9">
        <f t="shared" si="212"/>
        <v>0</v>
      </c>
      <c r="CB386" s="54" t="s">
        <v>123</v>
      </c>
      <c r="CC386" s="9">
        <f t="shared" si="213"/>
        <v>0</v>
      </c>
      <c r="CD386" s="54" t="s">
        <v>111</v>
      </c>
      <c r="CE386" s="9">
        <f t="shared" si="214"/>
        <v>0</v>
      </c>
      <c r="CF386" s="54" t="s">
        <v>126</v>
      </c>
      <c r="CG386" s="9">
        <f t="shared" si="215"/>
        <v>0</v>
      </c>
      <c r="CH386" s="9"/>
      <c r="CI386" s="54" t="s">
        <v>75</v>
      </c>
      <c r="CJ386" s="9">
        <f t="shared" si="216"/>
        <v>0</v>
      </c>
      <c r="CK386" s="55" t="s">
        <v>139</v>
      </c>
      <c r="CL386" s="9">
        <f t="shared" si="217"/>
        <v>0</v>
      </c>
      <c r="CM386" s="54" t="s">
        <v>89</v>
      </c>
      <c r="CN386" s="9">
        <f t="shared" si="218"/>
        <v>0</v>
      </c>
      <c r="CO386" s="54" t="s">
        <v>123</v>
      </c>
      <c r="CP386" s="9">
        <f t="shared" si="219"/>
        <v>0</v>
      </c>
      <c r="CQ386" s="54" t="s">
        <v>111</v>
      </c>
      <c r="CR386" s="9">
        <f t="shared" si="220"/>
        <v>0</v>
      </c>
      <c r="CS386" s="54" t="s">
        <v>126</v>
      </c>
      <c r="CT386" s="9">
        <f t="shared" si="221"/>
        <v>0</v>
      </c>
    </row>
    <row r="387" spans="1:98" x14ac:dyDescent="0.15">
      <c r="A387" s="33" t="s">
        <v>927</v>
      </c>
      <c r="B387" s="34" t="s">
        <v>928</v>
      </c>
      <c r="C387" s="35" t="s">
        <v>170</v>
      </c>
      <c r="D387" s="35" t="s">
        <v>52</v>
      </c>
      <c r="E387" s="9"/>
      <c r="F387" s="36"/>
      <c r="G387" s="33">
        <v>92</v>
      </c>
      <c r="H387" s="9">
        <v>52</v>
      </c>
      <c r="I387" s="9">
        <v>71</v>
      </c>
      <c r="J387" s="9">
        <v>65.5</v>
      </c>
      <c r="K387" s="9">
        <v>39</v>
      </c>
      <c r="L387" s="9">
        <v>58</v>
      </c>
      <c r="M387" s="4">
        <f t="shared" si="185"/>
        <v>377.5</v>
      </c>
      <c r="N387" s="33"/>
      <c r="O387" s="9">
        <f>IF($D387="理科",IF(AND($M387&gt;='高考-分数线'!$C$2,$G387&gt;='高考-分数线'!$D$2),36,IF($G387&gt;='高考-分数线'!$D$2,18,0)),IF($D387="文科",IF(AND($M387&gt;='高考-分数线'!$C$3,$G387&gt;='高考-分数线'!$D$3),36,IF($G387&gt;='高考-分数线'!$D$3,18,0))))</f>
        <v>0</v>
      </c>
      <c r="P387" s="9">
        <f>IF($D387="理科",IF(AND($M387&gt;='高考-分数线'!$C$2,H387&gt;='高考-分数线'!$E$2),36,IF(H387&gt;='高考-分数线'!$E$2,18,0)),IF($D387="文科",IF(AND($M387&gt;='高考-分数线'!$C$3,H387&gt;='高考-分数线'!$E$3),36,IF(H387&gt;='高考-分数线'!$E$3,18,0))))</f>
        <v>0</v>
      </c>
      <c r="Q387" s="9">
        <f>IF($D387="理科",IF(AND($M387&gt;='高考-分数线'!$C$2,I387&gt;='高考-分数线'!$F$2),36,IF(I387&gt;='高考-分数线'!$F$2,18,0)),IF($D387="文科",IF(AND($M387&gt;='高考-分数线'!$C$3,I387&gt;='高考-分数线'!$F$3),36,IF(I387&gt;='高考-分数线'!$F$3,18,0))))</f>
        <v>0</v>
      </c>
      <c r="R387" s="9">
        <f>IF($D387="理科",IF(AND($M387&gt;='高考-分数线'!$C$2,J387&gt;='高考-分数线'!$G$2),36,IF(J387&gt;='高考-分数线'!$G$2,18,0)),IF($D387="文科",IF(AND($M387&gt;='高考-分数线'!$C$3,J387&gt;='高考-分数线'!$G$3),36,IF(J387&gt;='高考-分数线'!$G$3,18,0))))</f>
        <v>18</v>
      </c>
      <c r="S387" s="9">
        <f>IF($D387="理科",IF(AND($M387&gt;='高考-分数线'!$C$2,K387&gt;='高考-分数线'!$H$2),36,IF(K387&gt;='高考-分数线'!$H$2,18,0)),IF($D387="文科",IF(AND($M387&gt;='高考-分数线'!$C$3,K387&gt;='高考-分数线'!$H$3),36,IF(K387&gt;='高考-分数线'!$H$3,18,0))))</f>
        <v>0</v>
      </c>
      <c r="T387" s="9">
        <f>IF($D387="理科",IF(AND($M387&gt;='高考-分数线'!$C$2,L387&gt;='高考-分数线'!$I$2),36,IF(L387&gt;='高考-分数线'!$I$2,18,0)),IF($D387="文科",IF(AND($M387&gt;='高考-分数线'!$C$3,L387&gt;='高考-分数线'!$I$3),36,IF(L387&gt;='高考-分数线'!$I$3,18,0))))</f>
        <v>0</v>
      </c>
      <c r="U387" s="33"/>
      <c r="V387" s="54" t="s">
        <v>74</v>
      </c>
      <c r="W387" s="9">
        <f t="shared" si="186"/>
        <v>0</v>
      </c>
      <c r="X387" s="54" t="s">
        <v>79</v>
      </c>
      <c r="Y387" s="9">
        <f t="shared" si="187"/>
        <v>0</v>
      </c>
      <c r="Z387" s="54" t="s">
        <v>86</v>
      </c>
      <c r="AA387" s="9">
        <f t="shared" si="188"/>
        <v>0</v>
      </c>
      <c r="AB387" s="54" t="s">
        <v>107</v>
      </c>
      <c r="AC387" s="9">
        <f t="shared" si="189"/>
        <v>1.8</v>
      </c>
      <c r="AD387" s="54" t="s">
        <v>110</v>
      </c>
      <c r="AE387" s="9">
        <f t="shared" si="190"/>
        <v>0</v>
      </c>
      <c r="AF387" s="54" t="s">
        <v>103</v>
      </c>
      <c r="AG387" s="9">
        <f t="shared" si="191"/>
        <v>0</v>
      </c>
      <c r="AH387" s="9"/>
      <c r="AI387" s="9" t="s">
        <v>73</v>
      </c>
      <c r="AJ387" s="9">
        <f t="shared" si="192"/>
        <v>0</v>
      </c>
      <c r="AK387" s="55" t="s">
        <v>79</v>
      </c>
      <c r="AL387" s="9">
        <f t="shared" si="193"/>
        <v>0</v>
      </c>
      <c r="AM387" s="9" t="s">
        <v>85</v>
      </c>
      <c r="AN387" s="9">
        <f t="shared" si="194"/>
        <v>0</v>
      </c>
      <c r="AO387" s="54" t="s">
        <v>105</v>
      </c>
      <c r="AP387" s="9">
        <f t="shared" si="195"/>
        <v>1.8</v>
      </c>
      <c r="AQ387" s="54" t="s">
        <v>111</v>
      </c>
      <c r="AR387" s="9">
        <f t="shared" si="196"/>
        <v>0</v>
      </c>
      <c r="AS387" s="54" t="s">
        <v>103</v>
      </c>
      <c r="AT387" s="9">
        <f t="shared" si="197"/>
        <v>0</v>
      </c>
      <c r="AU387" s="9"/>
      <c r="AV387" s="54" t="s">
        <v>77</v>
      </c>
      <c r="AW387" s="9">
        <f t="shared" si="198"/>
        <v>0</v>
      </c>
      <c r="AX387" s="54" t="s">
        <v>80</v>
      </c>
      <c r="AY387" s="9">
        <f t="shared" si="199"/>
        <v>0</v>
      </c>
      <c r="AZ387" s="54" t="s">
        <v>90</v>
      </c>
      <c r="BA387" s="9">
        <f t="shared" si="200"/>
        <v>0</v>
      </c>
      <c r="BB387" s="54" t="s">
        <v>105</v>
      </c>
      <c r="BC387" s="9">
        <f t="shared" si="201"/>
        <v>2.7</v>
      </c>
      <c r="BD387" s="54" t="s">
        <v>111</v>
      </c>
      <c r="BE387" s="9">
        <f t="shared" si="202"/>
        <v>0</v>
      </c>
      <c r="BF387" s="54" t="s">
        <v>126</v>
      </c>
      <c r="BG387" s="9">
        <f t="shared" si="203"/>
        <v>0</v>
      </c>
      <c r="BH387" s="9"/>
      <c r="BI387" s="54" t="s">
        <v>77</v>
      </c>
      <c r="BJ387" s="9">
        <f t="shared" si="204"/>
        <v>0</v>
      </c>
      <c r="BK387" s="55" t="s">
        <v>80</v>
      </c>
      <c r="BL387" s="9">
        <f t="shared" si="205"/>
        <v>0</v>
      </c>
      <c r="BM387" s="54" t="s">
        <v>90</v>
      </c>
      <c r="BN387" s="9">
        <f t="shared" si="206"/>
        <v>0</v>
      </c>
      <c r="BO387" s="54" t="s">
        <v>105</v>
      </c>
      <c r="BP387" s="9">
        <f t="shared" si="207"/>
        <v>2.7</v>
      </c>
      <c r="BQ387" s="54" t="s">
        <v>111</v>
      </c>
      <c r="BR387" s="9">
        <f t="shared" si="208"/>
        <v>0</v>
      </c>
      <c r="BS387" s="54" t="s">
        <v>126</v>
      </c>
      <c r="BT387" s="9">
        <f t="shared" si="209"/>
        <v>0</v>
      </c>
      <c r="BU387" s="9"/>
      <c r="BV387" s="54" t="s">
        <v>74</v>
      </c>
      <c r="BW387" s="9">
        <f t="shared" si="210"/>
        <v>0</v>
      </c>
      <c r="BX387" s="55" t="s">
        <v>139</v>
      </c>
      <c r="BY387" s="9">
        <f t="shared" si="211"/>
        <v>0</v>
      </c>
      <c r="BZ387" s="54" t="s">
        <v>86</v>
      </c>
      <c r="CA387" s="9">
        <f t="shared" si="212"/>
        <v>0</v>
      </c>
      <c r="CB387" s="54" t="s">
        <v>123</v>
      </c>
      <c r="CC387" s="9">
        <f t="shared" si="213"/>
        <v>4.5</v>
      </c>
      <c r="CD387" s="54" t="s">
        <v>111</v>
      </c>
      <c r="CE387" s="9">
        <f t="shared" si="214"/>
        <v>0</v>
      </c>
      <c r="CF387" s="54" t="s">
        <v>126</v>
      </c>
      <c r="CG387" s="9">
        <f t="shared" si="215"/>
        <v>0</v>
      </c>
      <c r="CH387" s="9"/>
      <c r="CI387" s="54" t="s">
        <v>74</v>
      </c>
      <c r="CJ387" s="9">
        <f t="shared" si="216"/>
        <v>0</v>
      </c>
      <c r="CK387" s="55" t="s">
        <v>139</v>
      </c>
      <c r="CL387" s="9">
        <f t="shared" si="217"/>
        <v>0</v>
      </c>
      <c r="CM387" s="54" t="s">
        <v>86</v>
      </c>
      <c r="CN387" s="9">
        <f t="shared" si="218"/>
        <v>0</v>
      </c>
      <c r="CO387" s="54" t="s">
        <v>123</v>
      </c>
      <c r="CP387" s="9">
        <f t="shared" si="219"/>
        <v>4.5</v>
      </c>
      <c r="CQ387" s="54" t="s">
        <v>111</v>
      </c>
      <c r="CR387" s="9">
        <f t="shared" si="220"/>
        <v>0</v>
      </c>
      <c r="CS387" s="54" t="s">
        <v>126</v>
      </c>
      <c r="CT387" s="9">
        <f t="shared" si="221"/>
        <v>0</v>
      </c>
    </row>
    <row r="388" spans="1:98" x14ac:dyDescent="0.15">
      <c r="A388" s="33" t="s">
        <v>929</v>
      </c>
      <c r="B388" s="34" t="s">
        <v>930</v>
      </c>
      <c r="C388" s="35" t="s">
        <v>170</v>
      </c>
      <c r="D388" s="35" t="s">
        <v>52</v>
      </c>
      <c r="E388" s="9"/>
      <c r="F388" s="36"/>
      <c r="G388" s="33">
        <v>91</v>
      </c>
      <c r="H388" s="9">
        <v>36</v>
      </c>
      <c r="I388" s="9">
        <v>94</v>
      </c>
      <c r="J388" s="9">
        <v>52.5</v>
      </c>
      <c r="K388" s="9">
        <v>44.5</v>
      </c>
      <c r="L388" s="9">
        <v>59</v>
      </c>
      <c r="M388" s="4">
        <f t="shared" ref="M388:M451" si="222">SUM(G388:L388)</f>
        <v>377</v>
      </c>
      <c r="N388" s="33"/>
      <c r="O388" s="9">
        <f>IF($D388="理科",IF(AND($M388&gt;='高考-分数线'!$C$2,$G388&gt;='高考-分数线'!$D$2),36,IF($G388&gt;='高考-分数线'!$D$2,18,0)),IF($D388="文科",IF(AND($M388&gt;='高考-分数线'!$C$3,$G388&gt;='高考-分数线'!$D$3),36,IF($G388&gt;='高考-分数线'!$D$3,18,0))))</f>
        <v>0</v>
      </c>
      <c r="P388" s="9">
        <f>IF($D388="理科",IF(AND($M388&gt;='高考-分数线'!$C$2,H388&gt;='高考-分数线'!$E$2),36,IF(H388&gt;='高考-分数线'!$E$2,18,0)),IF($D388="文科",IF(AND($M388&gt;='高考-分数线'!$C$3,H388&gt;='高考-分数线'!$E$3),36,IF(H388&gt;='高考-分数线'!$E$3,18,0))))</f>
        <v>0</v>
      </c>
      <c r="Q388" s="9">
        <f>IF($D388="理科",IF(AND($M388&gt;='高考-分数线'!$C$2,I388&gt;='高考-分数线'!$F$2),36,IF(I388&gt;='高考-分数线'!$F$2,18,0)),IF($D388="文科",IF(AND($M388&gt;='高考-分数线'!$C$3,I388&gt;='高考-分数线'!$F$3),36,IF(I388&gt;='高考-分数线'!$F$3,18,0))))</f>
        <v>0</v>
      </c>
      <c r="R388" s="9">
        <f>IF($D388="理科",IF(AND($M388&gt;='高考-分数线'!$C$2,J388&gt;='高考-分数线'!$G$2),36,IF(J388&gt;='高考-分数线'!$G$2,18,0)),IF($D388="文科",IF(AND($M388&gt;='高考-分数线'!$C$3,J388&gt;='高考-分数线'!$G$3),36,IF(J388&gt;='高考-分数线'!$G$3,18,0))))</f>
        <v>0</v>
      </c>
      <c r="S388" s="9">
        <f>IF($D388="理科",IF(AND($M388&gt;='高考-分数线'!$C$2,K388&gt;='高考-分数线'!$H$2),36,IF(K388&gt;='高考-分数线'!$H$2,18,0)),IF($D388="文科",IF(AND($M388&gt;='高考-分数线'!$C$3,K388&gt;='高考-分数线'!$H$3),36,IF(K388&gt;='高考-分数线'!$H$3,18,0))))</f>
        <v>0</v>
      </c>
      <c r="T388" s="9">
        <f>IF($D388="理科",IF(AND($M388&gt;='高考-分数线'!$C$2,L388&gt;='高考-分数线'!$I$2),36,IF(L388&gt;='高考-分数线'!$I$2,18,0)),IF($D388="文科",IF(AND($M388&gt;='高考-分数线'!$C$3,L388&gt;='高考-分数线'!$I$3),36,IF(L388&gt;='高考-分数线'!$I$3,18,0))))</f>
        <v>0</v>
      </c>
      <c r="U388" s="33"/>
      <c r="V388" s="54" t="s">
        <v>78</v>
      </c>
      <c r="W388" s="9">
        <f t="shared" si="186"/>
        <v>0</v>
      </c>
      <c r="X388" s="54" t="s">
        <v>79</v>
      </c>
      <c r="Y388" s="9">
        <f t="shared" si="187"/>
        <v>0</v>
      </c>
      <c r="Z388" s="54" t="s">
        <v>86</v>
      </c>
      <c r="AA388" s="9">
        <f t="shared" si="188"/>
        <v>0</v>
      </c>
      <c r="AB388" s="54" t="s">
        <v>105</v>
      </c>
      <c r="AC388" s="9">
        <f t="shared" si="189"/>
        <v>0</v>
      </c>
      <c r="AD388" s="54" t="s">
        <v>110</v>
      </c>
      <c r="AE388" s="9">
        <f t="shared" si="190"/>
        <v>0</v>
      </c>
      <c r="AF388" s="54" t="s">
        <v>112</v>
      </c>
      <c r="AG388" s="9">
        <f t="shared" si="191"/>
        <v>0</v>
      </c>
      <c r="AH388" s="9"/>
      <c r="AI388" s="9" t="s">
        <v>77</v>
      </c>
      <c r="AJ388" s="9">
        <f t="shared" si="192"/>
        <v>0</v>
      </c>
      <c r="AK388" s="55" t="s">
        <v>80</v>
      </c>
      <c r="AL388" s="9">
        <f t="shared" si="193"/>
        <v>0</v>
      </c>
      <c r="AM388" s="9" t="s">
        <v>87</v>
      </c>
      <c r="AN388" s="9">
        <f t="shared" si="194"/>
        <v>0</v>
      </c>
      <c r="AO388" s="54" t="s">
        <v>107</v>
      </c>
      <c r="AP388" s="9">
        <f t="shared" si="195"/>
        <v>0</v>
      </c>
      <c r="AQ388" s="54" t="s">
        <v>110</v>
      </c>
      <c r="AR388" s="9">
        <f t="shared" si="196"/>
        <v>0</v>
      </c>
      <c r="AS388" s="54" t="s">
        <v>103</v>
      </c>
      <c r="AT388" s="9">
        <f t="shared" si="197"/>
        <v>0</v>
      </c>
      <c r="AU388" s="9"/>
      <c r="AV388" s="54" t="s">
        <v>77</v>
      </c>
      <c r="AW388" s="9">
        <f t="shared" si="198"/>
        <v>0</v>
      </c>
      <c r="AX388" s="54" t="s">
        <v>132</v>
      </c>
      <c r="AY388" s="9">
        <f t="shared" si="199"/>
        <v>0</v>
      </c>
      <c r="AZ388" s="54" t="s">
        <v>86</v>
      </c>
      <c r="BA388" s="9">
        <f t="shared" si="200"/>
        <v>0</v>
      </c>
      <c r="BB388" s="54" t="s">
        <v>107</v>
      </c>
      <c r="BC388" s="9">
        <f t="shared" si="201"/>
        <v>0</v>
      </c>
      <c r="BD388" s="54" t="s">
        <v>128</v>
      </c>
      <c r="BE388" s="9">
        <f t="shared" si="202"/>
        <v>0</v>
      </c>
      <c r="BF388" s="54" t="s">
        <v>103</v>
      </c>
      <c r="BG388" s="9">
        <f t="shared" si="203"/>
        <v>0</v>
      </c>
      <c r="BH388" s="9"/>
      <c r="BI388" s="54" t="s">
        <v>77</v>
      </c>
      <c r="BJ388" s="9">
        <f t="shared" si="204"/>
        <v>0</v>
      </c>
      <c r="BK388" s="55" t="s">
        <v>132</v>
      </c>
      <c r="BL388" s="9">
        <f t="shared" si="205"/>
        <v>0</v>
      </c>
      <c r="BM388" s="54" t="s">
        <v>86</v>
      </c>
      <c r="BN388" s="9">
        <f t="shared" si="206"/>
        <v>0</v>
      </c>
      <c r="BO388" s="54" t="s">
        <v>107</v>
      </c>
      <c r="BP388" s="9">
        <f t="shared" si="207"/>
        <v>0</v>
      </c>
      <c r="BQ388" s="54" t="s">
        <v>128</v>
      </c>
      <c r="BR388" s="9">
        <f t="shared" si="208"/>
        <v>0</v>
      </c>
      <c r="BS388" s="54" t="s">
        <v>103</v>
      </c>
      <c r="BT388" s="9">
        <f t="shared" si="209"/>
        <v>0</v>
      </c>
      <c r="BU388" s="9"/>
      <c r="BV388" s="54" t="s">
        <v>136</v>
      </c>
      <c r="BW388" s="9">
        <f t="shared" si="210"/>
        <v>0</v>
      </c>
      <c r="BX388" s="55" t="s">
        <v>80</v>
      </c>
      <c r="BY388" s="9">
        <f t="shared" si="211"/>
        <v>0</v>
      </c>
      <c r="BZ388" s="54" t="s">
        <v>90</v>
      </c>
      <c r="CA388" s="9">
        <f t="shared" si="212"/>
        <v>0</v>
      </c>
      <c r="CB388" s="54" t="s">
        <v>105</v>
      </c>
      <c r="CC388" s="9">
        <f t="shared" si="213"/>
        <v>0</v>
      </c>
      <c r="CD388" s="54" t="s">
        <v>108</v>
      </c>
      <c r="CE388" s="9">
        <f t="shared" si="214"/>
        <v>0</v>
      </c>
      <c r="CF388" s="54" t="s">
        <v>126</v>
      </c>
      <c r="CG388" s="9">
        <f t="shared" si="215"/>
        <v>0</v>
      </c>
      <c r="CH388" s="9"/>
      <c r="CI388" s="54" t="s">
        <v>136</v>
      </c>
      <c r="CJ388" s="9">
        <f t="shared" si="216"/>
        <v>0</v>
      </c>
      <c r="CK388" s="55" t="s">
        <v>80</v>
      </c>
      <c r="CL388" s="9">
        <f t="shared" si="217"/>
        <v>0</v>
      </c>
      <c r="CM388" s="54" t="s">
        <v>90</v>
      </c>
      <c r="CN388" s="9">
        <f t="shared" si="218"/>
        <v>0</v>
      </c>
      <c r="CO388" s="54" t="s">
        <v>105</v>
      </c>
      <c r="CP388" s="9">
        <f t="shared" si="219"/>
        <v>0</v>
      </c>
      <c r="CQ388" s="54" t="s">
        <v>108</v>
      </c>
      <c r="CR388" s="9">
        <f t="shared" si="220"/>
        <v>0</v>
      </c>
      <c r="CS388" s="54" t="s">
        <v>126</v>
      </c>
      <c r="CT388" s="9">
        <f t="shared" si="221"/>
        <v>0</v>
      </c>
    </row>
    <row r="389" spans="1:98" x14ac:dyDescent="0.15">
      <c r="A389" s="33" t="s">
        <v>931</v>
      </c>
      <c r="B389" s="34" t="s">
        <v>932</v>
      </c>
      <c r="C389" s="35" t="s">
        <v>170</v>
      </c>
      <c r="D389" s="35" t="s">
        <v>52</v>
      </c>
      <c r="E389" s="9"/>
      <c r="F389" s="36"/>
      <c r="G389" s="33">
        <v>93</v>
      </c>
      <c r="H389" s="9">
        <v>56</v>
      </c>
      <c r="I389" s="9">
        <v>76</v>
      </c>
      <c r="J389" s="9">
        <v>51</v>
      </c>
      <c r="K389" s="9">
        <v>55.5</v>
      </c>
      <c r="L389" s="9">
        <v>44</v>
      </c>
      <c r="M389" s="4">
        <f t="shared" si="222"/>
        <v>375.5</v>
      </c>
      <c r="N389" s="33"/>
      <c r="O389" s="9">
        <f>IF($D389="理科",IF(AND($M389&gt;='高考-分数线'!$C$2,$G389&gt;='高考-分数线'!$D$2),36,IF($G389&gt;='高考-分数线'!$D$2,18,0)),IF($D389="文科",IF(AND($M389&gt;='高考-分数线'!$C$3,$G389&gt;='高考-分数线'!$D$3),36,IF($G389&gt;='高考-分数线'!$D$3,18,0))))</f>
        <v>0</v>
      </c>
      <c r="P389" s="9">
        <f>IF($D389="理科",IF(AND($M389&gt;='高考-分数线'!$C$2,H389&gt;='高考-分数线'!$E$2),36,IF(H389&gt;='高考-分数线'!$E$2,18,0)),IF($D389="文科",IF(AND($M389&gt;='高考-分数线'!$C$3,H389&gt;='高考-分数线'!$E$3),36,IF(H389&gt;='高考-分数线'!$E$3,18,0))))</f>
        <v>0</v>
      </c>
      <c r="Q389" s="9">
        <f>IF($D389="理科",IF(AND($M389&gt;='高考-分数线'!$C$2,I389&gt;='高考-分数线'!$F$2),36,IF(I389&gt;='高考-分数线'!$F$2,18,0)),IF($D389="文科",IF(AND($M389&gt;='高考-分数线'!$C$3,I389&gt;='高考-分数线'!$F$3),36,IF(I389&gt;='高考-分数线'!$F$3,18,0))))</f>
        <v>0</v>
      </c>
      <c r="R389" s="9">
        <f>IF($D389="理科",IF(AND($M389&gt;='高考-分数线'!$C$2,J389&gt;='高考-分数线'!$G$2),36,IF(J389&gt;='高考-分数线'!$G$2,18,0)),IF($D389="文科",IF(AND($M389&gt;='高考-分数线'!$C$3,J389&gt;='高考-分数线'!$G$3),36,IF(J389&gt;='高考-分数线'!$G$3,18,0))))</f>
        <v>0</v>
      </c>
      <c r="S389" s="9">
        <f>IF($D389="理科",IF(AND($M389&gt;='高考-分数线'!$C$2,K389&gt;='高考-分数线'!$H$2),36,IF(K389&gt;='高考-分数线'!$H$2,18,0)),IF($D389="文科",IF(AND($M389&gt;='高考-分数线'!$C$3,K389&gt;='高考-分数线'!$H$3),36,IF(K389&gt;='高考-分数线'!$H$3,18,0))))</f>
        <v>0</v>
      </c>
      <c r="T389" s="9">
        <f>IF($D389="理科",IF(AND($M389&gt;='高考-分数线'!$C$2,L389&gt;='高考-分数线'!$I$2),36,IF(L389&gt;='高考-分数线'!$I$2,18,0)),IF($D389="文科",IF(AND($M389&gt;='高考-分数线'!$C$3,L389&gt;='高考-分数线'!$I$3),36,IF(L389&gt;='高考-分数线'!$I$3,18,0))))</f>
        <v>0</v>
      </c>
      <c r="U389" s="33"/>
      <c r="V389" s="54" t="s">
        <v>73</v>
      </c>
      <c r="W389" s="9">
        <f t="shared" ref="W389:W452" si="223">$O389*0.5*2/10</f>
        <v>0</v>
      </c>
      <c r="X389" s="54" t="s">
        <v>80</v>
      </c>
      <c r="Y389" s="9">
        <f t="shared" ref="Y389:Y452" si="224">$P389*0.5*2/10</f>
        <v>0</v>
      </c>
      <c r="Z389" s="54" t="s">
        <v>89</v>
      </c>
      <c r="AA389" s="9">
        <f t="shared" ref="AA389:AA452" si="225">$Q389*0.5*2/10</f>
        <v>0</v>
      </c>
      <c r="AB389" s="54" t="s">
        <v>123</v>
      </c>
      <c r="AC389" s="9">
        <f t="shared" ref="AC389:AC452" si="226">$R389*0.5*2/10</f>
        <v>0</v>
      </c>
      <c r="AD389" s="54" t="s">
        <v>110</v>
      </c>
      <c r="AE389" s="9">
        <f t="shared" ref="AE389:AE452" si="227">$S389*0.5*2/10</f>
        <v>0</v>
      </c>
      <c r="AF389" s="54" t="s">
        <v>103</v>
      </c>
      <c r="AG389" s="9">
        <f t="shared" ref="AG389:AG452" si="228">$T389*0.5*2/10</f>
        <v>0</v>
      </c>
      <c r="AH389" s="9"/>
      <c r="AI389" s="9" t="s">
        <v>75</v>
      </c>
      <c r="AJ389" s="9">
        <f t="shared" ref="AJ389:AJ452" si="229">$O389*0.5*2/10</f>
        <v>0</v>
      </c>
      <c r="AK389" s="55" t="s">
        <v>80</v>
      </c>
      <c r="AL389" s="9">
        <f t="shared" ref="AL389:AL452" si="230">$P389*0.5*2/10</f>
        <v>0</v>
      </c>
      <c r="AM389" s="9" t="s">
        <v>85</v>
      </c>
      <c r="AN389" s="9">
        <f t="shared" ref="AN389:AN452" si="231">$Q389*0.5*2/10</f>
        <v>0</v>
      </c>
      <c r="AO389" s="54" t="s">
        <v>123</v>
      </c>
      <c r="AP389" s="9">
        <f t="shared" ref="AP389:AP452" si="232">$R389*0.5*2/10</f>
        <v>0</v>
      </c>
      <c r="AQ389" s="54" t="s">
        <v>111</v>
      </c>
      <c r="AR389" s="9">
        <f t="shared" ref="AR389:AR452" si="233">$S389*0.5*2/10</f>
        <v>0</v>
      </c>
      <c r="AS389" s="54" t="s">
        <v>103</v>
      </c>
      <c r="AT389" s="9">
        <f t="shared" ref="AT389:AT452" si="234">$T389*0.5*2/10</f>
        <v>0</v>
      </c>
      <c r="AU389" s="9"/>
      <c r="AV389" s="54" t="s">
        <v>75</v>
      </c>
      <c r="AW389" s="9">
        <f t="shared" ref="AW389:AW452" si="235">$O389*0.5*3/10</f>
        <v>0</v>
      </c>
      <c r="AX389" s="54" t="s">
        <v>79</v>
      </c>
      <c r="AY389" s="9">
        <f t="shared" ref="AY389:AY452" si="236">$P389*0.5*3/10</f>
        <v>0</v>
      </c>
      <c r="AZ389" s="54" t="s">
        <v>89</v>
      </c>
      <c r="BA389" s="9">
        <f t="shared" ref="BA389:BA452" si="237">$Q389*0.5*3/10</f>
        <v>0</v>
      </c>
      <c r="BB389" s="54" t="s">
        <v>123</v>
      </c>
      <c r="BC389" s="9">
        <f t="shared" ref="BC389:BC452" si="238">$R389*0.5*3/10</f>
        <v>0</v>
      </c>
      <c r="BD389" s="54" t="s">
        <v>133</v>
      </c>
      <c r="BE389" s="9">
        <f t="shared" ref="BE389:BE452" si="239">$S389*0.5*3/10</f>
        <v>0</v>
      </c>
      <c r="BF389" s="54" t="s">
        <v>103</v>
      </c>
      <c r="BG389" s="9">
        <f t="shared" ref="BG389:BG452" si="240">$T389*0.5*3/10</f>
        <v>0</v>
      </c>
      <c r="BH389" s="9"/>
      <c r="BI389" s="54" t="s">
        <v>75</v>
      </c>
      <c r="BJ389" s="9">
        <f t="shared" ref="BJ389:BJ452" si="241">$O389*0.5*3/10</f>
        <v>0</v>
      </c>
      <c r="BK389" s="55" t="s">
        <v>79</v>
      </c>
      <c r="BL389" s="9">
        <f t="shared" ref="BL389:BL452" si="242">$P389*0.5*3/10</f>
        <v>0</v>
      </c>
      <c r="BM389" s="54" t="s">
        <v>89</v>
      </c>
      <c r="BN389" s="9">
        <f t="shared" ref="BN389:BN452" si="243">$Q389*0.5*3/10</f>
        <v>0</v>
      </c>
      <c r="BO389" s="54" t="s">
        <v>123</v>
      </c>
      <c r="BP389" s="9">
        <f t="shared" ref="BP389:BP452" si="244">$R389*0.5*3/10</f>
        <v>0</v>
      </c>
      <c r="BQ389" s="54" t="s">
        <v>133</v>
      </c>
      <c r="BR389" s="9">
        <f t="shared" ref="BR389:BR452" si="245">$S389*0.5*3/10</f>
        <v>0</v>
      </c>
      <c r="BS389" s="54" t="s">
        <v>103</v>
      </c>
      <c r="BT389" s="9">
        <f t="shared" ref="BT389:BT452" si="246">$T389*0.5*3/10</f>
        <v>0</v>
      </c>
      <c r="BU389" s="9"/>
      <c r="BV389" s="54" t="s">
        <v>75</v>
      </c>
      <c r="BW389" s="9">
        <f t="shared" ref="BW389:BW452" si="247">$O389*0.5*5/10</f>
        <v>0</v>
      </c>
      <c r="BX389" s="55" t="s">
        <v>139</v>
      </c>
      <c r="BY389" s="9">
        <f t="shared" ref="BY389:BY452" si="248">$P389*0.5*5/10</f>
        <v>0</v>
      </c>
      <c r="BZ389" s="54" t="s">
        <v>89</v>
      </c>
      <c r="CA389" s="9">
        <f t="shared" ref="CA389:CA452" si="249">$Q389*0.5*5/10</f>
        <v>0</v>
      </c>
      <c r="CB389" s="54" t="s">
        <v>123</v>
      </c>
      <c r="CC389" s="9">
        <f t="shared" ref="CC389:CC452" si="250">$R389*0.5*5/10</f>
        <v>0</v>
      </c>
      <c r="CD389" s="54" t="s">
        <v>111</v>
      </c>
      <c r="CE389" s="9">
        <f t="shared" ref="CE389:CE452" si="251">$S389*0.5*5/10</f>
        <v>0</v>
      </c>
      <c r="CF389" s="54" t="s">
        <v>126</v>
      </c>
      <c r="CG389" s="9">
        <f t="shared" ref="CG389:CG452" si="252">$T389*0.5*5/10</f>
        <v>0</v>
      </c>
      <c r="CH389" s="9"/>
      <c r="CI389" s="54" t="s">
        <v>75</v>
      </c>
      <c r="CJ389" s="9">
        <f t="shared" ref="CJ389:CJ452" si="253">$O389*0.5*5/10</f>
        <v>0</v>
      </c>
      <c r="CK389" s="55" t="s">
        <v>139</v>
      </c>
      <c r="CL389" s="9">
        <f t="shared" ref="CL389:CL452" si="254">$P389*0.5*5/10</f>
        <v>0</v>
      </c>
      <c r="CM389" s="54" t="s">
        <v>89</v>
      </c>
      <c r="CN389" s="9">
        <f t="shared" ref="CN389:CN452" si="255">$Q389*0.5*5/10</f>
        <v>0</v>
      </c>
      <c r="CO389" s="54" t="s">
        <v>123</v>
      </c>
      <c r="CP389" s="9">
        <f t="shared" ref="CP389:CP452" si="256">$R389*0.5*5/10</f>
        <v>0</v>
      </c>
      <c r="CQ389" s="54" t="s">
        <v>111</v>
      </c>
      <c r="CR389" s="9">
        <f t="shared" ref="CR389:CR452" si="257">$S389*0.5*5/10</f>
        <v>0</v>
      </c>
      <c r="CS389" s="54" t="s">
        <v>126</v>
      </c>
      <c r="CT389" s="9">
        <f t="shared" ref="CT389:CT452" si="258">$T389*0.5*5/10</f>
        <v>0</v>
      </c>
    </row>
    <row r="390" spans="1:98" x14ac:dyDescent="0.15">
      <c r="A390" s="33" t="s">
        <v>933</v>
      </c>
      <c r="B390" s="34" t="s">
        <v>934</v>
      </c>
      <c r="C390" s="35" t="s">
        <v>170</v>
      </c>
      <c r="D390" s="35" t="s">
        <v>52</v>
      </c>
      <c r="E390" s="9"/>
      <c r="F390" s="36"/>
      <c r="G390" s="33">
        <v>97</v>
      </c>
      <c r="H390" s="9">
        <v>31</v>
      </c>
      <c r="I390" s="9">
        <v>57</v>
      </c>
      <c r="J390" s="9">
        <v>59</v>
      </c>
      <c r="K390" s="9">
        <v>68</v>
      </c>
      <c r="L390" s="9">
        <v>63</v>
      </c>
      <c r="M390" s="4">
        <f t="shared" si="222"/>
        <v>375</v>
      </c>
      <c r="N390" s="33"/>
      <c r="O390" s="9">
        <f>IF($D390="理科",IF(AND($M390&gt;='高考-分数线'!$C$2,$G390&gt;='高考-分数线'!$D$2),36,IF($G390&gt;='高考-分数线'!$D$2,18,0)),IF($D390="文科",IF(AND($M390&gt;='高考-分数线'!$C$3,$G390&gt;='高考-分数线'!$D$3),36,IF($G390&gt;='高考-分数线'!$D$3,18,0))))</f>
        <v>0</v>
      </c>
      <c r="P390" s="9">
        <f>IF($D390="理科",IF(AND($M390&gt;='高考-分数线'!$C$2,H390&gt;='高考-分数线'!$E$2),36,IF(H390&gt;='高考-分数线'!$E$2,18,0)),IF($D390="文科",IF(AND($M390&gt;='高考-分数线'!$C$3,H390&gt;='高考-分数线'!$E$3),36,IF(H390&gt;='高考-分数线'!$E$3,18,0))))</f>
        <v>0</v>
      </c>
      <c r="Q390" s="9">
        <f>IF($D390="理科",IF(AND($M390&gt;='高考-分数线'!$C$2,I390&gt;='高考-分数线'!$F$2),36,IF(I390&gt;='高考-分数线'!$F$2,18,0)),IF($D390="文科",IF(AND($M390&gt;='高考-分数线'!$C$3,I390&gt;='高考-分数线'!$F$3),36,IF(I390&gt;='高考-分数线'!$F$3,18,0))))</f>
        <v>0</v>
      </c>
      <c r="R390" s="9">
        <f>IF($D390="理科",IF(AND($M390&gt;='高考-分数线'!$C$2,J390&gt;='高考-分数线'!$G$2),36,IF(J390&gt;='高考-分数线'!$G$2,18,0)),IF($D390="文科",IF(AND($M390&gt;='高考-分数线'!$C$3,J390&gt;='高考-分数线'!$G$3),36,IF(J390&gt;='高考-分数线'!$G$3,18,0))))</f>
        <v>0</v>
      </c>
      <c r="S390" s="9">
        <f>IF($D390="理科",IF(AND($M390&gt;='高考-分数线'!$C$2,K390&gt;='高考-分数线'!$H$2),36,IF(K390&gt;='高考-分数线'!$H$2,18,0)),IF($D390="文科",IF(AND($M390&gt;='高考-分数线'!$C$3,K390&gt;='高考-分数线'!$H$3),36,IF(K390&gt;='高考-分数线'!$H$3,18,0))))</f>
        <v>18</v>
      </c>
      <c r="T390" s="9">
        <f>IF($D390="理科",IF(AND($M390&gt;='高考-分数线'!$C$2,L390&gt;='高考-分数线'!$I$2),36,IF(L390&gt;='高考-分数线'!$I$2,18,0)),IF($D390="文科",IF(AND($M390&gt;='高考-分数线'!$C$3,L390&gt;='高考-分数线'!$I$3),36,IF(L390&gt;='高考-分数线'!$I$3,18,0))))</f>
        <v>0</v>
      </c>
      <c r="U390" s="33"/>
      <c r="V390" s="54" t="s">
        <v>75</v>
      </c>
      <c r="W390" s="9">
        <f t="shared" si="223"/>
        <v>0</v>
      </c>
      <c r="X390" s="54" t="s">
        <v>80</v>
      </c>
      <c r="Y390" s="9">
        <f t="shared" si="224"/>
        <v>0</v>
      </c>
      <c r="Z390" s="54" t="s">
        <v>89</v>
      </c>
      <c r="AA390" s="9">
        <f t="shared" si="225"/>
        <v>0</v>
      </c>
      <c r="AB390" s="54" t="s">
        <v>123</v>
      </c>
      <c r="AC390" s="9">
        <f t="shared" si="226"/>
        <v>0</v>
      </c>
      <c r="AD390" s="54" t="s">
        <v>111</v>
      </c>
      <c r="AE390" s="9">
        <f t="shared" si="227"/>
        <v>1.8</v>
      </c>
      <c r="AF390" s="54" t="s">
        <v>103</v>
      </c>
      <c r="AG390" s="9">
        <f t="shared" si="228"/>
        <v>0</v>
      </c>
      <c r="AH390" s="9"/>
      <c r="AI390" s="9" t="s">
        <v>73</v>
      </c>
      <c r="AJ390" s="9">
        <f t="shared" si="229"/>
        <v>0</v>
      </c>
      <c r="AK390" s="55" t="s">
        <v>80</v>
      </c>
      <c r="AL390" s="9">
        <f t="shared" si="230"/>
        <v>0</v>
      </c>
      <c r="AM390" s="9" t="s">
        <v>85</v>
      </c>
      <c r="AN390" s="9">
        <f t="shared" si="231"/>
        <v>0</v>
      </c>
      <c r="AO390" s="54" t="s">
        <v>105</v>
      </c>
      <c r="AP390" s="9">
        <f t="shared" si="232"/>
        <v>0</v>
      </c>
      <c r="AQ390" s="54" t="s">
        <v>110</v>
      </c>
      <c r="AR390" s="9">
        <f t="shared" si="233"/>
        <v>1.8</v>
      </c>
      <c r="AS390" s="54" t="s">
        <v>103</v>
      </c>
      <c r="AT390" s="9">
        <f t="shared" si="234"/>
        <v>0</v>
      </c>
      <c r="AU390" s="9"/>
      <c r="AV390" s="54" t="s">
        <v>73</v>
      </c>
      <c r="AW390" s="9">
        <f t="shared" si="235"/>
        <v>0</v>
      </c>
      <c r="AX390" s="54" t="s">
        <v>132</v>
      </c>
      <c r="AY390" s="9">
        <f t="shared" si="236"/>
        <v>0</v>
      </c>
      <c r="AZ390" s="54" t="s">
        <v>86</v>
      </c>
      <c r="BA390" s="9">
        <f t="shared" si="237"/>
        <v>0</v>
      </c>
      <c r="BB390" s="54" t="s">
        <v>105</v>
      </c>
      <c r="BC390" s="9">
        <f t="shared" si="238"/>
        <v>0</v>
      </c>
      <c r="BD390" s="54" t="s">
        <v>133</v>
      </c>
      <c r="BE390" s="9">
        <f t="shared" si="239"/>
        <v>2.7</v>
      </c>
      <c r="BF390" s="54" t="s">
        <v>126</v>
      </c>
      <c r="BG390" s="9">
        <f t="shared" si="240"/>
        <v>0</v>
      </c>
      <c r="BH390" s="9"/>
      <c r="BI390" s="54" t="s">
        <v>73</v>
      </c>
      <c r="BJ390" s="9">
        <f t="shared" si="241"/>
        <v>0</v>
      </c>
      <c r="BK390" s="55" t="s">
        <v>132</v>
      </c>
      <c r="BL390" s="9">
        <f t="shared" si="242"/>
        <v>0</v>
      </c>
      <c r="BM390" s="54" t="s">
        <v>86</v>
      </c>
      <c r="BN390" s="9">
        <f t="shared" si="243"/>
        <v>0</v>
      </c>
      <c r="BO390" s="54" t="s">
        <v>105</v>
      </c>
      <c r="BP390" s="9">
        <f t="shared" si="244"/>
        <v>0</v>
      </c>
      <c r="BQ390" s="54" t="s">
        <v>133</v>
      </c>
      <c r="BR390" s="9">
        <f t="shared" si="245"/>
        <v>2.7</v>
      </c>
      <c r="BS390" s="54" t="s">
        <v>126</v>
      </c>
      <c r="BT390" s="9">
        <f t="shared" si="246"/>
        <v>0</v>
      </c>
      <c r="BU390" s="9"/>
      <c r="BV390" s="54" t="s">
        <v>73</v>
      </c>
      <c r="BW390" s="9">
        <f t="shared" si="247"/>
        <v>0</v>
      </c>
      <c r="BX390" s="55" t="s">
        <v>84</v>
      </c>
      <c r="BY390" s="9">
        <f t="shared" si="248"/>
        <v>0</v>
      </c>
      <c r="BZ390" s="54" t="s">
        <v>85</v>
      </c>
      <c r="CA390" s="9">
        <f t="shared" si="249"/>
        <v>0</v>
      </c>
      <c r="CB390" s="54" t="s">
        <v>105</v>
      </c>
      <c r="CC390" s="9">
        <f t="shared" si="250"/>
        <v>0</v>
      </c>
      <c r="CD390" s="54" t="s">
        <v>108</v>
      </c>
      <c r="CE390" s="9">
        <f t="shared" si="251"/>
        <v>4.5</v>
      </c>
      <c r="CF390" s="54" t="s">
        <v>112</v>
      </c>
      <c r="CG390" s="9">
        <f t="shared" si="252"/>
        <v>0</v>
      </c>
      <c r="CH390" s="9"/>
      <c r="CI390" s="54" t="s">
        <v>73</v>
      </c>
      <c r="CJ390" s="9">
        <f t="shared" si="253"/>
        <v>0</v>
      </c>
      <c r="CK390" s="55" t="s">
        <v>84</v>
      </c>
      <c r="CL390" s="9">
        <f t="shared" si="254"/>
        <v>0</v>
      </c>
      <c r="CM390" s="54" t="s">
        <v>85</v>
      </c>
      <c r="CN390" s="9">
        <f t="shared" si="255"/>
        <v>0</v>
      </c>
      <c r="CO390" s="54" t="s">
        <v>105</v>
      </c>
      <c r="CP390" s="9">
        <f t="shared" si="256"/>
        <v>0</v>
      </c>
      <c r="CQ390" s="54" t="s">
        <v>108</v>
      </c>
      <c r="CR390" s="9">
        <f t="shared" si="257"/>
        <v>4.5</v>
      </c>
      <c r="CS390" s="54" t="s">
        <v>112</v>
      </c>
      <c r="CT390" s="9">
        <f t="shared" si="258"/>
        <v>0</v>
      </c>
    </row>
    <row r="391" spans="1:98" x14ac:dyDescent="0.15">
      <c r="A391" s="33" t="s">
        <v>935</v>
      </c>
      <c r="B391" s="34" t="s">
        <v>936</v>
      </c>
      <c r="C391" s="35" t="s">
        <v>170</v>
      </c>
      <c r="D391" s="35" t="s">
        <v>52</v>
      </c>
      <c r="E391" s="9"/>
      <c r="F391" s="36"/>
      <c r="G391" s="33">
        <v>99</v>
      </c>
      <c r="H391" s="9">
        <v>33</v>
      </c>
      <c r="I391" s="9">
        <v>86</v>
      </c>
      <c r="J391" s="9">
        <v>58.5</v>
      </c>
      <c r="K391" s="9">
        <v>53.5</v>
      </c>
      <c r="L391" s="9">
        <v>44</v>
      </c>
      <c r="M391" s="4">
        <f t="shared" si="222"/>
        <v>374</v>
      </c>
      <c r="N391" s="33"/>
      <c r="O391" s="9">
        <f>IF($D391="理科",IF(AND($M391&gt;='高考-分数线'!$C$2,$G391&gt;='高考-分数线'!$D$2),36,IF($G391&gt;='高考-分数线'!$D$2,18,0)),IF($D391="文科",IF(AND($M391&gt;='高考-分数线'!$C$3,$G391&gt;='高考-分数线'!$D$3),36,IF($G391&gt;='高考-分数线'!$D$3,18,0))))</f>
        <v>0</v>
      </c>
      <c r="P391" s="9">
        <f>IF($D391="理科",IF(AND($M391&gt;='高考-分数线'!$C$2,H391&gt;='高考-分数线'!$E$2),36,IF(H391&gt;='高考-分数线'!$E$2,18,0)),IF($D391="文科",IF(AND($M391&gt;='高考-分数线'!$C$3,H391&gt;='高考-分数线'!$E$3),36,IF(H391&gt;='高考-分数线'!$E$3,18,0))))</f>
        <v>0</v>
      </c>
      <c r="Q391" s="9">
        <f>IF($D391="理科",IF(AND($M391&gt;='高考-分数线'!$C$2,I391&gt;='高考-分数线'!$F$2),36,IF(I391&gt;='高考-分数线'!$F$2,18,0)),IF($D391="文科",IF(AND($M391&gt;='高考-分数线'!$C$3,I391&gt;='高考-分数线'!$F$3),36,IF(I391&gt;='高考-分数线'!$F$3,18,0))))</f>
        <v>0</v>
      </c>
      <c r="R391" s="9">
        <f>IF($D391="理科",IF(AND($M391&gt;='高考-分数线'!$C$2,J391&gt;='高考-分数线'!$G$2),36,IF(J391&gt;='高考-分数线'!$G$2,18,0)),IF($D391="文科",IF(AND($M391&gt;='高考-分数线'!$C$3,J391&gt;='高考-分数线'!$G$3),36,IF(J391&gt;='高考-分数线'!$G$3,18,0))))</f>
        <v>0</v>
      </c>
      <c r="S391" s="9">
        <f>IF($D391="理科",IF(AND($M391&gt;='高考-分数线'!$C$2,K391&gt;='高考-分数线'!$H$2),36,IF(K391&gt;='高考-分数线'!$H$2,18,0)),IF($D391="文科",IF(AND($M391&gt;='高考-分数线'!$C$3,K391&gt;='高考-分数线'!$H$3),36,IF(K391&gt;='高考-分数线'!$H$3,18,0))))</f>
        <v>0</v>
      </c>
      <c r="T391" s="9">
        <f>IF($D391="理科",IF(AND($M391&gt;='高考-分数线'!$C$2,L391&gt;='高考-分数线'!$I$2),36,IF(L391&gt;='高考-分数线'!$I$2,18,0)),IF($D391="文科",IF(AND($M391&gt;='高考-分数线'!$C$3,L391&gt;='高考-分数线'!$I$3),36,IF(L391&gt;='高考-分数线'!$I$3,18,0))))</f>
        <v>0</v>
      </c>
      <c r="U391" s="33"/>
      <c r="V391" s="54" t="s">
        <v>75</v>
      </c>
      <c r="W391" s="9">
        <f t="shared" si="223"/>
        <v>0</v>
      </c>
      <c r="X391" s="54" t="s">
        <v>80</v>
      </c>
      <c r="Y391" s="9">
        <f t="shared" si="224"/>
        <v>0</v>
      </c>
      <c r="Z391" s="54" t="s">
        <v>89</v>
      </c>
      <c r="AA391" s="9">
        <f t="shared" si="225"/>
        <v>0</v>
      </c>
      <c r="AB391" s="54" t="s">
        <v>123</v>
      </c>
      <c r="AC391" s="9">
        <f t="shared" si="226"/>
        <v>0</v>
      </c>
      <c r="AD391" s="54" t="s">
        <v>111</v>
      </c>
      <c r="AE391" s="9">
        <f t="shared" si="227"/>
        <v>0</v>
      </c>
      <c r="AF391" s="54" t="s">
        <v>103</v>
      </c>
      <c r="AG391" s="9">
        <f t="shared" si="228"/>
        <v>0</v>
      </c>
      <c r="AH391" s="9"/>
      <c r="AI391" s="9" t="s">
        <v>76</v>
      </c>
      <c r="AJ391" s="9">
        <f t="shared" si="229"/>
        <v>0</v>
      </c>
      <c r="AK391" s="55" t="s">
        <v>80</v>
      </c>
      <c r="AL391" s="9">
        <f t="shared" si="230"/>
        <v>0</v>
      </c>
      <c r="AM391" s="9" t="s">
        <v>89</v>
      </c>
      <c r="AN391" s="9">
        <f t="shared" si="231"/>
        <v>0</v>
      </c>
      <c r="AO391" s="54" t="s">
        <v>123</v>
      </c>
      <c r="AP391" s="9">
        <f t="shared" si="232"/>
        <v>0</v>
      </c>
      <c r="AQ391" s="54" t="s">
        <v>110</v>
      </c>
      <c r="AR391" s="9">
        <f t="shared" si="233"/>
        <v>0</v>
      </c>
      <c r="AS391" s="54" t="s">
        <v>127</v>
      </c>
      <c r="AT391" s="9">
        <f t="shared" si="234"/>
        <v>0</v>
      </c>
      <c r="AU391" s="9"/>
      <c r="AV391" s="54" t="s">
        <v>73</v>
      </c>
      <c r="AW391" s="9">
        <f t="shared" si="235"/>
        <v>0</v>
      </c>
      <c r="AX391" s="54" t="s">
        <v>132</v>
      </c>
      <c r="AY391" s="9">
        <f t="shared" si="236"/>
        <v>0</v>
      </c>
      <c r="AZ391" s="54" t="s">
        <v>86</v>
      </c>
      <c r="BA391" s="9">
        <f t="shared" si="237"/>
        <v>0</v>
      </c>
      <c r="BB391" s="54" t="s">
        <v>105</v>
      </c>
      <c r="BC391" s="9">
        <f t="shared" si="238"/>
        <v>0</v>
      </c>
      <c r="BD391" s="54" t="s">
        <v>111</v>
      </c>
      <c r="BE391" s="9">
        <f t="shared" si="239"/>
        <v>0</v>
      </c>
      <c r="BF391" s="54" t="s">
        <v>112</v>
      </c>
      <c r="BG391" s="9">
        <f t="shared" si="240"/>
        <v>0</v>
      </c>
      <c r="BH391" s="9"/>
      <c r="BI391" s="54" t="s">
        <v>73</v>
      </c>
      <c r="BJ391" s="9">
        <f t="shared" si="241"/>
        <v>0</v>
      </c>
      <c r="BK391" s="55" t="s">
        <v>132</v>
      </c>
      <c r="BL391" s="9">
        <f t="shared" si="242"/>
        <v>0</v>
      </c>
      <c r="BM391" s="54" t="s">
        <v>86</v>
      </c>
      <c r="BN391" s="9">
        <f t="shared" si="243"/>
        <v>0</v>
      </c>
      <c r="BO391" s="54" t="s">
        <v>105</v>
      </c>
      <c r="BP391" s="9">
        <f t="shared" si="244"/>
        <v>0</v>
      </c>
      <c r="BQ391" s="54" t="s">
        <v>111</v>
      </c>
      <c r="BR391" s="9">
        <f t="shared" si="245"/>
        <v>0</v>
      </c>
      <c r="BS391" s="54" t="s">
        <v>112</v>
      </c>
      <c r="BT391" s="9">
        <f t="shared" si="246"/>
        <v>0</v>
      </c>
      <c r="BU391" s="9"/>
      <c r="BV391" s="54" t="s">
        <v>73</v>
      </c>
      <c r="BW391" s="9">
        <f t="shared" si="247"/>
        <v>0</v>
      </c>
      <c r="BX391" s="55" t="s">
        <v>84</v>
      </c>
      <c r="BY391" s="9">
        <f t="shared" si="248"/>
        <v>0</v>
      </c>
      <c r="BZ391" s="54" t="s">
        <v>85</v>
      </c>
      <c r="CA391" s="9">
        <f t="shared" si="249"/>
        <v>0</v>
      </c>
      <c r="CB391" s="54" t="s">
        <v>105</v>
      </c>
      <c r="CC391" s="9">
        <f t="shared" si="250"/>
        <v>0</v>
      </c>
      <c r="CD391" s="54" t="s">
        <v>108</v>
      </c>
      <c r="CE391" s="9">
        <f t="shared" si="251"/>
        <v>0</v>
      </c>
      <c r="CF391" s="54" t="s">
        <v>112</v>
      </c>
      <c r="CG391" s="9">
        <f t="shared" si="252"/>
        <v>0</v>
      </c>
      <c r="CH391" s="9"/>
      <c r="CI391" s="54" t="s">
        <v>73</v>
      </c>
      <c r="CJ391" s="9">
        <f t="shared" si="253"/>
        <v>0</v>
      </c>
      <c r="CK391" s="55" t="s">
        <v>84</v>
      </c>
      <c r="CL391" s="9">
        <f t="shared" si="254"/>
        <v>0</v>
      </c>
      <c r="CM391" s="54" t="s">
        <v>85</v>
      </c>
      <c r="CN391" s="9">
        <f t="shared" si="255"/>
        <v>0</v>
      </c>
      <c r="CO391" s="54" t="s">
        <v>105</v>
      </c>
      <c r="CP391" s="9">
        <f t="shared" si="256"/>
        <v>0</v>
      </c>
      <c r="CQ391" s="54" t="s">
        <v>108</v>
      </c>
      <c r="CR391" s="9">
        <f t="shared" si="257"/>
        <v>0</v>
      </c>
      <c r="CS391" s="54" t="s">
        <v>112</v>
      </c>
      <c r="CT391" s="9">
        <f t="shared" si="258"/>
        <v>0</v>
      </c>
    </row>
    <row r="392" spans="1:98" x14ac:dyDescent="0.15">
      <c r="A392" s="33" t="s">
        <v>937</v>
      </c>
      <c r="B392" s="34" t="s">
        <v>938</v>
      </c>
      <c r="C392" s="35" t="s">
        <v>170</v>
      </c>
      <c r="D392" s="35" t="s">
        <v>52</v>
      </c>
      <c r="E392" s="9"/>
      <c r="F392" s="36"/>
      <c r="G392" s="33">
        <v>95</v>
      </c>
      <c r="H392" s="9">
        <v>60</v>
      </c>
      <c r="I392" s="9">
        <v>79</v>
      </c>
      <c r="J392" s="9">
        <v>47.5</v>
      </c>
      <c r="K392" s="9">
        <v>50.5</v>
      </c>
      <c r="L392" s="9">
        <v>41</v>
      </c>
      <c r="M392" s="4">
        <f t="shared" si="222"/>
        <v>373</v>
      </c>
      <c r="N392" s="33"/>
      <c r="O392" s="9">
        <f>IF($D392="理科",IF(AND($M392&gt;='高考-分数线'!$C$2,$G392&gt;='高考-分数线'!$D$2),36,IF($G392&gt;='高考-分数线'!$D$2,18,0)),IF($D392="文科",IF(AND($M392&gt;='高考-分数线'!$C$3,$G392&gt;='高考-分数线'!$D$3),36,IF($G392&gt;='高考-分数线'!$D$3,18,0))))</f>
        <v>0</v>
      </c>
      <c r="P392" s="9">
        <f>IF($D392="理科",IF(AND($M392&gt;='高考-分数线'!$C$2,H392&gt;='高考-分数线'!$E$2),36,IF(H392&gt;='高考-分数线'!$E$2,18,0)),IF($D392="文科",IF(AND($M392&gt;='高考-分数线'!$C$3,H392&gt;='高考-分数线'!$E$3),36,IF(H392&gt;='高考-分数线'!$E$3,18,0))))</f>
        <v>0</v>
      </c>
      <c r="Q392" s="9">
        <f>IF($D392="理科",IF(AND($M392&gt;='高考-分数线'!$C$2,I392&gt;='高考-分数线'!$F$2),36,IF(I392&gt;='高考-分数线'!$F$2,18,0)),IF($D392="文科",IF(AND($M392&gt;='高考-分数线'!$C$3,I392&gt;='高考-分数线'!$F$3),36,IF(I392&gt;='高考-分数线'!$F$3,18,0))))</f>
        <v>0</v>
      </c>
      <c r="R392" s="9">
        <f>IF($D392="理科",IF(AND($M392&gt;='高考-分数线'!$C$2,J392&gt;='高考-分数线'!$G$2),36,IF(J392&gt;='高考-分数线'!$G$2,18,0)),IF($D392="文科",IF(AND($M392&gt;='高考-分数线'!$C$3,J392&gt;='高考-分数线'!$G$3),36,IF(J392&gt;='高考-分数线'!$G$3,18,0))))</f>
        <v>0</v>
      </c>
      <c r="S392" s="9">
        <f>IF($D392="理科",IF(AND($M392&gt;='高考-分数线'!$C$2,K392&gt;='高考-分数线'!$H$2),36,IF(K392&gt;='高考-分数线'!$H$2,18,0)),IF($D392="文科",IF(AND($M392&gt;='高考-分数线'!$C$3,K392&gt;='高考-分数线'!$H$3),36,IF(K392&gt;='高考-分数线'!$H$3,18,0))))</f>
        <v>0</v>
      </c>
      <c r="T392" s="9">
        <f>IF($D392="理科",IF(AND($M392&gt;='高考-分数线'!$C$2,L392&gt;='高考-分数线'!$I$2),36,IF(L392&gt;='高考-分数线'!$I$2,18,0)),IF($D392="文科",IF(AND($M392&gt;='高考-分数线'!$C$3,L392&gt;='高考-分数线'!$I$3),36,IF(L392&gt;='高考-分数线'!$I$3,18,0))))</f>
        <v>0</v>
      </c>
      <c r="U392" s="33"/>
      <c r="V392" s="54" t="s">
        <v>77</v>
      </c>
      <c r="W392" s="9">
        <f t="shared" si="223"/>
        <v>0</v>
      </c>
      <c r="X392" s="54" t="s">
        <v>81</v>
      </c>
      <c r="Y392" s="9">
        <f t="shared" si="224"/>
        <v>0</v>
      </c>
      <c r="Z392" s="54" t="s">
        <v>90</v>
      </c>
      <c r="AA392" s="9">
        <f t="shared" si="225"/>
        <v>0</v>
      </c>
      <c r="AB392" s="54" t="s">
        <v>123</v>
      </c>
      <c r="AC392" s="9">
        <f t="shared" si="226"/>
        <v>0</v>
      </c>
      <c r="AD392" s="54" t="s">
        <v>110</v>
      </c>
      <c r="AE392" s="9">
        <f t="shared" si="227"/>
        <v>0</v>
      </c>
      <c r="AF392" s="54" t="s">
        <v>103</v>
      </c>
      <c r="AG392" s="9">
        <f t="shared" si="228"/>
        <v>0</v>
      </c>
      <c r="AH392" s="9"/>
      <c r="AI392" s="9" t="s">
        <v>76</v>
      </c>
      <c r="AJ392" s="9">
        <f t="shared" si="229"/>
        <v>0</v>
      </c>
      <c r="AK392" s="55" t="s">
        <v>80</v>
      </c>
      <c r="AL392" s="9">
        <f t="shared" si="230"/>
        <v>0</v>
      </c>
      <c r="AM392" s="9" t="s">
        <v>89</v>
      </c>
      <c r="AN392" s="9">
        <f t="shared" si="231"/>
        <v>0</v>
      </c>
      <c r="AO392" s="54" t="s">
        <v>123</v>
      </c>
      <c r="AP392" s="9">
        <f t="shared" si="232"/>
        <v>0</v>
      </c>
      <c r="AQ392" s="54" t="s">
        <v>110</v>
      </c>
      <c r="AR392" s="9">
        <f t="shared" si="233"/>
        <v>0</v>
      </c>
      <c r="AS392" s="54" t="s">
        <v>103</v>
      </c>
      <c r="AT392" s="9">
        <f t="shared" si="234"/>
        <v>0</v>
      </c>
      <c r="AU392" s="9"/>
      <c r="AV392" s="54" t="s">
        <v>75</v>
      </c>
      <c r="AW392" s="9">
        <f t="shared" si="235"/>
        <v>0</v>
      </c>
      <c r="AX392" s="54" t="s">
        <v>81</v>
      </c>
      <c r="AY392" s="9">
        <f t="shared" si="236"/>
        <v>0</v>
      </c>
      <c r="AZ392" s="54" t="s">
        <v>86</v>
      </c>
      <c r="BA392" s="9">
        <f t="shared" si="237"/>
        <v>0</v>
      </c>
      <c r="BB392" s="54" t="s">
        <v>123</v>
      </c>
      <c r="BC392" s="9">
        <f t="shared" si="238"/>
        <v>0</v>
      </c>
      <c r="BD392" s="54" t="s">
        <v>128</v>
      </c>
      <c r="BE392" s="9">
        <f t="shared" si="239"/>
        <v>0</v>
      </c>
      <c r="BF392" s="54" t="s">
        <v>126</v>
      </c>
      <c r="BG392" s="9">
        <f t="shared" si="240"/>
        <v>0</v>
      </c>
      <c r="BH392" s="9"/>
      <c r="BI392" s="54" t="s">
        <v>75</v>
      </c>
      <c r="BJ392" s="9">
        <f t="shared" si="241"/>
        <v>0</v>
      </c>
      <c r="BK392" s="55" t="s">
        <v>81</v>
      </c>
      <c r="BL392" s="9">
        <f t="shared" si="242"/>
        <v>0</v>
      </c>
      <c r="BM392" s="54" t="s">
        <v>86</v>
      </c>
      <c r="BN392" s="9">
        <f t="shared" si="243"/>
        <v>0</v>
      </c>
      <c r="BO392" s="54" t="s">
        <v>123</v>
      </c>
      <c r="BP392" s="9">
        <f t="shared" si="244"/>
        <v>0</v>
      </c>
      <c r="BQ392" s="54" t="s">
        <v>128</v>
      </c>
      <c r="BR392" s="9">
        <f t="shared" si="245"/>
        <v>0</v>
      </c>
      <c r="BS392" s="54" t="s">
        <v>126</v>
      </c>
      <c r="BT392" s="9">
        <f t="shared" si="246"/>
        <v>0</v>
      </c>
      <c r="BU392" s="9"/>
      <c r="BV392" s="54" t="s">
        <v>73</v>
      </c>
      <c r="BW392" s="9">
        <f t="shared" si="247"/>
        <v>0</v>
      </c>
      <c r="BX392" s="55" t="s">
        <v>84</v>
      </c>
      <c r="BY392" s="9">
        <f t="shared" si="248"/>
        <v>0</v>
      </c>
      <c r="BZ392" s="54" t="s">
        <v>85</v>
      </c>
      <c r="CA392" s="9">
        <f t="shared" si="249"/>
        <v>0</v>
      </c>
      <c r="CB392" s="54" t="s">
        <v>105</v>
      </c>
      <c r="CC392" s="9">
        <f t="shared" si="250"/>
        <v>0</v>
      </c>
      <c r="CD392" s="54" t="s">
        <v>108</v>
      </c>
      <c r="CE392" s="9">
        <f t="shared" si="251"/>
        <v>0</v>
      </c>
      <c r="CF392" s="54" t="s">
        <v>112</v>
      </c>
      <c r="CG392" s="9">
        <f t="shared" si="252"/>
        <v>0</v>
      </c>
      <c r="CH392" s="9"/>
      <c r="CI392" s="54" t="s">
        <v>73</v>
      </c>
      <c r="CJ392" s="9">
        <f t="shared" si="253"/>
        <v>0</v>
      </c>
      <c r="CK392" s="55" t="s">
        <v>84</v>
      </c>
      <c r="CL392" s="9">
        <f t="shared" si="254"/>
        <v>0</v>
      </c>
      <c r="CM392" s="54" t="s">
        <v>85</v>
      </c>
      <c r="CN392" s="9">
        <f t="shared" si="255"/>
        <v>0</v>
      </c>
      <c r="CO392" s="54" t="s">
        <v>105</v>
      </c>
      <c r="CP392" s="9">
        <f t="shared" si="256"/>
        <v>0</v>
      </c>
      <c r="CQ392" s="54" t="s">
        <v>108</v>
      </c>
      <c r="CR392" s="9">
        <f t="shared" si="257"/>
        <v>0</v>
      </c>
      <c r="CS392" s="54" t="s">
        <v>112</v>
      </c>
      <c r="CT392" s="9">
        <f t="shared" si="258"/>
        <v>0</v>
      </c>
    </row>
    <row r="393" spans="1:98" x14ac:dyDescent="0.15">
      <c r="A393" s="33" t="s">
        <v>939</v>
      </c>
      <c r="B393" s="34" t="s">
        <v>940</v>
      </c>
      <c r="C393" s="35" t="s">
        <v>170</v>
      </c>
      <c r="D393" s="35" t="s">
        <v>52</v>
      </c>
      <c r="E393" s="9"/>
      <c r="F393" s="36"/>
      <c r="G393" s="33">
        <v>92</v>
      </c>
      <c r="H393" s="9">
        <v>50</v>
      </c>
      <c r="I393" s="9">
        <v>92</v>
      </c>
      <c r="J393" s="9">
        <v>65.5</v>
      </c>
      <c r="K393" s="9">
        <v>44.5</v>
      </c>
      <c r="L393" s="9">
        <v>29</v>
      </c>
      <c r="M393" s="4">
        <f t="shared" si="222"/>
        <v>373</v>
      </c>
      <c r="N393" s="33"/>
      <c r="O393" s="9">
        <f>IF($D393="理科",IF(AND($M393&gt;='高考-分数线'!$C$2,$G393&gt;='高考-分数线'!$D$2),36,IF($G393&gt;='高考-分数线'!$D$2,18,0)),IF($D393="文科",IF(AND($M393&gt;='高考-分数线'!$C$3,$G393&gt;='高考-分数线'!$D$3),36,IF($G393&gt;='高考-分数线'!$D$3,18,0))))</f>
        <v>0</v>
      </c>
      <c r="P393" s="9">
        <f>IF($D393="理科",IF(AND($M393&gt;='高考-分数线'!$C$2,H393&gt;='高考-分数线'!$E$2),36,IF(H393&gt;='高考-分数线'!$E$2,18,0)),IF($D393="文科",IF(AND($M393&gt;='高考-分数线'!$C$3,H393&gt;='高考-分数线'!$E$3),36,IF(H393&gt;='高考-分数线'!$E$3,18,0))))</f>
        <v>0</v>
      </c>
      <c r="Q393" s="9">
        <f>IF($D393="理科",IF(AND($M393&gt;='高考-分数线'!$C$2,I393&gt;='高考-分数线'!$F$2),36,IF(I393&gt;='高考-分数线'!$F$2,18,0)),IF($D393="文科",IF(AND($M393&gt;='高考-分数线'!$C$3,I393&gt;='高考-分数线'!$F$3),36,IF(I393&gt;='高考-分数线'!$F$3,18,0))))</f>
        <v>0</v>
      </c>
      <c r="R393" s="9">
        <f>IF($D393="理科",IF(AND($M393&gt;='高考-分数线'!$C$2,J393&gt;='高考-分数线'!$G$2),36,IF(J393&gt;='高考-分数线'!$G$2,18,0)),IF($D393="文科",IF(AND($M393&gt;='高考-分数线'!$C$3,J393&gt;='高考-分数线'!$G$3),36,IF(J393&gt;='高考-分数线'!$G$3,18,0))))</f>
        <v>18</v>
      </c>
      <c r="S393" s="9">
        <f>IF($D393="理科",IF(AND($M393&gt;='高考-分数线'!$C$2,K393&gt;='高考-分数线'!$H$2),36,IF(K393&gt;='高考-分数线'!$H$2,18,0)),IF($D393="文科",IF(AND($M393&gt;='高考-分数线'!$C$3,K393&gt;='高考-分数线'!$H$3),36,IF(K393&gt;='高考-分数线'!$H$3,18,0))))</f>
        <v>0</v>
      </c>
      <c r="T393" s="9">
        <f>IF($D393="理科",IF(AND($M393&gt;='高考-分数线'!$C$2,L393&gt;='高考-分数线'!$I$2),36,IF(L393&gt;='高考-分数线'!$I$2,18,0)),IF($D393="文科",IF(AND($M393&gt;='高考-分数线'!$C$3,L393&gt;='高考-分数线'!$I$3),36,IF(L393&gt;='高考-分数线'!$I$3,18,0))))</f>
        <v>0</v>
      </c>
      <c r="U393" s="33"/>
      <c r="V393" s="54" t="s">
        <v>73</v>
      </c>
      <c r="W393" s="9">
        <f t="shared" si="223"/>
        <v>0</v>
      </c>
      <c r="X393" s="54" t="s">
        <v>80</v>
      </c>
      <c r="Y393" s="9">
        <f t="shared" si="224"/>
        <v>0</v>
      </c>
      <c r="Z393" s="54" t="s">
        <v>89</v>
      </c>
      <c r="AA393" s="9">
        <f t="shared" si="225"/>
        <v>0</v>
      </c>
      <c r="AB393" s="54" t="s">
        <v>123</v>
      </c>
      <c r="AC393" s="9">
        <f t="shared" si="226"/>
        <v>1.8</v>
      </c>
      <c r="AD393" s="54" t="s">
        <v>110</v>
      </c>
      <c r="AE393" s="9">
        <f t="shared" si="227"/>
        <v>0</v>
      </c>
      <c r="AF393" s="54" t="s">
        <v>103</v>
      </c>
      <c r="AG393" s="9">
        <f t="shared" si="228"/>
        <v>0</v>
      </c>
      <c r="AH393" s="9"/>
      <c r="AI393" s="9" t="s">
        <v>73</v>
      </c>
      <c r="AJ393" s="9">
        <f t="shared" si="229"/>
        <v>0</v>
      </c>
      <c r="AK393" s="55" t="s">
        <v>84</v>
      </c>
      <c r="AL393" s="9">
        <f t="shared" si="230"/>
        <v>0</v>
      </c>
      <c r="AM393" s="9" t="s">
        <v>85</v>
      </c>
      <c r="AN393" s="9">
        <f t="shared" si="231"/>
        <v>0</v>
      </c>
      <c r="AO393" s="54" t="s">
        <v>105</v>
      </c>
      <c r="AP393" s="9">
        <f t="shared" si="232"/>
        <v>1.8</v>
      </c>
      <c r="AQ393" s="54" t="s">
        <v>111</v>
      </c>
      <c r="AR393" s="9">
        <f t="shared" si="233"/>
        <v>0</v>
      </c>
      <c r="AS393" s="54" t="s">
        <v>103</v>
      </c>
      <c r="AT393" s="9">
        <f t="shared" si="234"/>
        <v>0</v>
      </c>
      <c r="AU393" s="9"/>
      <c r="AV393" s="54" t="s">
        <v>75</v>
      </c>
      <c r="AW393" s="9">
        <f t="shared" si="235"/>
        <v>0</v>
      </c>
      <c r="AX393" s="54" t="s">
        <v>84</v>
      </c>
      <c r="AY393" s="9">
        <f t="shared" si="236"/>
        <v>0</v>
      </c>
      <c r="AZ393" s="54" t="s">
        <v>87</v>
      </c>
      <c r="BA393" s="9">
        <f t="shared" si="237"/>
        <v>0</v>
      </c>
      <c r="BB393" s="54" t="s">
        <v>123</v>
      </c>
      <c r="BC393" s="9">
        <f t="shared" si="238"/>
        <v>2.7</v>
      </c>
      <c r="BD393" s="54" t="s">
        <v>133</v>
      </c>
      <c r="BE393" s="9">
        <f t="shared" si="239"/>
        <v>0</v>
      </c>
      <c r="BF393" s="54" t="s">
        <v>103</v>
      </c>
      <c r="BG393" s="9">
        <f t="shared" si="240"/>
        <v>0</v>
      </c>
      <c r="BH393" s="9"/>
      <c r="BI393" s="54" t="s">
        <v>75</v>
      </c>
      <c r="BJ393" s="9">
        <f t="shared" si="241"/>
        <v>0</v>
      </c>
      <c r="BK393" s="55" t="s">
        <v>84</v>
      </c>
      <c r="BL393" s="9">
        <f t="shared" si="242"/>
        <v>0</v>
      </c>
      <c r="BM393" s="54" t="s">
        <v>87</v>
      </c>
      <c r="BN393" s="9">
        <f t="shared" si="243"/>
        <v>0</v>
      </c>
      <c r="BO393" s="54" t="s">
        <v>123</v>
      </c>
      <c r="BP393" s="9">
        <f t="shared" si="244"/>
        <v>2.7</v>
      </c>
      <c r="BQ393" s="54" t="s">
        <v>133</v>
      </c>
      <c r="BR393" s="9">
        <f t="shared" si="245"/>
        <v>0</v>
      </c>
      <c r="BS393" s="54" t="s">
        <v>103</v>
      </c>
      <c r="BT393" s="9">
        <f t="shared" si="246"/>
        <v>0</v>
      </c>
      <c r="BU393" s="9"/>
      <c r="BV393" s="54" t="s">
        <v>136</v>
      </c>
      <c r="BW393" s="9">
        <f t="shared" si="247"/>
        <v>0</v>
      </c>
      <c r="BX393" s="55" t="s">
        <v>80</v>
      </c>
      <c r="BY393" s="9">
        <f t="shared" si="248"/>
        <v>0</v>
      </c>
      <c r="BZ393" s="54" t="s">
        <v>90</v>
      </c>
      <c r="CA393" s="9">
        <f t="shared" si="249"/>
        <v>0</v>
      </c>
      <c r="CB393" s="54" t="s">
        <v>105</v>
      </c>
      <c r="CC393" s="9">
        <f t="shared" si="250"/>
        <v>4.5</v>
      </c>
      <c r="CD393" s="54" t="s">
        <v>108</v>
      </c>
      <c r="CE393" s="9">
        <f t="shared" si="251"/>
        <v>0</v>
      </c>
      <c r="CF393" s="54" t="s">
        <v>126</v>
      </c>
      <c r="CG393" s="9">
        <f t="shared" si="252"/>
        <v>0</v>
      </c>
      <c r="CH393" s="9"/>
      <c r="CI393" s="54" t="s">
        <v>136</v>
      </c>
      <c r="CJ393" s="9">
        <f t="shared" si="253"/>
        <v>0</v>
      </c>
      <c r="CK393" s="55" t="s">
        <v>80</v>
      </c>
      <c r="CL393" s="9">
        <f t="shared" si="254"/>
        <v>0</v>
      </c>
      <c r="CM393" s="54" t="s">
        <v>90</v>
      </c>
      <c r="CN393" s="9">
        <f t="shared" si="255"/>
        <v>0</v>
      </c>
      <c r="CO393" s="54" t="s">
        <v>105</v>
      </c>
      <c r="CP393" s="9">
        <f t="shared" si="256"/>
        <v>4.5</v>
      </c>
      <c r="CQ393" s="54" t="s">
        <v>108</v>
      </c>
      <c r="CR393" s="9">
        <f t="shared" si="257"/>
        <v>0</v>
      </c>
      <c r="CS393" s="54" t="s">
        <v>126</v>
      </c>
      <c r="CT393" s="9">
        <f t="shared" si="258"/>
        <v>0</v>
      </c>
    </row>
    <row r="394" spans="1:98" x14ac:dyDescent="0.15">
      <c r="A394" s="33" t="s">
        <v>941</v>
      </c>
      <c r="B394" s="34" t="s">
        <v>942</v>
      </c>
      <c r="C394" s="35" t="s">
        <v>170</v>
      </c>
      <c r="D394" s="35" t="s">
        <v>52</v>
      </c>
      <c r="E394" s="9"/>
      <c r="F394" s="36"/>
      <c r="G394" s="33">
        <v>93</v>
      </c>
      <c r="H394" s="9">
        <v>51</v>
      </c>
      <c r="I394" s="9">
        <v>90</v>
      </c>
      <c r="J394" s="9">
        <v>55.5</v>
      </c>
      <c r="K394" s="9">
        <v>41</v>
      </c>
      <c r="L394" s="9">
        <v>42</v>
      </c>
      <c r="M394" s="4">
        <f t="shared" si="222"/>
        <v>372.5</v>
      </c>
      <c r="N394" s="33"/>
      <c r="O394" s="9">
        <f>IF($D394="理科",IF(AND($M394&gt;='高考-分数线'!$C$2,$G394&gt;='高考-分数线'!$D$2),36,IF($G394&gt;='高考-分数线'!$D$2,18,0)),IF($D394="文科",IF(AND($M394&gt;='高考-分数线'!$C$3,$G394&gt;='高考-分数线'!$D$3),36,IF($G394&gt;='高考-分数线'!$D$3,18,0))))</f>
        <v>0</v>
      </c>
      <c r="P394" s="9">
        <f>IF($D394="理科",IF(AND($M394&gt;='高考-分数线'!$C$2,H394&gt;='高考-分数线'!$E$2),36,IF(H394&gt;='高考-分数线'!$E$2,18,0)),IF($D394="文科",IF(AND($M394&gt;='高考-分数线'!$C$3,H394&gt;='高考-分数线'!$E$3),36,IF(H394&gt;='高考-分数线'!$E$3,18,0))))</f>
        <v>0</v>
      </c>
      <c r="Q394" s="9">
        <f>IF($D394="理科",IF(AND($M394&gt;='高考-分数线'!$C$2,I394&gt;='高考-分数线'!$F$2),36,IF(I394&gt;='高考-分数线'!$F$2,18,0)),IF($D394="文科",IF(AND($M394&gt;='高考-分数线'!$C$3,I394&gt;='高考-分数线'!$F$3),36,IF(I394&gt;='高考-分数线'!$F$3,18,0))))</f>
        <v>0</v>
      </c>
      <c r="R394" s="9">
        <f>IF($D394="理科",IF(AND($M394&gt;='高考-分数线'!$C$2,J394&gt;='高考-分数线'!$G$2),36,IF(J394&gt;='高考-分数线'!$G$2,18,0)),IF($D394="文科",IF(AND($M394&gt;='高考-分数线'!$C$3,J394&gt;='高考-分数线'!$G$3),36,IF(J394&gt;='高考-分数线'!$G$3,18,0))))</f>
        <v>0</v>
      </c>
      <c r="S394" s="9">
        <f>IF($D394="理科",IF(AND($M394&gt;='高考-分数线'!$C$2,K394&gt;='高考-分数线'!$H$2),36,IF(K394&gt;='高考-分数线'!$H$2,18,0)),IF($D394="文科",IF(AND($M394&gt;='高考-分数线'!$C$3,K394&gt;='高考-分数线'!$H$3),36,IF(K394&gt;='高考-分数线'!$H$3,18,0))))</f>
        <v>0</v>
      </c>
      <c r="T394" s="9">
        <f>IF($D394="理科",IF(AND($M394&gt;='高考-分数线'!$C$2,L394&gt;='高考-分数线'!$I$2),36,IF(L394&gt;='高考-分数线'!$I$2,18,0)),IF($D394="文科",IF(AND($M394&gt;='高考-分数线'!$C$3,L394&gt;='高考-分数线'!$I$3),36,IF(L394&gt;='高考-分数线'!$I$3,18,0))))</f>
        <v>0</v>
      </c>
      <c r="U394" s="33"/>
      <c r="V394" s="54" t="s">
        <v>77</v>
      </c>
      <c r="W394" s="9">
        <f t="shared" si="223"/>
        <v>0</v>
      </c>
      <c r="X394" s="54" t="s">
        <v>82</v>
      </c>
      <c r="Y394" s="9">
        <f t="shared" si="224"/>
        <v>0</v>
      </c>
      <c r="Z394" s="54" t="s">
        <v>90</v>
      </c>
      <c r="AA394" s="9">
        <f t="shared" si="225"/>
        <v>0</v>
      </c>
      <c r="AB394" s="54" t="s">
        <v>105</v>
      </c>
      <c r="AC394" s="9">
        <f t="shared" si="226"/>
        <v>0</v>
      </c>
      <c r="AD394" s="54" t="s">
        <v>108</v>
      </c>
      <c r="AE394" s="9">
        <f t="shared" si="227"/>
        <v>0</v>
      </c>
      <c r="AF394" s="54" t="s">
        <v>103</v>
      </c>
      <c r="AG394" s="9">
        <f t="shared" si="228"/>
        <v>0</v>
      </c>
      <c r="AH394" s="9"/>
      <c r="AI394" s="9" t="s">
        <v>74</v>
      </c>
      <c r="AJ394" s="9">
        <f t="shared" si="229"/>
        <v>0</v>
      </c>
      <c r="AK394" s="55" t="s">
        <v>84</v>
      </c>
      <c r="AL394" s="9">
        <f t="shared" si="230"/>
        <v>0</v>
      </c>
      <c r="AM394" s="9" t="s">
        <v>87</v>
      </c>
      <c r="AN394" s="9">
        <f t="shared" si="231"/>
        <v>0</v>
      </c>
      <c r="AO394" s="54" t="s">
        <v>105</v>
      </c>
      <c r="AP394" s="9">
        <f t="shared" si="232"/>
        <v>0</v>
      </c>
      <c r="AQ394" s="54" t="s">
        <v>111</v>
      </c>
      <c r="AR394" s="9">
        <f t="shared" si="233"/>
        <v>0</v>
      </c>
      <c r="AS394" s="54" t="s">
        <v>127</v>
      </c>
      <c r="AT394" s="9">
        <f t="shared" si="234"/>
        <v>0</v>
      </c>
      <c r="AU394" s="9"/>
      <c r="AV394" s="54" t="s">
        <v>74</v>
      </c>
      <c r="AW394" s="9">
        <f t="shared" si="235"/>
        <v>0</v>
      </c>
      <c r="AX394" s="54" t="s">
        <v>84</v>
      </c>
      <c r="AY394" s="9">
        <f t="shared" si="236"/>
        <v>0</v>
      </c>
      <c r="AZ394" s="54" t="s">
        <v>87</v>
      </c>
      <c r="BA394" s="9">
        <f t="shared" si="237"/>
        <v>0</v>
      </c>
      <c r="BB394" s="54" t="s">
        <v>105</v>
      </c>
      <c r="BC394" s="9">
        <f t="shared" si="238"/>
        <v>0</v>
      </c>
      <c r="BD394" s="54" t="s">
        <v>111</v>
      </c>
      <c r="BE394" s="9">
        <f t="shared" si="239"/>
        <v>0</v>
      </c>
      <c r="BF394" s="54" t="s">
        <v>126</v>
      </c>
      <c r="BG394" s="9">
        <f t="shared" si="240"/>
        <v>0</v>
      </c>
      <c r="BH394" s="9"/>
      <c r="BI394" s="54" t="s">
        <v>74</v>
      </c>
      <c r="BJ394" s="9">
        <f t="shared" si="241"/>
        <v>0</v>
      </c>
      <c r="BK394" s="55" t="s">
        <v>84</v>
      </c>
      <c r="BL394" s="9">
        <f t="shared" si="242"/>
        <v>0</v>
      </c>
      <c r="BM394" s="54" t="s">
        <v>87</v>
      </c>
      <c r="BN394" s="9">
        <f t="shared" si="243"/>
        <v>0</v>
      </c>
      <c r="BO394" s="54" t="s">
        <v>105</v>
      </c>
      <c r="BP394" s="9">
        <f t="shared" si="244"/>
        <v>0</v>
      </c>
      <c r="BQ394" s="54" t="s">
        <v>111</v>
      </c>
      <c r="BR394" s="9">
        <f t="shared" si="245"/>
        <v>0</v>
      </c>
      <c r="BS394" s="54" t="s">
        <v>126</v>
      </c>
      <c r="BT394" s="9">
        <f t="shared" si="246"/>
        <v>0</v>
      </c>
      <c r="BU394" s="9"/>
      <c r="BV394" s="54" t="s">
        <v>77</v>
      </c>
      <c r="BW394" s="9">
        <f t="shared" si="247"/>
        <v>0</v>
      </c>
      <c r="BX394" s="55" t="s">
        <v>81</v>
      </c>
      <c r="BY394" s="9">
        <f t="shared" si="248"/>
        <v>0</v>
      </c>
      <c r="BZ394" s="54" t="s">
        <v>86</v>
      </c>
      <c r="CA394" s="9">
        <f t="shared" si="249"/>
        <v>0</v>
      </c>
      <c r="CB394" s="54" t="s">
        <v>105</v>
      </c>
      <c r="CC394" s="9">
        <f t="shared" si="250"/>
        <v>0</v>
      </c>
      <c r="CD394" s="54" t="s">
        <v>108</v>
      </c>
      <c r="CE394" s="9">
        <f t="shared" si="251"/>
        <v>0</v>
      </c>
      <c r="CF394" s="54" t="s">
        <v>112</v>
      </c>
      <c r="CG394" s="9">
        <f t="shared" si="252"/>
        <v>0</v>
      </c>
      <c r="CH394" s="9"/>
      <c r="CI394" s="54" t="s">
        <v>77</v>
      </c>
      <c r="CJ394" s="9">
        <f t="shared" si="253"/>
        <v>0</v>
      </c>
      <c r="CK394" s="55" t="s">
        <v>81</v>
      </c>
      <c r="CL394" s="9">
        <f t="shared" si="254"/>
        <v>0</v>
      </c>
      <c r="CM394" s="54" t="s">
        <v>86</v>
      </c>
      <c r="CN394" s="9">
        <f t="shared" si="255"/>
        <v>0</v>
      </c>
      <c r="CO394" s="54" t="s">
        <v>105</v>
      </c>
      <c r="CP394" s="9">
        <f t="shared" si="256"/>
        <v>0</v>
      </c>
      <c r="CQ394" s="54" t="s">
        <v>108</v>
      </c>
      <c r="CR394" s="9">
        <f t="shared" si="257"/>
        <v>0</v>
      </c>
      <c r="CS394" s="54" t="s">
        <v>112</v>
      </c>
      <c r="CT394" s="9">
        <f t="shared" si="258"/>
        <v>0</v>
      </c>
    </row>
    <row r="395" spans="1:98" x14ac:dyDescent="0.15">
      <c r="A395" s="33" t="s">
        <v>943</v>
      </c>
      <c r="B395" s="34" t="s">
        <v>944</v>
      </c>
      <c r="C395" s="35" t="s">
        <v>170</v>
      </c>
      <c r="D395" s="35" t="s">
        <v>52</v>
      </c>
      <c r="E395" s="9"/>
      <c r="F395" s="36"/>
      <c r="G395" s="33">
        <v>99</v>
      </c>
      <c r="H395" s="9">
        <v>32</v>
      </c>
      <c r="I395" s="9">
        <v>70</v>
      </c>
      <c r="J395" s="9">
        <v>60</v>
      </c>
      <c r="K395" s="9">
        <v>62.5</v>
      </c>
      <c r="L395" s="9">
        <v>49</v>
      </c>
      <c r="M395" s="4">
        <f t="shared" si="222"/>
        <v>372.5</v>
      </c>
      <c r="N395" s="33"/>
      <c r="O395" s="9">
        <f>IF($D395="理科",IF(AND($M395&gt;='高考-分数线'!$C$2,$G395&gt;='高考-分数线'!$D$2),36,IF($G395&gt;='高考-分数线'!$D$2,18,0)),IF($D395="文科",IF(AND($M395&gt;='高考-分数线'!$C$3,$G395&gt;='高考-分数线'!$D$3),36,IF($G395&gt;='高考-分数线'!$D$3,18,0))))</f>
        <v>0</v>
      </c>
      <c r="P395" s="9">
        <f>IF($D395="理科",IF(AND($M395&gt;='高考-分数线'!$C$2,H395&gt;='高考-分数线'!$E$2),36,IF(H395&gt;='高考-分数线'!$E$2,18,0)),IF($D395="文科",IF(AND($M395&gt;='高考-分数线'!$C$3,H395&gt;='高考-分数线'!$E$3),36,IF(H395&gt;='高考-分数线'!$E$3,18,0))))</f>
        <v>0</v>
      </c>
      <c r="Q395" s="9">
        <f>IF($D395="理科",IF(AND($M395&gt;='高考-分数线'!$C$2,I395&gt;='高考-分数线'!$F$2),36,IF(I395&gt;='高考-分数线'!$F$2,18,0)),IF($D395="文科",IF(AND($M395&gt;='高考-分数线'!$C$3,I395&gt;='高考-分数线'!$F$3),36,IF(I395&gt;='高考-分数线'!$F$3,18,0))))</f>
        <v>0</v>
      </c>
      <c r="R395" s="9">
        <f>IF($D395="理科",IF(AND($M395&gt;='高考-分数线'!$C$2,J395&gt;='高考-分数线'!$G$2),36,IF(J395&gt;='高考-分数线'!$G$2,18,0)),IF($D395="文科",IF(AND($M395&gt;='高考-分数线'!$C$3,J395&gt;='高考-分数线'!$G$3),36,IF(J395&gt;='高考-分数线'!$G$3,18,0))))</f>
        <v>0</v>
      </c>
      <c r="S395" s="9">
        <f>IF($D395="理科",IF(AND($M395&gt;='高考-分数线'!$C$2,K395&gt;='高考-分数线'!$H$2),36,IF(K395&gt;='高考-分数线'!$H$2,18,0)),IF($D395="文科",IF(AND($M395&gt;='高考-分数线'!$C$3,K395&gt;='高考-分数线'!$H$3),36,IF(K395&gt;='高考-分数线'!$H$3,18,0))))</f>
        <v>18</v>
      </c>
      <c r="T395" s="9">
        <f>IF($D395="理科",IF(AND($M395&gt;='高考-分数线'!$C$2,L395&gt;='高考-分数线'!$I$2),36,IF(L395&gt;='高考-分数线'!$I$2,18,0)),IF($D395="文科",IF(AND($M395&gt;='高考-分数线'!$C$3,L395&gt;='高考-分数线'!$I$3),36,IF(L395&gt;='高考-分数线'!$I$3,18,0))))</f>
        <v>0</v>
      </c>
      <c r="U395" s="33"/>
      <c r="V395" s="54" t="s">
        <v>75</v>
      </c>
      <c r="W395" s="9">
        <f t="shared" si="223"/>
        <v>0</v>
      </c>
      <c r="X395" s="54" t="s">
        <v>81</v>
      </c>
      <c r="Y395" s="9">
        <f t="shared" si="224"/>
        <v>0</v>
      </c>
      <c r="Z395" s="54" t="s">
        <v>87</v>
      </c>
      <c r="AA395" s="9">
        <f t="shared" si="225"/>
        <v>0</v>
      </c>
      <c r="AB395" s="54" t="s">
        <v>105</v>
      </c>
      <c r="AC395" s="9">
        <f t="shared" si="226"/>
        <v>0</v>
      </c>
      <c r="AD395" s="54" t="s">
        <v>111</v>
      </c>
      <c r="AE395" s="9">
        <f t="shared" si="227"/>
        <v>1.8</v>
      </c>
      <c r="AF395" s="54" t="s">
        <v>103</v>
      </c>
      <c r="AG395" s="9">
        <f t="shared" si="228"/>
        <v>0</v>
      </c>
      <c r="AH395" s="9"/>
      <c r="AI395" s="9" t="s">
        <v>77</v>
      </c>
      <c r="AJ395" s="9">
        <f t="shared" si="229"/>
        <v>0</v>
      </c>
      <c r="AK395" s="55" t="s">
        <v>80</v>
      </c>
      <c r="AL395" s="9">
        <f t="shared" si="230"/>
        <v>0</v>
      </c>
      <c r="AM395" s="9" t="s">
        <v>90</v>
      </c>
      <c r="AN395" s="9">
        <f t="shared" si="231"/>
        <v>0</v>
      </c>
      <c r="AO395" s="54" t="s">
        <v>107</v>
      </c>
      <c r="AP395" s="9">
        <f t="shared" si="232"/>
        <v>0</v>
      </c>
      <c r="AQ395" s="54" t="s">
        <v>110</v>
      </c>
      <c r="AR395" s="9">
        <f t="shared" si="233"/>
        <v>1.8</v>
      </c>
      <c r="AS395" s="54" t="s">
        <v>103</v>
      </c>
      <c r="AT395" s="9">
        <f t="shared" si="234"/>
        <v>0</v>
      </c>
      <c r="AU395" s="9"/>
      <c r="AV395" s="54" t="s">
        <v>73</v>
      </c>
      <c r="AW395" s="9">
        <f t="shared" si="235"/>
        <v>0</v>
      </c>
      <c r="AX395" s="54" t="s">
        <v>132</v>
      </c>
      <c r="AY395" s="9">
        <f t="shared" si="236"/>
        <v>0</v>
      </c>
      <c r="AZ395" s="54" t="s">
        <v>86</v>
      </c>
      <c r="BA395" s="9">
        <f t="shared" si="237"/>
        <v>0</v>
      </c>
      <c r="BB395" s="54" t="s">
        <v>107</v>
      </c>
      <c r="BC395" s="9">
        <f t="shared" si="238"/>
        <v>0</v>
      </c>
      <c r="BD395" s="54" t="s">
        <v>128</v>
      </c>
      <c r="BE395" s="9">
        <f t="shared" si="239"/>
        <v>2.7</v>
      </c>
      <c r="BF395" s="54" t="s">
        <v>103</v>
      </c>
      <c r="BG395" s="9">
        <f t="shared" si="240"/>
        <v>0</v>
      </c>
      <c r="BH395" s="9"/>
      <c r="BI395" s="54" t="s">
        <v>73</v>
      </c>
      <c r="BJ395" s="9">
        <f t="shared" si="241"/>
        <v>0</v>
      </c>
      <c r="BK395" s="55" t="s">
        <v>132</v>
      </c>
      <c r="BL395" s="9">
        <f t="shared" si="242"/>
        <v>0</v>
      </c>
      <c r="BM395" s="54" t="s">
        <v>86</v>
      </c>
      <c r="BN395" s="9">
        <f t="shared" si="243"/>
        <v>0</v>
      </c>
      <c r="BO395" s="54" t="s">
        <v>107</v>
      </c>
      <c r="BP395" s="9">
        <f t="shared" si="244"/>
        <v>0</v>
      </c>
      <c r="BQ395" s="54" t="s">
        <v>128</v>
      </c>
      <c r="BR395" s="9">
        <f t="shared" si="245"/>
        <v>2.7</v>
      </c>
      <c r="BS395" s="54" t="s">
        <v>103</v>
      </c>
      <c r="BT395" s="9">
        <f t="shared" si="246"/>
        <v>0</v>
      </c>
      <c r="BU395" s="9"/>
      <c r="BV395" s="54" t="s">
        <v>136</v>
      </c>
      <c r="BW395" s="9">
        <f t="shared" si="247"/>
        <v>0</v>
      </c>
      <c r="BX395" s="55" t="s">
        <v>80</v>
      </c>
      <c r="BY395" s="9">
        <f t="shared" si="248"/>
        <v>0</v>
      </c>
      <c r="BZ395" s="54" t="s">
        <v>90</v>
      </c>
      <c r="CA395" s="9">
        <f t="shared" si="249"/>
        <v>0</v>
      </c>
      <c r="CB395" s="54" t="s">
        <v>105</v>
      </c>
      <c r="CC395" s="9">
        <f t="shared" si="250"/>
        <v>0</v>
      </c>
      <c r="CD395" s="54" t="s">
        <v>108</v>
      </c>
      <c r="CE395" s="9">
        <f t="shared" si="251"/>
        <v>4.5</v>
      </c>
      <c r="CF395" s="54" t="s">
        <v>126</v>
      </c>
      <c r="CG395" s="9">
        <f t="shared" si="252"/>
        <v>0</v>
      </c>
      <c r="CH395" s="9"/>
      <c r="CI395" s="54" t="s">
        <v>136</v>
      </c>
      <c r="CJ395" s="9">
        <f t="shared" si="253"/>
        <v>0</v>
      </c>
      <c r="CK395" s="55" t="s">
        <v>80</v>
      </c>
      <c r="CL395" s="9">
        <f t="shared" si="254"/>
        <v>0</v>
      </c>
      <c r="CM395" s="54" t="s">
        <v>90</v>
      </c>
      <c r="CN395" s="9">
        <f t="shared" si="255"/>
        <v>0</v>
      </c>
      <c r="CO395" s="54" t="s">
        <v>105</v>
      </c>
      <c r="CP395" s="9">
        <f t="shared" si="256"/>
        <v>0</v>
      </c>
      <c r="CQ395" s="54" t="s">
        <v>108</v>
      </c>
      <c r="CR395" s="9">
        <f t="shared" si="257"/>
        <v>4.5</v>
      </c>
      <c r="CS395" s="54" t="s">
        <v>126</v>
      </c>
      <c r="CT395" s="9">
        <f t="shared" si="258"/>
        <v>0</v>
      </c>
    </row>
    <row r="396" spans="1:98" x14ac:dyDescent="0.15">
      <c r="A396" s="33" t="s">
        <v>945</v>
      </c>
      <c r="B396" s="34" t="s">
        <v>946</v>
      </c>
      <c r="C396" s="35" t="s">
        <v>170</v>
      </c>
      <c r="D396" s="35" t="s">
        <v>52</v>
      </c>
      <c r="E396" s="9"/>
      <c r="F396" s="36"/>
      <c r="G396" s="33">
        <v>93</v>
      </c>
      <c r="H396" s="9">
        <v>71</v>
      </c>
      <c r="I396" s="9">
        <v>90</v>
      </c>
      <c r="J396" s="9">
        <v>44.5</v>
      </c>
      <c r="K396" s="9">
        <v>39.5</v>
      </c>
      <c r="L396" s="9">
        <v>34</v>
      </c>
      <c r="M396" s="4">
        <f t="shared" si="222"/>
        <v>372</v>
      </c>
      <c r="N396" s="33"/>
      <c r="O396" s="9">
        <f>IF($D396="理科",IF(AND($M396&gt;='高考-分数线'!$C$2,$G396&gt;='高考-分数线'!$D$2),36,IF($G396&gt;='高考-分数线'!$D$2,18,0)),IF($D396="文科",IF(AND($M396&gt;='高考-分数线'!$C$3,$G396&gt;='高考-分数线'!$D$3),36,IF($G396&gt;='高考-分数线'!$D$3,18,0))))</f>
        <v>0</v>
      </c>
      <c r="P396" s="9">
        <f>IF($D396="理科",IF(AND($M396&gt;='高考-分数线'!$C$2,H396&gt;='高考-分数线'!$E$2),36,IF(H396&gt;='高考-分数线'!$E$2,18,0)),IF($D396="文科",IF(AND($M396&gt;='高考-分数线'!$C$3,H396&gt;='高考-分数线'!$E$3),36,IF(H396&gt;='高考-分数线'!$E$3,18,0))))</f>
        <v>0</v>
      </c>
      <c r="Q396" s="9">
        <f>IF($D396="理科",IF(AND($M396&gt;='高考-分数线'!$C$2,I396&gt;='高考-分数线'!$F$2),36,IF(I396&gt;='高考-分数线'!$F$2,18,0)),IF($D396="文科",IF(AND($M396&gt;='高考-分数线'!$C$3,I396&gt;='高考-分数线'!$F$3),36,IF(I396&gt;='高考-分数线'!$F$3,18,0))))</f>
        <v>0</v>
      </c>
      <c r="R396" s="9">
        <f>IF($D396="理科",IF(AND($M396&gt;='高考-分数线'!$C$2,J396&gt;='高考-分数线'!$G$2),36,IF(J396&gt;='高考-分数线'!$G$2,18,0)),IF($D396="文科",IF(AND($M396&gt;='高考-分数线'!$C$3,J396&gt;='高考-分数线'!$G$3),36,IF(J396&gt;='高考-分数线'!$G$3,18,0))))</f>
        <v>0</v>
      </c>
      <c r="S396" s="9">
        <f>IF($D396="理科",IF(AND($M396&gt;='高考-分数线'!$C$2,K396&gt;='高考-分数线'!$H$2),36,IF(K396&gt;='高考-分数线'!$H$2,18,0)),IF($D396="文科",IF(AND($M396&gt;='高考-分数线'!$C$3,K396&gt;='高考-分数线'!$H$3),36,IF(K396&gt;='高考-分数线'!$H$3,18,0))))</f>
        <v>0</v>
      </c>
      <c r="T396" s="9">
        <f>IF($D396="理科",IF(AND($M396&gt;='高考-分数线'!$C$2,L396&gt;='高考-分数线'!$I$2),36,IF(L396&gt;='高考-分数线'!$I$2,18,0)),IF($D396="文科",IF(AND($M396&gt;='高考-分数线'!$C$3,L396&gt;='高考-分数线'!$I$3),36,IF(L396&gt;='高考-分数线'!$I$3,18,0))))</f>
        <v>0</v>
      </c>
      <c r="U396" s="33"/>
      <c r="V396" s="54" t="s">
        <v>74</v>
      </c>
      <c r="W396" s="9">
        <f t="shared" si="223"/>
        <v>0</v>
      </c>
      <c r="X396" s="54" t="s">
        <v>84</v>
      </c>
      <c r="Y396" s="9">
        <f t="shared" si="224"/>
        <v>0</v>
      </c>
      <c r="Z396" s="54" t="s">
        <v>88</v>
      </c>
      <c r="AA396" s="9">
        <f t="shared" si="225"/>
        <v>0</v>
      </c>
      <c r="AB396" s="54" t="s">
        <v>105</v>
      </c>
      <c r="AC396" s="9">
        <f t="shared" si="226"/>
        <v>0</v>
      </c>
      <c r="AD396" s="54" t="s">
        <v>110</v>
      </c>
      <c r="AE396" s="9">
        <f t="shared" si="227"/>
        <v>0</v>
      </c>
      <c r="AF396" s="54" t="s">
        <v>112</v>
      </c>
      <c r="AG396" s="9">
        <f t="shared" si="228"/>
        <v>0</v>
      </c>
      <c r="AH396" s="9"/>
      <c r="AI396" s="9" t="s">
        <v>75</v>
      </c>
      <c r="AJ396" s="9">
        <f t="shared" si="229"/>
        <v>0</v>
      </c>
      <c r="AK396" s="55" t="s">
        <v>80</v>
      </c>
      <c r="AL396" s="9">
        <f t="shared" si="230"/>
        <v>0</v>
      </c>
      <c r="AM396" s="9" t="s">
        <v>86</v>
      </c>
      <c r="AN396" s="9">
        <f t="shared" si="231"/>
        <v>0</v>
      </c>
      <c r="AO396" s="54" t="s">
        <v>107</v>
      </c>
      <c r="AP396" s="9">
        <f t="shared" si="232"/>
        <v>0</v>
      </c>
      <c r="AQ396" s="54" t="s">
        <v>110</v>
      </c>
      <c r="AR396" s="9">
        <f t="shared" si="233"/>
        <v>0</v>
      </c>
      <c r="AS396" s="54" t="s">
        <v>112</v>
      </c>
      <c r="AT396" s="9">
        <f t="shared" si="234"/>
        <v>0</v>
      </c>
      <c r="AU396" s="9"/>
      <c r="AV396" s="54" t="s">
        <v>75</v>
      </c>
      <c r="AW396" s="9">
        <f t="shared" si="235"/>
        <v>0</v>
      </c>
      <c r="AX396" s="54" t="s">
        <v>79</v>
      </c>
      <c r="AY396" s="9">
        <f t="shared" si="236"/>
        <v>0</v>
      </c>
      <c r="AZ396" s="54" t="s">
        <v>86</v>
      </c>
      <c r="BA396" s="9">
        <f t="shared" si="237"/>
        <v>0</v>
      </c>
      <c r="BB396" s="54" t="s">
        <v>107</v>
      </c>
      <c r="BC396" s="9">
        <f t="shared" si="238"/>
        <v>0</v>
      </c>
      <c r="BD396" s="54" t="s">
        <v>133</v>
      </c>
      <c r="BE396" s="9">
        <f t="shared" si="239"/>
        <v>0</v>
      </c>
      <c r="BF396" s="54" t="s">
        <v>112</v>
      </c>
      <c r="BG396" s="9">
        <f t="shared" si="240"/>
        <v>0</v>
      </c>
      <c r="BH396" s="9"/>
      <c r="BI396" s="54" t="s">
        <v>75</v>
      </c>
      <c r="BJ396" s="9">
        <f t="shared" si="241"/>
        <v>0</v>
      </c>
      <c r="BK396" s="55" t="s">
        <v>79</v>
      </c>
      <c r="BL396" s="9">
        <f t="shared" si="242"/>
        <v>0</v>
      </c>
      <c r="BM396" s="54" t="s">
        <v>87</v>
      </c>
      <c r="BN396" s="9">
        <f t="shared" si="243"/>
        <v>0</v>
      </c>
      <c r="BO396" s="54" t="s">
        <v>107</v>
      </c>
      <c r="BP396" s="9">
        <f t="shared" si="244"/>
        <v>0</v>
      </c>
      <c r="BQ396" s="54" t="s">
        <v>133</v>
      </c>
      <c r="BR396" s="9">
        <f t="shared" si="245"/>
        <v>0</v>
      </c>
      <c r="BS396" s="54" t="s">
        <v>112</v>
      </c>
      <c r="BT396" s="9">
        <f t="shared" si="246"/>
        <v>0</v>
      </c>
      <c r="BU396" s="9"/>
      <c r="BV396" s="54" t="s">
        <v>75</v>
      </c>
      <c r="BW396" s="9">
        <f t="shared" si="247"/>
        <v>0</v>
      </c>
      <c r="BX396" s="55" t="s">
        <v>139</v>
      </c>
      <c r="BY396" s="9">
        <f t="shared" si="248"/>
        <v>0</v>
      </c>
      <c r="BZ396" s="54" t="s">
        <v>89</v>
      </c>
      <c r="CA396" s="9">
        <f t="shared" si="249"/>
        <v>0</v>
      </c>
      <c r="CB396" s="54" t="s">
        <v>123</v>
      </c>
      <c r="CC396" s="9">
        <f t="shared" si="250"/>
        <v>0</v>
      </c>
      <c r="CD396" s="54" t="s">
        <v>111</v>
      </c>
      <c r="CE396" s="9">
        <f t="shared" si="251"/>
        <v>0</v>
      </c>
      <c r="CF396" s="54" t="s">
        <v>126</v>
      </c>
      <c r="CG396" s="9">
        <f t="shared" si="252"/>
        <v>0</v>
      </c>
      <c r="CH396" s="9"/>
      <c r="CI396" s="54" t="s">
        <v>75</v>
      </c>
      <c r="CJ396" s="9">
        <f t="shared" si="253"/>
        <v>0</v>
      </c>
      <c r="CK396" s="55" t="s">
        <v>139</v>
      </c>
      <c r="CL396" s="9">
        <f t="shared" si="254"/>
        <v>0</v>
      </c>
      <c r="CM396" s="54" t="s">
        <v>89</v>
      </c>
      <c r="CN396" s="9">
        <f t="shared" si="255"/>
        <v>0</v>
      </c>
      <c r="CO396" s="54" t="s">
        <v>123</v>
      </c>
      <c r="CP396" s="9">
        <f t="shared" si="256"/>
        <v>0</v>
      </c>
      <c r="CQ396" s="54" t="s">
        <v>111</v>
      </c>
      <c r="CR396" s="9">
        <f t="shared" si="257"/>
        <v>0</v>
      </c>
      <c r="CS396" s="54" t="s">
        <v>126</v>
      </c>
      <c r="CT396" s="9">
        <f t="shared" si="258"/>
        <v>0</v>
      </c>
    </row>
    <row r="397" spans="1:98" x14ac:dyDescent="0.15">
      <c r="A397" s="33" t="s">
        <v>866</v>
      </c>
      <c r="B397" s="34" t="s">
        <v>947</v>
      </c>
      <c r="C397" s="35" t="s">
        <v>170</v>
      </c>
      <c r="D397" s="35" t="s">
        <v>52</v>
      </c>
      <c r="E397" s="9"/>
      <c r="F397" s="36"/>
      <c r="G397" s="33">
        <v>87</v>
      </c>
      <c r="H397" s="9">
        <v>47</v>
      </c>
      <c r="I397" s="9">
        <v>108</v>
      </c>
      <c r="J397" s="9">
        <v>44</v>
      </c>
      <c r="K397" s="9">
        <v>48</v>
      </c>
      <c r="L397" s="9">
        <v>38</v>
      </c>
      <c r="M397" s="4">
        <f t="shared" si="222"/>
        <v>372</v>
      </c>
      <c r="N397" s="33"/>
      <c r="O397" s="9">
        <f>IF($D397="理科",IF(AND($M397&gt;='高考-分数线'!$C$2,$G397&gt;='高考-分数线'!$D$2),36,IF($G397&gt;='高考-分数线'!$D$2,18,0)),IF($D397="文科",IF(AND($M397&gt;='高考-分数线'!$C$3,$G397&gt;='高考-分数线'!$D$3),36,IF($G397&gt;='高考-分数线'!$D$3,18,0))))</f>
        <v>0</v>
      </c>
      <c r="P397" s="9">
        <f>IF($D397="理科",IF(AND($M397&gt;='高考-分数线'!$C$2,H397&gt;='高考-分数线'!$E$2),36,IF(H397&gt;='高考-分数线'!$E$2,18,0)),IF($D397="文科",IF(AND($M397&gt;='高考-分数线'!$C$3,H397&gt;='高考-分数线'!$E$3),36,IF(H397&gt;='高考-分数线'!$E$3,18,0))))</f>
        <v>0</v>
      </c>
      <c r="Q397" s="9">
        <f>IF($D397="理科",IF(AND($M397&gt;='高考-分数线'!$C$2,I397&gt;='高考-分数线'!$F$2),36,IF(I397&gt;='高考-分数线'!$F$2,18,0)),IF($D397="文科",IF(AND($M397&gt;='高考-分数线'!$C$3,I397&gt;='高考-分数线'!$F$3),36,IF(I397&gt;='高考-分数线'!$F$3,18,0))))</f>
        <v>0</v>
      </c>
      <c r="R397" s="9">
        <f>IF($D397="理科",IF(AND($M397&gt;='高考-分数线'!$C$2,J397&gt;='高考-分数线'!$G$2),36,IF(J397&gt;='高考-分数线'!$G$2,18,0)),IF($D397="文科",IF(AND($M397&gt;='高考-分数线'!$C$3,J397&gt;='高考-分数线'!$G$3),36,IF(J397&gt;='高考-分数线'!$G$3,18,0))))</f>
        <v>0</v>
      </c>
      <c r="S397" s="9">
        <f>IF($D397="理科",IF(AND($M397&gt;='高考-分数线'!$C$2,K397&gt;='高考-分数线'!$H$2),36,IF(K397&gt;='高考-分数线'!$H$2,18,0)),IF($D397="文科",IF(AND($M397&gt;='高考-分数线'!$C$3,K397&gt;='高考-分数线'!$H$3),36,IF(K397&gt;='高考-分数线'!$H$3,18,0))))</f>
        <v>0</v>
      </c>
      <c r="T397" s="9">
        <f>IF($D397="理科",IF(AND($M397&gt;='高考-分数线'!$C$2,L397&gt;='高考-分数线'!$I$2),36,IF(L397&gt;='高考-分数线'!$I$2,18,0)),IF($D397="文科",IF(AND($M397&gt;='高考-分数线'!$C$3,L397&gt;='高考-分数线'!$I$3),36,IF(L397&gt;='高考-分数线'!$I$3,18,0))))</f>
        <v>0</v>
      </c>
      <c r="U397" s="33"/>
      <c r="V397" s="54" t="s">
        <v>75</v>
      </c>
      <c r="W397" s="9">
        <f t="shared" si="223"/>
        <v>0</v>
      </c>
      <c r="X397" s="54" t="s">
        <v>80</v>
      </c>
      <c r="Y397" s="9">
        <f t="shared" si="224"/>
        <v>0</v>
      </c>
      <c r="Z397" s="54" t="s">
        <v>89</v>
      </c>
      <c r="AA397" s="9">
        <f t="shared" si="225"/>
        <v>0</v>
      </c>
      <c r="AB397" s="54" t="s">
        <v>123</v>
      </c>
      <c r="AC397" s="9">
        <f t="shared" si="226"/>
        <v>0</v>
      </c>
      <c r="AD397" s="54" t="s">
        <v>111</v>
      </c>
      <c r="AE397" s="9">
        <f t="shared" si="227"/>
        <v>0</v>
      </c>
      <c r="AF397" s="54" t="s">
        <v>103</v>
      </c>
      <c r="AG397" s="9">
        <f t="shared" si="228"/>
        <v>0</v>
      </c>
      <c r="AH397" s="9"/>
      <c r="AI397" s="9" t="s">
        <v>75</v>
      </c>
      <c r="AJ397" s="9">
        <f t="shared" si="229"/>
        <v>0</v>
      </c>
      <c r="AK397" s="55" t="s">
        <v>81</v>
      </c>
      <c r="AL397" s="9">
        <f t="shared" si="230"/>
        <v>0</v>
      </c>
      <c r="AM397" s="9" t="s">
        <v>86</v>
      </c>
      <c r="AN397" s="9">
        <f t="shared" si="231"/>
        <v>0</v>
      </c>
      <c r="AO397" s="54" t="s">
        <v>123</v>
      </c>
      <c r="AP397" s="9">
        <f t="shared" si="232"/>
        <v>0</v>
      </c>
      <c r="AQ397" s="54" t="s">
        <v>110</v>
      </c>
      <c r="AR397" s="9">
        <f t="shared" si="233"/>
        <v>0</v>
      </c>
      <c r="AS397" s="54" t="s">
        <v>103</v>
      </c>
      <c r="AT397" s="9">
        <f t="shared" si="234"/>
        <v>0</v>
      </c>
      <c r="AU397" s="9"/>
      <c r="AV397" s="54" t="s">
        <v>75</v>
      </c>
      <c r="AW397" s="9">
        <f t="shared" si="235"/>
        <v>0</v>
      </c>
      <c r="AX397" s="54" t="s">
        <v>79</v>
      </c>
      <c r="AY397" s="9">
        <f t="shared" si="236"/>
        <v>0</v>
      </c>
      <c r="AZ397" s="54" t="s">
        <v>86</v>
      </c>
      <c r="BA397" s="9">
        <f t="shared" si="237"/>
        <v>0</v>
      </c>
      <c r="BB397" s="54" t="s">
        <v>123</v>
      </c>
      <c r="BC397" s="9">
        <f t="shared" si="238"/>
        <v>0</v>
      </c>
      <c r="BD397" s="54" t="s">
        <v>128</v>
      </c>
      <c r="BE397" s="9">
        <f t="shared" si="239"/>
        <v>0</v>
      </c>
      <c r="BF397" s="54" t="s">
        <v>126</v>
      </c>
      <c r="BG397" s="9">
        <f t="shared" si="240"/>
        <v>0</v>
      </c>
      <c r="BH397" s="9"/>
      <c r="BI397" s="54" t="s">
        <v>75</v>
      </c>
      <c r="BJ397" s="9">
        <f t="shared" si="241"/>
        <v>0</v>
      </c>
      <c r="BK397" s="55" t="s">
        <v>79</v>
      </c>
      <c r="BL397" s="9">
        <f t="shared" si="242"/>
        <v>0</v>
      </c>
      <c r="BM397" s="54" t="s">
        <v>86</v>
      </c>
      <c r="BN397" s="9">
        <f t="shared" si="243"/>
        <v>0</v>
      </c>
      <c r="BO397" s="54" t="s">
        <v>123</v>
      </c>
      <c r="BP397" s="9">
        <f t="shared" si="244"/>
        <v>0</v>
      </c>
      <c r="BQ397" s="54" t="s">
        <v>128</v>
      </c>
      <c r="BR397" s="9">
        <f t="shared" si="245"/>
        <v>0</v>
      </c>
      <c r="BS397" s="54" t="s">
        <v>126</v>
      </c>
      <c r="BT397" s="9">
        <f t="shared" si="246"/>
        <v>0</v>
      </c>
      <c r="BU397" s="9"/>
      <c r="BV397" s="54" t="s">
        <v>75</v>
      </c>
      <c r="BW397" s="9">
        <f t="shared" si="247"/>
        <v>0</v>
      </c>
      <c r="BX397" s="55" t="s">
        <v>139</v>
      </c>
      <c r="BY397" s="9">
        <f t="shared" si="248"/>
        <v>0</v>
      </c>
      <c r="BZ397" s="54" t="s">
        <v>89</v>
      </c>
      <c r="CA397" s="9">
        <f t="shared" si="249"/>
        <v>0</v>
      </c>
      <c r="CB397" s="54" t="s">
        <v>123</v>
      </c>
      <c r="CC397" s="9">
        <f t="shared" si="250"/>
        <v>0</v>
      </c>
      <c r="CD397" s="54" t="s">
        <v>111</v>
      </c>
      <c r="CE397" s="9">
        <f t="shared" si="251"/>
        <v>0</v>
      </c>
      <c r="CF397" s="54" t="s">
        <v>126</v>
      </c>
      <c r="CG397" s="9">
        <f t="shared" si="252"/>
        <v>0</v>
      </c>
      <c r="CH397" s="9"/>
      <c r="CI397" s="54" t="s">
        <v>75</v>
      </c>
      <c r="CJ397" s="9">
        <f t="shared" si="253"/>
        <v>0</v>
      </c>
      <c r="CK397" s="55" t="s">
        <v>139</v>
      </c>
      <c r="CL397" s="9">
        <f t="shared" si="254"/>
        <v>0</v>
      </c>
      <c r="CM397" s="54" t="s">
        <v>89</v>
      </c>
      <c r="CN397" s="9">
        <f t="shared" si="255"/>
        <v>0</v>
      </c>
      <c r="CO397" s="54" t="s">
        <v>123</v>
      </c>
      <c r="CP397" s="9">
        <f t="shared" si="256"/>
        <v>0</v>
      </c>
      <c r="CQ397" s="54" t="s">
        <v>111</v>
      </c>
      <c r="CR397" s="9">
        <f t="shared" si="257"/>
        <v>0</v>
      </c>
      <c r="CS397" s="54" t="s">
        <v>126</v>
      </c>
      <c r="CT397" s="9">
        <f t="shared" si="258"/>
        <v>0</v>
      </c>
    </row>
    <row r="398" spans="1:98" x14ac:dyDescent="0.15">
      <c r="A398" s="33" t="s">
        <v>948</v>
      </c>
      <c r="B398" s="34" t="s">
        <v>949</v>
      </c>
      <c r="C398" s="35" t="s">
        <v>648</v>
      </c>
      <c r="D398" s="35" t="s">
        <v>52</v>
      </c>
      <c r="E398" s="9"/>
      <c r="F398" s="36"/>
      <c r="G398" s="33">
        <v>93</v>
      </c>
      <c r="H398" s="9">
        <v>46</v>
      </c>
      <c r="I398" s="9">
        <v>86</v>
      </c>
      <c r="J398" s="9">
        <v>49</v>
      </c>
      <c r="K398" s="9">
        <v>44</v>
      </c>
      <c r="L398" s="9">
        <v>54</v>
      </c>
      <c r="M398" s="4">
        <f t="shared" si="222"/>
        <v>372</v>
      </c>
      <c r="N398" s="33"/>
      <c r="O398" s="9">
        <f>IF($D398="理科",IF(AND($M398&gt;='高考-分数线'!$C$2,$G398&gt;='高考-分数线'!$D$2),36,IF($G398&gt;='高考-分数线'!$D$2,18,0)),IF($D398="文科",IF(AND($M398&gt;='高考-分数线'!$C$3,$G398&gt;='高考-分数线'!$D$3),36,IF($G398&gt;='高考-分数线'!$D$3,18,0))))</f>
        <v>0</v>
      </c>
      <c r="P398" s="9">
        <f>IF($D398="理科",IF(AND($M398&gt;='高考-分数线'!$C$2,H398&gt;='高考-分数线'!$E$2),36,IF(H398&gt;='高考-分数线'!$E$2,18,0)),IF($D398="文科",IF(AND($M398&gt;='高考-分数线'!$C$3,H398&gt;='高考-分数线'!$E$3),36,IF(H398&gt;='高考-分数线'!$E$3,18,0))))</f>
        <v>0</v>
      </c>
      <c r="Q398" s="9">
        <f>IF($D398="理科",IF(AND($M398&gt;='高考-分数线'!$C$2,I398&gt;='高考-分数线'!$F$2),36,IF(I398&gt;='高考-分数线'!$F$2,18,0)),IF($D398="文科",IF(AND($M398&gt;='高考-分数线'!$C$3,I398&gt;='高考-分数线'!$F$3),36,IF(I398&gt;='高考-分数线'!$F$3,18,0))))</f>
        <v>0</v>
      </c>
      <c r="R398" s="9">
        <f>IF($D398="理科",IF(AND($M398&gt;='高考-分数线'!$C$2,J398&gt;='高考-分数线'!$G$2),36,IF(J398&gt;='高考-分数线'!$G$2,18,0)),IF($D398="文科",IF(AND($M398&gt;='高考-分数线'!$C$3,J398&gt;='高考-分数线'!$G$3),36,IF(J398&gt;='高考-分数线'!$G$3,18,0))))</f>
        <v>0</v>
      </c>
      <c r="S398" s="9">
        <f>IF($D398="理科",IF(AND($M398&gt;='高考-分数线'!$C$2,K398&gt;='高考-分数线'!$H$2),36,IF(K398&gt;='高考-分数线'!$H$2,18,0)),IF($D398="文科",IF(AND($M398&gt;='高考-分数线'!$C$3,K398&gt;='高考-分数线'!$H$3),36,IF(K398&gt;='高考-分数线'!$H$3,18,0))))</f>
        <v>0</v>
      </c>
      <c r="T398" s="9">
        <f>IF($D398="理科",IF(AND($M398&gt;='高考-分数线'!$C$2,L398&gt;='高考-分数线'!$I$2),36,IF(L398&gt;='高考-分数线'!$I$2,18,0)),IF($D398="文科",IF(AND($M398&gt;='高考-分数线'!$C$3,L398&gt;='高考-分数线'!$I$3),36,IF(L398&gt;='高考-分数线'!$I$3,18,0))))</f>
        <v>0</v>
      </c>
      <c r="U398" s="33"/>
      <c r="V398" s="54" t="s">
        <v>75</v>
      </c>
      <c r="W398" s="9">
        <f t="shared" si="223"/>
        <v>0</v>
      </c>
      <c r="X398" s="54" t="s">
        <v>80</v>
      </c>
      <c r="Y398" s="9">
        <f t="shared" si="224"/>
        <v>0</v>
      </c>
      <c r="Z398" s="54" t="s">
        <v>89</v>
      </c>
      <c r="AA398" s="9">
        <f t="shared" si="225"/>
        <v>0</v>
      </c>
      <c r="AB398" s="54" t="s">
        <v>123</v>
      </c>
      <c r="AC398" s="9">
        <f t="shared" si="226"/>
        <v>0</v>
      </c>
      <c r="AD398" s="54" t="s">
        <v>111</v>
      </c>
      <c r="AE398" s="9">
        <f t="shared" si="227"/>
        <v>0</v>
      </c>
      <c r="AF398" s="54" t="s">
        <v>103</v>
      </c>
      <c r="AG398" s="9">
        <f t="shared" si="228"/>
        <v>0</v>
      </c>
      <c r="AH398" s="9"/>
      <c r="AI398" s="9" t="s">
        <v>73</v>
      </c>
      <c r="AJ398" s="9">
        <f t="shared" si="229"/>
        <v>0</v>
      </c>
      <c r="AK398" s="55" t="s">
        <v>79</v>
      </c>
      <c r="AL398" s="9">
        <f t="shared" si="230"/>
        <v>0</v>
      </c>
      <c r="AM398" s="9" t="s">
        <v>85</v>
      </c>
      <c r="AN398" s="9">
        <f t="shared" si="231"/>
        <v>0</v>
      </c>
      <c r="AO398" s="54" t="s">
        <v>105</v>
      </c>
      <c r="AP398" s="9">
        <f t="shared" si="232"/>
        <v>0</v>
      </c>
      <c r="AQ398" s="54" t="s">
        <v>111</v>
      </c>
      <c r="AR398" s="9">
        <f t="shared" si="233"/>
        <v>0</v>
      </c>
      <c r="AS398" s="54" t="s">
        <v>103</v>
      </c>
      <c r="AT398" s="9">
        <f t="shared" si="234"/>
        <v>0</v>
      </c>
      <c r="AU398" s="9"/>
      <c r="AV398" s="54" t="s">
        <v>77</v>
      </c>
      <c r="AW398" s="9">
        <f t="shared" si="235"/>
        <v>0</v>
      </c>
      <c r="AX398" s="54" t="s">
        <v>80</v>
      </c>
      <c r="AY398" s="9">
        <f t="shared" si="236"/>
        <v>0</v>
      </c>
      <c r="AZ398" s="54" t="s">
        <v>90</v>
      </c>
      <c r="BA398" s="9">
        <f t="shared" si="237"/>
        <v>0</v>
      </c>
      <c r="BB398" s="54" t="s">
        <v>123</v>
      </c>
      <c r="BC398" s="9">
        <f t="shared" si="238"/>
        <v>0</v>
      </c>
      <c r="BD398" s="54" t="s">
        <v>133</v>
      </c>
      <c r="BE398" s="9">
        <f t="shared" si="239"/>
        <v>0</v>
      </c>
      <c r="BF398" s="54" t="s">
        <v>103</v>
      </c>
      <c r="BG398" s="9">
        <f t="shared" si="240"/>
        <v>0</v>
      </c>
      <c r="BH398" s="9"/>
      <c r="BI398" s="54" t="s">
        <v>77</v>
      </c>
      <c r="BJ398" s="9">
        <f t="shared" si="241"/>
        <v>0</v>
      </c>
      <c r="BK398" s="55" t="s">
        <v>80</v>
      </c>
      <c r="BL398" s="9">
        <f t="shared" si="242"/>
        <v>0</v>
      </c>
      <c r="BM398" s="54" t="s">
        <v>90</v>
      </c>
      <c r="BN398" s="9">
        <f t="shared" si="243"/>
        <v>0</v>
      </c>
      <c r="BO398" s="54" t="s">
        <v>123</v>
      </c>
      <c r="BP398" s="9">
        <f t="shared" si="244"/>
        <v>0</v>
      </c>
      <c r="BQ398" s="54" t="s">
        <v>133</v>
      </c>
      <c r="BR398" s="9">
        <f t="shared" si="245"/>
        <v>0</v>
      </c>
      <c r="BS398" s="54" t="s">
        <v>103</v>
      </c>
      <c r="BT398" s="9">
        <f t="shared" si="246"/>
        <v>0</v>
      </c>
      <c r="BU398" s="9"/>
      <c r="BV398" s="54" t="s">
        <v>73</v>
      </c>
      <c r="BW398" s="9">
        <f t="shared" si="247"/>
        <v>0</v>
      </c>
      <c r="BX398" s="55" t="s">
        <v>84</v>
      </c>
      <c r="BY398" s="9">
        <f t="shared" si="248"/>
        <v>0</v>
      </c>
      <c r="BZ398" s="54" t="s">
        <v>85</v>
      </c>
      <c r="CA398" s="9">
        <f t="shared" si="249"/>
        <v>0</v>
      </c>
      <c r="CB398" s="54" t="s">
        <v>105</v>
      </c>
      <c r="CC398" s="9">
        <f t="shared" si="250"/>
        <v>0</v>
      </c>
      <c r="CD398" s="54" t="s">
        <v>108</v>
      </c>
      <c r="CE398" s="9">
        <f t="shared" si="251"/>
        <v>0</v>
      </c>
      <c r="CF398" s="54" t="s">
        <v>112</v>
      </c>
      <c r="CG398" s="9">
        <f t="shared" si="252"/>
        <v>0</v>
      </c>
      <c r="CH398" s="9"/>
      <c r="CI398" s="54" t="s">
        <v>73</v>
      </c>
      <c r="CJ398" s="9">
        <f t="shared" si="253"/>
        <v>0</v>
      </c>
      <c r="CK398" s="55" t="s">
        <v>84</v>
      </c>
      <c r="CL398" s="9">
        <f t="shared" si="254"/>
        <v>0</v>
      </c>
      <c r="CM398" s="54" t="s">
        <v>85</v>
      </c>
      <c r="CN398" s="9">
        <f t="shared" si="255"/>
        <v>0</v>
      </c>
      <c r="CO398" s="54" t="s">
        <v>105</v>
      </c>
      <c r="CP398" s="9">
        <f t="shared" si="256"/>
        <v>0</v>
      </c>
      <c r="CQ398" s="54" t="s">
        <v>108</v>
      </c>
      <c r="CR398" s="9">
        <f t="shared" si="257"/>
        <v>0</v>
      </c>
      <c r="CS398" s="54" t="s">
        <v>112</v>
      </c>
      <c r="CT398" s="9">
        <f t="shared" si="258"/>
        <v>0</v>
      </c>
    </row>
    <row r="399" spans="1:98" x14ac:dyDescent="0.15">
      <c r="A399" s="33" t="s">
        <v>950</v>
      </c>
      <c r="B399" s="34" t="s">
        <v>951</v>
      </c>
      <c r="C399" s="35" t="s">
        <v>170</v>
      </c>
      <c r="D399" s="35" t="s">
        <v>52</v>
      </c>
      <c r="E399" s="9"/>
      <c r="F399" s="36"/>
      <c r="G399" s="33">
        <v>89</v>
      </c>
      <c r="H399" s="9">
        <v>85</v>
      </c>
      <c r="I399" s="9">
        <v>58</v>
      </c>
      <c r="J399" s="9">
        <v>40</v>
      </c>
      <c r="K399" s="9">
        <v>54.5</v>
      </c>
      <c r="L399" s="9">
        <v>45</v>
      </c>
      <c r="M399" s="4">
        <f t="shared" si="222"/>
        <v>371.5</v>
      </c>
      <c r="N399" s="33"/>
      <c r="O399" s="9">
        <f>IF($D399="理科",IF(AND($M399&gt;='高考-分数线'!$C$2,$G399&gt;='高考-分数线'!$D$2),36,IF($G399&gt;='高考-分数线'!$D$2,18,0)),IF($D399="文科",IF(AND($M399&gt;='高考-分数线'!$C$3,$G399&gt;='高考-分数线'!$D$3),36,IF($G399&gt;='高考-分数线'!$D$3,18,0))))</f>
        <v>0</v>
      </c>
      <c r="P399" s="9">
        <f>IF($D399="理科",IF(AND($M399&gt;='高考-分数线'!$C$2,H399&gt;='高考-分数线'!$E$2),36,IF(H399&gt;='高考-分数线'!$E$2,18,0)),IF($D399="文科",IF(AND($M399&gt;='高考-分数线'!$C$3,H399&gt;='高考-分数线'!$E$3),36,IF(H399&gt;='高考-分数线'!$E$3,18,0))))</f>
        <v>18</v>
      </c>
      <c r="Q399" s="9">
        <f>IF($D399="理科",IF(AND($M399&gt;='高考-分数线'!$C$2,I399&gt;='高考-分数线'!$F$2),36,IF(I399&gt;='高考-分数线'!$F$2,18,0)),IF($D399="文科",IF(AND($M399&gt;='高考-分数线'!$C$3,I399&gt;='高考-分数线'!$F$3),36,IF(I399&gt;='高考-分数线'!$F$3,18,0))))</f>
        <v>0</v>
      </c>
      <c r="R399" s="9">
        <f>IF($D399="理科",IF(AND($M399&gt;='高考-分数线'!$C$2,J399&gt;='高考-分数线'!$G$2),36,IF(J399&gt;='高考-分数线'!$G$2,18,0)),IF($D399="文科",IF(AND($M399&gt;='高考-分数线'!$C$3,J399&gt;='高考-分数线'!$G$3),36,IF(J399&gt;='高考-分数线'!$G$3,18,0))))</f>
        <v>0</v>
      </c>
      <c r="S399" s="9">
        <f>IF($D399="理科",IF(AND($M399&gt;='高考-分数线'!$C$2,K399&gt;='高考-分数线'!$H$2),36,IF(K399&gt;='高考-分数线'!$H$2,18,0)),IF($D399="文科",IF(AND($M399&gt;='高考-分数线'!$C$3,K399&gt;='高考-分数线'!$H$3),36,IF(K399&gt;='高考-分数线'!$H$3,18,0))))</f>
        <v>0</v>
      </c>
      <c r="T399" s="9">
        <f>IF($D399="理科",IF(AND($M399&gt;='高考-分数线'!$C$2,L399&gt;='高考-分数线'!$I$2),36,IF(L399&gt;='高考-分数线'!$I$2,18,0)),IF($D399="文科",IF(AND($M399&gt;='高考-分数线'!$C$3,L399&gt;='高考-分数线'!$I$3),36,IF(L399&gt;='高考-分数线'!$I$3,18,0))))</f>
        <v>0</v>
      </c>
      <c r="U399" s="33"/>
      <c r="V399" s="54" t="s">
        <v>74</v>
      </c>
      <c r="W399" s="9">
        <f t="shared" si="223"/>
        <v>0</v>
      </c>
      <c r="X399" s="54" t="s">
        <v>84</v>
      </c>
      <c r="Y399" s="9">
        <f t="shared" si="224"/>
        <v>1.8</v>
      </c>
      <c r="Z399" s="54" t="s">
        <v>88</v>
      </c>
      <c r="AA399" s="9">
        <f t="shared" si="225"/>
        <v>0</v>
      </c>
      <c r="AB399" s="54" t="s">
        <v>105</v>
      </c>
      <c r="AC399" s="9">
        <f t="shared" si="226"/>
        <v>0</v>
      </c>
      <c r="AD399" s="54" t="s">
        <v>110</v>
      </c>
      <c r="AE399" s="9">
        <f t="shared" si="227"/>
        <v>0</v>
      </c>
      <c r="AF399" s="54" t="s">
        <v>112</v>
      </c>
      <c r="AG399" s="9">
        <f t="shared" si="228"/>
        <v>0</v>
      </c>
      <c r="AH399" s="9"/>
      <c r="AI399" s="9" t="s">
        <v>77</v>
      </c>
      <c r="AJ399" s="9">
        <f t="shared" si="229"/>
        <v>0</v>
      </c>
      <c r="AK399" s="55" t="s">
        <v>84</v>
      </c>
      <c r="AL399" s="9">
        <f t="shared" si="230"/>
        <v>1.8</v>
      </c>
      <c r="AM399" s="9" t="s">
        <v>87</v>
      </c>
      <c r="AN399" s="9">
        <f t="shared" si="231"/>
        <v>0</v>
      </c>
      <c r="AO399" s="54" t="s">
        <v>123</v>
      </c>
      <c r="AP399" s="9">
        <f t="shared" si="232"/>
        <v>0</v>
      </c>
      <c r="AQ399" s="54" t="s">
        <v>111</v>
      </c>
      <c r="AR399" s="9">
        <f t="shared" si="233"/>
        <v>0</v>
      </c>
      <c r="AS399" s="54" t="s">
        <v>112</v>
      </c>
      <c r="AT399" s="9">
        <f t="shared" si="234"/>
        <v>0</v>
      </c>
      <c r="AU399" s="9"/>
      <c r="AV399" s="54" t="s">
        <v>76</v>
      </c>
      <c r="AW399" s="9">
        <f t="shared" si="235"/>
        <v>0</v>
      </c>
      <c r="AX399" s="54" t="s">
        <v>84</v>
      </c>
      <c r="AY399" s="9">
        <f t="shared" si="236"/>
        <v>2.7</v>
      </c>
      <c r="AZ399" s="54" t="s">
        <v>87</v>
      </c>
      <c r="BA399" s="9">
        <f t="shared" si="237"/>
        <v>0</v>
      </c>
      <c r="BB399" s="54" t="s">
        <v>107</v>
      </c>
      <c r="BC399" s="9">
        <f t="shared" si="238"/>
        <v>0</v>
      </c>
      <c r="BD399" s="54" t="s">
        <v>128</v>
      </c>
      <c r="BE399" s="9">
        <f t="shared" si="239"/>
        <v>0</v>
      </c>
      <c r="BF399" s="54" t="s">
        <v>112</v>
      </c>
      <c r="BG399" s="9">
        <f t="shared" si="240"/>
        <v>0</v>
      </c>
      <c r="BH399" s="9"/>
      <c r="BI399" s="54" t="s">
        <v>76</v>
      </c>
      <c r="BJ399" s="9">
        <f t="shared" si="241"/>
        <v>0</v>
      </c>
      <c r="BK399" s="55" t="s">
        <v>84</v>
      </c>
      <c r="BL399" s="9">
        <f t="shared" si="242"/>
        <v>2.7</v>
      </c>
      <c r="BM399" s="54" t="s">
        <v>87</v>
      </c>
      <c r="BN399" s="9">
        <f t="shared" si="243"/>
        <v>0</v>
      </c>
      <c r="BO399" s="54" t="s">
        <v>107</v>
      </c>
      <c r="BP399" s="9">
        <f t="shared" si="244"/>
        <v>0</v>
      </c>
      <c r="BQ399" s="54" t="s">
        <v>128</v>
      </c>
      <c r="BR399" s="9">
        <f t="shared" si="245"/>
        <v>0</v>
      </c>
      <c r="BS399" s="54" t="s">
        <v>112</v>
      </c>
      <c r="BT399" s="9">
        <f t="shared" si="246"/>
        <v>0</v>
      </c>
      <c r="BU399" s="9"/>
      <c r="BV399" s="54" t="s">
        <v>136</v>
      </c>
      <c r="BW399" s="9">
        <f t="shared" si="247"/>
        <v>0</v>
      </c>
      <c r="BX399" s="55" t="s">
        <v>80</v>
      </c>
      <c r="BY399" s="9">
        <f t="shared" si="248"/>
        <v>4.5</v>
      </c>
      <c r="BZ399" s="54" t="s">
        <v>90</v>
      </c>
      <c r="CA399" s="9">
        <f t="shared" si="249"/>
        <v>0</v>
      </c>
      <c r="CB399" s="54" t="s">
        <v>105</v>
      </c>
      <c r="CC399" s="9">
        <f t="shared" si="250"/>
        <v>0</v>
      </c>
      <c r="CD399" s="54" t="s">
        <v>108</v>
      </c>
      <c r="CE399" s="9">
        <f t="shared" si="251"/>
        <v>0</v>
      </c>
      <c r="CF399" s="54" t="s">
        <v>126</v>
      </c>
      <c r="CG399" s="9">
        <f t="shared" si="252"/>
        <v>0</v>
      </c>
      <c r="CH399" s="9"/>
      <c r="CI399" s="54" t="s">
        <v>136</v>
      </c>
      <c r="CJ399" s="9">
        <f t="shared" si="253"/>
        <v>0</v>
      </c>
      <c r="CK399" s="55" t="s">
        <v>80</v>
      </c>
      <c r="CL399" s="9">
        <f t="shared" si="254"/>
        <v>4.5</v>
      </c>
      <c r="CM399" s="54" t="s">
        <v>90</v>
      </c>
      <c r="CN399" s="9">
        <f t="shared" si="255"/>
        <v>0</v>
      </c>
      <c r="CO399" s="54" t="s">
        <v>105</v>
      </c>
      <c r="CP399" s="9">
        <f t="shared" si="256"/>
        <v>0</v>
      </c>
      <c r="CQ399" s="54" t="s">
        <v>108</v>
      </c>
      <c r="CR399" s="9">
        <f t="shared" si="257"/>
        <v>0</v>
      </c>
      <c r="CS399" s="54" t="s">
        <v>126</v>
      </c>
      <c r="CT399" s="9">
        <f t="shared" si="258"/>
        <v>0</v>
      </c>
    </row>
    <row r="400" spans="1:98" x14ac:dyDescent="0.15">
      <c r="A400" s="33" t="s">
        <v>952</v>
      </c>
      <c r="B400" s="34" t="s">
        <v>953</v>
      </c>
      <c r="C400" s="35" t="s">
        <v>170</v>
      </c>
      <c r="D400" s="35" t="s">
        <v>52</v>
      </c>
      <c r="E400" s="9"/>
      <c r="F400" s="36"/>
      <c r="G400" s="33">
        <v>86</v>
      </c>
      <c r="H400" s="9">
        <v>53</v>
      </c>
      <c r="I400" s="9">
        <v>69</v>
      </c>
      <c r="J400" s="9">
        <v>50</v>
      </c>
      <c r="K400" s="9">
        <v>49.5</v>
      </c>
      <c r="L400" s="9">
        <v>63</v>
      </c>
      <c r="M400" s="4">
        <f t="shared" si="222"/>
        <v>370.5</v>
      </c>
      <c r="N400" s="33"/>
      <c r="O400" s="9">
        <f>IF($D400="理科",IF(AND($M400&gt;='高考-分数线'!$C$2,$G400&gt;='高考-分数线'!$D$2),36,IF($G400&gt;='高考-分数线'!$D$2,18,0)),IF($D400="文科",IF(AND($M400&gt;='高考-分数线'!$C$3,$G400&gt;='高考-分数线'!$D$3),36,IF($G400&gt;='高考-分数线'!$D$3,18,0))))</f>
        <v>0</v>
      </c>
      <c r="P400" s="9">
        <f>IF($D400="理科",IF(AND($M400&gt;='高考-分数线'!$C$2,H400&gt;='高考-分数线'!$E$2),36,IF(H400&gt;='高考-分数线'!$E$2,18,0)),IF($D400="文科",IF(AND($M400&gt;='高考-分数线'!$C$3,H400&gt;='高考-分数线'!$E$3),36,IF(H400&gt;='高考-分数线'!$E$3,18,0))))</f>
        <v>0</v>
      </c>
      <c r="Q400" s="9">
        <f>IF($D400="理科",IF(AND($M400&gt;='高考-分数线'!$C$2,I400&gt;='高考-分数线'!$F$2),36,IF(I400&gt;='高考-分数线'!$F$2,18,0)),IF($D400="文科",IF(AND($M400&gt;='高考-分数线'!$C$3,I400&gt;='高考-分数线'!$F$3),36,IF(I400&gt;='高考-分数线'!$F$3,18,0))))</f>
        <v>0</v>
      </c>
      <c r="R400" s="9">
        <f>IF($D400="理科",IF(AND($M400&gt;='高考-分数线'!$C$2,J400&gt;='高考-分数线'!$G$2),36,IF(J400&gt;='高考-分数线'!$G$2,18,0)),IF($D400="文科",IF(AND($M400&gt;='高考-分数线'!$C$3,J400&gt;='高考-分数线'!$G$3),36,IF(J400&gt;='高考-分数线'!$G$3,18,0))))</f>
        <v>0</v>
      </c>
      <c r="S400" s="9">
        <f>IF($D400="理科",IF(AND($M400&gt;='高考-分数线'!$C$2,K400&gt;='高考-分数线'!$H$2),36,IF(K400&gt;='高考-分数线'!$H$2,18,0)),IF($D400="文科",IF(AND($M400&gt;='高考-分数线'!$C$3,K400&gt;='高考-分数线'!$H$3),36,IF(K400&gt;='高考-分数线'!$H$3,18,0))))</f>
        <v>0</v>
      </c>
      <c r="T400" s="9">
        <f>IF($D400="理科",IF(AND($M400&gt;='高考-分数线'!$C$2,L400&gt;='高考-分数线'!$I$2),36,IF(L400&gt;='高考-分数线'!$I$2,18,0)),IF($D400="文科",IF(AND($M400&gt;='高考-分数线'!$C$3,L400&gt;='高考-分数线'!$I$3),36,IF(L400&gt;='高考-分数线'!$I$3,18,0))))</f>
        <v>0</v>
      </c>
      <c r="U400" s="33"/>
      <c r="V400" s="54" t="s">
        <v>73</v>
      </c>
      <c r="W400" s="9">
        <f t="shared" si="223"/>
        <v>0</v>
      </c>
      <c r="X400" s="54" t="s">
        <v>80</v>
      </c>
      <c r="Y400" s="9">
        <f t="shared" si="224"/>
        <v>0</v>
      </c>
      <c r="Z400" s="54" t="s">
        <v>89</v>
      </c>
      <c r="AA400" s="9">
        <f t="shared" si="225"/>
        <v>0</v>
      </c>
      <c r="AB400" s="54" t="s">
        <v>123</v>
      </c>
      <c r="AC400" s="9">
        <f t="shared" si="226"/>
        <v>0</v>
      </c>
      <c r="AD400" s="54" t="s">
        <v>110</v>
      </c>
      <c r="AE400" s="9">
        <f t="shared" si="227"/>
        <v>0</v>
      </c>
      <c r="AF400" s="54" t="s">
        <v>103</v>
      </c>
      <c r="AG400" s="9">
        <f t="shared" si="228"/>
        <v>0</v>
      </c>
      <c r="AH400" s="9"/>
      <c r="AI400" s="9" t="s">
        <v>74</v>
      </c>
      <c r="AJ400" s="9">
        <f t="shared" si="229"/>
        <v>0</v>
      </c>
      <c r="AK400" s="55" t="s">
        <v>80</v>
      </c>
      <c r="AL400" s="9">
        <f t="shared" si="230"/>
        <v>0</v>
      </c>
      <c r="AM400" s="9" t="s">
        <v>90</v>
      </c>
      <c r="AN400" s="9">
        <f t="shared" si="231"/>
        <v>0</v>
      </c>
      <c r="AO400" s="54" t="s">
        <v>123</v>
      </c>
      <c r="AP400" s="9">
        <f t="shared" si="232"/>
        <v>0</v>
      </c>
      <c r="AQ400" s="54" t="s">
        <v>110</v>
      </c>
      <c r="AR400" s="9">
        <f t="shared" si="233"/>
        <v>0</v>
      </c>
      <c r="AS400" s="54" t="s">
        <v>103</v>
      </c>
      <c r="AT400" s="9">
        <f t="shared" si="234"/>
        <v>0</v>
      </c>
      <c r="AU400" s="9"/>
      <c r="AV400" s="54" t="s">
        <v>74</v>
      </c>
      <c r="AW400" s="9">
        <f t="shared" si="235"/>
        <v>0</v>
      </c>
      <c r="AX400" s="54" t="s">
        <v>79</v>
      </c>
      <c r="AY400" s="9">
        <f t="shared" si="236"/>
        <v>0</v>
      </c>
      <c r="AZ400" s="54" t="s">
        <v>89</v>
      </c>
      <c r="BA400" s="9">
        <f t="shared" si="237"/>
        <v>0</v>
      </c>
      <c r="BB400" s="54" t="s">
        <v>123</v>
      </c>
      <c r="BC400" s="9">
        <f t="shared" si="238"/>
        <v>0</v>
      </c>
      <c r="BD400" s="54" t="s">
        <v>128</v>
      </c>
      <c r="BE400" s="9">
        <f t="shared" si="239"/>
        <v>0</v>
      </c>
      <c r="BF400" s="54" t="s">
        <v>103</v>
      </c>
      <c r="BG400" s="9">
        <f t="shared" si="240"/>
        <v>0</v>
      </c>
      <c r="BH400" s="9"/>
      <c r="BI400" s="54"/>
      <c r="BJ400" s="9">
        <f t="shared" si="241"/>
        <v>0</v>
      </c>
      <c r="BK400" s="55"/>
      <c r="BL400" s="9">
        <f t="shared" si="242"/>
        <v>0</v>
      </c>
      <c r="BM400" s="54" t="e">
        <v>#N/A</v>
      </c>
      <c r="BN400" s="9">
        <f t="shared" si="243"/>
        <v>0</v>
      </c>
      <c r="BO400" s="54"/>
      <c r="BP400" s="9">
        <f t="shared" si="244"/>
        <v>0</v>
      </c>
      <c r="BQ400" s="54"/>
      <c r="BR400" s="9">
        <f t="shared" si="245"/>
        <v>0</v>
      </c>
      <c r="BS400" s="54"/>
      <c r="BT400" s="9">
        <f t="shared" si="246"/>
        <v>0</v>
      </c>
      <c r="BU400" s="9"/>
      <c r="BV400" s="54" t="s">
        <v>73</v>
      </c>
      <c r="BW400" s="9">
        <f t="shared" si="247"/>
        <v>0</v>
      </c>
      <c r="BX400" s="55" t="s">
        <v>84</v>
      </c>
      <c r="BY400" s="9">
        <f t="shared" si="248"/>
        <v>0</v>
      </c>
      <c r="BZ400" s="54" t="s">
        <v>85</v>
      </c>
      <c r="CA400" s="9">
        <f t="shared" si="249"/>
        <v>0</v>
      </c>
      <c r="CB400" s="54" t="s">
        <v>105</v>
      </c>
      <c r="CC400" s="9">
        <f t="shared" si="250"/>
        <v>0</v>
      </c>
      <c r="CD400" s="54" t="s">
        <v>108</v>
      </c>
      <c r="CE400" s="9">
        <f t="shared" si="251"/>
        <v>0</v>
      </c>
      <c r="CF400" s="54" t="s">
        <v>112</v>
      </c>
      <c r="CG400" s="9">
        <f t="shared" si="252"/>
        <v>0</v>
      </c>
      <c r="CH400" s="9"/>
      <c r="CI400" s="54" t="s">
        <v>73</v>
      </c>
      <c r="CJ400" s="9">
        <f t="shared" si="253"/>
        <v>0</v>
      </c>
      <c r="CK400" s="55" t="s">
        <v>84</v>
      </c>
      <c r="CL400" s="9">
        <f t="shared" si="254"/>
        <v>0</v>
      </c>
      <c r="CM400" s="54" t="s">
        <v>85</v>
      </c>
      <c r="CN400" s="9">
        <f t="shared" si="255"/>
        <v>0</v>
      </c>
      <c r="CO400" s="54" t="s">
        <v>105</v>
      </c>
      <c r="CP400" s="9">
        <f t="shared" si="256"/>
        <v>0</v>
      </c>
      <c r="CQ400" s="54" t="s">
        <v>108</v>
      </c>
      <c r="CR400" s="9">
        <f t="shared" si="257"/>
        <v>0</v>
      </c>
      <c r="CS400" s="54" t="s">
        <v>112</v>
      </c>
      <c r="CT400" s="9">
        <f t="shared" si="258"/>
        <v>0</v>
      </c>
    </row>
    <row r="401" spans="1:98" x14ac:dyDescent="0.15">
      <c r="A401" s="33" t="s">
        <v>954</v>
      </c>
      <c r="B401" s="34" t="s">
        <v>955</v>
      </c>
      <c r="C401" s="35" t="s">
        <v>170</v>
      </c>
      <c r="D401" s="35" t="s">
        <v>52</v>
      </c>
      <c r="E401" s="9"/>
      <c r="F401" s="36"/>
      <c r="G401" s="33">
        <v>91</v>
      </c>
      <c r="H401" s="9">
        <v>38</v>
      </c>
      <c r="I401" s="9">
        <v>108</v>
      </c>
      <c r="J401" s="9">
        <v>45</v>
      </c>
      <c r="K401" s="9">
        <v>30.5</v>
      </c>
      <c r="L401" s="9">
        <v>57</v>
      </c>
      <c r="M401" s="4">
        <f t="shared" si="222"/>
        <v>369.5</v>
      </c>
      <c r="N401" s="33"/>
      <c r="O401" s="9">
        <f>IF($D401="理科",IF(AND($M401&gt;='高考-分数线'!$C$2,$G401&gt;='高考-分数线'!$D$2),36,IF($G401&gt;='高考-分数线'!$D$2,18,0)),IF($D401="文科",IF(AND($M401&gt;='高考-分数线'!$C$3,$G401&gt;='高考-分数线'!$D$3),36,IF($G401&gt;='高考-分数线'!$D$3,18,0))))</f>
        <v>0</v>
      </c>
      <c r="P401" s="9">
        <f>IF($D401="理科",IF(AND($M401&gt;='高考-分数线'!$C$2,H401&gt;='高考-分数线'!$E$2),36,IF(H401&gt;='高考-分数线'!$E$2,18,0)),IF($D401="文科",IF(AND($M401&gt;='高考-分数线'!$C$3,H401&gt;='高考-分数线'!$E$3),36,IF(H401&gt;='高考-分数线'!$E$3,18,0))))</f>
        <v>0</v>
      </c>
      <c r="Q401" s="9">
        <f>IF($D401="理科",IF(AND($M401&gt;='高考-分数线'!$C$2,I401&gt;='高考-分数线'!$F$2),36,IF(I401&gt;='高考-分数线'!$F$2,18,0)),IF($D401="文科",IF(AND($M401&gt;='高考-分数线'!$C$3,I401&gt;='高考-分数线'!$F$3),36,IF(I401&gt;='高考-分数线'!$F$3,18,0))))</f>
        <v>0</v>
      </c>
      <c r="R401" s="9">
        <f>IF($D401="理科",IF(AND($M401&gt;='高考-分数线'!$C$2,J401&gt;='高考-分数线'!$G$2),36,IF(J401&gt;='高考-分数线'!$G$2,18,0)),IF($D401="文科",IF(AND($M401&gt;='高考-分数线'!$C$3,J401&gt;='高考-分数线'!$G$3),36,IF(J401&gt;='高考-分数线'!$G$3,18,0))))</f>
        <v>0</v>
      </c>
      <c r="S401" s="9">
        <f>IF($D401="理科",IF(AND($M401&gt;='高考-分数线'!$C$2,K401&gt;='高考-分数线'!$H$2),36,IF(K401&gt;='高考-分数线'!$H$2,18,0)),IF($D401="文科",IF(AND($M401&gt;='高考-分数线'!$C$3,K401&gt;='高考-分数线'!$H$3),36,IF(K401&gt;='高考-分数线'!$H$3,18,0))))</f>
        <v>0</v>
      </c>
      <c r="T401" s="9">
        <f>IF($D401="理科",IF(AND($M401&gt;='高考-分数线'!$C$2,L401&gt;='高考-分数线'!$I$2),36,IF(L401&gt;='高考-分数线'!$I$2,18,0)),IF($D401="文科",IF(AND($M401&gt;='高考-分数线'!$C$3,L401&gt;='高考-分数线'!$I$3),36,IF(L401&gt;='高考-分数线'!$I$3,18,0))))</f>
        <v>0</v>
      </c>
      <c r="U401" s="33"/>
      <c r="V401" s="54" t="s">
        <v>74</v>
      </c>
      <c r="W401" s="9">
        <f t="shared" si="223"/>
        <v>0</v>
      </c>
      <c r="X401" s="54" t="s">
        <v>84</v>
      </c>
      <c r="Y401" s="9">
        <f t="shared" si="224"/>
        <v>0</v>
      </c>
      <c r="Z401" s="54" t="s">
        <v>88</v>
      </c>
      <c r="AA401" s="9">
        <f t="shared" si="225"/>
        <v>0</v>
      </c>
      <c r="AB401" s="54" t="s">
        <v>105</v>
      </c>
      <c r="AC401" s="9">
        <f t="shared" si="226"/>
        <v>0</v>
      </c>
      <c r="AD401" s="54" t="s">
        <v>110</v>
      </c>
      <c r="AE401" s="9">
        <f t="shared" si="227"/>
        <v>0</v>
      </c>
      <c r="AF401" s="54" t="s">
        <v>112</v>
      </c>
      <c r="AG401" s="9">
        <f t="shared" si="228"/>
        <v>0</v>
      </c>
      <c r="AH401" s="9"/>
      <c r="AI401" s="9" t="s">
        <v>77</v>
      </c>
      <c r="AJ401" s="9">
        <f t="shared" si="229"/>
        <v>0</v>
      </c>
      <c r="AK401" s="55" t="s">
        <v>80</v>
      </c>
      <c r="AL401" s="9">
        <f t="shared" si="230"/>
        <v>0</v>
      </c>
      <c r="AM401" s="9" t="s">
        <v>86</v>
      </c>
      <c r="AN401" s="9">
        <f t="shared" si="231"/>
        <v>0</v>
      </c>
      <c r="AO401" s="54" t="s">
        <v>105</v>
      </c>
      <c r="AP401" s="9">
        <f t="shared" si="232"/>
        <v>0</v>
      </c>
      <c r="AQ401" s="54" t="s">
        <v>111</v>
      </c>
      <c r="AR401" s="9">
        <f t="shared" si="233"/>
        <v>0</v>
      </c>
      <c r="AS401" s="54" t="s">
        <v>112</v>
      </c>
      <c r="AT401" s="9">
        <f t="shared" si="234"/>
        <v>0</v>
      </c>
      <c r="AU401" s="9"/>
      <c r="AV401" s="54" t="s">
        <v>76</v>
      </c>
      <c r="AW401" s="9">
        <f t="shared" si="235"/>
        <v>0</v>
      </c>
      <c r="AX401" s="54" t="s">
        <v>79</v>
      </c>
      <c r="AY401" s="9">
        <f t="shared" si="236"/>
        <v>0</v>
      </c>
      <c r="AZ401" s="54" t="s">
        <v>86</v>
      </c>
      <c r="BA401" s="9">
        <f t="shared" si="237"/>
        <v>0</v>
      </c>
      <c r="BB401" s="54" t="s">
        <v>105</v>
      </c>
      <c r="BC401" s="9">
        <f t="shared" si="238"/>
        <v>0</v>
      </c>
      <c r="BD401" s="54" t="s">
        <v>111</v>
      </c>
      <c r="BE401" s="9">
        <f t="shared" si="239"/>
        <v>0</v>
      </c>
      <c r="BF401" s="54" t="s">
        <v>112</v>
      </c>
      <c r="BG401" s="9">
        <f t="shared" si="240"/>
        <v>0</v>
      </c>
      <c r="BH401" s="9"/>
      <c r="BI401" s="54" t="s">
        <v>76</v>
      </c>
      <c r="BJ401" s="9">
        <f t="shared" si="241"/>
        <v>0</v>
      </c>
      <c r="BK401" s="55" t="s">
        <v>79</v>
      </c>
      <c r="BL401" s="9">
        <f t="shared" si="242"/>
        <v>0</v>
      </c>
      <c r="BM401" s="54" t="s">
        <v>86</v>
      </c>
      <c r="BN401" s="9">
        <f t="shared" si="243"/>
        <v>0</v>
      </c>
      <c r="BO401" s="54" t="s">
        <v>105</v>
      </c>
      <c r="BP401" s="9">
        <f t="shared" si="244"/>
        <v>0</v>
      </c>
      <c r="BQ401" s="54" t="s">
        <v>111</v>
      </c>
      <c r="BR401" s="9">
        <f t="shared" si="245"/>
        <v>0</v>
      </c>
      <c r="BS401" s="54" t="s">
        <v>112</v>
      </c>
      <c r="BT401" s="9">
        <f t="shared" si="246"/>
        <v>0</v>
      </c>
      <c r="BU401" s="9"/>
      <c r="BV401" s="54" t="s">
        <v>73</v>
      </c>
      <c r="BW401" s="9">
        <f t="shared" si="247"/>
        <v>0</v>
      </c>
      <c r="BX401" s="55" t="s">
        <v>84</v>
      </c>
      <c r="BY401" s="9">
        <f t="shared" si="248"/>
        <v>0</v>
      </c>
      <c r="BZ401" s="54" t="s">
        <v>85</v>
      </c>
      <c r="CA401" s="9">
        <f t="shared" si="249"/>
        <v>0</v>
      </c>
      <c r="CB401" s="54" t="s">
        <v>105</v>
      </c>
      <c r="CC401" s="9">
        <f t="shared" si="250"/>
        <v>0</v>
      </c>
      <c r="CD401" s="54" t="s">
        <v>108</v>
      </c>
      <c r="CE401" s="9">
        <f t="shared" si="251"/>
        <v>0</v>
      </c>
      <c r="CF401" s="54" t="s">
        <v>112</v>
      </c>
      <c r="CG401" s="9">
        <f t="shared" si="252"/>
        <v>0</v>
      </c>
      <c r="CH401" s="9"/>
      <c r="CI401" s="54" t="s">
        <v>73</v>
      </c>
      <c r="CJ401" s="9">
        <f t="shared" si="253"/>
        <v>0</v>
      </c>
      <c r="CK401" s="55" t="s">
        <v>84</v>
      </c>
      <c r="CL401" s="9">
        <f t="shared" si="254"/>
        <v>0</v>
      </c>
      <c r="CM401" s="54" t="s">
        <v>85</v>
      </c>
      <c r="CN401" s="9">
        <f t="shared" si="255"/>
        <v>0</v>
      </c>
      <c r="CO401" s="54" t="s">
        <v>105</v>
      </c>
      <c r="CP401" s="9">
        <f t="shared" si="256"/>
        <v>0</v>
      </c>
      <c r="CQ401" s="54" t="s">
        <v>108</v>
      </c>
      <c r="CR401" s="9">
        <f t="shared" si="257"/>
        <v>0</v>
      </c>
      <c r="CS401" s="54" t="s">
        <v>112</v>
      </c>
      <c r="CT401" s="9">
        <f t="shared" si="258"/>
        <v>0</v>
      </c>
    </row>
    <row r="402" spans="1:98" x14ac:dyDescent="0.15">
      <c r="A402" s="33" t="s">
        <v>956</v>
      </c>
      <c r="B402" s="34" t="s">
        <v>957</v>
      </c>
      <c r="C402" s="35" t="s">
        <v>170</v>
      </c>
      <c r="D402" s="35" t="s">
        <v>52</v>
      </c>
      <c r="E402" s="9"/>
      <c r="F402" s="36"/>
      <c r="G402" s="33">
        <v>90</v>
      </c>
      <c r="H402" s="9">
        <v>50</v>
      </c>
      <c r="I402" s="9">
        <v>92</v>
      </c>
      <c r="J402" s="9">
        <v>57</v>
      </c>
      <c r="K402" s="9">
        <v>46.5</v>
      </c>
      <c r="L402" s="9">
        <v>33</v>
      </c>
      <c r="M402" s="4">
        <f t="shared" si="222"/>
        <v>368.5</v>
      </c>
      <c r="N402" s="33"/>
      <c r="O402" s="9">
        <f>IF($D402="理科",IF(AND($M402&gt;='高考-分数线'!$C$2,$G402&gt;='高考-分数线'!$D$2),36,IF($G402&gt;='高考-分数线'!$D$2,18,0)),IF($D402="文科",IF(AND($M402&gt;='高考-分数线'!$C$3,$G402&gt;='高考-分数线'!$D$3),36,IF($G402&gt;='高考-分数线'!$D$3,18,0))))</f>
        <v>0</v>
      </c>
      <c r="P402" s="9">
        <f>IF($D402="理科",IF(AND($M402&gt;='高考-分数线'!$C$2,H402&gt;='高考-分数线'!$E$2),36,IF(H402&gt;='高考-分数线'!$E$2,18,0)),IF($D402="文科",IF(AND($M402&gt;='高考-分数线'!$C$3,H402&gt;='高考-分数线'!$E$3),36,IF(H402&gt;='高考-分数线'!$E$3,18,0))))</f>
        <v>0</v>
      </c>
      <c r="Q402" s="9">
        <f>IF($D402="理科",IF(AND($M402&gt;='高考-分数线'!$C$2,I402&gt;='高考-分数线'!$F$2),36,IF(I402&gt;='高考-分数线'!$F$2,18,0)),IF($D402="文科",IF(AND($M402&gt;='高考-分数线'!$C$3,I402&gt;='高考-分数线'!$F$3),36,IF(I402&gt;='高考-分数线'!$F$3,18,0))))</f>
        <v>0</v>
      </c>
      <c r="R402" s="9">
        <f>IF($D402="理科",IF(AND($M402&gt;='高考-分数线'!$C$2,J402&gt;='高考-分数线'!$G$2),36,IF(J402&gt;='高考-分数线'!$G$2,18,0)),IF($D402="文科",IF(AND($M402&gt;='高考-分数线'!$C$3,J402&gt;='高考-分数线'!$G$3),36,IF(J402&gt;='高考-分数线'!$G$3,18,0))))</f>
        <v>0</v>
      </c>
      <c r="S402" s="9">
        <f>IF($D402="理科",IF(AND($M402&gt;='高考-分数线'!$C$2,K402&gt;='高考-分数线'!$H$2),36,IF(K402&gt;='高考-分数线'!$H$2,18,0)),IF($D402="文科",IF(AND($M402&gt;='高考-分数线'!$C$3,K402&gt;='高考-分数线'!$H$3),36,IF(K402&gt;='高考-分数线'!$H$3,18,0))))</f>
        <v>0</v>
      </c>
      <c r="T402" s="9">
        <f>IF($D402="理科",IF(AND($M402&gt;='高考-分数线'!$C$2,L402&gt;='高考-分数线'!$I$2),36,IF(L402&gt;='高考-分数线'!$I$2,18,0)),IF($D402="文科",IF(AND($M402&gt;='高考-分数线'!$C$3,L402&gt;='高考-分数线'!$I$3),36,IF(L402&gt;='高考-分数线'!$I$3,18,0))))</f>
        <v>0</v>
      </c>
      <c r="U402" s="33"/>
      <c r="V402" s="54" t="s">
        <v>73</v>
      </c>
      <c r="W402" s="9">
        <f t="shared" si="223"/>
        <v>0</v>
      </c>
      <c r="X402" s="54" t="s">
        <v>80</v>
      </c>
      <c r="Y402" s="9">
        <f t="shared" si="224"/>
        <v>0</v>
      </c>
      <c r="Z402" s="54" t="s">
        <v>89</v>
      </c>
      <c r="AA402" s="9">
        <f t="shared" si="225"/>
        <v>0</v>
      </c>
      <c r="AB402" s="54" t="s">
        <v>123</v>
      </c>
      <c r="AC402" s="9">
        <f t="shared" si="226"/>
        <v>0</v>
      </c>
      <c r="AD402" s="54" t="s">
        <v>110</v>
      </c>
      <c r="AE402" s="9">
        <f t="shared" si="227"/>
        <v>0</v>
      </c>
      <c r="AF402" s="54" t="s">
        <v>103</v>
      </c>
      <c r="AG402" s="9">
        <f t="shared" si="228"/>
        <v>0</v>
      </c>
      <c r="AH402" s="9"/>
      <c r="AI402" s="9" t="s">
        <v>76</v>
      </c>
      <c r="AJ402" s="9">
        <f t="shared" si="229"/>
        <v>0</v>
      </c>
      <c r="AK402" s="55" t="s">
        <v>80</v>
      </c>
      <c r="AL402" s="9">
        <f t="shared" si="230"/>
        <v>0</v>
      </c>
      <c r="AM402" s="9" t="s">
        <v>89</v>
      </c>
      <c r="AN402" s="9">
        <f t="shared" si="231"/>
        <v>0</v>
      </c>
      <c r="AO402" s="54" t="s">
        <v>123</v>
      </c>
      <c r="AP402" s="9">
        <f t="shared" si="232"/>
        <v>0</v>
      </c>
      <c r="AQ402" s="54" t="s">
        <v>110</v>
      </c>
      <c r="AR402" s="9">
        <f t="shared" si="233"/>
        <v>0</v>
      </c>
      <c r="AS402" s="54" t="s">
        <v>127</v>
      </c>
      <c r="AT402" s="9">
        <f t="shared" si="234"/>
        <v>0</v>
      </c>
      <c r="AU402" s="9"/>
      <c r="AV402" s="54" t="s">
        <v>76</v>
      </c>
      <c r="AW402" s="9">
        <f t="shared" si="235"/>
        <v>0</v>
      </c>
      <c r="AX402" s="54" t="s">
        <v>84</v>
      </c>
      <c r="AY402" s="9">
        <f t="shared" si="236"/>
        <v>0</v>
      </c>
      <c r="AZ402" s="54" t="s">
        <v>89</v>
      </c>
      <c r="BA402" s="9">
        <f t="shared" si="237"/>
        <v>0</v>
      </c>
      <c r="BB402" s="54" t="s">
        <v>123</v>
      </c>
      <c r="BC402" s="9">
        <f t="shared" si="238"/>
        <v>0</v>
      </c>
      <c r="BD402" s="54" t="s">
        <v>133</v>
      </c>
      <c r="BE402" s="9">
        <f t="shared" si="239"/>
        <v>0</v>
      </c>
      <c r="BF402" s="54" t="s">
        <v>103</v>
      </c>
      <c r="BG402" s="9">
        <f t="shared" si="240"/>
        <v>0</v>
      </c>
      <c r="BH402" s="9"/>
      <c r="BI402" s="54" t="s">
        <v>76</v>
      </c>
      <c r="BJ402" s="9">
        <f t="shared" si="241"/>
        <v>0</v>
      </c>
      <c r="BK402" s="55" t="s">
        <v>84</v>
      </c>
      <c r="BL402" s="9">
        <f t="shared" si="242"/>
        <v>0</v>
      </c>
      <c r="BM402" s="54" t="s">
        <v>89</v>
      </c>
      <c r="BN402" s="9">
        <f t="shared" si="243"/>
        <v>0</v>
      </c>
      <c r="BO402" s="54" t="s">
        <v>123</v>
      </c>
      <c r="BP402" s="9">
        <f t="shared" si="244"/>
        <v>0</v>
      </c>
      <c r="BQ402" s="54" t="s">
        <v>133</v>
      </c>
      <c r="BR402" s="9">
        <f t="shared" si="245"/>
        <v>0</v>
      </c>
      <c r="BS402" s="54" t="s">
        <v>103</v>
      </c>
      <c r="BT402" s="9">
        <f t="shared" si="246"/>
        <v>0</v>
      </c>
      <c r="BU402" s="9"/>
      <c r="BV402" s="54" t="s">
        <v>75</v>
      </c>
      <c r="BW402" s="9">
        <f t="shared" si="247"/>
        <v>0</v>
      </c>
      <c r="BX402" s="55" t="s">
        <v>139</v>
      </c>
      <c r="BY402" s="9">
        <f t="shared" si="248"/>
        <v>0</v>
      </c>
      <c r="BZ402" s="54" t="s">
        <v>89</v>
      </c>
      <c r="CA402" s="9">
        <f t="shared" si="249"/>
        <v>0</v>
      </c>
      <c r="CB402" s="54" t="s">
        <v>123</v>
      </c>
      <c r="CC402" s="9">
        <f t="shared" si="250"/>
        <v>0</v>
      </c>
      <c r="CD402" s="54" t="s">
        <v>111</v>
      </c>
      <c r="CE402" s="9">
        <f t="shared" si="251"/>
        <v>0</v>
      </c>
      <c r="CF402" s="54" t="s">
        <v>126</v>
      </c>
      <c r="CG402" s="9">
        <f t="shared" si="252"/>
        <v>0</v>
      </c>
      <c r="CH402" s="9"/>
      <c r="CI402" s="54" t="s">
        <v>75</v>
      </c>
      <c r="CJ402" s="9">
        <f t="shared" si="253"/>
        <v>0</v>
      </c>
      <c r="CK402" s="55" t="s">
        <v>139</v>
      </c>
      <c r="CL402" s="9">
        <f t="shared" si="254"/>
        <v>0</v>
      </c>
      <c r="CM402" s="54" t="s">
        <v>89</v>
      </c>
      <c r="CN402" s="9">
        <f t="shared" si="255"/>
        <v>0</v>
      </c>
      <c r="CO402" s="54" t="s">
        <v>123</v>
      </c>
      <c r="CP402" s="9">
        <f t="shared" si="256"/>
        <v>0</v>
      </c>
      <c r="CQ402" s="54" t="s">
        <v>111</v>
      </c>
      <c r="CR402" s="9">
        <f t="shared" si="257"/>
        <v>0</v>
      </c>
      <c r="CS402" s="54" t="s">
        <v>126</v>
      </c>
      <c r="CT402" s="9">
        <f t="shared" si="258"/>
        <v>0</v>
      </c>
    </row>
    <row r="403" spans="1:98" x14ac:dyDescent="0.15">
      <c r="A403" s="33" t="s">
        <v>958</v>
      </c>
      <c r="B403" s="34" t="s">
        <v>959</v>
      </c>
      <c r="C403" s="35" t="s">
        <v>170</v>
      </c>
      <c r="D403" s="35" t="s">
        <v>52</v>
      </c>
      <c r="E403" s="9"/>
      <c r="F403" s="36"/>
      <c r="G403" s="33">
        <v>104</v>
      </c>
      <c r="H403" s="9">
        <v>37</v>
      </c>
      <c r="I403" s="9">
        <v>67</v>
      </c>
      <c r="J403" s="9">
        <v>47.5</v>
      </c>
      <c r="K403" s="9">
        <v>64.5</v>
      </c>
      <c r="L403" s="9">
        <v>48</v>
      </c>
      <c r="M403" s="4">
        <f t="shared" si="222"/>
        <v>368</v>
      </c>
      <c r="N403" s="33"/>
      <c r="O403" s="9">
        <f>IF($D403="理科",IF(AND($M403&gt;='高考-分数线'!$C$2,$G403&gt;='高考-分数线'!$D$2),36,IF($G403&gt;='高考-分数线'!$D$2,18,0)),IF($D403="文科",IF(AND($M403&gt;='高考-分数线'!$C$3,$G403&gt;='高考-分数线'!$D$3),36,IF($G403&gt;='高考-分数线'!$D$3,18,0))))</f>
        <v>0</v>
      </c>
      <c r="P403" s="9">
        <f>IF($D403="理科",IF(AND($M403&gt;='高考-分数线'!$C$2,H403&gt;='高考-分数线'!$E$2),36,IF(H403&gt;='高考-分数线'!$E$2,18,0)),IF($D403="文科",IF(AND($M403&gt;='高考-分数线'!$C$3,H403&gt;='高考-分数线'!$E$3),36,IF(H403&gt;='高考-分数线'!$E$3,18,0))))</f>
        <v>0</v>
      </c>
      <c r="Q403" s="9">
        <f>IF($D403="理科",IF(AND($M403&gt;='高考-分数线'!$C$2,I403&gt;='高考-分数线'!$F$2),36,IF(I403&gt;='高考-分数线'!$F$2,18,0)),IF($D403="文科",IF(AND($M403&gt;='高考-分数线'!$C$3,I403&gt;='高考-分数线'!$F$3),36,IF(I403&gt;='高考-分数线'!$F$3,18,0))))</f>
        <v>0</v>
      </c>
      <c r="R403" s="9">
        <f>IF($D403="理科",IF(AND($M403&gt;='高考-分数线'!$C$2,J403&gt;='高考-分数线'!$G$2),36,IF(J403&gt;='高考-分数线'!$G$2,18,0)),IF($D403="文科",IF(AND($M403&gt;='高考-分数线'!$C$3,J403&gt;='高考-分数线'!$G$3),36,IF(J403&gt;='高考-分数线'!$G$3,18,0))))</f>
        <v>0</v>
      </c>
      <c r="S403" s="9">
        <f>IF($D403="理科",IF(AND($M403&gt;='高考-分数线'!$C$2,K403&gt;='高考-分数线'!$H$2),36,IF(K403&gt;='高考-分数线'!$H$2,18,0)),IF($D403="文科",IF(AND($M403&gt;='高考-分数线'!$C$3,K403&gt;='高考-分数线'!$H$3),36,IF(K403&gt;='高考-分数线'!$H$3,18,0))))</f>
        <v>18</v>
      </c>
      <c r="T403" s="9">
        <f>IF($D403="理科",IF(AND($M403&gt;='高考-分数线'!$C$2,L403&gt;='高考-分数线'!$I$2),36,IF(L403&gt;='高考-分数线'!$I$2,18,0)),IF($D403="文科",IF(AND($M403&gt;='高考-分数线'!$C$3,L403&gt;='高考-分数线'!$I$3),36,IF(L403&gt;='高考-分数线'!$I$3,18,0))))</f>
        <v>0</v>
      </c>
      <c r="U403" s="33"/>
      <c r="V403" s="54" t="s">
        <v>74</v>
      </c>
      <c r="W403" s="9">
        <f t="shared" si="223"/>
        <v>0</v>
      </c>
      <c r="X403" s="54" t="s">
        <v>84</v>
      </c>
      <c r="Y403" s="9">
        <f t="shared" si="224"/>
        <v>0</v>
      </c>
      <c r="Z403" s="54" t="s">
        <v>88</v>
      </c>
      <c r="AA403" s="9">
        <f t="shared" si="225"/>
        <v>0</v>
      </c>
      <c r="AB403" s="54" t="s">
        <v>105</v>
      </c>
      <c r="AC403" s="9">
        <f t="shared" si="226"/>
        <v>0</v>
      </c>
      <c r="AD403" s="54" t="s">
        <v>110</v>
      </c>
      <c r="AE403" s="9">
        <f t="shared" si="227"/>
        <v>1.8</v>
      </c>
      <c r="AF403" s="54" t="s">
        <v>112</v>
      </c>
      <c r="AG403" s="9">
        <f t="shared" si="228"/>
        <v>0</v>
      </c>
      <c r="AH403" s="9"/>
      <c r="AI403" s="9" t="s">
        <v>74</v>
      </c>
      <c r="AJ403" s="9">
        <f t="shared" si="229"/>
        <v>0</v>
      </c>
      <c r="AK403" s="55" t="s">
        <v>81</v>
      </c>
      <c r="AL403" s="9">
        <f t="shared" si="230"/>
        <v>0</v>
      </c>
      <c r="AM403" s="9" t="s">
        <v>87</v>
      </c>
      <c r="AN403" s="9">
        <f t="shared" si="231"/>
        <v>0</v>
      </c>
      <c r="AO403" s="54" t="s">
        <v>105</v>
      </c>
      <c r="AP403" s="9">
        <f t="shared" si="232"/>
        <v>0</v>
      </c>
      <c r="AQ403" s="54" t="s">
        <v>110</v>
      </c>
      <c r="AR403" s="9">
        <f t="shared" si="233"/>
        <v>1.8</v>
      </c>
      <c r="AS403" s="54" t="s">
        <v>112</v>
      </c>
      <c r="AT403" s="9">
        <f t="shared" si="234"/>
        <v>0</v>
      </c>
      <c r="AU403" s="9"/>
      <c r="AV403" s="54" t="s">
        <v>74</v>
      </c>
      <c r="AW403" s="9">
        <f t="shared" si="235"/>
        <v>0</v>
      </c>
      <c r="AX403" s="54" t="s">
        <v>81</v>
      </c>
      <c r="AY403" s="9">
        <f t="shared" si="236"/>
        <v>0</v>
      </c>
      <c r="AZ403" s="54" t="s">
        <v>87</v>
      </c>
      <c r="BA403" s="9">
        <f t="shared" si="237"/>
        <v>0</v>
      </c>
      <c r="BB403" s="54" t="s">
        <v>105</v>
      </c>
      <c r="BC403" s="9">
        <f t="shared" si="238"/>
        <v>0</v>
      </c>
      <c r="BD403" s="54" t="s">
        <v>133</v>
      </c>
      <c r="BE403" s="9">
        <f t="shared" si="239"/>
        <v>2.7</v>
      </c>
      <c r="BF403" s="54" t="s">
        <v>112</v>
      </c>
      <c r="BG403" s="9">
        <f t="shared" si="240"/>
        <v>0</v>
      </c>
      <c r="BH403" s="9"/>
      <c r="BI403" s="54" t="s">
        <v>74</v>
      </c>
      <c r="BJ403" s="9">
        <f t="shared" si="241"/>
        <v>0</v>
      </c>
      <c r="BK403" s="55" t="s">
        <v>81</v>
      </c>
      <c r="BL403" s="9">
        <f t="shared" si="242"/>
        <v>0</v>
      </c>
      <c r="BM403" s="54" t="s">
        <v>87</v>
      </c>
      <c r="BN403" s="9">
        <f t="shared" si="243"/>
        <v>0</v>
      </c>
      <c r="BO403" s="54" t="s">
        <v>105</v>
      </c>
      <c r="BP403" s="9">
        <f t="shared" si="244"/>
        <v>0</v>
      </c>
      <c r="BQ403" s="54" t="s">
        <v>133</v>
      </c>
      <c r="BR403" s="9">
        <f t="shared" si="245"/>
        <v>2.7</v>
      </c>
      <c r="BS403" s="54" t="s">
        <v>112</v>
      </c>
      <c r="BT403" s="9">
        <f t="shared" si="246"/>
        <v>0</v>
      </c>
      <c r="BU403" s="9"/>
      <c r="BV403" s="54" t="s">
        <v>73</v>
      </c>
      <c r="BW403" s="9">
        <f t="shared" si="247"/>
        <v>0</v>
      </c>
      <c r="BX403" s="55" t="s">
        <v>84</v>
      </c>
      <c r="BY403" s="9">
        <f t="shared" si="248"/>
        <v>0</v>
      </c>
      <c r="BZ403" s="54" t="s">
        <v>85</v>
      </c>
      <c r="CA403" s="9">
        <f t="shared" si="249"/>
        <v>0</v>
      </c>
      <c r="CB403" s="54" t="s">
        <v>105</v>
      </c>
      <c r="CC403" s="9">
        <f t="shared" si="250"/>
        <v>0</v>
      </c>
      <c r="CD403" s="54" t="s">
        <v>108</v>
      </c>
      <c r="CE403" s="9">
        <f t="shared" si="251"/>
        <v>4.5</v>
      </c>
      <c r="CF403" s="54" t="s">
        <v>112</v>
      </c>
      <c r="CG403" s="9">
        <f t="shared" si="252"/>
        <v>0</v>
      </c>
      <c r="CH403" s="9"/>
      <c r="CI403" s="54" t="s">
        <v>73</v>
      </c>
      <c r="CJ403" s="9">
        <f t="shared" si="253"/>
        <v>0</v>
      </c>
      <c r="CK403" s="55" t="s">
        <v>84</v>
      </c>
      <c r="CL403" s="9">
        <f t="shared" si="254"/>
        <v>0</v>
      </c>
      <c r="CM403" s="54" t="s">
        <v>85</v>
      </c>
      <c r="CN403" s="9">
        <f t="shared" si="255"/>
        <v>0</v>
      </c>
      <c r="CO403" s="54" t="s">
        <v>105</v>
      </c>
      <c r="CP403" s="9">
        <f t="shared" si="256"/>
        <v>0</v>
      </c>
      <c r="CQ403" s="54" t="s">
        <v>108</v>
      </c>
      <c r="CR403" s="9">
        <f t="shared" si="257"/>
        <v>4.5</v>
      </c>
      <c r="CS403" s="54" t="s">
        <v>112</v>
      </c>
      <c r="CT403" s="9">
        <f t="shared" si="258"/>
        <v>0</v>
      </c>
    </row>
    <row r="404" spans="1:98" x14ac:dyDescent="0.15">
      <c r="A404" s="33" t="s">
        <v>817</v>
      </c>
      <c r="B404" s="34" t="s">
        <v>960</v>
      </c>
      <c r="C404" s="35" t="s">
        <v>170</v>
      </c>
      <c r="D404" s="35" t="s">
        <v>52</v>
      </c>
      <c r="E404" s="9"/>
      <c r="F404" s="36"/>
      <c r="G404" s="33">
        <v>92</v>
      </c>
      <c r="H404" s="9">
        <v>48</v>
      </c>
      <c r="I404" s="9">
        <v>81</v>
      </c>
      <c r="J404" s="9">
        <v>52.5</v>
      </c>
      <c r="K404" s="9">
        <v>47.5</v>
      </c>
      <c r="L404" s="9">
        <v>47</v>
      </c>
      <c r="M404" s="4">
        <f t="shared" si="222"/>
        <v>368</v>
      </c>
      <c r="N404" s="33"/>
      <c r="O404" s="9">
        <f>IF($D404="理科",IF(AND($M404&gt;='高考-分数线'!$C$2,$G404&gt;='高考-分数线'!$D$2),36,IF($G404&gt;='高考-分数线'!$D$2,18,0)),IF($D404="文科",IF(AND($M404&gt;='高考-分数线'!$C$3,$G404&gt;='高考-分数线'!$D$3),36,IF($G404&gt;='高考-分数线'!$D$3,18,0))))</f>
        <v>0</v>
      </c>
      <c r="P404" s="9">
        <f>IF($D404="理科",IF(AND($M404&gt;='高考-分数线'!$C$2,H404&gt;='高考-分数线'!$E$2),36,IF(H404&gt;='高考-分数线'!$E$2,18,0)),IF($D404="文科",IF(AND($M404&gt;='高考-分数线'!$C$3,H404&gt;='高考-分数线'!$E$3),36,IF(H404&gt;='高考-分数线'!$E$3,18,0))))</f>
        <v>0</v>
      </c>
      <c r="Q404" s="9">
        <f>IF($D404="理科",IF(AND($M404&gt;='高考-分数线'!$C$2,I404&gt;='高考-分数线'!$F$2),36,IF(I404&gt;='高考-分数线'!$F$2,18,0)),IF($D404="文科",IF(AND($M404&gt;='高考-分数线'!$C$3,I404&gt;='高考-分数线'!$F$3),36,IF(I404&gt;='高考-分数线'!$F$3,18,0))))</f>
        <v>0</v>
      </c>
      <c r="R404" s="9">
        <f>IF($D404="理科",IF(AND($M404&gt;='高考-分数线'!$C$2,J404&gt;='高考-分数线'!$G$2),36,IF(J404&gt;='高考-分数线'!$G$2,18,0)),IF($D404="文科",IF(AND($M404&gt;='高考-分数线'!$C$3,J404&gt;='高考-分数线'!$G$3),36,IF(J404&gt;='高考-分数线'!$G$3,18,0))))</f>
        <v>0</v>
      </c>
      <c r="S404" s="9">
        <f>IF($D404="理科",IF(AND($M404&gt;='高考-分数线'!$C$2,K404&gt;='高考-分数线'!$H$2),36,IF(K404&gt;='高考-分数线'!$H$2,18,0)),IF($D404="文科",IF(AND($M404&gt;='高考-分数线'!$C$3,K404&gt;='高考-分数线'!$H$3),36,IF(K404&gt;='高考-分数线'!$H$3,18,0))))</f>
        <v>0</v>
      </c>
      <c r="T404" s="9">
        <f>IF($D404="理科",IF(AND($M404&gt;='高考-分数线'!$C$2,L404&gt;='高考-分数线'!$I$2),36,IF(L404&gt;='高考-分数线'!$I$2,18,0)),IF($D404="文科",IF(AND($M404&gt;='高考-分数线'!$C$3,L404&gt;='高考-分数线'!$I$3),36,IF(L404&gt;='高考-分数线'!$I$3,18,0))))</f>
        <v>0</v>
      </c>
      <c r="U404" s="33"/>
      <c r="V404" s="54" t="s">
        <v>75</v>
      </c>
      <c r="W404" s="9">
        <f t="shared" si="223"/>
        <v>0</v>
      </c>
      <c r="X404" s="54" t="s">
        <v>81</v>
      </c>
      <c r="Y404" s="9">
        <f t="shared" si="224"/>
        <v>0</v>
      </c>
      <c r="Z404" s="54" t="s">
        <v>87</v>
      </c>
      <c r="AA404" s="9">
        <f t="shared" si="225"/>
        <v>0</v>
      </c>
      <c r="AB404" s="54" t="s">
        <v>105</v>
      </c>
      <c r="AC404" s="9">
        <f t="shared" si="226"/>
        <v>0</v>
      </c>
      <c r="AD404" s="54" t="s">
        <v>111</v>
      </c>
      <c r="AE404" s="9">
        <f t="shared" si="227"/>
        <v>0</v>
      </c>
      <c r="AF404" s="54" t="s">
        <v>103</v>
      </c>
      <c r="AG404" s="9">
        <f t="shared" si="228"/>
        <v>0</v>
      </c>
      <c r="AH404" s="9"/>
      <c r="AI404" s="9" t="s">
        <v>75</v>
      </c>
      <c r="AJ404" s="9">
        <f t="shared" si="229"/>
        <v>0</v>
      </c>
      <c r="AK404" s="55" t="s">
        <v>79</v>
      </c>
      <c r="AL404" s="9">
        <f t="shared" si="230"/>
        <v>0</v>
      </c>
      <c r="AM404" s="9" t="s">
        <v>89</v>
      </c>
      <c r="AN404" s="9">
        <f t="shared" si="231"/>
        <v>0</v>
      </c>
      <c r="AO404" s="54" t="s">
        <v>123</v>
      </c>
      <c r="AP404" s="9">
        <f t="shared" si="232"/>
        <v>0</v>
      </c>
      <c r="AQ404" s="54" t="s">
        <v>110</v>
      </c>
      <c r="AR404" s="9">
        <f t="shared" si="233"/>
        <v>0</v>
      </c>
      <c r="AS404" s="54" t="s">
        <v>103</v>
      </c>
      <c r="AT404" s="9">
        <f t="shared" si="234"/>
        <v>0</v>
      </c>
      <c r="AU404" s="9"/>
      <c r="AV404" s="54" t="s">
        <v>75</v>
      </c>
      <c r="AW404" s="9">
        <f t="shared" si="235"/>
        <v>0</v>
      </c>
      <c r="AX404" s="54" t="s">
        <v>79</v>
      </c>
      <c r="AY404" s="9">
        <f t="shared" si="236"/>
        <v>0</v>
      </c>
      <c r="AZ404" s="54" t="s">
        <v>89</v>
      </c>
      <c r="BA404" s="9">
        <f t="shared" si="237"/>
        <v>0</v>
      </c>
      <c r="BB404" s="54" t="s">
        <v>123</v>
      </c>
      <c r="BC404" s="9">
        <f t="shared" si="238"/>
        <v>0</v>
      </c>
      <c r="BD404" s="54" t="s">
        <v>133</v>
      </c>
      <c r="BE404" s="9">
        <f t="shared" si="239"/>
        <v>0</v>
      </c>
      <c r="BF404" s="54" t="s">
        <v>103</v>
      </c>
      <c r="BG404" s="9">
        <f t="shared" si="240"/>
        <v>0</v>
      </c>
      <c r="BH404" s="9"/>
      <c r="BI404" s="54" t="s">
        <v>75</v>
      </c>
      <c r="BJ404" s="9">
        <f t="shared" si="241"/>
        <v>0</v>
      </c>
      <c r="BK404" s="55" t="s">
        <v>79</v>
      </c>
      <c r="BL404" s="9">
        <f t="shared" si="242"/>
        <v>0</v>
      </c>
      <c r="BM404" s="54" t="s">
        <v>89</v>
      </c>
      <c r="BN404" s="9">
        <f t="shared" si="243"/>
        <v>0</v>
      </c>
      <c r="BO404" s="54" t="s">
        <v>123</v>
      </c>
      <c r="BP404" s="9">
        <f t="shared" si="244"/>
        <v>0</v>
      </c>
      <c r="BQ404" s="54" t="s">
        <v>133</v>
      </c>
      <c r="BR404" s="9">
        <f t="shared" si="245"/>
        <v>0</v>
      </c>
      <c r="BS404" s="54" t="s">
        <v>103</v>
      </c>
      <c r="BT404" s="9">
        <f t="shared" si="246"/>
        <v>0</v>
      </c>
      <c r="BU404" s="9"/>
      <c r="BV404" s="54" t="s">
        <v>136</v>
      </c>
      <c r="BW404" s="9">
        <f t="shared" si="247"/>
        <v>0</v>
      </c>
      <c r="BX404" s="55" t="s">
        <v>80</v>
      </c>
      <c r="BY404" s="9">
        <f t="shared" si="248"/>
        <v>0</v>
      </c>
      <c r="BZ404" s="54" t="s">
        <v>90</v>
      </c>
      <c r="CA404" s="9">
        <f t="shared" si="249"/>
        <v>0</v>
      </c>
      <c r="CB404" s="54" t="s">
        <v>105</v>
      </c>
      <c r="CC404" s="9">
        <f t="shared" si="250"/>
        <v>0</v>
      </c>
      <c r="CD404" s="54" t="s">
        <v>108</v>
      </c>
      <c r="CE404" s="9">
        <f t="shared" si="251"/>
        <v>0</v>
      </c>
      <c r="CF404" s="54" t="s">
        <v>126</v>
      </c>
      <c r="CG404" s="9">
        <f t="shared" si="252"/>
        <v>0</v>
      </c>
      <c r="CH404" s="9"/>
      <c r="CI404" s="54" t="s">
        <v>136</v>
      </c>
      <c r="CJ404" s="9">
        <f t="shared" si="253"/>
        <v>0</v>
      </c>
      <c r="CK404" s="55" t="s">
        <v>80</v>
      </c>
      <c r="CL404" s="9">
        <f t="shared" si="254"/>
        <v>0</v>
      </c>
      <c r="CM404" s="54" t="s">
        <v>90</v>
      </c>
      <c r="CN404" s="9">
        <f t="shared" si="255"/>
        <v>0</v>
      </c>
      <c r="CO404" s="54" t="s">
        <v>105</v>
      </c>
      <c r="CP404" s="9">
        <f t="shared" si="256"/>
        <v>0</v>
      </c>
      <c r="CQ404" s="54" t="s">
        <v>108</v>
      </c>
      <c r="CR404" s="9">
        <f t="shared" si="257"/>
        <v>0</v>
      </c>
      <c r="CS404" s="54" t="s">
        <v>126</v>
      </c>
      <c r="CT404" s="9">
        <f t="shared" si="258"/>
        <v>0</v>
      </c>
    </row>
    <row r="405" spans="1:98" x14ac:dyDescent="0.15">
      <c r="A405" s="33" t="s">
        <v>961</v>
      </c>
      <c r="B405" s="34" t="s">
        <v>962</v>
      </c>
      <c r="C405" s="35" t="s">
        <v>170</v>
      </c>
      <c r="D405" s="35" t="s">
        <v>52</v>
      </c>
      <c r="E405" s="9"/>
      <c r="F405" s="36"/>
      <c r="G405" s="33">
        <v>96</v>
      </c>
      <c r="H405" s="9">
        <v>55</v>
      </c>
      <c r="I405" s="9">
        <v>64</v>
      </c>
      <c r="J405" s="9">
        <v>55</v>
      </c>
      <c r="K405" s="9">
        <v>39</v>
      </c>
      <c r="L405" s="9">
        <v>58</v>
      </c>
      <c r="M405" s="4">
        <f t="shared" si="222"/>
        <v>367</v>
      </c>
      <c r="N405" s="33"/>
      <c r="O405" s="9">
        <f>IF($D405="理科",IF(AND($M405&gt;='高考-分数线'!$C$2,$G405&gt;='高考-分数线'!$D$2),36,IF($G405&gt;='高考-分数线'!$D$2,18,0)),IF($D405="文科",IF(AND($M405&gt;='高考-分数线'!$C$3,$G405&gt;='高考-分数线'!$D$3),36,IF($G405&gt;='高考-分数线'!$D$3,18,0))))</f>
        <v>0</v>
      </c>
      <c r="P405" s="9">
        <f>IF($D405="理科",IF(AND($M405&gt;='高考-分数线'!$C$2,H405&gt;='高考-分数线'!$E$2),36,IF(H405&gt;='高考-分数线'!$E$2,18,0)),IF($D405="文科",IF(AND($M405&gt;='高考-分数线'!$C$3,H405&gt;='高考-分数线'!$E$3),36,IF(H405&gt;='高考-分数线'!$E$3,18,0))))</f>
        <v>0</v>
      </c>
      <c r="Q405" s="9">
        <f>IF($D405="理科",IF(AND($M405&gt;='高考-分数线'!$C$2,I405&gt;='高考-分数线'!$F$2),36,IF(I405&gt;='高考-分数线'!$F$2,18,0)),IF($D405="文科",IF(AND($M405&gt;='高考-分数线'!$C$3,I405&gt;='高考-分数线'!$F$3),36,IF(I405&gt;='高考-分数线'!$F$3,18,0))))</f>
        <v>0</v>
      </c>
      <c r="R405" s="9">
        <f>IF($D405="理科",IF(AND($M405&gt;='高考-分数线'!$C$2,J405&gt;='高考-分数线'!$G$2),36,IF(J405&gt;='高考-分数线'!$G$2,18,0)),IF($D405="文科",IF(AND($M405&gt;='高考-分数线'!$C$3,J405&gt;='高考-分数线'!$G$3),36,IF(J405&gt;='高考-分数线'!$G$3,18,0))))</f>
        <v>0</v>
      </c>
      <c r="S405" s="9">
        <f>IF($D405="理科",IF(AND($M405&gt;='高考-分数线'!$C$2,K405&gt;='高考-分数线'!$H$2),36,IF(K405&gt;='高考-分数线'!$H$2,18,0)),IF($D405="文科",IF(AND($M405&gt;='高考-分数线'!$C$3,K405&gt;='高考-分数线'!$H$3),36,IF(K405&gt;='高考-分数线'!$H$3,18,0))))</f>
        <v>0</v>
      </c>
      <c r="T405" s="9">
        <f>IF($D405="理科",IF(AND($M405&gt;='高考-分数线'!$C$2,L405&gt;='高考-分数线'!$I$2),36,IF(L405&gt;='高考-分数线'!$I$2,18,0)),IF($D405="文科",IF(AND($M405&gt;='高考-分数线'!$C$3,L405&gt;='高考-分数线'!$I$3),36,IF(L405&gt;='高考-分数线'!$I$3,18,0))))</f>
        <v>0</v>
      </c>
      <c r="U405" s="33"/>
      <c r="V405" s="54" t="s">
        <v>76</v>
      </c>
      <c r="W405" s="9">
        <f t="shared" si="223"/>
        <v>0</v>
      </c>
      <c r="X405" s="54" t="s">
        <v>83</v>
      </c>
      <c r="Y405" s="9">
        <f t="shared" si="224"/>
        <v>0</v>
      </c>
      <c r="Z405" s="54" t="s">
        <v>85</v>
      </c>
      <c r="AA405" s="9">
        <f t="shared" si="225"/>
        <v>0</v>
      </c>
      <c r="AB405" s="54" t="s">
        <v>123</v>
      </c>
      <c r="AC405" s="9">
        <f t="shared" si="226"/>
        <v>0</v>
      </c>
      <c r="AD405" s="54" t="s">
        <v>108</v>
      </c>
      <c r="AE405" s="9">
        <f t="shared" si="227"/>
        <v>0</v>
      </c>
      <c r="AF405" s="54" t="s">
        <v>112</v>
      </c>
      <c r="AG405" s="9">
        <f t="shared" si="228"/>
        <v>0</v>
      </c>
      <c r="AH405" s="9"/>
      <c r="AI405" s="9" t="s">
        <v>76</v>
      </c>
      <c r="AJ405" s="9">
        <f t="shared" si="229"/>
        <v>0</v>
      </c>
      <c r="AK405" s="55" t="s">
        <v>80</v>
      </c>
      <c r="AL405" s="9">
        <f t="shared" si="230"/>
        <v>0</v>
      </c>
      <c r="AM405" s="9" t="s">
        <v>89</v>
      </c>
      <c r="AN405" s="9">
        <f t="shared" si="231"/>
        <v>0</v>
      </c>
      <c r="AO405" s="54" t="s">
        <v>123</v>
      </c>
      <c r="AP405" s="9">
        <f t="shared" si="232"/>
        <v>0</v>
      </c>
      <c r="AQ405" s="54" t="s">
        <v>110</v>
      </c>
      <c r="AR405" s="9">
        <f t="shared" si="233"/>
        <v>0</v>
      </c>
      <c r="AS405" s="54" t="s">
        <v>127</v>
      </c>
      <c r="AT405" s="9">
        <f t="shared" si="234"/>
        <v>0</v>
      </c>
      <c r="AU405" s="9"/>
      <c r="AV405" s="54" t="s">
        <v>76</v>
      </c>
      <c r="AW405" s="9">
        <f t="shared" si="235"/>
        <v>0</v>
      </c>
      <c r="AX405" s="54" t="s">
        <v>84</v>
      </c>
      <c r="AY405" s="9">
        <f t="shared" si="236"/>
        <v>0</v>
      </c>
      <c r="AZ405" s="54" t="s">
        <v>89</v>
      </c>
      <c r="BA405" s="9">
        <f t="shared" si="237"/>
        <v>0</v>
      </c>
      <c r="BB405" s="54" t="s">
        <v>123</v>
      </c>
      <c r="BC405" s="9">
        <f t="shared" si="238"/>
        <v>0</v>
      </c>
      <c r="BD405" s="54" t="s">
        <v>133</v>
      </c>
      <c r="BE405" s="9">
        <f t="shared" si="239"/>
        <v>0</v>
      </c>
      <c r="BF405" s="54" t="s">
        <v>103</v>
      </c>
      <c r="BG405" s="9">
        <f t="shared" si="240"/>
        <v>0</v>
      </c>
      <c r="BH405" s="9"/>
      <c r="BI405" s="54" t="s">
        <v>76</v>
      </c>
      <c r="BJ405" s="9">
        <f t="shared" si="241"/>
        <v>0</v>
      </c>
      <c r="BK405" s="55" t="s">
        <v>84</v>
      </c>
      <c r="BL405" s="9">
        <f t="shared" si="242"/>
        <v>0</v>
      </c>
      <c r="BM405" s="54" t="s">
        <v>89</v>
      </c>
      <c r="BN405" s="9">
        <f t="shared" si="243"/>
        <v>0</v>
      </c>
      <c r="BO405" s="54" t="s">
        <v>123</v>
      </c>
      <c r="BP405" s="9">
        <f t="shared" si="244"/>
        <v>0</v>
      </c>
      <c r="BQ405" s="54" t="s">
        <v>133</v>
      </c>
      <c r="BR405" s="9">
        <f t="shared" si="245"/>
        <v>0</v>
      </c>
      <c r="BS405" s="54" t="s">
        <v>103</v>
      </c>
      <c r="BT405" s="9">
        <f t="shared" si="246"/>
        <v>0</v>
      </c>
      <c r="BU405" s="9"/>
      <c r="BV405" s="54" t="s">
        <v>73</v>
      </c>
      <c r="BW405" s="9">
        <f t="shared" si="247"/>
        <v>0</v>
      </c>
      <c r="BX405" s="55" t="s">
        <v>84</v>
      </c>
      <c r="BY405" s="9">
        <f t="shared" si="248"/>
        <v>0</v>
      </c>
      <c r="BZ405" s="54" t="s">
        <v>85</v>
      </c>
      <c r="CA405" s="9">
        <f t="shared" si="249"/>
        <v>0</v>
      </c>
      <c r="CB405" s="54" t="s">
        <v>105</v>
      </c>
      <c r="CC405" s="9">
        <f t="shared" si="250"/>
        <v>0</v>
      </c>
      <c r="CD405" s="54" t="s">
        <v>108</v>
      </c>
      <c r="CE405" s="9">
        <f t="shared" si="251"/>
        <v>0</v>
      </c>
      <c r="CF405" s="54" t="s">
        <v>112</v>
      </c>
      <c r="CG405" s="9">
        <f t="shared" si="252"/>
        <v>0</v>
      </c>
      <c r="CH405" s="9"/>
      <c r="CI405" s="54" t="s">
        <v>73</v>
      </c>
      <c r="CJ405" s="9">
        <f t="shared" si="253"/>
        <v>0</v>
      </c>
      <c r="CK405" s="55" t="s">
        <v>84</v>
      </c>
      <c r="CL405" s="9">
        <f t="shared" si="254"/>
        <v>0</v>
      </c>
      <c r="CM405" s="54" t="s">
        <v>85</v>
      </c>
      <c r="CN405" s="9">
        <f t="shared" si="255"/>
        <v>0</v>
      </c>
      <c r="CO405" s="54" t="s">
        <v>105</v>
      </c>
      <c r="CP405" s="9">
        <f t="shared" si="256"/>
        <v>0</v>
      </c>
      <c r="CQ405" s="54" t="s">
        <v>108</v>
      </c>
      <c r="CR405" s="9">
        <f t="shared" si="257"/>
        <v>0</v>
      </c>
      <c r="CS405" s="54" t="s">
        <v>112</v>
      </c>
      <c r="CT405" s="9">
        <f t="shared" si="258"/>
        <v>0</v>
      </c>
    </row>
    <row r="406" spans="1:98" x14ac:dyDescent="0.15">
      <c r="A406" s="33" t="s">
        <v>963</v>
      </c>
      <c r="B406" s="34" t="s">
        <v>964</v>
      </c>
      <c r="C406" s="35" t="s">
        <v>170</v>
      </c>
      <c r="D406" s="35" t="s">
        <v>52</v>
      </c>
      <c r="E406" s="9"/>
      <c r="F406" s="36"/>
      <c r="G406" s="33">
        <v>92</v>
      </c>
      <c r="H406" s="9">
        <v>46</v>
      </c>
      <c r="I406" s="9">
        <v>61</v>
      </c>
      <c r="J406" s="9">
        <v>62</v>
      </c>
      <c r="K406" s="9">
        <v>56</v>
      </c>
      <c r="L406" s="9">
        <v>50</v>
      </c>
      <c r="M406" s="4">
        <f t="shared" si="222"/>
        <v>367</v>
      </c>
      <c r="N406" s="33"/>
      <c r="O406" s="9">
        <f>IF($D406="理科",IF(AND($M406&gt;='高考-分数线'!$C$2,$G406&gt;='高考-分数线'!$D$2),36,IF($G406&gt;='高考-分数线'!$D$2,18,0)),IF($D406="文科",IF(AND($M406&gt;='高考-分数线'!$C$3,$G406&gt;='高考-分数线'!$D$3),36,IF($G406&gt;='高考-分数线'!$D$3,18,0))))</f>
        <v>0</v>
      </c>
      <c r="P406" s="9">
        <f>IF($D406="理科",IF(AND($M406&gt;='高考-分数线'!$C$2,H406&gt;='高考-分数线'!$E$2),36,IF(H406&gt;='高考-分数线'!$E$2,18,0)),IF($D406="文科",IF(AND($M406&gt;='高考-分数线'!$C$3,H406&gt;='高考-分数线'!$E$3),36,IF(H406&gt;='高考-分数线'!$E$3,18,0))))</f>
        <v>0</v>
      </c>
      <c r="Q406" s="9">
        <f>IF($D406="理科",IF(AND($M406&gt;='高考-分数线'!$C$2,I406&gt;='高考-分数线'!$F$2),36,IF(I406&gt;='高考-分数线'!$F$2,18,0)),IF($D406="文科",IF(AND($M406&gt;='高考-分数线'!$C$3,I406&gt;='高考-分数线'!$F$3),36,IF(I406&gt;='高考-分数线'!$F$3,18,0))))</f>
        <v>0</v>
      </c>
      <c r="R406" s="9">
        <f>IF($D406="理科",IF(AND($M406&gt;='高考-分数线'!$C$2,J406&gt;='高考-分数线'!$G$2),36,IF(J406&gt;='高考-分数线'!$G$2,18,0)),IF($D406="文科",IF(AND($M406&gt;='高考-分数线'!$C$3,J406&gt;='高考-分数线'!$G$3),36,IF(J406&gt;='高考-分数线'!$G$3,18,0))))</f>
        <v>0</v>
      </c>
      <c r="S406" s="9">
        <f>IF($D406="理科",IF(AND($M406&gt;='高考-分数线'!$C$2,K406&gt;='高考-分数线'!$H$2),36,IF(K406&gt;='高考-分数线'!$H$2,18,0)),IF($D406="文科",IF(AND($M406&gt;='高考-分数线'!$C$3,K406&gt;='高考-分数线'!$H$3),36,IF(K406&gt;='高考-分数线'!$H$3,18,0))))</f>
        <v>0</v>
      </c>
      <c r="T406" s="9">
        <f>IF($D406="理科",IF(AND($M406&gt;='高考-分数线'!$C$2,L406&gt;='高考-分数线'!$I$2),36,IF(L406&gt;='高考-分数线'!$I$2,18,0)),IF($D406="文科",IF(AND($M406&gt;='高考-分数线'!$C$3,L406&gt;='高考-分数线'!$I$3),36,IF(L406&gt;='高考-分数线'!$I$3,18,0))))</f>
        <v>0</v>
      </c>
      <c r="U406" s="33"/>
      <c r="V406" s="54" t="s">
        <v>77</v>
      </c>
      <c r="W406" s="9">
        <f t="shared" si="223"/>
        <v>0</v>
      </c>
      <c r="X406" s="54" t="s">
        <v>82</v>
      </c>
      <c r="Y406" s="9">
        <f t="shared" si="224"/>
        <v>0</v>
      </c>
      <c r="Z406" s="54" t="s">
        <v>90</v>
      </c>
      <c r="AA406" s="9">
        <f t="shared" si="225"/>
        <v>0</v>
      </c>
      <c r="AB406" s="54" t="s">
        <v>105</v>
      </c>
      <c r="AC406" s="9">
        <f t="shared" si="226"/>
        <v>0</v>
      </c>
      <c r="AD406" s="54" t="s">
        <v>108</v>
      </c>
      <c r="AE406" s="9">
        <f t="shared" si="227"/>
        <v>0</v>
      </c>
      <c r="AF406" s="54" t="s">
        <v>103</v>
      </c>
      <c r="AG406" s="9">
        <f t="shared" si="228"/>
        <v>0</v>
      </c>
      <c r="AH406" s="9"/>
      <c r="AI406" s="9" t="s">
        <v>76</v>
      </c>
      <c r="AJ406" s="9">
        <f t="shared" si="229"/>
        <v>0</v>
      </c>
      <c r="AK406" s="55" t="s">
        <v>80</v>
      </c>
      <c r="AL406" s="9">
        <f t="shared" si="230"/>
        <v>0</v>
      </c>
      <c r="AM406" s="9" t="s">
        <v>89</v>
      </c>
      <c r="AN406" s="9">
        <f t="shared" si="231"/>
        <v>0</v>
      </c>
      <c r="AO406" s="54" t="s">
        <v>107</v>
      </c>
      <c r="AP406" s="9">
        <f t="shared" si="232"/>
        <v>0</v>
      </c>
      <c r="AQ406" s="54" t="s">
        <v>110</v>
      </c>
      <c r="AR406" s="9">
        <f t="shared" si="233"/>
        <v>0</v>
      </c>
      <c r="AS406" s="54" t="s">
        <v>103</v>
      </c>
      <c r="AT406" s="9">
        <f t="shared" si="234"/>
        <v>0</v>
      </c>
      <c r="AU406" s="9"/>
      <c r="AV406" s="54" t="s">
        <v>73</v>
      </c>
      <c r="AW406" s="9">
        <f t="shared" si="235"/>
        <v>0</v>
      </c>
      <c r="AX406" s="54" t="s">
        <v>132</v>
      </c>
      <c r="AY406" s="9">
        <f t="shared" si="236"/>
        <v>0</v>
      </c>
      <c r="AZ406" s="54" t="s">
        <v>86</v>
      </c>
      <c r="BA406" s="9">
        <f t="shared" si="237"/>
        <v>0</v>
      </c>
      <c r="BB406" s="54" t="s">
        <v>107</v>
      </c>
      <c r="BC406" s="9">
        <f t="shared" si="238"/>
        <v>0</v>
      </c>
      <c r="BD406" s="54" t="s">
        <v>128</v>
      </c>
      <c r="BE406" s="9">
        <f t="shared" si="239"/>
        <v>0</v>
      </c>
      <c r="BF406" s="54" t="s">
        <v>126</v>
      </c>
      <c r="BG406" s="9">
        <f t="shared" si="240"/>
        <v>0</v>
      </c>
      <c r="BH406" s="9"/>
      <c r="BI406" s="54" t="s">
        <v>73</v>
      </c>
      <c r="BJ406" s="9">
        <f t="shared" si="241"/>
        <v>0</v>
      </c>
      <c r="BK406" s="55" t="s">
        <v>132</v>
      </c>
      <c r="BL406" s="9">
        <f t="shared" si="242"/>
        <v>0</v>
      </c>
      <c r="BM406" s="54" t="s">
        <v>86</v>
      </c>
      <c r="BN406" s="9">
        <f t="shared" si="243"/>
        <v>0</v>
      </c>
      <c r="BO406" s="54" t="s">
        <v>107</v>
      </c>
      <c r="BP406" s="9">
        <f t="shared" si="244"/>
        <v>0</v>
      </c>
      <c r="BQ406" s="54" t="s">
        <v>128</v>
      </c>
      <c r="BR406" s="9">
        <f t="shared" si="245"/>
        <v>0</v>
      </c>
      <c r="BS406" s="54" t="s">
        <v>126</v>
      </c>
      <c r="BT406" s="9">
        <f t="shared" si="246"/>
        <v>0</v>
      </c>
      <c r="BU406" s="9"/>
      <c r="BV406" s="54" t="s">
        <v>73</v>
      </c>
      <c r="BW406" s="9">
        <f t="shared" si="247"/>
        <v>0</v>
      </c>
      <c r="BX406" s="55" t="s">
        <v>84</v>
      </c>
      <c r="BY406" s="9">
        <f t="shared" si="248"/>
        <v>0</v>
      </c>
      <c r="BZ406" s="54" t="s">
        <v>85</v>
      </c>
      <c r="CA406" s="9">
        <f t="shared" si="249"/>
        <v>0</v>
      </c>
      <c r="CB406" s="54" t="s">
        <v>105</v>
      </c>
      <c r="CC406" s="9">
        <f t="shared" si="250"/>
        <v>0</v>
      </c>
      <c r="CD406" s="54" t="s">
        <v>108</v>
      </c>
      <c r="CE406" s="9">
        <f t="shared" si="251"/>
        <v>0</v>
      </c>
      <c r="CF406" s="54" t="s">
        <v>112</v>
      </c>
      <c r="CG406" s="9">
        <f t="shared" si="252"/>
        <v>0</v>
      </c>
      <c r="CH406" s="9"/>
      <c r="CI406" s="54" t="s">
        <v>73</v>
      </c>
      <c r="CJ406" s="9">
        <f t="shared" si="253"/>
        <v>0</v>
      </c>
      <c r="CK406" s="55" t="s">
        <v>84</v>
      </c>
      <c r="CL406" s="9">
        <f t="shared" si="254"/>
        <v>0</v>
      </c>
      <c r="CM406" s="54" t="s">
        <v>85</v>
      </c>
      <c r="CN406" s="9">
        <f t="shared" si="255"/>
        <v>0</v>
      </c>
      <c r="CO406" s="54" t="s">
        <v>105</v>
      </c>
      <c r="CP406" s="9">
        <f t="shared" si="256"/>
        <v>0</v>
      </c>
      <c r="CQ406" s="54" t="s">
        <v>108</v>
      </c>
      <c r="CR406" s="9">
        <f t="shared" si="257"/>
        <v>0</v>
      </c>
      <c r="CS406" s="54" t="s">
        <v>112</v>
      </c>
      <c r="CT406" s="9">
        <f t="shared" si="258"/>
        <v>0</v>
      </c>
    </row>
    <row r="407" spans="1:98" x14ac:dyDescent="0.15">
      <c r="A407" s="33" t="s">
        <v>965</v>
      </c>
      <c r="B407" s="34" t="s">
        <v>966</v>
      </c>
      <c r="C407" s="35" t="s">
        <v>648</v>
      </c>
      <c r="D407" s="35" t="s">
        <v>52</v>
      </c>
      <c r="E407" s="9"/>
      <c r="F407" s="36"/>
      <c r="G407" s="33">
        <v>90</v>
      </c>
      <c r="H407" s="9">
        <v>56</v>
      </c>
      <c r="I407" s="9">
        <v>68</v>
      </c>
      <c r="J407" s="9">
        <v>55.5</v>
      </c>
      <c r="K407" s="9">
        <v>60</v>
      </c>
      <c r="L407" s="9">
        <v>37</v>
      </c>
      <c r="M407" s="4">
        <f t="shared" si="222"/>
        <v>366.5</v>
      </c>
      <c r="N407" s="33"/>
      <c r="O407" s="9">
        <f>IF($D407="理科",IF(AND($M407&gt;='高考-分数线'!$C$2,$G407&gt;='高考-分数线'!$D$2),36,IF($G407&gt;='高考-分数线'!$D$2,18,0)),IF($D407="文科",IF(AND($M407&gt;='高考-分数线'!$C$3,$G407&gt;='高考-分数线'!$D$3),36,IF($G407&gt;='高考-分数线'!$D$3,18,0))))</f>
        <v>0</v>
      </c>
      <c r="P407" s="9">
        <f>IF($D407="理科",IF(AND($M407&gt;='高考-分数线'!$C$2,H407&gt;='高考-分数线'!$E$2),36,IF(H407&gt;='高考-分数线'!$E$2,18,0)),IF($D407="文科",IF(AND($M407&gt;='高考-分数线'!$C$3,H407&gt;='高考-分数线'!$E$3),36,IF(H407&gt;='高考-分数线'!$E$3,18,0))))</f>
        <v>0</v>
      </c>
      <c r="Q407" s="9">
        <f>IF($D407="理科",IF(AND($M407&gt;='高考-分数线'!$C$2,I407&gt;='高考-分数线'!$F$2),36,IF(I407&gt;='高考-分数线'!$F$2,18,0)),IF($D407="文科",IF(AND($M407&gt;='高考-分数线'!$C$3,I407&gt;='高考-分数线'!$F$3),36,IF(I407&gt;='高考-分数线'!$F$3,18,0))))</f>
        <v>0</v>
      </c>
      <c r="R407" s="9">
        <f>IF($D407="理科",IF(AND($M407&gt;='高考-分数线'!$C$2,J407&gt;='高考-分数线'!$G$2),36,IF(J407&gt;='高考-分数线'!$G$2,18,0)),IF($D407="文科",IF(AND($M407&gt;='高考-分数线'!$C$3,J407&gt;='高考-分数线'!$G$3),36,IF(J407&gt;='高考-分数线'!$G$3,18,0))))</f>
        <v>0</v>
      </c>
      <c r="S407" s="9">
        <f>IF($D407="理科",IF(AND($M407&gt;='高考-分数线'!$C$2,K407&gt;='高考-分数线'!$H$2),36,IF(K407&gt;='高考-分数线'!$H$2,18,0)),IF($D407="文科",IF(AND($M407&gt;='高考-分数线'!$C$3,K407&gt;='高考-分数线'!$H$3),36,IF(K407&gt;='高考-分数线'!$H$3,18,0))))</f>
        <v>0</v>
      </c>
      <c r="T407" s="9">
        <f>IF($D407="理科",IF(AND($M407&gt;='高考-分数线'!$C$2,L407&gt;='高考-分数线'!$I$2),36,IF(L407&gt;='高考-分数线'!$I$2,18,0)),IF($D407="文科",IF(AND($M407&gt;='高考-分数线'!$C$3,L407&gt;='高考-分数线'!$I$3),36,IF(L407&gt;='高考-分数线'!$I$3,18,0))))</f>
        <v>0</v>
      </c>
      <c r="U407" s="33"/>
      <c r="V407" s="54" t="s">
        <v>73</v>
      </c>
      <c r="W407" s="9">
        <f t="shared" si="223"/>
        <v>0</v>
      </c>
      <c r="X407" s="54" t="s">
        <v>80</v>
      </c>
      <c r="Y407" s="9">
        <f t="shared" si="224"/>
        <v>0</v>
      </c>
      <c r="Z407" s="54" t="s">
        <v>89</v>
      </c>
      <c r="AA407" s="9">
        <f t="shared" si="225"/>
        <v>0</v>
      </c>
      <c r="AB407" s="54" t="s">
        <v>123</v>
      </c>
      <c r="AC407" s="9">
        <f t="shared" si="226"/>
        <v>0</v>
      </c>
      <c r="AD407" s="54" t="s">
        <v>110</v>
      </c>
      <c r="AE407" s="9">
        <f t="shared" si="227"/>
        <v>0</v>
      </c>
      <c r="AF407" s="54" t="s">
        <v>103</v>
      </c>
      <c r="AG407" s="9">
        <f t="shared" si="228"/>
        <v>0</v>
      </c>
      <c r="AH407" s="9"/>
      <c r="AI407" s="9" t="s">
        <v>76</v>
      </c>
      <c r="AJ407" s="9">
        <f t="shared" si="229"/>
        <v>0</v>
      </c>
      <c r="AK407" s="55" t="s">
        <v>80</v>
      </c>
      <c r="AL407" s="9">
        <f t="shared" si="230"/>
        <v>0</v>
      </c>
      <c r="AM407" s="9" t="s">
        <v>89</v>
      </c>
      <c r="AN407" s="9">
        <f t="shared" si="231"/>
        <v>0</v>
      </c>
      <c r="AO407" s="54" t="s">
        <v>123</v>
      </c>
      <c r="AP407" s="9">
        <f t="shared" si="232"/>
        <v>0</v>
      </c>
      <c r="AQ407" s="54" t="s">
        <v>110</v>
      </c>
      <c r="AR407" s="9">
        <f t="shared" si="233"/>
        <v>0</v>
      </c>
      <c r="AS407" s="54" t="s">
        <v>127</v>
      </c>
      <c r="AT407" s="9">
        <f t="shared" si="234"/>
        <v>0</v>
      </c>
      <c r="AU407" s="9"/>
      <c r="AV407" s="54" t="s">
        <v>77</v>
      </c>
      <c r="AW407" s="9">
        <f t="shared" si="235"/>
        <v>0</v>
      </c>
      <c r="AX407" s="54" t="s">
        <v>80</v>
      </c>
      <c r="AY407" s="9">
        <f t="shared" si="236"/>
        <v>0</v>
      </c>
      <c r="AZ407" s="54" t="s">
        <v>90</v>
      </c>
      <c r="BA407" s="9">
        <f t="shared" si="237"/>
        <v>0</v>
      </c>
      <c r="BB407" s="54" t="s">
        <v>105</v>
      </c>
      <c r="BC407" s="9">
        <f t="shared" si="238"/>
        <v>0</v>
      </c>
      <c r="BD407" s="54" t="s">
        <v>111</v>
      </c>
      <c r="BE407" s="9">
        <f t="shared" si="239"/>
        <v>0</v>
      </c>
      <c r="BF407" s="54" t="s">
        <v>112</v>
      </c>
      <c r="BG407" s="9">
        <f t="shared" si="240"/>
        <v>0</v>
      </c>
      <c r="BH407" s="9"/>
      <c r="BI407" s="54" t="s">
        <v>77</v>
      </c>
      <c r="BJ407" s="9">
        <f t="shared" si="241"/>
        <v>0</v>
      </c>
      <c r="BK407" s="55" t="s">
        <v>80</v>
      </c>
      <c r="BL407" s="9">
        <f t="shared" si="242"/>
        <v>0</v>
      </c>
      <c r="BM407" s="54" t="s">
        <v>90</v>
      </c>
      <c r="BN407" s="9">
        <f t="shared" si="243"/>
        <v>0</v>
      </c>
      <c r="BO407" s="54" t="s">
        <v>105</v>
      </c>
      <c r="BP407" s="9">
        <f t="shared" si="244"/>
        <v>0</v>
      </c>
      <c r="BQ407" s="54" t="s">
        <v>111</v>
      </c>
      <c r="BR407" s="9">
        <f t="shared" si="245"/>
        <v>0</v>
      </c>
      <c r="BS407" s="54" t="s">
        <v>112</v>
      </c>
      <c r="BT407" s="9">
        <f t="shared" si="246"/>
        <v>0</v>
      </c>
      <c r="BU407" s="9"/>
      <c r="BV407" s="54" t="s">
        <v>73</v>
      </c>
      <c r="BW407" s="9">
        <f t="shared" si="247"/>
        <v>0</v>
      </c>
      <c r="BX407" s="55" t="s">
        <v>84</v>
      </c>
      <c r="BY407" s="9">
        <f t="shared" si="248"/>
        <v>0</v>
      </c>
      <c r="BZ407" s="54" t="s">
        <v>85</v>
      </c>
      <c r="CA407" s="9">
        <f t="shared" si="249"/>
        <v>0</v>
      </c>
      <c r="CB407" s="54" t="s">
        <v>105</v>
      </c>
      <c r="CC407" s="9">
        <f t="shared" si="250"/>
        <v>0</v>
      </c>
      <c r="CD407" s="54" t="s">
        <v>108</v>
      </c>
      <c r="CE407" s="9">
        <f t="shared" si="251"/>
        <v>0</v>
      </c>
      <c r="CF407" s="54" t="s">
        <v>112</v>
      </c>
      <c r="CG407" s="9">
        <f t="shared" si="252"/>
        <v>0</v>
      </c>
      <c r="CH407" s="9"/>
      <c r="CI407" s="54" t="s">
        <v>73</v>
      </c>
      <c r="CJ407" s="9">
        <f t="shared" si="253"/>
        <v>0</v>
      </c>
      <c r="CK407" s="55" t="s">
        <v>84</v>
      </c>
      <c r="CL407" s="9">
        <f t="shared" si="254"/>
        <v>0</v>
      </c>
      <c r="CM407" s="54" t="s">
        <v>85</v>
      </c>
      <c r="CN407" s="9">
        <f t="shared" si="255"/>
        <v>0</v>
      </c>
      <c r="CO407" s="54" t="s">
        <v>105</v>
      </c>
      <c r="CP407" s="9">
        <f t="shared" si="256"/>
        <v>0</v>
      </c>
      <c r="CQ407" s="54" t="s">
        <v>108</v>
      </c>
      <c r="CR407" s="9">
        <f t="shared" si="257"/>
        <v>0</v>
      </c>
      <c r="CS407" s="54" t="s">
        <v>112</v>
      </c>
      <c r="CT407" s="9">
        <f t="shared" si="258"/>
        <v>0</v>
      </c>
    </row>
    <row r="408" spans="1:98" x14ac:dyDescent="0.15">
      <c r="A408" s="33" t="s">
        <v>967</v>
      </c>
      <c r="B408" s="34" t="s">
        <v>968</v>
      </c>
      <c r="C408" s="35" t="s">
        <v>170</v>
      </c>
      <c r="D408" s="35" t="s">
        <v>52</v>
      </c>
      <c r="E408" s="9"/>
      <c r="F408" s="36"/>
      <c r="G408" s="33">
        <v>94</v>
      </c>
      <c r="H408" s="9">
        <v>53</v>
      </c>
      <c r="I408" s="9">
        <v>65</v>
      </c>
      <c r="J408" s="9">
        <v>38</v>
      </c>
      <c r="K408" s="9">
        <v>60.5</v>
      </c>
      <c r="L408" s="9">
        <v>55</v>
      </c>
      <c r="M408" s="4">
        <f t="shared" si="222"/>
        <v>365.5</v>
      </c>
      <c r="N408" s="33"/>
      <c r="O408" s="9">
        <f>IF($D408="理科",IF(AND($M408&gt;='高考-分数线'!$C$2,$G408&gt;='高考-分数线'!$D$2),36,IF($G408&gt;='高考-分数线'!$D$2,18,0)),IF($D408="文科",IF(AND($M408&gt;='高考-分数线'!$C$3,$G408&gt;='高考-分数线'!$D$3),36,IF($G408&gt;='高考-分数线'!$D$3,18,0))))</f>
        <v>0</v>
      </c>
      <c r="P408" s="9">
        <f>IF($D408="理科",IF(AND($M408&gt;='高考-分数线'!$C$2,H408&gt;='高考-分数线'!$E$2),36,IF(H408&gt;='高考-分数线'!$E$2,18,0)),IF($D408="文科",IF(AND($M408&gt;='高考-分数线'!$C$3,H408&gt;='高考-分数线'!$E$3),36,IF(H408&gt;='高考-分数线'!$E$3,18,0))))</f>
        <v>0</v>
      </c>
      <c r="Q408" s="9">
        <f>IF($D408="理科",IF(AND($M408&gt;='高考-分数线'!$C$2,I408&gt;='高考-分数线'!$F$2),36,IF(I408&gt;='高考-分数线'!$F$2,18,0)),IF($D408="文科",IF(AND($M408&gt;='高考-分数线'!$C$3,I408&gt;='高考-分数线'!$F$3),36,IF(I408&gt;='高考-分数线'!$F$3,18,0))))</f>
        <v>0</v>
      </c>
      <c r="R408" s="9">
        <f>IF($D408="理科",IF(AND($M408&gt;='高考-分数线'!$C$2,J408&gt;='高考-分数线'!$G$2),36,IF(J408&gt;='高考-分数线'!$G$2,18,0)),IF($D408="文科",IF(AND($M408&gt;='高考-分数线'!$C$3,J408&gt;='高考-分数线'!$G$3),36,IF(J408&gt;='高考-分数线'!$G$3,18,0))))</f>
        <v>0</v>
      </c>
      <c r="S408" s="9">
        <f>IF($D408="理科",IF(AND($M408&gt;='高考-分数线'!$C$2,K408&gt;='高考-分数线'!$H$2),36,IF(K408&gt;='高考-分数线'!$H$2,18,0)),IF($D408="文科",IF(AND($M408&gt;='高考-分数线'!$C$3,K408&gt;='高考-分数线'!$H$3),36,IF(K408&gt;='高考-分数线'!$H$3,18,0))))</f>
        <v>0</v>
      </c>
      <c r="T408" s="9">
        <f>IF($D408="理科",IF(AND($M408&gt;='高考-分数线'!$C$2,L408&gt;='高考-分数线'!$I$2),36,IF(L408&gt;='高考-分数线'!$I$2,18,0)),IF($D408="文科",IF(AND($M408&gt;='高考-分数线'!$C$3,L408&gt;='高考-分数线'!$I$3),36,IF(L408&gt;='高考-分数线'!$I$3,18,0))))</f>
        <v>0</v>
      </c>
      <c r="U408" s="33"/>
      <c r="V408" s="54" t="s">
        <v>78</v>
      </c>
      <c r="W408" s="9">
        <f t="shared" si="223"/>
        <v>0</v>
      </c>
      <c r="X408" s="54" t="s">
        <v>79</v>
      </c>
      <c r="Y408" s="9">
        <f t="shared" si="224"/>
        <v>0</v>
      </c>
      <c r="Z408" s="54" t="s">
        <v>86</v>
      </c>
      <c r="AA408" s="9">
        <f t="shared" si="225"/>
        <v>0</v>
      </c>
      <c r="AB408" s="54" t="s">
        <v>105</v>
      </c>
      <c r="AC408" s="9">
        <f t="shared" si="226"/>
        <v>0</v>
      </c>
      <c r="AD408" s="54" t="s">
        <v>110</v>
      </c>
      <c r="AE408" s="9">
        <f t="shared" si="227"/>
        <v>0</v>
      </c>
      <c r="AF408" s="54" t="s">
        <v>112</v>
      </c>
      <c r="AG408" s="9">
        <f t="shared" si="228"/>
        <v>0</v>
      </c>
      <c r="AH408" s="9"/>
      <c r="AI408" s="9" t="s">
        <v>77</v>
      </c>
      <c r="AJ408" s="9">
        <f t="shared" si="229"/>
        <v>0</v>
      </c>
      <c r="AK408" s="55" t="s">
        <v>81</v>
      </c>
      <c r="AL408" s="9">
        <f t="shared" si="230"/>
        <v>0</v>
      </c>
      <c r="AM408" s="9" t="s">
        <v>87</v>
      </c>
      <c r="AN408" s="9">
        <f t="shared" si="231"/>
        <v>0</v>
      </c>
      <c r="AO408" s="54" t="s">
        <v>123</v>
      </c>
      <c r="AP408" s="9">
        <f t="shared" si="232"/>
        <v>0</v>
      </c>
      <c r="AQ408" s="54" t="s">
        <v>110</v>
      </c>
      <c r="AR408" s="9">
        <f t="shared" si="233"/>
        <v>0</v>
      </c>
      <c r="AS408" s="54" t="s">
        <v>103</v>
      </c>
      <c r="AT408" s="9">
        <f t="shared" si="234"/>
        <v>0</v>
      </c>
      <c r="AU408" s="9"/>
      <c r="AV408" s="54" t="s">
        <v>76</v>
      </c>
      <c r="AW408" s="9">
        <f t="shared" si="235"/>
        <v>0</v>
      </c>
      <c r="AX408" s="54" t="s">
        <v>84</v>
      </c>
      <c r="AY408" s="9">
        <f t="shared" si="236"/>
        <v>0</v>
      </c>
      <c r="AZ408" s="54" t="s">
        <v>87</v>
      </c>
      <c r="BA408" s="9">
        <f t="shared" si="237"/>
        <v>0</v>
      </c>
      <c r="BB408" s="54" t="s">
        <v>123</v>
      </c>
      <c r="BC408" s="9">
        <f t="shared" si="238"/>
        <v>0</v>
      </c>
      <c r="BD408" s="54" t="s">
        <v>128</v>
      </c>
      <c r="BE408" s="9">
        <f t="shared" si="239"/>
        <v>0</v>
      </c>
      <c r="BF408" s="54" t="s">
        <v>103</v>
      </c>
      <c r="BG408" s="9">
        <f t="shared" si="240"/>
        <v>0</v>
      </c>
      <c r="BH408" s="9"/>
      <c r="BI408" s="54" t="s">
        <v>76</v>
      </c>
      <c r="BJ408" s="9">
        <f t="shared" si="241"/>
        <v>0</v>
      </c>
      <c r="BK408" s="55" t="s">
        <v>84</v>
      </c>
      <c r="BL408" s="9">
        <f t="shared" si="242"/>
        <v>0</v>
      </c>
      <c r="BM408" s="54" t="s">
        <v>87</v>
      </c>
      <c r="BN408" s="9">
        <f t="shared" si="243"/>
        <v>0</v>
      </c>
      <c r="BO408" s="54" t="s">
        <v>123</v>
      </c>
      <c r="BP408" s="9">
        <f t="shared" si="244"/>
        <v>0</v>
      </c>
      <c r="BQ408" s="54" t="s">
        <v>128</v>
      </c>
      <c r="BR408" s="9">
        <f t="shared" si="245"/>
        <v>0</v>
      </c>
      <c r="BS408" s="54" t="s">
        <v>103</v>
      </c>
      <c r="BT408" s="9">
        <f t="shared" si="246"/>
        <v>0</v>
      </c>
      <c r="BU408" s="9"/>
      <c r="BV408" s="54" t="s">
        <v>74</v>
      </c>
      <c r="BW408" s="9">
        <f t="shared" si="247"/>
        <v>0</v>
      </c>
      <c r="BX408" s="55" t="s">
        <v>139</v>
      </c>
      <c r="BY408" s="9">
        <f t="shared" si="248"/>
        <v>0</v>
      </c>
      <c r="BZ408" s="54" t="s">
        <v>86</v>
      </c>
      <c r="CA408" s="9">
        <f t="shared" si="249"/>
        <v>0</v>
      </c>
      <c r="CB408" s="54" t="s">
        <v>123</v>
      </c>
      <c r="CC408" s="9">
        <f t="shared" si="250"/>
        <v>0</v>
      </c>
      <c r="CD408" s="54" t="s">
        <v>111</v>
      </c>
      <c r="CE408" s="9">
        <f t="shared" si="251"/>
        <v>0</v>
      </c>
      <c r="CF408" s="54" t="s">
        <v>126</v>
      </c>
      <c r="CG408" s="9">
        <f t="shared" si="252"/>
        <v>0</v>
      </c>
      <c r="CH408" s="9"/>
      <c r="CI408" s="54" t="s">
        <v>74</v>
      </c>
      <c r="CJ408" s="9">
        <f t="shared" si="253"/>
        <v>0</v>
      </c>
      <c r="CK408" s="55" t="s">
        <v>139</v>
      </c>
      <c r="CL408" s="9">
        <f t="shared" si="254"/>
        <v>0</v>
      </c>
      <c r="CM408" s="54" t="s">
        <v>86</v>
      </c>
      <c r="CN408" s="9">
        <f t="shared" si="255"/>
        <v>0</v>
      </c>
      <c r="CO408" s="54" t="s">
        <v>123</v>
      </c>
      <c r="CP408" s="9">
        <f t="shared" si="256"/>
        <v>0</v>
      </c>
      <c r="CQ408" s="54" t="s">
        <v>111</v>
      </c>
      <c r="CR408" s="9">
        <f t="shared" si="257"/>
        <v>0</v>
      </c>
      <c r="CS408" s="54" t="s">
        <v>126</v>
      </c>
      <c r="CT408" s="9">
        <f t="shared" si="258"/>
        <v>0</v>
      </c>
    </row>
    <row r="409" spans="1:98" x14ac:dyDescent="0.15">
      <c r="A409" s="33" t="s">
        <v>969</v>
      </c>
      <c r="B409" s="34" t="s">
        <v>970</v>
      </c>
      <c r="C409" s="35" t="s">
        <v>170</v>
      </c>
      <c r="D409" s="35" t="s">
        <v>52</v>
      </c>
      <c r="E409" s="9"/>
      <c r="F409" s="36"/>
      <c r="G409" s="33">
        <v>88</v>
      </c>
      <c r="H409" s="9">
        <v>44</v>
      </c>
      <c r="I409" s="9">
        <v>88</v>
      </c>
      <c r="J409" s="9">
        <v>50</v>
      </c>
      <c r="K409" s="9">
        <v>53</v>
      </c>
      <c r="L409" s="9">
        <v>42</v>
      </c>
      <c r="M409" s="4">
        <f t="shared" si="222"/>
        <v>365</v>
      </c>
      <c r="N409" s="33"/>
      <c r="O409" s="9">
        <f>IF($D409="理科",IF(AND($M409&gt;='高考-分数线'!$C$2,$G409&gt;='高考-分数线'!$D$2),36,IF($G409&gt;='高考-分数线'!$D$2,18,0)),IF($D409="文科",IF(AND($M409&gt;='高考-分数线'!$C$3,$G409&gt;='高考-分数线'!$D$3),36,IF($G409&gt;='高考-分数线'!$D$3,18,0))))</f>
        <v>0</v>
      </c>
      <c r="P409" s="9">
        <f>IF($D409="理科",IF(AND($M409&gt;='高考-分数线'!$C$2,H409&gt;='高考-分数线'!$E$2),36,IF(H409&gt;='高考-分数线'!$E$2,18,0)),IF($D409="文科",IF(AND($M409&gt;='高考-分数线'!$C$3,H409&gt;='高考-分数线'!$E$3),36,IF(H409&gt;='高考-分数线'!$E$3,18,0))))</f>
        <v>0</v>
      </c>
      <c r="Q409" s="9">
        <f>IF($D409="理科",IF(AND($M409&gt;='高考-分数线'!$C$2,I409&gt;='高考-分数线'!$F$2),36,IF(I409&gt;='高考-分数线'!$F$2,18,0)),IF($D409="文科",IF(AND($M409&gt;='高考-分数线'!$C$3,I409&gt;='高考-分数线'!$F$3),36,IF(I409&gt;='高考-分数线'!$F$3,18,0))))</f>
        <v>0</v>
      </c>
      <c r="R409" s="9">
        <f>IF($D409="理科",IF(AND($M409&gt;='高考-分数线'!$C$2,J409&gt;='高考-分数线'!$G$2),36,IF(J409&gt;='高考-分数线'!$G$2,18,0)),IF($D409="文科",IF(AND($M409&gt;='高考-分数线'!$C$3,J409&gt;='高考-分数线'!$G$3),36,IF(J409&gt;='高考-分数线'!$G$3,18,0))))</f>
        <v>0</v>
      </c>
      <c r="S409" s="9">
        <f>IF($D409="理科",IF(AND($M409&gt;='高考-分数线'!$C$2,K409&gt;='高考-分数线'!$H$2),36,IF(K409&gt;='高考-分数线'!$H$2,18,0)),IF($D409="文科",IF(AND($M409&gt;='高考-分数线'!$C$3,K409&gt;='高考-分数线'!$H$3),36,IF(K409&gt;='高考-分数线'!$H$3,18,0))))</f>
        <v>0</v>
      </c>
      <c r="T409" s="9">
        <f>IF($D409="理科",IF(AND($M409&gt;='高考-分数线'!$C$2,L409&gt;='高考-分数线'!$I$2),36,IF(L409&gt;='高考-分数线'!$I$2,18,0)),IF($D409="文科",IF(AND($M409&gt;='高考-分数线'!$C$3,L409&gt;='高考-分数线'!$I$3),36,IF(L409&gt;='高考-分数线'!$I$3,18,0))))</f>
        <v>0</v>
      </c>
      <c r="U409" s="33"/>
      <c r="V409" s="54" t="s">
        <v>74</v>
      </c>
      <c r="W409" s="9">
        <f t="shared" si="223"/>
        <v>0</v>
      </c>
      <c r="X409" s="54" t="s">
        <v>79</v>
      </c>
      <c r="Y409" s="9">
        <f t="shared" si="224"/>
        <v>0</v>
      </c>
      <c r="Z409" s="54" t="s">
        <v>86</v>
      </c>
      <c r="AA409" s="9">
        <f t="shared" si="225"/>
        <v>0</v>
      </c>
      <c r="AB409" s="54" t="s">
        <v>107</v>
      </c>
      <c r="AC409" s="9">
        <f t="shared" si="226"/>
        <v>0</v>
      </c>
      <c r="AD409" s="54" t="s">
        <v>110</v>
      </c>
      <c r="AE409" s="9">
        <f t="shared" si="227"/>
        <v>0</v>
      </c>
      <c r="AF409" s="54" t="s">
        <v>103</v>
      </c>
      <c r="AG409" s="9">
        <f t="shared" si="228"/>
        <v>0</v>
      </c>
      <c r="AH409" s="9"/>
      <c r="AI409" s="9" t="s">
        <v>76</v>
      </c>
      <c r="AJ409" s="9">
        <f t="shared" si="229"/>
        <v>0</v>
      </c>
      <c r="AK409" s="55" t="s">
        <v>80</v>
      </c>
      <c r="AL409" s="9">
        <f t="shared" si="230"/>
        <v>0</v>
      </c>
      <c r="AM409" s="9" t="s">
        <v>89</v>
      </c>
      <c r="AN409" s="9">
        <f t="shared" si="231"/>
        <v>0</v>
      </c>
      <c r="AO409" s="54" t="s">
        <v>105</v>
      </c>
      <c r="AP409" s="9">
        <f t="shared" si="232"/>
        <v>0</v>
      </c>
      <c r="AQ409" s="54" t="s">
        <v>110</v>
      </c>
      <c r="AR409" s="9">
        <f t="shared" si="233"/>
        <v>0</v>
      </c>
      <c r="AS409" s="54" t="s">
        <v>127</v>
      </c>
      <c r="AT409" s="9">
        <f t="shared" si="234"/>
        <v>0</v>
      </c>
      <c r="AU409" s="9"/>
      <c r="AV409" s="54" t="s">
        <v>73</v>
      </c>
      <c r="AW409" s="9">
        <f t="shared" si="235"/>
        <v>0</v>
      </c>
      <c r="AX409" s="54" t="s">
        <v>132</v>
      </c>
      <c r="AY409" s="9">
        <f t="shared" si="236"/>
        <v>0</v>
      </c>
      <c r="AZ409" s="54" t="s">
        <v>86</v>
      </c>
      <c r="BA409" s="9">
        <f t="shared" si="237"/>
        <v>0</v>
      </c>
      <c r="BB409" s="54" t="s">
        <v>123</v>
      </c>
      <c r="BC409" s="9">
        <f t="shared" si="238"/>
        <v>0</v>
      </c>
      <c r="BD409" s="54" t="s">
        <v>133</v>
      </c>
      <c r="BE409" s="9">
        <f t="shared" si="239"/>
        <v>0</v>
      </c>
      <c r="BF409" s="54" t="s">
        <v>126</v>
      </c>
      <c r="BG409" s="9">
        <f t="shared" si="240"/>
        <v>0</v>
      </c>
      <c r="BH409" s="9"/>
      <c r="BI409" s="54" t="s">
        <v>73</v>
      </c>
      <c r="BJ409" s="9">
        <f t="shared" si="241"/>
        <v>0</v>
      </c>
      <c r="BK409" s="55" t="s">
        <v>132</v>
      </c>
      <c r="BL409" s="9">
        <f t="shared" si="242"/>
        <v>0</v>
      </c>
      <c r="BM409" s="54" t="s">
        <v>86</v>
      </c>
      <c r="BN409" s="9">
        <f t="shared" si="243"/>
        <v>0</v>
      </c>
      <c r="BO409" s="54" t="s">
        <v>123</v>
      </c>
      <c r="BP409" s="9">
        <f t="shared" si="244"/>
        <v>0</v>
      </c>
      <c r="BQ409" s="54" t="s">
        <v>133</v>
      </c>
      <c r="BR409" s="9">
        <f t="shared" si="245"/>
        <v>0</v>
      </c>
      <c r="BS409" s="54" t="s">
        <v>126</v>
      </c>
      <c r="BT409" s="9">
        <f t="shared" si="246"/>
        <v>0</v>
      </c>
      <c r="BU409" s="9"/>
      <c r="BV409" s="54" t="s">
        <v>75</v>
      </c>
      <c r="BW409" s="9">
        <f t="shared" si="247"/>
        <v>0</v>
      </c>
      <c r="BX409" s="55" t="s">
        <v>139</v>
      </c>
      <c r="BY409" s="9">
        <f t="shared" si="248"/>
        <v>0</v>
      </c>
      <c r="BZ409" s="54" t="s">
        <v>89</v>
      </c>
      <c r="CA409" s="9">
        <f t="shared" si="249"/>
        <v>0</v>
      </c>
      <c r="CB409" s="54" t="s">
        <v>123</v>
      </c>
      <c r="CC409" s="9">
        <f t="shared" si="250"/>
        <v>0</v>
      </c>
      <c r="CD409" s="54" t="s">
        <v>111</v>
      </c>
      <c r="CE409" s="9">
        <f t="shared" si="251"/>
        <v>0</v>
      </c>
      <c r="CF409" s="54" t="s">
        <v>126</v>
      </c>
      <c r="CG409" s="9">
        <f t="shared" si="252"/>
        <v>0</v>
      </c>
      <c r="CH409" s="9"/>
      <c r="CI409" s="54" t="s">
        <v>75</v>
      </c>
      <c r="CJ409" s="9">
        <f t="shared" si="253"/>
        <v>0</v>
      </c>
      <c r="CK409" s="55" t="s">
        <v>139</v>
      </c>
      <c r="CL409" s="9">
        <f t="shared" si="254"/>
        <v>0</v>
      </c>
      <c r="CM409" s="54" t="s">
        <v>89</v>
      </c>
      <c r="CN409" s="9">
        <f t="shared" si="255"/>
        <v>0</v>
      </c>
      <c r="CO409" s="54" t="s">
        <v>123</v>
      </c>
      <c r="CP409" s="9">
        <f t="shared" si="256"/>
        <v>0</v>
      </c>
      <c r="CQ409" s="54" t="s">
        <v>111</v>
      </c>
      <c r="CR409" s="9">
        <f t="shared" si="257"/>
        <v>0</v>
      </c>
      <c r="CS409" s="54" t="s">
        <v>126</v>
      </c>
      <c r="CT409" s="9">
        <f t="shared" si="258"/>
        <v>0</v>
      </c>
    </row>
    <row r="410" spans="1:98" x14ac:dyDescent="0.15">
      <c r="A410" s="33" t="s">
        <v>971</v>
      </c>
      <c r="B410" s="34" t="s">
        <v>972</v>
      </c>
      <c r="C410" s="35" t="s">
        <v>170</v>
      </c>
      <c r="D410" s="35" t="s">
        <v>52</v>
      </c>
      <c r="E410" s="9"/>
      <c r="F410" s="36"/>
      <c r="G410" s="33">
        <v>93</v>
      </c>
      <c r="H410" s="9">
        <v>68</v>
      </c>
      <c r="I410" s="9">
        <v>86</v>
      </c>
      <c r="J410" s="9">
        <v>47</v>
      </c>
      <c r="K410" s="9">
        <v>32</v>
      </c>
      <c r="L410" s="9">
        <v>37</v>
      </c>
      <c r="M410" s="4">
        <f t="shared" si="222"/>
        <v>363</v>
      </c>
      <c r="N410" s="33"/>
      <c r="O410" s="9">
        <f>IF($D410="理科",IF(AND($M410&gt;='高考-分数线'!$C$2,$G410&gt;='高考-分数线'!$D$2),36,IF($G410&gt;='高考-分数线'!$D$2,18,0)),IF($D410="文科",IF(AND($M410&gt;='高考-分数线'!$C$3,$G410&gt;='高考-分数线'!$D$3),36,IF($G410&gt;='高考-分数线'!$D$3,18,0))))</f>
        <v>0</v>
      </c>
      <c r="P410" s="9">
        <f>IF($D410="理科",IF(AND($M410&gt;='高考-分数线'!$C$2,H410&gt;='高考-分数线'!$E$2),36,IF(H410&gt;='高考-分数线'!$E$2,18,0)),IF($D410="文科",IF(AND($M410&gt;='高考-分数线'!$C$3,H410&gt;='高考-分数线'!$E$3),36,IF(H410&gt;='高考-分数线'!$E$3,18,0))))</f>
        <v>0</v>
      </c>
      <c r="Q410" s="9">
        <f>IF($D410="理科",IF(AND($M410&gt;='高考-分数线'!$C$2,I410&gt;='高考-分数线'!$F$2),36,IF(I410&gt;='高考-分数线'!$F$2,18,0)),IF($D410="文科",IF(AND($M410&gt;='高考-分数线'!$C$3,I410&gt;='高考-分数线'!$F$3),36,IF(I410&gt;='高考-分数线'!$F$3,18,0))))</f>
        <v>0</v>
      </c>
      <c r="R410" s="9">
        <f>IF($D410="理科",IF(AND($M410&gt;='高考-分数线'!$C$2,J410&gt;='高考-分数线'!$G$2),36,IF(J410&gt;='高考-分数线'!$G$2,18,0)),IF($D410="文科",IF(AND($M410&gt;='高考-分数线'!$C$3,J410&gt;='高考-分数线'!$G$3),36,IF(J410&gt;='高考-分数线'!$G$3,18,0))))</f>
        <v>0</v>
      </c>
      <c r="S410" s="9">
        <f>IF($D410="理科",IF(AND($M410&gt;='高考-分数线'!$C$2,K410&gt;='高考-分数线'!$H$2),36,IF(K410&gt;='高考-分数线'!$H$2,18,0)),IF($D410="文科",IF(AND($M410&gt;='高考-分数线'!$C$3,K410&gt;='高考-分数线'!$H$3),36,IF(K410&gt;='高考-分数线'!$H$3,18,0))))</f>
        <v>0</v>
      </c>
      <c r="T410" s="9">
        <f>IF($D410="理科",IF(AND($M410&gt;='高考-分数线'!$C$2,L410&gt;='高考-分数线'!$I$2),36,IF(L410&gt;='高考-分数线'!$I$2,18,0)),IF($D410="文科",IF(AND($M410&gt;='高考-分数线'!$C$3,L410&gt;='高考-分数线'!$I$3),36,IF(L410&gt;='高考-分数线'!$I$3,18,0))))</f>
        <v>0</v>
      </c>
      <c r="U410" s="33"/>
      <c r="V410" s="54" t="s">
        <v>75</v>
      </c>
      <c r="W410" s="9">
        <f t="shared" si="223"/>
        <v>0</v>
      </c>
      <c r="X410" s="54" t="s">
        <v>80</v>
      </c>
      <c r="Y410" s="9">
        <f t="shared" si="224"/>
        <v>0</v>
      </c>
      <c r="Z410" s="54" t="s">
        <v>89</v>
      </c>
      <c r="AA410" s="9">
        <f t="shared" si="225"/>
        <v>0</v>
      </c>
      <c r="AB410" s="54" t="s">
        <v>123</v>
      </c>
      <c r="AC410" s="9">
        <f t="shared" si="226"/>
        <v>0</v>
      </c>
      <c r="AD410" s="54" t="s">
        <v>111</v>
      </c>
      <c r="AE410" s="9">
        <f t="shared" si="227"/>
        <v>0</v>
      </c>
      <c r="AF410" s="54" t="s">
        <v>103</v>
      </c>
      <c r="AG410" s="9">
        <f t="shared" si="228"/>
        <v>0</v>
      </c>
      <c r="AH410" s="9"/>
      <c r="AI410" s="9" t="s">
        <v>76</v>
      </c>
      <c r="AJ410" s="9">
        <f t="shared" si="229"/>
        <v>0</v>
      </c>
      <c r="AK410" s="55" t="s">
        <v>80</v>
      </c>
      <c r="AL410" s="9">
        <f t="shared" si="230"/>
        <v>0</v>
      </c>
      <c r="AM410" s="9" t="s">
        <v>87</v>
      </c>
      <c r="AN410" s="9">
        <f t="shared" si="231"/>
        <v>0</v>
      </c>
      <c r="AO410" s="54" t="s">
        <v>123</v>
      </c>
      <c r="AP410" s="9">
        <f t="shared" si="232"/>
        <v>0</v>
      </c>
      <c r="AQ410" s="54" t="s">
        <v>110</v>
      </c>
      <c r="AR410" s="9">
        <f t="shared" si="233"/>
        <v>0</v>
      </c>
      <c r="AS410" s="54" t="s">
        <v>127</v>
      </c>
      <c r="AT410" s="9">
        <f t="shared" si="234"/>
        <v>0</v>
      </c>
      <c r="AU410" s="9"/>
      <c r="AV410" s="54" t="s">
        <v>76</v>
      </c>
      <c r="AW410" s="9">
        <f t="shared" si="235"/>
        <v>0</v>
      </c>
      <c r="AX410" s="54" t="s">
        <v>79</v>
      </c>
      <c r="AY410" s="9">
        <f t="shared" si="236"/>
        <v>0</v>
      </c>
      <c r="AZ410" s="54" t="s">
        <v>87</v>
      </c>
      <c r="BA410" s="9">
        <f t="shared" si="237"/>
        <v>0</v>
      </c>
      <c r="BB410" s="54" t="s">
        <v>105</v>
      </c>
      <c r="BC410" s="9">
        <f t="shared" si="238"/>
        <v>0</v>
      </c>
      <c r="BD410" s="54" t="s">
        <v>111</v>
      </c>
      <c r="BE410" s="9">
        <f t="shared" si="239"/>
        <v>0</v>
      </c>
      <c r="BF410" s="54" t="s">
        <v>112</v>
      </c>
      <c r="BG410" s="9">
        <f t="shared" si="240"/>
        <v>0</v>
      </c>
      <c r="BH410" s="9"/>
      <c r="BI410" s="54" t="s">
        <v>76</v>
      </c>
      <c r="BJ410" s="9">
        <f t="shared" si="241"/>
        <v>0</v>
      </c>
      <c r="BK410" s="55" t="s">
        <v>79</v>
      </c>
      <c r="BL410" s="9">
        <f t="shared" si="242"/>
        <v>0</v>
      </c>
      <c r="BM410" s="54" t="s">
        <v>87</v>
      </c>
      <c r="BN410" s="9">
        <f t="shared" si="243"/>
        <v>0</v>
      </c>
      <c r="BO410" s="54" t="s">
        <v>105</v>
      </c>
      <c r="BP410" s="9">
        <f t="shared" si="244"/>
        <v>0</v>
      </c>
      <c r="BQ410" s="54" t="s">
        <v>111</v>
      </c>
      <c r="BR410" s="9">
        <f t="shared" si="245"/>
        <v>0</v>
      </c>
      <c r="BS410" s="54" t="s">
        <v>112</v>
      </c>
      <c r="BT410" s="9">
        <f t="shared" si="246"/>
        <v>0</v>
      </c>
      <c r="BU410" s="9"/>
      <c r="BV410" s="54" t="s">
        <v>75</v>
      </c>
      <c r="BW410" s="9">
        <f t="shared" si="247"/>
        <v>0</v>
      </c>
      <c r="BX410" s="55" t="s">
        <v>139</v>
      </c>
      <c r="BY410" s="9">
        <f t="shared" si="248"/>
        <v>0</v>
      </c>
      <c r="BZ410" s="54" t="s">
        <v>89</v>
      </c>
      <c r="CA410" s="9">
        <f t="shared" si="249"/>
        <v>0</v>
      </c>
      <c r="CB410" s="54" t="s">
        <v>123</v>
      </c>
      <c r="CC410" s="9">
        <f t="shared" si="250"/>
        <v>0</v>
      </c>
      <c r="CD410" s="54" t="s">
        <v>111</v>
      </c>
      <c r="CE410" s="9">
        <f t="shared" si="251"/>
        <v>0</v>
      </c>
      <c r="CF410" s="54" t="s">
        <v>126</v>
      </c>
      <c r="CG410" s="9">
        <f t="shared" si="252"/>
        <v>0</v>
      </c>
      <c r="CH410" s="9"/>
      <c r="CI410" s="54" t="s">
        <v>75</v>
      </c>
      <c r="CJ410" s="9">
        <f t="shared" si="253"/>
        <v>0</v>
      </c>
      <c r="CK410" s="55" t="s">
        <v>139</v>
      </c>
      <c r="CL410" s="9">
        <f t="shared" si="254"/>
        <v>0</v>
      </c>
      <c r="CM410" s="54" t="s">
        <v>89</v>
      </c>
      <c r="CN410" s="9">
        <f t="shared" si="255"/>
        <v>0</v>
      </c>
      <c r="CO410" s="54" t="s">
        <v>123</v>
      </c>
      <c r="CP410" s="9">
        <f t="shared" si="256"/>
        <v>0</v>
      </c>
      <c r="CQ410" s="54" t="s">
        <v>111</v>
      </c>
      <c r="CR410" s="9">
        <f t="shared" si="257"/>
        <v>0</v>
      </c>
      <c r="CS410" s="54" t="s">
        <v>126</v>
      </c>
      <c r="CT410" s="9">
        <f t="shared" si="258"/>
        <v>0</v>
      </c>
    </row>
    <row r="411" spans="1:98" x14ac:dyDescent="0.15">
      <c r="A411" s="33" t="s">
        <v>973</v>
      </c>
      <c r="B411" s="34" t="s">
        <v>974</v>
      </c>
      <c r="C411" s="35" t="s">
        <v>170</v>
      </c>
      <c r="D411" s="35" t="s">
        <v>52</v>
      </c>
      <c r="E411" s="9"/>
      <c r="F411" s="36"/>
      <c r="G411" s="33">
        <v>88</v>
      </c>
      <c r="H411" s="9">
        <v>64</v>
      </c>
      <c r="I411" s="9">
        <v>49</v>
      </c>
      <c r="J411" s="9">
        <v>52</v>
      </c>
      <c r="K411" s="9">
        <v>49.5</v>
      </c>
      <c r="L411" s="9">
        <v>60</v>
      </c>
      <c r="M411" s="4">
        <f t="shared" si="222"/>
        <v>362.5</v>
      </c>
      <c r="N411" s="33"/>
      <c r="O411" s="9">
        <f>IF($D411="理科",IF(AND($M411&gt;='高考-分数线'!$C$2,$G411&gt;='高考-分数线'!$D$2),36,IF($G411&gt;='高考-分数线'!$D$2,18,0)),IF($D411="文科",IF(AND($M411&gt;='高考-分数线'!$C$3,$G411&gt;='高考-分数线'!$D$3),36,IF($G411&gt;='高考-分数线'!$D$3,18,0))))</f>
        <v>0</v>
      </c>
      <c r="P411" s="9">
        <f>IF($D411="理科",IF(AND($M411&gt;='高考-分数线'!$C$2,H411&gt;='高考-分数线'!$E$2),36,IF(H411&gt;='高考-分数线'!$E$2,18,0)),IF($D411="文科",IF(AND($M411&gt;='高考-分数线'!$C$3,H411&gt;='高考-分数线'!$E$3),36,IF(H411&gt;='高考-分数线'!$E$3,18,0))))</f>
        <v>0</v>
      </c>
      <c r="Q411" s="9">
        <f>IF($D411="理科",IF(AND($M411&gt;='高考-分数线'!$C$2,I411&gt;='高考-分数线'!$F$2),36,IF(I411&gt;='高考-分数线'!$F$2,18,0)),IF($D411="文科",IF(AND($M411&gt;='高考-分数线'!$C$3,I411&gt;='高考-分数线'!$F$3),36,IF(I411&gt;='高考-分数线'!$F$3,18,0))))</f>
        <v>0</v>
      </c>
      <c r="R411" s="9">
        <f>IF($D411="理科",IF(AND($M411&gt;='高考-分数线'!$C$2,J411&gt;='高考-分数线'!$G$2),36,IF(J411&gt;='高考-分数线'!$G$2,18,0)),IF($D411="文科",IF(AND($M411&gt;='高考-分数线'!$C$3,J411&gt;='高考-分数线'!$G$3),36,IF(J411&gt;='高考-分数线'!$G$3,18,0))))</f>
        <v>0</v>
      </c>
      <c r="S411" s="9">
        <f>IF($D411="理科",IF(AND($M411&gt;='高考-分数线'!$C$2,K411&gt;='高考-分数线'!$H$2),36,IF(K411&gt;='高考-分数线'!$H$2,18,0)),IF($D411="文科",IF(AND($M411&gt;='高考-分数线'!$C$3,K411&gt;='高考-分数线'!$H$3),36,IF(K411&gt;='高考-分数线'!$H$3,18,0))))</f>
        <v>0</v>
      </c>
      <c r="T411" s="9">
        <f>IF($D411="理科",IF(AND($M411&gt;='高考-分数线'!$C$2,L411&gt;='高考-分数线'!$I$2),36,IF(L411&gt;='高考-分数线'!$I$2,18,0)),IF($D411="文科",IF(AND($M411&gt;='高考-分数线'!$C$3,L411&gt;='高考-分数线'!$I$3),36,IF(L411&gt;='高考-分数线'!$I$3,18,0))))</f>
        <v>0</v>
      </c>
      <c r="U411" s="33"/>
      <c r="V411" s="54" t="s">
        <v>77</v>
      </c>
      <c r="W411" s="9">
        <f t="shared" si="223"/>
        <v>0</v>
      </c>
      <c r="X411" s="54" t="s">
        <v>81</v>
      </c>
      <c r="Y411" s="9">
        <f t="shared" si="224"/>
        <v>0</v>
      </c>
      <c r="Z411" s="54" t="s">
        <v>90</v>
      </c>
      <c r="AA411" s="9">
        <f t="shared" si="225"/>
        <v>0</v>
      </c>
      <c r="AB411" s="54" t="s">
        <v>123</v>
      </c>
      <c r="AC411" s="9">
        <f t="shared" si="226"/>
        <v>0</v>
      </c>
      <c r="AD411" s="54" t="s">
        <v>110</v>
      </c>
      <c r="AE411" s="9">
        <f t="shared" si="227"/>
        <v>0</v>
      </c>
      <c r="AF411" s="54" t="s">
        <v>103</v>
      </c>
      <c r="AG411" s="9">
        <f t="shared" si="228"/>
        <v>0</v>
      </c>
      <c r="AH411" s="9"/>
      <c r="AI411" s="9" t="s">
        <v>76</v>
      </c>
      <c r="AJ411" s="9">
        <f t="shared" si="229"/>
        <v>0</v>
      </c>
      <c r="AK411" s="55" t="s">
        <v>80</v>
      </c>
      <c r="AL411" s="9">
        <f t="shared" si="230"/>
        <v>0</v>
      </c>
      <c r="AM411" s="9" t="s">
        <v>89</v>
      </c>
      <c r="AN411" s="9">
        <f t="shared" si="231"/>
        <v>0</v>
      </c>
      <c r="AO411" s="54" t="s">
        <v>123</v>
      </c>
      <c r="AP411" s="9">
        <f t="shared" si="232"/>
        <v>0</v>
      </c>
      <c r="AQ411" s="54" t="s">
        <v>110</v>
      </c>
      <c r="AR411" s="9">
        <f t="shared" si="233"/>
        <v>0</v>
      </c>
      <c r="AS411" s="54" t="s">
        <v>127</v>
      </c>
      <c r="AT411" s="9">
        <f t="shared" si="234"/>
        <v>0</v>
      </c>
      <c r="AU411" s="9"/>
      <c r="AV411" s="54" t="s">
        <v>73</v>
      </c>
      <c r="AW411" s="9">
        <f t="shared" si="235"/>
        <v>0</v>
      </c>
      <c r="AX411" s="54" t="s">
        <v>132</v>
      </c>
      <c r="AY411" s="9">
        <f t="shared" si="236"/>
        <v>0</v>
      </c>
      <c r="AZ411" s="54" t="s">
        <v>86</v>
      </c>
      <c r="BA411" s="9">
        <f t="shared" si="237"/>
        <v>0</v>
      </c>
      <c r="BB411" s="54" t="s">
        <v>105</v>
      </c>
      <c r="BC411" s="9">
        <f t="shared" si="238"/>
        <v>0</v>
      </c>
      <c r="BD411" s="54" t="s">
        <v>111</v>
      </c>
      <c r="BE411" s="9">
        <f t="shared" si="239"/>
        <v>0</v>
      </c>
      <c r="BF411" s="54" t="s">
        <v>112</v>
      </c>
      <c r="BG411" s="9">
        <f t="shared" si="240"/>
        <v>0</v>
      </c>
      <c r="BH411" s="9"/>
      <c r="BI411" s="54" t="s">
        <v>73</v>
      </c>
      <c r="BJ411" s="9">
        <f t="shared" si="241"/>
        <v>0</v>
      </c>
      <c r="BK411" s="55" t="s">
        <v>132</v>
      </c>
      <c r="BL411" s="9">
        <f t="shared" si="242"/>
        <v>0</v>
      </c>
      <c r="BM411" s="54" t="s">
        <v>86</v>
      </c>
      <c r="BN411" s="9">
        <f t="shared" si="243"/>
        <v>0</v>
      </c>
      <c r="BO411" s="54" t="s">
        <v>105</v>
      </c>
      <c r="BP411" s="9">
        <f t="shared" si="244"/>
        <v>0</v>
      </c>
      <c r="BQ411" s="54" t="s">
        <v>111</v>
      </c>
      <c r="BR411" s="9">
        <f t="shared" si="245"/>
        <v>0</v>
      </c>
      <c r="BS411" s="54" t="s">
        <v>112</v>
      </c>
      <c r="BT411" s="9">
        <f t="shared" si="246"/>
        <v>0</v>
      </c>
      <c r="BU411" s="9"/>
      <c r="BV411" s="54" t="s">
        <v>73</v>
      </c>
      <c r="BW411" s="9">
        <f t="shared" si="247"/>
        <v>0</v>
      </c>
      <c r="BX411" s="55" t="s">
        <v>84</v>
      </c>
      <c r="BY411" s="9">
        <f t="shared" si="248"/>
        <v>0</v>
      </c>
      <c r="BZ411" s="54" t="s">
        <v>85</v>
      </c>
      <c r="CA411" s="9">
        <f t="shared" si="249"/>
        <v>0</v>
      </c>
      <c r="CB411" s="54" t="s">
        <v>105</v>
      </c>
      <c r="CC411" s="9">
        <f t="shared" si="250"/>
        <v>0</v>
      </c>
      <c r="CD411" s="54" t="s">
        <v>108</v>
      </c>
      <c r="CE411" s="9">
        <f t="shared" si="251"/>
        <v>0</v>
      </c>
      <c r="CF411" s="54" t="s">
        <v>112</v>
      </c>
      <c r="CG411" s="9">
        <f t="shared" si="252"/>
        <v>0</v>
      </c>
      <c r="CH411" s="9"/>
      <c r="CI411" s="54" t="s">
        <v>73</v>
      </c>
      <c r="CJ411" s="9">
        <f t="shared" si="253"/>
        <v>0</v>
      </c>
      <c r="CK411" s="55" t="s">
        <v>84</v>
      </c>
      <c r="CL411" s="9">
        <f t="shared" si="254"/>
        <v>0</v>
      </c>
      <c r="CM411" s="54" t="s">
        <v>85</v>
      </c>
      <c r="CN411" s="9">
        <f t="shared" si="255"/>
        <v>0</v>
      </c>
      <c r="CO411" s="54" t="s">
        <v>105</v>
      </c>
      <c r="CP411" s="9">
        <f t="shared" si="256"/>
        <v>0</v>
      </c>
      <c r="CQ411" s="54" t="s">
        <v>108</v>
      </c>
      <c r="CR411" s="9">
        <f t="shared" si="257"/>
        <v>0</v>
      </c>
      <c r="CS411" s="54" t="s">
        <v>112</v>
      </c>
      <c r="CT411" s="9">
        <f t="shared" si="258"/>
        <v>0</v>
      </c>
    </row>
    <row r="412" spans="1:98" x14ac:dyDescent="0.15">
      <c r="A412" s="33" t="s">
        <v>975</v>
      </c>
      <c r="B412" s="34" t="s">
        <v>976</v>
      </c>
      <c r="C412" s="35" t="s">
        <v>170</v>
      </c>
      <c r="D412" s="35" t="s">
        <v>52</v>
      </c>
      <c r="E412" s="9"/>
      <c r="F412" s="36"/>
      <c r="G412" s="33">
        <v>88</v>
      </c>
      <c r="H412" s="9">
        <v>52</v>
      </c>
      <c r="I412" s="9">
        <v>89</v>
      </c>
      <c r="J412" s="9">
        <v>50</v>
      </c>
      <c r="K412" s="9">
        <v>37</v>
      </c>
      <c r="L412" s="9">
        <v>45</v>
      </c>
      <c r="M412" s="4">
        <f t="shared" si="222"/>
        <v>361</v>
      </c>
      <c r="N412" s="33"/>
      <c r="O412" s="9">
        <f>IF($D412="理科",IF(AND($M412&gt;='高考-分数线'!$C$2,$G412&gt;='高考-分数线'!$D$2),36,IF($G412&gt;='高考-分数线'!$D$2,18,0)),IF($D412="文科",IF(AND($M412&gt;='高考-分数线'!$C$3,$G412&gt;='高考-分数线'!$D$3),36,IF($G412&gt;='高考-分数线'!$D$3,18,0))))</f>
        <v>0</v>
      </c>
      <c r="P412" s="9">
        <f>IF($D412="理科",IF(AND($M412&gt;='高考-分数线'!$C$2,H412&gt;='高考-分数线'!$E$2),36,IF(H412&gt;='高考-分数线'!$E$2,18,0)),IF($D412="文科",IF(AND($M412&gt;='高考-分数线'!$C$3,H412&gt;='高考-分数线'!$E$3),36,IF(H412&gt;='高考-分数线'!$E$3,18,0))))</f>
        <v>0</v>
      </c>
      <c r="Q412" s="9">
        <f>IF($D412="理科",IF(AND($M412&gt;='高考-分数线'!$C$2,I412&gt;='高考-分数线'!$F$2),36,IF(I412&gt;='高考-分数线'!$F$2,18,0)),IF($D412="文科",IF(AND($M412&gt;='高考-分数线'!$C$3,I412&gt;='高考-分数线'!$F$3),36,IF(I412&gt;='高考-分数线'!$F$3,18,0))))</f>
        <v>0</v>
      </c>
      <c r="R412" s="9">
        <f>IF($D412="理科",IF(AND($M412&gt;='高考-分数线'!$C$2,J412&gt;='高考-分数线'!$G$2),36,IF(J412&gt;='高考-分数线'!$G$2,18,0)),IF($D412="文科",IF(AND($M412&gt;='高考-分数线'!$C$3,J412&gt;='高考-分数线'!$G$3),36,IF(J412&gt;='高考-分数线'!$G$3,18,0))))</f>
        <v>0</v>
      </c>
      <c r="S412" s="9">
        <f>IF($D412="理科",IF(AND($M412&gt;='高考-分数线'!$C$2,K412&gt;='高考-分数线'!$H$2),36,IF(K412&gt;='高考-分数线'!$H$2,18,0)),IF($D412="文科",IF(AND($M412&gt;='高考-分数线'!$C$3,K412&gt;='高考-分数线'!$H$3),36,IF(K412&gt;='高考-分数线'!$H$3,18,0))))</f>
        <v>0</v>
      </c>
      <c r="T412" s="9">
        <f>IF($D412="理科",IF(AND($M412&gt;='高考-分数线'!$C$2,L412&gt;='高考-分数线'!$I$2),36,IF(L412&gt;='高考-分数线'!$I$2,18,0)),IF($D412="文科",IF(AND($M412&gt;='高考-分数线'!$C$3,L412&gt;='高考-分数线'!$I$3),36,IF(L412&gt;='高考-分数线'!$I$3,18,0))))</f>
        <v>0</v>
      </c>
      <c r="U412" s="33"/>
      <c r="V412" s="54" t="s">
        <v>78</v>
      </c>
      <c r="W412" s="9">
        <f t="shared" si="223"/>
        <v>0</v>
      </c>
      <c r="X412" s="54" t="s">
        <v>79</v>
      </c>
      <c r="Y412" s="9">
        <f t="shared" si="224"/>
        <v>0</v>
      </c>
      <c r="Z412" s="54" t="s">
        <v>86</v>
      </c>
      <c r="AA412" s="9">
        <f t="shared" si="225"/>
        <v>0</v>
      </c>
      <c r="AB412" s="54" t="s">
        <v>105</v>
      </c>
      <c r="AC412" s="9">
        <f t="shared" si="226"/>
        <v>0</v>
      </c>
      <c r="AD412" s="54" t="s">
        <v>110</v>
      </c>
      <c r="AE412" s="9">
        <f t="shared" si="227"/>
        <v>0</v>
      </c>
      <c r="AF412" s="54" t="s">
        <v>112</v>
      </c>
      <c r="AG412" s="9">
        <f t="shared" si="228"/>
        <v>0</v>
      </c>
      <c r="AH412" s="9"/>
      <c r="AI412" s="9" t="s">
        <v>77</v>
      </c>
      <c r="AJ412" s="9">
        <f t="shared" si="229"/>
        <v>0</v>
      </c>
      <c r="AK412" s="55" t="s">
        <v>80</v>
      </c>
      <c r="AL412" s="9">
        <f t="shared" si="230"/>
        <v>0</v>
      </c>
      <c r="AM412" s="9" t="s">
        <v>90</v>
      </c>
      <c r="AN412" s="9">
        <f t="shared" si="231"/>
        <v>0</v>
      </c>
      <c r="AO412" s="54" t="s">
        <v>123</v>
      </c>
      <c r="AP412" s="9">
        <f t="shared" si="232"/>
        <v>0</v>
      </c>
      <c r="AQ412" s="54" t="s">
        <v>111</v>
      </c>
      <c r="AR412" s="9">
        <f t="shared" si="233"/>
        <v>0</v>
      </c>
      <c r="AS412" s="54" t="s">
        <v>103</v>
      </c>
      <c r="AT412" s="9">
        <f t="shared" si="234"/>
        <v>0</v>
      </c>
      <c r="AU412" s="9"/>
      <c r="AV412" s="54" t="s">
        <v>77</v>
      </c>
      <c r="AW412" s="9">
        <f t="shared" si="235"/>
        <v>0</v>
      </c>
      <c r="AX412" s="54" t="s">
        <v>80</v>
      </c>
      <c r="AY412" s="9">
        <f t="shared" si="236"/>
        <v>0</v>
      </c>
      <c r="AZ412" s="54" t="s">
        <v>90</v>
      </c>
      <c r="BA412" s="9">
        <f t="shared" si="237"/>
        <v>0</v>
      </c>
      <c r="BB412" s="54" t="s">
        <v>123</v>
      </c>
      <c r="BC412" s="9">
        <f t="shared" si="238"/>
        <v>0</v>
      </c>
      <c r="BD412" s="54" t="s">
        <v>128</v>
      </c>
      <c r="BE412" s="9">
        <f t="shared" si="239"/>
        <v>0</v>
      </c>
      <c r="BF412" s="54" t="s">
        <v>103</v>
      </c>
      <c r="BG412" s="9">
        <f t="shared" si="240"/>
        <v>0</v>
      </c>
      <c r="BH412" s="9"/>
      <c r="BI412" s="54" t="s">
        <v>77</v>
      </c>
      <c r="BJ412" s="9">
        <f t="shared" si="241"/>
        <v>0</v>
      </c>
      <c r="BK412" s="55" t="s">
        <v>80</v>
      </c>
      <c r="BL412" s="9">
        <f t="shared" si="242"/>
        <v>0</v>
      </c>
      <c r="BM412" s="54" t="s">
        <v>90</v>
      </c>
      <c r="BN412" s="9">
        <f t="shared" si="243"/>
        <v>0</v>
      </c>
      <c r="BO412" s="54" t="s">
        <v>123</v>
      </c>
      <c r="BP412" s="9">
        <f t="shared" si="244"/>
        <v>0</v>
      </c>
      <c r="BQ412" s="54" t="s">
        <v>128</v>
      </c>
      <c r="BR412" s="9">
        <f t="shared" si="245"/>
        <v>0</v>
      </c>
      <c r="BS412" s="54" t="s">
        <v>103</v>
      </c>
      <c r="BT412" s="9">
        <f t="shared" si="246"/>
        <v>0</v>
      </c>
      <c r="BU412" s="9"/>
      <c r="BV412" s="54" t="s">
        <v>74</v>
      </c>
      <c r="BW412" s="9">
        <f t="shared" si="247"/>
        <v>0</v>
      </c>
      <c r="BX412" s="55" t="s">
        <v>139</v>
      </c>
      <c r="BY412" s="9">
        <f t="shared" si="248"/>
        <v>0</v>
      </c>
      <c r="BZ412" s="54" t="s">
        <v>86</v>
      </c>
      <c r="CA412" s="9">
        <f t="shared" si="249"/>
        <v>0</v>
      </c>
      <c r="CB412" s="54" t="s">
        <v>123</v>
      </c>
      <c r="CC412" s="9">
        <f t="shared" si="250"/>
        <v>0</v>
      </c>
      <c r="CD412" s="54" t="s">
        <v>111</v>
      </c>
      <c r="CE412" s="9">
        <f t="shared" si="251"/>
        <v>0</v>
      </c>
      <c r="CF412" s="54" t="s">
        <v>126</v>
      </c>
      <c r="CG412" s="9">
        <f t="shared" si="252"/>
        <v>0</v>
      </c>
      <c r="CH412" s="9"/>
      <c r="CI412" s="54" t="s">
        <v>74</v>
      </c>
      <c r="CJ412" s="9">
        <f t="shared" si="253"/>
        <v>0</v>
      </c>
      <c r="CK412" s="55" t="s">
        <v>139</v>
      </c>
      <c r="CL412" s="9">
        <f t="shared" si="254"/>
        <v>0</v>
      </c>
      <c r="CM412" s="54" t="s">
        <v>86</v>
      </c>
      <c r="CN412" s="9">
        <f t="shared" si="255"/>
        <v>0</v>
      </c>
      <c r="CO412" s="54" t="s">
        <v>123</v>
      </c>
      <c r="CP412" s="9">
        <f t="shared" si="256"/>
        <v>0</v>
      </c>
      <c r="CQ412" s="54" t="s">
        <v>111</v>
      </c>
      <c r="CR412" s="9">
        <f t="shared" si="257"/>
        <v>0</v>
      </c>
      <c r="CS412" s="54" t="s">
        <v>126</v>
      </c>
      <c r="CT412" s="9">
        <f t="shared" si="258"/>
        <v>0</v>
      </c>
    </row>
    <row r="413" spans="1:98" x14ac:dyDescent="0.15">
      <c r="A413" s="33" t="s">
        <v>896</v>
      </c>
      <c r="B413" s="34" t="s">
        <v>977</v>
      </c>
      <c r="C413" s="35" t="s">
        <v>170</v>
      </c>
      <c r="D413" s="35" t="s">
        <v>52</v>
      </c>
      <c r="E413" s="9"/>
      <c r="F413" s="36"/>
      <c r="G413" s="33">
        <v>85</v>
      </c>
      <c r="H413" s="9">
        <v>67</v>
      </c>
      <c r="I413" s="9">
        <v>68</v>
      </c>
      <c r="J413" s="9">
        <v>54</v>
      </c>
      <c r="K413" s="9">
        <v>35</v>
      </c>
      <c r="L413" s="9">
        <v>51</v>
      </c>
      <c r="M413" s="4">
        <f t="shared" si="222"/>
        <v>360</v>
      </c>
      <c r="N413" s="33"/>
      <c r="O413" s="9">
        <f>IF($D413="理科",IF(AND($M413&gt;='高考-分数线'!$C$2,$G413&gt;='高考-分数线'!$D$2),36,IF($G413&gt;='高考-分数线'!$D$2,18,0)),IF($D413="文科",IF(AND($M413&gt;='高考-分数线'!$C$3,$G413&gt;='高考-分数线'!$D$3),36,IF($G413&gt;='高考-分数线'!$D$3,18,0))))</f>
        <v>0</v>
      </c>
      <c r="P413" s="9">
        <f>IF($D413="理科",IF(AND($M413&gt;='高考-分数线'!$C$2,H413&gt;='高考-分数线'!$E$2),36,IF(H413&gt;='高考-分数线'!$E$2,18,0)),IF($D413="文科",IF(AND($M413&gt;='高考-分数线'!$C$3,H413&gt;='高考-分数线'!$E$3),36,IF(H413&gt;='高考-分数线'!$E$3,18,0))))</f>
        <v>0</v>
      </c>
      <c r="Q413" s="9">
        <f>IF($D413="理科",IF(AND($M413&gt;='高考-分数线'!$C$2,I413&gt;='高考-分数线'!$F$2),36,IF(I413&gt;='高考-分数线'!$F$2,18,0)),IF($D413="文科",IF(AND($M413&gt;='高考-分数线'!$C$3,I413&gt;='高考-分数线'!$F$3),36,IF(I413&gt;='高考-分数线'!$F$3,18,0))))</f>
        <v>0</v>
      </c>
      <c r="R413" s="9">
        <f>IF($D413="理科",IF(AND($M413&gt;='高考-分数线'!$C$2,J413&gt;='高考-分数线'!$G$2),36,IF(J413&gt;='高考-分数线'!$G$2,18,0)),IF($D413="文科",IF(AND($M413&gt;='高考-分数线'!$C$3,J413&gt;='高考-分数线'!$G$3),36,IF(J413&gt;='高考-分数线'!$G$3,18,0))))</f>
        <v>0</v>
      </c>
      <c r="S413" s="9">
        <f>IF($D413="理科",IF(AND($M413&gt;='高考-分数线'!$C$2,K413&gt;='高考-分数线'!$H$2),36,IF(K413&gt;='高考-分数线'!$H$2,18,0)),IF($D413="文科",IF(AND($M413&gt;='高考-分数线'!$C$3,K413&gt;='高考-分数线'!$H$3),36,IF(K413&gt;='高考-分数线'!$H$3,18,0))))</f>
        <v>0</v>
      </c>
      <c r="T413" s="9">
        <f>IF($D413="理科",IF(AND($M413&gt;='高考-分数线'!$C$2,L413&gt;='高考-分数线'!$I$2),36,IF(L413&gt;='高考-分数线'!$I$2,18,0)),IF($D413="文科",IF(AND($M413&gt;='高考-分数线'!$C$3,L413&gt;='高考-分数线'!$I$3),36,IF(L413&gt;='高考-分数线'!$I$3,18,0))))</f>
        <v>0</v>
      </c>
      <c r="U413" s="33"/>
      <c r="V413" s="54" t="s">
        <v>74</v>
      </c>
      <c r="W413" s="9">
        <f t="shared" si="223"/>
        <v>0</v>
      </c>
      <c r="X413" s="54" t="s">
        <v>79</v>
      </c>
      <c r="Y413" s="9">
        <f t="shared" si="224"/>
        <v>0</v>
      </c>
      <c r="Z413" s="54" t="s">
        <v>86</v>
      </c>
      <c r="AA413" s="9">
        <f t="shared" si="225"/>
        <v>0</v>
      </c>
      <c r="AB413" s="54" t="s">
        <v>107</v>
      </c>
      <c r="AC413" s="9">
        <f t="shared" si="226"/>
        <v>0</v>
      </c>
      <c r="AD413" s="54" t="s">
        <v>110</v>
      </c>
      <c r="AE413" s="9">
        <f t="shared" si="227"/>
        <v>0</v>
      </c>
      <c r="AF413" s="54" t="s">
        <v>103</v>
      </c>
      <c r="AG413" s="9">
        <f t="shared" si="228"/>
        <v>0</v>
      </c>
      <c r="AH413" s="9"/>
      <c r="AI413" s="9" t="s">
        <v>76</v>
      </c>
      <c r="AJ413" s="9">
        <f t="shared" si="229"/>
        <v>0</v>
      </c>
      <c r="AK413" s="55" t="s">
        <v>80</v>
      </c>
      <c r="AL413" s="9">
        <f t="shared" si="230"/>
        <v>0</v>
      </c>
      <c r="AM413" s="9" t="s">
        <v>89</v>
      </c>
      <c r="AN413" s="9">
        <f t="shared" si="231"/>
        <v>0</v>
      </c>
      <c r="AO413" s="54" t="s">
        <v>123</v>
      </c>
      <c r="AP413" s="9">
        <f t="shared" si="232"/>
        <v>0</v>
      </c>
      <c r="AQ413" s="54" t="s">
        <v>110</v>
      </c>
      <c r="AR413" s="9">
        <f t="shared" si="233"/>
        <v>0</v>
      </c>
      <c r="AS413" s="54" t="s">
        <v>127</v>
      </c>
      <c r="AT413" s="9">
        <f t="shared" si="234"/>
        <v>0</v>
      </c>
      <c r="AU413" s="9"/>
      <c r="AV413" s="54" t="s">
        <v>75</v>
      </c>
      <c r="AW413" s="9">
        <f t="shared" si="235"/>
        <v>0</v>
      </c>
      <c r="AX413" s="54" t="s">
        <v>84</v>
      </c>
      <c r="AY413" s="9">
        <f t="shared" si="236"/>
        <v>0</v>
      </c>
      <c r="AZ413" s="54" t="s">
        <v>87</v>
      </c>
      <c r="BA413" s="9">
        <f t="shared" si="237"/>
        <v>0</v>
      </c>
      <c r="BB413" s="54" t="s">
        <v>123</v>
      </c>
      <c r="BC413" s="9">
        <f t="shared" si="238"/>
        <v>0</v>
      </c>
      <c r="BD413" s="54" t="s">
        <v>133</v>
      </c>
      <c r="BE413" s="9">
        <f t="shared" si="239"/>
        <v>0</v>
      </c>
      <c r="BF413" s="54" t="s">
        <v>103</v>
      </c>
      <c r="BG413" s="9">
        <f t="shared" si="240"/>
        <v>0</v>
      </c>
      <c r="BH413" s="9"/>
      <c r="BI413" s="54" t="s">
        <v>75</v>
      </c>
      <c r="BJ413" s="9">
        <f t="shared" si="241"/>
        <v>0</v>
      </c>
      <c r="BK413" s="55" t="s">
        <v>84</v>
      </c>
      <c r="BL413" s="9">
        <f t="shared" si="242"/>
        <v>0</v>
      </c>
      <c r="BM413" s="54" t="s">
        <v>87</v>
      </c>
      <c r="BN413" s="9">
        <f t="shared" si="243"/>
        <v>0</v>
      </c>
      <c r="BO413" s="54" t="s">
        <v>123</v>
      </c>
      <c r="BP413" s="9">
        <f t="shared" si="244"/>
        <v>0</v>
      </c>
      <c r="BQ413" s="54" t="s">
        <v>133</v>
      </c>
      <c r="BR413" s="9">
        <f t="shared" si="245"/>
        <v>0</v>
      </c>
      <c r="BS413" s="54" t="s">
        <v>103</v>
      </c>
      <c r="BT413" s="9">
        <f t="shared" si="246"/>
        <v>0</v>
      </c>
      <c r="BU413" s="9"/>
      <c r="BV413" s="54" t="s">
        <v>75</v>
      </c>
      <c r="BW413" s="9">
        <f t="shared" si="247"/>
        <v>0</v>
      </c>
      <c r="BX413" s="55" t="s">
        <v>139</v>
      </c>
      <c r="BY413" s="9">
        <f t="shared" si="248"/>
        <v>0</v>
      </c>
      <c r="BZ413" s="54" t="s">
        <v>89</v>
      </c>
      <c r="CA413" s="9">
        <f t="shared" si="249"/>
        <v>0</v>
      </c>
      <c r="CB413" s="54" t="s">
        <v>123</v>
      </c>
      <c r="CC413" s="9">
        <f t="shared" si="250"/>
        <v>0</v>
      </c>
      <c r="CD413" s="54" t="s">
        <v>111</v>
      </c>
      <c r="CE413" s="9">
        <f t="shared" si="251"/>
        <v>0</v>
      </c>
      <c r="CF413" s="54" t="s">
        <v>126</v>
      </c>
      <c r="CG413" s="9">
        <f t="shared" si="252"/>
        <v>0</v>
      </c>
      <c r="CH413" s="9"/>
      <c r="CI413" s="54" t="s">
        <v>75</v>
      </c>
      <c r="CJ413" s="9">
        <f t="shared" si="253"/>
        <v>0</v>
      </c>
      <c r="CK413" s="55" t="s">
        <v>139</v>
      </c>
      <c r="CL413" s="9">
        <f t="shared" si="254"/>
        <v>0</v>
      </c>
      <c r="CM413" s="54" t="s">
        <v>89</v>
      </c>
      <c r="CN413" s="9">
        <f t="shared" si="255"/>
        <v>0</v>
      </c>
      <c r="CO413" s="54" t="s">
        <v>123</v>
      </c>
      <c r="CP413" s="9">
        <f t="shared" si="256"/>
        <v>0</v>
      </c>
      <c r="CQ413" s="54" t="s">
        <v>111</v>
      </c>
      <c r="CR413" s="9">
        <f t="shared" si="257"/>
        <v>0</v>
      </c>
      <c r="CS413" s="54" t="s">
        <v>126</v>
      </c>
      <c r="CT413" s="9">
        <f t="shared" si="258"/>
        <v>0</v>
      </c>
    </row>
    <row r="414" spans="1:98" x14ac:dyDescent="0.15">
      <c r="A414" s="33" t="s">
        <v>978</v>
      </c>
      <c r="B414" s="34" t="s">
        <v>979</v>
      </c>
      <c r="C414" s="35" t="s">
        <v>170</v>
      </c>
      <c r="D414" s="35" t="s">
        <v>52</v>
      </c>
      <c r="E414" s="9"/>
      <c r="F414" s="36"/>
      <c r="G414" s="33">
        <v>97</v>
      </c>
      <c r="H414" s="9">
        <v>49</v>
      </c>
      <c r="I414" s="9">
        <v>81</v>
      </c>
      <c r="J414" s="9">
        <v>49</v>
      </c>
      <c r="K414" s="9">
        <v>38.5</v>
      </c>
      <c r="L414" s="9">
        <v>44</v>
      </c>
      <c r="M414" s="4">
        <f t="shared" si="222"/>
        <v>358.5</v>
      </c>
      <c r="N414" s="33"/>
      <c r="O414" s="9">
        <f>IF($D414="理科",IF(AND($M414&gt;='高考-分数线'!$C$2,$G414&gt;='高考-分数线'!$D$2),36,IF($G414&gt;='高考-分数线'!$D$2,18,0)),IF($D414="文科",IF(AND($M414&gt;='高考-分数线'!$C$3,$G414&gt;='高考-分数线'!$D$3),36,IF($G414&gt;='高考-分数线'!$D$3,18,0))))</f>
        <v>0</v>
      </c>
      <c r="P414" s="9">
        <f>IF($D414="理科",IF(AND($M414&gt;='高考-分数线'!$C$2,H414&gt;='高考-分数线'!$E$2),36,IF(H414&gt;='高考-分数线'!$E$2,18,0)),IF($D414="文科",IF(AND($M414&gt;='高考-分数线'!$C$3,H414&gt;='高考-分数线'!$E$3),36,IF(H414&gt;='高考-分数线'!$E$3,18,0))))</f>
        <v>0</v>
      </c>
      <c r="Q414" s="9">
        <f>IF($D414="理科",IF(AND($M414&gt;='高考-分数线'!$C$2,I414&gt;='高考-分数线'!$F$2),36,IF(I414&gt;='高考-分数线'!$F$2,18,0)),IF($D414="文科",IF(AND($M414&gt;='高考-分数线'!$C$3,I414&gt;='高考-分数线'!$F$3),36,IF(I414&gt;='高考-分数线'!$F$3,18,0))))</f>
        <v>0</v>
      </c>
      <c r="R414" s="9">
        <f>IF($D414="理科",IF(AND($M414&gt;='高考-分数线'!$C$2,J414&gt;='高考-分数线'!$G$2),36,IF(J414&gt;='高考-分数线'!$G$2,18,0)),IF($D414="文科",IF(AND($M414&gt;='高考-分数线'!$C$3,J414&gt;='高考-分数线'!$G$3),36,IF(J414&gt;='高考-分数线'!$G$3,18,0))))</f>
        <v>0</v>
      </c>
      <c r="S414" s="9">
        <f>IF($D414="理科",IF(AND($M414&gt;='高考-分数线'!$C$2,K414&gt;='高考-分数线'!$H$2),36,IF(K414&gt;='高考-分数线'!$H$2,18,0)),IF($D414="文科",IF(AND($M414&gt;='高考-分数线'!$C$3,K414&gt;='高考-分数线'!$H$3),36,IF(K414&gt;='高考-分数线'!$H$3,18,0))))</f>
        <v>0</v>
      </c>
      <c r="T414" s="9">
        <f>IF($D414="理科",IF(AND($M414&gt;='高考-分数线'!$C$2,L414&gt;='高考-分数线'!$I$2),36,IF(L414&gt;='高考-分数线'!$I$2,18,0)),IF($D414="文科",IF(AND($M414&gt;='高考-分数线'!$C$3,L414&gt;='高考-分数线'!$I$3),36,IF(L414&gt;='高考-分数线'!$I$3,18,0))))</f>
        <v>0</v>
      </c>
      <c r="U414" s="33"/>
      <c r="V414" s="54" t="s">
        <v>78</v>
      </c>
      <c r="W414" s="9">
        <f t="shared" si="223"/>
        <v>0</v>
      </c>
      <c r="X414" s="54" t="s">
        <v>79</v>
      </c>
      <c r="Y414" s="9">
        <f t="shared" si="224"/>
        <v>0</v>
      </c>
      <c r="Z414" s="54" t="s">
        <v>86</v>
      </c>
      <c r="AA414" s="9">
        <f t="shared" si="225"/>
        <v>0</v>
      </c>
      <c r="AB414" s="54" t="s">
        <v>105</v>
      </c>
      <c r="AC414" s="9">
        <f t="shared" si="226"/>
        <v>0</v>
      </c>
      <c r="AD414" s="54" t="s">
        <v>110</v>
      </c>
      <c r="AE414" s="9">
        <f t="shared" si="227"/>
        <v>0</v>
      </c>
      <c r="AF414" s="54" t="s">
        <v>112</v>
      </c>
      <c r="AG414" s="9">
        <f t="shared" si="228"/>
        <v>0</v>
      </c>
      <c r="AH414" s="9"/>
      <c r="AI414" s="9" t="s">
        <v>77</v>
      </c>
      <c r="AJ414" s="9">
        <f t="shared" si="229"/>
        <v>0</v>
      </c>
      <c r="AK414" s="55" t="s">
        <v>80</v>
      </c>
      <c r="AL414" s="9">
        <f t="shared" si="230"/>
        <v>0</v>
      </c>
      <c r="AM414" s="9" t="s">
        <v>87</v>
      </c>
      <c r="AN414" s="9">
        <f t="shared" si="231"/>
        <v>0</v>
      </c>
      <c r="AO414" s="54" t="s">
        <v>123</v>
      </c>
      <c r="AP414" s="9">
        <f t="shared" si="232"/>
        <v>0</v>
      </c>
      <c r="AQ414" s="54" t="s">
        <v>111</v>
      </c>
      <c r="AR414" s="9">
        <f t="shared" si="233"/>
        <v>0</v>
      </c>
      <c r="AS414" s="54" t="s">
        <v>103</v>
      </c>
      <c r="AT414" s="9">
        <f t="shared" si="234"/>
        <v>0</v>
      </c>
      <c r="AU414" s="9"/>
      <c r="AV414" s="54" t="s">
        <v>76</v>
      </c>
      <c r="AW414" s="9">
        <f t="shared" si="235"/>
        <v>0</v>
      </c>
      <c r="AX414" s="54" t="s">
        <v>79</v>
      </c>
      <c r="AY414" s="9">
        <f t="shared" si="236"/>
        <v>0</v>
      </c>
      <c r="AZ414" s="54" t="s">
        <v>87</v>
      </c>
      <c r="BA414" s="9">
        <f t="shared" si="237"/>
        <v>0</v>
      </c>
      <c r="BB414" s="54" t="s">
        <v>107</v>
      </c>
      <c r="BC414" s="9">
        <f t="shared" si="238"/>
        <v>0</v>
      </c>
      <c r="BD414" s="54" t="s">
        <v>111</v>
      </c>
      <c r="BE414" s="9">
        <f t="shared" si="239"/>
        <v>0</v>
      </c>
      <c r="BF414" s="54" t="s">
        <v>103</v>
      </c>
      <c r="BG414" s="9">
        <f t="shared" si="240"/>
        <v>0</v>
      </c>
      <c r="BH414" s="9"/>
      <c r="BI414" s="54" t="s">
        <v>76</v>
      </c>
      <c r="BJ414" s="9">
        <f t="shared" si="241"/>
        <v>0</v>
      </c>
      <c r="BK414" s="55" t="s">
        <v>79</v>
      </c>
      <c r="BL414" s="9">
        <f t="shared" si="242"/>
        <v>0</v>
      </c>
      <c r="BM414" s="54" t="s">
        <v>87</v>
      </c>
      <c r="BN414" s="9">
        <f t="shared" si="243"/>
        <v>0</v>
      </c>
      <c r="BO414" s="54" t="s">
        <v>107</v>
      </c>
      <c r="BP414" s="9">
        <f t="shared" si="244"/>
        <v>0</v>
      </c>
      <c r="BQ414" s="54" t="s">
        <v>111</v>
      </c>
      <c r="BR414" s="9">
        <f t="shared" si="245"/>
        <v>0</v>
      </c>
      <c r="BS414" s="54" t="s">
        <v>103</v>
      </c>
      <c r="BT414" s="9">
        <f t="shared" si="246"/>
        <v>0</v>
      </c>
      <c r="BU414" s="9"/>
      <c r="BV414" s="54" t="s">
        <v>74</v>
      </c>
      <c r="BW414" s="9">
        <f t="shared" si="247"/>
        <v>0</v>
      </c>
      <c r="BX414" s="55" t="s">
        <v>139</v>
      </c>
      <c r="BY414" s="9">
        <f t="shared" si="248"/>
        <v>0</v>
      </c>
      <c r="BZ414" s="54" t="s">
        <v>86</v>
      </c>
      <c r="CA414" s="9">
        <f t="shared" si="249"/>
        <v>0</v>
      </c>
      <c r="CB414" s="54" t="s">
        <v>123</v>
      </c>
      <c r="CC414" s="9">
        <f t="shared" si="250"/>
        <v>0</v>
      </c>
      <c r="CD414" s="54" t="s">
        <v>111</v>
      </c>
      <c r="CE414" s="9">
        <f t="shared" si="251"/>
        <v>0</v>
      </c>
      <c r="CF414" s="54" t="s">
        <v>126</v>
      </c>
      <c r="CG414" s="9">
        <f t="shared" si="252"/>
        <v>0</v>
      </c>
      <c r="CH414" s="9"/>
      <c r="CI414" s="54" t="s">
        <v>74</v>
      </c>
      <c r="CJ414" s="9">
        <f t="shared" si="253"/>
        <v>0</v>
      </c>
      <c r="CK414" s="55" t="s">
        <v>139</v>
      </c>
      <c r="CL414" s="9">
        <f t="shared" si="254"/>
        <v>0</v>
      </c>
      <c r="CM414" s="54" t="s">
        <v>86</v>
      </c>
      <c r="CN414" s="9">
        <f t="shared" si="255"/>
        <v>0</v>
      </c>
      <c r="CO414" s="54" t="s">
        <v>123</v>
      </c>
      <c r="CP414" s="9">
        <f t="shared" si="256"/>
        <v>0</v>
      </c>
      <c r="CQ414" s="54" t="s">
        <v>111</v>
      </c>
      <c r="CR414" s="9">
        <f t="shared" si="257"/>
        <v>0</v>
      </c>
      <c r="CS414" s="54" t="s">
        <v>126</v>
      </c>
      <c r="CT414" s="9">
        <f t="shared" si="258"/>
        <v>0</v>
      </c>
    </row>
    <row r="415" spans="1:98" x14ac:dyDescent="0.15">
      <c r="A415" s="33" t="s">
        <v>980</v>
      </c>
      <c r="B415" s="34" t="s">
        <v>981</v>
      </c>
      <c r="C415" s="35" t="s">
        <v>170</v>
      </c>
      <c r="D415" s="35" t="s">
        <v>52</v>
      </c>
      <c r="E415" s="9"/>
      <c r="F415" s="36"/>
      <c r="G415" s="33">
        <v>95</v>
      </c>
      <c r="H415" s="9">
        <v>31</v>
      </c>
      <c r="I415" s="9">
        <v>92</v>
      </c>
      <c r="J415" s="9">
        <v>41</v>
      </c>
      <c r="K415" s="9">
        <v>40</v>
      </c>
      <c r="L415" s="9">
        <v>58</v>
      </c>
      <c r="M415" s="4">
        <f t="shared" si="222"/>
        <v>357</v>
      </c>
      <c r="N415" s="33"/>
      <c r="O415" s="9">
        <f>IF($D415="理科",IF(AND($M415&gt;='高考-分数线'!$C$2,$G415&gt;='高考-分数线'!$D$2),36,IF($G415&gt;='高考-分数线'!$D$2,18,0)),IF($D415="文科",IF(AND($M415&gt;='高考-分数线'!$C$3,$G415&gt;='高考-分数线'!$D$3),36,IF($G415&gt;='高考-分数线'!$D$3,18,0))))</f>
        <v>0</v>
      </c>
      <c r="P415" s="9">
        <f>IF($D415="理科",IF(AND($M415&gt;='高考-分数线'!$C$2,H415&gt;='高考-分数线'!$E$2),36,IF(H415&gt;='高考-分数线'!$E$2,18,0)),IF($D415="文科",IF(AND($M415&gt;='高考-分数线'!$C$3,H415&gt;='高考-分数线'!$E$3),36,IF(H415&gt;='高考-分数线'!$E$3,18,0))))</f>
        <v>0</v>
      </c>
      <c r="Q415" s="9">
        <f>IF($D415="理科",IF(AND($M415&gt;='高考-分数线'!$C$2,I415&gt;='高考-分数线'!$F$2),36,IF(I415&gt;='高考-分数线'!$F$2,18,0)),IF($D415="文科",IF(AND($M415&gt;='高考-分数线'!$C$3,I415&gt;='高考-分数线'!$F$3),36,IF(I415&gt;='高考-分数线'!$F$3,18,0))))</f>
        <v>0</v>
      </c>
      <c r="R415" s="9">
        <f>IF($D415="理科",IF(AND($M415&gt;='高考-分数线'!$C$2,J415&gt;='高考-分数线'!$G$2),36,IF(J415&gt;='高考-分数线'!$G$2,18,0)),IF($D415="文科",IF(AND($M415&gt;='高考-分数线'!$C$3,J415&gt;='高考-分数线'!$G$3),36,IF(J415&gt;='高考-分数线'!$G$3,18,0))))</f>
        <v>0</v>
      </c>
      <c r="S415" s="9">
        <f>IF($D415="理科",IF(AND($M415&gt;='高考-分数线'!$C$2,K415&gt;='高考-分数线'!$H$2),36,IF(K415&gt;='高考-分数线'!$H$2,18,0)),IF($D415="文科",IF(AND($M415&gt;='高考-分数线'!$C$3,K415&gt;='高考-分数线'!$H$3),36,IF(K415&gt;='高考-分数线'!$H$3,18,0))))</f>
        <v>0</v>
      </c>
      <c r="T415" s="9">
        <f>IF($D415="理科",IF(AND($M415&gt;='高考-分数线'!$C$2,L415&gt;='高考-分数线'!$I$2),36,IF(L415&gt;='高考-分数线'!$I$2,18,0)),IF($D415="文科",IF(AND($M415&gt;='高考-分数线'!$C$3,L415&gt;='高考-分数线'!$I$3),36,IF(L415&gt;='高考-分数线'!$I$3,18,0))))</f>
        <v>0</v>
      </c>
      <c r="U415" s="33"/>
      <c r="V415" s="54" t="s">
        <v>77</v>
      </c>
      <c r="W415" s="9">
        <f t="shared" si="223"/>
        <v>0</v>
      </c>
      <c r="X415" s="54" t="s">
        <v>81</v>
      </c>
      <c r="Y415" s="9">
        <f t="shared" si="224"/>
        <v>0</v>
      </c>
      <c r="Z415" s="54" t="s">
        <v>90</v>
      </c>
      <c r="AA415" s="9">
        <f t="shared" si="225"/>
        <v>0</v>
      </c>
      <c r="AB415" s="54" t="s">
        <v>123</v>
      </c>
      <c r="AC415" s="9">
        <f t="shared" si="226"/>
        <v>0</v>
      </c>
      <c r="AD415" s="54" t="s">
        <v>110</v>
      </c>
      <c r="AE415" s="9">
        <f t="shared" si="227"/>
        <v>0</v>
      </c>
      <c r="AF415" s="54" t="s">
        <v>103</v>
      </c>
      <c r="AG415" s="9">
        <f t="shared" si="228"/>
        <v>0</v>
      </c>
      <c r="AH415" s="9"/>
      <c r="AI415" s="9" t="s">
        <v>73</v>
      </c>
      <c r="AJ415" s="9">
        <f t="shared" si="229"/>
        <v>0</v>
      </c>
      <c r="AK415" s="55" t="s">
        <v>79</v>
      </c>
      <c r="AL415" s="9">
        <f t="shared" si="230"/>
        <v>0</v>
      </c>
      <c r="AM415" s="9" t="s">
        <v>85</v>
      </c>
      <c r="AN415" s="9">
        <f t="shared" si="231"/>
        <v>0</v>
      </c>
      <c r="AO415" s="54" t="s">
        <v>105</v>
      </c>
      <c r="AP415" s="9">
        <f t="shared" si="232"/>
        <v>0</v>
      </c>
      <c r="AQ415" s="54" t="s">
        <v>111</v>
      </c>
      <c r="AR415" s="9">
        <f t="shared" si="233"/>
        <v>0</v>
      </c>
      <c r="AS415" s="54" t="s">
        <v>103</v>
      </c>
      <c r="AT415" s="9">
        <f t="shared" si="234"/>
        <v>0</v>
      </c>
      <c r="AU415" s="9"/>
      <c r="AV415" s="54" t="s">
        <v>77</v>
      </c>
      <c r="AW415" s="9">
        <f t="shared" si="235"/>
        <v>0</v>
      </c>
      <c r="AX415" s="54" t="s">
        <v>80</v>
      </c>
      <c r="AY415" s="9">
        <f t="shared" si="236"/>
        <v>0</v>
      </c>
      <c r="AZ415" s="54" t="s">
        <v>90</v>
      </c>
      <c r="BA415" s="9">
        <f t="shared" si="237"/>
        <v>0</v>
      </c>
      <c r="BB415" s="54" t="s">
        <v>105</v>
      </c>
      <c r="BC415" s="9">
        <f t="shared" si="238"/>
        <v>0</v>
      </c>
      <c r="BD415" s="54" t="s">
        <v>111</v>
      </c>
      <c r="BE415" s="9">
        <f t="shared" si="239"/>
        <v>0</v>
      </c>
      <c r="BF415" s="54" t="s">
        <v>112</v>
      </c>
      <c r="BG415" s="9">
        <f t="shared" si="240"/>
        <v>0</v>
      </c>
      <c r="BH415" s="9"/>
      <c r="BI415" s="54" t="s">
        <v>77</v>
      </c>
      <c r="BJ415" s="9">
        <f t="shared" si="241"/>
        <v>0</v>
      </c>
      <c r="BK415" s="55" t="s">
        <v>80</v>
      </c>
      <c r="BL415" s="9">
        <f t="shared" si="242"/>
        <v>0</v>
      </c>
      <c r="BM415" s="54" t="s">
        <v>90</v>
      </c>
      <c r="BN415" s="9">
        <f t="shared" si="243"/>
        <v>0</v>
      </c>
      <c r="BO415" s="54" t="s">
        <v>105</v>
      </c>
      <c r="BP415" s="9">
        <f t="shared" si="244"/>
        <v>0</v>
      </c>
      <c r="BQ415" s="54" t="s">
        <v>111</v>
      </c>
      <c r="BR415" s="9">
        <f t="shared" si="245"/>
        <v>0</v>
      </c>
      <c r="BS415" s="54" t="s">
        <v>112</v>
      </c>
      <c r="BT415" s="9">
        <f t="shared" si="246"/>
        <v>0</v>
      </c>
      <c r="BU415" s="9"/>
      <c r="BV415" s="54" t="s">
        <v>73</v>
      </c>
      <c r="BW415" s="9">
        <f t="shared" si="247"/>
        <v>0</v>
      </c>
      <c r="BX415" s="55" t="s">
        <v>84</v>
      </c>
      <c r="BY415" s="9">
        <f t="shared" si="248"/>
        <v>0</v>
      </c>
      <c r="BZ415" s="54" t="s">
        <v>85</v>
      </c>
      <c r="CA415" s="9">
        <f t="shared" si="249"/>
        <v>0</v>
      </c>
      <c r="CB415" s="54" t="s">
        <v>105</v>
      </c>
      <c r="CC415" s="9">
        <f t="shared" si="250"/>
        <v>0</v>
      </c>
      <c r="CD415" s="54" t="s">
        <v>108</v>
      </c>
      <c r="CE415" s="9">
        <f t="shared" si="251"/>
        <v>0</v>
      </c>
      <c r="CF415" s="54" t="s">
        <v>112</v>
      </c>
      <c r="CG415" s="9">
        <f t="shared" si="252"/>
        <v>0</v>
      </c>
      <c r="CH415" s="9"/>
      <c r="CI415" s="54" t="s">
        <v>73</v>
      </c>
      <c r="CJ415" s="9">
        <f t="shared" si="253"/>
        <v>0</v>
      </c>
      <c r="CK415" s="55" t="s">
        <v>84</v>
      </c>
      <c r="CL415" s="9">
        <f t="shared" si="254"/>
        <v>0</v>
      </c>
      <c r="CM415" s="54" t="s">
        <v>85</v>
      </c>
      <c r="CN415" s="9">
        <f t="shared" si="255"/>
        <v>0</v>
      </c>
      <c r="CO415" s="54" t="s">
        <v>105</v>
      </c>
      <c r="CP415" s="9">
        <f t="shared" si="256"/>
        <v>0</v>
      </c>
      <c r="CQ415" s="54" t="s">
        <v>108</v>
      </c>
      <c r="CR415" s="9">
        <f t="shared" si="257"/>
        <v>0</v>
      </c>
      <c r="CS415" s="54" t="s">
        <v>112</v>
      </c>
      <c r="CT415" s="9">
        <f t="shared" si="258"/>
        <v>0</v>
      </c>
    </row>
    <row r="416" spans="1:98" x14ac:dyDescent="0.15">
      <c r="A416" s="33" t="s">
        <v>982</v>
      </c>
      <c r="B416" s="34" t="s">
        <v>983</v>
      </c>
      <c r="C416" s="35" t="s">
        <v>170</v>
      </c>
      <c r="D416" s="35" t="s">
        <v>52</v>
      </c>
      <c r="E416" s="9"/>
      <c r="F416" s="36"/>
      <c r="G416" s="33">
        <v>96</v>
      </c>
      <c r="H416" s="9">
        <v>32</v>
      </c>
      <c r="I416" s="9">
        <v>68</v>
      </c>
      <c r="J416" s="9">
        <v>51</v>
      </c>
      <c r="K416" s="9">
        <v>56.5</v>
      </c>
      <c r="L416" s="9">
        <v>53.5</v>
      </c>
      <c r="M416" s="4">
        <f t="shared" si="222"/>
        <v>357</v>
      </c>
      <c r="N416" s="33"/>
      <c r="O416" s="9">
        <f>IF($D416="理科",IF(AND($M416&gt;='高考-分数线'!$C$2,$G416&gt;='高考-分数线'!$D$2),36,IF($G416&gt;='高考-分数线'!$D$2,18,0)),IF($D416="文科",IF(AND($M416&gt;='高考-分数线'!$C$3,$G416&gt;='高考-分数线'!$D$3),36,IF($G416&gt;='高考-分数线'!$D$3,18,0))))</f>
        <v>0</v>
      </c>
      <c r="P416" s="9">
        <f>IF($D416="理科",IF(AND($M416&gt;='高考-分数线'!$C$2,H416&gt;='高考-分数线'!$E$2),36,IF(H416&gt;='高考-分数线'!$E$2,18,0)),IF($D416="文科",IF(AND($M416&gt;='高考-分数线'!$C$3,H416&gt;='高考-分数线'!$E$3),36,IF(H416&gt;='高考-分数线'!$E$3,18,0))))</f>
        <v>0</v>
      </c>
      <c r="Q416" s="9">
        <f>IF($D416="理科",IF(AND($M416&gt;='高考-分数线'!$C$2,I416&gt;='高考-分数线'!$F$2),36,IF(I416&gt;='高考-分数线'!$F$2,18,0)),IF($D416="文科",IF(AND($M416&gt;='高考-分数线'!$C$3,I416&gt;='高考-分数线'!$F$3),36,IF(I416&gt;='高考-分数线'!$F$3,18,0))))</f>
        <v>0</v>
      </c>
      <c r="R416" s="9">
        <f>IF($D416="理科",IF(AND($M416&gt;='高考-分数线'!$C$2,J416&gt;='高考-分数线'!$G$2),36,IF(J416&gt;='高考-分数线'!$G$2,18,0)),IF($D416="文科",IF(AND($M416&gt;='高考-分数线'!$C$3,J416&gt;='高考-分数线'!$G$3),36,IF(J416&gt;='高考-分数线'!$G$3,18,0))))</f>
        <v>0</v>
      </c>
      <c r="S416" s="9">
        <f>IF($D416="理科",IF(AND($M416&gt;='高考-分数线'!$C$2,K416&gt;='高考-分数线'!$H$2),36,IF(K416&gt;='高考-分数线'!$H$2,18,0)),IF($D416="文科",IF(AND($M416&gt;='高考-分数线'!$C$3,K416&gt;='高考-分数线'!$H$3),36,IF(K416&gt;='高考-分数线'!$H$3,18,0))))</f>
        <v>0</v>
      </c>
      <c r="T416" s="9">
        <f>IF($D416="理科",IF(AND($M416&gt;='高考-分数线'!$C$2,L416&gt;='高考-分数线'!$I$2),36,IF(L416&gt;='高考-分数线'!$I$2,18,0)),IF($D416="文科",IF(AND($M416&gt;='高考-分数线'!$C$3,L416&gt;='高考-分数线'!$I$3),36,IF(L416&gt;='高考-分数线'!$I$3,18,0))))</f>
        <v>0</v>
      </c>
      <c r="U416" s="33"/>
      <c r="V416" s="54" t="s">
        <v>75</v>
      </c>
      <c r="W416" s="9">
        <f t="shared" si="223"/>
        <v>0</v>
      </c>
      <c r="X416" s="54" t="s">
        <v>80</v>
      </c>
      <c r="Y416" s="9">
        <f t="shared" si="224"/>
        <v>0</v>
      </c>
      <c r="Z416" s="54" t="s">
        <v>89</v>
      </c>
      <c r="AA416" s="9">
        <f t="shared" si="225"/>
        <v>0</v>
      </c>
      <c r="AB416" s="54" t="s">
        <v>123</v>
      </c>
      <c r="AC416" s="9">
        <f t="shared" si="226"/>
        <v>0</v>
      </c>
      <c r="AD416" s="54" t="s">
        <v>111</v>
      </c>
      <c r="AE416" s="9">
        <f t="shared" si="227"/>
        <v>0</v>
      </c>
      <c r="AF416" s="54" t="s">
        <v>103</v>
      </c>
      <c r="AG416" s="9">
        <f t="shared" si="228"/>
        <v>0</v>
      </c>
      <c r="AH416" s="9"/>
      <c r="AI416" s="9" t="s">
        <v>75</v>
      </c>
      <c r="AJ416" s="9">
        <f t="shared" si="229"/>
        <v>0</v>
      </c>
      <c r="AK416" s="55" t="s">
        <v>81</v>
      </c>
      <c r="AL416" s="9">
        <f t="shared" si="230"/>
        <v>0</v>
      </c>
      <c r="AM416" s="9" t="s">
        <v>87</v>
      </c>
      <c r="AN416" s="9">
        <f t="shared" si="231"/>
        <v>0</v>
      </c>
      <c r="AO416" s="54" t="s">
        <v>123</v>
      </c>
      <c r="AP416" s="9">
        <f t="shared" si="232"/>
        <v>0</v>
      </c>
      <c r="AQ416" s="54" t="s">
        <v>110</v>
      </c>
      <c r="AR416" s="9">
        <f t="shared" si="233"/>
        <v>0</v>
      </c>
      <c r="AS416" s="54" t="s">
        <v>103</v>
      </c>
      <c r="AT416" s="9">
        <f t="shared" si="234"/>
        <v>0</v>
      </c>
      <c r="AU416" s="9"/>
      <c r="AV416" s="54" t="s">
        <v>75</v>
      </c>
      <c r="AW416" s="9">
        <f t="shared" si="235"/>
        <v>0</v>
      </c>
      <c r="AX416" s="54" t="s">
        <v>79</v>
      </c>
      <c r="AY416" s="9">
        <f t="shared" si="236"/>
        <v>0</v>
      </c>
      <c r="AZ416" s="54" t="s">
        <v>87</v>
      </c>
      <c r="BA416" s="9">
        <f t="shared" si="237"/>
        <v>0</v>
      </c>
      <c r="BB416" s="54" t="s">
        <v>123</v>
      </c>
      <c r="BC416" s="9">
        <f t="shared" si="238"/>
        <v>0</v>
      </c>
      <c r="BD416" s="54" t="s">
        <v>128</v>
      </c>
      <c r="BE416" s="9">
        <f t="shared" si="239"/>
        <v>0</v>
      </c>
      <c r="BF416" s="54" t="s">
        <v>126</v>
      </c>
      <c r="BG416" s="9">
        <f t="shared" si="240"/>
        <v>0</v>
      </c>
      <c r="BH416" s="9"/>
      <c r="BI416" s="54" t="s">
        <v>75</v>
      </c>
      <c r="BJ416" s="9">
        <f t="shared" si="241"/>
        <v>0</v>
      </c>
      <c r="BK416" s="55" t="s">
        <v>79</v>
      </c>
      <c r="BL416" s="9">
        <f t="shared" si="242"/>
        <v>0</v>
      </c>
      <c r="BM416" s="54" t="s">
        <v>87</v>
      </c>
      <c r="BN416" s="9">
        <f t="shared" si="243"/>
        <v>0</v>
      </c>
      <c r="BO416" s="54" t="s">
        <v>123</v>
      </c>
      <c r="BP416" s="9">
        <f t="shared" si="244"/>
        <v>0</v>
      </c>
      <c r="BQ416" s="54" t="s">
        <v>128</v>
      </c>
      <c r="BR416" s="9">
        <f t="shared" si="245"/>
        <v>0</v>
      </c>
      <c r="BS416" s="54" t="s">
        <v>126</v>
      </c>
      <c r="BT416" s="9">
        <f t="shared" si="246"/>
        <v>0</v>
      </c>
      <c r="BU416" s="9"/>
      <c r="BV416" s="54" t="s">
        <v>73</v>
      </c>
      <c r="BW416" s="9">
        <f t="shared" si="247"/>
        <v>0</v>
      </c>
      <c r="BX416" s="55" t="s">
        <v>84</v>
      </c>
      <c r="BY416" s="9">
        <f t="shared" si="248"/>
        <v>0</v>
      </c>
      <c r="BZ416" s="54" t="s">
        <v>85</v>
      </c>
      <c r="CA416" s="9">
        <f t="shared" si="249"/>
        <v>0</v>
      </c>
      <c r="CB416" s="54" t="s">
        <v>105</v>
      </c>
      <c r="CC416" s="9">
        <f t="shared" si="250"/>
        <v>0</v>
      </c>
      <c r="CD416" s="54" t="s">
        <v>108</v>
      </c>
      <c r="CE416" s="9">
        <f t="shared" si="251"/>
        <v>0</v>
      </c>
      <c r="CF416" s="54" t="s">
        <v>112</v>
      </c>
      <c r="CG416" s="9">
        <f t="shared" si="252"/>
        <v>0</v>
      </c>
      <c r="CH416" s="9"/>
      <c r="CI416" s="54" t="s">
        <v>73</v>
      </c>
      <c r="CJ416" s="9">
        <f t="shared" si="253"/>
        <v>0</v>
      </c>
      <c r="CK416" s="55" t="s">
        <v>84</v>
      </c>
      <c r="CL416" s="9">
        <f t="shared" si="254"/>
        <v>0</v>
      </c>
      <c r="CM416" s="54" t="s">
        <v>85</v>
      </c>
      <c r="CN416" s="9">
        <f t="shared" si="255"/>
        <v>0</v>
      </c>
      <c r="CO416" s="54" t="s">
        <v>105</v>
      </c>
      <c r="CP416" s="9">
        <f t="shared" si="256"/>
        <v>0</v>
      </c>
      <c r="CQ416" s="54" t="s">
        <v>108</v>
      </c>
      <c r="CR416" s="9">
        <f t="shared" si="257"/>
        <v>0</v>
      </c>
      <c r="CS416" s="54" t="s">
        <v>112</v>
      </c>
      <c r="CT416" s="9">
        <f t="shared" si="258"/>
        <v>0</v>
      </c>
    </row>
    <row r="417" spans="1:98" x14ac:dyDescent="0.15">
      <c r="A417" s="33" t="s">
        <v>984</v>
      </c>
      <c r="B417" s="34" t="s">
        <v>985</v>
      </c>
      <c r="C417" s="35" t="s">
        <v>170</v>
      </c>
      <c r="D417" s="35" t="s">
        <v>52</v>
      </c>
      <c r="E417" s="9"/>
      <c r="F417" s="36"/>
      <c r="G417" s="33">
        <v>86</v>
      </c>
      <c r="H417" s="9">
        <v>62</v>
      </c>
      <c r="I417" s="9">
        <v>78</v>
      </c>
      <c r="J417" s="9">
        <v>42.5</v>
      </c>
      <c r="K417" s="9">
        <v>41.5</v>
      </c>
      <c r="L417" s="9">
        <v>47</v>
      </c>
      <c r="M417" s="4">
        <f t="shared" si="222"/>
        <v>357</v>
      </c>
      <c r="N417" s="33"/>
      <c r="O417" s="9">
        <f>IF($D417="理科",IF(AND($M417&gt;='高考-分数线'!$C$2,$G417&gt;='高考-分数线'!$D$2),36,IF($G417&gt;='高考-分数线'!$D$2,18,0)),IF($D417="文科",IF(AND($M417&gt;='高考-分数线'!$C$3,$G417&gt;='高考-分数线'!$D$3),36,IF($G417&gt;='高考-分数线'!$D$3,18,0))))</f>
        <v>0</v>
      </c>
      <c r="P417" s="9">
        <f>IF($D417="理科",IF(AND($M417&gt;='高考-分数线'!$C$2,H417&gt;='高考-分数线'!$E$2),36,IF(H417&gt;='高考-分数线'!$E$2,18,0)),IF($D417="文科",IF(AND($M417&gt;='高考-分数线'!$C$3,H417&gt;='高考-分数线'!$E$3),36,IF(H417&gt;='高考-分数线'!$E$3,18,0))))</f>
        <v>0</v>
      </c>
      <c r="Q417" s="9">
        <f>IF($D417="理科",IF(AND($M417&gt;='高考-分数线'!$C$2,I417&gt;='高考-分数线'!$F$2),36,IF(I417&gt;='高考-分数线'!$F$2,18,0)),IF($D417="文科",IF(AND($M417&gt;='高考-分数线'!$C$3,I417&gt;='高考-分数线'!$F$3),36,IF(I417&gt;='高考-分数线'!$F$3,18,0))))</f>
        <v>0</v>
      </c>
      <c r="R417" s="9">
        <f>IF($D417="理科",IF(AND($M417&gt;='高考-分数线'!$C$2,J417&gt;='高考-分数线'!$G$2),36,IF(J417&gt;='高考-分数线'!$G$2,18,0)),IF($D417="文科",IF(AND($M417&gt;='高考-分数线'!$C$3,J417&gt;='高考-分数线'!$G$3),36,IF(J417&gt;='高考-分数线'!$G$3,18,0))))</f>
        <v>0</v>
      </c>
      <c r="S417" s="9">
        <f>IF($D417="理科",IF(AND($M417&gt;='高考-分数线'!$C$2,K417&gt;='高考-分数线'!$H$2),36,IF(K417&gt;='高考-分数线'!$H$2,18,0)),IF($D417="文科",IF(AND($M417&gt;='高考-分数线'!$C$3,K417&gt;='高考-分数线'!$H$3),36,IF(K417&gt;='高考-分数线'!$H$3,18,0))))</f>
        <v>0</v>
      </c>
      <c r="T417" s="9">
        <f>IF($D417="理科",IF(AND($M417&gt;='高考-分数线'!$C$2,L417&gt;='高考-分数线'!$I$2),36,IF(L417&gt;='高考-分数线'!$I$2,18,0)),IF($D417="文科",IF(AND($M417&gt;='高考-分数线'!$C$3,L417&gt;='高考-分数线'!$I$3),36,IF(L417&gt;='高考-分数线'!$I$3,18,0))))</f>
        <v>0</v>
      </c>
      <c r="U417" s="33"/>
      <c r="V417" s="54" t="s">
        <v>78</v>
      </c>
      <c r="W417" s="9">
        <f t="shared" si="223"/>
        <v>0</v>
      </c>
      <c r="X417" s="54" t="s">
        <v>79</v>
      </c>
      <c r="Y417" s="9">
        <f t="shared" si="224"/>
        <v>0</v>
      </c>
      <c r="Z417" s="54" t="s">
        <v>86</v>
      </c>
      <c r="AA417" s="9">
        <f t="shared" si="225"/>
        <v>0</v>
      </c>
      <c r="AB417" s="54" t="s">
        <v>105</v>
      </c>
      <c r="AC417" s="9">
        <f t="shared" si="226"/>
        <v>0</v>
      </c>
      <c r="AD417" s="54" t="s">
        <v>110</v>
      </c>
      <c r="AE417" s="9">
        <f t="shared" si="227"/>
        <v>0</v>
      </c>
      <c r="AF417" s="54" t="s">
        <v>112</v>
      </c>
      <c r="AG417" s="9">
        <f t="shared" si="228"/>
        <v>0</v>
      </c>
      <c r="AH417" s="9"/>
      <c r="AI417" s="9" t="s">
        <v>73</v>
      </c>
      <c r="AJ417" s="9">
        <f t="shared" si="229"/>
        <v>0</v>
      </c>
      <c r="AK417" s="55" t="s">
        <v>79</v>
      </c>
      <c r="AL417" s="9">
        <f t="shared" si="230"/>
        <v>0</v>
      </c>
      <c r="AM417" s="9" t="s">
        <v>85</v>
      </c>
      <c r="AN417" s="9">
        <f t="shared" si="231"/>
        <v>0</v>
      </c>
      <c r="AO417" s="54" t="s">
        <v>105</v>
      </c>
      <c r="AP417" s="9">
        <f t="shared" si="232"/>
        <v>0</v>
      </c>
      <c r="AQ417" s="54" t="s">
        <v>111</v>
      </c>
      <c r="AR417" s="9">
        <f t="shared" si="233"/>
        <v>0</v>
      </c>
      <c r="AS417" s="54" t="s">
        <v>103</v>
      </c>
      <c r="AT417" s="9">
        <f t="shared" si="234"/>
        <v>0</v>
      </c>
      <c r="AU417" s="9"/>
      <c r="AV417" s="54" t="s">
        <v>73</v>
      </c>
      <c r="AW417" s="9">
        <f t="shared" si="235"/>
        <v>0</v>
      </c>
      <c r="AX417" s="54" t="s">
        <v>80</v>
      </c>
      <c r="AY417" s="9">
        <f t="shared" si="236"/>
        <v>0</v>
      </c>
      <c r="AZ417" s="54" t="s">
        <v>86</v>
      </c>
      <c r="BA417" s="9">
        <f t="shared" si="237"/>
        <v>0</v>
      </c>
      <c r="BB417" s="54" t="s">
        <v>105</v>
      </c>
      <c r="BC417" s="9">
        <f t="shared" si="238"/>
        <v>0</v>
      </c>
      <c r="BD417" s="54" t="s">
        <v>111</v>
      </c>
      <c r="BE417" s="9">
        <f t="shared" si="239"/>
        <v>0</v>
      </c>
      <c r="BF417" s="54" t="s">
        <v>112</v>
      </c>
      <c r="BG417" s="9">
        <f t="shared" si="240"/>
        <v>0</v>
      </c>
      <c r="BH417" s="9"/>
      <c r="BI417" s="54" t="s">
        <v>73</v>
      </c>
      <c r="BJ417" s="9">
        <f t="shared" si="241"/>
        <v>0</v>
      </c>
      <c r="BK417" s="55" t="s">
        <v>80</v>
      </c>
      <c r="BL417" s="9">
        <f t="shared" si="242"/>
        <v>0</v>
      </c>
      <c r="BM417" s="54" t="s">
        <v>86</v>
      </c>
      <c r="BN417" s="9">
        <f t="shared" si="243"/>
        <v>0</v>
      </c>
      <c r="BO417" s="54" t="s">
        <v>105</v>
      </c>
      <c r="BP417" s="9">
        <f t="shared" si="244"/>
        <v>0</v>
      </c>
      <c r="BQ417" s="54" t="s">
        <v>111</v>
      </c>
      <c r="BR417" s="9">
        <f t="shared" si="245"/>
        <v>0</v>
      </c>
      <c r="BS417" s="54" t="s">
        <v>112</v>
      </c>
      <c r="BT417" s="9">
        <f t="shared" si="246"/>
        <v>0</v>
      </c>
      <c r="BU417" s="9"/>
      <c r="BV417" s="54" t="s">
        <v>74</v>
      </c>
      <c r="BW417" s="9">
        <f t="shared" si="247"/>
        <v>0</v>
      </c>
      <c r="BX417" s="55" t="s">
        <v>139</v>
      </c>
      <c r="BY417" s="9">
        <f t="shared" si="248"/>
        <v>0</v>
      </c>
      <c r="BZ417" s="54" t="s">
        <v>86</v>
      </c>
      <c r="CA417" s="9">
        <f t="shared" si="249"/>
        <v>0</v>
      </c>
      <c r="CB417" s="54" t="s">
        <v>123</v>
      </c>
      <c r="CC417" s="9">
        <f t="shared" si="250"/>
        <v>0</v>
      </c>
      <c r="CD417" s="54" t="s">
        <v>111</v>
      </c>
      <c r="CE417" s="9">
        <f t="shared" si="251"/>
        <v>0</v>
      </c>
      <c r="CF417" s="54" t="s">
        <v>126</v>
      </c>
      <c r="CG417" s="9">
        <f t="shared" si="252"/>
        <v>0</v>
      </c>
      <c r="CH417" s="9"/>
      <c r="CI417" s="54" t="s">
        <v>74</v>
      </c>
      <c r="CJ417" s="9">
        <f t="shared" si="253"/>
        <v>0</v>
      </c>
      <c r="CK417" s="55" t="s">
        <v>139</v>
      </c>
      <c r="CL417" s="9">
        <f t="shared" si="254"/>
        <v>0</v>
      </c>
      <c r="CM417" s="54" t="s">
        <v>86</v>
      </c>
      <c r="CN417" s="9">
        <f t="shared" si="255"/>
        <v>0</v>
      </c>
      <c r="CO417" s="54" t="s">
        <v>123</v>
      </c>
      <c r="CP417" s="9">
        <f t="shared" si="256"/>
        <v>0</v>
      </c>
      <c r="CQ417" s="54" t="s">
        <v>111</v>
      </c>
      <c r="CR417" s="9">
        <f t="shared" si="257"/>
        <v>0</v>
      </c>
      <c r="CS417" s="54" t="s">
        <v>126</v>
      </c>
      <c r="CT417" s="9">
        <f t="shared" si="258"/>
        <v>0</v>
      </c>
    </row>
    <row r="418" spans="1:98" x14ac:dyDescent="0.15">
      <c r="A418" s="33" t="s">
        <v>986</v>
      </c>
      <c r="B418" s="34" t="s">
        <v>987</v>
      </c>
      <c r="C418" s="35" t="s">
        <v>170</v>
      </c>
      <c r="D418" s="35" t="s">
        <v>52</v>
      </c>
      <c r="E418" s="9"/>
      <c r="F418" s="36"/>
      <c r="G418" s="33">
        <v>92</v>
      </c>
      <c r="H418" s="9">
        <v>43</v>
      </c>
      <c r="I418" s="9">
        <v>88</v>
      </c>
      <c r="J418" s="9">
        <v>52</v>
      </c>
      <c r="K418" s="9">
        <v>32.5</v>
      </c>
      <c r="L418" s="9">
        <v>49</v>
      </c>
      <c r="M418" s="4">
        <f t="shared" si="222"/>
        <v>356.5</v>
      </c>
      <c r="N418" s="33"/>
      <c r="O418" s="9">
        <f>IF($D418="理科",IF(AND($M418&gt;='高考-分数线'!$C$2,$G418&gt;='高考-分数线'!$D$2),36,IF($G418&gt;='高考-分数线'!$D$2,18,0)),IF($D418="文科",IF(AND($M418&gt;='高考-分数线'!$C$3,$G418&gt;='高考-分数线'!$D$3),36,IF($G418&gt;='高考-分数线'!$D$3,18,0))))</f>
        <v>0</v>
      </c>
      <c r="P418" s="9">
        <f>IF($D418="理科",IF(AND($M418&gt;='高考-分数线'!$C$2,H418&gt;='高考-分数线'!$E$2),36,IF(H418&gt;='高考-分数线'!$E$2,18,0)),IF($D418="文科",IF(AND($M418&gt;='高考-分数线'!$C$3,H418&gt;='高考-分数线'!$E$3),36,IF(H418&gt;='高考-分数线'!$E$3,18,0))))</f>
        <v>0</v>
      </c>
      <c r="Q418" s="9">
        <f>IF($D418="理科",IF(AND($M418&gt;='高考-分数线'!$C$2,I418&gt;='高考-分数线'!$F$2),36,IF(I418&gt;='高考-分数线'!$F$2,18,0)),IF($D418="文科",IF(AND($M418&gt;='高考-分数线'!$C$3,I418&gt;='高考-分数线'!$F$3),36,IF(I418&gt;='高考-分数线'!$F$3,18,0))))</f>
        <v>0</v>
      </c>
      <c r="R418" s="9">
        <f>IF($D418="理科",IF(AND($M418&gt;='高考-分数线'!$C$2,J418&gt;='高考-分数线'!$G$2),36,IF(J418&gt;='高考-分数线'!$G$2,18,0)),IF($D418="文科",IF(AND($M418&gt;='高考-分数线'!$C$3,J418&gt;='高考-分数线'!$G$3),36,IF(J418&gt;='高考-分数线'!$G$3,18,0))))</f>
        <v>0</v>
      </c>
      <c r="S418" s="9">
        <f>IF($D418="理科",IF(AND($M418&gt;='高考-分数线'!$C$2,K418&gt;='高考-分数线'!$H$2),36,IF(K418&gt;='高考-分数线'!$H$2,18,0)),IF($D418="文科",IF(AND($M418&gt;='高考-分数线'!$C$3,K418&gt;='高考-分数线'!$H$3),36,IF(K418&gt;='高考-分数线'!$H$3,18,0))))</f>
        <v>0</v>
      </c>
      <c r="T418" s="9">
        <f>IF($D418="理科",IF(AND($M418&gt;='高考-分数线'!$C$2,L418&gt;='高考-分数线'!$I$2),36,IF(L418&gt;='高考-分数线'!$I$2,18,0)),IF($D418="文科",IF(AND($M418&gt;='高考-分数线'!$C$3,L418&gt;='高考-分数线'!$I$3),36,IF(L418&gt;='高考-分数线'!$I$3,18,0))))</f>
        <v>0</v>
      </c>
      <c r="U418" s="33"/>
      <c r="V418" s="54" t="s">
        <v>75</v>
      </c>
      <c r="W418" s="9">
        <f t="shared" si="223"/>
        <v>0</v>
      </c>
      <c r="X418" s="54" t="s">
        <v>80</v>
      </c>
      <c r="Y418" s="9">
        <f t="shared" si="224"/>
        <v>0</v>
      </c>
      <c r="Z418" s="54" t="s">
        <v>89</v>
      </c>
      <c r="AA418" s="9">
        <f t="shared" si="225"/>
        <v>0</v>
      </c>
      <c r="AB418" s="54" t="s">
        <v>123</v>
      </c>
      <c r="AC418" s="9">
        <f t="shared" si="226"/>
        <v>0</v>
      </c>
      <c r="AD418" s="54" t="s">
        <v>111</v>
      </c>
      <c r="AE418" s="9">
        <f t="shared" si="227"/>
        <v>0</v>
      </c>
      <c r="AF418" s="54" t="s">
        <v>103</v>
      </c>
      <c r="AG418" s="9">
        <f t="shared" si="228"/>
        <v>0</v>
      </c>
      <c r="AH418" s="9"/>
      <c r="AI418" s="9" t="s">
        <v>73</v>
      </c>
      <c r="AJ418" s="9">
        <f t="shared" si="229"/>
        <v>0</v>
      </c>
      <c r="AK418" s="55" t="s">
        <v>80</v>
      </c>
      <c r="AL418" s="9">
        <f t="shared" si="230"/>
        <v>0</v>
      </c>
      <c r="AM418" s="9" t="s">
        <v>87</v>
      </c>
      <c r="AN418" s="9">
        <f t="shared" si="231"/>
        <v>0</v>
      </c>
      <c r="AO418" s="54" t="s">
        <v>123</v>
      </c>
      <c r="AP418" s="9">
        <f t="shared" si="232"/>
        <v>0</v>
      </c>
      <c r="AQ418" s="54" t="s">
        <v>111</v>
      </c>
      <c r="AR418" s="9">
        <f t="shared" si="233"/>
        <v>0</v>
      </c>
      <c r="AS418" s="54" t="s">
        <v>103</v>
      </c>
      <c r="AT418" s="9">
        <f t="shared" si="234"/>
        <v>0</v>
      </c>
      <c r="AU418" s="9"/>
      <c r="AV418" s="54" t="s">
        <v>76</v>
      </c>
      <c r="AW418" s="9">
        <f t="shared" si="235"/>
        <v>0</v>
      </c>
      <c r="AX418" s="54" t="s">
        <v>79</v>
      </c>
      <c r="AY418" s="9">
        <f t="shared" si="236"/>
        <v>0</v>
      </c>
      <c r="AZ418" s="54" t="s">
        <v>87</v>
      </c>
      <c r="BA418" s="9">
        <f t="shared" si="237"/>
        <v>0</v>
      </c>
      <c r="BB418" s="54" t="s">
        <v>105</v>
      </c>
      <c r="BC418" s="9">
        <f t="shared" si="238"/>
        <v>0</v>
      </c>
      <c r="BD418" s="54" t="s">
        <v>111</v>
      </c>
      <c r="BE418" s="9">
        <f t="shared" si="239"/>
        <v>0</v>
      </c>
      <c r="BF418" s="54" t="s">
        <v>112</v>
      </c>
      <c r="BG418" s="9">
        <f t="shared" si="240"/>
        <v>0</v>
      </c>
      <c r="BH418" s="9"/>
      <c r="BI418" s="54" t="s">
        <v>76</v>
      </c>
      <c r="BJ418" s="9">
        <f t="shared" si="241"/>
        <v>0</v>
      </c>
      <c r="BK418" s="55" t="s">
        <v>79</v>
      </c>
      <c r="BL418" s="9">
        <f t="shared" si="242"/>
        <v>0</v>
      </c>
      <c r="BM418" s="54" t="s">
        <v>87</v>
      </c>
      <c r="BN418" s="9">
        <f t="shared" si="243"/>
        <v>0</v>
      </c>
      <c r="BO418" s="54" t="s">
        <v>105</v>
      </c>
      <c r="BP418" s="9">
        <f t="shared" si="244"/>
        <v>0</v>
      </c>
      <c r="BQ418" s="54" t="s">
        <v>111</v>
      </c>
      <c r="BR418" s="9">
        <f t="shared" si="245"/>
        <v>0</v>
      </c>
      <c r="BS418" s="54" t="s">
        <v>112</v>
      </c>
      <c r="BT418" s="9">
        <f t="shared" si="246"/>
        <v>0</v>
      </c>
      <c r="BU418" s="9"/>
      <c r="BV418" s="54" t="s">
        <v>75</v>
      </c>
      <c r="BW418" s="9">
        <f t="shared" si="247"/>
        <v>0</v>
      </c>
      <c r="BX418" s="55" t="s">
        <v>139</v>
      </c>
      <c r="BY418" s="9">
        <f t="shared" si="248"/>
        <v>0</v>
      </c>
      <c r="BZ418" s="54" t="s">
        <v>89</v>
      </c>
      <c r="CA418" s="9">
        <f t="shared" si="249"/>
        <v>0</v>
      </c>
      <c r="CB418" s="54" t="s">
        <v>123</v>
      </c>
      <c r="CC418" s="9">
        <f t="shared" si="250"/>
        <v>0</v>
      </c>
      <c r="CD418" s="54" t="s">
        <v>111</v>
      </c>
      <c r="CE418" s="9">
        <f t="shared" si="251"/>
        <v>0</v>
      </c>
      <c r="CF418" s="54" t="s">
        <v>126</v>
      </c>
      <c r="CG418" s="9">
        <f t="shared" si="252"/>
        <v>0</v>
      </c>
      <c r="CH418" s="9"/>
      <c r="CI418" s="54" t="s">
        <v>75</v>
      </c>
      <c r="CJ418" s="9">
        <f t="shared" si="253"/>
        <v>0</v>
      </c>
      <c r="CK418" s="55" t="s">
        <v>139</v>
      </c>
      <c r="CL418" s="9">
        <f t="shared" si="254"/>
        <v>0</v>
      </c>
      <c r="CM418" s="54" t="s">
        <v>89</v>
      </c>
      <c r="CN418" s="9">
        <f t="shared" si="255"/>
        <v>0</v>
      </c>
      <c r="CO418" s="54" t="s">
        <v>123</v>
      </c>
      <c r="CP418" s="9">
        <f t="shared" si="256"/>
        <v>0</v>
      </c>
      <c r="CQ418" s="54" t="s">
        <v>111</v>
      </c>
      <c r="CR418" s="9">
        <f t="shared" si="257"/>
        <v>0</v>
      </c>
      <c r="CS418" s="54" t="s">
        <v>126</v>
      </c>
      <c r="CT418" s="9">
        <f t="shared" si="258"/>
        <v>0</v>
      </c>
    </row>
    <row r="419" spans="1:98" x14ac:dyDescent="0.15">
      <c r="A419" s="33" t="s">
        <v>988</v>
      </c>
      <c r="B419" s="34" t="s">
        <v>989</v>
      </c>
      <c r="C419" s="35" t="s">
        <v>170</v>
      </c>
      <c r="D419" s="35" t="s">
        <v>52</v>
      </c>
      <c r="E419" s="9"/>
      <c r="F419" s="36"/>
      <c r="G419" s="33">
        <v>103</v>
      </c>
      <c r="H419" s="9">
        <v>39</v>
      </c>
      <c r="I419" s="9">
        <v>78</v>
      </c>
      <c r="J419" s="9">
        <v>51.5</v>
      </c>
      <c r="K419" s="9">
        <v>55.5</v>
      </c>
      <c r="L419" s="9">
        <v>29</v>
      </c>
      <c r="M419" s="4">
        <f t="shared" si="222"/>
        <v>356</v>
      </c>
      <c r="N419" s="33"/>
      <c r="O419" s="9">
        <f>IF($D419="理科",IF(AND($M419&gt;='高考-分数线'!$C$2,$G419&gt;='高考-分数线'!$D$2),36,IF($G419&gt;='高考-分数线'!$D$2,18,0)),IF($D419="文科",IF(AND($M419&gt;='高考-分数线'!$C$3,$G419&gt;='高考-分数线'!$D$3),36,IF($G419&gt;='高考-分数线'!$D$3,18,0))))</f>
        <v>0</v>
      </c>
      <c r="P419" s="9">
        <f>IF($D419="理科",IF(AND($M419&gt;='高考-分数线'!$C$2,H419&gt;='高考-分数线'!$E$2),36,IF(H419&gt;='高考-分数线'!$E$2,18,0)),IF($D419="文科",IF(AND($M419&gt;='高考-分数线'!$C$3,H419&gt;='高考-分数线'!$E$3),36,IF(H419&gt;='高考-分数线'!$E$3,18,0))))</f>
        <v>0</v>
      </c>
      <c r="Q419" s="9">
        <f>IF($D419="理科",IF(AND($M419&gt;='高考-分数线'!$C$2,I419&gt;='高考-分数线'!$F$2),36,IF(I419&gt;='高考-分数线'!$F$2,18,0)),IF($D419="文科",IF(AND($M419&gt;='高考-分数线'!$C$3,I419&gt;='高考-分数线'!$F$3),36,IF(I419&gt;='高考-分数线'!$F$3,18,0))))</f>
        <v>0</v>
      </c>
      <c r="R419" s="9">
        <f>IF($D419="理科",IF(AND($M419&gt;='高考-分数线'!$C$2,J419&gt;='高考-分数线'!$G$2),36,IF(J419&gt;='高考-分数线'!$G$2,18,0)),IF($D419="文科",IF(AND($M419&gt;='高考-分数线'!$C$3,J419&gt;='高考-分数线'!$G$3),36,IF(J419&gt;='高考-分数线'!$G$3,18,0))))</f>
        <v>0</v>
      </c>
      <c r="S419" s="9">
        <f>IF($D419="理科",IF(AND($M419&gt;='高考-分数线'!$C$2,K419&gt;='高考-分数线'!$H$2),36,IF(K419&gt;='高考-分数线'!$H$2,18,0)),IF($D419="文科",IF(AND($M419&gt;='高考-分数线'!$C$3,K419&gt;='高考-分数线'!$H$3),36,IF(K419&gt;='高考-分数线'!$H$3,18,0))))</f>
        <v>0</v>
      </c>
      <c r="T419" s="9">
        <f>IF($D419="理科",IF(AND($M419&gt;='高考-分数线'!$C$2,L419&gt;='高考-分数线'!$I$2),36,IF(L419&gt;='高考-分数线'!$I$2,18,0)),IF($D419="文科",IF(AND($M419&gt;='高考-分数线'!$C$3,L419&gt;='高考-分数线'!$I$3),36,IF(L419&gt;='高考-分数线'!$I$3,18,0))))</f>
        <v>0</v>
      </c>
      <c r="U419" s="33"/>
      <c r="V419" s="54" t="s">
        <v>74</v>
      </c>
      <c r="W419" s="9">
        <f t="shared" si="223"/>
        <v>0</v>
      </c>
      <c r="X419" s="54" t="s">
        <v>79</v>
      </c>
      <c r="Y419" s="9">
        <f t="shared" si="224"/>
        <v>0</v>
      </c>
      <c r="Z419" s="54" t="s">
        <v>86</v>
      </c>
      <c r="AA419" s="9">
        <f t="shared" si="225"/>
        <v>0</v>
      </c>
      <c r="AB419" s="54" t="s">
        <v>107</v>
      </c>
      <c r="AC419" s="9">
        <f t="shared" si="226"/>
        <v>0</v>
      </c>
      <c r="AD419" s="54" t="s">
        <v>110</v>
      </c>
      <c r="AE419" s="9">
        <f t="shared" si="227"/>
        <v>0</v>
      </c>
      <c r="AF419" s="54" t="s">
        <v>103</v>
      </c>
      <c r="AG419" s="9">
        <f t="shared" si="228"/>
        <v>0</v>
      </c>
      <c r="AH419" s="9"/>
      <c r="AI419" s="9" t="s">
        <v>77</v>
      </c>
      <c r="AJ419" s="9">
        <f t="shared" si="229"/>
        <v>0</v>
      </c>
      <c r="AK419" s="55" t="s">
        <v>80</v>
      </c>
      <c r="AL419" s="9">
        <f t="shared" si="230"/>
        <v>0</v>
      </c>
      <c r="AM419" s="9" t="s">
        <v>90</v>
      </c>
      <c r="AN419" s="9">
        <f t="shared" si="231"/>
        <v>0</v>
      </c>
      <c r="AO419" s="54" t="s">
        <v>123</v>
      </c>
      <c r="AP419" s="9">
        <f t="shared" si="232"/>
        <v>0</v>
      </c>
      <c r="AQ419" s="54" t="s">
        <v>111</v>
      </c>
      <c r="AR419" s="9">
        <f t="shared" si="233"/>
        <v>0</v>
      </c>
      <c r="AS419" s="54" t="s">
        <v>103</v>
      </c>
      <c r="AT419" s="9">
        <f t="shared" si="234"/>
        <v>0</v>
      </c>
      <c r="AU419" s="9"/>
      <c r="AV419" s="54" t="s">
        <v>73</v>
      </c>
      <c r="AW419" s="9">
        <f t="shared" si="235"/>
        <v>0</v>
      </c>
      <c r="AX419" s="54" t="s">
        <v>132</v>
      </c>
      <c r="AY419" s="9">
        <f t="shared" si="236"/>
        <v>0</v>
      </c>
      <c r="AZ419" s="54" t="s">
        <v>86</v>
      </c>
      <c r="BA419" s="9">
        <f t="shared" si="237"/>
        <v>0</v>
      </c>
      <c r="BB419" s="54" t="s">
        <v>123</v>
      </c>
      <c r="BC419" s="9">
        <f t="shared" si="238"/>
        <v>0</v>
      </c>
      <c r="BD419" s="54" t="s">
        <v>133</v>
      </c>
      <c r="BE419" s="9">
        <f t="shared" si="239"/>
        <v>0</v>
      </c>
      <c r="BF419" s="54" t="s">
        <v>103</v>
      </c>
      <c r="BG419" s="9">
        <f t="shared" si="240"/>
        <v>0</v>
      </c>
      <c r="BH419" s="9"/>
      <c r="BI419" s="54" t="s">
        <v>73</v>
      </c>
      <c r="BJ419" s="9">
        <f t="shared" si="241"/>
        <v>0</v>
      </c>
      <c r="BK419" s="55" t="s">
        <v>132</v>
      </c>
      <c r="BL419" s="9">
        <f t="shared" si="242"/>
        <v>0</v>
      </c>
      <c r="BM419" s="54" t="s">
        <v>86</v>
      </c>
      <c r="BN419" s="9">
        <f t="shared" si="243"/>
        <v>0</v>
      </c>
      <c r="BO419" s="54" t="s">
        <v>123</v>
      </c>
      <c r="BP419" s="9">
        <f t="shared" si="244"/>
        <v>0</v>
      </c>
      <c r="BQ419" s="54" t="s">
        <v>133</v>
      </c>
      <c r="BR419" s="9">
        <f t="shared" si="245"/>
        <v>0</v>
      </c>
      <c r="BS419" s="54" t="s">
        <v>103</v>
      </c>
      <c r="BT419" s="9">
        <f t="shared" si="246"/>
        <v>0</v>
      </c>
      <c r="BU419" s="9"/>
      <c r="BV419" s="54" t="s">
        <v>74</v>
      </c>
      <c r="BW419" s="9">
        <f t="shared" si="247"/>
        <v>0</v>
      </c>
      <c r="BX419" s="55" t="s">
        <v>139</v>
      </c>
      <c r="BY419" s="9">
        <f t="shared" si="248"/>
        <v>0</v>
      </c>
      <c r="BZ419" s="54" t="s">
        <v>86</v>
      </c>
      <c r="CA419" s="9">
        <f t="shared" si="249"/>
        <v>0</v>
      </c>
      <c r="CB419" s="54" t="s">
        <v>123</v>
      </c>
      <c r="CC419" s="9">
        <f t="shared" si="250"/>
        <v>0</v>
      </c>
      <c r="CD419" s="54" t="s">
        <v>111</v>
      </c>
      <c r="CE419" s="9">
        <f t="shared" si="251"/>
        <v>0</v>
      </c>
      <c r="CF419" s="54" t="s">
        <v>126</v>
      </c>
      <c r="CG419" s="9">
        <f t="shared" si="252"/>
        <v>0</v>
      </c>
      <c r="CH419" s="9"/>
      <c r="CI419" s="54" t="s">
        <v>74</v>
      </c>
      <c r="CJ419" s="9">
        <f t="shared" si="253"/>
        <v>0</v>
      </c>
      <c r="CK419" s="55" t="s">
        <v>139</v>
      </c>
      <c r="CL419" s="9">
        <f t="shared" si="254"/>
        <v>0</v>
      </c>
      <c r="CM419" s="54" t="s">
        <v>86</v>
      </c>
      <c r="CN419" s="9">
        <f t="shared" si="255"/>
        <v>0</v>
      </c>
      <c r="CO419" s="54" t="s">
        <v>123</v>
      </c>
      <c r="CP419" s="9">
        <f t="shared" si="256"/>
        <v>0</v>
      </c>
      <c r="CQ419" s="54" t="s">
        <v>111</v>
      </c>
      <c r="CR419" s="9">
        <f t="shared" si="257"/>
        <v>0</v>
      </c>
      <c r="CS419" s="54" t="s">
        <v>126</v>
      </c>
      <c r="CT419" s="9">
        <f t="shared" si="258"/>
        <v>0</v>
      </c>
    </row>
    <row r="420" spans="1:98" x14ac:dyDescent="0.15">
      <c r="A420" s="33" t="s">
        <v>990</v>
      </c>
      <c r="B420" s="34" t="s">
        <v>991</v>
      </c>
      <c r="C420" s="35" t="s">
        <v>170</v>
      </c>
      <c r="D420" s="35" t="s">
        <v>52</v>
      </c>
      <c r="E420" s="9"/>
      <c r="F420" s="36"/>
      <c r="G420" s="33">
        <v>90</v>
      </c>
      <c r="H420" s="9">
        <v>56</v>
      </c>
      <c r="I420" s="9">
        <v>79</v>
      </c>
      <c r="J420" s="9">
        <v>51</v>
      </c>
      <c r="K420" s="9">
        <v>31.5</v>
      </c>
      <c r="L420" s="9">
        <v>48</v>
      </c>
      <c r="M420" s="4">
        <f t="shared" si="222"/>
        <v>355.5</v>
      </c>
      <c r="N420" s="33"/>
      <c r="O420" s="9">
        <f>IF($D420="理科",IF(AND($M420&gt;='高考-分数线'!$C$2,$G420&gt;='高考-分数线'!$D$2),36,IF($G420&gt;='高考-分数线'!$D$2,18,0)),IF($D420="文科",IF(AND($M420&gt;='高考-分数线'!$C$3,$G420&gt;='高考-分数线'!$D$3),36,IF($G420&gt;='高考-分数线'!$D$3,18,0))))</f>
        <v>0</v>
      </c>
      <c r="P420" s="9">
        <f>IF($D420="理科",IF(AND($M420&gt;='高考-分数线'!$C$2,H420&gt;='高考-分数线'!$E$2),36,IF(H420&gt;='高考-分数线'!$E$2,18,0)),IF($D420="文科",IF(AND($M420&gt;='高考-分数线'!$C$3,H420&gt;='高考-分数线'!$E$3),36,IF(H420&gt;='高考-分数线'!$E$3,18,0))))</f>
        <v>0</v>
      </c>
      <c r="Q420" s="9">
        <f>IF($D420="理科",IF(AND($M420&gt;='高考-分数线'!$C$2,I420&gt;='高考-分数线'!$F$2),36,IF(I420&gt;='高考-分数线'!$F$2,18,0)),IF($D420="文科",IF(AND($M420&gt;='高考-分数线'!$C$3,I420&gt;='高考-分数线'!$F$3),36,IF(I420&gt;='高考-分数线'!$F$3,18,0))))</f>
        <v>0</v>
      </c>
      <c r="R420" s="9">
        <f>IF($D420="理科",IF(AND($M420&gt;='高考-分数线'!$C$2,J420&gt;='高考-分数线'!$G$2),36,IF(J420&gt;='高考-分数线'!$G$2,18,0)),IF($D420="文科",IF(AND($M420&gt;='高考-分数线'!$C$3,J420&gt;='高考-分数线'!$G$3),36,IF(J420&gt;='高考-分数线'!$G$3,18,0))))</f>
        <v>0</v>
      </c>
      <c r="S420" s="9">
        <f>IF($D420="理科",IF(AND($M420&gt;='高考-分数线'!$C$2,K420&gt;='高考-分数线'!$H$2),36,IF(K420&gt;='高考-分数线'!$H$2,18,0)),IF($D420="文科",IF(AND($M420&gt;='高考-分数线'!$C$3,K420&gt;='高考-分数线'!$H$3),36,IF(K420&gt;='高考-分数线'!$H$3,18,0))))</f>
        <v>0</v>
      </c>
      <c r="T420" s="9">
        <f>IF($D420="理科",IF(AND($M420&gt;='高考-分数线'!$C$2,L420&gt;='高考-分数线'!$I$2),36,IF(L420&gt;='高考-分数线'!$I$2,18,0)),IF($D420="文科",IF(AND($M420&gt;='高考-分数线'!$C$3,L420&gt;='高考-分数线'!$I$3),36,IF(L420&gt;='高考-分数线'!$I$3,18,0))))</f>
        <v>0</v>
      </c>
      <c r="U420" s="33"/>
      <c r="V420" s="54" t="s">
        <v>77</v>
      </c>
      <c r="W420" s="9">
        <f t="shared" si="223"/>
        <v>0</v>
      </c>
      <c r="X420" s="54" t="s">
        <v>81</v>
      </c>
      <c r="Y420" s="9">
        <f t="shared" si="224"/>
        <v>0</v>
      </c>
      <c r="Z420" s="54" t="s">
        <v>90</v>
      </c>
      <c r="AA420" s="9">
        <f t="shared" si="225"/>
        <v>0</v>
      </c>
      <c r="AB420" s="54" t="s">
        <v>123</v>
      </c>
      <c r="AC420" s="9">
        <f t="shared" si="226"/>
        <v>0</v>
      </c>
      <c r="AD420" s="54" t="s">
        <v>110</v>
      </c>
      <c r="AE420" s="9">
        <f t="shared" si="227"/>
        <v>0</v>
      </c>
      <c r="AF420" s="54" t="s">
        <v>103</v>
      </c>
      <c r="AG420" s="9">
        <f t="shared" si="228"/>
        <v>0</v>
      </c>
      <c r="AH420" s="9"/>
      <c r="AI420" s="9" t="s">
        <v>73</v>
      </c>
      <c r="AJ420" s="9">
        <f t="shared" si="229"/>
        <v>0</v>
      </c>
      <c r="AK420" s="55" t="s">
        <v>84</v>
      </c>
      <c r="AL420" s="9">
        <f t="shared" si="230"/>
        <v>0</v>
      </c>
      <c r="AM420" s="9" t="s">
        <v>87</v>
      </c>
      <c r="AN420" s="9">
        <f t="shared" si="231"/>
        <v>0</v>
      </c>
      <c r="AO420" s="54" t="s">
        <v>105</v>
      </c>
      <c r="AP420" s="9">
        <f t="shared" si="232"/>
        <v>0</v>
      </c>
      <c r="AQ420" s="54" t="s">
        <v>111</v>
      </c>
      <c r="AR420" s="9">
        <f t="shared" si="233"/>
        <v>0</v>
      </c>
      <c r="AS420" s="54" t="s">
        <v>103</v>
      </c>
      <c r="AT420" s="9">
        <f t="shared" si="234"/>
        <v>0</v>
      </c>
      <c r="AU420" s="9"/>
      <c r="AV420" s="54" t="s">
        <v>76</v>
      </c>
      <c r="AW420" s="9">
        <f t="shared" si="235"/>
        <v>0</v>
      </c>
      <c r="AX420" s="54" t="s">
        <v>84</v>
      </c>
      <c r="AY420" s="9">
        <f t="shared" si="236"/>
        <v>0</v>
      </c>
      <c r="AZ420" s="54" t="s">
        <v>87</v>
      </c>
      <c r="BA420" s="9">
        <f t="shared" si="237"/>
        <v>0</v>
      </c>
      <c r="BB420" s="54" t="s">
        <v>123</v>
      </c>
      <c r="BC420" s="9">
        <f t="shared" si="238"/>
        <v>0</v>
      </c>
      <c r="BD420" s="54" t="s">
        <v>133</v>
      </c>
      <c r="BE420" s="9">
        <f t="shared" si="239"/>
        <v>0</v>
      </c>
      <c r="BF420" s="54" t="s">
        <v>103</v>
      </c>
      <c r="BG420" s="9">
        <f t="shared" si="240"/>
        <v>0</v>
      </c>
      <c r="BH420" s="9"/>
      <c r="BI420" s="54" t="s">
        <v>76</v>
      </c>
      <c r="BJ420" s="9">
        <f t="shared" si="241"/>
        <v>0</v>
      </c>
      <c r="BK420" s="55" t="s">
        <v>84</v>
      </c>
      <c r="BL420" s="9">
        <f t="shared" si="242"/>
        <v>0</v>
      </c>
      <c r="BM420" s="54" t="s">
        <v>87</v>
      </c>
      <c r="BN420" s="9">
        <f t="shared" si="243"/>
        <v>0</v>
      </c>
      <c r="BO420" s="54" t="s">
        <v>123</v>
      </c>
      <c r="BP420" s="9">
        <f t="shared" si="244"/>
        <v>0</v>
      </c>
      <c r="BQ420" s="54" t="s">
        <v>133</v>
      </c>
      <c r="BR420" s="9">
        <f t="shared" si="245"/>
        <v>0</v>
      </c>
      <c r="BS420" s="54" t="s">
        <v>103</v>
      </c>
      <c r="BT420" s="9">
        <f t="shared" si="246"/>
        <v>0</v>
      </c>
      <c r="BU420" s="9"/>
      <c r="BV420" s="54" t="s">
        <v>75</v>
      </c>
      <c r="BW420" s="9">
        <f t="shared" si="247"/>
        <v>0</v>
      </c>
      <c r="BX420" s="55" t="s">
        <v>139</v>
      </c>
      <c r="BY420" s="9">
        <f t="shared" si="248"/>
        <v>0</v>
      </c>
      <c r="BZ420" s="54" t="s">
        <v>89</v>
      </c>
      <c r="CA420" s="9">
        <f t="shared" si="249"/>
        <v>0</v>
      </c>
      <c r="CB420" s="54" t="s">
        <v>123</v>
      </c>
      <c r="CC420" s="9">
        <f t="shared" si="250"/>
        <v>0</v>
      </c>
      <c r="CD420" s="54" t="s">
        <v>111</v>
      </c>
      <c r="CE420" s="9">
        <f t="shared" si="251"/>
        <v>0</v>
      </c>
      <c r="CF420" s="54" t="s">
        <v>126</v>
      </c>
      <c r="CG420" s="9">
        <f t="shared" si="252"/>
        <v>0</v>
      </c>
      <c r="CH420" s="9"/>
      <c r="CI420" s="54" t="s">
        <v>75</v>
      </c>
      <c r="CJ420" s="9">
        <f t="shared" si="253"/>
        <v>0</v>
      </c>
      <c r="CK420" s="55" t="s">
        <v>139</v>
      </c>
      <c r="CL420" s="9">
        <f t="shared" si="254"/>
        <v>0</v>
      </c>
      <c r="CM420" s="54" t="s">
        <v>89</v>
      </c>
      <c r="CN420" s="9">
        <f t="shared" si="255"/>
        <v>0</v>
      </c>
      <c r="CO420" s="54" t="s">
        <v>123</v>
      </c>
      <c r="CP420" s="9">
        <f t="shared" si="256"/>
        <v>0</v>
      </c>
      <c r="CQ420" s="54" t="s">
        <v>111</v>
      </c>
      <c r="CR420" s="9">
        <f t="shared" si="257"/>
        <v>0</v>
      </c>
      <c r="CS420" s="54" t="s">
        <v>126</v>
      </c>
      <c r="CT420" s="9">
        <f t="shared" si="258"/>
        <v>0</v>
      </c>
    </row>
    <row r="421" spans="1:98" x14ac:dyDescent="0.15">
      <c r="A421" s="33" t="s">
        <v>992</v>
      </c>
      <c r="B421" s="34" t="s">
        <v>993</v>
      </c>
      <c r="C421" s="35" t="s">
        <v>170</v>
      </c>
      <c r="D421" s="35" t="s">
        <v>52</v>
      </c>
      <c r="E421" s="9"/>
      <c r="F421" s="36"/>
      <c r="G421" s="33">
        <v>87</v>
      </c>
      <c r="H421" s="9">
        <v>40</v>
      </c>
      <c r="I421" s="9">
        <v>63</v>
      </c>
      <c r="J421" s="9">
        <v>63.5</v>
      </c>
      <c r="K421" s="9">
        <v>47</v>
      </c>
      <c r="L421" s="9">
        <v>55</v>
      </c>
      <c r="M421" s="4">
        <f t="shared" si="222"/>
        <v>355.5</v>
      </c>
      <c r="N421" s="33"/>
      <c r="O421" s="9">
        <f>IF($D421="理科",IF(AND($M421&gt;='高考-分数线'!$C$2,$G421&gt;='高考-分数线'!$D$2),36,IF($G421&gt;='高考-分数线'!$D$2,18,0)),IF($D421="文科",IF(AND($M421&gt;='高考-分数线'!$C$3,$G421&gt;='高考-分数线'!$D$3),36,IF($G421&gt;='高考-分数线'!$D$3,18,0))))</f>
        <v>0</v>
      </c>
      <c r="P421" s="9">
        <f>IF($D421="理科",IF(AND($M421&gt;='高考-分数线'!$C$2,H421&gt;='高考-分数线'!$E$2),36,IF(H421&gt;='高考-分数线'!$E$2,18,0)),IF($D421="文科",IF(AND($M421&gt;='高考-分数线'!$C$3,H421&gt;='高考-分数线'!$E$3),36,IF(H421&gt;='高考-分数线'!$E$3,18,0))))</f>
        <v>0</v>
      </c>
      <c r="Q421" s="9">
        <f>IF($D421="理科",IF(AND($M421&gt;='高考-分数线'!$C$2,I421&gt;='高考-分数线'!$F$2),36,IF(I421&gt;='高考-分数线'!$F$2,18,0)),IF($D421="文科",IF(AND($M421&gt;='高考-分数线'!$C$3,I421&gt;='高考-分数线'!$F$3),36,IF(I421&gt;='高考-分数线'!$F$3,18,0))))</f>
        <v>0</v>
      </c>
      <c r="R421" s="9">
        <f>IF($D421="理科",IF(AND($M421&gt;='高考-分数线'!$C$2,J421&gt;='高考-分数线'!$G$2),36,IF(J421&gt;='高考-分数线'!$G$2,18,0)),IF($D421="文科",IF(AND($M421&gt;='高考-分数线'!$C$3,J421&gt;='高考-分数线'!$G$3),36,IF(J421&gt;='高考-分数线'!$G$3,18,0))))</f>
        <v>0</v>
      </c>
      <c r="S421" s="9">
        <f>IF($D421="理科",IF(AND($M421&gt;='高考-分数线'!$C$2,K421&gt;='高考-分数线'!$H$2),36,IF(K421&gt;='高考-分数线'!$H$2,18,0)),IF($D421="文科",IF(AND($M421&gt;='高考-分数线'!$C$3,K421&gt;='高考-分数线'!$H$3),36,IF(K421&gt;='高考-分数线'!$H$3,18,0))))</f>
        <v>0</v>
      </c>
      <c r="T421" s="9">
        <f>IF($D421="理科",IF(AND($M421&gt;='高考-分数线'!$C$2,L421&gt;='高考-分数线'!$I$2),36,IF(L421&gt;='高考-分数线'!$I$2,18,0)),IF($D421="文科",IF(AND($M421&gt;='高考-分数线'!$C$3,L421&gt;='高考-分数线'!$I$3),36,IF(L421&gt;='高考-分数线'!$I$3,18,0))))</f>
        <v>0</v>
      </c>
      <c r="U421" s="33"/>
      <c r="V421" s="54" t="s">
        <v>77</v>
      </c>
      <c r="W421" s="9">
        <f t="shared" si="223"/>
        <v>0</v>
      </c>
      <c r="X421" s="54" t="s">
        <v>82</v>
      </c>
      <c r="Y421" s="9">
        <f t="shared" si="224"/>
        <v>0</v>
      </c>
      <c r="Z421" s="54" t="s">
        <v>90</v>
      </c>
      <c r="AA421" s="9">
        <f t="shared" si="225"/>
        <v>0</v>
      </c>
      <c r="AB421" s="54" t="s">
        <v>105</v>
      </c>
      <c r="AC421" s="9">
        <f t="shared" si="226"/>
        <v>0</v>
      </c>
      <c r="AD421" s="54" t="s">
        <v>108</v>
      </c>
      <c r="AE421" s="9">
        <f t="shared" si="227"/>
        <v>0</v>
      </c>
      <c r="AF421" s="54" t="s">
        <v>103</v>
      </c>
      <c r="AG421" s="9">
        <f t="shared" si="228"/>
        <v>0</v>
      </c>
      <c r="AH421" s="9"/>
      <c r="AI421" s="9" t="s">
        <v>75</v>
      </c>
      <c r="AJ421" s="9">
        <f t="shared" si="229"/>
        <v>0</v>
      </c>
      <c r="AK421" s="55" t="s">
        <v>79</v>
      </c>
      <c r="AL421" s="9">
        <f t="shared" si="230"/>
        <v>0</v>
      </c>
      <c r="AM421" s="9" t="s">
        <v>85</v>
      </c>
      <c r="AN421" s="9">
        <f t="shared" si="231"/>
        <v>0</v>
      </c>
      <c r="AO421" s="54" t="s">
        <v>107</v>
      </c>
      <c r="AP421" s="9">
        <f t="shared" si="232"/>
        <v>0</v>
      </c>
      <c r="AQ421" s="54" t="s">
        <v>111</v>
      </c>
      <c r="AR421" s="9">
        <f t="shared" si="233"/>
        <v>0</v>
      </c>
      <c r="AS421" s="54" t="s">
        <v>103</v>
      </c>
      <c r="AT421" s="9">
        <f t="shared" si="234"/>
        <v>0</v>
      </c>
      <c r="AU421" s="9"/>
      <c r="AV421" s="54" t="s">
        <v>75</v>
      </c>
      <c r="AW421" s="9">
        <f t="shared" si="235"/>
        <v>0</v>
      </c>
      <c r="AX421" s="54" t="s">
        <v>79</v>
      </c>
      <c r="AY421" s="9">
        <f t="shared" si="236"/>
        <v>0</v>
      </c>
      <c r="AZ421" s="54" t="s">
        <v>89</v>
      </c>
      <c r="BA421" s="9">
        <f t="shared" si="237"/>
        <v>0</v>
      </c>
      <c r="BB421" s="54" t="s">
        <v>123</v>
      </c>
      <c r="BC421" s="9">
        <f t="shared" si="238"/>
        <v>0</v>
      </c>
      <c r="BD421" s="54" t="s">
        <v>133</v>
      </c>
      <c r="BE421" s="9">
        <f t="shared" si="239"/>
        <v>0</v>
      </c>
      <c r="BF421" s="54" t="s">
        <v>103</v>
      </c>
      <c r="BG421" s="9">
        <f t="shared" si="240"/>
        <v>0</v>
      </c>
      <c r="BH421" s="9"/>
      <c r="BI421" s="54" t="s">
        <v>75</v>
      </c>
      <c r="BJ421" s="9">
        <f t="shared" si="241"/>
        <v>0</v>
      </c>
      <c r="BK421" s="55" t="s">
        <v>79</v>
      </c>
      <c r="BL421" s="9">
        <f t="shared" si="242"/>
        <v>0</v>
      </c>
      <c r="BM421" s="54" t="s">
        <v>89</v>
      </c>
      <c r="BN421" s="9">
        <f t="shared" si="243"/>
        <v>0</v>
      </c>
      <c r="BO421" s="54" t="s">
        <v>123</v>
      </c>
      <c r="BP421" s="9">
        <f t="shared" si="244"/>
        <v>0</v>
      </c>
      <c r="BQ421" s="54" t="s">
        <v>133</v>
      </c>
      <c r="BR421" s="9">
        <f t="shared" si="245"/>
        <v>0</v>
      </c>
      <c r="BS421" s="54" t="s">
        <v>103</v>
      </c>
      <c r="BT421" s="9">
        <f t="shared" si="246"/>
        <v>0</v>
      </c>
      <c r="BU421" s="9"/>
      <c r="BV421" s="54" t="s">
        <v>74</v>
      </c>
      <c r="BW421" s="9">
        <f t="shared" si="247"/>
        <v>0</v>
      </c>
      <c r="BX421" s="55" t="s">
        <v>139</v>
      </c>
      <c r="BY421" s="9">
        <f t="shared" si="248"/>
        <v>0</v>
      </c>
      <c r="BZ421" s="54" t="s">
        <v>86</v>
      </c>
      <c r="CA421" s="9">
        <f t="shared" si="249"/>
        <v>0</v>
      </c>
      <c r="CB421" s="54" t="s">
        <v>123</v>
      </c>
      <c r="CC421" s="9">
        <f t="shared" si="250"/>
        <v>0</v>
      </c>
      <c r="CD421" s="54" t="s">
        <v>111</v>
      </c>
      <c r="CE421" s="9">
        <f t="shared" si="251"/>
        <v>0</v>
      </c>
      <c r="CF421" s="54" t="s">
        <v>126</v>
      </c>
      <c r="CG421" s="9">
        <f t="shared" si="252"/>
        <v>0</v>
      </c>
      <c r="CH421" s="9"/>
      <c r="CI421" s="54" t="s">
        <v>74</v>
      </c>
      <c r="CJ421" s="9">
        <f t="shared" si="253"/>
        <v>0</v>
      </c>
      <c r="CK421" s="55" t="s">
        <v>139</v>
      </c>
      <c r="CL421" s="9">
        <f t="shared" si="254"/>
        <v>0</v>
      </c>
      <c r="CM421" s="54" t="s">
        <v>86</v>
      </c>
      <c r="CN421" s="9">
        <f t="shared" si="255"/>
        <v>0</v>
      </c>
      <c r="CO421" s="54" t="s">
        <v>123</v>
      </c>
      <c r="CP421" s="9">
        <f t="shared" si="256"/>
        <v>0</v>
      </c>
      <c r="CQ421" s="54" t="s">
        <v>111</v>
      </c>
      <c r="CR421" s="9">
        <f t="shared" si="257"/>
        <v>0</v>
      </c>
      <c r="CS421" s="54" t="s">
        <v>126</v>
      </c>
      <c r="CT421" s="9">
        <f t="shared" si="258"/>
        <v>0</v>
      </c>
    </row>
    <row r="422" spans="1:98" x14ac:dyDescent="0.15">
      <c r="A422" s="33" t="s">
        <v>994</v>
      </c>
      <c r="B422" s="34" t="s">
        <v>995</v>
      </c>
      <c r="C422" s="35" t="s">
        <v>170</v>
      </c>
      <c r="D422" s="35" t="s">
        <v>52</v>
      </c>
      <c r="E422" s="9"/>
      <c r="F422" s="36"/>
      <c r="G422" s="33">
        <v>75</v>
      </c>
      <c r="H422" s="9">
        <v>59</v>
      </c>
      <c r="I422" s="9">
        <v>68</v>
      </c>
      <c r="J422" s="9">
        <v>48</v>
      </c>
      <c r="K422" s="9">
        <v>41</v>
      </c>
      <c r="L422" s="9">
        <v>64</v>
      </c>
      <c r="M422" s="4">
        <f t="shared" si="222"/>
        <v>355</v>
      </c>
      <c r="N422" s="33"/>
      <c r="O422" s="9">
        <f>IF($D422="理科",IF(AND($M422&gt;='高考-分数线'!$C$2,$G422&gt;='高考-分数线'!$D$2),36,IF($G422&gt;='高考-分数线'!$D$2,18,0)),IF($D422="文科",IF(AND($M422&gt;='高考-分数线'!$C$3,$G422&gt;='高考-分数线'!$D$3),36,IF($G422&gt;='高考-分数线'!$D$3,18,0))))</f>
        <v>0</v>
      </c>
      <c r="P422" s="9">
        <f>IF($D422="理科",IF(AND($M422&gt;='高考-分数线'!$C$2,H422&gt;='高考-分数线'!$E$2),36,IF(H422&gt;='高考-分数线'!$E$2,18,0)),IF($D422="文科",IF(AND($M422&gt;='高考-分数线'!$C$3,H422&gt;='高考-分数线'!$E$3),36,IF(H422&gt;='高考-分数线'!$E$3,18,0))))</f>
        <v>0</v>
      </c>
      <c r="Q422" s="9">
        <f>IF($D422="理科",IF(AND($M422&gt;='高考-分数线'!$C$2,I422&gt;='高考-分数线'!$F$2),36,IF(I422&gt;='高考-分数线'!$F$2,18,0)),IF($D422="文科",IF(AND($M422&gt;='高考-分数线'!$C$3,I422&gt;='高考-分数线'!$F$3),36,IF(I422&gt;='高考-分数线'!$F$3,18,0))))</f>
        <v>0</v>
      </c>
      <c r="R422" s="9">
        <f>IF($D422="理科",IF(AND($M422&gt;='高考-分数线'!$C$2,J422&gt;='高考-分数线'!$G$2),36,IF(J422&gt;='高考-分数线'!$G$2,18,0)),IF($D422="文科",IF(AND($M422&gt;='高考-分数线'!$C$3,J422&gt;='高考-分数线'!$G$3),36,IF(J422&gt;='高考-分数线'!$G$3,18,0))))</f>
        <v>0</v>
      </c>
      <c r="S422" s="9">
        <f>IF($D422="理科",IF(AND($M422&gt;='高考-分数线'!$C$2,K422&gt;='高考-分数线'!$H$2),36,IF(K422&gt;='高考-分数线'!$H$2,18,0)),IF($D422="文科",IF(AND($M422&gt;='高考-分数线'!$C$3,K422&gt;='高考-分数线'!$H$3),36,IF(K422&gt;='高考-分数线'!$H$3,18,0))))</f>
        <v>0</v>
      </c>
      <c r="T422" s="9">
        <f>IF($D422="理科",IF(AND($M422&gt;='高考-分数线'!$C$2,L422&gt;='高考-分数线'!$I$2),36,IF(L422&gt;='高考-分数线'!$I$2,18,0)),IF($D422="文科",IF(AND($M422&gt;='高考-分数线'!$C$3,L422&gt;='高考-分数线'!$I$3),36,IF(L422&gt;='高考-分数线'!$I$3,18,0))))</f>
        <v>0</v>
      </c>
      <c r="U422" s="33"/>
      <c r="V422" s="54" t="s">
        <v>78</v>
      </c>
      <c r="W422" s="9">
        <f t="shared" si="223"/>
        <v>0</v>
      </c>
      <c r="X422" s="54" t="s">
        <v>79</v>
      </c>
      <c r="Y422" s="9">
        <f t="shared" si="224"/>
        <v>0</v>
      </c>
      <c r="Z422" s="54" t="s">
        <v>86</v>
      </c>
      <c r="AA422" s="9">
        <f t="shared" si="225"/>
        <v>0</v>
      </c>
      <c r="AB422" s="54" t="s">
        <v>105</v>
      </c>
      <c r="AC422" s="9">
        <f t="shared" si="226"/>
        <v>0</v>
      </c>
      <c r="AD422" s="54" t="s">
        <v>110</v>
      </c>
      <c r="AE422" s="9">
        <f t="shared" si="227"/>
        <v>0</v>
      </c>
      <c r="AF422" s="54" t="s">
        <v>112</v>
      </c>
      <c r="AG422" s="9">
        <f t="shared" si="228"/>
        <v>0</v>
      </c>
      <c r="AH422" s="9"/>
      <c r="AI422" s="9" t="s">
        <v>77</v>
      </c>
      <c r="AJ422" s="9">
        <f t="shared" si="229"/>
        <v>0</v>
      </c>
      <c r="AK422" s="55" t="s">
        <v>80</v>
      </c>
      <c r="AL422" s="9">
        <f t="shared" si="230"/>
        <v>0</v>
      </c>
      <c r="AM422" s="9" t="s">
        <v>90</v>
      </c>
      <c r="AN422" s="9">
        <f t="shared" si="231"/>
        <v>0</v>
      </c>
      <c r="AO422" s="54" t="s">
        <v>123</v>
      </c>
      <c r="AP422" s="9">
        <f t="shared" si="232"/>
        <v>0</v>
      </c>
      <c r="AQ422" s="54" t="s">
        <v>111</v>
      </c>
      <c r="AR422" s="9">
        <f t="shared" si="233"/>
        <v>0</v>
      </c>
      <c r="AS422" s="54" t="s">
        <v>112</v>
      </c>
      <c r="AT422" s="9">
        <f t="shared" si="234"/>
        <v>0</v>
      </c>
      <c r="AU422" s="9"/>
      <c r="AV422" s="54" t="s">
        <v>77</v>
      </c>
      <c r="AW422" s="9">
        <f t="shared" si="235"/>
        <v>0</v>
      </c>
      <c r="AX422" s="54" t="s">
        <v>80</v>
      </c>
      <c r="AY422" s="9">
        <f t="shared" si="236"/>
        <v>0</v>
      </c>
      <c r="AZ422" s="54" t="s">
        <v>90</v>
      </c>
      <c r="BA422" s="9">
        <f t="shared" si="237"/>
        <v>0</v>
      </c>
      <c r="BB422" s="54" t="s">
        <v>123</v>
      </c>
      <c r="BC422" s="9">
        <f t="shared" si="238"/>
        <v>0</v>
      </c>
      <c r="BD422" s="54" t="s">
        <v>111</v>
      </c>
      <c r="BE422" s="9">
        <f t="shared" si="239"/>
        <v>0</v>
      </c>
      <c r="BF422" s="54" t="s">
        <v>112</v>
      </c>
      <c r="BG422" s="9">
        <f t="shared" si="240"/>
        <v>0</v>
      </c>
      <c r="BH422" s="9"/>
      <c r="BI422" s="54" t="s">
        <v>77</v>
      </c>
      <c r="BJ422" s="9">
        <f t="shared" si="241"/>
        <v>0</v>
      </c>
      <c r="BK422" s="55" t="s">
        <v>80</v>
      </c>
      <c r="BL422" s="9">
        <f t="shared" si="242"/>
        <v>0</v>
      </c>
      <c r="BM422" s="54" t="s">
        <v>90</v>
      </c>
      <c r="BN422" s="9">
        <f t="shared" si="243"/>
        <v>0</v>
      </c>
      <c r="BO422" s="54" t="s">
        <v>123</v>
      </c>
      <c r="BP422" s="9">
        <f t="shared" si="244"/>
        <v>0</v>
      </c>
      <c r="BQ422" s="54" t="s">
        <v>111</v>
      </c>
      <c r="BR422" s="9">
        <f t="shared" si="245"/>
        <v>0</v>
      </c>
      <c r="BS422" s="54" t="s">
        <v>112</v>
      </c>
      <c r="BT422" s="9">
        <f t="shared" si="246"/>
        <v>0</v>
      </c>
      <c r="BU422" s="9"/>
      <c r="BV422" s="54" t="s">
        <v>73</v>
      </c>
      <c r="BW422" s="9">
        <f t="shared" si="247"/>
        <v>0</v>
      </c>
      <c r="BX422" s="55" t="s">
        <v>84</v>
      </c>
      <c r="BY422" s="9">
        <f t="shared" si="248"/>
        <v>0</v>
      </c>
      <c r="BZ422" s="54" t="s">
        <v>85</v>
      </c>
      <c r="CA422" s="9">
        <f t="shared" si="249"/>
        <v>0</v>
      </c>
      <c r="CB422" s="54" t="s">
        <v>105</v>
      </c>
      <c r="CC422" s="9">
        <f t="shared" si="250"/>
        <v>0</v>
      </c>
      <c r="CD422" s="54" t="s">
        <v>108</v>
      </c>
      <c r="CE422" s="9">
        <f t="shared" si="251"/>
        <v>0</v>
      </c>
      <c r="CF422" s="54" t="s">
        <v>112</v>
      </c>
      <c r="CG422" s="9">
        <f t="shared" si="252"/>
        <v>0</v>
      </c>
      <c r="CH422" s="9"/>
      <c r="CI422" s="54" t="s">
        <v>73</v>
      </c>
      <c r="CJ422" s="9">
        <f t="shared" si="253"/>
        <v>0</v>
      </c>
      <c r="CK422" s="55" t="s">
        <v>84</v>
      </c>
      <c r="CL422" s="9">
        <f t="shared" si="254"/>
        <v>0</v>
      </c>
      <c r="CM422" s="54" t="s">
        <v>85</v>
      </c>
      <c r="CN422" s="9">
        <f t="shared" si="255"/>
        <v>0</v>
      </c>
      <c r="CO422" s="54" t="s">
        <v>105</v>
      </c>
      <c r="CP422" s="9">
        <f t="shared" si="256"/>
        <v>0</v>
      </c>
      <c r="CQ422" s="54" t="s">
        <v>108</v>
      </c>
      <c r="CR422" s="9">
        <f t="shared" si="257"/>
        <v>0</v>
      </c>
      <c r="CS422" s="54" t="s">
        <v>112</v>
      </c>
      <c r="CT422" s="9">
        <f t="shared" si="258"/>
        <v>0</v>
      </c>
    </row>
    <row r="423" spans="1:98" x14ac:dyDescent="0.15">
      <c r="A423" s="33" t="s">
        <v>517</v>
      </c>
      <c r="B423" s="34" t="s">
        <v>996</v>
      </c>
      <c r="C423" s="35" t="s">
        <v>170</v>
      </c>
      <c r="D423" s="35" t="s">
        <v>52</v>
      </c>
      <c r="E423" s="9"/>
      <c r="F423" s="36"/>
      <c r="G423" s="33">
        <v>83</v>
      </c>
      <c r="H423" s="9">
        <v>45</v>
      </c>
      <c r="I423" s="9">
        <v>86</v>
      </c>
      <c r="J423" s="9">
        <v>53.5</v>
      </c>
      <c r="K423" s="9">
        <v>50</v>
      </c>
      <c r="L423" s="9">
        <v>37</v>
      </c>
      <c r="M423" s="4">
        <f t="shared" si="222"/>
        <v>354.5</v>
      </c>
      <c r="N423" s="33"/>
      <c r="O423" s="9">
        <f>IF($D423="理科",IF(AND($M423&gt;='高考-分数线'!$C$2,$G423&gt;='高考-分数线'!$D$2),36,IF($G423&gt;='高考-分数线'!$D$2,18,0)),IF($D423="文科",IF(AND($M423&gt;='高考-分数线'!$C$3,$G423&gt;='高考-分数线'!$D$3),36,IF($G423&gt;='高考-分数线'!$D$3,18,0))))</f>
        <v>0</v>
      </c>
      <c r="P423" s="9">
        <f>IF($D423="理科",IF(AND($M423&gt;='高考-分数线'!$C$2,H423&gt;='高考-分数线'!$E$2),36,IF(H423&gt;='高考-分数线'!$E$2,18,0)),IF($D423="文科",IF(AND($M423&gt;='高考-分数线'!$C$3,H423&gt;='高考-分数线'!$E$3),36,IF(H423&gt;='高考-分数线'!$E$3,18,0))))</f>
        <v>0</v>
      </c>
      <c r="Q423" s="9">
        <f>IF($D423="理科",IF(AND($M423&gt;='高考-分数线'!$C$2,I423&gt;='高考-分数线'!$F$2),36,IF(I423&gt;='高考-分数线'!$F$2,18,0)),IF($D423="文科",IF(AND($M423&gt;='高考-分数线'!$C$3,I423&gt;='高考-分数线'!$F$3),36,IF(I423&gt;='高考-分数线'!$F$3,18,0))))</f>
        <v>0</v>
      </c>
      <c r="R423" s="9">
        <f>IF($D423="理科",IF(AND($M423&gt;='高考-分数线'!$C$2,J423&gt;='高考-分数线'!$G$2),36,IF(J423&gt;='高考-分数线'!$G$2,18,0)),IF($D423="文科",IF(AND($M423&gt;='高考-分数线'!$C$3,J423&gt;='高考-分数线'!$G$3),36,IF(J423&gt;='高考-分数线'!$G$3,18,0))))</f>
        <v>0</v>
      </c>
      <c r="S423" s="9">
        <f>IF($D423="理科",IF(AND($M423&gt;='高考-分数线'!$C$2,K423&gt;='高考-分数线'!$H$2),36,IF(K423&gt;='高考-分数线'!$H$2,18,0)),IF($D423="文科",IF(AND($M423&gt;='高考-分数线'!$C$3,K423&gt;='高考-分数线'!$H$3),36,IF(K423&gt;='高考-分数线'!$H$3,18,0))))</f>
        <v>0</v>
      </c>
      <c r="T423" s="9">
        <f>IF($D423="理科",IF(AND($M423&gt;='高考-分数线'!$C$2,L423&gt;='高考-分数线'!$I$2),36,IF(L423&gt;='高考-分数线'!$I$2,18,0)),IF($D423="文科",IF(AND($M423&gt;='高考-分数线'!$C$3,L423&gt;='高考-分数线'!$I$3),36,IF(L423&gt;='高考-分数线'!$I$3,18,0))))</f>
        <v>0</v>
      </c>
      <c r="U423" s="33"/>
      <c r="V423" s="54" t="s">
        <v>75</v>
      </c>
      <c r="W423" s="9">
        <f t="shared" si="223"/>
        <v>0</v>
      </c>
      <c r="X423" s="54" t="s">
        <v>81</v>
      </c>
      <c r="Y423" s="9">
        <f t="shared" si="224"/>
        <v>0</v>
      </c>
      <c r="Z423" s="54" t="s">
        <v>87</v>
      </c>
      <c r="AA423" s="9">
        <f t="shared" si="225"/>
        <v>0</v>
      </c>
      <c r="AB423" s="54" t="s">
        <v>105</v>
      </c>
      <c r="AC423" s="9">
        <f t="shared" si="226"/>
        <v>0</v>
      </c>
      <c r="AD423" s="54" t="s">
        <v>111</v>
      </c>
      <c r="AE423" s="9">
        <f t="shared" si="227"/>
        <v>0</v>
      </c>
      <c r="AF423" s="54" t="s">
        <v>103</v>
      </c>
      <c r="AG423" s="9">
        <f t="shared" si="228"/>
        <v>0</v>
      </c>
      <c r="AH423" s="9"/>
      <c r="AI423" s="9" t="s">
        <v>77</v>
      </c>
      <c r="AJ423" s="9">
        <f t="shared" si="229"/>
        <v>0</v>
      </c>
      <c r="AK423" s="55" t="s">
        <v>84</v>
      </c>
      <c r="AL423" s="9">
        <f t="shared" si="230"/>
        <v>0</v>
      </c>
      <c r="AM423" s="9" t="s">
        <v>87</v>
      </c>
      <c r="AN423" s="9">
        <f t="shared" si="231"/>
        <v>0</v>
      </c>
      <c r="AO423" s="54" t="s">
        <v>105</v>
      </c>
      <c r="AP423" s="9">
        <f t="shared" si="232"/>
        <v>0</v>
      </c>
      <c r="AQ423" s="54" t="s">
        <v>110</v>
      </c>
      <c r="AR423" s="9">
        <f t="shared" si="233"/>
        <v>0</v>
      </c>
      <c r="AS423" s="54" t="s">
        <v>103</v>
      </c>
      <c r="AT423" s="9">
        <f t="shared" si="234"/>
        <v>0</v>
      </c>
      <c r="AU423" s="9"/>
      <c r="AV423" s="54" t="s">
        <v>76</v>
      </c>
      <c r="AW423" s="9">
        <f t="shared" si="235"/>
        <v>0</v>
      </c>
      <c r="AX423" s="54" t="s">
        <v>84</v>
      </c>
      <c r="AY423" s="9">
        <f t="shared" si="236"/>
        <v>0</v>
      </c>
      <c r="AZ423" s="54" t="s">
        <v>87</v>
      </c>
      <c r="BA423" s="9">
        <f t="shared" si="237"/>
        <v>0</v>
      </c>
      <c r="BB423" s="54" t="s">
        <v>105</v>
      </c>
      <c r="BC423" s="9">
        <f t="shared" si="238"/>
        <v>0</v>
      </c>
      <c r="BD423" s="54" t="s">
        <v>128</v>
      </c>
      <c r="BE423" s="9">
        <f t="shared" si="239"/>
        <v>0</v>
      </c>
      <c r="BF423" s="54" t="s">
        <v>103</v>
      </c>
      <c r="BG423" s="9">
        <f t="shared" si="240"/>
        <v>0</v>
      </c>
      <c r="BH423" s="9"/>
      <c r="BI423" s="54" t="s">
        <v>76</v>
      </c>
      <c r="BJ423" s="9">
        <f t="shared" si="241"/>
        <v>0</v>
      </c>
      <c r="BK423" s="55" t="s">
        <v>84</v>
      </c>
      <c r="BL423" s="9">
        <f t="shared" si="242"/>
        <v>0</v>
      </c>
      <c r="BM423" s="54" t="s">
        <v>87</v>
      </c>
      <c r="BN423" s="9">
        <f t="shared" si="243"/>
        <v>0</v>
      </c>
      <c r="BO423" s="54" t="s">
        <v>105</v>
      </c>
      <c r="BP423" s="9">
        <f t="shared" si="244"/>
        <v>0</v>
      </c>
      <c r="BQ423" s="54" t="s">
        <v>128</v>
      </c>
      <c r="BR423" s="9">
        <f t="shared" si="245"/>
        <v>0</v>
      </c>
      <c r="BS423" s="54" t="s">
        <v>103</v>
      </c>
      <c r="BT423" s="9">
        <f t="shared" si="246"/>
        <v>0</v>
      </c>
      <c r="BU423" s="9"/>
      <c r="BV423" s="54" t="s">
        <v>74</v>
      </c>
      <c r="BW423" s="9">
        <f t="shared" si="247"/>
        <v>0</v>
      </c>
      <c r="BX423" s="55" t="s">
        <v>139</v>
      </c>
      <c r="BY423" s="9">
        <f t="shared" si="248"/>
        <v>0</v>
      </c>
      <c r="BZ423" s="54" t="s">
        <v>86</v>
      </c>
      <c r="CA423" s="9">
        <f t="shared" si="249"/>
        <v>0</v>
      </c>
      <c r="CB423" s="54" t="s">
        <v>123</v>
      </c>
      <c r="CC423" s="9">
        <f t="shared" si="250"/>
        <v>0</v>
      </c>
      <c r="CD423" s="54" t="s">
        <v>111</v>
      </c>
      <c r="CE423" s="9">
        <f t="shared" si="251"/>
        <v>0</v>
      </c>
      <c r="CF423" s="54" t="s">
        <v>126</v>
      </c>
      <c r="CG423" s="9">
        <f t="shared" si="252"/>
        <v>0</v>
      </c>
      <c r="CH423" s="9"/>
      <c r="CI423" s="54" t="s">
        <v>74</v>
      </c>
      <c r="CJ423" s="9">
        <f t="shared" si="253"/>
        <v>0</v>
      </c>
      <c r="CK423" s="55" t="s">
        <v>139</v>
      </c>
      <c r="CL423" s="9">
        <f t="shared" si="254"/>
        <v>0</v>
      </c>
      <c r="CM423" s="54" t="s">
        <v>86</v>
      </c>
      <c r="CN423" s="9">
        <f t="shared" si="255"/>
        <v>0</v>
      </c>
      <c r="CO423" s="54" t="s">
        <v>123</v>
      </c>
      <c r="CP423" s="9">
        <f t="shared" si="256"/>
        <v>0</v>
      </c>
      <c r="CQ423" s="54" t="s">
        <v>111</v>
      </c>
      <c r="CR423" s="9">
        <f t="shared" si="257"/>
        <v>0</v>
      </c>
      <c r="CS423" s="54" t="s">
        <v>126</v>
      </c>
      <c r="CT423" s="9">
        <f t="shared" si="258"/>
        <v>0</v>
      </c>
    </row>
    <row r="424" spans="1:98" x14ac:dyDescent="0.15">
      <c r="A424" s="33" t="s">
        <v>997</v>
      </c>
      <c r="B424" s="34" t="s">
        <v>998</v>
      </c>
      <c r="C424" s="35" t="s">
        <v>170</v>
      </c>
      <c r="D424" s="35" t="s">
        <v>52</v>
      </c>
      <c r="E424" s="9"/>
      <c r="F424" s="36"/>
      <c r="G424" s="33">
        <v>94</v>
      </c>
      <c r="H424" s="9">
        <v>58</v>
      </c>
      <c r="I424" s="9">
        <v>73</v>
      </c>
      <c r="J424" s="9">
        <v>53</v>
      </c>
      <c r="K424" s="9">
        <v>27.5</v>
      </c>
      <c r="L424" s="9">
        <v>47</v>
      </c>
      <c r="M424" s="4">
        <f t="shared" si="222"/>
        <v>352.5</v>
      </c>
      <c r="N424" s="33"/>
      <c r="O424" s="9">
        <f>IF($D424="理科",IF(AND($M424&gt;='高考-分数线'!$C$2,$G424&gt;='高考-分数线'!$D$2),36,IF($G424&gt;='高考-分数线'!$D$2,18,0)),IF($D424="文科",IF(AND($M424&gt;='高考-分数线'!$C$3,$G424&gt;='高考-分数线'!$D$3),36,IF($G424&gt;='高考-分数线'!$D$3,18,0))))</f>
        <v>0</v>
      </c>
      <c r="P424" s="9">
        <f>IF($D424="理科",IF(AND($M424&gt;='高考-分数线'!$C$2,H424&gt;='高考-分数线'!$E$2),36,IF(H424&gt;='高考-分数线'!$E$2,18,0)),IF($D424="文科",IF(AND($M424&gt;='高考-分数线'!$C$3,H424&gt;='高考-分数线'!$E$3),36,IF(H424&gt;='高考-分数线'!$E$3,18,0))))</f>
        <v>0</v>
      </c>
      <c r="Q424" s="9">
        <f>IF($D424="理科",IF(AND($M424&gt;='高考-分数线'!$C$2,I424&gt;='高考-分数线'!$F$2),36,IF(I424&gt;='高考-分数线'!$F$2,18,0)),IF($D424="文科",IF(AND($M424&gt;='高考-分数线'!$C$3,I424&gt;='高考-分数线'!$F$3),36,IF(I424&gt;='高考-分数线'!$F$3,18,0))))</f>
        <v>0</v>
      </c>
      <c r="R424" s="9">
        <f>IF($D424="理科",IF(AND($M424&gt;='高考-分数线'!$C$2,J424&gt;='高考-分数线'!$G$2),36,IF(J424&gt;='高考-分数线'!$G$2,18,0)),IF($D424="文科",IF(AND($M424&gt;='高考-分数线'!$C$3,J424&gt;='高考-分数线'!$G$3),36,IF(J424&gt;='高考-分数线'!$G$3,18,0))))</f>
        <v>0</v>
      </c>
      <c r="S424" s="9">
        <f>IF($D424="理科",IF(AND($M424&gt;='高考-分数线'!$C$2,K424&gt;='高考-分数线'!$H$2),36,IF(K424&gt;='高考-分数线'!$H$2,18,0)),IF($D424="文科",IF(AND($M424&gt;='高考-分数线'!$C$3,K424&gt;='高考-分数线'!$H$3),36,IF(K424&gt;='高考-分数线'!$H$3,18,0))))</f>
        <v>0</v>
      </c>
      <c r="T424" s="9">
        <f>IF($D424="理科",IF(AND($M424&gt;='高考-分数线'!$C$2,L424&gt;='高考-分数线'!$I$2),36,IF(L424&gt;='高考-分数线'!$I$2,18,0)),IF($D424="文科",IF(AND($M424&gt;='高考-分数线'!$C$3,L424&gt;='高考-分数线'!$I$3),36,IF(L424&gt;='高考-分数线'!$I$3,18,0))))</f>
        <v>0</v>
      </c>
      <c r="U424" s="33"/>
      <c r="V424" s="54" t="s">
        <v>78</v>
      </c>
      <c r="W424" s="9">
        <f t="shared" si="223"/>
        <v>0</v>
      </c>
      <c r="X424" s="54" t="s">
        <v>79</v>
      </c>
      <c r="Y424" s="9">
        <f t="shared" si="224"/>
        <v>0</v>
      </c>
      <c r="Z424" s="54" t="s">
        <v>86</v>
      </c>
      <c r="AA424" s="9">
        <f t="shared" si="225"/>
        <v>0</v>
      </c>
      <c r="AB424" s="54" t="s">
        <v>105</v>
      </c>
      <c r="AC424" s="9">
        <f t="shared" si="226"/>
        <v>0</v>
      </c>
      <c r="AD424" s="54" t="s">
        <v>110</v>
      </c>
      <c r="AE424" s="9">
        <f t="shared" si="227"/>
        <v>0</v>
      </c>
      <c r="AF424" s="54" t="s">
        <v>112</v>
      </c>
      <c r="AG424" s="9">
        <f t="shared" si="228"/>
        <v>0</v>
      </c>
      <c r="AH424" s="9"/>
      <c r="AI424" s="9" t="s">
        <v>77</v>
      </c>
      <c r="AJ424" s="9">
        <f t="shared" si="229"/>
        <v>0</v>
      </c>
      <c r="AK424" s="55" t="s">
        <v>80</v>
      </c>
      <c r="AL424" s="9">
        <f t="shared" si="230"/>
        <v>0</v>
      </c>
      <c r="AM424" s="9" t="s">
        <v>90</v>
      </c>
      <c r="AN424" s="9">
        <f t="shared" si="231"/>
        <v>0</v>
      </c>
      <c r="AO424" s="54" t="s">
        <v>105</v>
      </c>
      <c r="AP424" s="9">
        <f t="shared" si="232"/>
        <v>0</v>
      </c>
      <c r="AQ424" s="54" t="s">
        <v>110</v>
      </c>
      <c r="AR424" s="9">
        <f t="shared" si="233"/>
        <v>0</v>
      </c>
      <c r="AS424" s="54" t="s">
        <v>103</v>
      </c>
      <c r="AT424" s="9">
        <f t="shared" si="234"/>
        <v>0</v>
      </c>
      <c r="AU424" s="9"/>
      <c r="AV424" s="54" t="s">
        <v>73</v>
      </c>
      <c r="AW424" s="9">
        <f t="shared" si="235"/>
        <v>0</v>
      </c>
      <c r="AX424" s="54" t="s">
        <v>132</v>
      </c>
      <c r="AY424" s="9">
        <f t="shared" si="236"/>
        <v>0</v>
      </c>
      <c r="AZ424" s="54" t="s">
        <v>86</v>
      </c>
      <c r="BA424" s="9">
        <f t="shared" si="237"/>
        <v>0</v>
      </c>
      <c r="BB424" s="54" t="s">
        <v>105</v>
      </c>
      <c r="BC424" s="9">
        <f t="shared" si="238"/>
        <v>0</v>
      </c>
      <c r="BD424" s="54" t="s">
        <v>128</v>
      </c>
      <c r="BE424" s="9">
        <f t="shared" si="239"/>
        <v>0</v>
      </c>
      <c r="BF424" s="54" t="s">
        <v>103</v>
      </c>
      <c r="BG424" s="9">
        <f t="shared" si="240"/>
        <v>0</v>
      </c>
      <c r="BH424" s="9"/>
      <c r="BI424" s="54" t="s">
        <v>73</v>
      </c>
      <c r="BJ424" s="9">
        <f t="shared" si="241"/>
        <v>0</v>
      </c>
      <c r="BK424" s="55" t="s">
        <v>132</v>
      </c>
      <c r="BL424" s="9">
        <f t="shared" si="242"/>
        <v>0</v>
      </c>
      <c r="BM424" s="54" t="s">
        <v>86</v>
      </c>
      <c r="BN424" s="9">
        <f t="shared" si="243"/>
        <v>0</v>
      </c>
      <c r="BO424" s="54" t="s">
        <v>105</v>
      </c>
      <c r="BP424" s="9">
        <f t="shared" si="244"/>
        <v>0</v>
      </c>
      <c r="BQ424" s="54" t="s">
        <v>128</v>
      </c>
      <c r="BR424" s="9">
        <f t="shared" si="245"/>
        <v>0</v>
      </c>
      <c r="BS424" s="54" t="s">
        <v>103</v>
      </c>
      <c r="BT424" s="9">
        <f t="shared" si="246"/>
        <v>0</v>
      </c>
      <c r="BU424" s="9"/>
      <c r="BV424" s="54" t="s">
        <v>75</v>
      </c>
      <c r="BW424" s="9">
        <f t="shared" si="247"/>
        <v>0</v>
      </c>
      <c r="BX424" s="55" t="s">
        <v>139</v>
      </c>
      <c r="BY424" s="9">
        <f t="shared" si="248"/>
        <v>0</v>
      </c>
      <c r="BZ424" s="54" t="s">
        <v>89</v>
      </c>
      <c r="CA424" s="9">
        <f t="shared" si="249"/>
        <v>0</v>
      </c>
      <c r="CB424" s="54" t="s">
        <v>123</v>
      </c>
      <c r="CC424" s="9">
        <f t="shared" si="250"/>
        <v>0</v>
      </c>
      <c r="CD424" s="54" t="s">
        <v>111</v>
      </c>
      <c r="CE424" s="9">
        <f t="shared" si="251"/>
        <v>0</v>
      </c>
      <c r="CF424" s="54" t="s">
        <v>126</v>
      </c>
      <c r="CG424" s="9">
        <f t="shared" si="252"/>
        <v>0</v>
      </c>
      <c r="CH424" s="9"/>
      <c r="CI424" s="54" t="s">
        <v>75</v>
      </c>
      <c r="CJ424" s="9">
        <f t="shared" si="253"/>
        <v>0</v>
      </c>
      <c r="CK424" s="55" t="s">
        <v>139</v>
      </c>
      <c r="CL424" s="9">
        <f t="shared" si="254"/>
        <v>0</v>
      </c>
      <c r="CM424" s="54" t="s">
        <v>89</v>
      </c>
      <c r="CN424" s="9">
        <f t="shared" si="255"/>
        <v>0</v>
      </c>
      <c r="CO424" s="54" t="s">
        <v>123</v>
      </c>
      <c r="CP424" s="9">
        <f t="shared" si="256"/>
        <v>0</v>
      </c>
      <c r="CQ424" s="54" t="s">
        <v>111</v>
      </c>
      <c r="CR424" s="9">
        <f t="shared" si="257"/>
        <v>0</v>
      </c>
      <c r="CS424" s="54" t="s">
        <v>126</v>
      </c>
      <c r="CT424" s="9">
        <f t="shared" si="258"/>
        <v>0</v>
      </c>
    </row>
    <row r="425" spans="1:98" x14ac:dyDescent="0.15">
      <c r="A425" s="33" t="s">
        <v>999</v>
      </c>
      <c r="B425" s="34" t="s">
        <v>1000</v>
      </c>
      <c r="C425" s="35" t="s">
        <v>170</v>
      </c>
      <c r="D425" s="35" t="s">
        <v>52</v>
      </c>
      <c r="E425" s="9"/>
      <c r="F425" s="36"/>
      <c r="G425" s="33">
        <v>88</v>
      </c>
      <c r="H425" s="9">
        <v>34</v>
      </c>
      <c r="I425" s="9">
        <v>112</v>
      </c>
      <c r="J425" s="9">
        <v>39</v>
      </c>
      <c r="K425" s="9">
        <v>33</v>
      </c>
      <c r="L425" s="9">
        <v>45</v>
      </c>
      <c r="M425" s="4">
        <f t="shared" si="222"/>
        <v>351</v>
      </c>
      <c r="N425" s="33"/>
      <c r="O425" s="9">
        <f>IF($D425="理科",IF(AND($M425&gt;='高考-分数线'!$C$2,$G425&gt;='高考-分数线'!$D$2),36,IF($G425&gt;='高考-分数线'!$D$2,18,0)),IF($D425="文科",IF(AND($M425&gt;='高考-分数线'!$C$3,$G425&gt;='高考-分数线'!$D$3),36,IF($G425&gt;='高考-分数线'!$D$3,18,0))))</f>
        <v>0</v>
      </c>
      <c r="P425" s="9">
        <f>IF($D425="理科",IF(AND($M425&gt;='高考-分数线'!$C$2,H425&gt;='高考-分数线'!$E$2),36,IF(H425&gt;='高考-分数线'!$E$2,18,0)),IF($D425="文科",IF(AND($M425&gt;='高考-分数线'!$C$3,H425&gt;='高考-分数线'!$E$3),36,IF(H425&gt;='高考-分数线'!$E$3,18,0))))</f>
        <v>0</v>
      </c>
      <c r="Q425" s="9">
        <f>IF($D425="理科",IF(AND($M425&gt;='高考-分数线'!$C$2,I425&gt;='高考-分数线'!$F$2),36,IF(I425&gt;='高考-分数线'!$F$2,18,0)),IF($D425="文科",IF(AND($M425&gt;='高考-分数线'!$C$3,I425&gt;='高考-分数线'!$F$3),36,IF(I425&gt;='高考-分数线'!$F$3,18,0))))</f>
        <v>18</v>
      </c>
      <c r="R425" s="9">
        <f>IF($D425="理科",IF(AND($M425&gt;='高考-分数线'!$C$2,J425&gt;='高考-分数线'!$G$2),36,IF(J425&gt;='高考-分数线'!$G$2,18,0)),IF($D425="文科",IF(AND($M425&gt;='高考-分数线'!$C$3,J425&gt;='高考-分数线'!$G$3),36,IF(J425&gt;='高考-分数线'!$G$3,18,0))))</f>
        <v>0</v>
      </c>
      <c r="S425" s="9">
        <f>IF($D425="理科",IF(AND($M425&gt;='高考-分数线'!$C$2,K425&gt;='高考-分数线'!$H$2),36,IF(K425&gt;='高考-分数线'!$H$2,18,0)),IF($D425="文科",IF(AND($M425&gt;='高考-分数线'!$C$3,K425&gt;='高考-分数线'!$H$3),36,IF(K425&gt;='高考-分数线'!$H$3,18,0))))</f>
        <v>0</v>
      </c>
      <c r="T425" s="9">
        <f>IF($D425="理科",IF(AND($M425&gt;='高考-分数线'!$C$2,L425&gt;='高考-分数线'!$I$2),36,IF(L425&gt;='高考-分数线'!$I$2,18,0)),IF($D425="文科",IF(AND($M425&gt;='高考-分数线'!$C$3,L425&gt;='高考-分数线'!$I$3),36,IF(L425&gt;='高考-分数线'!$I$3,18,0))))</f>
        <v>0</v>
      </c>
      <c r="U425" s="33"/>
      <c r="V425" s="54" t="s">
        <v>78</v>
      </c>
      <c r="W425" s="9">
        <f t="shared" si="223"/>
        <v>0</v>
      </c>
      <c r="X425" s="54" t="s">
        <v>79</v>
      </c>
      <c r="Y425" s="9">
        <f t="shared" si="224"/>
        <v>0</v>
      </c>
      <c r="Z425" s="54" t="s">
        <v>86</v>
      </c>
      <c r="AA425" s="9">
        <f t="shared" si="225"/>
        <v>1.8</v>
      </c>
      <c r="AB425" s="54" t="s">
        <v>105</v>
      </c>
      <c r="AC425" s="9">
        <f t="shared" si="226"/>
        <v>0</v>
      </c>
      <c r="AD425" s="54" t="s">
        <v>110</v>
      </c>
      <c r="AE425" s="9">
        <f t="shared" si="227"/>
        <v>0</v>
      </c>
      <c r="AF425" s="54" t="s">
        <v>112</v>
      </c>
      <c r="AG425" s="9">
        <f t="shared" si="228"/>
        <v>0</v>
      </c>
      <c r="AH425" s="9"/>
      <c r="AI425" s="9" t="s">
        <v>73</v>
      </c>
      <c r="AJ425" s="9">
        <f t="shared" si="229"/>
        <v>0</v>
      </c>
      <c r="AK425" s="55" t="s">
        <v>79</v>
      </c>
      <c r="AL425" s="9">
        <f t="shared" si="230"/>
        <v>0</v>
      </c>
      <c r="AM425" s="9" t="s">
        <v>87</v>
      </c>
      <c r="AN425" s="9">
        <f t="shared" si="231"/>
        <v>1.8</v>
      </c>
      <c r="AO425" s="54" t="s">
        <v>105</v>
      </c>
      <c r="AP425" s="9">
        <f t="shared" si="232"/>
        <v>0</v>
      </c>
      <c r="AQ425" s="54" t="s">
        <v>111</v>
      </c>
      <c r="AR425" s="9">
        <f t="shared" si="233"/>
        <v>0</v>
      </c>
      <c r="AS425" s="54" t="s">
        <v>103</v>
      </c>
      <c r="AT425" s="9">
        <f t="shared" si="234"/>
        <v>0</v>
      </c>
      <c r="AU425" s="9"/>
      <c r="AV425" s="54" t="s">
        <v>76</v>
      </c>
      <c r="AW425" s="9">
        <f t="shared" si="235"/>
        <v>0</v>
      </c>
      <c r="AX425" s="54" t="s">
        <v>79</v>
      </c>
      <c r="AY425" s="9">
        <f t="shared" si="236"/>
        <v>0</v>
      </c>
      <c r="AZ425" s="54" t="s">
        <v>87</v>
      </c>
      <c r="BA425" s="9">
        <f t="shared" si="237"/>
        <v>2.7</v>
      </c>
      <c r="BB425" s="54" t="s">
        <v>105</v>
      </c>
      <c r="BC425" s="9">
        <f t="shared" si="238"/>
        <v>0</v>
      </c>
      <c r="BD425" s="54" t="s">
        <v>111</v>
      </c>
      <c r="BE425" s="9">
        <f t="shared" si="239"/>
        <v>0</v>
      </c>
      <c r="BF425" s="54" t="s">
        <v>112</v>
      </c>
      <c r="BG425" s="9">
        <f t="shared" si="240"/>
        <v>0</v>
      </c>
      <c r="BH425" s="9"/>
      <c r="BI425" s="54" t="s">
        <v>76</v>
      </c>
      <c r="BJ425" s="9">
        <f t="shared" si="241"/>
        <v>0</v>
      </c>
      <c r="BK425" s="55" t="s">
        <v>79</v>
      </c>
      <c r="BL425" s="9">
        <f t="shared" si="242"/>
        <v>0</v>
      </c>
      <c r="BM425" s="54" t="s">
        <v>87</v>
      </c>
      <c r="BN425" s="9">
        <f t="shared" si="243"/>
        <v>2.7</v>
      </c>
      <c r="BO425" s="54" t="s">
        <v>105</v>
      </c>
      <c r="BP425" s="9">
        <f t="shared" si="244"/>
        <v>0</v>
      </c>
      <c r="BQ425" s="54" t="s">
        <v>111</v>
      </c>
      <c r="BR425" s="9">
        <f t="shared" si="245"/>
        <v>0</v>
      </c>
      <c r="BS425" s="54" t="s">
        <v>112</v>
      </c>
      <c r="BT425" s="9">
        <f t="shared" si="246"/>
        <v>0</v>
      </c>
      <c r="BU425" s="9"/>
      <c r="BV425" s="54" t="s">
        <v>74</v>
      </c>
      <c r="BW425" s="9">
        <f t="shared" si="247"/>
        <v>0</v>
      </c>
      <c r="BX425" s="55" t="s">
        <v>139</v>
      </c>
      <c r="BY425" s="9">
        <f t="shared" si="248"/>
        <v>0</v>
      </c>
      <c r="BZ425" s="54" t="s">
        <v>86</v>
      </c>
      <c r="CA425" s="9">
        <f t="shared" si="249"/>
        <v>4.5</v>
      </c>
      <c r="CB425" s="54" t="s">
        <v>123</v>
      </c>
      <c r="CC425" s="9">
        <f t="shared" si="250"/>
        <v>0</v>
      </c>
      <c r="CD425" s="54" t="s">
        <v>111</v>
      </c>
      <c r="CE425" s="9">
        <f t="shared" si="251"/>
        <v>0</v>
      </c>
      <c r="CF425" s="54" t="s">
        <v>126</v>
      </c>
      <c r="CG425" s="9">
        <f t="shared" si="252"/>
        <v>0</v>
      </c>
      <c r="CH425" s="9"/>
      <c r="CI425" s="54" t="s">
        <v>74</v>
      </c>
      <c r="CJ425" s="9">
        <f t="shared" si="253"/>
        <v>0</v>
      </c>
      <c r="CK425" s="55" t="s">
        <v>139</v>
      </c>
      <c r="CL425" s="9">
        <f t="shared" si="254"/>
        <v>0</v>
      </c>
      <c r="CM425" s="54" t="s">
        <v>86</v>
      </c>
      <c r="CN425" s="9">
        <f t="shared" si="255"/>
        <v>4.5</v>
      </c>
      <c r="CO425" s="54" t="s">
        <v>123</v>
      </c>
      <c r="CP425" s="9">
        <f t="shared" si="256"/>
        <v>0</v>
      </c>
      <c r="CQ425" s="54" t="s">
        <v>111</v>
      </c>
      <c r="CR425" s="9">
        <f t="shared" si="257"/>
        <v>0</v>
      </c>
      <c r="CS425" s="54" t="s">
        <v>126</v>
      </c>
      <c r="CT425" s="9">
        <f t="shared" si="258"/>
        <v>0</v>
      </c>
    </row>
    <row r="426" spans="1:98" x14ac:dyDescent="0.15">
      <c r="A426" s="33" t="s">
        <v>1001</v>
      </c>
      <c r="B426" s="34" t="s">
        <v>1002</v>
      </c>
      <c r="C426" s="35" t="s">
        <v>346</v>
      </c>
      <c r="D426" s="35" t="s">
        <v>52</v>
      </c>
      <c r="E426" s="9"/>
      <c r="F426" s="36"/>
      <c r="G426" s="33">
        <v>77</v>
      </c>
      <c r="H426" s="9">
        <v>51</v>
      </c>
      <c r="I426" s="9">
        <v>86</v>
      </c>
      <c r="J426" s="9">
        <v>48.5</v>
      </c>
      <c r="K426" s="9">
        <v>40.5</v>
      </c>
      <c r="L426" s="9">
        <v>48</v>
      </c>
      <c r="M426" s="4">
        <f t="shared" si="222"/>
        <v>351</v>
      </c>
      <c r="N426" s="33"/>
      <c r="O426" s="9">
        <f>IF($D426="理科",IF(AND($M426&gt;='高考-分数线'!$C$2,$G426&gt;='高考-分数线'!$D$2),36,IF($G426&gt;='高考-分数线'!$D$2,18,0)),IF($D426="文科",IF(AND($M426&gt;='高考-分数线'!$C$3,$G426&gt;='高考-分数线'!$D$3),36,IF($G426&gt;='高考-分数线'!$D$3,18,0))))</f>
        <v>0</v>
      </c>
      <c r="P426" s="9">
        <f>IF($D426="理科",IF(AND($M426&gt;='高考-分数线'!$C$2,H426&gt;='高考-分数线'!$E$2),36,IF(H426&gt;='高考-分数线'!$E$2,18,0)),IF($D426="文科",IF(AND($M426&gt;='高考-分数线'!$C$3,H426&gt;='高考-分数线'!$E$3),36,IF(H426&gt;='高考-分数线'!$E$3,18,0))))</f>
        <v>0</v>
      </c>
      <c r="Q426" s="9">
        <f>IF($D426="理科",IF(AND($M426&gt;='高考-分数线'!$C$2,I426&gt;='高考-分数线'!$F$2),36,IF(I426&gt;='高考-分数线'!$F$2,18,0)),IF($D426="文科",IF(AND($M426&gt;='高考-分数线'!$C$3,I426&gt;='高考-分数线'!$F$3),36,IF(I426&gt;='高考-分数线'!$F$3,18,0))))</f>
        <v>0</v>
      </c>
      <c r="R426" s="9">
        <f>IF($D426="理科",IF(AND($M426&gt;='高考-分数线'!$C$2,J426&gt;='高考-分数线'!$G$2),36,IF(J426&gt;='高考-分数线'!$G$2,18,0)),IF($D426="文科",IF(AND($M426&gt;='高考-分数线'!$C$3,J426&gt;='高考-分数线'!$G$3),36,IF(J426&gt;='高考-分数线'!$G$3,18,0))))</f>
        <v>0</v>
      </c>
      <c r="S426" s="9">
        <f>IF($D426="理科",IF(AND($M426&gt;='高考-分数线'!$C$2,K426&gt;='高考-分数线'!$H$2),36,IF(K426&gt;='高考-分数线'!$H$2,18,0)),IF($D426="文科",IF(AND($M426&gt;='高考-分数线'!$C$3,K426&gt;='高考-分数线'!$H$3),36,IF(K426&gt;='高考-分数线'!$H$3,18,0))))</f>
        <v>0</v>
      </c>
      <c r="T426" s="9">
        <f>IF($D426="理科",IF(AND($M426&gt;='高考-分数线'!$C$2,L426&gt;='高考-分数线'!$I$2),36,IF(L426&gt;='高考-分数线'!$I$2,18,0)),IF($D426="文科",IF(AND($M426&gt;='高考-分数线'!$C$3,L426&gt;='高考-分数线'!$I$3),36,IF(L426&gt;='高考-分数线'!$I$3,18,0))))</f>
        <v>0</v>
      </c>
      <c r="U426" s="33"/>
      <c r="V426" s="54" t="s">
        <v>73</v>
      </c>
      <c r="W426" s="9">
        <f t="shared" si="223"/>
        <v>0</v>
      </c>
      <c r="X426" s="54" t="s">
        <v>80</v>
      </c>
      <c r="Y426" s="9">
        <f t="shared" si="224"/>
        <v>0</v>
      </c>
      <c r="Z426" s="54" t="s">
        <v>89</v>
      </c>
      <c r="AA426" s="9">
        <f t="shared" si="225"/>
        <v>0</v>
      </c>
      <c r="AB426" s="54" t="s">
        <v>123</v>
      </c>
      <c r="AC426" s="9">
        <f t="shared" si="226"/>
        <v>0</v>
      </c>
      <c r="AD426" s="54" t="s">
        <v>110</v>
      </c>
      <c r="AE426" s="9">
        <f t="shared" si="227"/>
        <v>0</v>
      </c>
      <c r="AF426" s="54" t="s">
        <v>103</v>
      </c>
      <c r="AG426" s="9">
        <f t="shared" si="228"/>
        <v>0</v>
      </c>
      <c r="AH426" s="9"/>
      <c r="AI426" s="9" t="s">
        <v>75</v>
      </c>
      <c r="AJ426" s="9">
        <f t="shared" si="229"/>
        <v>0</v>
      </c>
      <c r="AK426" s="55" t="s">
        <v>79</v>
      </c>
      <c r="AL426" s="9">
        <f t="shared" si="230"/>
        <v>0</v>
      </c>
      <c r="AM426" s="9" t="s">
        <v>85</v>
      </c>
      <c r="AN426" s="9">
        <f t="shared" si="231"/>
        <v>0</v>
      </c>
      <c r="AO426" s="54" t="s">
        <v>105</v>
      </c>
      <c r="AP426" s="9">
        <f t="shared" si="232"/>
        <v>0</v>
      </c>
      <c r="AQ426" s="54" t="s">
        <v>110</v>
      </c>
      <c r="AR426" s="9">
        <f t="shared" si="233"/>
        <v>0</v>
      </c>
      <c r="AS426" s="54" t="s">
        <v>103</v>
      </c>
      <c r="AT426" s="9">
        <f t="shared" si="234"/>
        <v>0</v>
      </c>
      <c r="AU426" s="9"/>
      <c r="AV426" s="54" t="s">
        <v>75</v>
      </c>
      <c r="AW426" s="9">
        <f t="shared" si="235"/>
        <v>0</v>
      </c>
      <c r="AX426" s="54" t="s">
        <v>79</v>
      </c>
      <c r="AY426" s="9">
        <f t="shared" si="236"/>
        <v>0</v>
      </c>
      <c r="AZ426" s="54" t="s">
        <v>89</v>
      </c>
      <c r="BA426" s="9">
        <f t="shared" si="237"/>
        <v>0</v>
      </c>
      <c r="BB426" s="54" t="s">
        <v>107</v>
      </c>
      <c r="BC426" s="9">
        <f t="shared" si="238"/>
        <v>0</v>
      </c>
      <c r="BD426" s="54" t="s">
        <v>128</v>
      </c>
      <c r="BE426" s="9">
        <f t="shared" si="239"/>
        <v>0</v>
      </c>
      <c r="BF426" s="54" t="s">
        <v>126</v>
      </c>
      <c r="BG426" s="9">
        <f t="shared" si="240"/>
        <v>0</v>
      </c>
      <c r="BH426" s="9"/>
      <c r="BI426" s="54" t="s">
        <v>75</v>
      </c>
      <c r="BJ426" s="9">
        <f t="shared" si="241"/>
        <v>0</v>
      </c>
      <c r="BK426" s="55" t="s">
        <v>79</v>
      </c>
      <c r="BL426" s="9">
        <f t="shared" si="242"/>
        <v>0</v>
      </c>
      <c r="BM426" s="54" t="s">
        <v>89</v>
      </c>
      <c r="BN426" s="9">
        <f t="shared" si="243"/>
        <v>0</v>
      </c>
      <c r="BO426" s="54" t="s">
        <v>107</v>
      </c>
      <c r="BP426" s="9">
        <f t="shared" si="244"/>
        <v>0</v>
      </c>
      <c r="BQ426" s="54" t="s">
        <v>128</v>
      </c>
      <c r="BR426" s="9">
        <f t="shared" si="245"/>
        <v>0</v>
      </c>
      <c r="BS426" s="54" t="s">
        <v>126</v>
      </c>
      <c r="BT426" s="9">
        <f t="shared" si="246"/>
        <v>0</v>
      </c>
      <c r="BU426" s="9"/>
      <c r="BV426" s="54" t="s">
        <v>74</v>
      </c>
      <c r="BW426" s="9">
        <f t="shared" si="247"/>
        <v>0</v>
      </c>
      <c r="BX426" s="55" t="s">
        <v>139</v>
      </c>
      <c r="BY426" s="9">
        <f t="shared" si="248"/>
        <v>0</v>
      </c>
      <c r="BZ426" s="54" t="s">
        <v>86</v>
      </c>
      <c r="CA426" s="9">
        <f t="shared" si="249"/>
        <v>0</v>
      </c>
      <c r="CB426" s="54" t="s">
        <v>123</v>
      </c>
      <c r="CC426" s="9">
        <f t="shared" si="250"/>
        <v>0</v>
      </c>
      <c r="CD426" s="54" t="s">
        <v>111</v>
      </c>
      <c r="CE426" s="9">
        <f t="shared" si="251"/>
        <v>0</v>
      </c>
      <c r="CF426" s="54" t="s">
        <v>126</v>
      </c>
      <c r="CG426" s="9">
        <f t="shared" si="252"/>
        <v>0</v>
      </c>
      <c r="CH426" s="9"/>
      <c r="CI426" s="54" t="s">
        <v>74</v>
      </c>
      <c r="CJ426" s="9">
        <f t="shared" si="253"/>
        <v>0</v>
      </c>
      <c r="CK426" s="55" t="s">
        <v>139</v>
      </c>
      <c r="CL426" s="9">
        <f t="shared" si="254"/>
        <v>0</v>
      </c>
      <c r="CM426" s="54" t="s">
        <v>86</v>
      </c>
      <c r="CN426" s="9">
        <f t="shared" si="255"/>
        <v>0</v>
      </c>
      <c r="CO426" s="54" t="s">
        <v>123</v>
      </c>
      <c r="CP426" s="9">
        <f t="shared" si="256"/>
        <v>0</v>
      </c>
      <c r="CQ426" s="54" t="s">
        <v>111</v>
      </c>
      <c r="CR426" s="9">
        <f t="shared" si="257"/>
        <v>0</v>
      </c>
      <c r="CS426" s="54" t="s">
        <v>126</v>
      </c>
      <c r="CT426" s="9">
        <f t="shared" si="258"/>
        <v>0</v>
      </c>
    </row>
    <row r="427" spans="1:98" x14ac:dyDescent="0.15">
      <c r="A427" s="33" t="s">
        <v>1003</v>
      </c>
      <c r="B427" s="34" t="s">
        <v>1004</v>
      </c>
      <c r="C427" s="35" t="s">
        <v>170</v>
      </c>
      <c r="D427" s="35" t="s">
        <v>52</v>
      </c>
      <c r="E427" s="9"/>
      <c r="F427" s="36"/>
      <c r="G427" s="33">
        <v>90</v>
      </c>
      <c r="H427" s="9">
        <v>47</v>
      </c>
      <c r="I427" s="9">
        <v>111</v>
      </c>
      <c r="J427" s="9">
        <v>45</v>
      </c>
      <c r="K427" s="9">
        <v>19.5</v>
      </c>
      <c r="L427" s="9">
        <v>38</v>
      </c>
      <c r="M427" s="4">
        <f t="shared" si="222"/>
        <v>350.5</v>
      </c>
      <c r="N427" s="33"/>
      <c r="O427" s="9">
        <f>IF($D427="理科",IF(AND($M427&gt;='高考-分数线'!$C$2,$G427&gt;='高考-分数线'!$D$2),36,IF($G427&gt;='高考-分数线'!$D$2,18,0)),IF($D427="文科",IF(AND($M427&gt;='高考-分数线'!$C$3,$G427&gt;='高考-分数线'!$D$3),36,IF($G427&gt;='高考-分数线'!$D$3,18,0))))</f>
        <v>0</v>
      </c>
      <c r="P427" s="9">
        <f>IF($D427="理科",IF(AND($M427&gt;='高考-分数线'!$C$2,H427&gt;='高考-分数线'!$E$2),36,IF(H427&gt;='高考-分数线'!$E$2,18,0)),IF($D427="文科",IF(AND($M427&gt;='高考-分数线'!$C$3,H427&gt;='高考-分数线'!$E$3),36,IF(H427&gt;='高考-分数线'!$E$3,18,0))))</f>
        <v>0</v>
      </c>
      <c r="Q427" s="9">
        <f>IF($D427="理科",IF(AND($M427&gt;='高考-分数线'!$C$2,I427&gt;='高考-分数线'!$F$2),36,IF(I427&gt;='高考-分数线'!$F$2,18,0)),IF($D427="文科",IF(AND($M427&gt;='高考-分数线'!$C$3,I427&gt;='高考-分数线'!$F$3),36,IF(I427&gt;='高考-分数线'!$F$3,18,0))))</f>
        <v>0</v>
      </c>
      <c r="R427" s="9">
        <f>IF($D427="理科",IF(AND($M427&gt;='高考-分数线'!$C$2,J427&gt;='高考-分数线'!$G$2),36,IF(J427&gt;='高考-分数线'!$G$2,18,0)),IF($D427="文科",IF(AND($M427&gt;='高考-分数线'!$C$3,J427&gt;='高考-分数线'!$G$3),36,IF(J427&gt;='高考-分数线'!$G$3,18,0))))</f>
        <v>0</v>
      </c>
      <c r="S427" s="9">
        <f>IF($D427="理科",IF(AND($M427&gt;='高考-分数线'!$C$2,K427&gt;='高考-分数线'!$H$2),36,IF(K427&gt;='高考-分数线'!$H$2,18,0)),IF($D427="文科",IF(AND($M427&gt;='高考-分数线'!$C$3,K427&gt;='高考-分数线'!$H$3),36,IF(K427&gt;='高考-分数线'!$H$3,18,0))))</f>
        <v>0</v>
      </c>
      <c r="T427" s="9">
        <f>IF($D427="理科",IF(AND($M427&gt;='高考-分数线'!$C$2,L427&gt;='高考-分数线'!$I$2),36,IF(L427&gt;='高考-分数线'!$I$2,18,0)),IF($D427="文科",IF(AND($M427&gt;='高考-分数线'!$C$3,L427&gt;='高考-分数线'!$I$3),36,IF(L427&gt;='高考-分数线'!$I$3,18,0))))</f>
        <v>0</v>
      </c>
      <c r="U427" s="33"/>
      <c r="V427" s="54" t="s">
        <v>74</v>
      </c>
      <c r="W427" s="9">
        <f t="shared" si="223"/>
        <v>0</v>
      </c>
      <c r="X427" s="54" t="s">
        <v>79</v>
      </c>
      <c r="Y427" s="9">
        <f t="shared" si="224"/>
        <v>0</v>
      </c>
      <c r="Z427" s="54" t="s">
        <v>86</v>
      </c>
      <c r="AA427" s="9">
        <f t="shared" si="225"/>
        <v>0</v>
      </c>
      <c r="AB427" s="54" t="s">
        <v>107</v>
      </c>
      <c r="AC427" s="9">
        <f t="shared" si="226"/>
        <v>0</v>
      </c>
      <c r="AD427" s="54" t="s">
        <v>110</v>
      </c>
      <c r="AE427" s="9">
        <f t="shared" si="227"/>
        <v>0</v>
      </c>
      <c r="AF427" s="54" t="s">
        <v>103</v>
      </c>
      <c r="AG427" s="9">
        <f t="shared" si="228"/>
        <v>0</v>
      </c>
      <c r="AH427" s="9"/>
      <c r="AI427" s="9" t="s">
        <v>75</v>
      </c>
      <c r="AJ427" s="9">
        <f t="shared" si="229"/>
        <v>0</v>
      </c>
      <c r="AK427" s="55" t="s">
        <v>84</v>
      </c>
      <c r="AL427" s="9">
        <f t="shared" si="230"/>
        <v>0</v>
      </c>
      <c r="AM427" s="9" t="s">
        <v>86</v>
      </c>
      <c r="AN427" s="9">
        <f t="shared" si="231"/>
        <v>0</v>
      </c>
      <c r="AO427" s="54" t="s">
        <v>105</v>
      </c>
      <c r="AP427" s="9">
        <f t="shared" si="232"/>
        <v>0</v>
      </c>
      <c r="AQ427" s="54" t="s">
        <v>110</v>
      </c>
      <c r="AR427" s="9">
        <f t="shared" si="233"/>
        <v>0</v>
      </c>
      <c r="AS427" s="54" t="s">
        <v>103</v>
      </c>
      <c r="AT427" s="9">
        <f t="shared" si="234"/>
        <v>0</v>
      </c>
      <c r="AU427" s="9"/>
      <c r="AV427" s="54" t="s">
        <v>75</v>
      </c>
      <c r="AW427" s="9">
        <f t="shared" si="235"/>
        <v>0</v>
      </c>
      <c r="AX427" s="54" t="s">
        <v>84</v>
      </c>
      <c r="AY427" s="9">
        <f t="shared" si="236"/>
        <v>0</v>
      </c>
      <c r="AZ427" s="54" t="s">
        <v>86</v>
      </c>
      <c r="BA427" s="9">
        <f t="shared" si="237"/>
        <v>0</v>
      </c>
      <c r="BB427" s="54" t="s">
        <v>123</v>
      </c>
      <c r="BC427" s="9">
        <f t="shared" si="238"/>
        <v>0</v>
      </c>
      <c r="BD427" s="54" t="s">
        <v>128</v>
      </c>
      <c r="BE427" s="9">
        <f t="shared" si="239"/>
        <v>0</v>
      </c>
      <c r="BF427" s="54" t="s">
        <v>126</v>
      </c>
      <c r="BG427" s="9">
        <f t="shared" si="240"/>
        <v>0</v>
      </c>
      <c r="BH427" s="9"/>
      <c r="BI427" s="54" t="s">
        <v>75</v>
      </c>
      <c r="BJ427" s="9">
        <f t="shared" si="241"/>
        <v>0</v>
      </c>
      <c r="BK427" s="55" t="s">
        <v>84</v>
      </c>
      <c r="BL427" s="9">
        <f t="shared" si="242"/>
        <v>0</v>
      </c>
      <c r="BM427" s="54" t="s">
        <v>86</v>
      </c>
      <c r="BN427" s="9">
        <f t="shared" si="243"/>
        <v>0</v>
      </c>
      <c r="BO427" s="54" t="s">
        <v>123</v>
      </c>
      <c r="BP427" s="9">
        <f t="shared" si="244"/>
        <v>0</v>
      </c>
      <c r="BQ427" s="54" t="s">
        <v>128</v>
      </c>
      <c r="BR427" s="9">
        <f t="shared" si="245"/>
        <v>0</v>
      </c>
      <c r="BS427" s="54" t="s">
        <v>126</v>
      </c>
      <c r="BT427" s="9">
        <f t="shared" si="246"/>
        <v>0</v>
      </c>
      <c r="BU427" s="9"/>
      <c r="BV427" s="54" t="s">
        <v>74</v>
      </c>
      <c r="BW427" s="9">
        <f t="shared" si="247"/>
        <v>0</v>
      </c>
      <c r="BX427" s="55" t="s">
        <v>139</v>
      </c>
      <c r="BY427" s="9">
        <f t="shared" si="248"/>
        <v>0</v>
      </c>
      <c r="BZ427" s="54" t="s">
        <v>86</v>
      </c>
      <c r="CA427" s="9">
        <f t="shared" si="249"/>
        <v>0</v>
      </c>
      <c r="CB427" s="54" t="s">
        <v>123</v>
      </c>
      <c r="CC427" s="9">
        <f t="shared" si="250"/>
        <v>0</v>
      </c>
      <c r="CD427" s="54" t="s">
        <v>111</v>
      </c>
      <c r="CE427" s="9">
        <f t="shared" si="251"/>
        <v>0</v>
      </c>
      <c r="CF427" s="54" t="s">
        <v>126</v>
      </c>
      <c r="CG427" s="9">
        <f t="shared" si="252"/>
        <v>0</v>
      </c>
      <c r="CH427" s="9"/>
      <c r="CI427" s="54" t="s">
        <v>74</v>
      </c>
      <c r="CJ427" s="9">
        <f t="shared" si="253"/>
        <v>0</v>
      </c>
      <c r="CK427" s="55" t="s">
        <v>139</v>
      </c>
      <c r="CL427" s="9">
        <f t="shared" si="254"/>
        <v>0</v>
      </c>
      <c r="CM427" s="54" t="s">
        <v>86</v>
      </c>
      <c r="CN427" s="9">
        <f t="shared" si="255"/>
        <v>0</v>
      </c>
      <c r="CO427" s="54" t="s">
        <v>123</v>
      </c>
      <c r="CP427" s="9">
        <f t="shared" si="256"/>
        <v>0</v>
      </c>
      <c r="CQ427" s="54" t="s">
        <v>111</v>
      </c>
      <c r="CR427" s="9">
        <f t="shared" si="257"/>
        <v>0</v>
      </c>
      <c r="CS427" s="54" t="s">
        <v>126</v>
      </c>
      <c r="CT427" s="9">
        <f t="shared" si="258"/>
        <v>0</v>
      </c>
    </row>
    <row r="428" spans="1:98" x14ac:dyDescent="0.15">
      <c r="A428" s="33" t="s">
        <v>1005</v>
      </c>
      <c r="B428" s="34" t="s">
        <v>1006</v>
      </c>
      <c r="C428" s="35" t="s">
        <v>170</v>
      </c>
      <c r="D428" s="35" t="s">
        <v>52</v>
      </c>
      <c r="E428" s="9"/>
      <c r="F428" s="36"/>
      <c r="G428" s="33">
        <v>87</v>
      </c>
      <c r="H428" s="9">
        <v>20</v>
      </c>
      <c r="I428" s="9">
        <v>93</v>
      </c>
      <c r="J428" s="9">
        <v>41</v>
      </c>
      <c r="K428" s="9">
        <v>49.5</v>
      </c>
      <c r="L428" s="9">
        <v>60</v>
      </c>
      <c r="M428" s="4">
        <f t="shared" si="222"/>
        <v>350.5</v>
      </c>
      <c r="N428" s="33"/>
      <c r="O428" s="9">
        <f>IF($D428="理科",IF(AND($M428&gt;='高考-分数线'!$C$2,$G428&gt;='高考-分数线'!$D$2),36,IF($G428&gt;='高考-分数线'!$D$2,18,0)),IF($D428="文科",IF(AND($M428&gt;='高考-分数线'!$C$3,$G428&gt;='高考-分数线'!$D$3),36,IF($G428&gt;='高考-分数线'!$D$3,18,0))))</f>
        <v>0</v>
      </c>
      <c r="P428" s="9">
        <f>IF($D428="理科",IF(AND($M428&gt;='高考-分数线'!$C$2,H428&gt;='高考-分数线'!$E$2),36,IF(H428&gt;='高考-分数线'!$E$2,18,0)),IF($D428="文科",IF(AND($M428&gt;='高考-分数线'!$C$3,H428&gt;='高考-分数线'!$E$3),36,IF(H428&gt;='高考-分数线'!$E$3,18,0))))</f>
        <v>0</v>
      </c>
      <c r="Q428" s="9">
        <f>IF($D428="理科",IF(AND($M428&gt;='高考-分数线'!$C$2,I428&gt;='高考-分数线'!$F$2),36,IF(I428&gt;='高考-分数线'!$F$2,18,0)),IF($D428="文科",IF(AND($M428&gt;='高考-分数线'!$C$3,I428&gt;='高考-分数线'!$F$3),36,IF(I428&gt;='高考-分数线'!$F$3,18,0))))</f>
        <v>0</v>
      </c>
      <c r="R428" s="9">
        <f>IF($D428="理科",IF(AND($M428&gt;='高考-分数线'!$C$2,J428&gt;='高考-分数线'!$G$2),36,IF(J428&gt;='高考-分数线'!$G$2,18,0)),IF($D428="文科",IF(AND($M428&gt;='高考-分数线'!$C$3,J428&gt;='高考-分数线'!$G$3),36,IF(J428&gt;='高考-分数线'!$G$3,18,0))))</f>
        <v>0</v>
      </c>
      <c r="S428" s="9">
        <f>IF($D428="理科",IF(AND($M428&gt;='高考-分数线'!$C$2,K428&gt;='高考-分数线'!$H$2),36,IF(K428&gt;='高考-分数线'!$H$2,18,0)),IF($D428="文科",IF(AND($M428&gt;='高考-分数线'!$C$3,K428&gt;='高考-分数线'!$H$3),36,IF(K428&gt;='高考-分数线'!$H$3,18,0))))</f>
        <v>0</v>
      </c>
      <c r="T428" s="9">
        <f>IF($D428="理科",IF(AND($M428&gt;='高考-分数线'!$C$2,L428&gt;='高考-分数线'!$I$2),36,IF(L428&gt;='高考-分数线'!$I$2,18,0)),IF($D428="文科",IF(AND($M428&gt;='高考-分数线'!$C$3,L428&gt;='高考-分数线'!$I$3),36,IF(L428&gt;='高考-分数线'!$I$3,18,0))))</f>
        <v>0</v>
      </c>
      <c r="U428" s="33"/>
      <c r="V428" s="54" t="s">
        <v>74</v>
      </c>
      <c r="W428" s="9">
        <f t="shared" si="223"/>
        <v>0</v>
      </c>
      <c r="X428" s="54" t="s">
        <v>79</v>
      </c>
      <c r="Y428" s="9">
        <f t="shared" si="224"/>
        <v>0</v>
      </c>
      <c r="Z428" s="54" t="s">
        <v>86</v>
      </c>
      <c r="AA428" s="9">
        <f t="shared" si="225"/>
        <v>0</v>
      </c>
      <c r="AB428" s="54" t="s">
        <v>107</v>
      </c>
      <c r="AC428" s="9">
        <f t="shared" si="226"/>
        <v>0</v>
      </c>
      <c r="AD428" s="54" t="s">
        <v>110</v>
      </c>
      <c r="AE428" s="9">
        <f t="shared" si="227"/>
        <v>0</v>
      </c>
      <c r="AF428" s="54" t="s">
        <v>103</v>
      </c>
      <c r="AG428" s="9">
        <f t="shared" si="228"/>
        <v>0</v>
      </c>
      <c r="AH428" s="9"/>
      <c r="AI428" s="9" t="s">
        <v>76</v>
      </c>
      <c r="AJ428" s="9">
        <f t="shared" si="229"/>
        <v>0</v>
      </c>
      <c r="AK428" s="55" t="s">
        <v>80</v>
      </c>
      <c r="AL428" s="9">
        <f t="shared" si="230"/>
        <v>0</v>
      </c>
      <c r="AM428" s="9" t="s">
        <v>89</v>
      </c>
      <c r="AN428" s="9">
        <f t="shared" si="231"/>
        <v>0</v>
      </c>
      <c r="AO428" s="54" t="s">
        <v>123</v>
      </c>
      <c r="AP428" s="9">
        <f t="shared" si="232"/>
        <v>0</v>
      </c>
      <c r="AQ428" s="54" t="s">
        <v>110</v>
      </c>
      <c r="AR428" s="9">
        <f t="shared" si="233"/>
        <v>0</v>
      </c>
      <c r="AS428" s="54" t="s">
        <v>127</v>
      </c>
      <c r="AT428" s="9">
        <f t="shared" si="234"/>
        <v>0</v>
      </c>
      <c r="AU428" s="9"/>
      <c r="AV428" s="54" t="s">
        <v>73</v>
      </c>
      <c r="AW428" s="9">
        <f t="shared" si="235"/>
        <v>0</v>
      </c>
      <c r="AX428" s="54" t="s">
        <v>132</v>
      </c>
      <c r="AY428" s="9">
        <f t="shared" si="236"/>
        <v>0</v>
      </c>
      <c r="AZ428" s="54" t="s">
        <v>86</v>
      </c>
      <c r="BA428" s="9">
        <f t="shared" si="237"/>
        <v>0</v>
      </c>
      <c r="BB428" s="54" t="s">
        <v>105</v>
      </c>
      <c r="BC428" s="9">
        <f t="shared" si="238"/>
        <v>0</v>
      </c>
      <c r="BD428" s="54" t="s">
        <v>111</v>
      </c>
      <c r="BE428" s="9">
        <f t="shared" si="239"/>
        <v>0</v>
      </c>
      <c r="BF428" s="54" t="s">
        <v>112</v>
      </c>
      <c r="BG428" s="9">
        <f t="shared" si="240"/>
        <v>0</v>
      </c>
      <c r="BH428" s="9"/>
      <c r="BI428" s="54" t="s">
        <v>73</v>
      </c>
      <c r="BJ428" s="9">
        <f t="shared" si="241"/>
        <v>0</v>
      </c>
      <c r="BK428" s="55" t="s">
        <v>132</v>
      </c>
      <c r="BL428" s="9">
        <f t="shared" si="242"/>
        <v>0</v>
      </c>
      <c r="BM428" s="54" t="s">
        <v>86</v>
      </c>
      <c r="BN428" s="9">
        <f t="shared" si="243"/>
        <v>0</v>
      </c>
      <c r="BO428" s="54" t="s">
        <v>105</v>
      </c>
      <c r="BP428" s="9">
        <f t="shared" si="244"/>
        <v>0</v>
      </c>
      <c r="BQ428" s="54" t="s">
        <v>111</v>
      </c>
      <c r="BR428" s="9">
        <f t="shared" si="245"/>
        <v>0</v>
      </c>
      <c r="BS428" s="54" t="s">
        <v>112</v>
      </c>
      <c r="BT428" s="9">
        <f t="shared" si="246"/>
        <v>0</v>
      </c>
      <c r="BU428" s="9"/>
      <c r="BV428" s="54" t="s">
        <v>75</v>
      </c>
      <c r="BW428" s="9">
        <f t="shared" si="247"/>
        <v>0</v>
      </c>
      <c r="BX428" s="55" t="s">
        <v>139</v>
      </c>
      <c r="BY428" s="9">
        <f t="shared" si="248"/>
        <v>0</v>
      </c>
      <c r="BZ428" s="54" t="s">
        <v>89</v>
      </c>
      <c r="CA428" s="9">
        <f t="shared" si="249"/>
        <v>0</v>
      </c>
      <c r="CB428" s="54" t="s">
        <v>123</v>
      </c>
      <c r="CC428" s="9">
        <f t="shared" si="250"/>
        <v>0</v>
      </c>
      <c r="CD428" s="54" t="s">
        <v>111</v>
      </c>
      <c r="CE428" s="9">
        <f t="shared" si="251"/>
        <v>0</v>
      </c>
      <c r="CF428" s="54" t="s">
        <v>126</v>
      </c>
      <c r="CG428" s="9">
        <f t="shared" si="252"/>
        <v>0</v>
      </c>
      <c r="CH428" s="9"/>
      <c r="CI428" s="54" t="s">
        <v>75</v>
      </c>
      <c r="CJ428" s="9">
        <f t="shared" si="253"/>
        <v>0</v>
      </c>
      <c r="CK428" s="55" t="s">
        <v>139</v>
      </c>
      <c r="CL428" s="9">
        <f t="shared" si="254"/>
        <v>0</v>
      </c>
      <c r="CM428" s="54" t="s">
        <v>89</v>
      </c>
      <c r="CN428" s="9">
        <f t="shared" si="255"/>
        <v>0</v>
      </c>
      <c r="CO428" s="54" t="s">
        <v>123</v>
      </c>
      <c r="CP428" s="9">
        <f t="shared" si="256"/>
        <v>0</v>
      </c>
      <c r="CQ428" s="54" t="s">
        <v>111</v>
      </c>
      <c r="CR428" s="9">
        <f t="shared" si="257"/>
        <v>0</v>
      </c>
      <c r="CS428" s="54" t="s">
        <v>126</v>
      </c>
      <c r="CT428" s="9">
        <f t="shared" si="258"/>
        <v>0</v>
      </c>
    </row>
    <row r="429" spans="1:98" x14ac:dyDescent="0.15">
      <c r="A429" s="33" t="s">
        <v>1007</v>
      </c>
      <c r="B429" s="34" t="s">
        <v>1008</v>
      </c>
      <c r="C429" s="35" t="s">
        <v>170</v>
      </c>
      <c r="D429" s="35" t="s">
        <v>52</v>
      </c>
      <c r="E429" s="9"/>
      <c r="F429" s="36"/>
      <c r="G429" s="33">
        <v>91</v>
      </c>
      <c r="H429" s="9">
        <v>39</v>
      </c>
      <c r="I429" s="9">
        <v>92</v>
      </c>
      <c r="J429" s="9">
        <v>42.5</v>
      </c>
      <c r="K429" s="9">
        <v>40</v>
      </c>
      <c r="L429" s="9">
        <v>46</v>
      </c>
      <c r="M429" s="4">
        <f t="shared" si="222"/>
        <v>350.5</v>
      </c>
      <c r="N429" s="33"/>
      <c r="O429" s="9">
        <f>IF($D429="理科",IF(AND($M429&gt;='高考-分数线'!$C$2,$G429&gt;='高考-分数线'!$D$2),36,IF($G429&gt;='高考-分数线'!$D$2,18,0)),IF($D429="文科",IF(AND($M429&gt;='高考-分数线'!$C$3,$G429&gt;='高考-分数线'!$D$3),36,IF($G429&gt;='高考-分数线'!$D$3,18,0))))</f>
        <v>0</v>
      </c>
      <c r="P429" s="9">
        <f>IF($D429="理科",IF(AND($M429&gt;='高考-分数线'!$C$2,H429&gt;='高考-分数线'!$E$2),36,IF(H429&gt;='高考-分数线'!$E$2,18,0)),IF($D429="文科",IF(AND($M429&gt;='高考-分数线'!$C$3,H429&gt;='高考-分数线'!$E$3),36,IF(H429&gt;='高考-分数线'!$E$3,18,0))))</f>
        <v>0</v>
      </c>
      <c r="Q429" s="9">
        <f>IF($D429="理科",IF(AND($M429&gt;='高考-分数线'!$C$2,I429&gt;='高考-分数线'!$F$2),36,IF(I429&gt;='高考-分数线'!$F$2,18,0)),IF($D429="文科",IF(AND($M429&gt;='高考-分数线'!$C$3,I429&gt;='高考-分数线'!$F$3),36,IF(I429&gt;='高考-分数线'!$F$3,18,0))))</f>
        <v>0</v>
      </c>
      <c r="R429" s="9">
        <f>IF($D429="理科",IF(AND($M429&gt;='高考-分数线'!$C$2,J429&gt;='高考-分数线'!$G$2),36,IF(J429&gt;='高考-分数线'!$G$2,18,0)),IF($D429="文科",IF(AND($M429&gt;='高考-分数线'!$C$3,J429&gt;='高考-分数线'!$G$3),36,IF(J429&gt;='高考-分数线'!$G$3,18,0))))</f>
        <v>0</v>
      </c>
      <c r="S429" s="9">
        <f>IF($D429="理科",IF(AND($M429&gt;='高考-分数线'!$C$2,K429&gt;='高考-分数线'!$H$2),36,IF(K429&gt;='高考-分数线'!$H$2,18,0)),IF($D429="文科",IF(AND($M429&gt;='高考-分数线'!$C$3,K429&gt;='高考-分数线'!$H$3),36,IF(K429&gt;='高考-分数线'!$H$3,18,0))))</f>
        <v>0</v>
      </c>
      <c r="T429" s="9">
        <f>IF($D429="理科",IF(AND($M429&gt;='高考-分数线'!$C$2,L429&gt;='高考-分数线'!$I$2),36,IF(L429&gt;='高考-分数线'!$I$2,18,0)),IF($D429="文科",IF(AND($M429&gt;='高考-分数线'!$C$3,L429&gt;='高考-分数线'!$I$3),36,IF(L429&gt;='高考-分数线'!$I$3,18,0))))</f>
        <v>0</v>
      </c>
      <c r="U429" s="33"/>
      <c r="V429" s="54" t="s">
        <v>73</v>
      </c>
      <c r="W429" s="9">
        <f t="shared" si="223"/>
        <v>0</v>
      </c>
      <c r="X429" s="54" t="s">
        <v>80</v>
      </c>
      <c r="Y429" s="9">
        <f t="shared" si="224"/>
        <v>0</v>
      </c>
      <c r="Z429" s="54" t="s">
        <v>89</v>
      </c>
      <c r="AA429" s="9">
        <f t="shared" si="225"/>
        <v>0</v>
      </c>
      <c r="AB429" s="54" t="s">
        <v>123</v>
      </c>
      <c r="AC429" s="9">
        <f t="shared" si="226"/>
        <v>0</v>
      </c>
      <c r="AD429" s="54" t="s">
        <v>110</v>
      </c>
      <c r="AE429" s="9">
        <f t="shared" si="227"/>
        <v>0</v>
      </c>
      <c r="AF429" s="54" t="s">
        <v>103</v>
      </c>
      <c r="AG429" s="9">
        <f t="shared" si="228"/>
        <v>0</v>
      </c>
      <c r="AH429" s="9"/>
      <c r="AI429" s="9" t="s">
        <v>77</v>
      </c>
      <c r="AJ429" s="9">
        <f t="shared" si="229"/>
        <v>0</v>
      </c>
      <c r="AK429" s="55" t="s">
        <v>80</v>
      </c>
      <c r="AL429" s="9">
        <f t="shared" si="230"/>
        <v>0</v>
      </c>
      <c r="AM429" s="9" t="s">
        <v>90</v>
      </c>
      <c r="AN429" s="9">
        <f t="shared" si="231"/>
        <v>0</v>
      </c>
      <c r="AO429" s="54" t="s">
        <v>123</v>
      </c>
      <c r="AP429" s="9">
        <f t="shared" si="232"/>
        <v>0</v>
      </c>
      <c r="AQ429" s="54" t="s">
        <v>111</v>
      </c>
      <c r="AR429" s="9">
        <f t="shared" si="233"/>
        <v>0</v>
      </c>
      <c r="AS429" s="54" t="s">
        <v>103</v>
      </c>
      <c r="AT429" s="9">
        <f t="shared" si="234"/>
        <v>0</v>
      </c>
      <c r="AU429" s="9"/>
      <c r="AV429" s="54" t="s">
        <v>73</v>
      </c>
      <c r="AW429" s="9">
        <f t="shared" si="235"/>
        <v>0</v>
      </c>
      <c r="AX429" s="54" t="s">
        <v>132</v>
      </c>
      <c r="AY429" s="9">
        <f t="shared" si="236"/>
        <v>0</v>
      </c>
      <c r="AZ429" s="54" t="s">
        <v>86</v>
      </c>
      <c r="BA429" s="9">
        <f t="shared" si="237"/>
        <v>0</v>
      </c>
      <c r="BB429" s="54" t="s">
        <v>123</v>
      </c>
      <c r="BC429" s="9">
        <f t="shared" si="238"/>
        <v>0</v>
      </c>
      <c r="BD429" s="54" t="s">
        <v>111</v>
      </c>
      <c r="BE429" s="9">
        <f t="shared" si="239"/>
        <v>0</v>
      </c>
      <c r="BF429" s="54" t="s">
        <v>103</v>
      </c>
      <c r="BG429" s="9">
        <f t="shared" si="240"/>
        <v>0</v>
      </c>
      <c r="BH429" s="9"/>
      <c r="BI429" s="54" t="s">
        <v>73</v>
      </c>
      <c r="BJ429" s="9">
        <f t="shared" si="241"/>
        <v>0</v>
      </c>
      <c r="BK429" s="55" t="s">
        <v>132</v>
      </c>
      <c r="BL429" s="9">
        <f t="shared" si="242"/>
        <v>0</v>
      </c>
      <c r="BM429" s="54" t="s">
        <v>86</v>
      </c>
      <c r="BN429" s="9">
        <f t="shared" si="243"/>
        <v>0</v>
      </c>
      <c r="BO429" s="54" t="s">
        <v>123</v>
      </c>
      <c r="BP429" s="9">
        <f t="shared" si="244"/>
        <v>0</v>
      </c>
      <c r="BQ429" s="54" t="s">
        <v>111</v>
      </c>
      <c r="BR429" s="9">
        <f t="shared" si="245"/>
        <v>0</v>
      </c>
      <c r="BS429" s="54" t="s">
        <v>103</v>
      </c>
      <c r="BT429" s="9">
        <f t="shared" si="246"/>
        <v>0</v>
      </c>
      <c r="BU429" s="9"/>
      <c r="BV429" s="54" t="s">
        <v>74</v>
      </c>
      <c r="BW429" s="9">
        <f t="shared" si="247"/>
        <v>0</v>
      </c>
      <c r="BX429" s="55" t="s">
        <v>139</v>
      </c>
      <c r="BY429" s="9">
        <f t="shared" si="248"/>
        <v>0</v>
      </c>
      <c r="BZ429" s="54" t="s">
        <v>86</v>
      </c>
      <c r="CA429" s="9">
        <f t="shared" si="249"/>
        <v>0</v>
      </c>
      <c r="CB429" s="54" t="s">
        <v>123</v>
      </c>
      <c r="CC429" s="9">
        <f t="shared" si="250"/>
        <v>0</v>
      </c>
      <c r="CD429" s="54" t="s">
        <v>111</v>
      </c>
      <c r="CE429" s="9">
        <f t="shared" si="251"/>
        <v>0</v>
      </c>
      <c r="CF429" s="54" t="s">
        <v>126</v>
      </c>
      <c r="CG429" s="9">
        <f t="shared" si="252"/>
        <v>0</v>
      </c>
      <c r="CH429" s="9"/>
      <c r="CI429" s="54" t="s">
        <v>74</v>
      </c>
      <c r="CJ429" s="9">
        <f t="shared" si="253"/>
        <v>0</v>
      </c>
      <c r="CK429" s="55" t="s">
        <v>139</v>
      </c>
      <c r="CL429" s="9">
        <f t="shared" si="254"/>
        <v>0</v>
      </c>
      <c r="CM429" s="54" t="s">
        <v>86</v>
      </c>
      <c r="CN429" s="9">
        <f t="shared" si="255"/>
        <v>0</v>
      </c>
      <c r="CO429" s="54" t="s">
        <v>123</v>
      </c>
      <c r="CP429" s="9">
        <f t="shared" si="256"/>
        <v>0</v>
      </c>
      <c r="CQ429" s="54" t="s">
        <v>111</v>
      </c>
      <c r="CR429" s="9">
        <f t="shared" si="257"/>
        <v>0</v>
      </c>
      <c r="CS429" s="54" t="s">
        <v>126</v>
      </c>
      <c r="CT429" s="9">
        <f t="shared" si="258"/>
        <v>0</v>
      </c>
    </row>
    <row r="430" spans="1:98" x14ac:dyDescent="0.15">
      <c r="A430" s="33" t="s">
        <v>1009</v>
      </c>
      <c r="B430" s="34" t="s">
        <v>1010</v>
      </c>
      <c r="C430" s="35" t="s">
        <v>170</v>
      </c>
      <c r="D430" s="35" t="s">
        <v>52</v>
      </c>
      <c r="E430" s="9"/>
      <c r="F430" s="36"/>
      <c r="G430" s="33">
        <v>92</v>
      </c>
      <c r="H430" s="9">
        <v>22</v>
      </c>
      <c r="I430" s="9">
        <v>72</v>
      </c>
      <c r="J430" s="9">
        <v>49</v>
      </c>
      <c r="K430" s="9">
        <v>58</v>
      </c>
      <c r="L430" s="9">
        <v>57</v>
      </c>
      <c r="M430" s="4">
        <f t="shared" si="222"/>
        <v>350</v>
      </c>
      <c r="N430" s="33"/>
      <c r="O430" s="9">
        <f>IF($D430="理科",IF(AND($M430&gt;='高考-分数线'!$C$2,$G430&gt;='高考-分数线'!$D$2),36,IF($G430&gt;='高考-分数线'!$D$2,18,0)),IF($D430="文科",IF(AND($M430&gt;='高考-分数线'!$C$3,$G430&gt;='高考-分数线'!$D$3),36,IF($G430&gt;='高考-分数线'!$D$3,18,0))))</f>
        <v>0</v>
      </c>
      <c r="P430" s="9">
        <f>IF($D430="理科",IF(AND($M430&gt;='高考-分数线'!$C$2,H430&gt;='高考-分数线'!$E$2),36,IF(H430&gt;='高考-分数线'!$E$2,18,0)),IF($D430="文科",IF(AND($M430&gt;='高考-分数线'!$C$3,H430&gt;='高考-分数线'!$E$3),36,IF(H430&gt;='高考-分数线'!$E$3,18,0))))</f>
        <v>0</v>
      </c>
      <c r="Q430" s="9">
        <f>IF($D430="理科",IF(AND($M430&gt;='高考-分数线'!$C$2,I430&gt;='高考-分数线'!$F$2),36,IF(I430&gt;='高考-分数线'!$F$2,18,0)),IF($D430="文科",IF(AND($M430&gt;='高考-分数线'!$C$3,I430&gt;='高考-分数线'!$F$3),36,IF(I430&gt;='高考-分数线'!$F$3,18,0))))</f>
        <v>0</v>
      </c>
      <c r="R430" s="9">
        <f>IF($D430="理科",IF(AND($M430&gt;='高考-分数线'!$C$2,J430&gt;='高考-分数线'!$G$2),36,IF(J430&gt;='高考-分数线'!$G$2,18,0)),IF($D430="文科",IF(AND($M430&gt;='高考-分数线'!$C$3,J430&gt;='高考-分数线'!$G$3),36,IF(J430&gt;='高考-分数线'!$G$3,18,0))))</f>
        <v>0</v>
      </c>
      <c r="S430" s="9">
        <f>IF($D430="理科",IF(AND($M430&gt;='高考-分数线'!$C$2,K430&gt;='高考-分数线'!$H$2),36,IF(K430&gt;='高考-分数线'!$H$2,18,0)),IF($D430="文科",IF(AND($M430&gt;='高考-分数线'!$C$3,K430&gt;='高考-分数线'!$H$3),36,IF(K430&gt;='高考-分数线'!$H$3,18,0))))</f>
        <v>0</v>
      </c>
      <c r="T430" s="9">
        <f>IF($D430="理科",IF(AND($M430&gt;='高考-分数线'!$C$2,L430&gt;='高考-分数线'!$I$2),36,IF(L430&gt;='高考-分数线'!$I$2,18,0)),IF($D430="文科",IF(AND($M430&gt;='高考-分数线'!$C$3,L430&gt;='高考-分数线'!$I$3),36,IF(L430&gt;='高考-分数线'!$I$3,18,0))))</f>
        <v>0</v>
      </c>
      <c r="U430" s="33"/>
      <c r="V430" s="54" t="s">
        <v>74</v>
      </c>
      <c r="W430" s="9">
        <f t="shared" si="223"/>
        <v>0</v>
      </c>
      <c r="X430" s="54" t="s">
        <v>79</v>
      </c>
      <c r="Y430" s="9">
        <f t="shared" si="224"/>
        <v>0</v>
      </c>
      <c r="Z430" s="54" t="s">
        <v>86</v>
      </c>
      <c r="AA430" s="9">
        <f t="shared" si="225"/>
        <v>0</v>
      </c>
      <c r="AB430" s="54" t="s">
        <v>107</v>
      </c>
      <c r="AC430" s="9">
        <f t="shared" si="226"/>
        <v>0</v>
      </c>
      <c r="AD430" s="54" t="s">
        <v>110</v>
      </c>
      <c r="AE430" s="9">
        <f t="shared" si="227"/>
        <v>0</v>
      </c>
      <c r="AF430" s="54" t="s">
        <v>103</v>
      </c>
      <c r="AG430" s="9">
        <f t="shared" si="228"/>
        <v>0</v>
      </c>
      <c r="AH430" s="9"/>
      <c r="AI430" s="9" t="s">
        <v>76</v>
      </c>
      <c r="AJ430" s="9">
        <f t="shared" si="229"/>
        <v>0</v>
      </c>
      <c r="AK430" s="55" t="s">
        <v>80</v>
      </c>
      <c r="AL430" s="9">
        <f t="shared" si="230"/>
        <v>0</v>
      </c>
      <c r="AM430" s="9" t="s">
        <v>89</v>
      </c>
      <c r="AN430" s="9">
        <f t="shared" si="231"/>
        <v>0</v>
      </c>
      <c r="AO430" s="54" t="s">
        <v>123</v>
      </c>
      <c r="AP430" s="9">
        <f t="shared" si="232"/>
        <v>0</v>
      </c>
      <c r="AQ430" s="54" t="s">
        <v>110</v>
      </c>
      <c r="AR430" s="9">
        <f t="shared" si="233"/>
        <v>0</v>
      </c>
      <c r="AS430" s="54" t="s">
        <v>127</v>
      </c>
      <c r="AT430" s="9">
        <f t="shared" si="234"/>
        <v>0</v>
      </c>
      <c r="AU430" s="9"/>
      <c r="AV430" s="54" t="s">
        <v>77</v>
      </c>
      <c r="AW430" s="9">
        <f t="shared" si="235"/>
        <v>0</v>
      </c>
      <c r="AX430" s="54" t="s">
        <v>80</v>
      </c>
      <c r="AY430" s="9">
        <f t="shared" si="236"/>
        <v>0</v>
      </c>
      <c r="AZ430" s="54" t="s">
        <v>90</v>
      </c>
      <c r="BA430" s="9">
        <f t="shared" si="237"/>
        <v>0</v>
      </c>
      <c r="BB430" s="54" t="s">
        <v>123</v>
      </c>
      <c r="BC430" s="9">
        <f t="shared" si="238"/>
        <v>0</v>
      </c>
      <c r="BD430" s="54" t="s">
        <v>133</v>
      </c>
      <c r="BE430" s="9">
        <f t="shared" si="239"/>
        <v>0</v>
      </c>
      <c r="BF430" s="54" t="s">
        <v>103</v>
      </c>
      <c r="BG430" s="9">
        <f t="shared" si="240"/>
        <v>0</v>
      </c>
      <c r="BH430" s="9"/>
      <c r="BI430" s="54" t="s">
        <v>77</v>
      </c>
      <c r="BJ430" s="9">
        <f t="shared" si="241"/>
        <v>0</v>
      </c>
      <c r="BK430" s="55" t="s">
        <v>80</v>
      </c>
      <c r="BL430" s="9">
        <f t="shared" si="242"/>
        <v>0</v>
      </c>
      <c r="BM430" s="54" t="s">
        <v>90</v>
      </c>
      <c r="BN430" s="9">
        <f t="shared" si="243"/>
        <v>0</v>
      </c>
      <c r="BO430" s="54" t="s">
        <v>123</v>
      </c>
      <c r="BP430" s="9">
        <f t="shared" si="244"/>
        <v>0</v>
      </c>
      <c r="BQ430" s="54" t="s">
        <v>133</v>
      </c>
      <c r="BR430" s="9">
        <f t="shared" si="245"/>
        <v>0</v>
      </c>
      <c r="BS430" s="54" t="s">
        <v>103</v>
      </c>
      <c r="BT430" s="9">
        <f t="shared" si="246"/>
        <v>0</v>
      </c>
      <c r="BU430" s="9"/>
      <c r="BV430" s="54" t="s">
        <v>136</v>
      </c>
      <c r="BW430" s="9">
        <f t="shared" si="247"/>
        <v>0</v>
      </c>
      <c r="BX430" s="55" t="s">
        <v>80</v>
      </c>
      <c r="BY430" s="9">
        <f t="shared" si="248"/>
        <v>0</v>
      </c>
      <c r="BZ430" s="54" t="s">
        <v>90</v>
      </c>
      <c r="CA430" s="9">
        <f t="shared" si="249"/>
        <v>0</v>
      </c>
      <c r="CB430" s="54" t="s">
        <v>105</v>
      </c>
      <c r="CC430" s="9">
        <f t="shared" si="250"/>
        <v>0</v>
      </c>
      <c r="CD430" s="54" t="s">
        <v>108</v>
      </c>
      <c r="CE430" s="9">
        <f t="shared" si="251"/>
        <v>0</v>
      </c>
      <c r="CF430" s="54" t="s">
        <v>126</v>
      </c>
      <c r="CG430" s="9">
        <f t="shared" si="252"/>
        <v>0</v>
      </c>
      <c r="CH430" s="9"/>
      <c r="CI430" s="54" t="s">
        <v>136</v>
      </c>
      <c r="CJ430" s="9">
        <f t="shared" si="253"/>
        <v>0</v>
      </c>
      <c r="CK430" s="55" t="s">
        <v>80</v>
      </c>
      <c r="CL430" s="9">
        <f t="shared" si="254"/>
        <v>0</v>
      </c>
      <c r="CM430" s="54" t="s">
        <v>90</v>
      </c>
      <c r="CN430" s="9">
        <f t="shared" si="255"/>
        <v>0</v>
      </c>
      <c r="CO430" s="54" t="s">
        <v>105</v>
      </c>
      <c r="CP430" s="9">
        <f t="shared" si="256"/>
        <v>0</v>
      </c>
      <c r="CQ430" s="54" t="s">
        <v>108</v>
      </c>
      <c r="CR430" s="9">
        <f t="shared" si="257"/>
        <v>0</v>
      </c>
      <c r="CS430" s="54" t="s">
        <v>126</v>
      </c>
      <c r="CT430" s="9">
        <f t="shared" si="258"/>
        <v>0</v>
      </c>
    </row>
    <row r="431" spans="1:98" x14ac:dyDescent="0.15">
      <c r="A431" s="33" t="s">
        <v>1011</v>
      </c>
      <c r="B431" s="34" t="s">
        <v>1012</v>
      </c>
      <c r="C431" s="35" t="s">
        <v>170</v>
      </c>
      <c r="D431" s="35" t="s">
        <v>52</v>
      </c>
      <c r="E431" s="9"/>
      <c r="F431" s="36"/>
      <c r="G431" s="33">
        <v>95</v>
      </c>
      <c r="H431" s="9">
        <v>43</v>
      </c>
      <c r="I431" s="9">
        <v>55</v>
      </c>
      <c r="J431" s="9">
        <v>38.5</v>
      </c>
      <c r="K431" s="9">
        <v>55.5</v>
      </c>
      <c r="L431" s="9">
        <v>63</v>
      </c>
      <c r="M431" s="4">
        <f t="shared" si="222"/>
        <v>350</v>
      </c>
      <c r="N431" s="33"/>
      <c r="O431" s="9">
        <f>IF($D431="理科",IF(AND($M431&gt;='高考-分数线'!$C$2,$G431&gt;='高考-分数线'!$D$2),36,IF($G431&gt;='高考-分数线'!$D$2,18,0)),IF($D431="文科",IF(AND($M431&gt;='高考-分数线'!$C$3,$G431&gt;='高考-分数线'!$D$3),36,IF($G431&gt;='高考-分数线'!$D$3,18,0))))</f>
        <v>0</v>
      </c>
      <c r="P431" s="9">
        <f>IF($D431="理科",IF(AND($M431&gt;='高考-分数线'!$C$2,H431&gt;='高考-分数线'!$E$2),36,IF(H431&gt;='高考-分数线'!$E$2,18,0)),IF($D431="文科",IF(AND($M431&gt;='高考-分数线'!$C$3,H431&gt;='高考-分数线'!$E$3),36,IF(H431&gt;='高考-分数线'!$E$3,18,0))))</f>
        <v>0</v>
      </c>
      <c r="Q431" s="9">
        <f>IF($D431="理科",IF(AND($M431&gt;='高考-分数线'!$C$2,I431&gt;='高考-分数线'!$F$2),36,IF(I431&gt;='高考-分数线'!$F$2,18,0)),IF($D431="文科",IF(AND($M431&gt;='高考-分数线'!$C$3,I431&gt;='高考-分数线'!$F$3),36,IF(I431&gt;='高考-分数线'!$F$3,18,0))))</f>
        <v>0</v>
      </c>
      <c r="R431" s="9">
        <f>IF($D431="理科",IF(AND($M431&gt;='高考-分数线'!$C$2,J431&gt;='高考-分数线'!$G$2),36,IF(J431&gt;='高考-分数线'!$G$2,18,0)),IF($D431="文科",IF(AND($M431&gt;='高考-分数线'!$C$3,J431&gt;='高考-分数线'!$G$3),36,IF(J431&gt;='高考-分数线'!$G$3,18,0))))</f>
        <v>0</v>
      </c>
      <c r="S431" s="9">
        <f>IF($D431="理科",IF(AND($M431&gt;='高考-分数线'!$C$2,K431&gt;='高考-分数线'!$H$2),36,IF(K431&gt;='高考-分数线'!$H$2,18,0)),IF($D431="文科",IF(AND($M431&gt;='高考-分数线'!$C$3,K431&gt;='高考-分数线'!$H$3),36,IF(K431&gt;='高考-分数线'!$H$3,18,0))))</f>
        <v>0</v>
      </c>
      <c r="T431" s="9">
        <f>IF($D431="理科",IF(AND($M431&gt;='高考-分数线'!$C$2,L431&gt;='高考-分数线'!$I$2),36,IF(L431&gt;='高考-分数线'!$I$2,18,0)),IF($D431="文科",IF(AND($M431&gt;='高考-分数线'!$C$3,L431&gt;='高考-分数线'!$I$3),36,IF(L431&gt;='高考-分数线'!$I$3,18,0))))</f>
        <v>0</v>
      </c>
      <c r="U431" s="33"/>
      <c r="V431" s="54" t="s">
        <v>74</v>
      </c>
      <c r="W431" s="9">
        <f t="shared" si="223"/>
        <v>0</v>
      </c>
      <c r="X431" s="54" t="s">
        <v>79</v>
      </c>
      <c r="Y431" s="9">
        <f t="shared" si="224"/>
        <v>0</v>
      </c>
      <c r="Z431" s="54" t="s">
        <v>86</v>
      </c>
      <c r="AA431" s="9">
        <f t="shared" si="225"/>
        <v>0</v>
      </c>
      <c r="AB431" s="54" t="s">
        <v>107</v>
      </c>
      <c r="AC431" s="9">
        <f t="shared" si="226"/>
        <v>0</v>
      </c>
      <c r="AD431" s="54" t="s">
        <v>110</v>
      </c>
      <c r="AE431" s="9">
        <f t="shared" si="227"/>
        <v>0</v>
      </c>
      <c r="AF431" s="54" t="s">
        <v>103</v>
      </c>
      <c r="AG431" s="9">
        <f t="shared" si="228"/>
        <v>0</v>
      </c>
      <c r="AH431" s="9"/>
      <c r="AI431" s="9" t="s">
        <v>76</v>
      </c>
      <c r="AJ431" s="9">
        <f t="shared" si="229"/>
        <v>0</v>
      </c>
      <c r="AK431" s="55" t="s">
        <v>80</v>
      </c>
      <c r="AL431" s="9">
        <f t="shared" si="230"/>
        <v>0</v>
      </c>
      <c r="AM431" s="9" t="s">
        <v>87</v>
      </c>
      <c r="AN431" s="9">
        <f t="shared" si="231"/>
        <v>0</v>
      </c>
      <c r="AO431" s="54" t="s">
        <v>123</v>
      </c>
      <c r="AP431" s="9">
        <f t="shared" si="232"/>
        <v>0</v>
      </c>
      <c r="AQ431" s="54" t="s">
        <v>110</v>
      </c>
      <c r="AR431" s="9">
        <f t="shared" si="233"/>
        <v>0</v>
      </c>
      <c r="AS431" s="54" t="s">
        <v>127</v>
      </c>
      <c r="AT431" s="9">
        <f t="shared" si="234"/>
        <v>0</v>
      </c>
      <c r="AU431" s="9"/>
      <c r="AV431" s="54" t="s">
        <v>76</v>
      </c>
      <c r="AW431" s="9">
        <f t="shared" si="235"/>
        <v>0</v>
      </c>
      <c r="AX431" s="54" t="s">
        <v>79</v>
      </c>
      <c r="AY431" s="9">
        <f t="shared" si="236"/>
        <v>0</v>
      </c>
      <c r="AZ431" s="54" t="s">
        <v>87</v>
      </c>
      <c r="BA431" s="9">
        <f t="shared" si="237"/>
        <v>0</v>
      </c>
      <c r="BB431" s="54" t="s">
        <v>123</v>
      </c>
      <c r="BC431" s="9">
        <f t="shared" si="238"/>
        <v>0</v>
      </c>
      <c r="BD431" s="54" t="s">
        <v>133</v>
      </c>
      <c r="BE431" s="9">
        <f t="shared" si="239"/>
        <v>0</v>
      </c>
      <c r="BF431" s="54" t="s">
        <v>103</v>
      </c>
      <c r="BG431" s="9">
        <f t="shared" si="240"/>
        <v>0</v>
      </c>
      <c r="BH431" s="9"/>
      <c r="BI431" s="54" t="s">
        <v>76</v>
      </c>
      <c r="BJ431" s="9">
        <f t="shared" si="241"/>
        <v>0</v>
      </c>
      <c r="BK431" s="55" t="s">
        <v>79</v>
      </c>
      <c r="BL431" s="9">
        <f t="shared" si="242"/>
        <v>0</v>
      </c>
      <c r="BM431" s="54" t="s">
        <v>87</v>
      </c>
      <c r="BN431" s="9">
        <f t="shared" si="243"/>
        <v>0</v>
      </c>
      <c r="BO431" s="54" t="s">
        <v>123</v>
      </c>
      <c r="BP431" s="9">
        <f t="shared" si="244"/>
        <v>0</v>
      </c>
      <c r="BQ431" s="54" t="s">
        <v>133</v>
      </c>
      <c r="BR431" s="9">
        <f t="shared" si="245"/>
        <v>0</v>
      </c>
      <c r="BS431" s="54" t="s">
        <v>103</v>
      </c>
      <c r="BT431" s="9">
        <f t="shared" si="246"/>
        <v>0</v>
      </c>
      <c r="BU431" s="9"/>
      <c r="BV431" s="54" t="s">
        <v>73</v>
      </c>
      <c r="BW431" s="9">
        <f t="shared" si="247"/>
        <v>0</v>
      </c>
      <c r="BX431" s="55" t="s">
        <v>84</v>
      </c>
      <c r="BY431" s="9">
        <f t="shared" si="248"/>
        <v>0</v>
      </c>
      <c r="BZ431" s="54" t="s">
        <v>85</v>
      </c>
      <c r="CA431" s="9">
        <f t="shared" si="249"/>
        <v>0</v>
      </c>
      <c r="CB431" s="54" t="s">
        <v>105</v>
      </c>
      <c r="CC431" s="9">
        <f t="shared" si="250"/>
        <v>0</v>
      </c>
      <c r="CD431" s="54" t="s">
        <v>108</v>
      </c>
      <c r="CE431" s="9">
        <f t="shared" si="251"/>
        <v>0</v>
      </c>
      <c r="CF431" s="54" t="s">
        <v>112</v>
      </c>
      <c r="CG431" s="9">
        <f t="shared" si="252"/>
        <v>0</v>
      </c>
      <c r="CH431" s="9"/>
      <c r="CI431" s="54" t="s">
        <v>73</v>
      </c>
      <c r="CJ431" s="9">
        <f t="shared" si="253"/>
        <v>0</v>
      </c>
      <c r="CK431" s="55" t="s">
        <v>84</v>
      </c>
      <c r="CL431" s="9">
        <f t="shared" si="254"/>
        <v>0</v>
      </c>
      <c r="CM431" s="54" t="s">
        <v>85</v>
      </c>
      <c r="CN431" s="9">
        <f t="shared" si="255"/>
        <v>0</v>
      </c>
      <c r="CO431" s="54" t="s">
        <v>105</v>
      </c>
      <c r="CP431" s="9">
        <f t="shared" si="256"/>
        <v>0</v>
      </c>
      <c r="CQ431" s="54" t="s">
        <v>108</v>
      </c>
      <c r="CR431" s="9">
        <f t="shared" si="257"/>
        <v>0</v>
      </c>
      <c r="CS431" s="54" t="s">
        <v>112</v>
      </c>
      <c r="CT431" s="9">
        <f t="shared" si="258"/>
        <v>0</v>
      </c>
    </row>
    <row r="432" spans="1:98" x14ac:dyDescent="0.15">
      <c r="A432" s="33" t="s">
        <v>183</v>
      </c>
      <c r="B432" s="34" t="s">
        <v>1013</v>
      </c>
      <c r="C432" s="35" t="s">
        <v>648</v>
      </c>
      <c r="D432" s="35" t="s">
        <v>52</v>
      </c>
      <c r="E432" s="9"/>
      <c r="F432" s="36"/>
      <c r="G432" s="33">
        <v>99</v>
      </c>
      <c r="H432" s="9">
        <v>62</v>
      </c>
      <c r="I432" s="9">
        <v>33</v>
      </c>
      <c r="J432" s="9">
        <v>48.5</v>
      </c>
      <c r="K432" s="9">
        <v>45.5</v>
      </c>
      <c r="L432" s="9">
        <v>62</v>
      </c>
      <c r="M432" s="4">
        <f t="shared" si="222"/>
        <v>350</v>
      </c>
      <c r="N432" s="33"/>
      <c r="O432" s="9">
        <f>IF($D432="理科",IF(AND($M432&gt;='高考-分数线'!$C$2,$G432&gt;='高考-分数线'!$D$2),36,IF($G432&gt;='高考-分数线'!$D$2,18,0)),IF($D432="文科",IF(AND($M432&gt;='高考-分数线'!$C$3,$G432&gt;='高考-分数线'!$D$3),36,IF($G432&gt;='高考-分数线'!$D$3,18,0))))</f>
        <v>0</v>
      </c>
      <c r="P432" s="9">
        <f>IF($D432="理科",IF(AND($M432&gt;='高考-分数线'!$C$2,H432&gt;='高考-分数线'!$E$2),36,IF(H432&gt;='高考-分数线'!$E$2,18,0)),IF($D432="文科",IF(AND($M432&gt;='高考-分数线'!$C$3,H432&gt;='高考-分数线'!$E$3),36,IF(H432&gt;='高考-分数线'!$E$3,18,0))))</f>
        <v>0</v>
      </c>
      <c r="Q432" s="9">
        <f>IF($D432="理科",IF(AND($M432&gt;='高考-分数线'!$C$2,I432&gt;='高考-分数线'!$F$2),36,IF(I432&gt;='高考-分数线'!$F$2,18,0)),IF($D432="文科",IF(AND($M432&gt;='高考-分数线'!$C$3,I432&gt;='高考-分数线'!$F$3),36,IF(I432&gt;='高考-分数线'!$F$3,18,0))))</f>
        <v>0</v>
      </c>
      <c r="R432" s="9">
        <f>IF($D432="理科",IF(AND($M432&gt;='高考-分数线'!$C$2,J432&gt;='高考-分数线'!$G$2),36,IF(J432&gt;='高考-分数线'!$G$2,18,0)),IF($D432="文科",IF(AND($M432&gt;='高考-分数线'!$C$3,J432&gt;='高考-分数线'!$G$3),36,IF(J432&gt;='高考-分数线'!$G$3,18,0))))</f>
        <v>0</v>
      </c>
      <c r="S432" s="9">
        <f>IF($D432="理科",IF(AND($M432&gt;='高考-分数线'!$C$2,K432&gt;='高考-分数线'!$H$2),36,IF(K432&gt;='高考-分数线'!$H$2,18,0)),IF($D432="文科",IF(AND($M432&gt;='高考-分数线'!$C$3,K432&gt;='高考-分数线'!$H$3),36,IF(K432&gt;='高考-分数线'!$H$3,18,0))))</f>
        <v>0</v>
      </c>
      <c r="T432" s="9">
        <f>IF($D432="理科",IF(AND($M432&gt;='高考-分数线'!$C$2,L432&gt;='高考-分数线'!$I$2),36,IF(L432&gt;='高考-分数线'!$I$2,18,0)),IF($D432="文科",IF(AND($M432&gt;='高考-分数线'!$C$3,L432&gt;='高考-分数线'!$I$3),36,IF(L432&gt;='高考-分数线'!$I$3,18,0))))</f>
        <v>0</v>
      </c>
      <c r="U432" s="33"/>
      <c r="V432" s="54" t="s">
        <v>75</v>
      </c>
      <c r="W432" s="9">
        <f t="shared" si="223"/>
        <v>0</v>
      </c>
      <c r="X432" s="54" t="s">
        <v>81</v>
      </c>
      <c r="Y432" s="9">
        <f t="shared" si="224"/>
        <v>0</v>
      </c>
      <c r="Z432" s="54" t="s">
        <v>87</v>
      </c>
      <c r="AA432" s="9">
        <f t="shared" si="225"/>
        <v>0</v>
      </c>
      <c r="AB432" s="54" t="s">
        <v>105</v>
      </c>
      <c r="AC432" s="9">
        <f t="shared" si="226"/>
        <v>0</v>
      </c>
      <c r="AD432" s="54" t="s">
        <v>111</v>
      </c>
      <c r="AE432" s="9">
        <f t="shared" si="227"/>
        <v>0</v>
      </c>
      <c r="AF432" s="54" t="s">
        <v>103</v>
      </c>
      <c r="AG432" s="9">
        <f t="shared" si="228"/>
        <v>0</v>
      </c>
      <c r="AH432" s="9"/>
      <c r="AI432" s="9" t="s">
        <v>77</v>
      </c>
      <c r="AJ432" s="9">
        <f t="shared" si="229"/>
        <v>0</v>
      </c>
      <c r="AK432" s="55" t="s">
        <v>80</v>
      </c>
      <c r="AL432" s="9">
        <f t="shared" si="230"/>
        <v>0</v>
      </c>
      <c r="AM432" s="9" t="s">
        <v>90</v>
      </c>
      <c r="AN432" s="9">
        <f t="shared" si="231"/>
        <v>0</v>
      </c>
      <c r="AO432" s="54" t="s">
        <v>107</v>
      </c>
      <c r="AP432" s="9">
        <f t="shared" si="232"/>
        <v>0</v>
      </c>
      <c r="AQ432" s="54" t="s">
        <v>111</v>
      </c>
      <c r="AR432" s="9">
        <f t="shared" si="233"/>
        <v>0</v>
      </c>
      <c r="AS432" s="54" t="s">
        <v>103</v>
      </c>
      <c r="AT432" s="9">
        <f t="shared" si="234"/>
        <v>0</v>
      </c>
      <c r="AU432" s="9"/>
      <c r="AV432" s="54" t="s">
        <v>77</v>
      </c>
      <c r="AW432" s="9">
        <f t="shared" si="235"/>
        <v>0</v>
      </c>
      <c r="AX432" s="54" t="s">
        <v>80</v>
      </c>
      <c r="AY432" s="9">
        <f t="shared" si="236"/>
        <v>0</v>
      </c>
      <c r="AZ432" s="54" t="s">
        <v>90</v>
      </c>
      <c r="BA432" s="9">
        <f t="shared" si="237"/>
        <v>0</v>
      </c>
      <c r="BB432" s="54" t="s">
        <v>107</v>
      </c>
      <c r="BC432" s="9">
        <f t="shared" si="238"/>
        <v>0</v>
      </c>
      <c r="BD432" s="54" t="s">
        <v>111</v>
      </c>
      <c r="BE432" s="9">
        <f t="shared" si="239"/>
        <v>0</v>
      </c>
      <c r="BF432" s="54" t="s">
        <v>103</v>
      </c>
      <c r="BG432" s="9">
        <f t="shared" si="240"/>
        <v>0</v>
      </c>
      <c r="BH432" s="9"/>
      <c r="BI432" s="54" t="s">
        <v>77</v>
      </c>
      <c r="BJ432" s="9">
        <f t="shared" si="241"/>
        <v>0</v>
      </c>
      <c r="BK432" s="55" t="s">
        <v>80</v>
      </c>
      <c r="BL432" s="9">
        <f t="shared" si="242"/>
        <v>0</v>
      </c>
      <c r="BM432" s="54" t="s">
        <v>90</v>
      </c>
      <c r="BN432" s="9">
        <f t="shared" si="243"/>
        <v>0</v>
      </c>
      <c r="BO432" s="54" t="s">
        <v>107</v>
      </c>
      <c r="BP432" s="9">
        <f t="shared" si="244"/>
        <v>0</v>
      </c>
      <c r="BQ432" s="54" t="s">
        <v>111</v>
      </c>
      <c r="BR432" s="9">
        <f t="shared" si="245"/>
        <v>0</v>
      </c>
      <c r="BS432" s="54" t="s">
        <v>103</v>
      </c>
      <c r="BT432" s="9">
        <f t="shared" si="246"/>
        <v>0</v>
      </c>
      <c r="BU432" s="9"/>
      <c r="BV432" s="54" t="s">
        <v>74</v>
      </c>
      <c r="BW432" s="9">
        <f t="shared" si="247"/>
        <v>0</v>
      </c>
      <c r="BX432" s="55" t="s">
        <v>139</v>
      </c>
      <c r="BY432" s="9">
        <f t="shared" si="248"/>
        <v>0</v>
      </c>
      <c r="BZ432" s="54" t="s">
        <v>86</v>
      </c>
      <c r="CA432" s="9">
        <f t="shared" si="249"/>
        <v>0</v>
      </c>
      <c r="CB432" s="54" t="s">
        <v>123</v>
      </c>
      <c r="CC432" s="9">
        <f t="shared" si="250"/>
        <v>0</v>
      </c>
      <c r="CD432" s="54" t="s">
        <v>111</v>
      </c>
      <c r="CE432" s="9">
        <f t="shared" si="251"/>
        <v>0</v>
      </c>
      <c r="CF432" s="54" t="s">
        <v>126</v>
      </c>
      <c r="CG432" s="9">
        <f t="shared" si="252"/>
        <v>0</v>
      </c>
      <c r="CH432" s="9"/>
      <c r="CI432" s="54" t="s">
        <v>74</v>
      </c>
      <c r="CJ432" s="9">
        <f t="shared" si="253"/>
        <v>0</v>
      </c>
      <c r="CK432" s="55" t="s">
        <v>139</v>
      </c>
      <c r="CL432" s="9">
        <f t="shared" si="254"/>
        <v>0</v>
      </c>
      <c r="CM432" s="54" t="s">
        <v>86</v>
      </c>
      <c r="CN432" s="9">
        <f t="shared" si="255"/>
        <v>0</v>
      </c>
      <c r="CO432" s="54" t="s">
        <v>123</v>
      </c>
      <c r="CP432" s="9">
        <f t="shared" si="256"/>
        <v>0</v>
      </c>
      <c r="CQ432" s="54" t="s">
        <v>111</v>
      </c>
      <c r="CR432" s="9">
        <f t="shared" si="257"/>
        <v>0</v>
      </c>
      <c r="CS432" s="54" t="s">
        <v>126</v>
      </c>
      <c r="CT432" s="9">
        <f t="shared" si="258"/>
        <v>0</v>
      </c>
    </row>
    <row r="433" spans="1:98" x14ac:dyDescent="0.15">
      <c r="A433" s="33" t="s">
        <v>1014</v>
      </c>
      <c r="B433" s="34" t="s">
        <v>1015</v>
      </c>
      <c r="C433" s="35" t="s">
        <v>170</v>
      </c>
      <c r="D433" s="35" t="s">
        <v>52</v>
      </c>
      <c r="E433" s="9"/>
      <c r="F433" s="36"/>
      <c r="G433" s="33">
        <v>89</v>
      </c>
      <c r="H433" s="9">
        <v>39</v>
      </c>
      <c r="I433" s="9">
        <v>68</v>
      </c>
      <c r="J433" s="9">
        <v>50.5</v>
      </c>
      <c r="K433" s="9">
        <v>51</v>
      </c>
      <c r="L433" s="9">
        <v>52</v>
      </c>
      <c r="M433" s="4">
        <f t="shared" si="222"/>
        <v>349.5</v>
      </c>
      <c r="N433" s="33"/>
      <c r="O433" s="9">
        <f>IF($D433="理科",IF(AND($M433&gt;='高考-分数线'!$C$2,$G433&gt;='高考-分数线'!$D$2),36,IF($G433&gt;='高考-分数线'!$D$2,18,0)),IF($D433="文科",IF(AND($M433&gt;='高考-分数线'!$C$3,$G433&gt;='高考-分数线'!$D$3),36,IF($G433&gt;='高考-分数线'!$D$3,18,0))))</f>
        <v>0</v>
      </c>
      <c r="P433" s="9">
        <f>IF($D433="理科",IF(AND($M433&gt;='高考-分数线'!$C$2,H433&gt;='高考-分数线'!$E$2),36,IF(H433&gt;='高考-分数线'!$E$2,18,0)),IF($D433="文科",IF(AND($M433&gt;='高考-分数线'!$C$3,H433&gt;='高考-分数线'!$E$3),36,IF(H433&gt;='高考-分数线'!$E$3,18,0))))</f>
        <v>0</v>
      </c>
      <c r="Q433" s="9">
        <f>IF($D433="理科",IF(AND($M433&gt;='高考-分数线'!$C$2,I433&gt;='高考-分数线'!$F$2),36,IF(I433&gt;='高考-分数线'!$F$2,18,0)),IF($D433="文科",IF(AND($M433&gt;='高考-分数线'!$C$3,I433&gt;='高考-分数线'!$F$3),36,IF(I433&gt;='高考-分数线'!$F$3,18,0))))</f>
        <v>0</v>
      </c>
      <c r="R433" s="9">
        <f>IF($D433="理科",IF(AND($M433&gt;='高考-分数线'!$C$2,J433&gt;='高考-分数线'!$G$2),36,IF(J433&gt;='高考-分数线'!$G$2,18,0)),IF($D433="文科",IF(AND($M433&gt;='高考-分数线'!$C$3,J433&gt;='高考-分数线'!$G$3),36,IF(J433&gt;='高考-分数线'!$G$3,18,0))))</f>
        <v>0</v>
      </c>
      <c r="S433" s="9">
        <f>IF($D433="理科",IF(AND($M433&gt;='高考-分数线'!$C$2,K433&gt;='高考-分数线'!$H$2),36,IF(K433&gt;='高考-分数线'!$H$2,18,0)),IF($D433="文科",IF(AND($M433&gt;='高考-分数线'!$C$3,K433&gt;='高考-分数线'!$H$3),36,IF(K433&gt;='高考-分数线'!$H$3,18,0))))</f>
        <v>0</v>
      </c>
      <c r="T433" s="9">
        <f>IF($D433="理科",IF(AND($M433&gt;='高考-分数线'!$C$2,L433&gt;='高考-分数线'!$I$2),36,IF(L433&gt;='高考-分数线'!$I$2,18,0)),IF($D433="文科",IF(AND($M433&gt;='高考-分数线'!$C$3,L433&gt;='高考-分数线'!$I$3),36,IF(L433&gt;='高考-分数线'!$I$3,18,0))))</f>
        <v>0</v>
      </c>
      <c r="U433" s="33"/>
      <c r="V433" s="54" t="s">
        <v>75</v>
      </c>
      <c r="W433" s="9">
        <f t="shared" si="223"/>
        <v>0</v>
      </c>
      <c r="X433" s="54" t="s">
        <v>81</v>
      </c>
      <c r="Y433" s="9">
        <f t="shared" si="224"/>
        <v>0</v>
      </c>
      <c r="Z433" s="54" t="s">
        <v>87</v>
      </c>
      <c r="AA433" s="9">
        <f t="shared" si="225"/>
        <v>0</v>
      </c>
      <c r="AB433" s="54" t="s">
        <v>105</v>
      </c>
      <c r="AC433" s="9">
        <f t="shared" si="226"/>
        <v>0</v>
      </c>
      <c r="AD433" s="54" t="s">
        <v>111</v>
      </c>
      <c r="AE433" s="9">
        <f t="shared" si="227"/>
        <v>0</v>
      </c>
      <c r="AF433" s="54" t="s">
        <v>103</v>
      </c>
      <c r="AG433" s="9">
        <f t="shared" si="228"/>
        <v>0</v>
      </c>
      <c r="AH433" s="9"/>
      <c r="AI433" s="9" t="s">
        <v>75</v>
      </c>
      <c r="AJ433" s="9">
        <f t="shared" si="229"/>
        <v>0</v>
      </c>
      <c r="AK433" s="55" t="s">
        <v>81</v>
      </c>
      <c r="AL433" s="9">
        <f t="shared" si="230"/>
        <v>0</v>
      </c>
      <c r="AM433" s="9" t="s">
        <v>89</v>
      </c>
      <c r="AN433" s="9">
        <f t="shared" si="231"/>
        <v>0</v>
      </c>
      <c r="AO433" s="54" t="s">
        <v>123</v>
      </c>
      <c r="AP433" s="9">
        <f t="shared" si="232"/>
        <v>0</v>
      </c>
      <c r="AQ433" s="54" t="s">
        <v>110</v>
      </c>
      <c r="AR433" s="9">
        <f t="shared" si="233"/>
        <v>0</v>
      </c>
      <c r="AS433" s="54" t="s">
        <v>127</v>
      </c>
      <c r="AT433" s="9">
        <f t="shared" si="234"/>
        <v>0</v>
      </c>
      <c r="AU433" s="9"/>
      <c r="AV433" s="54" t="s">
        <v>75</v>
      </c>
      <c r="AW433" s="9">
        <f t="shared" si="235"/>
        <v>0</v>
      </c>
      <c r="AX433" s="54" t="s">
        <v>79</v>
      </c>
      <c r="AY433" s="9">
        <f t="shared" si="236"/>
        <v>0</v>
      </c>
      <c r="AZ433" s="54" t="s">
        <v>89</v>
      </c>
      <c r="BA433" s="9">
        <f t="shared" si="237"/>
        <v>0</v>
      </c>
      <c r="BB433" s="54" t="s">
        <v>105</v>
      </c>
      <c r="BC433" s="9">
        <f t="shared" si="238"/>
        <v>0</v>
      </c>
      <c r="BD433" s="54" t="s">
        <v>111</v>
      </c>
      <c r="BE433" s="9">
        <f t="shared" si="239"/>
        <v>0</v>
      </c>
      <c r="BF433" s="54" t="s">
        <v>112</v>
      </c>
      <c r="BG433" s="9">
        <f t="shared" si="240"/>
        <v>0</v>
      </c>
      <c r="BH433" s="9"/>
      <c r="BI433" s="54" t="s">
        <v>75</v>
      </c>
      <c r="BJ433" s="9">
        <f t="shared" si="241"/>
        <v>0</v>
      </c>
      <c r="BK433" s="55" t="s">
        <v>79</v>
      </c>
      <c r="BL433" s="9">
        <f t="shared" si="242"/>
        <v>0</v>
      </c>
      <c r="BM433" s="54" t="s">
        <v>89</v>
      </c>
      <c r="BN433" s="9">
        <f t="shared" si="243"/>
        <v>0</v>
      </c>
      <c r="BO433" s="54" t="s">
        <v>105</v>
      </c>
      <c r="BP433" s="9">
        <f t="shared" si="244"/>
        <v>0</v>
      </c>
      <c r="BQ433" s="54" t="s">
        <v>111</v>
      </c>
      <c r="BR433" s="9">
        <f t="shared" si="245"/>
        <v>0</v>
      </c>
      <c r="BS433" s="54" t="s">
        <v>112</v>
      </c>
      <c r="BT433" s="9">
        <f t="shared" si="246"/>
        <v>0</v>
      </c>
      <c r="BU433" s="9"/>
      <c r="BV433" s="54" t="s">
        <v>73</v>
      </c>
      <c r="BW433" s="9">
        <f t="shared" si="247"/>
        <v>0</v>
      </c>
      <c r="BX433" s="55" t="s">
        <v>84</v>
      </c>
      <c r="BY433" s="9">
        <f t="shared" si="248"/>
        <v>0</v>
      </c>
      <c r="BZ433" s="54" t="s">
        <v>85</v>
      </c>
      <c r="CA433" s="9">
        <f t="shared" si="249"/>
        <v>0</v>
      </c>
      <c r="CB433" s="54" t="s">
        <v>105</v>
      </c>
      <c r="CC433" s="9">
        <f t="shared" si="250"/>
        <v>0</v>
      </c>
      <c r="CD433" s="54" t="s">
        <v>108</v>
      </c>
      <c r="CE433" s="9">
        <f t="shared" si="251"/>
        <v>0</v>
      </c>
      <c r="CF433" s="54" t="s">
        <v>112</v>
      </c>
      <c r="CG433" s="9">
        <f t="shared" si="252"/>
        <v>0</v>
      </c>
      <c r="CH433" s="9"/>
      <c r="CI433" s="54" t="s">
        <v>73</v>
      </c>
      <c r="CJ433" s="9">
        <f t="shared" si="253"/>
        <v>0</v>
      </c>
      <c r="CK433" s="55" t="s">
        <v>84</v>
      </c>
      <c r="CL433" s="9">
        <f t="shared" si="254"/>
        <v>0</v>
      </c>
      <c r="CM433" s="54" t="s">
        <v>85</v>
      </c>
      <c r="CN433" s="9">
        <f t="shared" si="255"/>
        <v>0</v>
      </c>
      <c r="CO433" s="54" t="s">
        <v>105</v>
      </c>
      <c r="CP433" s="9">
        <f t="shared" si="256"/>
        <v>0</v>
      </c>
      <c r="CQ433" s="54" t="s">
        <v>108</v>
      </c>
      <c r="CR433" s="9">
        <f t="shared" si="257"/>
        <v>0</v>
      </c>
      <c r="CS433" s="54" t="s">
        <v>112</v>
      </c>
      <c r="CT433" s="9">
        <f t="shared" si="258"/>
        <v>0</v>
      </c>
    </row>
    <row r="434" spans="1:98" x14ac:dyDescent="0.15">
      <c r="A434" s="33" t="s">
        <v>1016</v>
      </c>
      <c r="B434" s="34" t="s">
        <v>1017</v>
      </c>
      <c r="C434" s="35" t="s">
        <v>170</v>
      </c>
      <c r="D434" s="35" t="s">
        <v>52</v>
      </c>
      <c r="E434" s="9"/>
      <c r="F434" s="36"/>
      <c r="G434" s="33">
        <v>86</v>
      </c>
      <c r="H434" s="9">
        <v>74</v>
      </c>
      <c r="I434" s="9">
        <v>34</v>
      </c>
      <c r="J434" s="9">
        <v>57.5</v>
      </c>
      <c r="K434" s="9">
        <v>46.5</v>
      </c>
      <c r="L434" s="9">
        <v>51</v>
      </c>
      <c r="M434" s="4">
        <f t="shared" si="222"/>
        <v>349</v>
      </c>
      <c r="N434" s="33"/>
      <c r="O434" s="9">
        <f>IF($D434="理科",IF(AND($M434&gt;='高考-分数线'!$C$2,$G434&gt;='高考-分数线'!$D$2),36,IF($G434&gt;='高考-分数线'!$D$2,18,0)),IF($D434="文科",IF(AND($M434&gt;='高考-分数线'!$C$3,$G434&gt;='高考-分数线'!$D$3),36,IF($G434&gt;='高考-分数线'!$D$3,18,0))))</f>
        <v>0</v>
      </c>
      <c r="P434" s="9">
        <f>IF($D434="理科",IF(AND($M434&gt;='高考-分数线'!$C$2,H434&gt;='高考-分数线'!$E$2),36,IF(H434&gt;='高考-分数线'!$E$2,18,0)),IF($D434="文科",IF(AND($M434&gt;='高考-分数线'!$C$3,H434&gt;='高考-分数线'!$E$3),36,IF(H434&gt;='高考-分数线'!$E$3,18,0))))</f>
        <v>0</v>
      </c>
      <c r="Q434" s="9">
        <f>IF($D434="理科",IF(AND($M434&gt;='高考-分数线'!$C$2,I434&gt;='高考-分数线'!$F$2),36,IF(I434&gt;='高考-分数线'!$F$2,18,0)),IF($D434="文科",IF(AND($M434&gt;='高考-分数线'!$C$3,I434&gt;='高考-分数线'!$F$3),36,IF(I434&gt;='高考-分数线'!$F$3,18,0))))</f>
        <v>0</v>
      </c>
      <c r="R434" s="9">
        <f>IF($D434="理科",IF(AND($M434&gt;='高考-分数线'!$C$2,J434&gt;='高考-分数线'!$G$2),36,IF(J434&gt;='高考-分数线'!$G$2,18,0)),IF($D434="文科",IF(AND($M434&gt;='高考-分数线'!$C$3,J434&gt;='高考-分数线'!$G$3),36,IF(J434&gt;='高考-分数线'!$G$3,18,0))))</f>
        <v>0</v>
      </c>
      <c r="S434" s="9">
        <f>IF($D434="理科",IF(AND($M434&gt;='高考-分数线'!$C$2,K434&gt;='高考-分数线'!$H$2),36,IF(K434&gt;='高考-分数线'!$H$2,18,0)),IF($D434="文科",IF(AND($M434&gt;='高考-分数线'!$C$3,K434&gt;='高考-分数线'!$H$3),36,IF(K434&gt;='高考-分数线'!$H$3,18,0))))</f>
        <v>0</v>
      </c>
      <c r="T434" s="9">
        <f>IF($D434="理科",IF(AND($M434&gt;='高考-分数线'!$C$2,L434&gt;='高考-分数线'!$I$2),36,IF(L434&gt;='高考-分数线'!$I$2,18,0)),IF($D434="文科",IF(AND($M434&gt;='高考-分数线'!$C$3,L434&gt;='高考-分数线'!$I$3),36,IF(L434&gt;='高考-分数线'!$I$3,18,0))))</f>
        <v>0</v>
      </c>
      <c r="U434" s="33"/>
      <c r="V434" s="54" t="s">
        <v>77</v>
      </c>
      <c r="W434" s="9">
        <f t="shared" si="223"/>
        <v>0</v>
      </c>
      <c r="X434" s="54" t="s">
        <v>82</v>
      </c>
      <c r="Y434" s="9">
        <f t="shared" si="224"/>
        <v>0</v>
      </c>
      <c r="Z434" s="54" t="s">
        <v>90</v>
      </c>
      <c r="AA434" s="9">
        <f t="shared" si="225"/>
        <v>0</v>
      </c>
      <c r="AB434" s="54" t="s">
        <v>105</v>
      </c>
      <c r="AC434" s="9">
        <f t="shared" si="226"/>
        <v>0</v>
      </c>
      <c r="AD434" s="54" t="s">
        <v>108</v>
      </c>
      <c r="AE434" s="9">
        <f t="shared" si="227"/>
        <v>0</v>
      </c>
      <c r="AF434" s="54" t="s">
        <v>103</v>
      </c>
      <c r="AG434" s="9">
        <f t="shared" si="228"/>
        <v>0</v>
      </c>
      <c r="AH434" s="9"/>
      <c r="AI434" s="9" t="s">
        <v>77</v>
      </c>
      <c r="AJ434" s="9">
        <f t="shared" si="229"/>
        <v>0</v>
      </c>
      <c r="AK434" s="55" t="s">
        <v>80</v>
      </c>
      <c r="AL434" s="9">
        <f t="shared" si="230"/>
        <v>0</v>
      </c>
      <c r="AM434" s="9" t="s">
        <v>90</v>
      </c>
      <c r="AN434" s="9">
        <f t="shared" si="231"/>
        <v>0</v>
      </c>
      <c r="AO434" s="54" t="s">
        <v>123</v>
      </c>
      <c r="AP434" s="9">
        <f t="shared" si="232"/>
        <v>0</v>
      </c>
      <c r="AQ434" s="54" t="s">
        <v>111</v>
      </c>
      <c r="AR434" s="9">
        <f t="shared" si="233"/>
        <v>0</v>
      </c>
      <c r="AS434" s="54" t="s">
        <v>112</v>
      </c>
      <c r="AT434" s="9">
        <f t="shared" si="234"/>
        <v>0</v>
      </c>
      <c r="AU434" s="9"/>
      <c r="AV434" s="54" t="s">
        <v>73</v>
      </c>
      <c r="AW434" s="9">
        <f t="shared" si="235"/>
        <v>0</v>
      </c>
      <c r="AX434" s="54" t="s">
        <v>132</v>
      </c>
      <c r="AY434" s="9">
        <f t="shared" si="236"/>
        <v>0</v>
      </c>
      <c r="AZ434" s="54" t="s">
        <v>86</v>
      </c>
      <c r="BA434" s="9">
        <f t="shared" si="237"/>
        <v>0</v>
      </c>
      <c r="BB434" s="54" t="s">
        <v>123</v>
      </c>
      <c r="BC434" s="9">
        <f t="shared" si="238"/>
        <v>0</v>
      </c>
      <c r="BD434" s="54" t="s">
        <v>111</v>
      </c>
      <c r="BE434" s="9">
        <f t="shared" si="239"/>
        <v>0</v>
      </c>
      <c r="BF434" s="54" t="s">
        <v>112</v>
      </c>
      <c r="BG434" s="9">
        <f t="shared" si="240"/>
        <v>0</v>
      </c>
      <c r="BH434" s="9"/>
      <c r="BI434" s="54" t="s">
        <v>73</v>
      </c>
      <c r="BJ434" s="9">
        <f t="shared" si="241"/>
        <v>0</v>
      </c>
      <c r="BK434" s="55" t="s">
        <v>132</v>
      </c>
      <c r="BL434" s="9">
        <f t="shared" si="242"/>
        <v>0</v>
      </c>
      <c r="BM434" s="54" t="s">
        <v>86</v>
      </c>
      <c r="BN434" s="9">
        <f t="shared" si="243"/>
        <v>0</v>
      </c>
      <c r="BO434" s="54" t="s">
        <v>123</v>
      </c>
      <c r="BP434" s="9">
        <f t="shared" si="244"/>
        <v>0</v>
      </c>
      <c r="BQ434" s="54" t="s">
        <v>111</v>
      </c>
      <c r="BR434" s="9">
        <f t="shared" si="245"/>
        <v>0</v>
      </c>
      <c r="BS434" s="54" t="s">
        <v>112</v>
      </c>
      <c r="BT434" s="9">
        <f t="shared" si="246"/>
        <v>0</v>
      </c>
      <c r="BU434" s="9"/>
      <c r="BV434" s="54" t="s">
        <v>74</v>
      </c>
      <c r="BW434" s="9">
        <f t="shared" si="247"/>
        <v>0</v>
      </c>
      <c r="BX434" s="55" t="s">
        <v>139</v>
      </c>
      <c r="BY434" s="9">
        <f t="shared" si="248"/>
        <v>0</v>
      </c>
      <c r="BZ434" s="54" t="s">
        <v>86</v>
      </c>
      <c r="CA434" s="9">
        <f t="shared" si="249"/>
        <v>0</v>
      </c>
      <c r="CB434" s="54" t="s">
        <v>123</v>
      </c>
      <c r="CC434" s="9">
        <f t="shared" si="250"/>
        <v>0</v>
      </c>
      <c r="CD434" s="54" t="s">
        <v>111</v>
      </c>
      <c r="CE434" s="9">
        <f t="shared" si="251"/>
        <v>0</v>
      </c>
      <c r="CF434" s="54" t="s">
        <v>126</v>
      </c>
      <c r="CG434" s="9">
        <f t="shared" si="252"/>
        <v>0</v>
      </c>
      <c r="CH434" s="9"/>
      <c r="CI434" s="54" t="s">
        <v>74</v>
      </c>
      <c r="CJ434" s="9">
        <f t="shared" si="253"/>
        <v>0</v>
      </c>
      <c r="CK434" s="55" t="s">
        <v>139</v>
      </c>
      <c r="CL434" s="9">
        <f t="shared" si="254"/>
        <v>0</v>
      </c>
      <c r="CM434" s="54" t="s">
        <v>86</v>
      </c>
      <c r="CN434" s="9">
        <f t="shared" si="255"/>
        <v>0</v>
      </c>
      <c r="CO434" s="54" t="s">
        <v>123</v>
      </c>
      <c r="CP434" s="9">
        <f t="shared" si="256"/>
        <v>0</v>
      </c>
      <c r="CQ434" s="54" t="s">
        <v>111</v>
      </c>
      <c r="CR434" s="9">
        <f t="shared" si="257"/>
        <v>0</v>
      </c>
      <c r="CS434" s="54" t="s">
        <v>126</v>
      </c>
      <c r="CT434" s="9">
        <f t="shared" si="258"/>
        <v>0</v>
      </c>
    </row>
    <row r="435" spans="1:98" x14ac:dyDescent="0.15">
      <c r="A435" s="33" t="s">
        <v>1018</v>
      </c>
      <c r="B435" s="34" t="s">
        <v>1019</v>
      </c>
      <c r="C435" s="35" t="s">
        <v>170</v>
      </c>
      <c r="D435" s="35" t="s">
        <v>52</v>
      </c>
      <c r="E435" s="9"/>
      <c r="F435" s="36"/>
      <c r="G435" s="33">
        <v>92</v>
      </c>
      <c r="H435" s="9">
        <v>39</v>
      </c>
      <c r="I435" s="9">
        <v>76</v>
      </c>
      <c r="J435" s="9">
        <v>48.5</v>
      </c>
      <c r="K435" s="9">
        <v>56</v>
      </c>
      <c r="L435" s="9">
        <v>37</v>
      </c>
      <c r="M435" s="4">
        <f t="shared" si="222"/>
        <v>348.5</v>
      </c>
      <c r="N435" s="33"/>
      <c r="O435" s="9">
        <f>IF($D435="理科",IF(AND($M435&gt;='高考-分数线'!$C$2,$G435&gt;='高考-分数线'!$D$2),36,IF($G435&gt;='高考-分数线'!$D$2,18,0)),IF($D435="文科",IF(AND($M435&gt;='高考-分数线'!$C$3,$G435&gt;='高考-分数线'!$D$3),36,IF($G435&gt;='高考-分数线'!$D$3,18,0))))</f>
        <v>0</v>
      </c>
      <c r="P435" s="9">
        <f>IF($D435="理科",IF(AND($M435&gt;='高考-分数线'!$C$2,H435&gt;='高考-分数线'!$E$2),36,IF(H435&gt;='高考-分数线'!$E$2,18,0)),IF($D435="文科",IF(AND($M435&gt;='高考-分数线'!$C$3,H435&gt;='高考-分数线'!$E$3),36,IF(H435&gt;='高考-分数线'!$E$3,18,0))))</f>
        <v>0</v>
      </c>
      <c r="Q435" s="9">
        <f>IF($D435="理科",IF(AND($M435&gt;='高考-分数线'!$C$2,I435&gt;='高考-分数线'!$F$2),36,IF(I435&gt;='高考-分数线'!$F$2,18,0)),IF($D435="文科",IF(AND($M435&gt;='高考-分数线'!$C$3,I435&gt;='高考-分数线'!$F$3),36,IF(I435&gt;='高考-分数线'!$F$3,18,0))))</f>
        <v>0</v>
      </c>
      <c r="R435" s="9">
        <f>IF($D435="理科",IF(AND($M435&gt;='高考-分数线'!$C$2,J435&gt;='高考-分数线'!$G$2),36,IF(J435&gt;='高考-分数线'!$G$2,18,0)),IF($D435="文科",IF(AND($M435&gt;='高考-分数线'!$C$3,J435&gt;='高考-分数线'!$G$3),36,IF(J435&gt;='高考-分数线'!$G$3,18,0))))</f>
        <v>0</v>
      </c>
      <c r="S435" s="9">
        <f>IF($D435="理科",IF(AND($M435&gt;='高考-分数线'!$C$2,K435&gt;='高考-分数线'!$H$2),36,IF(K435&gt;='高考-分数线'!$H$2,18,0)),IF($D435="文科",IF(AND($M435&gt;='高考-分数线'!$C$3,K435&gt;='高考-分数线'!$H$3),36,IF(K435&gt;='高考-分数线'!$H$3,18,0))))</f>
        <v>0</v>
      </c>
      <c r="T435" s="9">
        <f>IF($D435="理科",IF(AND($M435&gt;='高考-分数线'!$C$2,L435&gt;='高考-分数线'!$I$2),36,IF(L435&gt;='高考-分数线'!$I$2,18,0)),IF($D435="文科",IF(AND($M435&gt;='高考-分数线'!$C$3,L435&gt;='高考-分数线'!$I$3),36,IF(L435&gt;='高考-分数线'!$I$3,18,0))))</f>
        <v>0</v>
      </c>
      <c r="U435" s="33"/>
      <c r="V435" s="54" t="s">
        <v>75</v>
      </c>
      <c r="W435" s="9">
        <f t="shared" si="223"/>
        <v>0</v>
      </c>
      <c r="X435" s="54" t="s">
        <v>80</v>
      </c>
      <c r="Y435" s="9">
        <f t="shared" si="224"/>
        <v>0</v>
      </c>
      <c r="Z435" s="54" t="s">
        <v>89</v>
      </c>
      <c r="AA435" s="9">
        <f t="shared" si="225"/>
        <v>0</v>
      </c>
      <c r="AB435" s="54" t="s">
        <v>123</v>
      </c>
      <c r="AC435" s="9">
        <f t="shared" si="226"/>
        <v>0</v>
      </c>
      <c r="AD435" s="54" t="s">
        <v>111</v>
      </c>
      <c r="AE435" s="9">
        <f t="shared" si="227"/>
        <v>0</v>
      </c>
      <c r="AF435" s="54" t="s">
        <v>103</v>
      </c>
      <c r="AG435" s="9">
        <f t="shared" si="228"/>
        <v>0</v>
      </c>
      <c r="AH435" s="9"/>
      <c r="AI435" s="9" t="s">
        <v>76</v>
      </c>
      <c r="AJ435" s="9">
        <f t="shared" si="229"/>
        <v>0</v>
      </c>
      <c r="AK435" s="55" t="s">
        <v>80</v>
      </c>
      <c r="AL435" s="9">
        <f t="shared" si="230"/>
        <v>0</v>
      </c>
      <c r="AM435" s="9" t="s">
        <v>89</v>
      </c>
      <c r="AN435" s="9">
        <f t="shared" si="231"/>
        <v>0</v>
      </c>
      <c r="AO435" s="54" t="s">
        <v>123</v>
      </c>
      <c r="AP435" s="9">
        <f t="shared" si="232"/>
        <v>0</v>
      </c>
      <c r="AQ435" s="54" t="s">
        <v>110</v>
      </c>
      <c r="AR435" s="9">
        <f t="shared" si="233"/>
        <v>0</v>
      </c>
      <c r="AS435" s="54" t="s">
        <v>127</v>
      </c>
      <c r="AT435" s="9">
        <f t="shared" si="234"/>
        <v>0</v>
      </c>
      <c r="AU435" s="9"/>
      <c r="AV435" s="54" t="s">
        <v>77</v>
      </c>
      <c r="AW435" s="9">
        <f t="shared" si="235"/>
        <v>0</v>
      </c>
      <c r="AX435" s="54" t="s">
        <v>80</v>
      </c>
      <c r="AY435" s="9">
        <f t="shared" si="236"/>
        <v>0</v>
      </c>
      <c r="AZ435" s="54" t="s">
        <v>90</v>
      </c>
      <c r="BA435" s="9">
        <f t="shared" si="237"/>
        <v>0</v>
      </c>
      <c r="BB435" s="54" t="s">
        <v>105</v>
      </c>
      <c r="BC435" s="9">
        <f t="shared" si="238"/>
        <v>0</v>
      </c>
      <c r="BD435" s="54" t="s">
        <v>111</v>
      </c>
      <c r="BE435" s="9">
        <f t="shared" si="239"/>
        <v>0</v>
      </c>
      <c r="BF435" s="54" t="s">
        <v>112</v>
      </c>
      <c r="BG435" s="9">
        <f t="shared" si="240"/>
        <v>0</v>
      </c>
      <c r="BH435" s="9"/>
      <c r="BI435" s="54" t="s">
        <v>77</v>
      </c>
      <c r="BJ435" s="9">
        <f t="shared" si="241"/>
        <v>0</v>
      </c>
      <c r="BK435" s="55" t="s">
        <v>80</v>
      </c>
      <c r="BL435" s="9">
        <f t="shared" si="242"/>
        <v>0</v>
      </c>
      <c r="BM435" s="54" t="s">
        <v>90</v>
      </c>
      <c r="BN435" s="9">
        <f t="shared" si="243"/>
        <v>0</v>
      </c>
      <c r="BO435" s="54" t="s">
        <v>105</v>
      </c>
      <c r="BP435" s="9">
        <f t="shared" si="244"/>
        <v>0</v>
      </c>
      <c r="BQ435" s="54" t="s">
        <v>111</v>
      </c>
      <c r="BR435" s="9">
        <f t="shared" si="245"/>
        <v>0</v>
      </c>
      <c r="BS435" s="54" t="s">
        <v>112</v>
      </c>
      <c r="BT435" s="9">
        <f t="shared" si="246"/>
        <v>0</v>
      </c>
      <c r="BU435" s="9"/>
      <c r="BV435" s="54" t="s">
        <v>75</v>
      </c>
      <c r="BW435" s="9">
        <f t="shared" si="247"/>
        <v>0</v>
      </c>
      <c r="BX435" s="55" t="s">
        <v>139</v>
      </c>
      <c r="BY435" s="9">
        <f t="shared" si="248"/>
        <v>0</v>
      </c>
      <c r="BZ435" s="54" t="s">
        <v>89</v>
      </c>
      <c r="CA435" s="9">
        <f t="shared" si="249"/>
        <v>0</v>
      </c>
      <c r="CB435" s="54" t="s">
        <v>123</v>
      </c>
      <c r="CC435" s="9">
        <f t="shared" si="250"/>
        <v>0</v>
      </c>
      <c r="CD435" s="54" t="s">
        <v>111</v>
      </c>
      <c r="CE435" s="9">
        <f t="shared" si="251"/>
        <v>0</v>
      </c>
      <c r="CF435" s="54" t="s">
        <v>126</v>
      </c>
      <c r="CG435" s="9">
        <f t="shared" si="252"/>
        <v>0</v>
      </c>
      <c r="CH435" s="9"/>
      <c r="CI435" s="54" t="s">
        <v>75</v>
      </c>
      <c r="CJ435" s="9">
        <f t="shared" si="253"/>
        <v>0</v>
      </c>
      <c r="CK435" s="55" t="s">
        <v>139</v>
      </c>
      <c r="CL435" s="9">
        <f t="shared" si="254"/>
        <v>0</v>
      </c>
      <c r="CM435" s="54" t="s">
        <v>89</v>
      </c>
      <c r="CN435" s="9">
        <f t="shared" si="255"/>
        <v>0</v>
      </c>
      <c r="CO435" s="54" t="s">
        <v>123</v>
      </c>
      <c r="CP435" s="9">
        <f t="shared" si="256"/>
        <v>0</v>
      </c>
      <c r="CQ435" s="54" t="s">
        <v>111</v>
      </c>
      <c r="CR435" s="9">
        <f t="shared" si="257"/>
        <v>0</v>
      </c>
      <c r="CS435" s="54" t="s">
        <v>126</v>
      </c>
      <c r="CT435" s="9">
        <f t="shared" si="258"/>
        <v>0</v>
      </c>
    </row>
    <row r="436" spans="1:98" x14ac:dyDescent="0.15">
      <c r="A436" s="33" t="s">
        <v>1020</v>
      </c>
      <c r="B436" s="34" t="s">
        <v>1021</v>
      </c>
      <c r="C436" s="35" t="s">
        <v>170</v>
      </c>
      <c r="D436" s="35" t="s">
        <v>52</v>
      </c>
      <c r="E436" s="9"/>
      <c r="F436" s="36"/>
      <c r="G436" s="33">
        <v>93</v>
      </c>
      <c r="H436" s="9">
        <v>33</v>
      </c>
      <c r="I436" s="9">
        <v>65</v>
      </c>
      <c r="J436" s="9">
        <v>55</v>
      </c>
      <c r="K436" s="9">
        <v>46.5</v>
      </c>
      <c r="L436" s="9">
        <v>56</v>
      </c>
      <c r="M436" s="4">
        <f t="shared" si="222"/>
        <v>348.5</v>
      </c>
      <c r="N436" s="33"/>
      <c r="O436" s="9">
        <f>IF($D436="理科",IF(AND($M436&gt;='高考-分数线'!$C$2,$G436&gt;='高考-分数线'!$D$2),36,IF($G436&gt;='高考-分数线'!$D$2,18,0)),IF($D436="文科",IF(AND($M436&gt;='高考-分数线'!$C$3,$G436&gt;='高考-分数线'!$D$3),36,IF($G436&gt;='高考-分数线'!$D$3,18,0))))</f>
        <v>0</v>
      </c>
      <c r="P436" s="9">
        <f>IF($D436="理科",IF(AND($M436&gt;='高考-分数线'!$C$2,H436&gt;='高考-分数线'!$E$2),36,IF(H436&gt;='高考-分数线'!$E$2,18,0)),IF($D436="文科",IF(AND($M436&gt;='高考-分数线'!$C$3,H436&gt;='高考-分数线'!$E$3),36,IF(H436&gt;='高考-分数线'!$E$3,18,0))))</f>
        <v>0</v>
      </c>
      <c r="Q436" s="9">
        <f>IF($D436="理科",IF(AND($M436&gt;='高考-分数线'!$C$2,I436&gt;='高考-分数线'!$F$2),36,IF(I436&gt;='高考-分数线'!$F$2,18,0)),IF($D436="文科",IF(AND($M436&gt;='高考-分数线'!$C$3,I436&gt;='高考-分数线'!$F$3),36,IF(I436&gt;='高考-分数线'!$F$3,18,0))))</f>
        <v>0</v>
      </c>
      <c r="R436" s="9">
        <f>IF($D436="理科",IF(AND($M436&gt;='高考-分数线'!$C$2,J436&gt;='高考-分数线'!$G$2),36,IF(J436&gt;='高考-分数线'!$G$2,18,0)),IF($D436="文科",IF(AND($M436&gt;='高考-分数线'!$C$3,J436&gt;='高考-分数线'!$G$3),36,IF(J436&gt;='高考-分数线'!$G$3,18,0))))</f>
        <v>0</v>
      </c>
      <c r="S436" s="9">
        <f>IF($D436="理科",IF(AND($M436&gt;='高考-分数线'!$C$2,K436&gt;='高考-分数线'!$H$2),36,IF(K436&gt;='高考-分数线'!$H$2,18,0)),IF($D436="文科",IF(AND($M436&gt;='高考-分数线'!$C$3,K436&gt;='高考-分数线'!$H$3),36,IF(K436&gt;='高考-分数线'!$H$3,18,0))))</f>
        <v>0</v>
      </c>
      <c r="T436" s="9">
        <f>IF($D436="理科",IF(AND($M436&gt;='高考-分数线'!$C$2,L436&gt;='高考-分数线'!$I$2),36,IF(L436&gt;='高考-分数线'!$I$2,18,0)),IF($D436="文科",IF(AND($M436&gt;='高考-分数线'!$C$3,L436&gt;='高考-分数线'!$I$3),36,IF(L436&gt;='高考-分数线'!$I$3,18,0))))</f>
        <v>0</v>
      </c>
      <c r="U436" s="33"/>
      <c r="V436" s="54" t="s">
        <v>75</v>
      </c>
      <c r="W436" s="9">
        <f t="shared" si="223"/>
        <v>0</v>
      </c>
      <c r="X436" s="54" t="s">
        <v>81</v>
      </c>
      <c r="Y436" s="9">
        <f t="shared" si="224"/>
        <v>0</v>
      </c>
      <c r="Z436" s="54" t="s">
        <v>87</v>
      </c>
      <c r="AA436" s="9">
        <f t="shared" si="225"/>
        <v>0</v>
      </c>
      <c r="AB436" s="54" t="s">
        <v>105</v>
      </c>
      <c r="AC436" s="9">
        <f t="shared" si="226"/>
        <v>0</v>
      </c>
      <c r="AD436" s="54" t="s">
        <v>111</v>
      </c>
      <c r="AE436" s="9">
        <f t="shared" si="227"/>
        <v>0</v>
      </c>
      <c r="AF436" s="54" t="s">
        <v>103</v>
      </c>
      <c r="AG436" s="9">
        <f t="shared" si="228"/>
        <v>0</v>
      </c>
      <c r="AH436" s="9"/>
      <c r="AI436" s="9" t="s">
        <v>77</v>
      </c>
      <c r="AJ436" s="9">
        <f t="shared" si="229"/>
        <v>0</v>
      </c>
      <c r="AK436" s="55" t="s">
        <v>80</v>
      </c>
      <c r="AL436" s="9">
        <f t="shared" si="230"/>
        <v>0</v>
      </c>
      <c r="AM436" s="9" t="s">
        <v>90</v>
      </c>
      <c r="AN436" s="9">
        <f t="shared" si="231"/>
        <v>0</v>
      </c>
      <c r="AO436" s="54" t="s">
        <v>105</v>
      </c>
      <c r="AP436" s="9">
        <f t="shared" si="232"/>
        <v>0</v>
      </c>
      <c r="AQ436" s="54" t="s">
        <v>110</v>
      </c>
      <c r="AR436" s="9">
        <f t="shared" si="233"/>
        <v>0</v>
      </c>
      <c r="AS436" s="54" t="s">
        <v>112</v>
      </c>
      <c r="AT436" s="9">
        <f t="shared" si="234"/>
        <v>0</v>
      </c>
      <c r="AU436" s="9"/>
      <c r="AV436" s="54" t="s">
        <v>77</v>
      </c>
      <c r="AW436" s="9">
        <f t="shared" si="235"/>
        <v>0</v>
      </c>
      <c r="AX436" s="54" t="s">
        <v>80</v>
      </c>
      <c r="AY436" s="9">
        <f t="shared" si="236"/>
        <v>0</v>
      </c>
      <c r="AZ436" s="54" t="s">
        <v>90</v>
      </c>
      <c r="BA436" s="9">
        <f t="shared" si="237"/>
        <v>0</v>
      </c>
      <c r="BB436" s="54" t="s">
        <v>105</v>
      </c>
      <c r="BC436" s="9">
        <f t="shared" si="238"/>
        <v>0</v>
      </c>
      <c r="BD436" s="54" t="s">
        <v>133</v>
      </c>
      <c r="BE436" s="9">
        <f t="shared" si="239"/>
        <v>0</v>
      </c>
      <c r="BF436" s="54" t="s">
        <v>103</v>
      </c>
      <c r="BG436" s="9">
        <f t="shared" si="240"/>
        <v>0</v>
      </c>
      <c r="BH436" s="9"/>
      <c r="BI436" s="54" t="s">
        <v>77</v>
      </c>
      <c r="BJ436" s="9">
        <f t="shared" si="241"/>
        <v>0</v>
      </c>
      <c r="BK436" s="55" t="s">
        <v>80</v>
      </c>
      <c r="BL436" s="9">
        <f t="shared" si="242"/>
        <v>0</v>
      </c>
      <c r="BM436" s="54" t="s">
        <v>90</v>
      </c>
      <c r="BN436" s="9">
        <f t="shared" si="243"/>
        <v>0</v>
      </c>
      <c r="BO436" s="54" t="s">
        <v>105</v>
      </c>
      <c r="BP436" s="9">
        <f t="shared" si="244"/>
        <v>0</v>
      </c>
      <c r="BQ436" s="54" t="s">
        <v>133</v>
      </c>
      <c r="BR436" s="9">
        <f t="shared" si="245"/>
        <v>0</v>
      </c>
      <c r="BS436" s="54" t="s">
        <v>103</v>
      </c>
      <c r="BT436" s="9">
        <f t="shared" si="246"/>
        <v>0</v>
      </c>
      <c r="BU436" s="9"/>
      <c r="BV436" s="54" t="s">
        <v>136</v>
      </c>
      <c r="BW436" s="9">
        <f t="shared" si="247"/>
        <v>0</v>
      </c>
      <c r="BX436" s="55" t="s">
        <v>80</v>
      </c>
      <c r="BY436" s="9">
        <f t="shared" si="248"/>
        <v>0</v>
      </c>
      <c r="BZ436" s="54" t="s">
        <v>90</v>
      </c>
      <c r="CA436" s="9">
        <f t="shared" si="249"/>
        <v>0</v>
      </c>
      <c r="CB436" s="54" t="s">
        <v>105</v>
      </c>
      <c r="CC436" s="9">
        <f t="shared" si="250"/>
        <v>0</v>
      </c>
      <c r="CD436" s="54" t="s">
        <v>108</v>
      </c>
      <c r="CE436" s="9">
        <f t="shared" si="251"/>
        <v>0</v>
      </c>
      <c r="CF436" s="54" t="s">
        <v>126</v>
      </c>
      <c r="CG436" s="9">
        <f t="shared" si="252"/>
        <v>0</v>
      </c>
      <c r="CH436" s="9"/>
      <c r="CI436" s="54" t="s">
        <v>136</v>
      </c>
      <c r="CJ436" s="9">
        <f t="shared" si="253"/>
        <v>0</v>
      </c>
      <c r="CK436" s="55" t="s">
        <v>80</v>
      </c>
      <c r="CL436" s="9">
        <f t="shared" si="254"/>
        <v>0</v>
      </c>
      <c r="CM436" s="54" t="s">
        <v>90</v>
      </c>
      <c r="CN436" s="9">
        <f t="shared" si="255"/>
        <v>0</v>
      </c>
      <c r="CO436" s="54" t="s">
        <v>105</v>
      </c>
      <c r="CP436" s="9">
        <f t="shared" si="256"/>
        <v>0</v>
      </c>
      <c r="CQ436" s="54" t="s">
        <v>108</v>
      </c>
      <c r="CR436" s="9">
        <f t="shared" si="257"/>
        <v>0</v>
      </c>
      <c r="CS436" s="54" t="s">
        <v>126</v>
      </c>
      <c r="CT436" s="9">
        <f t="shared" si="258"/>
        <v>0</v>
      </c>
    </row>
    <row r="437" spans="1:98" x14ac:dyDescent="0.15">
      <c r="A437" s="33" t="s">
        <v>1022</v>
      </c>
      <c r="B437" s="34" t="s">
        <v>1023</v>
      </c>
      <c r="C437" s="35" t="s">
        <v>170</v>
      </c>
      <c r="D437" s="35" t="s">
        <v>52</v>
      </c>
      <c r="E437" s="9"/>
      <c r="F437" s="36"/>
      <c r="G437" s="33">
        <v>89</v>
      </c>
      <c r="H437" s="9">
        <v>66</v>
      </c>
      <c r="I437" s="9">
        <v>39</v>
      </c>
      <c r="J437" s="9">
        <v>51.5</v>
      </c>
      <c r="K437" s="9">
        <v>46</v>
      </c>
      <c r="L437" s="9">
        <v>54</v>
      </c>
      <c r="M437" s="4">
        <f t="shared" si="222"/>
        <v>345.5</v>
      </c>
      <c r="N437" s="33"/>
      <c r="O437" s="9">
        <f>IF($D437="理科",IF(AND($M437&gt;='高考-分数线'!$C$2,$G437&gt;='高考-分数线'!$D$2),36,IF($G437&gt;='高考-分数线'!$D$2,18,0)),IF($D437="文科",IF(AND($M437&gt;='高考-分数线'!$C$3,$G437&gt;='高考-分数线'!$D$3),36,IF($G437&gt;='高考-分数线'!$D$3,18,0))))</f>
        <v>0</v>
      </c>
      <c r="P437" s="9">
        <f>IF($D437="理科",IF(AND($M437&gt;='高考-分数线'!$C$2,H437&gt;='高考-分数线'!$E$2),36,IF(H437&gt;='高考-分数线'!$E$2,18,0)),IF($D437="文科",IF(AND($M437&gt;='高考-分数线'!$C$3,H437&gt;='高考-分数线'!$E$3),36,IF(H437&gt;='高考-分数线'!$E$3,18,0))))</f>
        <v>0</v>
      </c>
      <c r="Q437" s="9">
        <f>IF($D437="理科",IF(AND($M437&gt;='高考-分数线'!$C$2,I437&gt;='高考-分数线'!$F$2),36,IF(I437&gt;='高考-分数线'!$F$2,18,0)),IF($D437="文科",IF(AND($M437&gt;='高考-分数线'!$C$3,I437&gt;='高考-分数线'!$F$3),36,IF(I437&gt;='高考-分数线'!$F$3,18,0))))</f>
        <v>0</v>
      </c>
      <c r="R437" s="9">
        <f>IF($D437="理科",IF(AND($M437&gt;='高考-分数线'!$C$2,J437&gt;='高考-分数线'!$G$2),36,IF(J437&gt;='高考-分数线'!$G$2,18,0)),IF($D437="文科",IF(AND($M437&gt;='高考-分数线'!$C$3,J437&gt;='高考-分数线'!$G$3),36,IF(J437&gt;='高考-分数线'!$G$3,18,0))))</f>
        <v>0</v>
      </c>
      <c r="S437" s="9">
        <f>IF($D437="理科",IF(AND($M437&gt;='高考-分数线'!$C$2,K437&gt;='高考-分数线'!$H$2),36,IF(K437&gt;='高考-分数线'!$H$2,18,0)),IF($D437="文科",IF(AND($M437&gt;='高考-分数线'!$C$3,K437&gt;='高考-分数线'!$H$3),36,IF(K437&gt;='高考-分数线'!$H$3,18,0))))</f>
        <v>0</v>
      </c>
      <c r="T437" s="9">
        <f>IF($D437="理科",IF(AND($M437&gt;='高考-分数线'!$C$2,L437&gt;='高考-分数线'!$I$2),36,IF(L437&gt;='高考-分数线'!$I$2,18,0)),IF($D437="文科",IF(AND($M437&gt;='高考-分数线'!$C$3,L437&gt;='高考-分数线'!$I$3),36,IF(L437&gt;='高考-分数线'!$I$3,18,0))))</f>
        <v>0</v>
      </c>
      <c r="U437" s="33"/>
      <c r="V437" s="54" t="s">
        <v>78</v>
      </c>
      <c r="W437" s="9">
        <f t="shared" si="223"/>
        <v>0</v>
      </c>
      <c r="X437" s="54" t="s">
        <v>79</v>
      </c>
      <c r="Y437" s="9">
        <f t="shared" si="224"/>
        <v>0</v>
      </c>
      <c r="Z437" s="54" t="s">
        <v>86</v>
      </c>
      <c r="AA437" s="9">
        <f t="shared" si="225"/>
        <v>0</v>
      </c>
      <c r="AB437" s="54" t="s">
        <v>105</v>
      </c>
      <c r="AC437" s="9">
        <f t="shared" si="226"/>
        <v>0</v>
      </c>
      <c r="AD437" s="54" t="s">
        <v>110</v>
      </c>
      <c r="AE437" s="9">
        <f t="shared" si="227"/>
        <v>0</v>
      </c>
      <c r="AF437" s="54" t="s">
        <v>112</v>
      </c>
      <c r="AG437" s="9">
        <f t="shared" si="228"/>
        <v>0</v>
      </c>
      <c r="AH437" s="9"/>
      <c r="AI437" s="9" t="s">
        <v>74</v>
      </c>
      <c r="AJ437" s="9">
        <f t="shared" si="229"/>
        <v>0</v>
      </c>
      <c r="AK437" s="55" t="s">
        <v>80</v>
      </c>
      <c r="AL437" s="9">
        <f t="shared" si="230"/>
        <v>0</v>
      </c>
      <c r="AM437" s="9" t="s">
        <v>90</v>
      </c>
      <c r="AN437" s="9">
        <f t="shared" si="231"/>
        <v>0</v>
      </c>
      <c r="AO437" s="54" t="s">
        <v>107</v>
      </c>
      <c r="AP437" s="9">
        <f t="shared" si="232"/>
        <v>0</v>
      </c>
      <c r="AQ437" s="54" t="s">
        <v>110</v>
      </c>
      <c r="AR437" s="9">
        <f t="shared" si="233"/>
        <v>0</v>
      </c>
      <c r="AS437" s="54" t="s">
        <v>103</v>
      </c>
      <c r="AT437" s="9">
        <f t="shared" si="234"/>
        <v>0</v>
      </c>
      <c r="AU437" s="9"/>
      <c r="AV437" s="54" t="s">
        <v>74</v>
      </c>
      <c r="AW437" s="9">
        <f t="shared" si="235"/>
        <v>0</v>
      </c>
      <c r="AX437" s="54" t="s">
        <v>79</v>
      </c>
      <c r="AY437" s="9">
        <f t="shared" si="236"/>
        <v>0</v>
      </c>
      <c r="AZ437" s="54" t="s">
        <v>89</v>
      </c>
      <c r="BA437" s="9">
        <f t="shared" si="237"/>
        <v>0</v>
      </c>
      <c r="BB437" s="54" t="s">
        <v>107</v>
      </c>
      <c r="BC437" s="9">
        <f t="shared" si="238"/>
        <v>0</v>
      </c>
      <c r="BD437" s="54" t="s">
        <v>128</v>
      </c>
      <c r="BE437" s="9">
        <f t="shared" si="239"/>
        <v>0</v>
      </c>
      <c r="BF437" s="54" t="s">
        <v>112</v>
      </c>
      <c r="BG437" s="9">
        <f t="shared" si="240"/>
        <v>0</v>
      </c>
      <c r="BH437" s="9"/>
      <c r="BI437" s="54" t="s">
        <v>74</v>
      </c>
      <c r="BJ437" s="9">
        <f t="shared" si="241"/>
        <v>0</v>
      </c>
      <c r="BK437" s="55" t="s">
        <v>79</v>
      </c>
      <c r="BL437" s="9">
        <f t="shared" si="242"/>
        <v>0</v>
      </c>
      <c r="BM437" s="54" t="s">
        <v>89</v>
      </c>
      <c r="BN437" s="9">
        <f t="shared" si="243"/>
        <v>0</v>
      </c>
      <c r="BO437" s="54" t="s">
        <v>107</v>
      </c>
      <c r="BP437" s="9">
        <f t="shared" si="244"/>
        <v>0</v>
      </c>
      <c r="BQ437" s="54" t="s">
        <v>128</v>
      </c>
      <c r="BR437" s="9">
        <f t="shared" si="245"/>
        <v>0</v>
      </c>
      <c r="BS437" s="54" t="s">
        <v>112</v>
      </c>
      <c r="BT437" s="9">
        <f t="shared" si="246"/>
        <v>0</v>
      </c>
      <c r="BU437" s="9"/>
      <c r="BV437" s="54" t="s">
        <v>136</v>
      </c>
      <c r="BW437" s="9">
        <f t="shared" si="247"/>
        <v>0</v>
      </c>
      <c r="BX437" s="55" t="s">
        <v>80</v>
      </c>
      <c r="BY437" s="9">
        <f t="shared" si="248"/>
        <v>0</v>
      </c>
      <c r="BZ437" s="54" t="s">
        <v>90</v>
      </c>
      <c r="CA437" s="9">
        <f t="shared" si="249"/>
        <v>0</v>
      </c>
      <c r="CB437" s="54" t="s">
        <v>105</v>
      </c>
      <c r="CC437" s="9">
        <f t="shared" si="250"/>
        <v>0</v>
      </c>
      <c r="CD437" s="54" t="s">
        <v>108</v>
      </c>
      <c r="CE437" s="9">
        <f t="shared" si="251"/>
        <v>0</v>
      </c>
      <c r="CF437" s="54" t="s">
        <v>112</v>
      </c>
      <c r="CG437" s="9">
        <f t="shared" si="252"/>
        <v>0</v>
      </c>
      <c r="CH437" s="9"/>
      <c r="CI437" s="54" t="s">
        <v>136</v>
      </c>
      <c r="CJ437" s="9">
        <f t="shared" si="253"/>
        <v>0</v>
      </c>
      <c r="CK437" s="55" t="s">
        <v>80</v>
      </c>
      <c r="CL437" s="9">
        <f t="shared" si="254"/>
        <v>0</v>
      </c>
      <c r="CM437" s="54" t="s">
        <v>90</v>
      </c>
      <c r="CN437" s="9">
        <f t="shared" si="255"/>
        <v>0</v>
      </c>
      <c r="CO437" s="54" t="s">
        <v>105</v>
      </c>
      <c r="CP437" s="9">
        <f t="shared" si="256"/>
        <v>0</v>
      </c>
      <c r="CQ437" s="54" t="s">
        <v>108</v>
      </c>
      <c r="CR437" s="9">
        <f t="shared" si="257"/>
        <v>0</v>
      </c>
      <c r="CS437" s="54" t="s">
        <v>112</v>
      </c>
      <c r="CT437" s="9">
        <f t="shared" si="258"/>
        <v>0</v>
      </c>
    </row>
    <row r="438" spans="1:98" x14ac:dyDescent="0.15">
      <c r="A438" s="33" t="s">
        <v>1024</v>
      </c>
      <c r="B438" s="34" t="s">
        <v>1025</v>
      </c>
      <c r="C438" s="35" t="s">
        <v>170</v>
      </c>
      <c r="D438" s="35" t="s">
        <v>52</v>
      </c>
      <c r="E438" s="9"/>
      <c r="F438" s="36"/>
      <c r="G438" s="33">
        <v>78</v>
      </c>
      <c r="H438" s="9">
        <v>52</v>
      </c>
      <c r="I438" s="9">
        <v>78</v>
      </c>
      <c r="J438" s="9">
        <v>39.5</v>
      </c>
      <c r="K438" s="9">
        <v>43</v>
      </c>
      <c r="L438" s="9">
        <v>54</v>
      </c>
      <c r="M438" s="4">
        <f t="shared" si="222"/>
        <v>344.5</v>
      </c>
      <c r="N438" s="33"/>
      <c r="O438" s="9">
        <f>IF($D438="理科",IF(AND($M438&gt;='高考-分数线'!$C$2,$G438&gt;='高考-分数线'!$D$2),36,IF($G438&gt;='高考-分数线'!$D$2,18,0)),IF($D438="文科",IF(AND($M438&gt;='高考-分数线'!$C$3,$G438&gt;='高考-分数线'!$D$3),36,IF($G438&gt;='高考-分数线'!$D$3,18,0))))</f>
        <v>0</v>
      </c>
      <c r="P438" s="9">
        <f>IF($D438="理科",IF(AND($M438&gt;='高考-分数线'!$C$2,H438&gt;='高考-分数线'!$E$2),36,IF(H438&gt;='高考-分数线'!$E$2,18,0)),IF($D438="文科",IF(AND($M438&gt;='高考-分数线'!$C$3,H438&gt;='高考-分数线'!$E$3),36,IF(H438&gt;='高考-分数线'!$E$3,18,0))))</f>
        <v>0</v>
      </c>
      <c r="Q438" s="9">
        <f>IF($D438="理科",IF(AND($M438&gt;='高考-分数线'!$C$2,I438&gt;='高考-分数线'!$F$2),36,IF(I438&gt;='高考-分数线'!$F$2,18,0)),IF($D438="文科",IF(AND($M438&gt;='高考-分数线'!$C$3,I438&gt;='高考-分数线'!$F$3),36,IF(I438&gt;='高考-分数线'!$F$3,18,0))))</f>
        <v>0</v>
      </c>
      <c r="R438" s="9">
        <f>IF($D438="理科",IF(AND($M438&gt;='高考-分数线'!$C$2,J438&gt;='高考-分数线'!$G$2),36,IF(J438&gt;='高考-分数线'!$G$2,18,0)),IF($D438="文科",IF(AND($M438&gt;='高考-分数线'!$C$3,J438&gt;='高考-分数线'!$G$3),36,IF(J438&gt;='高考-分数线'!$G$3,18,0))))</f>
        <v>0</v>
      </c>
      <c r="S438" s="9">
        <f>IF($D438="理科",IF(AND($M438&gt;='高考-分数线'!$C$2,K438&gt;='高考-分数线'!$H$2),36,IF(K438&gt;='高考-分数线'!$H$2,18,0)),IF($D438="文科",IF(AND($M438&gt;='高考-分数线'!$C$3,K438&gt;='高考-分数线'!$H$3),36,IF(K438&gt;='高考-分数线'!$H$3,18,0))))</f>
        <v>0</v>
      </c>
      <c r="T438" s="9">
        <f>IF($D438="理科",IF(AND($M438&gt;='高考-分数线'!$C$2,L438&gt;='高考-分数线'!$I$2),36,IF(L438&gt;='高考-分数线'!$I$2,18,0)),IF($D438="文科",IF(AND($M438&gt;='高考-分数线'!$C$3,L438&gt;='高考-分数线'!$I$3),36,IF(L438&gt;='高考-分数线'!$I$3,18,0))))</f>
        <v>0</v>
      </c>
      <c r="U438" s="33"/>
      <c r="V438" s="54" t="s">
        <v>73</v>
      </c>
      <c r="W438" s="9">
        <f t="shared" si="223"/>
        <v>0</v>
      </c>
      <c r="X438" s="54" t="s">
        <v>80</v>
      </c>
      <c r="Y438" s="9">
        <f t="shared" si="224"/>
        <v>0</v>
      </c>
      <c r="Z438" s="54" t="s">
        <v>89</v>
      </c>
      <c r="AA438" s="9">
        <f t="shared" si="225"/>
        <v>0</v>
      </c>
      <c r="AB438" s="54" t="s">
        <v>123</v>
      </c>
      <c r="AC438" s="9">
        <f t="shared" si="226"/>
        <v>0</v>
      </c>
      <c r="AD438" s="54" t="s">
        <v>110</v>
      </c>
      <c r="AE438" s="9">
        <f t="shared" si="227"/>
        <v>0</v>
      </c>
      <c r="AF438" s="54" t="s">
        <v>103</v>
      </c>
      <c r="AG438" s="9">
        <f t="shared" si="228"/>
        <v>0</v>
      </c>
      <c r="AH438" s="9"/>
      <c r="AI438" s="9" t="s">
        <v>73</v>
      </c>
      <c r="AJ438" s="9">
        <f t="shared" si="229"/>
        <v>0</v>
      </c>
      <c r="AK438" s="55" t="s">
        <v>79</v>
      </c>
      <c r="AL438" s="9">
        <f t="shared" si="230"/>
        <v>0</v>
      </c>
      <c r="AM438" s="9" t="s">
        <v>85</v>
      </c>
      <c r="AN438" s="9">
        <f t="shared" si="231"/>
        <v>0</v>
      </c>
      <c r="AO438" s="54" t="s">
        <v>105</v>
      </c>
      <c r="AP438" s="9">
        <f t="shared" si="232"/>
        <v>0</v>
      </c>
      <c r="AQ438" s="54" t="s">
        <v>111</v>
      </c>
      <c r="AR438" s="9">
        <f t="shared" si="233"/>
        <v>0</v>
      </c>
      <c r="AS438" s="54" t="s">
        <v>103</v>
      </c>
      <c r="AT438" s="9">
        <f t="shared" si="234"/>
        <v>0</v>
      </c>
      <c r="AU438" s="9"/>
      <c r="AV438" s="54" t="s">
        <v>73</v>
      </c>
      <c r="AW438" s="9">
        <f t="shared" si="235"/>
        <v>0</v>
      </c>
      <c r="AX438" s="54" t="s">
        <v>132</v>
      </c>
      <c r="AY438" s="9">
        <f t="shared" si="236"/>
        <v>0</v>
      </c>
      <c r="AZ438" s="54" t="s">
        <v>86</v>
      </c>
      <c r="BA438" s="9">
        <f t="shared" si="237"/>
        <v>0</v>
      </c>
      <c r="BB438" s="54" t="s">
        <v>105</v>
      </c>
      <c r="BC438" s="9">
        <f t="shared" si="238"/>
        <v>0</v>
      </c>
      <c r="BD438" s="54" t="s">
        <v>111</v>
      </c>
      <c r="BE438" s="9">
        <f t="shared" si="239"/>
        <v>0</v>
      </c>
      <c r="BF438" s="54" t="s">
        <v>112</v>
      </c>
      <c r="BG438" s="9">
        <f t="shared" si="240"/>
        <v>0</v>
      </c>
      <c r="BH438" s="9"/>
      <c r="BI438" s="54" t="s">
        <v>73</v>
      </c>
      <c r="BJ438" s="9">
        <f t="shared" si="241"/>
        <v>0</v>
      </c>
      <c r="BK438" s="55" t="s">
        <v>132</v>
      </c>
      <c r="BL438" s="9">
        <f t="shared" si="242"/>
        <v>0</v>
      </c>
      <c r="BM438" s="54" t="s">
        <v>86</v>
      </c>
      <c r="BN438" s="9">
        <f t="shared" si="243"/>
        <v>0</v>
      </c>
      <c r="BO438" s="54" t="s">
        <v>105</v>
      </c>
      <c r="BP438" s="9">
        <f t="shared" si="244"/>
        <v>0</v>
      </c>
      <c r="BQ438" s="54" t="s">
        <v>111</v>
      </c>
      <c r="BR438" s="9">
        <f t="shared" si="245"/>
        <v>0</v>
      </c>
      <c r="BS438" s="54" t="s">
        <v>112</v>
      </c>
      <c r="BT438" s="9">
        <f t="shared" si="246"/>
        <v>0</v>
      </c>
      <c r="BU438" s="9"/>
      <c r="BV438" s="54" t="s">
        <v>74</v>
      </c>
      <c r="BW438" s="9">
        <f t="shared" si="247"/>
        <v>0</v>
      </c>
      <c r="BX438" s="55" t="s">
        <v>139</v>
      </c>
      <c r="BY438" s="9">
        <f t="shared" si="248"/>
        <v>0</v>
      </c>
      <c r="BZ438" s="54" t="s">
        <v>86</v>
      </c>
      <c r="CA438" s="9">
        <f t="shared" si="249"/>
        <v>0</v>
      </c>
      <c r="CB438" s="54" t="s">
        <v>123</v>
      </c>
      <c r="CC438" s="9">
        <f t="shared" si="250"/>
        <v>0</v>
      </c>
      <c r="CD438" s="54" t="s">
        <v>111</v>
      </c>
      <c r="CE438" s="9">
        <f t="shared" si="251"/>
        <v>0</v>
      </c>
      <c r="CF438" s="54" t="s">
        <v>126</v>
      </c>
      <c r="CG438" s="9">
        <f t="shared" si="252"/>
        <v>0</v>
      </c>
      <c r="CH438" s="9"/>
      <c r="CI438" s="54" t="s">
        <v>74</v>
      </c>
      <c r="CJ438" s="9">
        <f t="shared" si="253"/>
        <v>0</v>
      </c>
      <c r="CK438" s="55" t="s">
        <v>139</v>
      </c>
      <c r="CL438" s="9">
        <f t="shared" si="254"/>
        <v>0</v>
      </c>
      <c r="CM438" s="54" t="s">
        <v>86</v>
      </c>
      <c r="CN438" s="9">
        <f t="shared" si="255"/>
        <v>0</v>
      </c>
      <c r="CO438" s="54" t="s">
        <v>123</v>
      </c>
      <c r="CP438" s="9">
        <f t="shared" si="256"/>
        <v>0</v>
      </c>
      <c r="CQ438" s="54" t="s">
        <v>111</v>
      </c>
      <c r="CR438" s="9">
        <f t="shared" si="257"/>
        <v>0</v>
      </c>
      <c r="CS438" s="54" t="s">
        <v>126</v>
      </c>
      <c r="CT438" s="9">
        <f t="shared" si="258"/>
        <v>0</v>
      </c>
    </row>
    <row r="439" spans="1:98" x14ac:dyDescent="0.15">
      <c r="A439" s="33" t="s">
        <v>1026</v>
      </c>
      <c r="B439" s="34" t="s">
        <v>1027</v>
      </c>
      <c r="C439" s="35" t="s">
        <v>170</v>
      </c>
      <c r="D439" s="35" t="s">
        <v>52</v>
      </c>
      <c r="E439" s="9"/>
      <c r="F439" s="36"/>
      <c r="G439" s="33">
        <v>86</v>
      </c>
      <c r="H439" s="9">
        <v>55</v>
      </c>
      <c r="I439" s="9">
        <v>82</v>
      </c>
      <c r="J439" s="9">
        <v>62</v>
      </c>
      <c r="K439" s="9">
        <v>33</v>
      </c>
      <c r="L439" s="9">
        <v>25</v>
      </c>
      <c r="M439" s="4">
        <f t="shared" si="222"/>
        <v>343</v>
      </c>
      <c r="N439" s="33"/>
      <c r="O439" s="9">
        <f>IF($D439="理科",IF(AND($M439&gt;='高考-分数线'!$C$2,$G439&gt;='高考-分数线'!$D$2),36,IF($G439&gt;='高考-分数线'!$D$2,18,0)),IF($D439="文科",IF(AND($M439&gt;='高考-分数线'!$C$3,$G439&gt;='高考-分数线'!$D$3),36,IF($G439&gt;='高考-分数线'!$D$3,18,0))))</f>
        <v>0</v>
      </c>
      <c r="P439" s="9">
        <f>IF($D439="理科",IF(AND($M439&gt;='高考-分数线'!$C$2,H439&gt;='高考-分数线'!$E$2),36,IF(H439&gt;='高考-分数线'!$E$2,18,0)),IF($D439="文科",IF(AND($M439&gt;='高考-分数线'!$C$3,H439&gt;='高考-分数线'!$E$3),36,IF(H439&gt;='高考-分数线'!$E$3,18,0))))</f>
        <v>0</v>
      </c>
      <c r="Q439" s="9">
        <f>IF($D439="理科",IF(AND($M439&gt;='高考-分数线'!$C$2,I439&gt;='高考-分数线'!$F$2),36,IF(I439&gt;='高考-分数线'!$F$2,18,0)),IF($D439="文科",IF(AND($M439&gt;='高考-分数线'!$C$3,I439&gt;='高考-分数线'!$F$3),36,IF(I439&gt;='高考-分数线'!$F$3,18,0))))</f>
        <v>0</v>
      </c>
      <c r="R439" s="9">
        <f>IF($D439="理科",IF(AND($M439&gt;='高考-分数线'!$C$2,J439&gt;='高考-分数线'!$G$2),36,IF(J439&gt;='高考-分数线'!$G$2,18,0)),IF($D439="文科",IF(AND($M439&gt;='高考-分数线'!$C$3,J439&gt;='高考-分数线'!$G$3),36,IF(J439&gt;='高考-分数线'!$G$3,18,0))))</f>
        <v>0</v>
      </c>
      <c r="S439" s="9">
        <f>IF($D439="理科",IF(AND($M439&gt;='高考-分数线'!$C$2,K439&gt;='高考-分数线'!$H$2),36,IF(K439&gt;='高考-分数线'!$H$2,18,0)),IF($D439="文科",IF(AND($M439&gt;='高考-分数线'!$C$3,K439&gt;='高考-分数线'!$H$3),36,IF(K439&gt;='高考-分数线'!$H$3,18,0))))</f>
        <v>0</v>
      </c>
      <c r="T439" s="9">
        <f>IF($D439="理科",IF(AND($M439&gt;='高考-分数线'!$C$2,L439&gt;='高考-分数线'!$I$2),36,IF(L439&gt;='高考-分数线'!$I$2,18,0)),IF($D439="文科",IF(AND($M439&gt;='高考-分数线'!$C$3,L439&gt;='高考-分数线'!$I$3),36,IF(L439&gt;='高考-分数线'!$I$3,18,0))))</f>
        <v>0</v>
      </c>
      <c r="U439" s="33"/>
      <c r="V439" s="54" t="s">
        <v>74</v>
      </c>
      <c r="W439" s="9">
        <f t="shared" si="223"/>
        <v>0</v>
      </c>
      <c r="X439" s="54" t="s">
        <v>79</v>
      </c>
      <c r="Y439" s="9">
        <f t="shared" si="224"/>
        <v>0</v>
      </c>
      <c r="Z439" s="54" t="s">
        <v>86</v>
      </c>
      <c r="AA439" s="9">
        <f t="shared" si="225"/>
        <v>0</v>
      </c>
      <c r="AB439" s="54" t="s">
        <v>107</v>
      </c>
      <c r="AC439" s="9">
        <f t="shared" si="226"/>
        <v>0</v>
      </c>
      <c r="AD439" s="54" t="s">
        <v>110</v>
      </c>
      <c r="AE439" s="9">
        <f t="shared" si="227"/>
        <v>0</v>
      </c>
      <c r="AF439" s="54" t="s">
        <v>103</v>
      </c>
      <c r="AG439" s="9">
        <f t="shared" si="228"/>
        <v>0</v>
      </c>
      <c r="AH439" s="9"/>
      <c r="AI439" s="9" t="s">
        <v>73</v>
      </c>
      <c r="AJ439" s="9">
        <f t="shared" si="229"/>
        <v>0</v>
      </c>
      <c r="AK439" s="55" t="s">
        <v>79</v>
      </c>
      <c r="AL439" s="9">
        <f t="shared" si="230"/>
        <v>0</v>
      </c>
      <c r="AM439" s="9" t="s">
        <v>87</v>
      </c>
      <c r="AN439" s="9">
        <f t="shared" si="231"/>
        <v>0</v>
      </c>
      <c r="AO439" s="54" t="s">
        <v>107</v>
      </c>
      <c r="AP439" s="9">
        <f t="shared" si="232"/>
        <v>0</v>
      </c>
      <c r="AQ439" s="54" t="s">
        <v>111</v>
      </c>
      <c r="AR439" s="9">
        <f t="shared" si="233"/>
        <v>0</v>
      </c>
      <c r="AS439" s="54" t="s">
        <v>103</v>
      </c>
      <c r="AT439" s="9">
        <f t="shared" si="234"/>
        <v>0</v>
      </c>
      <c r="AU439" s="9"/>
      <c r="AV439" s="54" t="s">
        <v>73</v>
      </c>
      <c r="AW439" s="9">
        <f t="shared" si="235"/>
        <v>0</v>
      </c>
      <c r="AX439" s="54" t="s">
        <v>80</v>
      </c>
      <c r="AY439" s="9">
        <f t="shared" si="236"/>
        <v>0</v>
      </c>
      <c r="AZ439" s="54" t="s">
        <v>86</v>
      </c>
      <c r="BA439" s="9">
        <f t="shared" si="237"/>
        <v>0</v>
      </c>
      <c r="BB439" s="54" t="s">
        <v>107</v>
      </c>
      <c r="BC439" s="9">
        <f t="shared" si="238"/>
        <v>0</v>
      </c>
      <c r="BD439" s="54" t="s">
        <v>111</v>
      </c>
      <c r="BE439" s="9">
        <f t="shared" si="239"/>
        <v>0</v>
      </c>
      <c r="BF439" s="54" t="s">
        <v>126</v>
      </c>
      <c r="BG439" s="9">
        <f t="shared" si="240"/>
        <v>0</v>
      </c>
      <c r="BH439" s="9"/>
      <c r="BI439" s="54" t="s">
        <v>73</v>
      </c>
      <c r="BJ439" s="9">
        <f t="shared" si="241"/>
        <v>0</v>
      </c>
      <c r="BK439" s="55" t="s">
        <v>80</v>
      </c>
      <c r="BL439" s="9">
        <f t="shared" si="242"/>
        <v>0</v>
      </c>
      <c r="BM439" s="54" t="s">
        <v>86</v>
      </c>
      <c r="BN439" s="9">
        <f t="shared" si="243"/>
        <v>0</v>
      </c>
      <c r="BO439" s="54" t="s">
        <v>107</v>
      </c>
      <c r="BP439" s="9">
        <f t="shared" si="244"/>
        <v>0</v>
      </c>
      <c r="BQ439" s="54" t="s">
        <v>111</v>
      </c>
      <c r="BR439" s="9">
        <f t="shared" si="245"/>
        <v>0</v>
      </c>
      <c r="BS439" s="54" t="s">
        <v>126</v>
      </c>
      <c r="BT439" s="9">
        <f t="shared" si="246"/>
        <v>0</v>
      </c>
      <c r="BU439" s="9"/>
      <c r="BV439" s="54" t="s">
        <v>77</v>
      </c>
      <c r="BW439" s="9">
        <f t="shared" si="247"/>
        <v>0</v>
      </c>
      <c r="BX439" s="55" t="s">
        <v>81</v>
      </c>
      <c r="BY439" s="9">
        <f t="shared" si="248"/>
        <v>0</v>
      </c>
      <c r="BZ439" s="54" t="s">
        <v>86</v>
      </c>
      <c r="CA439" s="9">
        <f t="shared" si="249"/>
        <v>0</v>
      </c>
      <c r="CB439" s="54" t="s">
        <v>105</v>
      </c>
      <c r="CC439" s="9">
        <f t="shared" si="250"/>
        <v>0</v>
      </c>
      <c r="CD439" s="54" t="s">
        <v>108</v>
      </c>
      <c r="CE439" s="9">
        <f t="shared" si="251"/>
        <v>0</v>
      </c>
      <c r="CF439" s="54" t="s">
        <v>126</v>
      </c>
      <c r="CG439" s="9">
        <f t="shared" si="252"/>
        <v>0</v>
      </c>
      <c r="CH439" s="9"/>
      <c r="CI439" s="54" t="s">
        <v>77</v>
      </c>
      <c r="CJ439" s="9">
        <f t="shared" si="253"/>
        <v>0</v>
      </c>
      <c r="CK439" s="55" t="s">
        <v>81</v>
      </c>
      <c r="CL439" s="9">
        <f t="shared" si="254"/>
        <v>0</v>
      </c>
      <c r="CM439" s="54" t="s">
        <v>86</v>
      </c>
      <c r="CN439" s="9">
        <f t="shared" si="255"/>
        <v>0</v>
      </c>
      <c r="CO439" s="54" t="s">
        <v>105</v>
      </c>
      <c r="CP439" s="9">
        <f t="shared" si="256"/>
        <v>0</v>
      </c>
      <c r="CQ439" s="54" t="s">
        <v>108</v>
      </c>
      <c r="CR439" s="9">
        <f t="shared" si="257"/>
        <v>0</v>
      </c>
      <c r="CS439" s="54" t="s">
        <v>126</v>
      </c>
      <c r="CT439" s="9">
        <f t="shared" si="258"/>
        <v>0</v>
      </c>
    </row>
    <row r="440" spans="1:98" x14ac:dyDescent="0.15">
      <c r="A440" s="33" t="s">
        <v>1028</v>
      </c>
      <c r="B440" s="34" t="s">
        <v>1029</v>
      </c>
      <c r="C440" s="35" t="s">
        <v>170</v>
      </c>
      <c r="D440" s="35" t="s">
        <v>52</v>
      </c>
      <c r="E440" s="9"/>
      <c r="F440" s="36"/>
      <c r="G440" s="33">
        <v>84</v>
      </c>
      <c r="H440" s="9">
        <v>35</v>
      </c>
      <c r="I440" s="9">
        <v>71</v>
      </c>
      <c r="J440" s="9">
        <v>53.5</v>
      </c>
      <c r="K440" s="9">
        <v>42</v>
      </c>
      <c r="L440" s="9">
        <v>57</v>
      </c>
      <c r="M440" s="4">
        <f t="shared" si="222"/>
        <v>342.5</v>
      </c>
      <c r="N440" s="33"/>
      <c r="O440" s="9">
        <f>IF($D440="理科",IF(AND($M440&gt;='高考-分数线'!$C$2,$G440&gt;='高考-分数线'!$D$2),36,IF($G440&gt;='高考-分数线'!$D$2,18,0)),IF($D440="文科",IF(AND($M440&gt;='高考-分数线'!$C$3,$G440&gt;='高考-分数线'!$D$3),36,IF($G440&gt;='高考-分数线'!$D$3,18,0))))</f>
        <v>0</v>
      </c>
      <c r="P440" s="9">
        <f>IF($D440="理科",IF(AND($M440&gt;='高考-分数线'!$C$2,H440&gt;='高考-分数线'!$E$2),36,IF(H440&gt;='高考-分数线'!$E$2,18,0)),IF($D440="文科",IF(AND($M440&gt;='高考-分数线'!$C$3,H440&gt;='高考-分数线'!$E$3),36,IF(H440&gt;='高考-分数线'!$E$3,18,0))))</f>
        <v>0</v>
      </c>
      <c r="Q440" s="9">
        <f>IF($D440="理科",IF(AND($M440&gt;='高考-分数线'!$C$2,I440&gt;='高考-分数线'!$F$2),36,IF(I440&gt;='高考-分数线'!$F$2,18,0)),IF($D440="文科",IF(AND($M440&gt;='高考-分数线'!$C$3,I440&gt;='高考-分数线'!$F$3),36,IF(I440&gt;='高考-分数线'!$F$3,18,0))))</f>
        <v>0</v>
      </c>
      <c r="R440" s="9">
        <f>IF($D440="理科",IF(AND($M440&gt;='高考-分数线'!$C$2,J440&gt;='高考-分数线'!$G$2),36,IF(J440&gt;='高考-分数线'!$G$2,18,0)),IF($D440="文科",IF(AND($M440&gt;='高考-分数线'!$C$3,J440&gt;='高考-分数线'!$G$3),36,IF(J440&gt;='高考-分数线'!$G$3,18,0))))</f>
        <v>0</v>
      </c>
      <c r="S440" s="9">
        <f>IF($D440="理科",IF(AND($M440&gt;='高考-分数线'!$C$2,K440&gt;='高考-分数线'!$H$2),36,IF(K440&gt;='高考-分数线'!$H$2,18,0)),IF($D440="文科",IF(AND($M440&gt;='高考-分数线'!$C$3,K440&gt;='高考-分数线'!$H$3),36,IF(K440&gt;='高考-分数线'!$H$3,18,0))))</f>
        <v>0</v>
      </c>
      <c r="T440" s="9">
        <f>IF($D440="理科",IF(AND($M440&gt;='高考-分数线'!$C$2,L440&gt;='高考-分数线'!$I$2),36,IF(L440&gt;='高考-分数线'!$I$2,18,0)),IF($D440="文科",IF(AND($M440&gt;='高考-分数线'!$C$3,L440&gt;='高考-分数线'!$I$3),36,IF(L440&gt;='高考-分数线'!$I$3,18,0))))</f>
        <v>0</v>
      </c>
      <c r="U440" s="33"/>
      <c r="V440" s="54" t="s">
        <v>75</v>
      </c>
      <c r="W440" s="9">
        <f t="shared" si="223"/>
        <v>0</v>
      </c>
      <c r="X440" s="54" t="s">
        <v>80</v>
      </c>
      <c r="Y440" s="9">
        <f t="shared" si="224"/>
        <v>0</v>
      </c>
      <c r="Z440" s="54" t="s">
        <v>89</v>
      </c>
      <c r="AA440" s="9">
        <f t="shared" si="225"/>
        <v>0</v>
      </c>
      <c r="AB440" s="54" t="s">
        <v>123</v>
      </c>
      <c r="AC440" s="9">
        <f t="shared" si="226"/>
        <v>0</v>
      </c>
      <c r="AD440" s="54" t="s">
        <v>111</v>
      </c>
      <c r="AE440" s="9">
        <f t="shared" si="227"/>
        <v>0</v>
      </c>
      <c r="AF440" s="54" t="s">
        <v>103</v>
      </c>
      <c r="AG440" s="9">
        <f t="shared" si="228"/>
        <v>0</v>
      </c>
      <c r="AH440" s="9"/>
      <c r="AI440" s="9" t="s">
        <v>75</v>
      </c>
      <c r="AJ440" s="9">
        <f t="shared" si="229"/>
        <v>0</v>
      </c>
      <c r="AK440" s="55" t="s">
        <v>81</v>
      </c>
      <c r="AL440" s="9">
        <f t="shared" si="230"/>
        <v>0</v>
      </c>
      <c r="AM440" s="9" t="s">
        <v>89</v>
      </c>
      <c r="AN440" s="9">
        <f t="shared" si="231"/>
        <v>0</v>
      </c>
      <c r="AO440" s="54" t="s">
        <v>123</v>
      </c>
      <c r="AP440" s="9">
        <f t="shared" si="232"/>
        <v>0</v>
      </c>
      <c r="AQ440" s="54" t="s">
        <v>110</v>
      </c>
      <c r="AR440" s="9">
        <f t="shared" si="233"/>
        <v>0</v>
      </c>
      <c r="AS440" s="54" t="s">
        <v>127</v>
      </c>
      <c r="AT440" s="9">
        <f t="shared" si="234"/>
        <v>0</v>
      </c>
      <c r="AU440" s="9"/>
      <c r="AV440" s="54" t="s">
        <v>75</v>
      </c>
      <c r="AW440" s="9">
        <f t="shared" si="235"/>
        <v>0</v>
      </c>
      <c r="AX440" s="54" t="s">
        <v>79</v>
      </c>
      <c r="AY440" s="9">
        <f t="shared" si="236"/>
        <v>0</v>
      </c>
      <c r="AZ440" s="54" t="s">
        <v>89</v>
      </c>
      <c r="BA440" s="9">
        <f t="shared" si="237"/>
        <v>0</v>
      </c>
      <c r="BB440" s="54" t="s">
        <v>105</v>
      </c>
      <c r="BC440" s="9">
        <f t="shared" si="238"/>
        <v>0</v>
      </c>
      <c r="BD440" s="54" t="s">
        <v>111</v>
      </c>
      <c r="BE440" s="9">
        <f t="shared" si="239"/>
        <v>0</v>
      </c>
      <c r="BF440" s="54" t="s">
        <v>112</v>
      </c>
      <c r="BG440" s="9">
        <f t="shared" si="240"/>
        <v>0</v>
      </c>
      <c r="BH440" s="9"/>
      <c r="BI440" s="54" t="s">
        <v>75</v>
      </c>
      <c r="BJ440" s="9">
        <f t="shared" si="241"/>
        <v>0</v>
      </c>
      <c r="BK440" s="55" t="s">
        <v>79</v>
      </c>
      <c r="BL440" s="9">
        <f t="shared" si="242"/>
        <v>0</v>
      </c>
      <c r="BM440" s="54" t="s">
        <v>89</v>
      </c>
      <c r="BN440" s="9">
        <f t="shared" si="243"/>
        <v>0</v>
      </c>
      <c r="BO440" s="54" t="s">
        <v>105</v>
      </c>
      <c r="BP440" s="9">
        <f t="shared" si="244"/>
        <v>0</v>
      </c>
      <c r="BQ440" s="54" t="s">
        <v>111</v>
      </c>
      <c r="BR440" s="9">
        <f t="shared" si="245"/>
        <v>0</v>
      </c>
      <c r="BS440" s="54" t="s">
        <v>112</v>
      </c>
      <c r="BT440" s="9">
        <f t="shared" si="246"/>
        <v>0</v>
      </c>
      <c r="BU440" s="9"/>
      <c r="BV440" s="54" t="s">
        <v>73</v>
      </c>
      <c r="BW440" s="9">
        <f t="shared" si="247"/>
        <v>0</v>
      </c>
      <c r="BX440" s="55" t="s">
        <v>84</v>
      </c>
      <c r="BY440" s="9">
        <f t="shared" si="248"/>
        <v>0</v>
      </c>
      <c r="BZ440" s="54" t="s">
        <v>85</v>
      </c>
      <c r="CA440" s="9">
        <f t="shared" si="249"/>
        <v>0</v>
      </c>
      <c r="CB440" s="54" t="s">
        <v>105</v>
      </c>
      <c r="CC440" s="9">
        <f t="shared" si="250"/>
        <v>0</v>
      </c>
      <c r="CD440" s="54" t="s">
        <v>108</v>
      </c>
      <c r="CE440" s="9">
        <f t="shared" si="251"/>
        <v>0</v>
      </c>
      <c r="CF440" s="54" t="s">
        <v>112</v>
      </c>
      <c r="CG440" s="9">
        <f t="shared" si="252"/>
        <v>0</v>
      </c>
      <c r="CH440" s="9"/>
      <c r="CI440" s="54" t="s">
        <v>73</v>
      </c>
      <c r="CJ440" s="9">
        <f t="shared" si="253"/>
        <v>0</v>
      </c>
      <c r="CK440" s="55" t="s">
        <v>84</v>
      </c>
      <c r="CL440" s="9">
        <f t="shared" si="254"/>
        <v>0</v>
      </c>
      <c r="CM440" s="54" t="s">
        <v>85</v>
      </c>
      <c r="CN440" s="9">
        <f t="shared" si="255"/>
        <v>0</v>
      </c>
      <c r="CO440" s="54" t="s">
        <v>105</v>
      </c>
      <c r="CP440" s="9">
        <f t="shared" si="256"/>
        <v>0</v>
      </c>
      <c r="CQ440" s="54" t="s">
        <v>108</v>
      </c>
      <c r="CR440" s="9">
        <f t="shared" si="257"/>
        <v>0</v>
      </c>
      <c r="CS440" s="54" t="s">
        <v>112</v>
      </c>
      <c r="CT440" s="9">
        <f t="shared" si="258"/>
        <v>0</v>
      </c>
    </row>
    <row r="441" spans="1:98" x14ac:dyDescent="0.15">
      <c r="A441" s="33" t="s">
        <v>1030</v>
      </c>
      <c r="B441" s="34" t="s">
        <v>1031</v>
      </c>
      <c r="C441" s="35" t="s">
        <v>170</v>
      </c>
      <c r="D441" s="35" t="s">
        <v>52</v>
      </c>
      <c r="E441" s="9"/>
      <c r="F441" s="36"/>
      <c r="G441" s="33">
        <v>88</v>
      </c>
      <c r="H441" s="9">
        <v>47</v>
      </c>
      <c r="I441" s="9">
        <v>88</v>
      </c>
      <c r="J441" s="9">
        <v>50</v>
      </c>
      <c r="K441" s="9">
        <v>29.5</v>
      </c>
      <c r="L441" s="9">
        <v>40</v>
      </c>
      <c r="M441" s="4">
        <f t="shared" si="222"/>
        <v>342.5</v>
      </c>
      <c r="N441" s="33"/>
      <c r="O441" s="9">
        <f>IF($D441="理科",IF(AND($M441&gt;='高考-分数线'!$C$2,$G441&gt;='高考-分数线'!$D$2),36,IF($G441&gt;='高考-分数线'!$D$2,18,0)),IF($D441="文科",IF(AND($M441&gt;='高考-分数线'!$C$3,$G441&gt;='高考-分数线'!$D$3),36,IF($G441&gt;='高考-分数线'!$D$3,18,0))))</f>
        <v>0</v>
      </c>
      <c r="P441" s="9">
        <f>IF($D441="理科",IF(AND($M441&gt;='高考-分数线'!$C$2,H441&gt;='高考-分数线'!$E$2),36,IF(H441&gt;='高考-分数线'!$E$2,18,0)),IF($D441="文科",IF(AND($M441&gt;='高考-分数线'!$C$3,H441&gt;='高考-分数线'!$E$3),36,IF(H441&gt;='高考-分数线'!$E$3,18,0))))</f>
        <v>0</v>
      </c>
      <c r="Q441" s="9">
        <f>IF($D441="理科",IF(AND($M441&gt;='高考-分数线'!$C$2,I441&gt;='高考-分数线'!$F$2),36,IF(I441&gt;='高考-分数线'!$F$2,18,0)),IF($D441="文科",IF(AND($M441&gt;='高考-分数线'!$C$3,I441&gt;='高考-分数线'!$F$3),36,IF(I441&gt;='高考-分数线'!$F$3,18,0))))</f>
        <v>0</v>
      </c>
      <c r="R441" s="9">
        <f>IF($D441="理科",IF(AND($M441&gt;='高考-分数线'!$C$2,J441&gt;='高考-分数线'!$G$2),36,IF(J441&gt;='高考-分数线'!$G$2,18,0)),IF($D441="文科",IF(AND($M441&gt;='高考-分数线'!$C$3,J441&gt;='高考-分数线'!$G$3),36,IF(J441&gt;='高考-分数线'!$G$3,18,0))))</f>
        <v>0</v>
      </c>
      <c r="S441" s="9">
        <f>IF($D441="理科",IF(AND($M441&gt;='高考-分数线'!$C$2,K441&gt;='高考-分数线'!$H$2),36,IF(K441&gt;='高考-分数线'!$H$2,18,0)),IF($D441="文科",IF(AND($M441&gt;='高考-分数线'!$C$3,K441&gt;='高考-分数线'!$H$3),36,IF(K441&gt;='高考-分数线'!$H$3,18,0))))</f>
        <v>0</v>
      </c>
      <c r="T441" s="9">
        <f>IF($D441="理科",IF(AND($M441&gt;='高考-分数线'!$C$2,L441&gt;='高考-分数线'!$I$2),36,IF(L441&gt;='高考-分数线'!$I$2,18,0)),IF($D441="文科",IF(AND($M441&gt;='高考-分数线'!$C$3,L441&gt;='高考-分数线'!$I$3),36,IF(L441&gt;='高考-分数线'!$I$3,18,0))))</f>
        <v>0</v>
      </c>
      <c r="U441" s="33"/>
      <c r="V441" s="54" t="s">
        <v>78</v>
      </c>
      <c r="W441" s="9">
        <f t="shared" si="223"/>
        <v>0</v>
      </c>
      <c r="X441" s="54" t="s">
        <v>79</v>
      </c>
      <c r="Y441" s="9">
        <f t="shared" si="224"/>
        <v>0</v>
      </c>
      <c r="Z441" s="54" t="s">
        <v>86</v>
      </c>
      <c r="AA441" s="9">
        <f t="shared" si="225"/>
        <v>0</v>
      </c>
      <c r="AB441" s="54" t="s">
        <v>105</v>
      </c>
      <c r="AC441" s="9">
        <f t="shared" si="226"/>
        <v>0</v>
      </c>
      <c r="AD441" s="54" t="s">
        <v>110</v>
      </c>
      <c r="AE441" s="9">
        <f t="shared" si="227"/>
        <v>0</v>
      </c>
      <c r="AF441" s="54" t="s">
        <v>112</v>
      </c>
      <c r="AG441" s="9">
        <f t="shared" si="228"/>
        <v>0</v>
      </c>
      <c r="AH441" s="9"/>
      <c r="AI441" s="9" t="s">
        <v>76</v>
      </c>
      <c r="AJ441" s="9">
        <f t="shared" si="229"/>
        <v>0</v>
      </c>
      <c r="AK441" s="55" t="s">
        <v>80</v>
      </c>
      <c r="AL441" s="9">
        <f t="shared" si="230"/>
        <v>0</v>
      </c>
      <c r="AM441" s="9" t="s">
        <v>87</v>
      </c>
      <c r="AN441" s="9">
        <f t="shared" si="231"/>
        <v>0</v>
      </c>
      <c r="AO441" s="54" t="s">
        <v>123</v>
      </c>
      <c r="AP441" s="9">
        <f t="shared" si="232"/>
        <v>0</v>
      </c>
      <c r="AQ441" s="54" t="s">
        <v>110</v>
      </c>
      <c r="AR441" s="9">
        <f t="shared" si="233"/>
        <v>0</v>
      </c>
      <c r="AS441" s="54" t="s">
        <v>103</v>
      </c>
      <c r="AT441" s="9">
        <f t="shared" si="234"/>
        <v>0</v>
      </c>
      <c r="AU441" s="9"/>
      <c r="AV441" s="54" t="s">
        <v>75</v>
      </c>
      <c r="AW441" s="9">
        <f t="shared" si="235"/>
        <v>0</v>
      </c>
      <c r="AX441" s="54" t="s">
        <v>84</v>
      </c>
      <c r="AY441" s="9">
        <f t="shared" si="236"/>
        <v>0</v>
      </c>
      <c r="AZ441" s="54" t="s">
        <v>87</v>
      </c>
      <c r="BA441" s="9">
        <f t="shared" si="237"/>
        <v>0</v>
      </c>
      <c r="BB441" s="54" t="s">
        <v>123</v>
      </c>
      <c r="BC441" s="9">
        <f t="shared" si="238"/>
        <v>0</v>
      </c>
      <c r="BD441" s="54" t="s">
        <v>128</v>
      </c>
      <c r="BE441" s="9">
        <f t="shared" si="239"/>
        <v>0</v>
      </c>
      <c r="BF441" s="54" t="s">
        <v>126</v>
      </c>
      <c r="BG441" s="9">
        <f t="shared" si="240"/>
        <v>0</v>
      </c>
      <c r="BH441" s="9"/>
      <c r="BI441" s="54" t="s">
        <v>75</v>
      </c>
      <c r="BJ441" s="9">
        <f t="shared" si="241"/>
        <v>0</v>
      </c>
      <c r="BK441" s="55" t="s">
        <v>84</v>
      </c>
      <c r="BL441" s="9">
        <f t="shared" si="242"/>
        <v>0</v>
      </c>
      <c r="BM441" s="54" t="s">
        <v>87</v>
      </c>
      <c r="BN441" s="9">
        <f t="shared" si="243"/>
        <v>0</v>
      </c>
      <c r="BO441" s="54" t="s">
        <v>123</v>
      </c>
      <c r="BP441" s="9">
        <f t="shared" si="244"/>
        <v>0</v>
      </c>
      <c r="BQ441" s="54" t="s">
        <v>128</v>
      </c>
      <c r="BR441" s="9">
        <f t="shared" si="245"/>
        <v>0</v>
      </c>
      <c r="BS441" s="54" t="s">
        <v>126</v>
      </c>
      <c r="BT441" s="9">
        <f t="shared" si="246"/>
        <v>0</v>
      </c>
      <c r="BU441" s="9"/>
      <c r="BV441" s="54" t="s">
        <v>74</v>
      </c>
      <c r="BW441" s="9">
        <f t="shared" si="247"/>
        <v>0</v>
      </c>
      <c r="BX441" s="55" t="s">
        <v>139</v>
      </c>
      <c r="BY441" s="9">
        <f t="shared" si="248"/>
        <v>0</v>
      </c>
      <c r="BZ441" s="54" t="s">
        <v>86</v>
      </c>
      <c r="CA441" s="9">
        <f t="shared" si="249"/>
        <v>0</v>
      </c>
      <c r="CB441" s="54" t="s">
        <v>123</v>
      </c>
      <c r="CC441" s="9">
        <f t="shared" si="250"/>
        <v>0</v>
      </c>
      <c r="CD441" s="54" t="s">
        <v>111</v>
      </c>
      <c r="CE441" s="9">
        <f t="shared" si="251"/>
        <v>0</v>
      </c>
      <c r="CF441" s="54" t="s">
        <v>126</v>
      </c>
      <c r="CG441" s="9">
        <f t="shared" si="252"/>
        <v>0</v>
      </c>
      <c r="CH441" s="9"/>
      <c r="CI441" s="54" t="s">
        <v>74</v>
      </c>
      <c r="CJ441" s="9">
        <f t="shared" si="253"/>
        <v>0</v>
      </c>
      <c r="CK441" s="55" t="s">
        <v>139</v>
      </c>
      <c r="CL441" s="9">
        <f t="shared" si="254"/>
        <v>0</v>
      </c>
      <c r="CM441" s="54" t="s">
        <v>86</v>
      </c>
      <c r="CN441" s="9">
        <f t="shared" si="255"/>
        <v>0</v>
      </c>
      <c r="CO441" s="54" t="s">
        <v>123</v>
      </c>
      <c r="CP441" s="9">
        <f t="shared" si="256"/>
        <v>0</v>
      </c>
      <c r="CQ441" s="54" t="s">
        <v>111</v>
      </c>
      <c r="CR441" s="9">
        <f t="shared" si="257"/>
        <v>0</v>
      </c>
      <c r="CS441" s="54" t="s">
        <v>126</v>
      </c>
      <c r="CT441" s="9">
        <f t="shared" si="258"/>
        <v>0</v>
      </c>
    </row>
    <row r="442" spans="1:98" x14ac:dyDescent="0.15">
      <c r="A442" s="33" t="s">
        <v>1032</v>
      </c>
      <c r="B442" s="34" t="s">
        <v>1033</v>
      </c>
      <c r="C442" s="35" t="s">
        <v>170</v>
      </c>
      <c r="D442" s="35" t="s">
        <v>52</v>
      </c>
      <c r="E442" s="9"/>
      <c r="F442" s="36"/>
      <c r="G442" s="33">
        <v>79</v>
      </c>
      <c r="H442" s="9">
        <v>59</v>
      </c>
      <c r="I442" s="9">
        <v>83</v>
      </c>
      <c r="J442" s="9">
        <v>52</v>
      </c>
      <c r="K442" s="9">
        <v>38</v>
      </c>
      <c r="L442" s="9">
        <v>31</v>
      </c>
      <c r="M442" s="4">
        <f t="shared" si="222"/>
        <v>342</v>
      </c>
      <c r="N442" s="33"/>
      <c r="O442" s="9">
        <f>IF($D442="理科",IF(AND($M442&gt;='高考-分数线'!$C$2,$G442&gt;='高考-分数线'!$D$2),36,IF($G442&gt;='高考-分数线'!$D$2,18,0)),IF($D442="文科",IF(AND($M442&gt;='高考-分数线'!$C$3,$G442&gt;='高考-分数线'!$D$3),36,IF($G442&gt;='高考-分数线'!$D$3,18,0))))</f>
        <v>0</v>
      </c>
      <c r="P442" s="9">
        <f>IF($D442="理科",IF(AND($M442&gt;='高考-分数线'!$C$2,H442&gt;='高考-分数线'!$E$2),36,IF(H442&gt;='高考-分数线'!$E$2,18,0)),IF($D442="文科",IF(AND($M442&gt;='高考-分数线'!$C$3,H442&gt;='高考-分数线'!$E$3),36,IF(H442&gt;='高考-分数线'!$E$3,18,0))))</f>
        <v>0</v>
      </c>
      <c r="Q442" s="9">
        <f>IF($D442="理科",IF(AND($M442&gt;='高考-分数线'!$C$2,I442&gt;='高考-分数线'!$F$2),36,IF(I442&gt;='高考-分数线'!$F$2,18,0)),IF($D442="文科",IF(AND($M442&gt;='高考-分数线'!$C$3,I442&gt;='高考-分数线'!$F$3),36,IF(I442&gt;='高考-分数线'!$F$3,18,0))))</f>
        <v>0</v>
      </c>
      <c r="R442" s="9">
        <f>IF($D442="理科",IF(AND($M442&gt;='高考-分数线'!$C$2,J442&gt;='高考-分数线'!$G$2),36,IF(J442&gt;='高考-分数线'!$G$2,18,0)),IF($D442="文科",IF(AND($M442&gt;='高考-分数线'!$C$3,J442&gt;='高考-分数线'!$G$3),36,IF(J442&gt;='高考-分数线'!$G$3,18,0))))</f>
        <v>0</v>
      </c>
      <c r="S442" s="9">
        <f>IF($D442="理科",IF(AND($M442&gt;='高考-分数线'!$C$2,K442&gt;='高考-分数线'!$H$2),36,IF(K442&gt;='高考-分数线'!$H$2,18,0)),IF($D442="文科",IF(AND($M442&gt;='高考-分数线'!$C$3,K442&gt;='高考-分数线'!$H$3),36,IF(K442&gt;='高考-分数线'!$H$3,18,0))))</f>
        <v>0</v>
      </c>
      <c r="T442" s="9">
        <f>IF($D442="理科",IF(AND($M442&gt;='高考-分数线'!$C$2,L442&gt;='高考-分数线'!$I$2),36,IF(L442&gt;='高考-分数线'!$I$2,18,0)),IF($D442="文科",IF(AND($M442&gt;='高考-分数线'!$C$3,L442&gt;='高考-分数线'!$I$3),36,IF(L442&gt;='高考-分数线'!$I$3,18,0))))</f>
        <v>0</v>
      </c>
      <c r="U442" s="33"/>
      <c r="V442" s="54" t="s">
        <v>77</v>
      </c>
      <c r="W442" s="9">
        <f t="shared" si="223"/>
        <v>0</v>
      </c>
      <c r="X442" s="54" t="s">
        <v>81</v>
      </c>
      <c r="Y442" s="9">
        <f t="shared" si="224"/>
        <v>0</v>
      </c>
      <c r="Z442" s="54" t="s">
        <v>90</v>
      </c>
      <c r="AA442" s="9">
        <f t="shared" si="225"/>
        <v>0</v>
      </c>
      <c r="AB442" s="54" t="s">
        <v>123</v>
      </c>
      <c r="AC442" s="9">
        <f t="shared" si="226"/>
        <v>0</v>
      </c>
      <c r="AD442" s="54" t="s">
        <v>110</v>
      </c>
      <c r="AE442" s="9">
        <f t="shared" si="227"/>
        <v>0</v>
      </c>
      <c r="AF442" s="54" t="s">
        <v>103</v>
      </c>
      <c r="AG442" s="9">
        <f t="shared" si="228"/>
        <v>0</v>
      </c>
      <c r="AH442" s="9"/>
      <c r="AI442" s="9" t="s">
        <v>77</v>
      </c>
      <c r="AJ442" s="9">
        <f t="shared" si="229"/>
        <v>0</v>
      </c>
      <c r="AK442" s="55" t="s">
        <v>84</v>
      </c>
      <c r="AL442" s="9">
        <f t="shared" si="230"/>
        <v>0</v>
      </c>
      <c r="AM442" s="9" t="s">
        <v>87</v>
      </c>
      <c r="AN442" s="9">
        <f t="shared" si="231"/>
        <v>0</v>
      </c>
      <c r="AO442" s="54" t="s">
        <v>123</v>
      </c>
      <c r="AP442" s="9">
        <f t="shared" si="232"/>
        <v>0</v>
      </c>
      <c r="AQ442" s="54" t="s">
        <v>111</v>
      </c>
      <c r="AR442" s="9">
        <f t="shared" si="233"/>
        <v>0</v>
      </c>
      <c r="AS442" s="54" t="s">
        <v>103</v>
      </c>
      <c r="AT442" s="9">
        <f t="shared" si="234"/>
        <v>0</v>
      </c>
      <c r="AU442" s="9"/>
      <c r="AV442" s="54" t="s">
        <v>76</v>
      </c>
      <c r="AW442" s="9">
        <f t="shared" si="235"/>
        <v>0</v>
      </c>
      <c r="AX442" s="54" t="s">
        <v>84</v>
      </c>
      <c r="AY442" s="9">
        <f t="shared" si="236"/>
        <v>0</v>
      </c>
      <c r="AZ442" s="54" t="s">
        <v>87</v>
      </c>
      <c r="BA442" s="9">
        <f t="shared" si="237"/>
        <v>0</v>
      </c>
      <c r="BB442" s="54" t="s">
        <v>123</v>
      </c>
      <c r="BC442" s="9">
        <f t="shared" si="238"/>
        <v>0</v>
      </c>
      <c r="BD442" s="54" t="s">
        <v>111</v>
      </c>
      <c r="BE442" s="9">
        <f t="shared" si="239"/>
        <v>0</v>
      </c>
      <c r="BF442" s="54" t="s">
        <v>103</v>
      </c>
      <c r="BG442" s="9">
        <f t="shared" si="240"/>
        <v>0</v>
      </c>
      <c r="BH442" s="9"/>
      <c r="BI442" s="54" t="s">
        <v>76</v>
      </c>
      <c r="BJ442" s="9">
        <f t="shared" si="241"/>
        <v>0</v>
      </c>
      <c r="BK442" s="55" t="s">
        <v>84</v>
      </c>
      <c r="BL442" s="9">
        <f t="shared" si="242"/>
        <v>0</v>
      </c>
      <c r="BM442" s="54" t="s">
        <v>87</v>
      </c>
      <c r="BN442" s="9">
        <f t="shared" si="243"/>
        <v>0</v>
      </c>
      <c r="BO442" s="54" t="s">
        <v>123</v>
      </c>
      <c r="BP442" s="9">
        <f t="shared" si="244"/>
        <v>0</v>
      </c>
      <c r="BQ442" s="54" t="s">
        <v>111</v>
      </c>
      <c r="BR442" s="9">
        <f t="shared" si="245"/>
        <v>0</v>
      </c>
      <c r="BS442" s="54" t="s">
        <v>103</v>
      </c>
      <c r="BT442" s="9">
        <f t="shared" si="246"/>
        <v>0</v>
      </c>
      <c r="BU442" s="9"/>
      <c r="BV442" s="54" t="s">
        <v>75</v>
      </c>
      <c r="BW442" s="9">
        <f t="shared" si="247"/>
        <v>0</v>
      </c>
      <c r="BX442" s="55" t="s">
        <v>139</v>
      </c>
      <c r="BY442" s="9">
        <f t="shared" si="248"/>
        <v>0</v>
      </c>
      <c r="BZ442" s="54" t="s">
        <v>89</v>
      </c>
      <c r="CA442" s="9">
        <f t="shared" si="249"/>
        <v>0</v>
      </c>
      <c r="CB442" s="54" t="s">
        <v>105</v>
      </c>
      <c r="CC442" s="9">
        <f t="shared" si="250"/>
        <v>0</v>
      </c>
      <c r="CD442" s="54" t="s">
        <v>111</v>
      </c>
      <c r="CE442" s="9">
        <f t="shared" si="251"/>
        <v>0</v>
      </c>
      <c r="CF442" s="54" t="s">
        <v>126</v>
      </c>
      <c r="CG442" s="9">
        <f t="shared" si="252"/>
        <v>0</v>
      </c>
      <c r="CH442" s="9"/>
      <c r="CI442" s="54" t="s">
        <v>75</v>
      </c>
      <c r="CJ442" s="9">
        <f t="shared" si="253"/>
        <v>0</v>
      </c>
      <c r="CK442" s="55" t="s">
        <v>139</v>
      </c>
      <c r="CL442" s="9">
        <f t="shared" si="254"/>
        <v>0</v>
      </c>
      <c r="CM442" s="54" t="s">
        <v>89</v>
      </c>
      <c r="CN442" s="9">
        <f t="shared" si="255"/>
        <v>0</v>
      </c>
      <c r="CO442" s="54" t="s">
        <v>105</v>
      </c>
      <c r="CP442" s="9">
        <f t="shared" si="256"/>
        <v>0</v>
      </c>
      <c r="CQ442" s="54" t="s">
        <v>111</v>
      </c>
      <c r="CR442" s="9">
        <f t="shared" si="257"/>
        <v>0</v>
      </c>
      <c r="CS442" s="54" t="s">
        <v>126</v>
      </c>
      <c r="CT442" s="9">
        <f t="shared" si="258"/>
        <v>0</v>
      </c>
    </row>
    <row r="443" spans="1:98" x14ac:dyDescent="0.15">
      <c r="A443" s="33" t="s">
        <v>1034</v>
      </c>
      <c r="B443" s="34" t="s">
        <v>1035</v>
      </c>
      <c r="C443" s="35" t="s">
        <v>170</v>
      </c>
      <c r="D443" s="35" t="s">
        <v>52</v>
      </c>
      <c r="E443" s="9"/>
      <c r="F443" s="36"/>
      <c r="G443" s="33">
        <v>78</v>
      </c>
      <c r="H443" s="9">
        <v>80</v>
      </c>
      <c r="I443" s="9">
        <v>55</v>
      </c>
      <c r="J443" s="9">
        <v>35.5</v>
      </c>
      <c r="K443" s="9">
        <v>30.5</v>
      </c>
      <c r="L443" s="9">
        <v>63</v>
      </c>
      <c r="M443" s="4">
        <f t="shared" si="222"/>
        <v>342</v>
      </c>
      <c r="N443" s="33"/>
      <c r="O443" s="9">
        <f>IF($D443="理科",IF(AND($M443&gt;='高考-分数线'!$C$2,$G443&gt;='高考-分数线'!$D$2),36,IF($G443&gt;='高考-分数线'!$D$2,18,0)),IF($D443="文科",IF(AND($M443&gt;='高考-分数线'!$C$3,$G443&gt;='高考-分数线'!$D$3),36,IF($G443&gt;='高考-分数线'!$D$3,18,0))))</f>
        <v>0</v>
      </c>
      <c r="P443" s="9">
        <f>IF($D443="理科",IF(AND($M443&gt;='高考-分数线'!$C$2,H443&gt;='高考-分数线'!$E$2),36,IF(H443&gt;='高考-分数线'!$E$2,18,0)),IF($D443="文科",IF(AND($M443&gt;='高考-分数线'!$C$3,H443&gt;='高考-分数线'!$E$3),36,IF(H443&gt;='高考-分数线'!$E$3,18,0))))</f>
        <v>18</v>
      </c>
      <c r="Q443" s="9">
        <f>IF($D443="理科",IF(AND($M443&gt;='高考-分数线'!$C$2,I443&gt;='高考-分数线'!$F$2),36,IF(I443&gt;='高考-分数线'!$F$2,18,0)),IF($D443="文科",IF(AND($M443&gt;='高考-分数线'!$C$3,I443&gt;='高考-分数线'!$F$3),36,IF(I443&gt;='高考-分数线'!$F$3,18,0))))</f>
        <v>0</v>
      </c>
      <c r="R443" s="9">
        <f>IF($D443="理科",IF(AND($M443&gt;='高考-分数线'!$C$2,J443&gt;='高考-分数线'!$G$2),36,IF(J443&gt;='高考-分数线'!$G$2,18,0)),IF($D443="文科",IF(AND($M443&gt;='高考-分数线'!$C$3,J443&gt;='高考-分数线'!$G$3),36,IF(J443&gt;='高考-分数线'!$G$3,18,0))))</f>
        <v>0</v>
      </c>
      <c r="S443" s="9">
        <f>IF($D443="理科",IF(AND($M443&gt;='高考-分数线'!$C$2,K443&gt;='高考-分数线'!$H$2),36,IF(K443&gt;='高考-分数线'!$H$2,18,0)),IF($D443="文科",IF(AND($M443&gt;='高考-分数线'!$C$3,K443&gt;='高考-分数线'!$H$3),36,IF(K443&gt;='高考-分数线'!$H$3,18,0))))</f>
        <v>0</v>
      </c>
      <c r="T443" s="9">
        <f>IF($D443="理科",IF(AND($M443&gt;='高考-分数线'!$C$2,L443&gt;='高考-分数线'!$I$2),36,IF(L443&gt;='高考-分数线'!$I$2,18,0)),IF($D443="文科",IF(AND($M443&gt;='高考-分数线'!$C$3,L443&gt;='高考-分数线'!$I$3),36,IF(L443&gt;='高考-分数线'!$I$3,18,0))))</f>
        <v>0</v>
      </c>
      <c r="U443" s="33"/>
      <c r="V443" s="54" t="s">
        <v>78</v>
      </c>
      <c r="W443" s="9">
        <f t="shared" si="223"/>
        <v>0</v>
      </c>
      <c r="X443" s="54" t="s">
        <v>79</v>
      </c>
      <c r="Y443" s="9">
        <f t="shared" si="224"/>
        <v>1.8</v>
      </c>
      <c r="Z443" s="54" t="s">
        <v>86</v>
      </c>
      <c r="AA443" s="9">
        <f t="shared" si="225"/>
        <v>0</v>
      </c>
      <c r="AB443" s="54" t="s">
        <v>105</v>
      </c>
      <c r="AC443" s="9">
        <f t="shared" si="226"/>
        <v>0</v>
      </c>
      <c r="AD443" s="54" t="s">
        <v>110</v>
      </c>
      <c r="AE443" s="9">
        <f t="shared" si="227"/>
        <v>0</v>
      </c>
      <c r="AF443" s="54" t="s">
        <v>112</v>
      </c>
      <c r="AG443" s="9">
        <f t="shared" si="228"/>
        <v>0</v>
      </c>
      <c r="AH443" s="9"/>
      <c r="AI443" s="9" t="s">
        <v>77</v>
      </c>
      <c r="AJ443" s="9">
        <f t="shared" si="229"/>
        <v>0</v>
      </c>
      <c r="AK443" s="55" t="s">
        <v>80</v>
      </c>
      <c r="AL443" s="9">
        <f t="shared" si="230"/>
        <v>1.8</v>
      </c>
      <c r="AM443" s="9" t="s">
        <v>90</v>
      </c>
      <c r="AN443" s="9">
        <f t="shared" si="231"/>
        <v>0</v>
      </c>
      <c r="AO443" s="54" t="s">
        <v>123</v>
      </c>
      <c r="AP443" s="9">
        <f t="shared" si="232"/>
        <v>0</v>
      </c>
      <c r="AQ443" s="54" t="s">
        <v>110</v>
      </c>
      <c r="AR443" s="9">
        <f t="shared" si="233"/>
        <v>0</v>
      </c>
      <c r="AS443" s="54" t="s">
        <v>103</v>
      </c>
      <c r="AT443" s="9">
        <f t="shared" si="234"/>
        <v>0</v>
      </c>
      <c r="AU443" s="9"/>
      <c r="AV443" s="54" t="s">
        <v>77</v>
      </c>
      <c r="AW443" s="9">
        <f t="shared" si="235"/>
        <v>0</v>
      </c>
      <c r="AX443" s="54" t="s">
        <v>80</v>
      </c>
      <c r="AY443" s="9">
        <f t="shared" si="236"/>
        <v>2.7</v>
      </c>
      <c r="AZ443" s="54" t="s">
        <v>90</v>
      </c>
      <c r="BA443" s="9">
        <f t="shared" si="237"/>
        <v>0</v>
      </c>
      <c r="BB443" s="54" t="s">
        <v>123</v>
      </c>
      <c r="BC443" s="9">
        <f t="shared" si="238"/>
        <v>0</v>
      </c>
      <c r="BD443" s="54" t="s">
        <v>128</v>
      </c>
      <c r="BE443" s="9">
        <f t="shared" si="239"/>
        <v>0</v>
      </c>
      <c r="BF443" s="54" t="s">
        <v>112</v>
      </c>
      <c r="BG443" s="9">
        <f t="shared" si="240"/>
        <v>0</v>
      </c>
      <c r="BH443" s="9"/>
      <c r="BI443" s="54" t="s">
        <v>77</v>
      </c>
      <c r="BJ443" s="9">
        <f t="shared" si="241"/>
        <v>0</v>
      </c>
      <c r="BK443" s="55" t="s">
        <v>80</v>
      </c>
      <c r="BL443" s="9">
        <f t="shared" si="242"/>
        <v>2.7</v>
      </c>
      <c r="BM443" s="54" t="s">
        <v>90</v>
      </c>
      <c r="BN443" s="9">
        <f t="shared" si="243"/>
        <v>0</v>
      </c>
      <c r="BO443" s="54" t="s">
        <v>123</v>
      </c>
      <c r="BP443" s="9">
        <f t="shared" si="244"/>
        <v>0</v>
      </c>
      <c r="BQ443" s="54" t="s">
        <v>128</v>
      </c>
      <c r="BR443" s="9">
        <f t="shared" si="245"/>
        <v>0</v>
      </c>
      <c r="BS443" s="54" t="s">
        <v>112</v>
      </c>
      <c r="BT443" s="9">
        <f t="shared" si="246"/>
        <v>0</v>
      </c>
      <c r="BU443" s="9"/>
      <c r="BV443" s="54" t="s">
        <v>74</v>
      </c>
      <c r="BW443" s="9">
        <f t="shared" si="247"/>
        <v>0</v>
      </c>
      <c r="BX443" s="55" t="s">
        <v>139</v>
      </c>
      <c r="BY443" s="9">
        <f t="shared" si="248"/>
        <v>4.5</v>
      </c>
      <c r="BZ443" s="54" t="s">
        <v>86</v>
      </c>
      <c r="CA443" s="9">
        <f t="shared" si="249"/>
        <v>0</v>
      </c>
      <c r="CB443" s="54" t="s">
        <v>123</v>
      </c>
      <c r="CC443" s="9">
        <f t="shared" si="250"/>
        <v>0</v>
      </c>
      <c r="CD443" s="54" t="s">
        <v>111</v>
      </c>
      <c r="CE443" s="9">
        <f t="shared" si="251"/>
        <v>0</v>
      </c>
      <c r="CF443" s="54" t="s">
        <v>126</v>
      </c>
      <c r="CG443" s="9">
        <f t="shared" si="252"/>
        <v>0</v>
      </c>
      <c r="CH443" s="9"/>
      <c r="CI443" s="54" t="s">
        <v>74</v>
      </c>
      <c r="CJ443" s="9">
        <f t="shared" si="253"/>
        <v>0</v>
      </c>
      <c r="CK443" s="55" t="s">
        <v>139</v>
      </c>
      <c r="CL443" s="9">
        <f t="shared" si="254"/>
        <v>4.5</v>
      </c>
      <c r="CM443" s="54" t="s">
        <v>86</v>
      </c>
      <c r="CN443" s="9">
        <f t="shared" si="255"/>
        <v>0</v>
      </c>
      <c r="CO443" s="54" t="s">
        <v>123</v>
      </c>
      <c r="CP443" s="9">
        <f t="shared" si="256"/>
        <v>0</v>
      </c>
      <c r="CQ443" s="54" t="s">
        <v>111</v>
      </c>
      <c r="CR443" s="9">
        <f t="shared" si="257"/>
        <v>0</v>
      </c>
      <c r="CS443" s="54" t="s">
        <v>126</v>
      </c>
      <c r="CT443" s="9">
        <f t="shared" si="258"/>
        <v>0</v>
      </c>
    </row>
    <row r="444" spans="1:98" x14ac:dyDescent="0.15">
      <c r="A444" s="33" t="s">
        <v>1036</v>
      </c>
      <c r="B444" s="34" t="s">
        <v>1037</v>
      </c>
      <c r="C444" s="35" t="s">
        <v>170</v>
      </c>
      <c r="D444" s="35" t="s">
        <v>52</v>
      </c>
      <c r="E444" s="9"/>
      <c r="F444" s="36"/>
      <c r="G444" s="33">
        <v>86</v>
      </c>
      <c r="H444" s="9">
        <v>59</v>
      </c>
      <c r="I444" s="9">
        <v>56</v>
      </c>
      <c r="J444" s="9">
        <v>53.5</v>
      </c>
      <c r="K444" s="9">
        <v>41</v>
      </c>
      <c r="L444" s="9">
        <v>45</v>
      </c>
      <c r="M444" s="4">
        <f t="shared" si="222"/>
        <v>340.5</v>
      </c>
      <c r="N444" s="33"/>
      <c r="O444" s="9">
        <f>IF($D444="理科",IF(AND($M444&gt;='高考-分数线'!$C$2,$G444&gt;='高考-分数线'!$D$2),36,IF($G444&gt;='高考-分数线'!$D$2,18,0)),IF($D444="文科",IF(AND($M444&gt;='高考-分数线'!$C$3,$G444&gt;='高考-分数线'!$D$3),36,IF($G444&gt;='高考-分数线'!$D$3,18,0))))</f>
        <v>0</v>
      </c>
      <c r="P444" s="9">
        <f>IF($D444="理科",IF(AND($M444&gt;='高考-分数线'!$C$2,H444&gt;='高考-分数线'!$E$2),36,IF(H444&gt;='高考-分数线'!$E$2,18,0)),IF($D444="文科",IF(AND($M444&gt;='高考-分数线'!$C$3,H444&gt;='高考-分数线'!$E$3),36,IF(H444&gt;='高考-分数线'!$E$3,18,0))))</f>
        <v>0</v>
      </c>
      <c r="Q444" s="9">
        <f>IF($D444="理科",IF(AND($M444&gt;='高考-分数线'!$C$2,I444&gt;='高考-分数线'!$F$2),36,IF(I444&gt;='高考-分数线'!$F$2,18,0)),IF($D444="文科",IF(AND($M444&gt;='高考-分数线'!$C$3,I444&gt;='高考-分数线'!$F$3),36,IF(I444&gt;='高考-分数线'!$F$3,18,0))))</f>
        <v>0</v>
      </c>
      <c r="R444" s="9">
        <f>IF($D444="理科",IF(AND($M444&gt;='高考-分数线'!$C$2,J444&gt;='高考-分数线'!$G$2),36,IF(J444&gt;='高考-分数线'!$G$2,18,0)),IF($D444="文科",IF(AND($M444&gt;='高考-分数线'!$C$3,J444&gt;='高考-分数线'!$G$3),36,IF(J444&gt;='高考-分数线'!$G$3,18,0))))</f>
        <v>0</v>
      </c>
      <c r="S444" s="9">
        <f>IF($D444="理科",IF(AND($M444&gt;='高考-分数线'!$C$2,K444&gt;='高考-分数线'!$H$2),36,IF(K444&gt;='高考-分数线'!$H$2,18,0)),IF($D444="文科",IF(AND($M444&gt;='高考-分数线'!$C$3,K444&gt;='高考-分数线'!$H$3),36,IF(K444&gt;='高考-分数线'!$H$3,18,0))))</f>
        <v>0</v>
      </c>
      <c r="T444" s="9">
        <f>IF($D444="理科",IF(AND($M444&gt;='高考-分数线'!$C$2,L444&gt;='高考-分数线'!$I$2),36,IF(L444&gt;='高考-分数线'!$I$2,18,0)),IF($D444="文科",IF(AND($M444&gt;='高考-分数线'!$C$3,L444&gt;='高考-分数线'!$I$3),36,IF(L444&gt;='高考-分数线'!$I$3,18,0))))</f>
        <v>0</v>
      </c>
      <c r="U444" s="33"/>
      <c r="V444" s="54" t="s">
        <v>73</v>
      </c>
      <c r="W444" s="9">
        <f t="shared" si="223"/>
        <v>0</v>
      </c>
      <c r="X444" s="54" t="s">
        <v>80</v>
      </c>
      <c r="Y444" s="9">
        <f t="shared" si="224"/>
        <v>0</v>
      </c>
      <c r="Z444" s="54" t="s">
        <v>89</v>
      </c>
      <c r="AA444" s="9">
        <f t="shared" si="225"/>
        <v>0</v>
      </c>
      <c r="AB444" s="54" t="s">
        <v>123</v>
      </c>
      <c r="AC444" s="9">
        <f t="shared" si="226"/>
        <v>0</v>
      </c>
      <c r="AD444" s="54" t="s">
        <v>110</v>
      </c>
      <c r="AE444" s="9">
        <f t="shared" si="227"/>
        <v>0</v>
      </c>
      <c r="AF444" s="54" t="s">
        <v>103</v>
      </c>
      <c r="AG444" s="9">
        <f t="shared" si="228"/>
        <v>0</v>
      </c>
      <c r="AH444" s="9"/>
      <c r="AI444" s="9" t="s">
        <v>75</v>
      </c>
      <c r="AJ444" s="9">
        <f t="shared" si="229"/>
        <v>0</v>
      </c>
      <c r="AK444" s="55" t="s">
        <v>79</v>
      </c>
      <c r="AL444" s="9">
        <f t="shared" si="230"/>
        <v>0</v>
      </c>
      <c r="AM444" s="9" t="s">
        <v>85</v>
      </c>
      <c r="AN444" s="9">
        <f t="shared" si="231"/>
        <v>0</v>
      </c>
      <c r="AO444" s="54" t="s">
        <v>105</v>
      </c>
      <c r="AP444" s="9">
        <f t="shared" si="232"/>
        <v>0</v>
      </c>
      <c r="AQ444" s="54" t="s">
        <v>111</v>
      </c>
      <c r="AR444" s="9">
        <f t="shared" si="233"/>
        <v>0</v>
      </c>
      <c r="AS444" s="54" t="s">
        <v>103</v>
      </c>
      <c r="AT444" s="9">
        <f t="shared" si="234"/>
        <v>0</v>
      </c>
      <c r="AU444" s="9"/>
      <c r="AV444" s="54" t="s">
        <v>75</v>
      </c>
      <c r="AW444" s="9">
        <f t="shared" si="235"/>
        <v>0</v>
      </c>
      <c r="AX444" s="54" t="s">
        <v>79</v>
      </c>
      <c r="AY444" s="9">
        <f t="shared" si="236"/>
        <v>0</v>
      </c>
      <c r="AZ444" s="54" t="s">
        <v>89</v>
      </c>
      <c r="BA444" s="9">
        <f t="shared" si="237"/>
        <v>0</v>
      </c>
      <c r="BB444" s="54" t="s">
        <v>123</v>
      </c>
      <c r="BC444" s="9">
        <f t="shared" si="238"/>
        <v>0</v>
      </c>
      <c r="BD444" s="54" t="s">
        <v>133</v>
      </c>
      <c r="BE444" s="9">
        <f t="shared" si="239"/>
        <v>0</v>
      </c>
      <c r="BF444" s="54" t="s">
        <v>103</v>
      </c>
      <c r="BG444" s="9">
        <f t="shared" si="240"/>
        <v>0</v>
      </c>
      <c r="BH444" s="9"/>
      <c r="BI444" s="54" t="s">
        <v>75</v>
      </c>
      <c r="BJ444" s="9">
        <f t="shared" si="241"/>
        <v>0</v>
      </c>
      <c r="BK444" s="55" t="s">
        <v>79</v>
      </c>
      <c r="BL444" s="9">
        <f t="shared" si="242"/>
        <v>0</v>
      </c>
      <c r="BM444" s="54" t="s">
        <v>89</v>
      </c>
      <c r="BN444" s="9">
        <f t="shared" si="243"/>
        <v>0</v>
      </c>
      <c r="BO444" s="54" t="s">
        <v>123</v>
      </c>
      <c r="BP444" s="9">
        <f t="shared" si="244"/>
        <v>0</v>
      </c>
      <c r="BQ444" s="54" t="s">
        <v>133</v>
      </c>
      <c r="BR444" s="9">
        <f t="shared" si="245"/>
        <v>0</v>
      </c>
      <c r="BS444" s="54" t="s">
        <v>103</v>
      </c>
      <c r="BT444" s="9">
        <f t="shared" si="246"/>
        <v>0</v>
      </c>
      <c r="BU444" s="9"/>
      <c r="BV444" s="54" t="s">
        <v>73</v>
      </c>
      <c r="BW444" s="9">
        <f t="shared" si="247"/>
        <v>0</v>
      </c>
      <c r="BX444" s="55" t="s">
        <v>84</v>
      </c>
      <c r="BY444" s="9">
        <f t="shared" si="248"/>
        <v>0</v>
      </c>
      <c r="BZ444" s="54" t="s">
        <v>85</v>
      </c>
      <c r="CA444" s="9">
        <f t="shared" si="249"/>
        <v>0</v>
      </c>
      <c r="CB444" s="54" t="s">
        <v>105</v>
      </c>
      <c r="CC444" s="9">
        <f t="shared" si="250"/>
        <v>0</v>
      </c>
      <c r="CD444" s="54" t="s">
        <v>108</v>
      </c>
      <c r="CE444" s="9">
        <f t="shared" si="251"/>
        <v>0</v>
      </c>
      <c r="CF444" s="54" t="s">
        <v>112</v>
      </c>
      <c r="CG444" s="9">
        <f t="shared" si="252"/>
        <v>0</v>
      </c>
      <c r="CH444" s="9"/>
      <c r="CI444" s="54" t="s">
        <v>73</v>
      </c>
      <c r="CJ444" s="9">
        <f t="shared" si="253"/>
        <v>0</v>
      </c>
      <c r="CK444" s="55" t="s">
        <v>84</v>
      </c>
      <c r="CL444" s="9">
        <f t="shared" si="254"/>
        <v>0</v>
      </c>
      <c r="CM444" s="54" t="s">
        <v>85</v>
      </c>
      <c r="CN444" s="9">
        <f t="shared" si="255"/>
        <v>0</v>
      </c>
      <c r="CO444" s="54" t="s">
        <v>105</v>
      </c>
      <c r="CP444" s="9">
        <f t="shared" si="256"/>
        <v>0</v>
      </c>
      <c r="CQ444" s="54" t="s">
        <v>108</v>
      </c>
      <c r="CR444" s="9">
        <f t="shared" si="257"/>
        <v>0</v>
      </c>
      <c r="CS444" s="54" t="s">
        <v>112</v>
      </c>
      <c r="CT444" s="9">
        <f t="shared" si="258"/>
        <v>0</v>
      </c>
    </row>
    <row r="445" spans="1:98" x14ac:dyDescent="0.15">
      <c r="A445" s="33" t="s">
        <v>1038</v>
      </c>
      <c r="B445" s="34" t="s">
        <v>1039</v>
      </c>
      <c r="C445" s="35" t="s">
        <v>170</v>
      </c>
      <c r="D445" s="35" t="s">
        <v>52</v>
      </c>
      <c r="E445" s="9"/>
      <c r="F445" s="36"/>
      <c r="G445" s="33">
        <v>78</v>
      </c>
      <c r="H445" s="9">
        <v>64</v>
      </c>
      <c r="I445" s="9">
        <v>87</v>
      </c>
      <c r="J445" s="9">
        <v>33.5</v>
      </c>
      <c r="K445" s="9">
        <v>43.5</v>
      </c>
      <c r="L445" s="9">
        <v>34</v>
      </c>
      <c r="M445" s="4">
        <f t="shared" si="222"/>
        <v>340</v>
      </c>
      <c r="N445" s="33"/>
      <c r="O445" s="9">
        <f>IF($D445="理科",IF(AND($M445&gt;='高考-分数线'!$C$2,$G445&gt;='高考-分数线'!$D$2),36,IF($G445&gt;='高考-分数线'!$D$2,18,0)),IF($D445="文科",IF(AND($M445&gt;='高考-分数线'!$C$3,$G445&gt;='高考-分数线'!$D$3),36,IF($G445&gt;='高考-分数线'!$D$3,18,0))))</f>
        <v>0</v>
      </c>
      <c r="P445" s="9">
        <f>IF($D445="理科",IF(AND($M445&gt;='高考-分数线'!$C$2,H445&gt;='高考-分数线'!$E$2),36,IF(H445&gt;='高考-分数线'!$E$2,18,0)),IF($D445="文科",IF(AND($M445&gt;='高考-分数线'!$C$3,H445&gt;='高考-分数线'!$E$3),36,IF(H445&gt;='高考-分数线'!$E$3,18,0))))</f>
        <v>0</v>
      </c>
      <c r="Q445" s="9">
        <f>IF($D445="理科",IF(AND($M445&gt;='高考-分数线'!$C$2,I445&gt;='高考-分数线'!$F$2),36,IF(I445&gt;='高考-分数线'!$F$2,18,0)),IF($D445="文科",IF(AND($M445&gt;='高考-分数线'!$C$3,I445&gt;='高考-分数线'!$F$3),36,IF(I445&gt;='高考-分数线'!$F$3,18,0))))</f>
        <v>0</v>
      </c>
      <c r="R445" s="9">
        <f>IF($D445="理科",IF(AND($M445&gt;='高考-分数线'!$C$2,J445&gt;='高考-分数线'!$G$2),36,IF(J445&gt;='高考-分数线'!$G$2,18,0)),IF($D445="文科",IF(AND($M445&gt;='高考-分数线'!$C$3,J445&gt;='高考-分数线'!$G$3),36,IF(J445&gt;='高考-分数线'!$G$3,18,0))))</f>
        <v>0</v>
      </c>
      <c r="S445" s="9">
        <f>IF($D445="理科",IF(AND($M445&gt;='高考-分数线'!$C$2,K445&gt;='高考-分数线'!$H$2),36,IF(K445&gt;='高考-分数线'!$H$2,18,0)),IF($D445="文科",IF(AND($M445&gt;='高考-分数线'!$C$3,K445&gt;='高考-分数线'!$H$3),36,IF(K445&gt;='高考-分数线'!$H$3,18,0))))</f>
        <v>0</v>
      </c>
      <c r="T445" s="9">
        <f>IF($D445="理科",IF(AND($M445&gt;='高考-分数线'!$C$2,L445&gt;='高考-分数线'!$I$2),36,IF(L445&gt;='高考-分数线'!$I$2,18,0)),IF($D445="文科",IF(AND($M445&gt;='高考-分数线'!$C$3,L445&gt;='高考-分数线'!$I$3),36,IF(L445&gt;='高考-分数线'!$I$3,18,0))))</f>
        <v>0</v>
      </c>
      <c r="U445" s="33"/>
      <c r="V445" s="54" t="s">
        <v>75</v>
      </c>
      <c r="W445" s="9">
        <f t="shared" si="223"/>
        <v>0</v>
      </c>
      <c r="X445" s="54" t="s">
        <v>80</v>
      </c>
      <c r="Y445" s="9">
        <f t="shared" si="224"/>
        <v>0</v>
      </c>
      <c r="Z445" s="54" t="s">
        <v>89</v>
      </c>
      <c r="AA445" s="9">
        <f t="shared" si="225"/>
        <v>0</v>
      </c>
      <c r="AB445" s="54" t="s">
        <v>123</v>
      </c>
      <c r="AC445" s="9">
        <f t="shared" si="226"/>
        <v>0</v>
      </c>
      <c r="AD445" s="54" t="s">
        <v>111</v>
      </c>
      <c r="AE445" s="9">
        <f t="shared" si="227"/>
        <v>0</v>
      </c>
      <c r="AF445" s="54" t="s">
        <v>103</v>
      </c>
      <c r="AG445" s="9">
        <f t="shared" si="228"/>
        <v>0</v>
      </c>
      <c r="AH445" s="9"/>
      <c r="AI445" s="9" t="s">
        <v>73</v>
      </c>
      <c r="AJ445" s="9">
        <f t="shared" si="229"/>
        <v>0</v>
      </c>
      <c r="AK445" s="55" t="s">
        <v>84</v>
      </c>
      <c r="AL445" s="9">
        <f t="shared" si="230"/>
        <v>0</v>
      </c>
      <c r="AM445" s="9" t="s">
        <v>87</v>
      </c>
      <c r="AN445" s="9">
        <f t="shared" si="231"/>
        <v>0</v>
      </c>
      <c r="AO445" s="54" t="s">
        <v>105</v>
      </c>
      <c r="AP445" s="9">
        <f t="shared" si="232"/>
        <v>0</v>
      </c>
      <c r="AQ445" s="54" t="s">
        <v>111</v>
      </c>
      <c r="AR445" s="9">
        <f t="shared" si="233"/>
        <v>0</v>
      </c>
      <c r="AS445" s="54" t="s">
        <v>103</v>
      </c>
      <c r="AT445" s="9">
        <f t="shared" si="234"/>
        <v>0</v>
      </c>
      <c r="AU445" s="9"/>
      <c r="AV445" s="54" t="s">
        <v>76</v>
      </c>
      <c r="AW445" s="9">
        <f t="shared" si="235"/>
        <v>0</v>
      </c>
      <c r="AX445" s="54" t="s">
        <v>84</v>
      </c>
      <c r="AY445" s="9">
        <f t="shared" si="236"/>
        <v>0</v>
      </c>
      <c r="AZ445" s="54" t="s">
        <v>87</v>
      </c>
      <c r="BA445" s="9">
        <f t="shared" si="237"/>
        <v>0</v>
      </c>
      <c r="BB445" s="54" t="s">
        <v>123</v>
      </c>
      <c r="BC445" s="9">
        <f t="shared" si="238"/>
        <v>0</v>
      </c>
      <c r="BD445" s="54" t="s">
        <v>133</v>
      </c>
      <c r="BE445" s="9">
        <f t="shared" si="239"/>
        <v>0</v>
      </c>
      <c r="BF445" s="54" t="s">
        <v>103</v>
      </c>
      <c r="BG445" s="9">
        <f t="shared" si="240"/>
        <v>0</v>
      </c>
      <c r="BH445" s="9"/>
      <c r="BI445" s="54" t="s">
        <v>76</v>
      </c>
      <c r="BJ445" s="9">
        <f t="shared" si="241"/>
        <v>0</v>
      </c>
      <c r="BK445" s="55" t="s">
        <v>84</v>
      </c>
      <c r="BL445" s="9">
        <f t="shared" si="242"/>
        <v>0</v>
      </c>
      <c r="BM445" s="54" t="s">
        <v>87</v>
      </c>
      <c r="BN445" s="9">
        <f t="shared" si="243"/>
        <v>0</v>
      </c>
      <c r="BO445" s="54" t="s">
        <v>123</v>
      </c>
      <c r="BP445" s="9">
        <f t="shared" si="244"/>
        <v>0</v>
      </c>
      <c r="BQ445" s="54" t="s">
        <v>133</v>
      </c>
      <c r="BR445" s="9">
        <f t="shared" si="245"/>
        <v>0</v>
      </c>
      <c r="BS445" s="54" t="s">
        <v>103</v>
      </c>
      <c r="BT445" s="9">
        <f t="shared" si="246"/>
        <v>0</v>
      </c>
      <c r="BU445" s="9"/>
      <c r="BV445" s="54" t="s">
        <v>75</v>
      </c>
      <c r="BW445" s="9">
        <f t="shared" si="247"/>
        <v>0</v>
      </c>
      <c r="BX445" s="55" t="s">
        <v>139</v>
      </c>
      <c r="BY445" s="9">
        <f t="shared" si="248"/>
        <v>0</v>
      </c>
      <c r="BZ445" s="54" t="s">
        <v>89</v>
      </c>
      <c r="CA445" s="9">
        <f t="shared" si="249"/>
        <v>0</v>
      </c>
      <c r="CB445" s="54" t="s">
        <v>123</v>
      </c>
      <c r="CC445" s="9">
        <f t="shared" si="250"/>
        <v>0</v>
      </c>
      <c r="CD445" s="54" t="s">
        <v>111</v>
      </c>
      <c r="CE445" s="9">
        <f t="shared" si="251"/>
        <v>0</v>
      </c>
      <c r="CF445" s="54" t="s">
        <v>126</v>
      </c>
      <c r="CG445" s="9">
        <f t="shared" si="252"/>
        <v>0</v>
      </c>
      <c r="CH445" s="9"/>
      <c r="CI445" s="54" t="s">
        <v>75</v>
      </c>
      <c r="CJ445" s="9">
        <f t="shared" si="253"/>
        <v>0</v>
      </c>
      <c r="CK445" s="55" t="s">
        <v>139</v>
      </c>
      <c r="CL445" s="9">
        <f t="shared" si="254"/>
        <v>0</v>
      </c>
      <c r="CM445" s="54" t="s">
        <v>89</v>
      </c>
      <c r="CN445" s="9">
        <f t="shared" si="255"/>
        <v>0</v>
      </c>
      <c r="CO445" s="54" t="s">
        <v>123</v>
      </c>
      <c r="CP445" s="9">
        <f t="shared" si="256"/>
        <v>0</v>
      </c>
      <c r="CQ445" s="54" t="s">
        <v>111</v>
      </c>
      <c r="CR445" s="9">
        <f t="shared" si="257"/>
        <v>0</v>
      </c>
      <c r="CS445" s="54" t="s">
        <v>126</v>
      </c>
      <c r="CT445" s="9">
        <f t="shared" si="258"/>
        <v>0</v>
      </c>
    </row>
    <row r="446" spans="1:98" x14ac:dyDescent="0.15">
      <c r="A446" s="33" t="s">
        <v>1040</v>
      </c>
      <c r="B446" s="34" t="s">
        <v>1041</v>
      </c>
      <c r="C446" s="35" t="s">
        <v>170</v>
      </c>
      <c r="D446" s="35" t="s">
        <v>52</v>
      </c>
      <c r="E446" s="9"/>
      <c r="F446" s="36"/>
      <c r="G446" s="33">
        <v>95</v>
      </c>
      <c r="H446" s="9">
        <v>51</v>
      </c>
      <c r="I446" s="9">
        <v>63</v>
      </c>
      <c r="J446" s="9">
        <v>51.5</v>
      </c>
      <c r="K446" s="9">
        <v>46</v>
      </c>
      <c r="L446" s="9">
        <v>33</v>
      </c>
      <c r="M446" s="4">
        <f t="shared" si="222"/>
        <v>339.5</v>
      </c>
      <c r="N446" s="33"/>
      <c r="O446" s="9">
        <f>IF($D446="理科",IF(AND($M446&gt;='高考-分数线'!$C$2,$G446&gt;='高考-分数线'!$D$2),36,IF($G446&gt;='高考-分数线'!$D$2,18,0)),IF($D446="文科",IF(AND($M446&gt;='高考-分数线'!$C$3,$G446&gt;='高考-分数线'!$D$3),36,IF($G446&gt;='高考-分数线'!$D$3,18,0))))</f>
        <v>0</v>
      </c>
      <c r="P446" s="9">
        <f>IF($D446="理科",IF(AND($M446&gt;='高考-分数线'!$C$2,H446&gt;='高考-分数线'!$E$2),36,IF(H446&gt;='高考-分数线'!$E$2,18,0)),IF($D446="文科",IF(AND($M446&gt;='高考-分数线'!$C$3,H446&gt;='高考-分数线'!$E$3),36,IF(H446&gt;='高考-分数线'!$E$3,18,0))))</f>
        <v>0</v>
      </c>
      <c r="Q446" s="9">
        <f>IF($D446="理科",IF(AND($M446&gt;='高考-分数线'!$C$2,I446&gt;='高考-分数线'!$F$2),36,IF(I446&gt;='高考-分数线'!$F$2,18,0)),IF($D446="文科",IF(AND($M446&gt;='高考-分数线'!$C$3,I446&gt;='高考-分数线'!$F$3),36,IF(I446&gt;='高考-分数线'!$F$3,18,0))))</f>
        <v>0</v>
      </c>
      <c r="R446" s="9">
        <f>IF($D446="理科",IF(AND($M446&gt;='高考-分数线'!$C$2,J446&gt;='高考-分数线'!$G$2),36,IF(J446&gt;='高考-分数线'!$G$2,18,0)),IF($D446="文科",IF(AND($M446&gt;='高考-分数线'!$C$3,J446&gt;='高考-分数线'!$G$3),36,IF(J446&gt;='高考-分数线'!$G$3,18,0))))</f>
        <v>0</v>
      </c>
      <c r="S446" s="9">
        <f>IF($D446="理科",IF(AND($M446&gt;='高考-分数线'!$C$2,K446&gt;='高考-分数线'!$H$2),36,IF(K446&gt;='高考-分数线'!$H$2,18,0)),IF($D446="文科",IF(AND($M446&gt;='高考-分数线'!$C$3,K446&gt;='高考-分数线'!$H$3),36,IF(K446&gt;='高考-分数线'!$H$3,18,0))))</f>
        <v>0</v>
      </c>
      <c r="T446" s="9">
        <f>IF($D446="理科",IF(AND($M446&gt;='高考-分数线'!$C$2,L446&gt;='高考-分数线'!$I$2),36,IF(L446&gt;='高考-分数线'!$I$2,18,0)),IF($D446="文科",IF(AND($M446&gt;='高考-分数线'!$C$3,L446&gt;='高考-分数线'!$I$3),36,IF(L446&gt;='高考-分数线'!$I$3,18,0))))</f>
        <v>0</v>
      </c>
      <c r="U446" s="33"/>
      <c r="V446" s="54" t="s">
        <v>74</v>
      </c>
      <c r="W446" s="9">
        <f t="shared" si="223"/>
        <v>0</v>
      </c>
      <c r="X446" s="54" t="s">
        <v>79</v>
      </c>
      <c r="Y446" s="9">
        <f t="shared" si="224"/>
        <v>0</v>
      </c>
      <c r="Z446" s="54" t="s">
        <v>86</v>
      </c>
      <c r="AA446" s="9">
        <f t="shared" si="225"/>
        <v>0</v>
      </c>
      <c r="AB446" s="54" t="s">
        <v>107</v>
      </c>
      <c r="AC446" s="9">
        <f t="shared" si="226"/>
        <v>0</v>
      </c>
      <c r="AD446" s="54" t="s">
        <v>110</v>
      </c>
      <c r="AE446" s="9">
        <f t="shared" si="227"/>
        <v>0</v>
      </c>
      <c r="AF446" s="54" t="s">
        <v>103</v>
      </c>
      <c r="AG446" s="9">
        <f t="shared" si="228"/>
        <v>0</v>
      </c>
      <c r="AH446" s="9"/>
      <c r="AI446" s="9" t="s">
        <v>73</v>
      </c>
      <c r="AJ446" s="9">
        <f t="shared" si="229"/>
        <v>0</v>
      </c>
      <c r="AK446" s="55" t="s">
        <v>79</v>
      </c>
      <c r="AL446" s="9">
        <f t="shared" si="230"/>
        <v>0</v>
      </c>
      <c r="AM446" s="9" t="s">
        <v>85</v>
      </c>
      <c r="AN446" s="9">
        <f t="shared" si="231"/>
        <v>0</v>
      </c>
      <c r="AO446" s="54" t="s">
        <v>105</v>
      </c>
      <c r="AP446" s="9">
        <f t="shared" si="232"/>
        <v>0</v>
      </c>
      <c r="AQ446" s="54" t="s">
        <v>111</v>
      </c>
      <c r="AR446" s="9">
        <f t="shared" si="233"/>
        <v>0</v>
      </c>
      <c r="AS446" s="54" t="s">
        <v>103</v>
      </c>
      <c r="AT446" s="9">
        <f t="shared" si="234"/>
        <v>0</v>
      </c>
      <c r="AU446" s="9"/>
      <c r="AV446" s="54" t="s">
        <v>77</v>
      </c>
      <c r="AW446" s="9">
        <f t="shared" si="235"/>
        <v>0</v>
      </c>
      <c r="AX446" s="54" t="s">
        <v>80</v>
      </c>
      <c r="AY446" s="9">
        <f t="shared" si="236"/>
        <v>0</v>
      </c>
      <c r="AZ446" s="54" t="s">
        <v>90</v>
      </c>
      <c r="BA446" s="9">
        <f t="shared" si="237"/>
        <v>0</v>
      </c>
      <c r="BB446" s="54" t="s">
        <v>105</v>
      </c>
      <c r="BC446" s="9">
        <f t="shared" si="238"/>
        <v>0</v>
      </c>
      <c r="BD446" s="54" t="s">
        <v>111</v>
      </c>
      <c r="BE446" s="9">
        <f t="shared" si="239"/>
        <v>0</v>
      </c>
      <c r="BF446" s="54" t="s">
        <v>112</v>
      </c>
      <c r="BG446" s="9">
        <f t="shared" si="240"/>
        <v>0</v>
      </c>
      <c r="BH446" s="9"/>
      <c r="BI446" s="54" t="s">
        <v>77</v>
      </c>
      <c r="BJ446" s="9">
        <f t="shared" si="241"/>
        <v>0</v>
      </c>
      <c r="BK446" s="55" t="s">
        <v>80</v>
      </c>
      <c r="BL446" s="9">
        <f t="shared" si="242"/>
        <v>0</v>
      </c>
      <c r="BM446" s="54" t="s">
        <v>90</v>
      </c>
      <c r="BN446" s="9">
        <f t="shared" si="243"/>
        <v>0</v>
      </c>
      <c r="BO446" s="54" t="s">
        <v>105</v>
      </c>
      <c r="BP446" s="9">
        <f t="shared" si="244"/>
        <v>0</v>
      </c>
      <c r="BQ446" s="54" t="s">
        <v>111</v>
      </c>
      <c r="BR446" s="9">
        <f t="shared" si="245"/>
        <v>0</v>
      </c>
      <c r="BS446" s="54" t="s">
        <v>112</v>
      </c>
      <c r="BT446" s="9">
        <f t="shared" si="246"/>
        <v>0</v>
      </c>
      <c r="BU446" s="9"/>
      <c r="BV446" s="54" t="s">
        <v>136</v>
      </c>
      <c r="BW446" s="9">
        <f t="shared" si="247"/>
        <v>0</v>
      </c>
      <c r="BX446" s="55" t="s">
        <v>80</v>
      </c>
      <c r="BY446" s="9">
        <f t="shared" si="248"/>
        <v>0</v>
      </c>
      <c r="BZ446" s="54" t="s">
        <v>90</v>
      </c>
      <c r="CA446" s="9">
        <f t="shared" si="249"/>
        <v>0</v>
      </c>
      <c r="CB446" s="54" t="s">
        <v>105</v>
      </c>
      <c r="CC446" s="9">
        <f t="shared" si="250"/>
        <v>0</v>
      </c>
      <c r="CD446" s="54" t="s">
        <v>108</v>
      </c>
      <c r="CE446" s="9">
        <f t="shared" si="251"/>
        <v>0</v>
      </c>
      <c r="CF446" s="54" t="s">
        <v>126</v>
      </c>
      <c r="CG446" s="9">
        <f t="shared" si="252"/>
        <v>0</v>
      </c>
      <c r="CH446" s="9"/>
      <c r="CI446" s="54" t="s">
        <v>136</v>
      </c>
      <c r="CJ446" s="9">
        <f t="shared" si="253"/>
        <v>0</v>
      </c>
      <c r="CK446" s="55" t="s">
        <v>80</v>
      </c>
      <c r="CL446" s="9">
        <f t="shared" si="254"/>
        <v>0</v>
      </c>
      <c r="CM446" s="54" t="s">
        <v>90</v>
      </c>
      <c r="CN446" s="9">
        <f t="shared" si="255"/>
        <v>0</v>
      </c>
      <c r="CO446" s="54" t="s">
        <v>105</v>
      </c>
      <c r="CP446" s="9">
        <f t="shared" si="256"/>
        <v>0</v>
      </c>
      <c r="CQ446" s="54" t="s">
        <v>108</v>
      </c>
      <c r="CR446" s="9">
        <f t="shared" si="257"/>
        <v>0</v>
      </c>
      <c r="CS446" s="54" t="s">
        <v>126</v>
      </c>
      <c r="CT446" s="9">
        <f t="shared" si="258"/>
        <v>0</v>
      </c>
    </row>
    <row r="447" spans="1:98" x14ac:dyDescent="0.15">
      <c r="A447" s="33" t="s">
        <v>1042</v>
      </c>
      <c r="B447" s="34" t="s">
        <v>1043</v>
      </c>
      <c r="C447" s="35" t="s">
        <v>170</v>
      </c>
      <c r="D447" s="35" t="s">
        <v>52</v>
      </c>
      <c r="E447" s="9"/>
      <c r="F447" s="36"/>
      <c r="G447" s="33">
        <v>103</v>
      </c>
      <c r="H447" s="9">
        <v>15</v>
      </c>
      <c r="I447" s="9">
        <v>70</v>
      </c>
      <c r="J447" s="9">
        <v>53.5</v>
      </c>
      <c r="K447" s="9">
        <v>44.5</v>
      </c>
      <c r="L447" s="9">
        <v>53</v>
      </c>
      <c r="M447" s="4">
        <f t="shared" si="222"/>
        <v>339</v>
      </c>
      <c r="N447" s="33"/>
      <c r="O447" s="9">
        <f>IF($D447="理科",IF(AND($M447&gt;='高考-分数线'!$C$2,$G447&gt;='高考-分数线'!$D$2),36,IF($G447&gt;='高考-分数线'!$D$2,18,0)),IF($D447="文科",IF(AND($M447&gt;='高考-分数线'!$C$3,$G447&gt;='高考-分数线'!$D$3),36,IF($G447&gt;='高考-分数线'!$D$3,18,0))))</f>
        <v>0</v>
      </c>
      <c r="P447" s="9">
        <f>IF($D447="理科",IF(AND($M447&gt;='高考-分数线'!$C$2,H447&gt;='高考-分数线'!$E$2),36,IF(H447&gt;='高考-分数线'!$E$2,18,0)),IF($D447="文科",IF(AND($M447&gt;='高考-分数线'!$C$3,H447&gt;='高考-分数线'!$E$3),36,IF(H447&gt;='高考-分数线'!$E$3,18,0))))</f>
        <v>0</v>
      </c>
      <c r="Q447" s="9">
        <f>IF($D447="理科",IF(AND($M447&gt;='高考-分数线'!$C$2,I447&gt;='高考-分数线'!$F$2),36,IF(I447&gt;='高考-分数线'!$F$2,18,0)),IF($D447="文科",IF(AND($M447&gt;='高考-分数线'!$C$3,I447&gt;='高考-分数线'!$F$3),36,IF(I447&gt;='高考-分数线'!$F$3,18,0))))</f>
        <v>0</v>
      </c>
      <c r="R447" s="9">
        <f>IF($D447="理科",IF(AND($M447&gt;='高考-分数线'!$C$2,J447&gt;='高考-分数线'!$G$2),36,IF(J447&gt;='高考-分数线'!$G$2,18,0)),IF($D447="文科",IF(AND($M447&gt;='高考-分数线'!$C$3,J447&gt;='高考-分数线'!$G$3),36,IF(J447&gt;='高考-分数线'!$G$3,18,0))))</f>
        <v>0</v>
      </c>
      <c r="S447" s="9">
        <f>IF($D447="理科",IF(AND($M447&gt;='高考-分数线'!$C$2,K447&gt;='高考-分数线'!$H$2),36,IF(K447&gt;='高考-分数线'!$H$2,18,0)),IF($D447="文科",IF(AND($M447&gt;='高考-分数线'!$C$3,K447&gt;='高考-分数线'!$H$3),36,IF(K447&gt;='高考-分数线'!$H$3,18,0))))</f>
        <v>0</v>
      </c>
      <c r="T447" s="9">
        <f>IF($D447="理科",IF(AND($M447&gt;='高考-分数线'!$C$2,L447&gt;='高考-分数线'!$I$2),36,IF(L447&gt;='高考-分数线'!$I$2,18,0)),IF($D447="文科",IF(AND($M447&gt;='高考-分数线'!$C$3,L447&gt;='高考-分数线'!$I$3),36,IF(L447&gt;='高考-分数线'!$I$3,18,0))))</f>
        <v>0</v>
      </c>
      <c r="U447" s="33"/>
      <c r="V447" s="54" t="s">
        <v>74</v>
      </c>
      <c r="W447" s="9">
        <f t="shared" si="223"/>
        <v>0</v>
      </c>
      <c r="X447" s="54" t="s">
        <v>84</v>
      </c>
      <c r="Y447" s="9">
        <f t="shared" si="224"/>
        <v>0</v>
      </c>
      <c r="Z447" s="54" t="s">
        <v>88</v>
      </c>
      <c r="AA447" s="9">
        <f t="shared" si="225"/>
        <v>0</v>
      </c>
      <c r="AB447" s="54" t="s">
        <v>105</v>
      </c>
      <c r="AC447" s="9">
        <f t="shared" si="226"/>
        <v>0</v>
      </c>
      <c r="AD447" s="54" t="s">
        <v>110</v>
      </c>
      <c r="AE447" s="9">
        <f t="shared" si="227"/>
        <v>0</v>
      </c>
      <c r="AF447" s="54" t="s">
        <v>112</v>
      </c>
      <c r="AG447" s="9">
        <f t="shared" si="228"/>
        <v>0</v>
      </c>
      <c r="AH447" s="9"/>
      <c r="AI447" s="9" t="s">
        <v>75</v>
      </c>
      <c r="AJ447" s="9">
        <f t="shared" si="229"/>
        <v>0</v>
      </c>
      <c r="AK447" s="55" t="s">
        <v>84</v>
      </c>
      <c r="AL447" s="9">
        <f t="shared" si="230"/>
        <v>0</v>
      </c>
      <c r="AM447" s="9" t="s">
        <v>87</v>
      </c>
      <c r="AN447" s="9">
        <f t="shared" si="231"/>
        <v>0</v>
      </c>
      <c r="AO447" s="54" t="s">
        <v>107</v>
      </c>
      <c r="AP447" s="9">
        <f t="shared" si="232"/>
        <v>0</v>
      </c>
      <c r="AQ447" s="54" t="s">
        <v>110</v>
      </c>
      <c r="AR447" s="9">
        <f t="shared" si="233"/>
        <v>0</v>
      </c>
      <c r="AS447" s="54" t="s">
        <v>112</v>
      </c>
      <c r="AT447" s="9">
        <f t="shared" si="234"/>
        <v>0</v>
      </c>
      <c r="AU447" s="9"/>
      <c r="AV447" s="54" t="s">
        <v>74</v>
      </c>
      <c r="AW447" s="9">
        <f t="shared" si="235"/>
        <v>0</v>
      </c>
      <c r="AX447" s="54" t="s">
        <v>81</v>
      </c>
      <c r="AY447" s="9">
        <f t="shared" si="236"/>
        <v>0</v>
      </c>
      <c r="AZ447" s="54" t="s">
        <v>87</v>
      </c>
      <c r="BA447" s="9">
        <f t="shared" si="237"/>
        <v>0</v>
      </c>
      <c r="BB447" s="54" t="s">
        <v>107</v>
      </c>
      <c r="BC447" s="9">
        <f t="shared" si="238"/>
        <v>0</v>
      </c>
      <c r="BD447" s="54" t="s">
        <v>133</v>
      </c>
      <c r="BE447" s="9">
        <f t="shared" si="239"/>
        <v>0</v>
      </c>
      <c r="BF447" s="54" t="s">
        <v>112</v>
      </c>
      <c r="BG447" s="9">
        <f t="shared" si="240"/>
        <v>0</v>
      </c>
      <c r="BH447" s="9"/>
      <c r="BI447" s="54" t="s">
        <v>75</v>
      </c>
      <c r="BJ447" s="9">
        <f t="shared" si="241"/>
        <v>0</v>
      </c>
      <c r="BK447" s="55" t="s">
        <v>84</v>
      </c>
      <c r="BL447" s="9">
        <f t="shared" si="242"/>
        <v>0</v>
      </c>
      <c r="BM447" s="54" t="s">
        <v>86</v>
      </c>
      <c r="BN447" s="9">
        <f t="shared" si="243"/>
        <v>0</v>
      </c>
      <c r="BO447" s="54" t="s">
        <v>107</v>
      </c>
      <c r="BP447" s="9">
        <f t="shared" si="244"/>
        <v>0</v>
      </c>
      <c r="BQ447" s="54" t="s">
        <v>133</v>
      </c>
      <c r="BR447" s="9">
        <f t="shared" si="245"/>
        <v>0</v>
      </c>
      <c r="BS447" s="54" t="s">
        <v>112</v>
      </c>
      <c r="BT447" s="9">
        <f t="shared" si="246"/>
        <v>0</v>
      </c>
      <c r="BU447" s="9"/>
      <c r="BV447" s="54" t="s">
        <v>77</v>
      </c>
      <c r="BW447" s="9">
        <f t="shared" si="247"/>
        <v>0</v>
      </c>
      <c r="BX447" s="55" t="s">
        <v>81</v>
      </c>
      <c r="BY447" s="9">
        <f t="shared" si="248"/>
        <v>0</v>
      </c>
      <c r="BZ447" s="54" t="s">
        <v>86</v>
      </c>
      <c r="CA447" s="9">
        <f t="shared" si="249"/>
        <v>0</v>
      </c>
      <c r="CB447" s="54" t="s">
        <v>105</v>
      </c>
      <c r="CC447" s="9">
        <f t="shared" si="250"/>
        <v>0</v>
      </c>
      <c r="CD447" s="54" t="s">
        <v>108</v>
      </c>
      <c r="CE447" s="9">
        <f t="shared" si="251"/>
        <v>0</v>
      </c>
      <c r="CF447" s="54" t="s">
        <v>112</v>
      </c>
      <c r="CG447" s="9">
        <f t="shared" si="252"/>
        <v>0</v>
      </c>
      <c r="CH447" s="9"/>
      <c r="CI447" s="54" t="s">
        <v>77</v>
      </c>
      <c r="CJ447" s="9">
        <f t="shared" si="253"/>
        <v>0</v>
      </c>
      <c r="CK447" s="55" t="s">
        <v>81</v>
      </c>
      <c r="CL447" s="9">
        <f t="shared" si="254"/>
        <v>0</v>
      </c>
      <c r="CM447" s="54" t="s">
        <v>86</v>
      </c>
      <c r="CN447" s="9">
        <f t="shared" si="255"/>
        <v>0</v>
      </c>
      <c r="CO447" s="54" t="s">
        <v>105</v>
      </c>
      <c r="CP447" s="9">
        <f t="shared" si="256"/>
        <v>0</v>
      </c>
      <c r="CQ447" s="54" t="s">
        <v>108</v>
      </c>
      <c r="CR447" s="9">
        <f t="shared" si="257"/>
        <v>0</v>
      </c>
      <c r="CS447" s="54" t="s">
        <v>112</v>
      </c>
      <c r="CT447" s="9">
        <f t="shared" si="258"/>
        <v>0</v>
      </c>
    </row>
    <row r="448" spans="1:98" x14ac:dyDescent="0.15">
      <c r="A448" s="33" t="s">
        <v>1044</v>
      </c>
      <c r="B448" s="34" t="s">
        <v>1045</v>
      </c>
      <c r="C448" s="35" t="s">
        <v>170</v>
      </c>
      <c r="D448" s="35" t="s">
        <v>52</v>
      </c>
      <c r="E448" s="9"/>
      <c r="F448" s="36"/>
      <c r="G448" s="33">
        <v>85</v>
      </c>
      <c r="H448" s="9">
        <v>65</v>
      </c>
      <c r="I448" s="9">
        <v>42</v>
      </c>
      <c r="J448" s="9">
        <v>47</v>
      </c>
      <c r="K448" s="9">
        <v>50.5</v>
      </c>
      <c r="L448" s="9">
        <v>49</v>
      </c>
      <c r="M448" s="4">
        <f t="shared" si="222"/>
        <v>338.5</v>
      </c>
      <c r="N448" s="33"/>
      <c r="O448" s="9">
        <f>IF($D448="理科",IF(AND($M448&gt;='高考-分数线'!$C$2,$G448&gt;='高考-分数线'!$D$2),36,IF($G448&gt;='高考-分数线'!$D$2,18,0)),IF($D448="文科",IF(AND($M448&gt;='高考-分数线'!$C$3,$G448&gt;='高考-分数线'!$D$3),36,IF($G448&gt;='高考-分数线'!$D$3,18,0))))</f>
        <v>0</v>
      </c>
      <c r="P448" s="9">
        <f>IF($D448="理科",IF(AND($M448&gt;='高考-分数线'!$C$2,H448&gt;='高考-分数线'!$E$2),36,IF(H448&gt;='高考-分数线'!$E$2,18,0)),IF($D448="文科",IF(AND($M448&gt;='高考-分数线'!$C$3,H448&gt;='高考-分数线'!$E$3),36,IF(H448&gt;='高考-分数线'!$E$3,18,0))))</f>
        <v>0</v>
      </c>
      <c r="Q448" s="9">
        <f>IF($D448="理科",IF(AND($M448&gt;='高考-分数线'!$C$2,I448&gt;='高考-分数线'!$F$2),36,IF(I448&gt;='高考-分数线'!$F$2,18,0)),IF($D448="文科",IF(AND($M448&gt;='高考-分数线'!$C$3,I448&gt;='高考-分数线'!$F$3),36,IF(I448&gt;='高考-分数线'!$F$3,18,0))))</f>
        <v>0</v>
      </c>
      <c r="R448" s="9">
        <f>IF($D448="理科",IF(AND($M448&gt;='高考-分数线'!$C$2,J448&gt;='高考-分数线'!$G$2),36,IF(J448&gt;='高考-分数线'!$G$2,18,0)),IF($D448="文科",IF(AND($M448&gt;='高考-分数线'!$C$3,J448&gt;='高考-分数线'!$G$3),36,IF(J448&gt;='高考-分数线'!$G$3,18,0))))</f>
        <v>0</v>
      </c>
      <c r="S448" s="9">
        <f>IF($D448="理科",IF(AND($M448&gt;='高考-分数线'!$C$2,K448&gt;='高考-分数线'!$H$2),36,IF(K448&gt;='高考-分数线'!$H$2,18,0)),IF($D448="文科",IF(AND($M448&gt;='高考-分数线'!$C$3,K448&gt;='高考-分数线'!$H$3),36,IF(K448&gt;='高考-分数线'!$H$3,18,0))))</f>
        <v>0</v>
      </c>
      <c r="T448" s="9">
        <f>IF($D448="理科",IF(AND($M448&gt;='高考-分数线'!$C$2,L448&gt;='高考-分数线'!$I$2),36,IF(L448&gt;='高考-分数线'!$I$2,18,0)),IF($D448="文科",IF(AND($M448&gt;='高考-分数线'!$C$3,L448&gt;='高考-分数线'!$I$3),36,IF(L448&gt;='高考-分数线'!$I$3,18,0))))</f>
        <v>0</v>
      </c>
      <c r="U448" s="33"/>
      <c r="V448" s="54" t="s">
        <v>75</v>
      </c>
      <c r="W448" s="9">
        <f t="shared" si="223"/>
        <v>0</v>
      </c>
      <c r="X448" s="54" t="s">
        <v>81</v>
      </c>
      <c r="Y448" s="9">
        <f t="shared" si="224"/>
        <v>0</v>
      </c>
      <c r="Z448" s="54" t="s">
        <v>87</v>
      </c>
      <c r="AA448" s="9">
        <f t="shared" si="225"/>
        <v>0</v>
      </c>
      <c r="AB448" s="54" t="s">
        <v>105</v>
      </c>
      <c r="AC448" s="9">
        <f t="shared" si="226"/>
        <v>0</v>
      </c>
      <c r="AD448" s="54" t="s">
        <v>111</v>
      </c>
      <c r="AE448" s="9">
        <f t="shared" si="227"/>
        <v>0</v>
      </c>
      <c r="AF448" s="54" t="s">
        <v>103</v>
      </c>
      <c r="AG448" s="9">
        <f t="shared" si="228"/>
        <v>0</v>
      </c>
      <c r="AH448" s="9"/>
      <c r="AI448" s="9" t="s">
        <v>73</v>
      </c>
      <c r="AJ448" s="9">
        <f t="shared" si="229"/>
        <v>0</v>
      </c>
      <c r="AK448" s="55" t="s">
        <v>84</v>
      </c>
      <c r="AL448" s="9">
        <f t="shared" si="230"/>
        <v>0</v>
      </c>
      <c r="AM448" s="9" t="s">
        <v>85</v>
      </c>
      <c r="AN448" s="9">
        <f t="shared" si="231"/>
        <v>0</v>
      </c>
      <c r="AO448" s="54" t="s">
        <v>105</v>
      </c>
      <c r="AP448" s="9">
        <f t="shared" si="232"/>
        <v>0</v>
      </c>
      <c r="AQ448" s="54" t="s">
        <v>111</v>
      </c>
      <c r="AR448" s="9">
        <f t="shared" si="233"/>
        <v>0</v>
      </c>
      <c r="AS448" s="54" t="s">
        <v>103</v>
      </c>
      <c r="AT448" s="9">
        <f t="shared" si="234"/>
        <v>0</v>
      </c>
      <c r="AU448" s="9"/>
      <c r="AV448" s="54" t="s">
        <v>76</v>
      </c>
      <c r="AW448" s="9">
        <f t="shared" si="235"/>
        <v>0</v>
      </c>
      <c r="AX448" s="54" t="s">
        <v>84</v>
      </c>
      <c r="AY448" s="9">
        <f t="shared" si="236"/>
        <v>0</v>
      </c>
      <c r="AZ448" s="54" t="s">
        <v>89</v>
      </c>
      <c r="BA448" s="9">
        <f t="shared" si="237"/>
        <v>0</v>
      </c>
      <c r="BB448" s="54" t="s">
        <v>105</v>
      </c>
      <c r="BC448" s="9">
        <f t="shared" si="238"/>
        <v>0</v>
      </c>
      <c r="BD448" s="54" t="s">
        <v>111</v>
      </c>
      <c r="BE448" s="9">
        <f t="shared" si="239"/>
        <v>0</v>
      </c>
      <c r="BF448" s="54" t="s">
        <v>112</v>
      </c>
      <c r="BG448" s="9">
        <f t="shared" si="240"/>
        <v>0</v>
      </c>
      <c r="BH448" s="9"/>
      <c r="BI448" s="54" t="s">
        <v>76</v>
      </c>
      <c r="BJ448" s="9">
        <f t="shared" si="241"/>
        <v>0</v>
      </c>
      <c r="BK448" s="55" t="s">
        <v>84</v>
      </c>
      <c r="BL448" s="9">
        <f t="shared" si="242"/>
        <v>0</v>
      </c>
      <c r="BM448" s="54" t="s">
        <v>89</v>
      </c>
      <c r="BN448" s="9">
        <f t="shared" si="243"/>
        <v>0</v>
      </c>
      <c r="BO448" s="54" t="s">
        <v>105</v>
      </c>
      <c r="BP448" s="9">
        <f t="shared" si="244"/>
        <v>0</v>
      </c>
      <c r="BQ448" s="54" t="s">
        <v>111</v>
      </c>
      <c r="BR448" s="9">
        <f t="shared" si="245"/>
        <v>0</v>
      </c>
      <c r="BS448" s="54" t="s">
        <v>112</v>
      </c>
      <c r="BT448" s="9">
        <f t="shared" si="246"/>
        <v>0</v>
      </c>
      <c r="BU448" s="9"/>
      <c r="BV448" s="54" t="s">
        <v>73</v>
      </c>
      <c r="BW448" s="9">
        <f t="shared" si="247"/>
        <v>0</v>
      </c>
      <c r="BX448" s="55" t="s">
        <v>84</v>
      </c>
      <c r="BY448" s="9">
        <f t="shared" si="248"/>
        <v>0</v>
      </c>
      <c r="BZ448" s="54" t="s">
        <v>85</v>
      </c>
      <c r="CA448" s="9">
        <f t="shared" si="249"/>
        <v>0</v>
      </c>
      <c r="CB448" s="54" t="s">
        <v>105</v>
      </c>
      <c r="CC448" s="9">
        <f t="shared" si="250"/>
        <v>0</v>
      </c>
      <c r="CD448" s="54" t="s">
        <v>108</v>
      </c>
      <c r="CE448" s="9">
        <f t="shared" si="251"/>
        <v>0</v>
      </c>
      <c r="CF448" s="54" t="s">
        <v>112</v>
      </c>
      <c r="CG448" s="9">
        <f t="shared" si="252"/>
        <v>0</v>
      </c>
      <c r="CH448" s="9"/>
      <c r="CI448" s="54" t="s">
        <v>73</v>
      </c>
      <c r="CJ448" s="9">
        <f t="shared" si="253"/>
        <v>0</v>
      </c>
      <c r="CK448" s="55" t="s">
        <v>84</v>
      </c>
      <c r="CL448" s="9">
        <f t="shared" si="254"/>
        <v>0</v>
      </c>
      <c r="CM448" s="54" t="s">
        <v>85</v>
      </c>
      <c r="CN448" s="9">
        <f t="shared" si="255"/>
        <v>0</v>
      </c>
      <c r="CO448" s="54" t="s">
        <v>105</v>
      </c>
      <c r="CP448" s="9">
        <f t="shared" si="256"/>
        <v>0</v>
      </c>
      <c r="CQ448" s="54" t="s">
        <v>108</v>
      </c>
      <c r="CR448" s="9">
        <f t="shared" si="257"/>
        <v>0</v>
      </c>
      <c r="CS448" s="54" t="s">
        <v>112</v>
      </c>
      <c r="CT448" s="9">
        <f t="shared" si="258"/>
        <v>0</v>
      </c>
    </row>
    <row r="449" spans="1:98" x14ac:dyDescent="0.15">
      <c r="A449" s="33" t="s">
        <v>1046</v>
      </c>
      <c r="B449" s="34" t="s">
        <v>1047</v>
      </c>
      <c r="C449" s="35" t="s">
        <v>170</v>
      </c>
      <c r="D449" s="35" t="s">
        <v>52</v>
      </c>
      <c r="E449" s="9"/>
      <c r="F449" s="36"/>
      <c r="G449" s="33">
        <v>89</v>
      </c>
      <c r="H449" s="9">
        <v>28</v>
      </c>
      <c r="I449" s="9">
        <v>87</v>
      </c>
      <c r="J449" s="9">
        <v>37.5</v>
      </c>
      <c r="K449" s="9">
        <v>49</v>
      </c>
      <c r="L449" s="9">
        <v>47</v>
      </c>
      <c r="M449" s="4">
        <f t="shared" si="222"/>
        <v>337.5</v>
      </c>
      <c r="N449" s="33"/>
      <c r="O449" s="9">
        <f>IF($D449="理科",IF(AND($M449&gt;='高考-分数线'!$C$2,$G449&gt;='高考-分数线'!$D$2),36,IF($G449&gt;='高考-分数线'!$D$2,18,0)),IF($D449="文科",IF(AND($M449&gt;='高考-分数线'!$C$3,$G449&gt;='高考-分数线'!$D$3),36,IF($G449&gt;='高考-分数线'!$D$3,18,0))))</f>
        <v>0</v>
      </c>
      <c r="P449" s="9">
        <f>IF($D449="理科",IF(AND($M449&gt;='高考-分数线'!$C$2,H449&gt;='高考-分数线'!$E$2),36,IF(H449&gt;='高考-分数线'!$E$2,18,0)),IF($D449="文科",IF(AND($M449&gt;='高考-分数线'!$C$3,H449&gt;='高考-分数线'!$E$3),36,IF(H449&gt;='高考-分数线'!$E$3,18,0))))</f>
        <v>0</v>
      </c>
      <c r="Q449" s="9">
        <f>IF($D449="理科",IF(AND($M449&gt;='高考-分数线'!$C$2,I449&gt;='高考-分数线'!$F$2),36,IF(I449&gt;='高考-分数线'!$F$2,18,0)),IF($D449="文科",IF(AND($M449&gt;='高考-分数线'!$C$3,I449&gt;='高考-分数线'!$F$3),36,IF(I449&gt;='高考-分数线'!$F$3,18,0))))</f>
        <v>0</v>
      </c>
      <c r="R449" s="9">
        <f>IF($D449="理科",IF(AND($M449&gt;='高考-分数线'!$C$2,J449&gt;='高考-分数线'!$G$2),36,IF(J449&gt;='高考-分数线'!$G$2,18,0)),IF($D449="文科",IF(AND($M449&gt;='高考-分数线'!$C$3,J449&gt;='高考-分数线'!$G$3),36,IF(J449&gt;='高考-分数线'!$G$3,18,0))))</f>
        <v>0</v>
      </c>
      <c r="S449" s="9">
        <f>IF($D449="理科",IF(AND($M449&gt;='高考-分数线'!$C$2,K449&gt;='高考-分数线'!$H$2),36,IF(K449&gt;='高考-分数线'!$H$2,18,0)),IF($D449="文科",IF(AND($M449&gt;='高考-分数线'!$C$3,K449&gt;='高考-分数线'!$H$3),36,IF(K449&gt;='高考-分数线'!$H$3,18,0))))</f>
        <v>0</v>
      </c>
      <c r="T449" s="9">
        <f>IF($D449="理科",IF(AND($M449&gt;='高考-分数线'!$C$2,L449&gt;='高考-分数线'!$I$2),36,IF(L449&gt;='高考-分数线'!$I$2,18,0)),IF($D449="文科",IF(AND($M449&gt;='高考-分数线'!$C$3,L449&gt;='高考-分数线'!$I$3),36,IF(L449&gt;='高考-分数线'!$I$3,18,0))))</f>
        <v>0</v>
      </c>
      <c r="U449" s="33"/>
      <c r="V449" s="54" t="s">
        <v>75</v>
      </c>
      <c r="W449" s="9">
        <f t="shared" si="223"/>
        <v>0</v>
      </c>
      <c r="X449" s="54" t="s">
        <v>81</v>
      </c>
      <c r="Y449" s="9">
        <f t="shared" si="224"/>
        <v>0</v>
      </c>
      <c r="Z449" s="54" t="s">
        <v>87</v>
      </c>
      <c r="AA449" s="9">
        <f t="shared" si="225"/>
        <v>0</v>
      </c>
      <c r="AB449" s="54" t="s">
        <v>105</v>
      </c>
      <c r="AC449" s="9">
        <f t="shared" si="226"/>
        <v>0</v>
      </c>
      <c r="AD449" s="54" t="s">
        <v>111</v>
      </c>
      <c r="AE449" s="9">
        <f t="shared" si="227"/>
        <v>0</v>
      </c>
      <c r="AF449" s="54" t="s">
        <v>103</v>
      </c>
      <c r="AG449" s="9">
        <f t="shared" si="228"/>
        <v>0</v>
      </c>
      <c r="AH449" s="9"/>
      <c r="AI449" s="9" t="s">
        <v>76</v>
      </c>
      <c r="AJ449" s="9">
        <f t="shared" si="229"/>
        <v>0</v>
      </c>
      <c r="AK449" s="55" t="s">
        <v>80</v>
      </c>
      <c r="AL449" s="9">
        <f t="shared" si="230"/>
        <v>0</v>
      </c>
      <c r="AM449" s="9" t="s">
        <v>89</v>
      </c>
      <c r="AN449" s="9">
        <f t="shared" si="231"/>
        <v>0</v>
      </c>
      <c r="AO449" s="54" t="s">
        <v>105</v>
      </c>
      <c r="AP449" s="9">
        <f t="shared" si="232"/>
        <v>0</v>
      </c>
      <c r="AQ449" s="54" t="s">
        <v>110</v>
      </c>
      <c r="AR449" s="9">
        <f t="shared" si="233"/>
        <v>0</v>
      </c>
      <c r="AS449" s="54" t="s">
        <v>103</v>
      </c>
      <c r="AT449" s="9">
        <f t="shared" si="234"/>
        <v>0</v>
      </c>
      <c r="AU449" s="9"/>
      <c r="AV449" s="54" t="s">
        <v>73</v>
      </c>
      <c r="AW449" s="9">
        <f t="shared" si="235"/>
        <v>0</v>
      </c>
      <c r="AX449" s="54" t="s">
        <v>132</v>
      </c>
      <c r="AY449" s="9">
        <f t="shared" si="236"/>
        <v>0</v>
      </c>
      <c r="AZ449" s="54" t="s">
        <v>86</v>
      </c>
      <c r="BA449" s="9">
        <f t="shared" si="237"/>
        <v>0</v>
      </c>
      <c r="BB449" s="54" t="s">
        <v>123</v>
      </c>
      <c r="BC449" s="9">
        <f t="shared" si="238"/>
        <v>0</v>
      </c>
      <c r="BD449" s="54" t="s">
        <v>133</v>
      </c>
      <c r="BE449" s="9">
        <f t="shared" si="239"/>
        <v>0</v>
      </c>
      <c r="BF449" s="54" t="s">
        <v>103</v>
      </c>
      <c r="BG449" s="9">
        <f t="shared" si="240"/>
        <v>0</v>
      </c>
      <c r="BH449" s="9"/>
      <c r="BI449" s="54" t="s">
        <v>73</v>
      </c>
      <c r="BJ449" s="9">
        <f t="shared" si="241"/>
        <v>0</v>
      </c>
      <c r="BK449" s="55" t="s">
        <v>132</v>
      </c>
      <c r="BL449" s="9">
        <f t="shared" si="242"/>
        <v>0</v>
      </c>
      <c r="BM449" s="54" t="s">
        <v>86</v>
      </c>
      <c r="BN449" s="9">
        <f t="shared" si="243"/>
        <v>0</v>
      </c>
      <c r="BO449" s="54" t="s">
        <v>123</v>
      </c>
      <c r="BP449" s="9">
        <f t="shared" si="244"/>
        <v>0</v>
      </c>
      <c r="BQ449" s="54" t="s">
        <v>133</v>
      </c>
      <c r="BR449" s="9">
        <f t="shared" si="245"/>
        <v>0</v>
      </c>
      <c r="BS449" s="54" t="s">
        <v>103</v>
      </c>
      <c r="BT449" s="9">
        <f t="shared" si="246"/>
        <v>0</v>
      </c>
      <c r="BU449" s="9"/>
      <c r="BV449" s="54" t="s">
        <v>73</v>
      </c>
      <c r="BW449" s="9">
        <f t="shared" si="247"/>
        <v>0</v>
      </c>
      <c r="BX449" s="55" t="s">
        <v>84</v>
      </c>
      <c r="BY449" s="9">
        <f t="shared" si="248"/>
        <v>0</v>
      </c>
      <c r="BZ449" s="54" t="s">
        <v>85</v>
      </c>
      <c r="CA449" s="9">
        <f t="shared" si="249"/>
        <v>0</v>
      </c>
      <c r="CB449" s="54" t="s">
        <v>105</v>
      </c>
      <c r="CC449" s="9">
        <f t="shared" si="250"/>
        <v>0</v>
      </c>
      <c r="CD449" s="54" t="s">
        <v>108</v>
      </c>
      <c r="CE449" s="9">
        <f t="shared" si="251"/>
        <v>0</v>
      </c>
      <c r="CF449" s="54" t="s">
        <v>112</v>
      </c>
      <c r="CG449" s="9">
        <f t="shared" si="252"/>
        <v>0</v>
      </c>
      <c r="CH449" s="9"/>
      <c r="CI449" s="54" t="s">
        <v>73</v>
      </c>
      <c r="CJ449" s="9">
        <f t="shared" si="253"/>
        <v>0</v>
      </c>
      <c r="CK449" s="55" t="s">
        <v>84</v>
      </c>
      <c r="CL449" s="9">
        <f t="shared" si="254"/>
        <v>0</v>
      </c>
      <c r="CM449" s="54" t="s">
        <v>85</v>
      </c>
      <c r="CN449" s="9">
        <f t="shared" si="255"/>
        <v>0</v>
      </c>
      <c r="CO449" s="54" t="s">
        <v>105</v>
      </c>
      <c r="CP449" s="9">
        <f t="shared" si="256"/>
        <v>0</v>
      </c>
      <c r="CQ449" s="54" t="s">
        <v>108</v>
      </c>
      <c r="CR449" s="9">
        <f t="shared" si="257"/>
        <v>0</v>
      </c>
      <c r="CS449" s="54" t="s">
        <v>112</v>
      </c>
      <c r="CT449" s="9">
        <f t="shared" si="258"/>
        <v>0</v>
      </c>
    </row>
    <row r="450" spans="1:98" x14ac:dyDescent="0.15">
      <c r="A450" s="33" t="s">
        <v>1048</v>
      </c>
      <c r="B450" s="34" t="s">
        <v>1049</v>
      </c>
      <c r="C450" s="35" t="s">
        <v>170</v>
      </c>
      <c r="D450" s="35" t="s">
        <v>52</v>
      </c>
      <c r="E450" s="9"/>
      <c r="F450" s="36"/>
      <c r="G450" s="33">
        <v>82</v>
      </c>
      <c r="H450" s="9">
        <v>77</v>
      </c>
      <c r="I450" s="9">
        <v>28</v>
      </c>
      <c r="J450" s="9">
        <v>56.5</v>
      </c>
      <c r="K450" s="9">
        <v>36</v>
      </c>
      <c r="L450" s="9">
        <v>58</v>
      </c>
      <c r="M450" s="4">
        <f t="shared" si="222"/>
        <v>337.5</v>
      </c>
      <c r="N450" s="33"/>
      <c r="O450" s="9">
        <f>IF($D450="理科",IF(AND($M450&gt;='高考-分数线'!$C$2,$G450&gt;='高考-分数线'!$D$2),36,IF($G450&gt;='高考-分数线'!$D$2,18,0)),IF($D450="文科",IF(AND($M450&gt;='高考-分数线'!$C$3,$G450&gt;='高考-分数线'!$D$3),36,IF($G450&gt;='高考-分数线'!$D$3,18,0))))</f>
        <v>0</v>
      </c>
      <c r="P450" s="9">
        <f>IF($D450="理科",IF(AND($M450&gt;='高考-分数线'!$C$2,H450&gt;='高考-分数线'!$E$2),36,IF(H450&gt;='高考-分数线'!$E$2,18,0)),IF($D450="文科",IF(AND($M450&gt;='高考-分数线'!$C$3,H450&gt;='高考-分数线'!$E$3),36,IF(H450&gt;='高考-分数线'!$E$3,18,0))))</f>
        <v>0</v>
      </c>
      <c r="Q450" s="9">
        <f>IF($D450="理科",IF(AND($M450&gt;='高考-分数线'!$C$2,I450&gt;='高考-分数线'!$F$2),36,IF(I450&gt;='高考-分数线'!$F$2,18,0)),IF($D450="文科",IF(AND($M450&gt;='高考-分数线'!$C$3,I450&gt;='高考-分数线'!$F$3),36,IF(I450&gt;='高考-分数线'!$F$3,18,0))))</f>
        <v>0</v>
      </c>
      <c r="R450" s="9">
        <f>IF($D450="理科",IF(AND($M450&gt;='高考-分数线'!$C$2,J450&gt;='高考-分数线'!$G$2),36,IF(J450&gt;='高考-分数线'!$G$2,18,0)),IF($D450="文科",IF(AND($M450&gt;='高考-分数线'!$C$3,J450&gt;='高考-分数线'!$G$3),36,IF(J450&gt;='高考-分数线'!$G$3,18,0))))</f>
        <v>0</v>
      </c>
      <c r="S450" s="9">
        <f>IF($D450="理科",IF(AND($M450&gt;='高考-分数线'!$C$2,K450&gt;='高考-分数线'!$H$2),36,IF(K450&gt;='高考-分数线'!$H$2,18,0)),IF($D450="文科",IF(AND($M450&gt;='高考-分数线'!$C$3,K450&gt;='高考-分数线'!$H$3),36,IF(K450&gt;='高考-分数线'!$H$3,18,0))))</f>
        <v>0</v>
      </c>
      <c r="T450" s="9">
        <f>IF($D450="理科",IF(AND($M450&gt;='高考-分数线'!$C$2,L450&gt;='高考-分数线'!$I$2),36,IF(L450&gt;='高考-分数线'!$I$2,18,0)),IF($D450="文科",IF(AND($M450&gt;='高考-分数线'!$C$3,L450&gt;='高考-分数线'!$I$3),36,IF(L450&gt;='高考-分数线'!$I$3,18,0))))</f>
        <v>0</v>
      </c>
      <c r="U450" s="33"/>
      <c r="V450" s="54" t="s">
        <v>77</v>
      </c>
      <c r="W450" s="9">
        <f t="shared" si="223"/>
        <v>0</v>
      </c>
      <c r="X450" s="54" t="s">
        <v>81</v>
      </c>
      <c r="Y450" s="9">
        <f t="shared" si="224"/>
        <v>0</v>
      </c>
      <c r="Z450" s="54" t="s">
        <v>90</v>
      </c>
      <c r="AA450" s="9">
        <f t="shared" si="225"/>
        <v>0</v>
      </c>
      <c r="AB450" s="54" t="s">
        <v>123</v>
      </c>
      <c r="AC450" s="9">
        <f t="shared" si="226"/>
        <v>0</v>
      </c>
      <c r="AD450" s="54" t="s">
        <v>110</v>
      </c>
      <c r="AE450" s="9">
        <f t="shared" si="227"/>
        <v>0</v>
      </c>
      <c r="AF450" s="54" t="s">
        <v>103</v>
      </c>
      <c r="AG450" s="9">
        <f t="shared" si="228"/>
        <v>0</v>
      </c>
      <c r="AH450" s="9"/>
      <c r="AI450" s="9" t="s">
        <v>76</v>
      </c>
      <c r="AJ450" s="9">
        <f t="shared" si="229"/>
        <v>0</v>
      </c>
      <c r="AK450" s="55" t="s">
        <v>80</v>
      </c>
      <c r="AL450" s="9">
        <f t="shared" si="230"/>
        <v>0</v>
      </c>
      <c r="AM450" s="9" t="s">
        <v>89</v>
      </c>
      <c r="AN450" s="9">
        <f t="shared" si="231"/>
        <v>0</v>
      </c>
      <c r="AO450" s="54" t="s">
        <v>123</v>
      </c>
      <c r="AP450" s="9">
        <f t="shared" si="232"/>
        <v>0</v>
      </c>
      <c r="AQ450" s="54" t="s">
        <v>110</v>
      </c>
      <c r="AR450" s="9">
        <f t="shared" si="233"/>
        <v>0</v>
      </c>
      <c r="AS450" s="54" t="s">
        <v>127</v>
      </c>
      <c r="AT450" s="9">
        <f t="shared" si="234"/>
        <v>0</v>
      </c>
      <c r="AU450" s="9"/>
      <c r="AV450" s="54" t="s">
        <v>76</v>
      </c>
      <c r="AW450" s="9">
        <f t="shared" si="235"/>
        <v>0</v>
      </c>
      <c r="AX450" s="54" t="s">
        <v>81</v>
      </c>
      <c r="AY450" s="9">
        <f t="shared" si="236"/>
        <v>0</v>
      </c>
      <c r="AZ450" s="54" t="s">
        <v>89</v>
      </c>
      <c r="BA450" s="9">
        <f t="shared" si="237"/>
        <v>0</v>
      </c>
      <c r="BB450" s="54" t="s">
        <v>123</v>
      </c>
      <c r="BC450" s="9">
        <f t="shared" si="238"/>
        <v>0</v>
      </c>
      <c r="BD450" s="54" t="s">
        <v>133</v>
      </c>
      <c r="BE450" s="9">
        <f t="shared" si="239"/>
        <v>0</v>
      </c>
      <c r="BF450" s="54" t="s">
        <v>103</v>
      </c>
      <c r="BG450" s="9">
        <f t="shared" si="240"/>
        <v>0</v>
      </c>
      <c r="BH450" s="9"/>
      <c r="BI450" s="54" t="s">
        <v>76</v>
      </c>
      <c r="BJ450" s="9">
        <f t="shared" si="241"/>
        <v>0</v>
      </c>
      <c r="BK450" s="55" t="s">
        <v>81</v>
      </c>
      <c r="BL450" s="9">
        <f t="shared" si="242"/>
        <v>0</v>
      </c>
      <c r="BM450" s="54" t="s">
        <v>89</v>
      </c>
      <c r="BN450" s="9">
        <f t="shared" si="243"/>
        <v>0</v>
      </c>
      <c r="BO450" s="54" t="s">
        <v>123</v>
      </c>
      <c r="BP450" s="9">
        <f t="shared" si="244"/>
        <v>0</v>
      </c>
      <c r="BQ450" s="54" t="s">
        <v>133</v>
      </c>
      <c r="BR450" s="9">
        <f t="shared" si="245"/>
        <v>0</v>
      </c>
      <c r="BS450" s="54" t="s">
        <v>103</v>
      </c>
      <c r="BT450" s="9">
        <f t="shared" si="246"/>
        <v>0</v>
      </c>
      <c r="BU450" s="9"/>
      <c r="BV450" s="54" t="s">
        <v>73</v>
      </c>
      <c r="BW450" s="9">
        <f t="shared" si="247"/>
        <v>0</v>
      </c>
      <c r="BX450" s="55" t="s">
        <v>84</v>
      </c>
      <c r="BY450" s="9">
        <f t="shared" si="248"/>
        <v>0</v>
      </c>
      <c r="BZ450" s="54" t="s">
        <v>85</v>
      </c>
      <c r="CA450" s="9">
        <f t="shared" si="249"/>
        <v>0</v>
      </c>
      <c r="CB450" s="54" t="s">
        <v>105</v>
      </c>
      <c r="CC450" s="9">
        <f t="shared" si="250"/>
        <v>0</v>
      </c>
      <c r="CD450" s="54" t="s">
        <v>108</v>
      </c>
      <c r="CE450" s="9">
        <f t="shared" si="251"/>
        <v>0</v>
      </c>
      <c r="CF450" s="54" t="s">
        <v>112</v>
      </c>
      <c r="CG450" s="9">
        <f t="shared" si="252"/>
        <v>0</v>
      </c>
      <c r="CH450" s="9"/>
      <c r="CI450" s="54" t="s">
        <v>73</v>
      </c>
      <c r="CJ450" s="9">
        <f t="shared" si="253"/>
        <v>0</v>
      </c>
      <c r="CK450" s="55" t="s">
        <v>84</v>
      </c>
      <c r="CL450" s="9">
        <f t="shared" si="254"/>
        <v>0</v>
      </c>
      <c r="CM450" s="54" t="s">
        <v>85</v>
      </c>
      <c r="CN450" s="9">
        <f t="shared" si="255"/>
        <v>0</v>
      </c>
      <c r="CO450" s="54" t="s">
        <v>105</v>
      </c>
      <c r="CP450" s="9">
        <f t="shared" si="256"/>
        <v>0</v>
      </c>
      <c r="CQ450" s="54" t="s">
        <v>108</v>
      </c>
      <c r="CR450" s="9">
        <f t="shared" si="257"/>
        <v>0</v>
      </c>
      <c r="CS450" s="54" t="s">
        <v>112</v>
      </c>
      <c r="CT450" s="9">
        <f t="shared" si="258"/>
        <v>0</v>
      </c>
    </row>
    <row r="451" spans="1:98" x14ac:dyDescent="0.15">
      <c r="A451" s="33" t="s">
        <v>1050</v>
      </c>
      <c r="B451" s="34" t="s">
        <v>1051</v>
      </c>
      <c r="C451" s="35" t="s">
        <v>170</v>
      </c>
      <c r="D451" s="35" t="s">
        <v>52</v>
      </c>
      <c r="E451" s="9"/>
      <c r="F451" s="36"/>
      <c r="G451" s="33">
        <v>88</v>
      </c>
      <c r="H451" s="9">
        <v>63</v>
      </c>
      <c r="I451" s="9">
        <v>64</v>
      </c>
      <c r="J451" s="9">
        <v>53</v>
      </c>
      <c r="K451" s="9">
        <v>27.5</v>
      </c>
      <c r="L451" s="9">
        <v>41</v>
      </c>
      <c r="M451" s="4">
        <f t="shared" si="222"/>
        <v>336.5</v>
      </c>
      <c r="N451" s="33"/>
      <c r="O451" s="9">
        <f>IF($D451="理科",IF(AND($M451&gt;='高考-分数线'!$C$2,$G451&gt;='高考-分数线'!$D$2),36,IF($G451&gt;='高考-分数线'!$D$2,18,0)),IF($D451="文科",IF(AND($M451&gt;='高考-分数线'!$C$3,$G451&gt;='高考-分数线'!$D$3),36,IF($G451&gt;='高考-分数线'!$D$3,18,0))))</f>
        <v>0</v>
      </c>
      <c r="P451" s="9">
        <f>IF($D451="理科",IF(AND($M451&gt;='高考-分数线'!$C$2,H451&gt;='高考-分数线'!$E$2),36,IF(H451&gt;='高考-分数线'!$E$2,18,0)),IF($D451="文科",IF(AND($M451&gt;='高考-分数线'!$C$3,H451&gt;='高考-分数线'!$E$3),36,IF(H451&gt;='高考-分数线'!$E$3,18,0))))</f>
        <v>0</v>
      </c>
      <c r="Q451" s="9">
        <f>IF($D451="理科",IF(AND($M451&gt;='高考-分数线'!$C$2,I451&gt;='高考-分数线'!$F$2),36,IF(I451&gt;='高考-分数线'!$F$2,18,0)),IF($D451="文科",IF(AND($M451&gt;='高考-分数线'!$C$3,I451&gt;='高考-分数线'!$F$3),36,IF(I451&gt;='高考-分数线'!$F$3,18,0))))</f>
        <v>0</v>
      </c>
      <c r="R451" s="9">
        <f>IF($D451="理科",IF(AND($M451&gt;='高考-分数线'!$C$2,J451&gt;='高考-分数线'!$G$2),36,IF(J451&gt;='高考-分数线'!$G$2,18,0)),IF($D451="文科",IF(AND($M451&gt;='高考-分数线'!$C$3,J451&gt;='高考-分数线'!$G$3),36,IF(J451&gt;='高考-分数线'!$G$3,18,0))))</f>
        <v>0</v>
      </c>
      <c r="S451" s="9">
        <f>IF($D451="理科",IF(AND($M451&gt;='高考-分数线'!$C$2,K451&gt;='高考-分数线'!$H$2),36,IF(K451&gt;='高考-分数线'!$H$2,18,0)),IF($D451="文科",IF(AND($M451&gt;='高考-分数线'!$C$3,K451&gt;='高考-分数线'!$H$3),36,IF(K451&gt;='高考-分数线'!$H$3,18,0))))</f>
        <v>0</v>
      </c>
      <c r="T451" s="9">
        <f>IF($D451="理科",IF(AND($M451&gt;='高考-分数线'!$C$2,L451&gt;='高考-分数线'!$I$2),36,IF(L451&gt;='高考-分数线'!$I$2,18,0)),IF($D451="文科",IF(AND($M451&gt;='高考-分数线'!$C$3,L451&gt;='高考-分数线'!$I$3),36,IF(L451&gt;='高考-分数线'!$I$3,18,0))))</f>
        <v>0</v>
      </c>
      <c r="U451" s="33"/>
      <c r="V451" s="54" t="s">
        <v>77</v>
      </c>
      <c r="W451" s="9">
        <f t="shared" si="223"/>
        <v>0</v>
      </c>
      <c r="X451" s="54" t="s">
        <v>81</v>
      </c>
      <c r="Y451" s="9">
        <f t="shared" si="224"/>
        <v>0</v>
      </c>
      <c r="Z451" s="54" t="s">
        <v>90</v>
      </c>
      <c r="AA451" s="9">
        <f t="shared" si="225"/>
        <v>0</v>
      </c>
      <c r="AB451" s="54" t="s">
        <v>123</v>
      </c>
      <c r="AC451" s="9">
        <f t="shared" si="226"/>
        <v>0</v>
      </c>
      <c r="AD451" s="54" t="s">
        <v>110</v>
      </c>
      <c r="AE451" s="9">
        <f t="shared" si="227"/>
        <v>0</v>
      </c>
      <c r="AF451" s="54" t="s">
        <v>103</v>
      </c>
      <c r="AG451" s="9">
        <f t="shared" si="228"/>
        <v>0</v>
      </c>
      <c r="AH451" s="9"/>
      <c r="AI451" s="9" t="s">
        <v>75</v>
      </c>
      <c r="AJ451" s="9">
        <f t="shared" si="229"/>
        <v>0</v>
      </c>
      <c r="AK451" s="55" t="s">
        <v>84</v>
      </c>
      <c r="AL451" s="9">
        <f t="shared" si="230"/>
        <v>0</v>
      </c>
      <c r="AM451" s="9" t="s">
        <v>89</v>
      </c>
      <c r="AN451" s="9">
        <f t="shared" si="231"/>
        <v>0</v>
      </c>
      <c r="AO451" s="54" t="s">
        <v>123</v>
      </c>
      <c r="AP451" s="9">
        <f t="shared" si="232"/>
        <v>0</v>
      </c>
      <c r="AQ451" s="54" t="s">
        <v>110</v>
      </c>
      <c r="AR451" s="9">
        <f t="shared" si="233"/>
        <v>0</v>
      </c>
      <c r="AS451" s="54" t="s">
        <v>127</v>
      </c>
      <c r="AT451" s="9">
        <f t="shared" si="234"/>
        <v>0</v>
      </c>
      <c r="AU451" s="9"/>
      <c r="AV451" s="54" t="s">
        <v>75</v>
      </c>
      <c r="AW451" s="9">
        <f t="shared" si="235"/>
        <v>0</v>
      </c>
      <c r="AX451" s="54" t="s">
        <v>84</v>
      </c>
      <c r="AY451" s="9">
        <f t="shared" si="236"/>
        <v>0</v>
      </c>
      <c r="AZ451" s="54" t="s">
        <v>89</v>
      </c>
      <c r="BA451" s="9">
        <f t="shared" si="237"/>
        <v>0</v>
      </c>
      <c r="BB451" s="54" t="s">
        <v>105</v>
      </c>
      <c r="BC451" s="9">
        <f t="shared" si="238"/>
        <v>0</v>
      </c>
      <c r="BD451" s="54" t="s">
        <v>111</v>
      </c>
      <c r="BE451" s="9">
        <f t="shared" si="239"/>
        <v>0</v>
      </c>
      <c r="BF451" s="54" t="s">
        <v>112</v>
      </c>
      <c r="BG451" s="9">
        <f t="shared" si="240"/>
        <v>0</v>
      </c>
      <c r="BH451" s="9"/>
      <c r="BI451" s="54" t="s">
        <v>75</v>
      </c>
      <c r="BJ451" s="9">
        <f t="shared" si="241"/>
        <v>0</v>
      </c>
      <c r="BK451" s="55" t="s">
        <v>84</v>
      </c>
      <c r="BL451" s="9">
        <f t="shared" si="242"/>
        <v>0</v>
      </c>
      <c r="BM451" s="54" t="s">
        <v>89</v>
      </c>
      <c r="BN451" s="9">
        <f t="shared" si="243"/>
        <v>0</v>
      </c>
      <c r="BO451" s="54" t="s">
        <v>105</v>
      </c>
      <c r="BP451" s="9">
        <f t="shared" si="244"/>
        <v>0</v>
      </c>
      <c r="BQ451" s="54" t="s">
        <v>111</v>
      </c>
      <c r="BR451" s="9">
        <f t="shared" si="245"/>
        <v>0</v>
      </c>
      <c r="BS451" s="54" t="s">
        <v>112</v>
      </c>
      <c r="BT451" s="9">
        <f t="shared" si="246"/>
        <v>0</v>
      </c>
      <c r="BU451" s="9"/>
      <c r="BV451" s="54" t="s">
        <v>73</v>
      </c>
      <c r="BW451" s="9">
        <f t="shared" si="247"/>
        <v>0</v>
      </c>
      <c r="BX451" s="55" t="s">
        <v>84</v>
      </c>
      <c r="BY451" s="9">
        <f t="shared" si="248"/>
        <v>0</v>
      </c>
      <c r="BZ451" s="54" t="s">
        <v>85</v>
      </c>
      <c r="CA451" s="9">
        <f t="shared" si="249"/>
        <v>0</v>
      </c>
      <c r="CB451" s="54" t="s">
        <v>105</v>
      </c>
      <c r="CC451" s="9">
        <f t="shared" si="250"/>
        <v>0</v>
      </c>
      <c r="CD451" s="54" t="s">
        <v>108</v>
      </c>
      <c r="CE451" s="9">
        <f t="shared" si="251"/>
        <v>0</v>
      </c>
      <c r="CF451" s="54" t="s">
        <v>112</v>
      </c>
      <c r="CG451" s="9">
        <f t="shared" si="252"/>
        <v>0</v>
      </c>
      <c r="CH451" s="9"/>
      <c r="CI451" s="54" t="s">
        <v>73</v>
      </c>
      <c r="CJ451" s="9">
        <f t="shared" si="253"/>
        <v>0</v>
      </c>
      <c r="CK451" s="55" t="s">
        <v>84</v>
      </c>
      <c r="CL451" s="9">
        <f t="shared" si="254"/>
        <v>0</v>
      </c>
      <c r="CM451" s="54" t="s">
        <v>85</v>
      </c>
      <c r="CN451" s="9">
        <f t="shared" si="255"/>
        <v>0</v>
      </c>
      <c r="CO451" s="54" t="s">
        <v>105</v>
      </c>
      <c r="CP451" s="9">
        <f t="shared" si="256"/>
        <v>0</v>
      </c>
      <c r="CQ451" s="54" t="s">
        <v>108</v>
      </c>
      <c r="CR451" s="9">
        <f t="shared" si="257"/>
        <v>0</v>
      </c>
      <c r="CS451" s="54" t="s">
        <v>112</v>
      </c>
      <c r="CT451" s="9">
        <f t="shared" si="258"/>
        <v>0</v>
      </c>
    </row>
    <row r="452" spans="1:98" x14ac:dyDescent="0.15">
      <c r="A452" s="33" t="s">
        <v>1052</v>
      </c>
      <c r="B452" s="34" t="s">
        <v>1053</v>
      </c>
      <c r="C452" s="35" t="s">
        <v>170</v>
      </c>
      <c r="D452" s="35" t="s">
        <v>52</v>
      </c>
      <c r="E452" s="9"/>
      <c r="F452" s="36"/>
      <c r="G452" s="33">
        <v>82</v>
      </c>
      <c r="H452" s="9">
        <v>60</v>
      </c>
      <c r="I452" s="9">
        <v>32</v>
      </c>
      <c r="J452" s="9">
        <v>63</v>
      </c>
      <c r="K452" s="9">
        <v>49.5</v>
      </c>
      <c r="L452" s="9">
        <v>50</v>
      </c>
      <c r="M452" s="4">
        <f t="shared" ref="M452:M515" si="259">SUM(G452:L452)</f>
        <v>336.5</v>
      </c>
      <c r="N452" s="33"/>
      <c r="O452" s="9">
        <f>IF($D452="理科",IF(AND($M452&gt;='高考-分数线'!$C$2,$G452&gt;='高考-分数线'!$D$2),36,IF($G452&gt;='高考-分数线'!$D$2,18,0)),IF($D452="文科",IF(AND($M452&gt;='高考-分数线'!$C$3,$G452&gt;='高考-分数线'!$D$3),36,IF($G452&gt;='高考-分数线'!$D$3,18,0))))</f>
        <v>0</v>
      </c>
      <c r="P452" s="9">
        <f>IF($D452="理科",IF(AND($M452&gt;='高考-分数线'!$C$2,H452&gt;='高考-分数线'!$E$2),36,IF(H452&gt;='高考-分数线'!$E$2,18,0)),IF($D452="文科",IF(AND($M452&gt;='高考-分数线'!$C$3,H452&gt;='高考-分数线'!$E$3),36,IF(H452&gt;='高考-分数线'!$E$3,18,0))))</f>
        <v>0</v>
      </c>
      <c r="Q452" s="9">
        <f>IF($D452="理科",IF(AND($M452&gt;='高考-分数线'!$C$2,I452&gt;='高考-分数线'!$F$2),36,IF(I452&gt;='高考-分数线'!$F$2,18,0)),IF($D452="文科",IF(AND($M452&gt;='高考-分数线'!$C$3,I452&gt;='高考-分数线'!$F$3),36,IF(I452&gt;='高考-分数线'!$F$3,18,0))))</f>
        <v>0</v>
      </c>
      <c r="R452" s="9">
        <f>IF($D452="理科",IF(AND($M452&gt;='高考-分数线'!$C$2,J452&gt;='高考-分数线'!$G$2),36,IF(J452&gt;='高考-分数线'!$G$2,18,0)),IF($D452="文科",IF(AND($M452&gt;='高考-分数线'!$C$3,J452&gt;='高考-分数线'!$G$3),36,IF(J452&gt;='高考-分数线'!$G$3,18,0))))</f>
        <v>0</v>
      </c>
      <c r="S452" s="9">
        <f>IF($D452="理科",IF(AND($M452&gt;='高考-分数线'!$C$2,K452&gt;='高考-分数线'!$H$2),36,IF(K452&gt;='高考-分数线'!$H$2,18,0)),IF($D452="文科",IF(AND($M452&gt;='高考-分数线'!$C$3,K452&gt;='高考-分数线'!$H$3),36,IF(K452&gt;='高考-分数线'!$H$3,18,0))))</f>
        <v>0</v>
      </c>
      <c r="T452" s="9">
        <f>IF($D452="理科",IF(AND($M452&gt;='高考-分数线'!$C$2,L452&gt;='高考-分数线'!$I$2),36,IF(L452&gt;='高考-分数线'!$I$2,18,0)),IF($D452="文科",IF(AND($M452&gt;='高考-分数线'!$C$3,L452&gt;='高考-分数线'!$I$3),36,IF(L452&gt;='高考-分数线'!$I$3,18,0))))</f>
        <v>0</v>
      </c>
      <c r="U452" s="33"/>
      <c r="V452" s="54" t="s">
        <v>77</v>
      </c>
      <c r="W452" s="9">
        <f t="shared" si="223"/>
        <v>0</v>
      </c>
      <c r="X452" s="54" t="s">
        <v>81</v>
      </c>
      <c r="Y452" s="9">
        <f t="shared" si="224"/>
        <v>0</v>
      </c>
      <c r="Z452" s="54" t="s">
        <v>90</v>
      </c>
      <c r="AA452" s="9">
        <f t="shared" si="225"/>
        <v>0</v>
      </c>
      <c r="AB452" s="54" t="s">
        <v>123</v>
      </c>
      <c r="AC452" s="9">
        <f t="shared" si="226"/>
        <v>0</v>
      </c>
      <c r="AD452" s="54" t="s">
        <v>110</v>
      </c>
      <c r="AE452" s="9">
        <f t="shared" si="227"/>
        <v>0</v>
      </c>
      <c r="AF452" s="54" t="s">
        <v>103</v>
      </c>
      <c r="AG452" s="9">
        <f t="shared" si="228"/>
        <v>0</v>
      </c>
      <c r="AH452" s="9"/>
      <c r="AI452" s="9" t="s">
        <v>76</v>
      </c>
      <c r="AJ452" s="9">
        <f t="shared" si="229"/>
        <v>0</v>
      </c>
      <c r="AK452" s="55" t="s">
        <v>80</v>
      </c>
      <c r="AL452" s="9">
        <f t="shared" si="230"/>
        <v>0</v>
      </c>
      <c r="AM452" s="9" t="s">
        <v>89</v>
      </c>
      <c r="AN452" s="9">
        <f t="shared" si="231"/>
        <v>0</v>
      </c>
      <c r="AO452" s="54" t="s">
        <v>123</v>
      </c>
      <c r="AP452" s="9">
        <f t="shared" si="232"/>
        <v>0</v>
      </c>
      <c r="AQ452" s="54" t="s">
        <v>110</v>
      </c>
      <c r="AR452" s="9">
        <f t="shared" si="233"/>
        <v>0</v>
      </c>
      <c r="AS452" s="54" t="s">
        <v>127</v>
      </c>
      <c r="AT452" s="9">
        <f t="shared" si="234"/>
        <v>0</v>
      </c>
      <c r="AU452" s="9"/>
      <c r="AV452" s="54" t="s">
        <v>77</v>
      </c>
      <c r="AW452" s="9">
        <f t="shared" si="235"/>
        <v>0</v>
      </c>
      <c r="AX452" s="54" t="s">
        <v>80</v>
      </c>
      <c r="AY452" s="9">
        <f t="shared" si="236"/>
        <v>0</v>
      </c>
      <c r="AZ452" s="54" t="s">
        <v>90</v>
      </c>
      <c r="BA452" s="9">
        <f t="shared" si="237"/>
        <v>0</v>
      </c>
      <c r="BB452" s="54" t="s">
        <v>123</v>
      </c>
      <c r="BC452" s="9">
        <f t="shared" si="238"/>
        <v>0</v>
      </c>
      <c r="BD452" s="54" t="s">
        <v>133</v>
      </c>
      <c r="BE452" s="9">
        <f t="shared" si="239"/>
        <v>0</v>
      </c>
      <c r="BF452" s="54" t="s">
        <v>103</v>
      </c>
      <c r="BG452" s="9">
        <f t="shared" si="240"/>
        <v>0</v>
      </c>
      <c r="BH452" s="9"/>
      <c r="BI452" s="54" t="s">
        <v>77</v>
      </c>
      <c r="BJ452" s="9">
        <f t="shared" si="241"/>
        <v>0</v>
      </c>
      <c r="BK452" s="55" t="s">
        <v>80</v>
      </c>
      <c r="BL452" s="9">
        <f t="shared" si="242"/>
        <v>0</v>
      </c>
      <c r="BM452" s="54" t="s">
        <v>90</v>
      </c>
      <c r="BN452" s="9">
        <f t="shared" si="243"/>
        <v>0</v>
      </c>
      <c r="BO452" s="54" t="s">
        <v>123</v>
      </c>
      <c r="BP452" s="9">
        <f t="shared" si="244"/>
        <v>0</v>
      </c>
      <c r="BQ452" s="54" t="s">
        <v>133</v>
      </c>
      <c r="BR452" s="9">
        <f t="shared" si="245"/>
        <v>0</v>
      </c>
      <c r="BS452" s="54" t="s">
        <v>103</v>
      </c>
      <c r="BT452" s="9">
        <f t="shared" si="246"/>
        <v>0</v>
      </c>
      <c r="BU452" s="9"/>
      <c r="BV452" s="54" t="s">
        <v>73</v>
      </c>
      <c r="BW452" s="9">
        <f t="shared" si="247"/>
        <v>0</v>
      </c>
      <c r="BX452" s="55" t="s">
        <v>84</v>
      </c>
      <c r="BY452" s="9">
        <f t="shared" si="248"/>
        <v>0</v>
      </c>
      <c r="BZ452" s="54" t="s">
        <v>85</v>
      </c>
      <c r="CA452" s="9">
        <f t="shared" si="249"/>
        <v>0</v>
      </c>
      <c r="CB452" s="54" t="s">
        <v>105</v>
      </c>
      <c r="CC452" s="9">
        <f t="shared" si="250"/>
        <v>0</v>
      </c>
      <c r="CD452" s="54" t="s">
        <v>108</v>
      </c>
      <c r="CE452" s="9">
        <f t="shared" si="251"/>
        <v>0</v>
      </c>
      <c r="CF452" s="54" t="s">
        <v>112</v>
      </c>
      <c r="CG452" s="9">
        <f t="shared" si="252"/>
        <v>0</v>
      </c>
      <c r="CH452" s="9"/>
      <c r="CI452" s="54" t="s">
        <v>73</v>
      </c>
      <c r="CJ452" s="9">
        <f t="shared" si="253"/>
        <v>0</v>
      </c>
      <c r="CK452" s="55" t="s">
        <v>84</v>
      </c>
      <c r="CL452" s="9">
        <f t="shared" si="254"/>
        <v>0</v>
      </c>
      <c r="CM452" s="54" t="s">
        <v>85</v>
      </c>
      <c r="CN452" s="9">
        <f t="shared" si="255"/>
        <v>0</v>
      </c>
      <c r="CO452" s="54" t="s">
        <v>105</v>
      </c>
      <c r="CP452" s="9">
        <f t="shared" si="256"/>
        <v>0</v>
      </c>
      <c r="CQ452" s="54" t="s">
        <v>108</v>
      </c>
      <c r="CR452" s="9">
        <f t="shared" si="257"/>
        <v>0</v>
      </c>
      <c r="CS452" s="54" t="s">
        <v>112</v>
      </c>
      <c r="CT452" s="9">
        <f t="shared" si="258"/>
        <v>0</v>
      </c>
    </row>
    <row r="453" spans="1:98" x14ac:dyDescent="0.15">
      <c r="A453" s="33" t="s">
        <v>1054</v>
      </c>
      <c r="B453" s="34" t="s">
        <v>1055</v>
      </c>
      <c r="C453" s="35" t="s">
        <v>170</v>
      </c>
      <c r="D453" s="35" t="s">
        <v>52</v>
      </c>
      <c r="E453" s="9"/>
      <c r="F453" s="36"/>
      <c r="G453" s="33">
        <v>90</v>
      </c>
      <c r="H453" s="9">
        <v>49</v>
      </c>
      <c r="I453" s="9">
        <v>52</v>
      </c>
      <c r="J453" s="9">
        <v>48.5</v>
      </c>
      <c r="K453" s="9">
        <v>37</v>
      </c>
      <c r="L453" s="9">
        <v>60</v>
      </c>
      <c r="M453" s="4">
        <f t="shared" si="259"/>
        <v>336.5</v>
      </c>
      <c r="N453" s="33"/>
      <c r="O453" s="9">
        <f>IF($D453="理科",IF(AND($M453&gt;='高考-分数线'!$C$2,$G453&gt;='高考-分数线'!$D$2),36,IF($G453&gt;='高考-分数线'!$D$2,18,0)),IF($D453="文科",IF(AND($M453&gt;='高考-分数线'!$C$3,$G453&gt;='高考-分数线'!$D$3),36,IF($G453&gt;='高考-分数线'!$D$3,18,0))))</f>
        <v>0</v>
      </c>
      <c r="P453" s="9">
        <f>IF($D453="理科",IF(AND($M453&gt;='高考-分数线'!$C$2,H453&gt;='高考-分数线'!$E$2),36,IF(H453&gt;='高考-分数线'!$E$2,18,0)),IF($D453="文科",IF(AND($M453&gt;='高考-分数线'!$C$3,H453&gt;='高考-分数线'!$E$3),36,IF(H453&gt;='高考-分数线'!$E$3,18,0))))</f>
        <v>0</v>
      </c>
      <c r="Q453" s="9">
        <f>IF($D453="理科",IF(AND($M453&gt;='高考-分数线'!$C$2,I453&gt;='高考-分数线'!$F$2),36,IF(I453&gt;='高考-分数线'!$F$2,18,0)),IF($D453="文科",IF(AND($M453&gt;='高考-分数线'!$C$3,I453&gt;='高考-分数线'!$F$3),36,IF(I453&gt;='高考-分数线'!$F$3,18,0))))</f>
        <v>0</v>
      </c>
      <c r="R453" s="9">
        <f>IF($D453="理科",IF(AND($M453&gt;='高考-分数线'!$C$2,J453&gt;='高考-分数线'!$G$2),36,IF(J453&gt;='高考-分数线'!$G$2,18,0)),IF($D453="文科",IF(AND($M453&gt;='高考-分数线'!$C$3,J453&gt;='高考-分数线'!$G$3),36,IF(J453&gt;='高考-分数线'!$G$3,18,0))))</f>
        <v>0</v>
      </c>
      <c r="S453" s="9">
        <f>IF($D453="理科",IF(AND($M453&gt;='高考-分数线'!$C$2,K453&gt;='高考-分数线'!$H$2),36,IF(K453&gt;='高考-分数线'!$H$2,18,0)),IF($D453="文科",IF(AND($M453&gt;='高考-分数线'!$C$3,K453&gt;='高考-分数线'!$H$3),36,IF(K453&gt;='高考-分数线'!$H$3,18,0))))</f>
        <v>0</v>
      </c>
      <c r="T453" s="9">
        <f>IF($D453="理科",IF(AND($M453&gt;='高考-分数线'!$C$2,L453&gt;='高考-分数线'!$I$2),36,IF(L453&gt;='高考-分数线'!$I$2,18,0)),IF($D453="文科",IF(AND($M453&gt;='高考-分数线'!$C$3,L453&gt;='高考-分数线'!$I$3),36,IF(L453&gt;='高考-分数线'!$I$3,18,0))))</f>
        <v>0</v>
      </c>
      <c r="U453" s="33"/>
      <c r="V453" s="54" t="s">
        <v>74</v>
      </c>
      <c r="W453" s="9">
        <f t="shared" ref="W453:W516" si="260">$O453*0.5*2/10</f>
        <v>0</v>
      </c>
      <c r="X453" s="54" t="s">
        <v>79</v>
      </c>
      <c r="Y453" s="9">
        <f t="shared" ref="Y453:Y516" si="261">$P453*0.5*2/10</f>
        <v>0</v>
      </c>
      <c r="Z453" s="54" t="s">
        <v>86</v>
      </c>
      <c r="AA453" s="9">
        <f t="shared" ref="AA453:AA516" si="262">$Q453*0.5*2/10</f>
        <v>0</v>
      </c>
      <c r="AB453" s="54" t="s">
        <v>107</v>
      </c>
      <c r="AC453" s="9">
        <f t="shared" ref="AC453:AC516" si="263">$R453*0.5*2/10</f>
        <v>0</v>
      </c>
      <c r="AD453" s="54" t="s">
        <v>110</v>
      </c>
      <c r="AE453" s="9">
        <f t="shared" ref="AE453:AE516" si="264">$S453*0.5*2/10</f>
        <v>0</v>
      </c>
      <c r="AF453" s="54" t="s">
        <v>103</v>
      </c>
      <c r="AG453" s="9">
        <f t="shared" ref="AG453:AG516" si="265">$T453*0.5*2/10</f>
        <v>0</v>
      </c>
      <c r="AH453" s="9"/>
      <c r="AI453" s="9" t="s">
        <v>76</v>
      </c>
      <c r="AJ453" s="9">
        <f t="shared" ref="AJ453:AJ516" si="266">$O453*0.5*2/10</f>
        <v>0</v>
      </c>
      <c r="AK453" s="55" t="s">
        <v>80</v>
      </c>
      <c r="AL453" s="9">
        <f t="shared" ref="AL453:AL516" si="267">$P453*0.5*2/10</f>
        <v>0</v>
      </c>
      <c r="AM453" s="9" t="s">
        <v>89</v>
      </c>
      <c r="AN453" s="9">
        <f t="shared" ref="AN453:AN516" si="268">$Q453*0.5*2/10</f>
        <v>0</v>
      </c>
      <c r="AO453" s="54" t="s">
        <v>123</v>
      </c>
      <c r="AP453" s="9">
        <f t="shared" ref="AP453:AP516" si="269">$R453*0.5*2/10</f>
        <v>0</v>
      </c>
      <c r="AQ453" s="54" t="s">
        <v>110</v>
      </c>
      <c r="AR453" s="9">
        <f t="shared" ref="AR453:AR516" si="270">$S453*0.5*2/10</f>
        <v>0</v>
      </c>
      <c r="AS453" s="54" t="s">
        <v>127</v>
      </c>
      <c r="AT453" s="9">
        <f t="shared" ref="AT453:AT516" si="271">$T453*0.5*2/10</f>
        <v>0</v>
      </c>
      <c r="AU453" s="9"/>
      <c r="AV453" s="54" t="s">
        <v>76</v>
      </c>
      <c r="AW453" s="9">
        <f t="shared" ref="AW453:AW516" si="272">$O453*0.5*3/10</f>
        <v>0</v>
      </c>
      <c r="AX453" s="54" t="s">
        <v>84</v>
      </c>
      <c r="AY453" s="9">
        <f t="shared" ref="AY453:AY516" si="273">$P453*0.5*3/10</f>
        <v>0</v>
      </c>
      <c r="AZ453" s="54" t="s">
        <v>89</v>
      </c>
      <c r="BA453" s="9">
        <f t="shared" ref="BA453:BA516" si="274">$Q453*0.5*3/10</f>
        <v>0</v>
      </c>
      <c r="BB453" s="54" t="s">
        <v>105</v>
      </c>
      <c r="BC453" s="9">
        <f t="shared" ref="BC453:BC516" si="275">$R453*0.5*3/10</f>
        <v>0</v>
      </c>
      <c r="BD453" s="54" t="s">
        <v>111</v>
      </c>
      <c r="BE453" s="9">
        <f t="shared" ref="BE453:BE516" si="276">$S453*0.5*3/10</f>
        <v>0</v>
      </c>
      <c r="BF453" s="54" t="s">
        <v>112</v>
      </c>
      <c r="BG453" s="9">
        <f t="shared" ref="BG453:BG516" si="277">$T453*0.5*3/10</f>
        <v>0</v>
      </c>
      <c r="BH453" s="9"/>
      <c r="BI453" s="54" t="s">
        <v>76</v>
      </c>
      <c r="BJ453" s="9">
        <f t="shared" ref="BJ453:BJ516" si="278">$O453*0.5*3/10</f>
        <v>0</v>
      </c>
      <c r="BK453" s="55" t="s">
        <v>84</v>
      </c>
      <c r="BL453" s="9">
        <f t="shared" ref="BL453:BL516" si="279">$P453*0.5*3/10</f>
        <v>0</v>
      </c>
      <c r="BM453" s="54" t="s">
        <v>89</v>
      </c>
      <c r="BN453" s="9">
        <f t="shared" ref="BN453:BN516" si="280">$Q453*0.5*3/10</f>
        <v>0</v>
      </c>
      <c r="BO453" s="54" t="s">
        <v>105</v>
      </c>
      <c r="BP453" s="9">
        <f t="shared" ref="BP453:BP516" si="281">$R453*0.5*3/10</f>
        <v>0</v>
      </c>
      <c r="BQ453" s="54" t="s">
        <v>111</v>
      </c>
      <c r="BR453" s="9">
        <f t="shared" ref="BR453:BR516" si="282">$S453*0.5*3/10</f>
        <v>0</v>
      </c>
      <c r="BS453" s="54" t="s">
        <v>112</v>
      </c>
      <c r="BT453" s="9">
        <f t="shared" ref="BT453:BT516" si="283">$T453*0.5*3/10</f>
        <v>0</v>
      </c>
      <c r="BU453" s="9"/>
      <c r="BV453" s="54" t="s">
        <v>73</v>
      </c>
      <c r="BW453" s="9">
        <f t="shared" ref="BW453:BW516" si="284">$O453*0.5*5/10</f>
        <v>0</v>
      </c>
      <c r="BX453" s="55" t="s">
        <v>84</v>
      </c>
      <c r="BY453" s="9">
        <f t="shared" ref="BY453:BY516" si="285">$P453*0.5*5/10</f>
        <v>0</v>
      </c>
      <c r="BZ453" s="54" t="s">
        <v>85</v>
      </c>
      <c r="CA453" s="9">
        <f t="shared" ref="CA453:CA516" si="286">$Q453*0.5*5/10</f>
        <v>0</v>
      </c>
      <c r="CB453" s="54" t="s">
        <v>105</v>
      </c>
      <c r="CC453" s="9">
        <f t="shared" ref="CC453:CC516" si="287">$R453*0.5*5/10</f>
        <v>0</v>
      </c>
      <c r="CD453" s="54" t="s">
        <v>108</v>
      </c>
      <c r="CE453" s="9">
        <f t="shared" ref="CE453:CE516" si="288">$S453*0.5*5/10</f>
        <v>0</v>
      </c>
      <c r="CF453" s="54" t="s">
        <v>112</v>
      </c>
      <c r="CG453" s="9">
        <f t="shared" ref="CG453:CG516" si="289">$T453*0.5*5/10</f>
        <v>0</v>
      </c>
      <c r="CH453" s="9"/>
      <c r="CI453" s="54" t="s">
        <v>73</v>
      </c>
      <c r="CJ453" s="9">
        <f t="shared" ref="CJ453:CJ516" si="290">$O453*0.5*5/10</f>
        <v>0</v>
      </c>
      <c r="CK453" s="55" t="s">
        <v>84</v>
      </c>
      <c r="CL453" s="9">
        <f t="shared" ref="CL453:CL516" si="291">$P453*0.5*5/10</f>
        <v>0</v>
      </c>
      <c r="CM453" s="54" t="s">
        <v>85</v>
      </c>
      <c r="CN453" s="9">
        <f t="shared" ref="CN453:CN516" si="292">$Q453*0.5*5/10</f>
        <v>0</v>
      </c>
      <c r="CO453" s="54" t="s">
        <v>105</v>
      </c>
      <c r="CP453" s="9">
        <f t="shared" ref="CP453:CP516" si="293">$R453*0.5*5/10</f>
        <v>0</v>
      </c>
      <c r="CQ453" s="54" t="s">
        <v>108</v>
      </c>
      <c r="CR453" s="9">
        <f t="shared" ref="CR453:CR516" si="294">$S453*0.5*5/10</f>
        <v>0</v>
      </c>
      <c r="CS453" s="54" t="s">
        <v>112</v>
      </c>
      <c r="CT453" s="9">
        <f t="shared" ref="CT453:CT516" si="295">$T453*0.5*5/10</f>
        <v>0</v>
      </c>
    </row>
    <row r="454" spans="1:98" x14ac:dyDescent="0.15">
      <c r="A454" s="33" t="s">
        <v>1056</v>
      </c>
      <c r="B454" s="34" t="s">
        <v>1057</v>
      </c>
      <c r="C454" s="35" t="s">
        <v>170</v>
      </c>
      <c r="D454" s="35" t="s">
        <v>52</v>
      </c>
      <c r="E454" s="9"/>
      <c r="F454" s="36"/>
      <c r="G454" s="33">
        <v>86</v>
      </c>
      <c r="H454" s="9">
        <v>47</v>
      </c>
      <c r="I454" s="9">
        <v>96</v>
      </c>
      <c r="J454" s="9">
        <v>47.5</v>
      </c>
      <c r="K454" s="9">
        <v>31</v>
      </c>
      <c r="L454" s="9">
        <v>28</v>
      </c>
      <c r="M454" s="4">
        <f t="shared" si="259"/>
        <v>335.5</v>
      </c>
      <c r="N454" s="33"/>
      <c r="O454" s="9">
        <f>IF($D454="理科",IF(AND($M454&gt;='高考-分数线'!$C$2,$G454&gt;='高考-分数线'!$D$2),36,IF($G454&gt;='高考-分数线'!$D$2,18,0)),IF($D454="文科",IF(AND($M454&gt;='高考-分数线'!$C$3,$G454&gt;='高考-分数线'!$D$3),36,IF($G454&gt;='高考-分数线'!$D$3,18,0))))</f>
        <v>0</v>
      </c>
      <c r="P454" s="9">
        <f>IF($D454="理科",IF(AND($M454&gt;='高考-分数线'!$C$2,H454&gt;='高考-分数线'!$E$2),36,IF(H454&gt;='高考-分数线'!$E$2,18,0)),IF($D454="文科",IF(AND($M454&gt;='高考-分数线'!$C$3,H454&gt;='高考-分数线'!$E$3),36,IF(H454&gt;='高考-分数线'!$E$3,18,0))))</f>
        <v>0</v>
      </c>
      <c r="Q454" s="9">
        <f>IF($D454="理科",IF(AND($M454&gt;='高考-分数线'!$C$2,I454&gt;='高考-分数线'!$F$2),36,IF(I454&gt;='高考-分数线'!$F$2,18,0)),IF($D454="文科",IF(AND($M454&gt;='高考-分数线'!$C$3,I454&gt;='高考-分数线'!$F$3),36,IF(I454&gt;='高考-分数线'!$F$3,18,0))))</f>
        <v>0</v>
      </c>
      <c r="R454" s="9">
        <f>IF($D454="理科",IF(AND($M454&gt;='高考-分数线'!$C$2,J454&gt;='高考-分数线'!$G$2),36,IF(J454&gt;='高考-分数线'!$G$2,18,0)),IF($D454="文科",IF(AND($M454&gt;='高考-分数线'!$C$3,J454&gt;='高考-分数线'!$G$3),36,IF(J454&gt;='高考-分数线'!$G$3,18,0))))</f>
        <v>0</v>
      </c>
      <c r="S454" s="9">
        <f>IF($D454="理科",IF(AND($M454&gt;='高考-分数线'!$C$2,K454&gt;='高考-分数线'!$H$2),36,IF(K454&gt;='高考-分数线'!$H$2,18,0)),IF($D454="文科",IF(AND($M454&gt;='高考-分数线'!$C$3,K454&gt;='高考-分数线'!$H$3),36,IF(K454&gt;='高考-分数线'!$H$3,18,0))))</f>
        <v>0</v>
      </c>
      <c r="T454" s="9">
        <f>IF($D454="理科",IF(AND($M454&gt;='高考-分数线'!$C$2,L454&gt;='高考-分数线'!$I$2),36,IF(L454&gt;='高考-分数线'!$I$2,18,0)),IF($D454="文科",IF(AND($M454&gt;='高考-分数线'!$C$3,L454&gt;='高考-分数线'!$I$3),36,IF(L454&gt;='高考-分数线'!$I$3,18,0))))</f>
        <v>0</v>
      </c>
      <c r="U454" s="33"/>
      <c r="V454" s="54" t="s">
        <v>74</v>
      </c>
      <c r="W454" s="9">
        <f t="shared" si="260"/>
        <v>0</v>
      </c>
      <c r="X454" s="54" t="s">
        <v>79</v>
      </c>
      <c r="Y454" s="9">
        <f t="shared" si="261"/>
        <v>0</v>
      </c>
      <c r="Z454" s="54" t="s">
        <v>86</v>
      </c>
      <c r="AA454" s="9">
        <f t="shared" si="262"/>
        <v>0</v>
      </c>
      <c r="AB454" s="54" t="s">
        <v>107</v>
      </c>
      <c r="AC454" s="9">
        <f t="shared" si="263"/>
        <v>0</v>
      </c>
      <c r="AD454" s="54" t="s">
        <v>110</v>
      </c>
      <c r="AE454" s="9">
        <f t="shared" si="264"/>
        <v>0</v>
      </c>
      <c r="AF454" s="54" t="s">
        <v>103</v>
      </c>
      <c r="AG454" s="9">
        <f t="shared" si="265"/>
        <v>0</v>
      </c>
      <c r="AH454" s="9"/>
      <c r="AI454" s="9" t="s">
        <v>77</v>
      </c>
      <c r="AJ454" s="9">
        <f t="shared" si="266"/>
        <v>0</v>
      </c>
      <c r="AK454" s="55" t="s">
        <v>80</v>
      </c>
      <c r="AL454" s="9">
        <f t="shared" si="267"/>
        <v>0</v>
      </c>
      <c r="AM454" s="9" t="s">
        <v>90</v>
      </c>
      <c r="AN454" s="9">
        <f t="shared" si="268"/>
        <v>0</v>
      </c>
      <c r="AO454" s="54" t="s">
        <v>123</v>
      </c>
      <c r="AP454" s="9">
        <f t="shared" si="269"/>
        <v>0</v>
      </c>
      <c r="AQ454" s="54" t="s">
        <v>111</v>
      </c>
      <c r="AR454" s="9">
        <f t="shared" si="270"/>
        <v>0</v>
      </c>
      <c r="AS454" s="54" t="s">
        <v>103</v>
      </c>
      <c r="AT454" s="9">
        <f t="shared" si="271"/>
        <v>0</v>
      </c>
      <c r="AU454" s="9"/>
      <c r="AV454" s="54" t="s">
        <v>77</v>
      </c>
      <c r="AW454" s="9">
        <f t="shared" si="272"/>
        <v>0</v>
      </c>
      <c r="AX454" s="54" t="s">
        <v>80</v>
      </c>
      <c r="AY454" s="9">
        <f t="shared" si="273"/>
        <v>0</v>
      </c>
      <c r="AZ454" s="54" t="s">
        <v>90</v>
      </c>
      <c r="BA454" s="9">
        <f t="shared" si="274"/>
        <v>0</v>
      </c>
      <c r="BB454" s="54" t="s">
        <v>123</v>
      </c>
      <c r="BC454" s="9">
        <f t="shared" si="275"/>
        <v>0</v>
      </c>
      <c r="BD454" s="54" t="s">
        <v>133</v>
      </c>
      <c r="BE454" s="9">
        <f t="shared" si="276"/>
        <v>0</v>
      </c>
      <c r="BF454" s="54" t="s">
        <v>103</v>
      </c>
      <c r="BG454" s="9">
        <f t="shared" si="277"/>
        <v>0</v>
      </c>
      <c r="BH454" s="9"/>
      <c r="BI454" s="54" t="s">
        <v>77</v>
      </c>
      <c r="BJ454" s="9">
        <f t="shared" si="278"/>
        <v>0</v>
      </c>
      <c r="BK454" s="55" t="s">
        <v>80</v>
      </c>
      <c r="BL454" s="9">
        <f t="shared" si="279"/>
        <v>0</v>
      </c>
      <c r="BM454" s="54" t="s">
        <v>90</v>
      </c>
      <c r="BN454" s="9">
        <f t="shared" si="280"/>
        <v>0</v>
      </c>
      <c r="BO454" s="54" t="s">
        <v>123</v>
      </c>
      <c r="BP454" s="9">
        <f t="shared" si="281"/>
        <v>0</v>
      </c>
      <c r="BQ454" s="54" t="s">
        <v>133</v>
      </c>
      <c r="BR454" s="9">
        <f t="shared" si="282"/>
        <v>0</v>
      </c>
      <c r="BS454" s="54" t="s">
        <v>103</v>
      </c>
      <c r="BT454" s="9">
        <f t="shared" si="283"/>
        <v>0</v>
      </c>
      <c r="BU454" s="9"/>
      <c r="BV454" s="54" t="s">
        <v>75</v>
      </c>
      <c r="BW454" s="9">
        <f t="shared" si="284"/>
        <v>0</v>
      </c>
      <c r="BX454" s="55" t="s">
        <v>139</v>
      </c>
      <c r="BY454" s="9">
        <f t="shared" si="285"/>
        <v>0</v>
      </c>
      <c r="BZ454" s="54" t="s">
        <v>89</v>
      </c>
      <c r="CA454" s="9">
        <f t="shared" si="286"/>
        <v>0</v>
      </c>
      <c r="CB454" s="54" t="s">
        <v>123</v>
      </c>
      <c r="CC454" s="9">
        <f t="shared" si="287"/>
        <v>0</v>
      </c>
      <c r="CD454" s="54" t="s">
        <v>111</v>
      </c>
      <c r="CE454" s="9">
        <f t="shared" si="288"/>
        <v>0</v>
      </c>
      <c r="CF454" s="54" t="s">
        <v>126</v>
      </c>
      <c r="CG454" s="9">
        <f t="shared" si="289"/>
        <v>0</v>
      </c>
      <c r="CH454" s="9"/>
      <c r="CI454" s="54" t="s">
        <v>75</v>
      </c>
      <c r="CJ454" s="9">
        <f t="shared" si="290"/>
        <v>0</v>
      </c>
      <c r="CK454" s="55" t="s">
        <v>139</v>
      </c>
      <c r="CL454" s="9">
        <f t="shared" si="291"/>
        <v>0</v>
      </c>
      <c r="CM454" s="54" t="s">
        <v>89</v>
      </c>
      <c r="CN454" s="9">
        <f t="shared" si="292"/>
        <v>0</v>
      </c>
      <c r="CO454" s="54" t="s">
        <v>123</v>
      </c>
      <c r="CP454" s="9">
        <f t="shared" si="293"/>
        <v>0</v>
      </c>
      <c r="CQ454" s="54" t="s">
        <v>111</v>
      </c>
      <c r="CR454" s="9">
        <f t="shared" si="294"/>
        <v>0</v>
      </c>
      <c r="CS454" s="54" t="s">
        <v>126</v>
      </c>
      <c r="CT454" s="9">
        <f t="shared" si="295"/>
        <v>0</v>
      </c>
    </row>
    <row r="455" spans="1:98" x14ac:dyDescent="0.15">
      <c r="A455" s="33" t="s">
        <v>1058</v>
      </c>
      <c r="B455" s="34" t="s">
        <v>1059</v>
      </c>
      <c r="C455" s="35" t="s">
        <v>170</v>
      </c>
      <c r="D455" s="35" t="s">
        <v>52</v>
      </c>
      <c r="E455" s="9"/>
      <c r="F455" s="36"/>
      <c r="G455" s="33">
        <v>87</v>
      </c>
      <c r="H455" s="9">
        <v>57</v>
      </c>
      <c r="I455" s="9">
        <v>53</v>
      </c>
      <c r="J455" s="9">
        <v>51.5</v>
      </c>
      <c r="K455" s="9">
        <v>43</v>
      </c>
      <c r="L455" s="9">
        <v>44</v>
      </c>
      <c r="M455" s="4">
        <f t="shared" si="259"/>
        <v>335.5</v>
      </c>
      <c r="N455" s="33"/>
      <c r="O455" s="9">
        <f>IF($D455="理科",IF(AND($M455&gt;='高考-分数线'!$C$2,$G455&gt;='高考-分数线'!$D$2),36,IF($G455&gt;='高考-分数线'!$D$2,18,0)),IF($D455="文科",IF(AND($M455&gt;='高考-分数线'!$C$3,$G455&gt;='高考-分数线'!$D$3),36,IF($G455&gt;='高考-分数线'!$D$3,18,0))))</f>
        <v>0</v>
      </c>
      <c r="P455" s="9">
        <f>IF($D455="理科",IF(AND($M455&gt;='高考-分数线'!$C$2,H455&gt;='高考-分数线'!$E$2),36,IF(H455&gt;='高考-分数线'!$E$2,18,0)),IF($D455="文科",IF(AND($M455&gt;='高考-分数线'!$C$3,H455&gt;='高考-分数线'!$E$3),36,IF(H455&gt;='高考-分数线'!$E$3,18,0))))</f>
        <v>0</v>
      </c>
      <c r="Q455" s="9">
        <f>IF($D455="理科",IF(AND($M455&gt;='高考-分数线'!$C$2,I455&gt;='高考-分数线'!$F$2),36,IF(I455&gt;='高考-分数线'!$F$2,18,0)),IF($D455="文科",IF(AND($M455&gt;='高考-分数线'!$C$3,I455&gt;='高考-分数线'!$F$3),36,IF(I455&gt;='高考-分数线'!$F$3,18,0))))</f>
        <v>0</v>
      </c>
      <c r="R455" s="9">
        <f>IF($D455="理科",IF(AND($M455&gt;='高考-分数线'!$C$2,J455&gt;='高考-分数线'!$G$2),36,IF(J455&gt;='高考-分数线'!$G$2,18,0)),IF($D455="文科",IF(AND($M455&gt;='高考-分数线'!$C$3,J455&gt;='高考-分数线'!$G$3),36,IF(J455&gt;='高考-分数线'!$G$3,18,0))))</f>
        <v>0</v>
      </c>
      <c r="S455" s="9">
        <f>IF($D455="理科",IF(AND($M455&gt;='高考-分数线'!$C$2,K455&gt;='高考-分数线'!$H$2),36,IF(K455&gt;='高考-分数线'!$H$2,18,0)),IF($D455="文科",IF(AND($M455&gt;='高考-分数线'!$C$3,K455&gt;='高考-分数线'!$H$3),36,IF(K455&gt;='高考-分数线'!$H$3,18,0))))</f>
        <v>0</v>
      </c>
      <c r="T455" s="9">
        <f>IF($D455="理科",IF(AND($M455&gt;='高考-分数线'!$C$2,L455&gt;='高考-分数线'!$I$2),36,IF(L455&gt;='高考-分数线'!$I$2,18,0)),IF($D455="文科",IF(AND($M455&gt;='高考-分数线'!$C$3,L455&gt;='高考-分数线'!$I$3),36,IF(L455&gt;='高考-分数线'!$I$3,18,0))))</f>
        <v>0</v>
      </c>
      <c r="U455" s="33"/>
      <c r="V455" s="54" t="s">
        <v>77</v>
      </c>
      <c r="W455" s="9">
        <f t="shared" si="260"/>
        <v>0</v>
      </c>
      <c r="X455" s="54" t="s">
        <v>81</v>
      </c>
      <c r="Y455" s="9">
        <f t="shared" si="261"/>
        <v>0</v>
      </c>
      <c r="Z455" s="54" t="s">
        <v>90</v>
      </c>
      <c r="AA455" s="9">
        <f t="shared" si="262"/>
        <v>0</v>
      </c>
      <c r="AB455" s="54" t="s">
        <v>123</v>
      </c>
      <c r="AC455" s="9">
        <f t="shared" si="263"/>
        <v>0</v>
      </c>
      <c r="AD455" s="54" t="s">
        <v>110</v>
      </c>
      <c r="AE455" s="9">
        <f t="shared" si="264"/>
        <v>0</v>
      </c>
      <c r="AF455" s="54" t="s">
        <v>103</v>
      </c>
      <c r="AG455" s="9">
        <f t="shared" si="265"/>
        <v>0</v>
      </c>
      <c r="AH455" s="9"/>
      <c r="AI455" s="9" t="s">
        <v>75</v>
      </c>
      <c r="AJ455" s="9">
        <f t="shared" si="266"/>
        <v>0</v>
      </c>
      <c r="AK455" s="55" t="s">
        <v>79</v>
      </c>
      <c r="AL455" s="9">
        <f t="shared" si="267"/>
        <v>0</v>
      </c>
      <c r="AM455" s="9" t="s">
        <v>85</v>
      </c>
      <c r="AN455" s="9">
        <f t="shared" si="268"/>
        <v>0</v>
      </c>
      <c r="AO455" s="54" t="s">
        <v>105</v>
      </c>
      <c r="AP455" s="9">
        <f t="shared" si="269"/>
        <v>0</v>
      </c>
      <c r="AQ455" s="54" t="s">
        <v>111</v>
      </c>
      <c r="AR455" s="9">
        <f t="shared" si="270"/>
        <v>0</v>
      </c>
      <c r="AS455" s="54" t="s">
        <v>103</v>
      </c>
      <c r="AT455" s="9">
        <f t="shared" si="271"/>
        <v>0</v>
      </c>
      <c r="AU455" s="9"/>
      <c r="AV455" s="54" t="s">
        <v>77</v>
      </c>
      <c r="AW455" s="9">
        <f t="shared" si="272"/>
        <v>0</v>
      </c>
      <c r="AX455" s="54" t="s">
        <v>132</v>
      </c>
      <c r="AY455" s="9">
        <f t="shared" si="273"/>
        <v>0</v>
      </c>
      <c r="AZ455" s="54" t="s">
        <v>90</v>
      </c>
      <c r="BA455" s="9">
        <f t="shared" si="274"/>
        <v>0</v>
      </c>
      <c r="BB455" s="54" t="s">
        <v>105</v>
      </c>
      <c r="BC455" s="9">
        <f t="shared" si="275"/>
        <v>0</v>
      </c>
      <c r="BD455" s="54" t="s">
        <v>111</v>
      </c>
      <c r="BE455" s="9">
        <f t="shared" si="276"/>
        <v>0</v>
      </c>
      <c r="BF455" s="54" t="s">
        <v>112</v>
      </c>
      <c r="BG455" s="9">
        <f t="shared" si="277"/>
        <v>0</v>
      </c>
      <c r="BH455" s="9"/>
      <c r="BI455" s="54" t="s">
        <v>77</v>
      </c>
      <c r="BJ455" s="9">
        <f t="shared" si="278"/>
        <v>0</v>
      </c>
      <c r="BK455" s="55" t="s">
        <v>132</v>
      </c>
      <c r="BL455" s="9">
        <f t="shared" si="279"/>
        <v>0</v>
      </c>
      <c r="BM455" s="54" t="s">
        <v>90</v>
      </c>
      <c r="BN455" s="9">
        <f t="shared" si="280"/>
        <v>0</v>
      </c>
      <c r="BO455" s="54" t="s">
        <v>105</v>
      </c>
      <c r="BP455" s="9">
        <f t="shared" si="281"/>
        <v>0</v>
      </c>
      <c r="BQ455" s="54" t="s">
        <v>111</v>
      </c>
      <c r="BR455" s="9">
        <f t="shared" si="282"/>
        <v>0</v>
      </c>
      <c r="BS455" s="54" t="s">
        <v>112</v>
      </c>
      <c r="BT455" s="9">
        <f t="shared" si="283"/>
        <v>0</v>
      </c>
      <c r="BU455" s="9"/>
      <c r="BV455" s="54" t="s">
        <v>75</v>
      </c>
      <c r="BW455" s="9">
        <f t="shared" si="284"/>
        <v>0</v>
      </c>
      <c r="BX455" s="55" t="s">
        <v>139</v>
      </c>
      <c r="BY455" s="9">
        <f t="shared" si="285"/>
        <v>0</v>
      </c>
      <c r="BZ455" s="54" t="s">
        <v>89</v>
      </c>
      <c r="CA455" s="9">
        <f t="shared" si="286"/>
        <v>0</v>
      </c>
      <c r="CB455" s="54" t="s">
        <v>123</v>
      </c>
      <c r="CC455" s="9">
        <f t="shared" si="287"/>
        <v>0</v>
      </c>
      <c r="CD455" s="54" t="s">
        <v>111</v>
      </c>
      <c r="CE455" s="9">
        <f t="shared" si="288"/>
        <v>0</v>
      </c>
      <c r="CF455" s="54" t="s">
        <v>126</v>
      </c>
      <c r="CG455" s="9">
        <f t="shared" si="289"/>
        <v>0</v>
      </c>
      <c r="CH455" s="9"/>
      <c r="CI455" s="54" t="s">
        <v>75</v>
      </c>
      <c r="CJ455" s="9">
        <f t="shared" si="290"/>
        <v>0</v>
      </c>
      <c r="CK455" s="55" t="s">
        <v>139</v>
      </c>
      <c r="CL455" s="9">
        <f t="shared" si="291"/>
        <v>0</v>
      </c>
      <c r="CM455" s="54" t="s">
        <v>89</v>
      </c>
      <c r="CN455" s="9">
        <f t="shared" si="292"/>
        <v>0</v>
      </c>
      <c r="CO455" s="54" t="s">
        <v>123</v>
      </c>
      <c r="CP455" s="9">
        <f t="shared" si="293"/>
        <v>0</v>
      </c>
      <c r="CQ455" s="54" t="s">
        <v>111</v>
      </c>
      <c r="CR455" s="9">
        <f t="shared" si="294"/>
        <v>0</v>
      </c>
      <c r="CS455" s="54" t="s">
        <v>126</v>
      </c>
      <c r="CT455" s="9">
        <f t="shared" si="295"/>
        <v>0</v>
      </c>
    </row>
    <row r="456" spans="1:98" x14ac:dyDescent="0.15">
      <c r="A456" s="33" t="s">
        <v>1060</v>
      </c>
      <c r="B456" s="34" t="s">
        <v>1061</v>
      </c>
      <c r="C456" s="35" t="s">
        <v>648</v>
      </c>
      <c r="D456" s="35" t="s">
        <v>52</v>
      </c>
      <c r="E456" s="9"/>
      <c r="F456" s="36"/>
      <c r="G456" s="33">
        <v>95</v>
      </c>
      <c r="H456" s="9">
        <v>55</v>
      </c>
      <c r="I456" s="9">
        <v>41</v>
      </c>
      <c r="J456" s="9">
        <v>36.5</v>
      </c>
      <c r="K456" s="9">
        <v>54</v>
      </c>
      <c r="L456" s="9">
        <v>54</v>
      </c>
      <c r="M456" s="4">
        <f t="shared" si="259"/>
        <v>335.5</v>
      </c>
      <c r="N456" s="33"/>
      <c r="O456" s="9">
        <f>IF($D456="理科",IF(AND($M456&gt;='高考-分数线'!$C$2,$G456&gt;='高考-分数线'!$D$2),36,IF($G456&gt;='高考-分数线'!$D$2,18,0)),IF($D456="文科",IF(AND($M456&gt;='高考-分数线'!$C$3,$G456&gt;='高考-分数线'!$D$3),36,IF($G456&gt;='高考-分数线'!$D$3,18,0))))</f>
        <v>0</v>
      </c>
      <c r="P456" s="9">
        <f>IF($D456="理科",IF(AND($M456&gt;='高考-分数线'!$C$2,H456&gt;='高考-分数线'!$E$2),36,IF(H456&gt;='高考-分数线'!$E$2,18,0)),IF($D456="文科",IF(AND($M456&gt;='高考-分数线'!$C$3,H456&gt;='高考-分数线'!$E$3),36,IF(H456&gt;='高考-分数线'!$E$3,18,0))))</f>
        <v>0</v>
      </c>
      <c r="Q456" s="9">
        <f>IF($D456="理科",IF(AND($M456&gt;='高考-分数线'!$C$2,I456&gt;='高考-分数线'!$F$2),36,IF(I456&gt;='高考-分数线'!$F$2,18,0)),IF($D456="文科",IF(AND($M456&gt;='高考-分数线'!$C$3,I456&gt;='高考-分数线'!$F$3),36,IF(I456&gt;='高考-分数线'!$F$3,18,0))))</f>
        <v>0</v>
      </c>
      <c r="R456" s="9">
        <f>IF($D456="理科",IF(AND($M456&gt;='高考-分数线'!$C$2,J456&gt;='高考-分数线'!$G$2),36,IF(J456&gt;='高考-分数线'!$G$2,18,0)),IF($D456="文科",IF(AND($M456&gt;='高考-分数线'!$C$3,J456&gt;='高考-分数线'!$G$3),36,IF(J456&gt;='高考-分数线'!$G$3,18,0))))</f>
        <v>0</v>
      </c>
      <c r="S456" s="9">
        <f>IF($D456="理科",IF(AND($M456&gt;='高考-分数线'!$C$2,K456&gt;='高考-分数线'!$H$2),36,IF(K456&gt;='高考-分数线'!$H$2,18,0)),IF($D456="文科",IF(AND($M456&gt;='高考-分数线'!$C$3,K456&gt;='高考-分数线'!$H$3),36,IF(K456&gt;='高考-分数线'!$H$3,18,0))))</f>
        <v>0</v>
      </c>
      <c r="T456" s="9">
        <f>IF($D456="理科",IF(AND($M456&gt;='高考-分数线'!$C$2,L456&gt;='高考-分数线'!$I$2),36,IF(L456&gt;='高考-分数线'!$I$2,18,0)),IF($D456="文科",IF(AND($M456&gt;='高考-分数线'!$C$3,L456&gt;='高考-分数线'!$I$3),36,IF(L456&gt;='高考-分数线'!$I$3,18,0))))</f>
        <v>0</v>
      </c>
      <c r="U456" s="33"/>
      <c r="V456" s="54" t="s">
        <v>74</v>
      </c>
      <c r="W456" s="9">
        <f t="shared" si="260"/>
        <v>0</v>
      </c>
      <c r="X456" s="54" t="s">
        <v>79</v>
      </c>
      <c r="Y456" s="9">
        <f t="shared" si="261"/>
        <v>0</v>
      </c>
      <c r="Z456" s="54" t="s">
        <v>86</v>
      </c>
      <c r="AA456" s="9">
        <f t="shared" si="262"/>
        <v>0</v>
      </c>
      <c r="AB456" s="54" t="s">
        <v>107</v>
      </c>
      <c r="AC456" s="9">
        <f t="shared" si="263"/>
        <v>0</v>
      </c>
      <c r="AD456" s="54" t="s">
        <v>110</v>
      </c>
      <c r="AE456" s="9">
        <f t="shared" si="264"/>
        <v>0</v>
      </c>
      <c r="AF456" s="54" t="s">
        <v>103</v>
      </c>
      <c r="AG456" s="9">
        <f t="shared" si="265"/>
        <v>0</v>
      </c>
      <c r="AH456" s="9"/>
      <c r="AI456" s="9" t="s">
        <v>74</v>
      </c>
      <c r="AJ456" s="9">
        <f t="shared" si="266"/>
        <v>0</v>
      </c>
      <c r="AK456" s="55" t="s">
        <v>81</v>
      </c>
      <c r="AL456" s="9">
        <f t="shared" si="267"/>
        <v>0</v>
      </c>
      <c r="AM456" s="9" t="s">
        <v>90</v>
      </c>
      <c r="AN456" s="9">
        <f t="shared" si="268"/>
        <v>0</v>
      </c>
      <c r="AO456" s="54" t="s">
        <v>123</v>
      </c>
      <c r="AP456" s="9">
        <f t="shared" si="269"/>
        <v>0</v>
      </c>
      <c r="AQ456" s="54" t="s">
        <v>110</v>
      </c>
      <c r="AR456" s="9">
        <f t="shared" si="270"/>
        <v>0</v>
      </c>
      <c r="AS456" s="54" t="s">
        <v>103</v>
      </c>
      <c r="AT456" s="9">
        <f t="shared" si="271"/>
        <v>0</v>
      </c>
      <c r="AU456" s="9"/>
      <c r="AV456" s="54" t="s">
        <v>74</v>
      </c>
      <c r="AW456" s="9">
        <f t="shared" si="272"/>
        <v>0</v>
      </c>
      <c r="AX456" s="54" t="s">
        <v>81</v>
      </c>
      <c r="AY456" s="9">
        <f t="shared" si="273"/>
        <v>0</v>
      </c>
      <c r="AZ456" s="54" t="s">
        <v>89</v>
      </c>
      <c r="BA456" s="9">
        <f t="shared" si="274"/>
        <v>0</v>
      </c>
      <c r="BB456" s="54" t="s">
        <v>123</v>
      </c>
      <c r="BC456" s="9">
        <f t="shared" si="275"/>
        <v>0</v>
      </c>
      <c r="BD456" s="54" t="s">
        <v>128</v>
      </c>
      <c r="BE456" s="9">
        <f t="shared" si="276"/>
        <v>0</v>
      </c>
      <c r="BF456" s="54" t="s">
        <v>103</v>
      </c>
      <c r="BG456" s="9">
        <f t="shared" si="277"/>
        <v>0</v>
      </c>
      <c r="BH456" s="9"/>
      <c r="BI456" s="54" t="s">
        <v>74</v>
      </c>
      <c r="BJ456" s="9">
        <f t="shared" si="278"/>
        <v>0</v>
      </c>
      <c r="BK456" s="55" t="s">
        <v>81</v>
      </c>
      <c r="BL456" s="9">
        <f t="shared" si="279"/>
        <v>0</v>
      </c>
      <c r="BM456" s="54" t="s">
        <v>89</v>
      </c>
      <c r="BN456" s="9">
        <f t="shared" si="280"/>
        <v>0</v>
      </c>
      <c r="BO456" s="54" t="s">
        <v>123</v>
      </c>
      <c r="BP456" s="9">
        <f t="shared" si="281"/>
        <v>0</v>
      </c>
      <c r="BQ456" s="54" t="s">
        <v>128</v>
      </c>
      <c r="BR456" s="9">
        <f t="shared" si="282"/>
        <v>0</v>
      </c>
      <c r="BS456" s="54" t="s">
        <v>103</v>
      </c>
      <c r="BT456" s="9">
        <f t="shared" si="283"/>
        <v>0</v>
      </c>
      <c r="BU456" s="9"/>
      <c r="BV456" s="54" t="s">
        <v>73</v>
      </c>
      <c r="BW456" s="9">
        <f t="shared" si="284"/>
        <v>0</v>
      </c>
      <c r="BX456" s="55" t="s">
        <v>84</v>
      </c>
      <c r="BY456" s="9">
        <f t="shared" si="285"/>
        <v>0</v>
      </c>
      <c r="BZ456" s="54" t="s">
        <v>85</v>
      </c>
      <c r="CA456" s="9">
        <f t="shared" si="286"/>
        <v>0</v>
      </c>
      <c r="CB456" s="54" t="s">
        <v>105</v>
      </c>
      <c r="CC456" s="9">
        <f t="shared" si="287"/>
        <v>0</v>
      </c>
      <c r="CD456" s="54" t="s">
        <v>108</v>
      </c>
      <c r="CE456" s="9">
        <f t="shared" si="288"/>
        <v>0</v>
      </c>
      <c r="CF456" s="54" t="s">
        <v>112</v>
      </c>
      <c r="CG456" s="9">
        <f t="shared" si="289"/>
        <v>0</v>
      </c>
      <c r="CH456" s="9"/>
      <c r="CI456" s="54" t="s">
        <v>73</v>
      </c>
      <c r="CJ456" s="9">
        <f t="shared" si="290"/>
        <v>0</v>
      </c>
      <c r="CK456" s="55" t="s">
        <v>84</v>
      </c>
      <c r="CL456" s="9">
        <f t="shared" si="291"/>
        <v>0</v>
      </c>
      <c r="CM456" s="54" t="s">
        <v>85</v>
      </c>
      <c r="CN456" s="9">
        <f t="shared" si="292"/>
        <v>0</v>
      </c>
      <c r="CO456" s="54" t="s">
        <v>105</v>
      </c>
      <c r="CP456" s="9">
        <f t="shared" si="293"/>
        <v>0</v>
      </c>
      <c r="CQ456" s="54" t="s">
        <v>108</v>
      </c>
      <c r="CR456" s="9">
        <f t="shared" si="294"/>
        <v>0</v>
      </c>
      <c r="CS456" s="54" t="s">
        <v>112</v>
      </c>
      <c r="CT456" s="9">
        <f t="shared" si="295"/>
        <v>0</v>
      </c>
    </row>
    <row r="457" spans="1:98" x14ac:dyDescent="0.15">
      <c r="A457" s="33" t="s">
        <v>1062</v>
      </c>
      <c r="B457" s="34" t="s">
        <v>1063</v>
      </c>
      <c r="C457" s="35" t="s">
        <v>170</v>
      </c>
      <c r="D457" s="35" t="s">
        <v>52</v>
      </c>
      <c r="E457" s="9"/>
      <c r="F457" s="36"/>
      <c r="G457" s="33">
        <v>89</v>
      </c>
      <c r="H457" s="9">
        <v>30</v>
      </c>
      <c r="I457" s="9">
        <v>70</v>
      </c>
      <c r="J457" s="9">
        <v>46.5</v>
      </c>
      <c r="K457" s="9">
        <v>34.5</v>
      </c>
      <c r="L457" s="9">
        <v>65</v>
      </c>
      <c r="M457" s="4">
        <f t="shared" si="259"/>
        <v>335</v>
      </c>
      <c r="N457" s="33"/>
      <c r="O457" s="9">
        <f>IF($D457="理科",IF(AND($M457&gt;='高考-分数线'!$C$2,$G457&gt;='高考-分数线'!$D$2),36,IF($G457&gt;='高考-分数线'!$D$2,18,0)),IF($D457="文科",IF(AND($M457&gt;='高考-分数线'!$C$3,$G457&gt;='高考-分数线'!$D$3),36,IF($G457&gt;='高考-分数线'!$D$3,18,0))))</f>
        <v>0</v>
      </c>
      <c r="P457" s="9">
        <f>IF($D457="理科",IF(AND($M457&gt;='高考-分数线'!$C$2,H457&gt;='高考-分数线'!$E$2),36,IF(H457&gt;='高考-分数线'!$E$2,18,0)),IF($D457="文科",IF(AND($M457&gt;='高考-分数线'!$C$3,H457&gt;='高考-分数线'!$E$3),36,IF(H457&gt;='高考-分数线'!$E$3,18,0))))</f>
        <v>0</v>
      </c>
      <c r="Q457" s="9">
        <f>IF($D457="理科",IF(AND($M457&gt;='高考-分数线'!$C$2,I457&gt;='高考-分数线'!$F$2),36,IF(I457&gt;='高考-分数线'!$F$2,18,0)),IF($D457="文科",IF(AND($M457&gt;='高考-分数线'!$C$3,I457&gt;='高考-分数线'!$F$3),36,IF(I457&gt;='高考-分数线'!$F$3,18,0))))</f>
        <v>0</v>
      </c>
      <c r="R457" s="9">
        <f>IF($D457="理科",IF(AND($M457&gt;='高考-分数线'!$C$2,J457&gt;='高考-分数线'!$G$2),36,IF(J457&gt;='高考-分数线'!$G$2,18,0)),IF($D457="文科",IF(AND($M457&gt;='高考-分数线'!$C$3,J457&gt;='高考-分数线'!$G$3),36,IF(J457&gt;='高考-分数线'!$G$3,18,0))))</f>
        <v>0</v>
      </c>
      <c r="S457" s="9">
        <f>IF($D457="理科",IF(AND($M457&gt;='高考-分数线'!$C$2,K457&gt;='高考-分数线'!$H$2),36,IF(K457&gt;='高考-分数线'!$H$2,18,0)),IF($D457="文科",IF(AND($M457&gt;='高考-分数线'!$C$3,K457&gt;='高考-分数线'!$H$3),36,IF(K457&gt;='高考-分数线'!$H$3,18,0))))</f>
        <v>0</v>
      </c>
      <c r="T457" s="9">
        <f>IF($D457="理科",IF(AND($M457&gt;='高考-分数线'!$C$2,L457&gt;='高考-分数线'!$I$2),36,IF(L457&gt;='高考-分数线'!$I$2,18,0)),IF($D457="文科",IF(AND($M457&gt;='高考-分数线'!$C$3,L457&gt;='高考-分数线'!$I$3),36,IF(L457&gt;='高考-分数线'!$I$3,18,0))))</f>
        <v>18</v>
      </c>
      <c r="U457" s="33"/>
      <c r="V457" s="54" t="s">
        <v>77</v>
      </c>
      <c r="W457" s="9">
        <f t="shared" si="260"/>
        <v>0</v>
      </c>
      <c r="X457" s="54" t="s">
        <v>82</v>
      </c>
      <c r="Y457" s="9">
        <f t="shared" si="261"/>
        <v>0</v>
      </c>
      <c r="Z457" s="54" t="s">
        <v>90</v>
      </c>
      <c r="AA457" s="9">
        <f t="shared" si="262"/>
        <v>0</v>
      </c>
      <c r="AB457" s="54" t="s">
        <v>105</v>
      </c>
      <c r="AC457" s="9">
        <f t="shared" si="263"/>
        <v>0</v>
      </c>
      <c r="AD457" s="54" t="s">
        <v>108</v>
      </c>
      <c r="AE457" s="9">
        <f t="shared" si="264"/>
        <v>0</v>
      </c>
      <c r="AF457" s="54" t="s">
        <v>103</v>
      </c>
      <c r="AG457" s="9">
        <f t="shared" si="265"/>
        <v>1.8</v>
      </c>
      <c r="AH457" s="9"/>
      <c r="AI457" s="9" t="s">
        <v>76</v>
      </c>
      <c r="AJ457" s="9">
        <f t="shared" si="266"/>
        <v>0</v>
      </c>
      <c r="AK457" s="55" t="s">
        <v>80</v>
      </c>
      <c r="AL457" s="9">
        <f t="shared" si="267"/>
        <v>0</v>
      </c>
      <c r="AM457" s="9" t="s">
        <v>89</v>
      </c>
      <c r="AN457" s="9">
        <f t="shared" si="268"/>
        <v>0</v>
      </c>
      <c r="AO457" s="54" t="s">
        <v>107</v>
      </c>
      <c r="AP457" s="9">
        <f t="shared" si="269"/>
        <v>0</v>
      </c>
      <c r="AQ457" s="54" t="s">
        <v>111</v>
      </c>
      <c r="AR457" s="9">
        <f t="shared" si="270"/>
        <v>0</v>
      </c>
      <c r="AS457" s="54" t="s">
        <v>103</v>
      </c>
      <c r="AT457" s="9">
        <f t="shared" si="271"/>
        <v>1.8</v>
      </c>
      <c r="AU457" s="9"/>
      <c r="AV457" s="54" t="s">
        <v>77</v>
      </c>
      <c r="AW457" s="9">
        <f t="shared" si="272"/>
        <v>0</v>
      </c>
      <c r="AX457" s="54" t="s">
        <v>80</v>
      </c>
      <c r="AY457" s="9">
        <f t="shared" si="273"/>
        <v>0</v>
      </c>
      <c r="AZ457" s="54" t="s">
        <v>90</v>
      </c>
      <c r="BA457" s="9">
        <f t="shared" si="274"/>
        <v>0</v>
      </c>
      <c r="BB457" s="54" t="s">
        <v>107</v>
      </c>
      <c r="BC457" s="9">
        <f t="shared" si="275"/>
        <v>0</v>
      </c>
      <c r="BD457" s="54" t="s">
        <v>111</v>
      </c>
      <c r="BE457" s="9">
        <f t="shared" si="276"/>
        <v>0</v>
      </c>
      <c r="BF457" s="54" t="s">
        <v>126</v>
      </c>
      <c r="BG457" s="9">
        <f t="shared" si="277"/>
        <v>2.7</v>
      </c>
      <c r="BH457" s="9"/>
      <c r="BI457" s="54" t="s">
        <v>77</v>
      </c>
      <c r="BJ457" s="9">
        <f t="shared" si="278"/>
        <v>0</v>
      </c>
      <c r="BK457" s="55" t="s">
        <v>80</v>
      </c>
      <c r="BL457" s="9">
        <f t="shared" si="279"/>
        <v>0</v>
      </c>
      <c r="BM457" s="54" t="s">
        <v>90</v>
      </c>
      <c r="BN457" s="9">
        <f t="shared" si="280"/>
        <v>0</v>
      </c>
      <c r="BO457" s="54" t="s">
        <v>107</v>
      </c>
      <c r="BP457" s="9">
        <f t="shared" si="281"/>
        <v>0</v>
      </c>
      <c r="BQ457" s="54" t="s">
        <v>111</v>
      </c>
      <c r="BR457" s="9">
        <f t="shared" si="282"/>
        <v>0</v>
      </c>
      <c r="BS457" s="54" t="s">
        <v>126</v>
      </c>
      <c r="BT457" s="9">
        <f t="shared" si="283"/>
        <v>2.7</v>
      </c>
      <c r="BU457" s="9"/>
      <c r="BV457" s="54" t="s">
        <v>136</v>
      </c>
      <c r="BW457" s="9">
        <f t="shared" si="284"/>
        <v>0</v>
      </c>
      <c r="BX457" s="55" t="s">
        <v>80</v>
      </c>
      <c r="BY457" s="9">
        <f t="shared" si="285"/>
        <v>0</v>
      </c>
      <c r="BZ457" s="54" t="s">
        <v>90</v>
      </c>
      <c r="CA457" s="9">
        <f t="shared" si="286"/>
        <v>0</v>
      </c>
      <c r="CB457" s="54" t="s">
        <v>105</v>
      </c>
      <c r="CC457" s="9">
        <f t="shared" si="287"/>
        <v>0</v>
      </c>
      <c r="CD457" s="54" t="s">
        <v>108</v>
      </c>
      <c r="CE457" s="9">
        <f t="shared" si="288"/>
        <v>0</v>
      </c>
      <c r="CF457" s="54" t="s">
        <v>126</v>
      </c>
      <c r="CG457" s="9">
        <f t="shared" si="289"/>
        <v>4.5</v>
      </c>
      <c r="CH457" s="9"/>
      <c r="CI457" s="54" t="s">
        <v>136</v>
      </c>
      <c r="CJ457" s="9">
        <f t="shared" si="290"/>
        <v>0</v>
      </c>
      <c r="CK457" s="55" t="s">
        <v>80</v>
      </c>
      <c r="CL457" s="9">
        <f t="shared" si="291"/>
        <v>0</v>
      </c>
      <c r="CM457" s="54" t="s">
        <v>90</v>
      </c>
      <c r="CN457" s="9">
        <f t="shared" si="292"/>
        <v>0</v>
      </c>
      <c r="CO457" s="54" t="s">
        <v>105</v>
      </c>
      <c r="CP457" s="9">
        <f t="shared" si="293"/>
        <v>0</v>
      </c>
      <c r="CQ457" s="54" t="s">
        <v>108</v>
      </c>
      <c r="CR457" s="9">
        <f t="shared" si="294"/>
        <v>0</v>
      </c>
      <c r="CS457" s="54" t="s">
        <v>126</v>
      </c>
      <c r="CT457" s="9">
        <f t="shared" si="295"/>
        <v>4.5</v>
      </c>
    </row>
    <row r="458" spans="1:98" x14ac:dyDescent="0.15">
      <c r="A458" s="33" t="s">
        <v>1064</v>
      </c>
      <c r="B458" s="34" t="s">
        <v>1065</v>
      </c>
      <c r="C458" s="35" t="s">
        <v>170</v>
      </c>
      <c r="D458" s="35" t="s">
        <v>52</v>
      </c>
      <c r="E458" s="9"/>
      <c r="F458" s="36"/>
      <c r="G458" s="33">
        <v>82</v>
      </c>
      <c r="H458" s="9">
        <v>29</v>
      </c>
      <c r="I458" s="9">
        <v>91</v>
      </c>
      <c r="J458" s="9">
        <v>40</v>
      </c>
      <c r="K458" s="9">
        <v>37</v>
      </c>
      <c r="L458" s="9">
        <v>56</v>
      </c>
      <c r="M458" s="4">
        <f t="shared" si="259"/>
        <v>335</v>
      </c>
      <c r="N458" s="33"/>
      <c r="O458" s="9">
        <f>IF($D458="理科",IF(AND($M458&gt;='高考-分数线'!$C$2,$G458&gt;='高考-分数线'!$D$2),36,IF($G458&gt;='高考-分数线'!$D$2,18,0)),IF($D458="文科",IF(AND($M458&gt;='高考-分数线'!$C$3,$G458&gt;='高考-分数线'!$D$3),36,IF($G458&gt;='高考-分数线'!$D$3,18,0))))</f>
        <v>0</v>
      </c>
      <c r="P458" s="9">
        <f>IF($D458="理科",IF(AND($M458&gt;='高考-分数线'!$C$2,H458&gt;='高考-分数线'!$E$2),36,IF(H458&gt;='高考-分数线'!$E$2,18,0)),IF($D458="文科",IF(AND($M458&gt;='高考-分数线'!$C$3,H458&gt;='高考-分数线'!$E$3),36,IF(H458&gt;='高考-分数线'!$E$3,18,0))))</f>
        <v>0</v>
      </c>
      <c r="Q458" s="9">
        <f>IF($D458="理科",IF(AND($M458&gt;='高考-分数线'!$C$2,I458&gt;='高考-分数线'!$F$2),36,IF(I458&gt;='高考-分数线'!$F$2,18,0)),IF($D458="文科",IF(AND($M458&gt;='高考-分数线'!$C$3,I458&gt;='高考-分数线'!$F$3),36,IF(I458&gt;='高考-分数线'!$F$3,18,0))))</f>
        <v>0</v>
      </c>
      <c r="R458" s="9">
        <f>IF($D458="理科",IF(AND($M458&gt;='高考-分数线'!$C$2,J458&gt;='高考-分数线'!$G$2),36,IF(J458&gt;='高考-分数线'!$G$2,18,0)),IF($D458="文科",IF(AND($M458&gt;='高考-分数线'!$C$3,J458&gt;='高考-分数线'!$G$3),36,IF(J458&gt;='高考-分数线'!$G$3,18,0))))</f>
        <v>0</v>
      </c>
      <c r="S458" s="9">
        <f>IF($D458="理科",IF(AND($M458&gt;='高考-分数线'!$C$2,K458&gt;='高考-分数线'!$H$2),36,IF(K458&gt;='高考-分数线'!$H$2,18,0)),IF($D458="文科",IF(AND($M458&gt;='高考-分数线'!$C$3,K458&gt;='高考-分数线'!$H$3),36,IF(K458&gt;='高考-分数线'!$H$3,18,0))))</f>
        <v>0</v>
      </c>
      <c r="T458" s="9">
        <f>IF($D458="理科",IF(AND($M458&gt;='高考-分数线'!$C$2,L458&gt;='高考-分数线'!$I$2),36,IF(L458&gt;='高考-分数线'!$I$2,18,0)),IF($D458="文科",IF(AND($M458&gt;='高考-分数线'!$C$3,L458&gt;='高考-分数线'!$I$3),36,IF(L458&gt;='高考-分数线'!$I$3,18,0))))</f>
        <v>0</v>
      </c>
      <c r="U458" s="33"/>
      <c r="V458" s="54" t="s">
        <v>77</v>
      </c>
      <c r="W458" s="9">
        <f t="shared" si="260"/>
        <v>0</v>
      </c>
      <c r="X458" s="54" t="s">
        <v>82</v>
      </c>
      <c r="Y458" s="9">
        <f t="shared" si="261"/>
        <v>0</v>
      </c>
      <c r="Z458" s="54" t="s">
        <v>90</v>
      </c>
      <c r="AA458" s="9">
        <f t="shared" si="262"/>
        <v>0</v>
      </c>
      <c r="AB458" s="54" t="s">
        <v>105</v>
      </c>
      <c r="AC458" s="9">
        <f t="shared" si="263"/>
        <v>0</v>
      </c>
      <c r="AD458" s="54" t="s">
        <v>108</v>
      </c>
      <c r="AE458" s="9">
        <f t="shared" si="264"/>
        <v>0</v>
      </c>
      <c r="AF458" s="54" t="s">
        <v>103</v>
      </c>
      <c r="AG458" s="9">
        <f t="shared" si="265"/>
        <v>0</v>
      </c>
      <c r="AH458" s="9"/>
      <c r="AI458" s="9" t="s">
        <v>75</v>
      </c>
      <c r="AJ458" s="9">
        <f t="shared" si="266"/>
        <v>0</v>
      </c>
      <c r="AK458" s="55" t="s">
        <v>80</v>
      </c>
      <c r="AL458" s="9">
        <f t="shared" si="267"/>
        <v>0</v>
      </c>
      <c r="AM458" s="9" t="s">
        <v>87</v>
      </c>
      <c r="AN458" s="9">
        <f t="shared" si="268"/>
        <v>0</v>
      </c>
      <c r="AO458" s="54" t="s">
        <v>123</v>
      </c>
      <c r="AP458" s="9">
        <f t="shared" si="269"/>
        <v>0</v>
      </c>
      <c r="AQ458" s="54" t="s">
        <v>111</v>
      </c>
      <c r="AR458" s="9">
        <f t="shared" si="270"/>
        <v>0</v>
      </c>
      <c r="AS458" s="54" t="s">
        <v>103</v>
      </c>
      <c r="AT458" s="9">
        <f t="shared" si="271"/>
        <v>0</v>
      </c>
      <c r="AU458" s="9"/>
      <c r="AV458" s="54" t="s">
        <v>75</v>
      </c>
      <c r="AW458" s="9">
        <f t="shared" si="272"/>
        <v>0</v>
      </c>
      <c r="AX458" s="54" t="s">
        <v>79</v>
      </c>
      <c r="AY458" s="9">
        <f t="shared" si="273"/>
        <v>0</v>
      </c>
      <c r="AZ458" s="54" t="s">
        <v>87</v>
      </c>
      <c r="BA458" s="9">
        <f t="shared" si="274"/>
        <v>0</v>
      </c>
      <c r="BB458" s="54" t="s">
        <v>123</v>
      </c>
      <c r="BC458" s="9">
        <f t="shared" si="275"/>
        <v>0</v>
      </c>
      <c r="BD458" s="54" t="s">
        <v>133</v>
      </c>
      <c r="BE458" s="9">
        <f t="shared" si="276"/>
        <v>0</v>
      </c>
      <c r="BF458" s="54" t="s">
        <v>103</v>
      </c>
      <c r="BG458" s="9">
        <f t="shared" si="277"/>
        <v>0</v>
      </c>
      <c r="BH458" s="9"/>
      <c r="BI458" s="54" t="s">
        <v>75</v>
      </c>
      <c r="BJ458" s="9">
        <f t="shared" si="278"/>
        <v>0</v>
      </c>
      <c r="BK458" s="55" t="s">
        <v>79</v>
      </c>
      <c r="BL458" s="9">
        <f t="shared" si="279"/>
        <v>0</v>
      </c>
      <c r="BM458" s="54" t="s">
        <v>87</v>
      </c>
      <c r="BN458" s="9">
        <f t="shared" si="280"/>
        <v>0</v>
      </c>
      <c r="BO458" s="54" t="s">
        <v>123</v>
      </c>
      <c r="BP458" s="9">
        <f t="shared" si="281"/>
        <v>0</v>
      </c>
      <c r="BQ458" s="54" t="s">
        <v>133</v>
      </c>
      <c r="BR458" s="9">
        <f t="shared" si="282"/>
        <v>0</v>
      </c>
      <c r="BS458" s="54" t="s">
        <v>103</v>
      </c>
      <c r="BT458" s="9">
        <f t="shared" si="283"/>
        <v>0</v>
      </c>
      <c r="BU458" s="9"/>
      <c r="BV458" s="54" t="s">
        <v>75</v>
      </c>
      <c r="BW458" s="9">
        <f t="shared" si="284"/>
        <v>0</v>
      </c>
      <c r="BX458" s="55" t="s">
        <v>139</v>
      </c>
      <c r="BY458" s="9">
        <f t="shared" si="285"/>
        <v>0</v>
      </c>
      <c r="BZ458" s="54" t="s">
        <v>89</v>
      </c>
      <c r="CA458" s="9">
        <f t="shared" si="286"/>
        <v>0</v>
      </c>
      <c r="CB458" s="54" t="s">
        <v>123</v>
      </c>
      <c r="CC458" s="9">
        <f t="shared" si="287"/>
        <v>0</v>
      </c>
      <c r="CD458" s="54" t="s">
        <v>111</v>
      </c>
      <c r="CE458" s="9">
        <f t="shared" si="288"/>
        <v>0</v>
      </c>
      <c r="CF458" s="54" t="s">
        <v>126</v>
      </c>
      <c r="CG458" s="9">
        <f t="shared" si="289"/>
        <v>0</v>
      </c>
      <c r="CH458" s="9"/>
      <c r="CI458" s="54" t="s">
        <v>75</v>
      </c>
      <c r="CJ458" s="9">
        <f t="shared" si="290"/>
        <v>0</v>
      </c>
      <c r="CK458" s="55" t="s">
        <v>139</v>
      </c>
      <c r="CL458" s="9">
        <f t="shared" si="291"/>
        <v>0</v>
      </c>
      <c r="CM458" s="54" t="s">
        <v>89</v>
      </c>
      <c r="CN458" s="9">
        <f t="shared" si="292"/>
        <v>0</v>
      </c>
      <c r="CO458" s="54" t="s">
        <v>123</v>
      </c>
      <c r="CP458" s="9">
        <f t="shared" si="293"/>
        <v>0</v>
      </c>
      <c r="CQ458" s="54" t="s">
        <v>111</v>
      </c>
      <c r="CR458" s="9">
        <f t="shared" si="294"/>
        <v>0</v>
      </c>
      <c r="CS458" s="54" t="s">
        <v>126</v>
      </c>
      <c r="CT458" s="9">
        <f t="shared" si="295"/>
        <v>0</v>
      </c>
    </row>
    <row r="459" spans="1:98" x14ac:dyDescent="0.15">
      <c r="A459" s="33" t="s">
        <v>1066</v>
      </c>
      <c r="B459" s="34" t="s">
        <v>1067</v>
      </c>
      <c r="C459" s="35" t="s">
        <v>170</v>
      </c>
      <c r="D459" s="35" t="s">
        <v>52</v>
      </c>
      <c r="E459" s="9"/>
      <c r="F459" s="36"/>
      <c r="G459" s="33">
        <v>95</v>
      </c>
      <c r="H459" s="9">
        <v>46</v>
      </c>
      <c r="I459" s="9">
        <v>50</v>
      </c>
      <c r="J459" s="9">
        <v>47.5</v>
      </c>
      <c r="K459" s="9">
        <v>42</v>
      </c>
      <c r="L459" s="9">
        <v>54</v>
      </c>
      <c r="M459" s="4">
        <f t="shared" si="259"/>
        <v>334.5</v>
      </c>
      <c r="N459" s="33"/>
      <c r="O459" s="9">
        <f>IF($D459="理科",IF(AND($M459&gt;='高考-分数线'!$C$2,$G459&gt;='高考-分数线'!$D$2),36,IF($G459&gt;='高考-分数线'!$D$2,18,0)),IF($D459="文科",IF(AND($M459&gt;='高考-分数线'!$C$3,$G459&gt;='高考-分数线'!$D$3),36,IF($G459&gt;='高考-分数线'!$D$3,18,0))))</f>
        <v>0</v>
      </c>
      <c r="P459" s="9">
        <f>IF($D459="理科",IF(AND($M459&gt;='高考-分数线'!$C$2,H459&gt;='高考-分数线'!$E$2),36,IF(H459&gt;='高考-分数线'!$E$2,18,0)),IF($D459="文科",IF(AND($M459&gt;='高考-分数线'!$C$3,H459&gt;='高考-分数线'!$E$3),36,IF(H459&gt;='高考-分数线'!$E$3,18,0))))</f>
        <v>0</v>
      </c>
      <c r="Q459" s="9">
        <f>IF($D459="理科",IF(AND($M459&gt;='高考-分数线'!$C$2,I459&gt;='高考-分数线'!$F$2),36,IF(I459&gt;='高考-分数线'!$F$2,18,0)),IF($D459="文科",IF(AND($M459&gt;='高考-分数线'!$C$3,I459&gt;='高考-分数线'!$F$3),36,IF(I459&gt;='高考-分数线'!$F$3,18,0))))</f>
        <v>0</v>
      </c>
      <c r="R459" s="9">
        <f>IF($D459="理科",IF(AND($M459&gt;='高考-分数线'!$C$2,J459&gt;='高考-分数线'!$G$2),36,IF(J459&gt;='高考-分数线'!$G$2,18,0)),IF($D459="文科",IF(AND($M459&gt;='高考-分数线'!$C$3,J459&gt;='高考-分数线'!$G$3),36,IF(J459&gt;='高考-分数线'!$G$3,18,0))))</f>
        <v>0</v>
      </c>
      <c r="S459" s="9">
        <f>IF($D459="理科",IF(AND($M459&gt;='高考-分数线'!$C$2,K459&gt;='高考-分数线'!$H$2),36,IF(K459&gt;='高考-分数线'!$H$2,18,0)),IF($D459="文科",IF(AND($M459&gt;='高考-分数线'!$C$3,K459&gt;='高考-分数线'!$H$3),36,IF(K459&gt;='高考-分数线'!$H$3,18,0))))</f>
        <v>0</v>
      </c>
      <c r="T459" s="9">
        <f>IF($D459="理科",IF(AND($M459&gt;='高考-分数线'!$C$2,L459&gt;='高考-分数线'!$I$2),36,IF(L459&gt;='高考-分数线'!$I$2,18,0)),IF($D459="文科",IF(AND($M459&gt;='高考-分数线'!$C$3,L459&gt;='高考-分数线'!$I$3),36,IF(L459&gt;='高考-分数线'!$I$3,18,0))))</f>
        <v>0</v>
      </c>
      <c r="U459" s="33"/>
      <c r="V459" s="54" t="s">
        <v>77</v>
      </c>
      <c r="W459" s="9">
        <f t="shared" si="260"/>
        <v>0</v>
      </c>
      <c r="X459" s="54" t="s">
        <v>82</v>
      </c>
      <c r="Y459" s="9">
        <f t="shared" si="261"/>
        <v>0</v>
      </c>
      <c r="Z459" s="54" t="s">
        <v>90</v>
      </c>
      <c r="AA459" s="9">
        <f t="shared" si="262"/>
        <v>0</v>
      </c>
      <c r="AB459" s="54" t="s">
        <v>105</v>
      </c>
      <c r="AC459" s="9">
        <f t="shared" si="263"/>
        <v>0</v>
      </c>
      <c r="AD459" s="54" t="s">
        <v>108</v>
      </c>
      <c r="AE459" s="9">
        <f t="shared" si="264"/>
        <v>0</v>
      </c>
      <c r="AF459" s="54" t="s">
        <v>103</v>
      </c>
      <c r="AG459" s="9">
        <f t="shared" si="265"/>
        <v>0</v>
      </c>
      <c r="AH459" s="9"/>
      <c r="AI459" s="9" t="s">
        <v>75</v>
      </c>
      <c r="AJ459" s="9">
        <f t="shared" si="266"/>
        <v>0</v>
      </c>
      <c r="AK459" s="55" t="s">
        <v>80</v>
      </c>
      <c r="AL459" s="9">
        <f t="shared" si="267"/>
        <v>0</v>
      </c>
      <c r="AM459" s="9" t="s">
        <v>90</v>
      </c>
      <c r="AN459" s="9">
        <f t="shared" si="268"/>
        <v>0</v>
      </c>
      <c r="AO459" s="54" t="s">
        <v>123</v>
      </c>
      <c r="AP459" s="9">
        <f t="shared" si="269"/>
        <v>0</v>
      </c>
      <c r="AQ459" s="54" t="s">
        <v>110</v>
      </c>
      <c r="AR459" s="9">
        <f t="shared" si="270"/>
        <v>0</v>
      </c>
      <c r="AS459" s="54" t="s">
        <v>103</v>
      </c>
      <c r="AT459" s="9">
        <f t="shared" si="271"/>
        <v>0</v>
      </c>
      <c r="AU459" s="9"/>
      <c r="AV459" s="54" t="s">
        <v>77</v>
      </c>
      <c r="AW459" s="9">
        <f t="shared" si="272"/>
        <v>0</v>
      </c>
      <c r="AX459" s="54" t="s">
        <v>132</v>
      </c>
      <c r="AY459" s="9">
        <f t="shared" si="273"/>
        <v>0</v>
      </c>
      <c r="AZ459" s="54" t="s">
        <v>90</v>
      </c>
      <c r="BA459" s="9">
        <f t="shared" si="274"/>
        <v>0</v>
      </c>
      <c r="BB459" s="54" t="s">
        <v>123</v>
      </c>
      <c r="BC459" s="9">
        <f t="shared" si="275"/>
        <v>0</v>
      </c>
      <c r="BD459" s="54" t="s">
        <v>128</v>
      </c>
      <c r="BE459" s="9">
        <f t="shared" si="276"/>
        <v>0</v>
      </c>
      <c r="BF459" s="54" t="s">
        <v>103</v>
      </c>
      <c r="BG459" s="9">
        <f t="shared" si="277"/>
        <v>0</v>
      </c>
      <c r="BH459" s="9"/>
      <c r="BI459" s="54" t="s">
        <v>77</v>
      </c>
      <c r="BJ459" s="9">
        <f t="shared" si="278"/>
        <v>0</v>
      </c>
      <c r="BK459" s="55" t="s">
        <v>132</v>
      </c>
      <c r="BL459" s="9">
        <f t="shared" si="279"/>
        <v>0</v>
      </c>
      <c r="BM459" s="54" t="s">
        <v>90</v>
      </c>
      <c r="BN459" s="9">
        <f t="shared" si="280"/>
        <v>0</v>
      </c>
      <c r="BO459" s="54" t="s">
        <v>123</v>
      </c>
      <c r="BP459" s="9">
        <f t="shared" si="281"/>
        <v>0</v>
      </c>
      <c r="BQ459" s="54" t="s">
        <v>128</v>
      </c>
      <c r="BR459" s="9">
        <f t="shared" si="282"/>
        <v>0</v>
      </c>
      <c r="BS459" s="54" t="s">
        <v>103</v>
      </c>
      <c r="BT459" s="9">
        <f t="shared" si="283"/>
        <v>0</v>
      </c>
      <c r="BU459" s="9"/>
      <c r="BV459" s="54" t="s">
        <v>136</v>
      </c>
      <c r="BW459" s="9">
        <f t="shared" si="284"/>
        <v>0</v>
      </c>
      <c r="BX459" s="55" t="s">
        <v>80</v>
      </c>
      <c r="BY459" s="9">
        <f t="shared" si="285"/>
        <v>0</v>
      </c>
      <c r="BZ459" s="54" t="s">
        <v>90</v>
      </c>
      <c r="CA459" s="9">
        <f t="shared" si="286"/>
        <v>0</v>
      </c>
      <c r="CB459" s="54" t="s">
        <v>105</v>
      </c>
      <c r="CC459" s="9">
        <f t="shared" si="287"/>
        <v>0</v>
      </c>
      <c r="CD459" s="54" t="s">
        <v>108</v>
      </c>
      <c r="CE459" s="9">
        <f t="shared" si="288"/>
        <v>0</v>
      </c>
      <c r="CF459" s="54" t="s">
        <v>126</v>
      </c>
      <c r="CG459" s="9">
        <f t="shared" si="289"/>
        <v>0</v>
      </c>
      <c r="CH459" s="9"/>
      <c r="CI459" s="54" t="s">
        <v>136</v>
      </c>
      <c r="CJ459" s="9">
        <f t="shared" si="290"/>
        <v>0</v>
      </c>
      <c r="CK459" s="55" t="s">
        <v>80</v>
      </c>
      <c r="CL459" s="9">
        <f t="shared" si="291"/>
        <v>0</v>
      </c>
      <c r="CM459" s="54" t="s">
        <v>90</v>
      </c>
      <c r="CN459" s="9">
        <f t="shared" si="292"/>
        <v>0</v>
      </c>
      <c r="CO459" s="54" t="s">
        <v>105</v>
      </c>
      <c r="CP459" s="9">
        <f t="shared" si="293"/>
        <v>0</v>
      </c>
      <c r="CQ459" s="54" t="s">
        <v>108</v>
      </c>
      <c r="CR459" s="9">
        <f t="shared" si="294"/>
        <v>0</v>
      </c>
      <c r="CS459" s="54" t="s">
        <v>126</v>
      </c>
      <c r="CT459" s="9">
        <f t="shared" si="295"/>
        <v>0</v>
      </c>
    </row>
    <row r="460" spans="1:98" x14ac:dyDescent="0.15">
      <c r="A460" s="33" t="s">
        <v>1068</v>
      </c>
      <c r="B460" s="34" t="s">
        <v>1069</v>
      </c>
      <c r="C460" s="35" t="s">
        <v>170</v>
      </c>
      <c r="D460" s="35" t="s">
        <v>52</v>
      </c>
      <c r="E460" s="9"/>
      <c r="F460" s="36"/>
      <c r="G460" s="33">
        <v>92</v>
      </c>
      <c r="H460" s="9">
        <v>61</v>
      </c>
      <c r="I460" s="9">
        <v>44</v>
      </c>
      <c r="J460" s="9">
        <v>58</v>
      </c>
      <c r="K460" s="9">
        <v>30</v>
      </c>
      <c r="L460" s="9">
        <v>49</v>
      </c>
      <c r="M460" s="4">
        <f t="shared" si="259"/>
        <v>334</v>
      </c>
      <c r="N460" s="33"/>
      <c r="O460" s="9">
        <f>IF($D460="理科",IF(AND($M460&gt;='高考-分数线'!$C$2,$G460&gt;='高考-分数线'!$D$2),36,IF($G460&gt;='高考-分数线'!$D$2,18,0)),IF($D460="文科",IF(AND($M460&gt;='高考-分数线'!$C$3,$G460&gt;='高考-分数线'!$D$3),36,IF($G460&gt;='高考-分数线'!$D$3,18,0))))</f>
        <v>0</v>
      </c>
      <c r="P460" s="9">
        <f>IF($D460="理科",IF(AND($M460&gt;='高考-分数线'!$C$2,H460&gt;='高考-分数线'!$E$2),36,IF(H460&gt;='高考-分数线'!$E$2,18,0)),IF($D460="文科",IF(AND($M460&gt;='高考-分数线'!$C$3,H460&gt;='高考-分数线'!$E$3),36,IF(H460&gt;='高考-分数线'!$E$3,18,0))))</f>
        <v>0</v>
      </c>
      <c r="Q460" s="9">
        <f>IF($D460="理科",IF(AND($M460&gt;='高考-分数线'!$C$2,I460&gt;='高考-分数线'!$F$2),36,IF(I460&gt;='高考-分数线'!$F$2,18,0)),IF($D460="文科",IF(AND($M460&gt;='高考-分数线'!$C$3,I460&gt;='高考-分数线'!$F$3),36,IF(I460&gt;='高考-分数线'!$F$3,18,0))))</f>
        <v>0</v>
      </c>
      <c r="R460" s="9">
        <f>IF($D460="理科",IF(AND($M460&gt;='高考-分数线'!$C$2,J460&gt;='高考-分数线'!$G$2),36,IF(J460&gt;='高考-分数线'!$G$2,18,0)),IF($D460="文科",IF(AND($M460&gt;='高考-分数线'!$C$3,J460&gt;='高考-分数线'!$G$3),36,IF(J460&gt;='高考-分数线'!$G$3,18,0))))</f>
        <v>0</v>
      </c>
      <c r="S460" s="9">
        <f>IF($D460="理科",IF(AND($M460&gt;='高考-分数线'!$C$2,K460&gt;='高考-分数线'!$H$2),36,IF(K460&gt;='高考-分数线'!$H$2,18,0)),IF($D460="文科",IF(AND($M460&gt;='高考-分数线'!$C$3,K460&gt;='高考-分数线'!$H$3),36,IF(K460&gt;='高考-分数线'!$H$3,18,0))))</f>
        <v>0</v>
      </c>
      <c r="T460" s="9">
        <f>IF($D460="理科",IF(AND($M460&gt;='高考-分数线'!$C$2,L460&gt;='高考-分数线'!$I$2),36,IF(L460&gt;='高考-分数线'!$I$2,18,0)),IF($D460="文科",IF(AND($M460&gt;='高考-分数线'!$C$3,L460&gt;='高考-分数线'!$I$3),36,IF(L460&gt;='高考-分数线'!$I$3,18,0))))</f>
        <v>0</v>
      </c>
      <c r="U460" s="33"/>
      <c r="V460" s="54" t="s">
        <v>78</v>
      </c>
      <c r="W460" s="9">
        <f t="shared" si="260"/>
        <v>0</v>
      </c>
      <c r="X460" s="54" t="s">
        <v>79</v>
      </c>
      <c r="Y460" s="9">
        <f t="shared" si="261"/>
        <v>0</v>
      </c>
      <c r="Z460" s="54" t="s">
        <v>86</v>
      </c>
      <c r="AA460" s="9">
        <f t="shared" si="262"/>
        <v>0</v>
      </c>
      <c r="AB460" s="54" t="s">
        <v>105</v>
      </c>
      <c r="AC460" s="9">
        <f t="shared" si="263"/>
        <v>0</v>
      </c>
      <c r="AD460" s="54" t="s">
        <v>110</v>
      </c>
      <c r="AE460" s="9">
        <f t="shared" si="264"/>
        <v>0</v>
      </c>
      <c r="AF460" s="54" t="s">
        <v>112</v>
      </c>
      <c r="AG460" s="9">
        <f t="shared" si="265"/>
        <v>0</v>
      </c>
      <c r="AH460" s="9"/>
      <c r="AI460" s="9" t="s">
        <v>76</v>
      </c>
      <c r="AJ460" s="9">
        <f t="shared" si="266"/>
        <v>0</v>
      </c>
      <c r="AK460" s="55" t="s">
        <v>80</v>
      </c>
      <c r="AL460" s="9">
        <f t="shared" si="267"/>
        <v>0</v>
      </c>
      <c r="AM460" s="9" t="s">
        <v>89</v>
      </c>
      <c r="AN460" s="9">
        <f t="shared" si="268"/>
        <v>0</v>
      </c>
      <c r="AO460" s="54" t="s">
        <v>107</v>
      </c>
      <c r="AP460" s="9">
        <f t="shared" si="269"/>
        <v>0</v>
      </c>
      <c r="AQ460" s="54" t="s">
        <v>110</v>
      </c>
      <c r="AR460" s="9">
        <f t="shared" si="270"/>
        <v>0</v>
      </c>
      <c r="AS460" s="54" t="s">
        <v>103</v>
      </c>
      <c r="AT460" s="9">
        <f t="shared" si="271"/>
        <v>0</v>
      </c>
      <c r="AU460" s="9"/>
      <c r="AV460" s="54" t="s">
        <v>76</v>
      </c>
      <c r="AW460" s="9">
        <f t="shared" si="272"/>
        <v>0</v>
      </c>
      <c r="AX460" s="54" t="s">
        <v>84</v>
      </c>
      <c r="AY460" s="9">
        <f t="shared" si="273"/>
        <v>0</v>
      </c>
      <c r="AZ460" s="54" t="s">
        <v>89</v>
      </c>
      <c r="BA460" s="9">
        <f t="shared" si="274"/>
        <v>0</v>
      </c>
      <c r="BB460" s="54" t="s">
        <v>107</v>
      </c>
      <c r="BC460" s="9">
        <f t="shared" si="275"/>
        <v>0</v>
      </c>
      <c r="BD460" s="54" t="s">
        <v>128</v>
      </c>
      <c r="BE460" s="9">
        <f t="shared" si="276"/>
        <v>0</v>
      </c>
      <c r="BF460" s="54" t="s">
        <v>126</v>
      </c>
      <c r="BG460" s="9">
        <f t="shared" si="277"/>
        <v>0</v>
      </c>
      <c r="BH460" s="9"/>
      <c r="BI460" s="54" t="s">
        <v>76</v>
      </c>
      <c r="BJ460" s="9">
        <f t="shared" si="278"/>
        <v>0</v>
      </c>
      <c r="BK460" s="55" t="s">
        <v>84</v>
      </c>
      <c r="BL460" s="9">
        <f t="shared" si="279"/>
        <v>0</v>
      </c>
      <c r="BM460" s="54" t="s">
        <v>89</v>
      </c>
      <c r="BN460" s="9">
        <f t="shared" si="280"/>
        <v>0</v>
      </c>
      <c r="BO460" s="54" t="s">
        <v>107</v>
      </c>
      <c r="BP460" s="9">
        <f t="shared" si="281"/>
        <v>0</v>
      </c>
      <c r="BQ460" s="54" t="s">
        <v>128</v>
      </c>
      <c r="BR460" s="9">
        <f t="shared" si="282"/>
        <v>0</v>
      </c>
      <c r="BS460" s="54" t="s">
        <v>126</v>
      </c>
      <c r="BT460" s="9">
        <f t="shared" si="283"/>
        <v>0</v>
      </c>
      <c r="BU460" s="9"/>
      <c r="BV460" s="54" t="s">
        <v>74</v>
      </c>
      <c r="BW460" s="9">
        <f t="shared" si="284"/>
        <v>0</v>
      </c>
      <c r="BX460" s="55" t="s">
        <v>139</v>
      </c>
      <c r="BY460" s="9">
        <f t="shared" si="285"/>
        <v>0</v>
      </c>
      <c r="BZ460" s="54" t="s">
        <v>86</v>
      </c>
      <c r="CA460" s="9">
        <f t="shared" si="286"/>
        <v>0</v>
      </c>
      <c r="CB460" s="54" t="s">
        <v>123</v>
      </c>
      <c r="CC460" s="9">
        <f t="shared" si="287"/>
        <v>0</v>
      </c>
      <c r="CD460" s="54" t="s">
        <v>111</v>
      </c>
      <c r="CE460" s="9">
        <f t="shared" si="288"/>
        <v>0</v>
      </c>
      <c r="CF460" s="54" t="s">
        <v>126</v>
      </c>
      <c r="CG460" s="9">
        <f t="shared" si="289"/>
        <v>0</v>
      </c>
      <c r="CH460" s="9"/>
      <c r="CI460" s="54" t="s">
        <v>74</v>
      </c>
      <c r="CJ460" s="9">
        <f t="shared" si="290"/>
        <v>0</v>
      </c>
      <c r="CK460" s="55" t="s">
        <v>139</v>
      </c>
      <c r="CL460" s="9">
        <f t="shared" si="291"/>
        <v>0</v>
      </c>
      <c r="CM460" s="54" t="s">
        <v>86</v>
      </c>
      <c r="CN460" s="9">
        <f t="shared" si="292"/>
        <v>0</v>
      </c>
      <c r="CO460" s="54" t="s">
        <v>123</v>
      </c>
      <c r="CP460" s="9">
        <f t="shared" si="293"/>
        <v>0</v>
      </c>
      <c r="CQ460" s="54" t="s">
        <v>111</v>
      </c>
      <c r="CR460" s="9">
        <f t="shared" si="294"/>
        <v>0</v>
      </c>
      <c r="CS460" s="54" t="s">
        <v>126</v>
      </c>
      <c r="CT460" s="9">
        <f t="shared" si="295"/>
        <v>0</v>
      </c>
    </row>
    <row r="461" spans="1:98" x14ac:dyDescent="0.15">
      <c r="A461" s="33" t="s">
        <v>1070</v>
      </c>
      <c r="B461" s="34" t="s">
        <v>1071</v>
      </c>
      <c r="C461" s="35" t="s">
        <v>170</v>
      </c>
      <c r="D461" s="35" t="s">
        <v>52</v>
      </c>
      <c r="E461" s="9"/>
      <c r="F461" s="36"/>
      <c r="G461" s="33">
        <v>87</v>
      </c>
      <c r="H461" s="9">
        <v>58</v>
      </c>
      <c r="I461" s="9">
        <v>28</v>
      </c>
      <c r="J461" s="9">
        <v>46.5</v>
      </c>
      <c r="K461" s="9">
        <v>53</v>
      </c>
      <c r="L461" s="9">
        <v>61</v>
      </c>
      <c r="M461" s="4">
        <f t="shared" si="259"/>
        <v>333.5</v>
      </c>
      <c r="N461" s="33"/>
      <c r="O461" s="9">
        <f>IF($D461="理科",IF(AND($M461&gt;='高考-分数线'!$C$2,$G461&gt;='高考-分数线'!$D$2),36,IF($G461&gt;='高考-分数线'!$D$2,18,0)),IF($D461="文科",IF(AND($M461&gt;='高考-分数线'!$C$3,$G461&gt;='高考-分数线'!$D$3),36,IF($G461&gt;='高考-分数线'!$D$3,18,0))))</f>
        <v>0</v>
      </c>
      <c r="P461" s="9">
        <f>IF($D461="理科",IF(AND($M461&gt;='高考-分数线'!$C$2,H461&gt;='高考-分数线'!$E$2),36,IF(H461&gt;='高考-分数线'!$E$2,18,0)),IF($D461="文科",IF(AND($M461&gt;='高考-分数线'!$C$3,H461&gt;='高考-分数线'!$E$3),36,IF(H461&gt;='高考-分数线'!$E$3,18,0))))</f>
        <v>0</v>
      </c>
      <c r="Q461" s="9">
        <f>IF($D461="理科",IF(AND($M461&gt;='高考-分数线'!$C$2,I461&gt;='高考-分数线'!$F$2),36,IF(I461&gt;='高考-分数线'!$F$2,18,0)),IF($D461="文科",IF(AND($M461&gt;='高考-分数线'!$C$3,I461&gt;='高考-分数线'!$F$3),36,IF(I461&gt;='高考-分数线'!$F$3,18,0))))</f>
        <v>0</v>
      </c>
      <c r="R461" s="9">
        <f>IF($D461="理科",IF(AND($M461&gt;='高考-分数线'!$C$2,J461&gt;='高考-分数线'!$G$2),36,IF(J461&gt;='高考-分数线'!$G$2,18,0)),IF($D461="文科",IF(AND($M461&gt;='高考-分数线'!$C$3,J461&gt;='高考-分数线'!$G$3),36,IF(J461&gt;='高考-分数线'!$G$3,18,0))))</f>
        <v>0</v>
      </c>
      <c r="S461" s="9">
        <f>IF($D461="理科",IF(AND($M461&gt;='高考-分数线'!$C$2,K461&gt;='高考-分数线'!$H$2),36,IF(K461&gt;='高考-分数线'!$H$2,18,0)),IF($D461="文科",IF(AND($M461&gt;='高考-分数线'!$C$3,K461&gt;='高考-分数线'!$H$3),36,IF(K461&gt;='高考-分数线'!$H$3,18,0))))</f>
        <v>0</v>
      </c>
      <c r="T461" s="9">
        <f>IF($D461="理科",IF(AND($M461&gt;='高考-分数线'!$C$2,L461&gt;='高考-分数线'!$I$2),36,IF(L461&gt;='高考-分数线'!$I$2,18,0)),IF($D461="文科",IF(AND($M461&gt;='高考-分数线'!$C$3,L461&gt;='高考-分数线'!$I$3),36,IF(L461&gt;='高考-分数线'!$I$3,18,0))))</f>
        <v>0</v>
      </c>
      <c r="U461" s="33"/>
      <c r="V461" s="54" t="s">
        <v>77</v>
      </c>
      <c r="W461" s="9">
        <f t="shared" si="260"/>
        <v>0</v>
      </c>
      <c r="X461" s="54" t="s">
        <v>81</v>
      </c>
      <c r="Y461" s="9">
        <f t="shared" si="261"/>
        <v>0</v>
      </c>
      <c r="Z461" s="54" t="s">
        <v>90</v>
      </c>
      <c r="AA461" s="9">
        <f t="shared" si="262"/>
        <v>0</v>
      </c>
      <c r="AB461" s="54" t="s">
        <v>123</v>
      </c>
      <c r="AC461" s="9">
        <f t="shared" si="263"/>
        <v>0</v>
      </c>
      <c r="AD461" s="54" t="s">
        <v>110</v>
      </c>
      <c r="AE461" s="9">
        <f t="shared" si="264"/>
        <v>0</v>
      </c>
      <c r="AF461" s="54" t="s">
        <v>103</v>
      </c>
      <c r="AG461" s="9">
        <f t="shared" si="265"/>
        <v>0</v>
      </c>
      <c r="AH461" s="9"/>
      <c r="AI461" s="9" t="s">
        <v>76</v>
      </c>
      <c r="AJ461" s="9">
        <f t="shared" si="266"/>
        <v>0</v>
      </c>
      <c r="AK461" s="55" t="s">
        <v>80</v>
      </c>
      <c r="AL461" s="9">
        <f t="shared" si="267"/>
        <v>0</v>
      </c>
      <c r="AM461" s="9" t="s">
        <v>89</v>
      </c>
      <c r="AN461" s="9">
        <f t="shared" si="268"/>
        <v>0</v>
      </c>
      <c r="AO461" s="54" t="s">
        <v>123</v>
      </c>
      <c r="AP461" s="9">
        <f t="shared" si="269"/>
        <v>0</v>
      </c>
      <c r="AQ461" s="54" t="s">
        <v>110</v>
      </c>
      <c r="AR461" s="9">
        <f t="shared" si="270"/>
        <v>0</v>
      </c>
      <c r="AS461" s="54" t="s">
        <v>127</v>
      </c>
      <c r="AT461" s="9">
        <f t="shared" si="271"/>
        <v>0</v>
      </c>
      <c r="AU461" s="9"/>
      <c r="AV461" s="54" t="s">
        <v>75</v>
      </c>
      <c r="AW461" s="9">
        <f t="shared" si="272"/>
        <v>0</v>
      </c>
      <c r="AX461" s="54" t="s">
        <v>81</v>
      </c>
      <c r="AY461" s="9">
        <f t="shared" si="273"/>
        <v>0</v>
      </c>
      <c r="AZ461" s="54" t="s">
        <v>89</v>
      </c>
      <c r="BA461" s="9">
        <f t="shared" si="274"/>
        <v>0</v>
      </c>
      <c r="BB461" s="54" t="s">
        <v>105</v>
      </c>
      <c r="BC461" s="9">
        <f t="shared" si="275"/>
        <v>0</v>
      </c>
      <c r="BD461" s="54" t="s">
        <v>111</v>
      </c>
      <c r="BE461" s="9">
        <f t="shared" si="276"/>
        <v>0</v>
      </c>
      <c r="BF461" s="54" t="s">
        <v>112</v>
      </c>
      <c r="BG461" s="9">
        <f t="shared" si="277"/>
        <v>0</v>
      </c>
      <c r="BH461" s="9"/>
      <c r="BI461" s="54" t="s">
        <v>75</v>
      </c>
      <c r="BJ461" s="9">
        <f t="shared" si="278"/>
        <v>0</v>
      </c>
      <c r="BK461" s="55" t="s">
        <v>81</v>
      </c>
      <c r="BL461" s="9">
        <f t="shared" si="279"/>
        <v>0</v>
      </c>
      <c r="BM461" s="54" t="s">
        <v>89</v>
      </c>
      <c r="BN461" s="9">
        <f t="shared" si="280"/>
        <v>0</v>
      </c>
      <c r="BO461" s="54" t="s">
        <v>105</v>
      </c>
      <c r="BP461" s="9">
        <f t="shared" si="281"/>
        <v>0</v>
      </c>
      <c r="BQ461" s="54" t="s">
        <v>111</v>
      </c>
      <c r="BR461" s="9">
        <f t="shared" si="282"/>
        <v>0</v>
      </c>
      <c r="BS461" s="54" t="s">
        <v>112</v>
      </c>
      <c r="BT461" s="9">
        <f t="shared" si="283"/>
        <v>0</v>
      </c>
      <c r="BU461" s="9"/>
      <c r="BV461" s="54" t="s">
        <v>73</v>
      </c>
      <c r="BW461" s="9">
        <f t="shared" si="284"/>
        <v>0</v>
      </c>
      <c r="BX461" s="55" t="s">
        <v>84</v>
      </c>
      <c r="BY461" s="9">
        <f t="shared" si="285"/>
        <v>0</v>
      </c>
      <c r="BZ461" s="54" t="s">
        <v>85</v>
      </c>
      <c r="CA461" s="9">
        <f t="shared" si="286"/>
        <v>0</v>
      </c>
      <c r="CB461" s="54" t="s">
        <v>105</v>
      </c>
      <c r="CC461" s="9">
        <f t="shared" si="287"/>
        <v>0</v>
      </c>
      <c r="CD461" s="54" t="s">
        <v>108</v>
      </c>
      <c r="CE461" s="9">
        <f t="shared" si="288"/>
        <v>0</v>
      </c>
      <c r="CF461" s="54" t="s">
        <v>112</v>
      </c>
      <c r="CG461" s="9">
        <f t="shared" si="289"/>
        <v>0</v>
      </c>
      <c r="CH461" s="9"/>
      <c r="CI461" s="54" t="s">
        <v>73</v>
      </c>
      <c r="CJ461" s="9">
        <f t="shared" si="290"/>
        <v>0</v>
      </c>
      <c r="CK461" s="55" t="s">
        <v>84</v>
      </c>
      <c r="CL461" s="9">
        <f t="shared" si="291"/>
        <v>0</v>
      </c>
      <c r="CM461" s="54" t="s">
        <v>85</v>
      </c>
      <c r="CN461" s="9">
        <f t="shared" si="292"/>
        <v>0</v>
      </c>
      <c r="CO461" s="54" t="s">
        <v>105</v>
      </c>
      <c r="CP461" s="9">
        <f t="shared" si="293"/>
        <v>0</v>
      </c>
      <c r="CQ461" s="54" t="s">
        <v>108</v>
      </c>
      <c r="CR461" s="9">
        <f t="shared" si="294"/>
        <v>0</v>
      </c>
      <c r="CS461" s="54" t="s">
        <v>112</v>
      </c>
      <c r="CT461" s="9">
        <f t="shared" si="295"/>
        <v>0</v>
      </c>
    </row>
    <row r="462" spans="1:98" x14ac:dyDescent="0.15">
      <c r="A462" s="33" t="s">
        <v>1072</v>
      </c>
      <c r="B462" s="34" t="s">
        <v>1073</v>
      </c>
      <c r="C462" s="35" t="s">
        <v>170</v>
      </c>
      <c r="D462" s="35" t="s">
        <v>52</v>
      </c>
      <c r="E462" s="9"/>
      <c r="F462" s="36"/>
      <c r="G462" s="33">
        <v>90</v>
      </c>
      <c r="H462" s="9">
        <v>38</v>
      </c>
      <c r="I462" s="9">
        <v>78</v>
      </c>
      <c r="J462" s="9">
        <v>49</v>
      </c>
      <c r="K462" s="9">
        <v>32.5</v>
      </c>
      <c r="L462" s="9">
        <v>45</v>
      </c>
      <c r="M462" s="4">
        <f t="shared" si="259"/>
        <v>332.5</v>
      </c>
      <c r="N462" s="33"/>
      <c r="O462" s="9">
        <f>IF($D462="理科",IF(AND($M462&gt;='高考-分数线'!$C$2,$G462&gt;='高考-分数线'!$D$2),36,IF($G462&gt;='高考-分数线'!$D$2,18,0)),IF($D462="文科",IF(AND($M462&gt;='高考-分数线'!$C$3,$G462&gt;='高考-分数线'!$D$3),36,IF($G462&gt;='高考-分数线'!$D$3,18,0))))</f>
        <v>0</v>
      </c>
      <c r="P462" s="9">
        <f>IF($D462="理科",IF(AND($M462&gt;='高考-分数线'!$C$2,H462&gt;='高考-分数线'!$E$2),36,IF(H462&gt;='高考-分数线'!$E$2,18,0)),IF($D462="文科",IF(AND($M462&gt;='高考-分数线'!$C$3,H462&gt;='高考-分数线'!$E$3),36,IF(H462&gt;='高考-分数线'!$E$3,18,0))))</f>
        <v>0</v>
      </c>
      <c r="Q462" s="9">
        <f>IF($D462="理科",IF(AND($M462&gt;='高考-分数线'!$C$2,I462&gt;='高考-分数线'!$F$2),36,IF(I462&gt;='高考-分数线'!$F$2,18,0)),IF($D462="文科",IF(AND($M462&gt;='高考-分数线'!$C$3,I462&gt;='高考-分数线'!$F$3),36,IF(I462&gt;='高考-分数线'!$F$3,18,0))))</f>
        <v>0</v>
      </c>
      <c r="R462" s="9">
        <f>IF($D462="理科",IF(AND($M462&gt;='高考-分数线'!$C$2,J462&gt;='高考-分数线'!$G$2),36,IF(J462&gt;='高考-分数线'!$G$2,18,0)),IF($D462="文科",IF(AND($M462&gt;='高考-分数线'!$C$3,J462&gt;='高考-分数线'!$G$3),36,IF(J462&gt;='高考-分数线'!$G$3,18,0))))</f>
        <v>0</v>
      </c>
      <c r="S462" s="9">
        <f>IF($D462="理科",IF(AND($M462&gt;='高考-分数线'!$C$2,K462&gt;='高考-分数线'!$H$2),36,IF(K462&gt;='高考-分数线'!$H$2,18,0)),IF($D462="文科",IF(AND($M462&gt;='高考-分数线'!$C$3,K462&gt;='高考-分数线'!$H$3),36,IF(K462&gt;='高考-分数线'!$H$3,18,0))))</f>
        <v>0</v>
      </c>
      <c r="T462" s="9">
        <f>IF($D462="理科",IF(AND($M462&gt;='高考-分数线'!$C$2,L462&gt;='高考-分数线'!$I$2),36,IF(L462&gt;='高考-分数线'!$I$2,18,0)),IF($D462="文科",IF(AND($M462&gt;='高考-分数线'!$C$3,L462&gt;='高考-分数线'!$I$3),36,IF(L462&gt;='高考-分数线'!$I$3,18,0))))</f>
        <v>0</v>
      </c>
      <c r="U462" s="33"/>
      <c r="V462" s="54" t="s">
        <v>75</v>
      </c>
      <c r="W462" s="9">
        <f t="shared" si="260"/>
        <v>0</v>
      </c>
      <c r="X462" s="54" t="s">
        <v>81</v>
      </c>
      <c r="Y462" s="9">
        <f t="shared" si="261"/>
        <v>0</v>
      </c>
      <c r="Z462" s="54" t="s">
        <v>87</v>
      </c>
      <c r="AA462" s="9">
        <f t="shared" si="262"/>
        <v>0</v>
      </c>
      <c r="AB462" s="54" t="s">
        <v>105</v>
      </c>
      <c r="AC462" s="9">
        <f t="shared" si="263"/>
        <v>0</v>
      </c>
      <c r="AD462" s="54" t="s">
        <v>111</v>
      </c>
      <c r="AE462" s="9">
        <f t="shared" si="264"/>
        <v>0</v>
      </c>
      <c r="AF462" s="54" t="s">
        <v>103</v>
      </c>
      <c r="AG462" s="9">
        <f t="shared" si="265"/>
        <v>0</v>
      </c>
      <c r="AH462" s="9"/>
      <c r="AI462" s="9" t="s">
        <v>75</v>
      </c>
      <c r="AJ462" s="9">
        <f t="shared" si="266"/>
        <v>0</v>
      </c>
      <c r="AK462" s="55" t="s">
        <v>79</v>
      </c>
      <c r="AL462" s="9">
        <f t="shared" si="267"/>
        <v>0</v>
      </c>
      <c r="AM462" s="9" t="s">
        <v>89</v>
      </c>
      <c r="AN462" s="9">
        <f t="shared" si="268"/>
        <v>0</v>
      </c>
      <c r="AO462" s="54" t="s">
        <v>123</v>
      </c>
      <c r="AP462" s="9">
        <f t="shared" si="269"/>
        <v>0</v>
      </c>
      <c r="AQ462" s="54" t="s">
        <v>110</v>
      </c>
      <c r="AR462" s="9">
        <f t="shared" si="270"/>
        <v>0</v>
      </c>
      <c r="AS462" s="54" t="s">
        <v>127</v>
      </c>
      <c r="AT462" s="9">
        <f t="shared" si="271"/>
        <v>0</v>
      </c>
      <c r="AU462" s="9"/>
      <c r="AV462" s="54" t="s">
        <v>75</v>
      </c>
      <c r="AW462" s="9">
        <f t="shared" si="272"/>
        <v>0</v>
      </c>
      <c r="AX462" s="54" t="s">
        <v>79</v>
      </c>
      <c r="AY462" s="9">
        <f t="shared" si="273"/>
        <v>0</v>
      </c>
      <c r="AZ462" s="54" t="s">
        <v>89</v>
      </c>
      <c r="BA462" s="9">
        <f t="shared" si="274"/>
        <v>0</v>
      </c>
      <c r="BB462" s="54" t="s">
        <v>123</v>
      </c>
      <c r="BC462" s="9">
        <f t="shared" si="275"/>
        <v>0</v>
      </c>
      <c r="BD462" s="54" t="s">
        <v>133</v>
      </c>
      <c r="BE462" s="9">
        <f t="shared" si="276"/>
        <v>0</v>
      </c>
      <c r="BF462" s="54" t="s">
        <v>103</v>
      </c>
      <c r="BG462" s="9">
        <f t="shared" si="277"/>
        <v>0</v>
      </c>
      <c r="BH462" s="9"/>
      <c r="BI462" s="54" t="s">
        <v>75</v>
      </c>
      <c r="BJ462" s="9">
        <f t="shared" si="278"/>
        <v>0</v>
      </c>
      <c r="BK462" s="55" t="s">
        <v>79</v>
      </c>
      <c r="BL462" s="9">
        <f t="shared" si="279"/>
        <v>0</v>
      </c>
      <c r="BM462" s="54" t="s">
        <v>89</v>
      </c>
      <c r="BN462" s="9">
        <f t="shared" si="280"/>
        <v>0</v>
      </c>
      <c r="BO462" s="54" t="s">
        <v>123</v>
      </c>
      <c r="BP462" s="9">
        <f t="shared" si="281"/>
        <v>0</v>
      </c>
      <c r="BQ462" s="54" t="s">
        <v>133</v>
      </c>
      <c r="BR462" s="9">
        <f t="shared" si="282"/>
        <v>0</v>
      </c>
      <c r="BS462" s="54" t="s">
        <v>103</v>
      </c>
      <c r="BT462" s="9">
        <f t="shared" si="283"/>
        <v>0</v>
      </c>
      <c r="BU462" s="9"/>
      <c r="BV462" s="54" t="s">
        <v>136</v>
      </c>
      <c r="BW462" s="9">
        <f t="shared" si="284"/>
        <v>0</v>
      </c>
      <c r="BX462" s="55" t="s">
        <v>80</v>
      </c>
      <c r="BY462" s="9">
        <f t="shared" si="285"/>
        <v>0</v>
      </c>
      <c r="BZ462" s="54" t="s">
        <v>90</v>
      </c>
      <c r="CA462" s="9">
        <f t="shared" si="286"/>
        <v>0</v>
      </c>
      <c r="CB462" s="54" t="s">
        <v>105</v>
      </c>
      <c r="CC462" s="9">
        <f t="shared" si="287"/>
        <v>0</v>
      </c>
      <c r="CD462" s="54" t="s">
        <v>108</v>
      </c>
      <c r="CE462" s="9">
        <f t="shared" si="288"/>
        <v>0</v>
      </c>
      <c r="CF462" s="54" t="s">
        <v>126</v>
      </c>
      <c r="CG462" s="9">
        <f t="shared" si="289"/>
        <v>0</v>
      </c>
      <c r="CH462" s="9"/>
      <c r="CI462" s="54" t="s">
        <v>136</v>
      </c>
      <c r="CJ462" s="9">
        <f t="shared" si="290"/>
        <v>0</v>
      </c>
      <c r="CK462" s="55" t="s">
        <v>80</v>
      </c>
      <c r="CL462" s="9">
        <f t="shared" si="291"/>
        <v>0</v>
      </c>
      <c r="CM462" s="54" t="s">
        <v>90</v>
      </c>
      <c r="CN462" s="9">
        <f t="shared" si="292"/>
        <v>0</v>
      </c>
      <c r="CO462" s="54" t="s">
        <v>105</v>
      </c>
      <c r="CP462" s="9">
        <f t="shared" si="293"/>
        <v>0</v>
      </c>
      <c r="CQ462" s="54" t="s">
        <v>108</v>
      </c>
      <c r="CR462" s="9">
        <f t="shared" si="294"/>
        <v>0</v>
      </c>
      <c r="CS462" s="54" t="s">
        <v>126</v>
      </c>
      <c r="CT462" s="9">
        <f t="shared" si="295"/>
        <v>0</v>
      </c>
    </row>
    <row r="463" spans="1:98" x14ac:dyDescent="0.15">
      <c r="A463" s="33" t="s">
        <v>1074</v>
      </c>
      <c r="B463" s="34" t="s">
        <v>1075</v>
      </c>
      <c r="C463" s="35" t="s">
        <v>648</v>
      </c>
      <c r="D463" s="35" t="s">
        <v>52</v>
      </c>
      <c r="E463" s="9"/>
      <c r="F463" s="36"/>
      <c r="G463" s="33">
        <v>85</v>
      </c>
      <c r="H463" s="9">
        <v>55</v>
      </c>
      <c r="I463" s="9">
        <v>46</v>
      </c>
      <c r="J463" s="9">
        <v>49.5</v>
      </c>
      <c r="K463" s="9">
        <v>52</v>
      </c>
      <c r="L463" s="9">
        <v>45</v>
      </c>
      <c r="M463" s="4">
        <f t="shared" si="259"/>
        <v>332.5</v>
      </c>
      <c r="N463" s="33"/>
      <c r="O463" s="9">
        <f>IF($D463="理科",IF(AND($M463&gt;='高考-分数线'!$C$2,$G463&gt;='高考-分数线'!$D$2),36,IF($G463&gt;='高考-分数线'!$D$2,18,0)),IF($D463="文科",IF(AND($M463&gt;='高考-分数线'!$C$3,$G463&gt;='高考-分数线'!$D$3),36,IF($G463&gt;='高考-分数线'!$D$3,18,0))))</f>
        <v>0</v>
      </c>
      <c r="P463" s="9">
        <f>IF($D463="理科",IF(AND($M463&gt;='高考-分数线'!$C$2,H463&gt;='高考-分数线'!$E$2),36,IF(H463&gt;='高考-分数线'!$E$2,18,0)),IF($D463="文科",IF(AND($M463&gt;='高考-分数线'!$C$3,H463&gt;='高考-分数线'!$E$3),36,IF(H463&gt;='高考-分数线'!$E$3,18,0))))</f>
        <v>0</v>
      </c>
      <c r="Q463" s="9">
        <f>IF($D463="理科",IF(AND($M463&gt;='高考-分数线'!$C$2,I463&gt;='高考-分数线'!$F$2),36,IF(I463&gt;='高考-分数线'!$F$2,18,0)),IF($D463="文科",IF(AND($M463&gt;='高考-分数线'!$C$3,I463&gt;='高考-分数线'!$F$3),36,IF(I463&gt;='高考-分数线'!$F$3,18,0))))</f>
        <v>0</v>
      </c>
      <c r="R463" s="9">
        <f>IF($D463="理科",IF(AND($M463&gt;='高考-分数线'!$C$2,J463&gt;='高考-分数线'!$G$2),36,IF(J463&gt;='高考-分数线'!$G$2,18,0)),IF($D463="文科",IF(AND($M463&gt;='高考-分数线'!$C$3,J463&gt;='高考-分数线'!$G$3),36,IF(J463&gt;='高考-分数线'!$G$3,18,0))))</f>
        <v>0</v>
      </c>
      <c r="S463" s="9">
        <f>IF($D463="理科",IF(AND($M463&gt;='高考-分数线'!$C$2,K463&gt;='高考-分数线'!$H$2),36,IF(K463&gt;='高考-分数线'!$H$2,18,0)),IF($D463="文科",IF(AND($M463&gt;='高考-分数线'!$C$3,K463&gt;='高考-分数线'!$H$3),36,IF(K463&gt;='高考-分数线'!$H$3,18,0))))</f>
        <v>0</v>
      </c>
      <c r="T463" s="9">
        <f>IF($D463="理科",IF(AND($M463&gt;='高考-分数线'!$C$2,L463&gt;='高考-分数线'!$I$2),36,IF(L463&gt;='高考-分数线'!$I$2,18,0)),IF($D463="文科",IF(AND($M463&gt;='高考-分数线'!$C$3,L463&gt;='高考-分数线'!$I$3),36,IF(L463&gt;='高考-分数线'!$I$3,18,0))))</f>
        <v>0</v>
      </c>
      <c r="U463" s="33"/>
      <c r="V463" s="54" t="s">
        <v>78</v>
      </c>
      <c r="W463" s="9">
        <f t="shared" si="260"/>
        <v>0</v>
      </c>
      <c r="X463" s="54" t="s">
        <v>79</v>
      </c>
      <c r="Y463" s="9">
        <f t="shared" si="261"/>
        <v>0</v>
      </c>
      <c r="Z463" s="54" t="s">
        <v>86</v>
      </c>
      <c r="AA463" s="9">
        <f t="shared" si="262"/>
        <v>0</v>
      </c>
      <c r="AB463" s="54" t="s">
        <v>105</v>
      </c>
      <c r="AC463" s="9">
        <f t="shared" si="263"/>
        <v>0</v>
      </c>
      <c r="AD463" s="54" t="s">
        <v>110</v>
      </c>
      <c r="AE463" s="9">
        <f t="shared" si="264"/>
        <v>0</v>
      </c>
      <c r="AF463" s="54" t="s">
        <v>112</v>
      </c>
      <c r="AG463" s="9">
        <f t="shared" si="265"/>
        <v>0</v>
      </c>
      <c r="AH463" s="9"/>
      <c r="AI463" s="9" t="s">
        <v>77</v>
      </c>
      <c r="AJ463" s="9">
        <f t="shared" si="266"/>
        <v>0</v>
      </c>
      <c r="AK463" s="55" t="s">
        <v>80</v>
      </c>
      <c r="AL463" s="9">
        <f t="shared" si="267"/>
        <v>0</v>
      </c>
      <c r="AM463" s="9" t="s">
        <v>90</v>
      </c>
      <c r="AN463" s="9">
        <f t="shared" si="268"/>
        <v>0</v>
      </c>
      <c r="AO463" s="54" t="s">
        <v>123</v>
      </c>
      <c r="AP463" s="9">
        <f t="shared" si="269"/>
        <v>0</v>
      </c>
      <c r="AQ463" s="54" t="s">
        <v>111</v>
      </c>
      <c r="AR463" s="9">
        <f t="shared" si="270"/>
        <v>0</v>
      </c>
      <c r="AS463" s="54" t="s">
        <v>103</v>
      </c>
      <c r="AT463" s="9">
        <f t="shared" si="271"/>
        <v>0</v>
      </c>
      <c r="AU463" s="9"/>
      <c r="AV463" s="54" t="s">
        <v>73</v>
      </c>
      <c r="AW463" s="9">
        <f t="shared" si="272"/>
        <v>0</v>
      </c>
      <c r="AX463" s="54" t="s">
        <v>132</v>
      </c>
      <c r="AY463" s="9">
        <f t="shared" si="273"/>
        <v>0</v>
      </c>
      <c r="AZ463" s="54" t="s">
        <v>86</v>
      </c>
      <c r="BA463" s="9">
        <f t="shared" si="274"/>
        <v>0</v>
      </c>
      <c r="BB463" s="54" t="s">
        <v>123</v>
      </c>
      <c r="BC463" s="9">
        <f t="shared" si="275"/>
        <v>0</v>
      </c>
      <c r="BD463" s="54" t="s">
        <v>111</v>
      </c>
      <c r="BE463" s="9">
        <f t="shared" si="276"/>
        <v>0</v>
      </c>
      <c r="BF463" s="54" t="s">
        <v>103</v>
      </c>
      <c r="BG463" s="9">
        <f t="shared" si="277"/>
        <v>0</v>
      </c>
      <c r="BH463" s="9"/>
      <c r="BI463" s="54" t="s">
        <v>73</v>
      </c>
      <c r="BJ463" s="9">
        <f t="shared" si="278"/>
        <v>0</v>
      </c>
      <c r="BK463" s="55" t="s">
        <v>132</v>
      </c>
      <c r="BL463" s="9">
        <f t="shared" si="279"/>
        <v>0</v>
      </c>
      <c r="BM463" s="54" t="s">
        <v>86</v>
      </c>
      <c r="BN463" s="9">
        <f t="shared" si="280"/>
        <v>0</v>
      </c>
      <c r="BO463" s="54" t="s">
        <v>123</v>
      </c>
      <c r="BP463" s="9">
        <f t="shared" si="281"/>
        <v>0</v>
      </c>
      <c r="BQ463" s="54" t="s">
        <v>111</v>
      </c>
      <c r="BR463" s="9">
        <f t="shared" si="282"/>
        <v>0</v>
      </c>
      <c r="BS463" s="54" t="s">
        <v>103</v>
      </c>
      <c r="BT463" s="9">
        <f t="shared" si="283"/>
        <v>0</v>
      </c>
      <c r="BU463" s="9"/>
      <c r="BV463" s="54" t="s">
        <v>74</v>
      </c>
      <c r="BW463" s="9">
        <f t="shared" si="284"/>
        <v>0</v>
      </c>
      <c r="BX463" s="55" t="s">
        <v>139</v>
      </c>
      <c r="BY463" s="9">
        <f t="shared" si="285"/>
        <v>0</v>
      </c>
      <c r="BZ463" s="54" t="s">
        <v>86</v>
      </c>
      <c r="CA463" s="9">
        <f t="shared" si="286"/>
        <v>0</v>
      </c>
      <c r="CB463" s="54" t="s">
        <v>123</v>
      </c>
      <c r="CC463" s="9">
        <f t="shared" si="287"/>
        <v>0</v>
      </c>
      <c r="CD463" s="54" t="s">
        <v>111</v>
      </c>
      <c r="CE463" s="9">
        <f t="shared" si="288"/>
        <v>0</v>
      </c>
      <c r="CF463" s="54" t="s">
        <v>126</v>
      </c>
      <c r="CG463" s="9">
        <f t="shared" si="289"/>
        <v>0</v>
      </c>
      <c r="CH463" s="9"/>
      <c r="CI463" s="54" t="s">
        <v>74</v>
      </c>
      <c r="CJ463" s="9">
        <f t="shared" si="290"/>
        <v>0</v>
      </c>
      <c r="CK463" s="55" t="s">
        <v>139</v>
      </c>
      <c r="CL463" s="9">
        <f t="shared" si="291"/>
        <v>0</v>
      </c>
      <c r="CM463" s="54" t="s">
        <v>86</v>
      </c>
      <c r="CN463" s="9">
        <f t="shared" si="292"/>
        <v>0</v>
      </c>
      <c r="CO463" s="54" t="s">
        <v>123</v>
      </c>
      <c r="CP463" s="9">
        <f t="shared" si="293"/>
        <v>0</v>
      </c>
      <c r="CQ463" s="54" t="s">
        <v>111</v>
      </c>
      <c r="CR463" s="9">
        <f t="shared" si="294"/>
        <v>0</v>
      </c>
      <c r="CS463" s="54" t="s">
        <v>126</v>
      </c>
      <c r="CT463" s="9">
        <f t="shared" si="295"/>
        <v>0</v>
      </c>
    </row>
    <row r="464" spans="1:98" x14ac:dyDescent="0.15">
      <c r="A464" s="33" t="s">
        <v>1076</v>
      </c>
      <c r="B464" s="34" t="s">
        <v>1077</v>
      </c>
      <c r="C464" s="35" t="s">
        <v>170</v>
      </c>
      <c r="D464" s="35" t="s">
        <v>52</v>
      </c>
      <c r="E464" s="9"/>
      <c r="F464" s="36"/>
      <c r="G464" s="33">
        <v>95</v>
      </c>
      <c r="H464" s="9">
        <v>36</v>
      </c>
      <c r="I464" s="9">
        <v>61</v>
      </c>
      <c r="J464" s="9">
        <v>55</v>
      </c>
      <c r="K464" s="9">
        <v>41</v>
      </c>
      <c r="L464" s="9">
        <v>44</v>
      </c>
      <c r="M464" s="4">
        <f t="shared" si="259"/>
        <v>332</v>
      </c>
      <c r="N464" s="33"/>
      <c r="O464" s="9">
        <f>IF($D464="理科",IF(AND($M464&gt;='高考-分数线'!$C$2,$G464&gt;='高考-分数线'!$D$2),36,IF($G464&gt;='高考-分数线'!$D$2,18,0)),IF($D464="文科",IF(AND($M464&gt;='高考-分数线'!$C$3,$G464&gt;='高考-分数线'!$D$3),36,IF($G464&gt;='高考-分数线'!$D$3,18,0))))</f>
        <v>0</v>
      </c>
      <c r="P464" s="9">
        <f>IF($D464="理科",IF(AND($M464&gt;='高考-分数线'!$C$2,H464&gt;='高考-分数线'!$E$2),36,IF(H464&gt;='高考-分数线'!$E$2,18,0)),IF($D464="文科",IF(AND($M464&gt;='高考-分数线'!$C$3,H464&gt;='高考-分数线'!$E$3),36,IF(H464&gt;='高考-分数线'!$E$3,18,0))))</f>
        <v>0</v>
      </c>
      <c r="Q464" s="9">
        <f>IF($D464="理科",IF(AND($M464&gt;='高考-分数线'!$C$2,I464&gt;='高考-分数线'!$F$2),36,IF(I464&gt;='高考-分数线'!$F$2,18,0)),IF($D464="文科",IF(AND($M464&gt;='高考-分数线'!$C$3,I464&gt;='高考-分数线'!$F$3),36,IF(I464&gt;='高考-分数线'!$F$3,18,0))))</f>
        <v>0</v>
      </c>
      <c r="R464" s="9">
        <f>IF($D464="理科",IF(AND($M464&gt;='高考-分数线'!$C$2,J464&gt;='高考-分数线'!$G$2),36,IF(J464&gt;='高考-分数线'!$G$2,18,0)),IF($D464="文科",IF(AND($M464&gt;='高考-分数线'!$C$3,J464&gt;='高考-分数线'!$G$3),36,IF(J464&gt;='高考-分数线'!$G$3,18,0))))</f>
        <v>0</v>
      </c>
      <c r="S464" s="9">
        <f>IF($D464="理科",IF(AND($M464&gt;='高考-分数线'!$C$2,K464&gt;='高考-分数线'!$H$2),36,IF(K464&gt;='高考-分数线'!$H$2,18,0)),IF($D464="文科",IF(AND($M464&gt;='高考-分数线'!$C$3,K464&gt;='高考-分数线'!$H$3),36,IF(K464&gt;='高考-分数线'!$H$3,18,0))))</f>
        <v>0</v>
      </c>
      <c r="T464" s="9">
        <f>IF($D464="理科",IF(AND($M464&gt;='高考-分数线'!$C$2,L464&gt;='高考-分数线'!$I$2),36,IF(L464&gt;='高考-分数线'!$I$2,18,0)),IF($D464="文科",IF(AND($M464&gt;='高考-分数线'!$C$3,L464&gt;='高考-分数线'!$I$3),36,IF(L464&gt;='高考-分数线'!$I$3,18,0))))</f>
        <v>0</v>
      </c>
      <c r="U464" s="33"/>
      <c r="V464" s="54" t="s">
        <v>77</v>
      </c>
      <c r="W464" s="9">
        <f t="shared" si="260"/>
        <v>0</v>
      </c>
      <c r="X464" s="54" t="s">
        <v>81</v>
      </c>
      <c r="Y464" s="9">
        <f t="shared" si="261"/>
        <v>0</v>
      </c>
      <c r="Z464" s="54" t="s">
        <v>90</v>
      </c>
      <c r="AA464" s="9">
        <f t="shared" si="262"/>
        <v>0</v>
      </c>
      <c r="AB464" s="54" t="s">
        <v>123</v>
      </c>
      <c r="AC464" s="9">
        <f t="shared" si="263"/>
        <v>0</v>
      </c>
      <c r="AD464" s="54" t="s">
        <v>110</v>
      </c>
      <c r="AE464" s="9">
        <f t="shared" si="264"/>
        <v>0</v>
      </c>
      <c r="AF464" s="54" t="s">
        <v>103</v>
      </c>
      <c r="AG464" s="9">
        <f t="shared" si="265"/>
        <v>0</v>
      </c>
      <c r="AH464" s="9"/>
      <c r="AI464" s="9" t="s">
        <v>76</v>
      </c>
      <c r="AJ464" s="9">
        <f t="shared" si="266"/>
        <v>0</v>
      </c>
      <c r="AK464" s="55" t="s">
        <v>80</v>
      </c>
      <c r="AL464" s="9">
        <f t="shared" si="267"/>
        <v>0</v>
      </c>
      <c r="AM464" s="9" t="s">
        <v>89</v>
      </c>
      <c r="AN464" s="9">
        <f t="shared" si="268"/>
        <v>0</v>
      </c>
      <c r="AO464" s="54" t="s">
        <v>123</v>
      </c>
      <c r="AP464" s="9">
        <f t="shared" si="269"/>
        <v>0</v>
      </c>
      <c r="AQ464" s="54" t="s">
        <v>110</v>
      </c>
      <c r="AR464" s="9">
        <f t="shared" si="270"/>
        <v>0</v>
      </c>
      <c r="AS464" s="54" t="s">
        <v>127</v>
      </c>
      <c r="AT464" s="9">
        <f t="shared" si="271"/>
        <v>0</v>
      </c>
      <c r="AU464" s="9"/>
      <c r="AV464" s="54" t="s">
        <v>73</v>
      </c>
      <c r="AW464" s="9">
        <f t="shared" si="272"/>
        <v>0</v>
      </c>
      <c r="AX464" s="54" t="s">
        <v>132</v>
      </c>
      <c r="AY464" s="9">
        <f t="shared" si="273"/>
        <v>0</v>
      </c>
      <c r="AZ464" s="54" t="s">
        <v>90</v>
      </c>
      <c r="BA464" s="9">
        <f t="shared" si="274"/>
        <v>0</v>
      </c>
      <c r="BB464" s="54" t="s">
        <v>105</v>
      </c>
      <c r="BC464" s="9">
        <f t="shared" si="275"/>
        <v>0</v>
      </c>
      <c r="BD464" s="54" t="s">
        <v>111</v>
      </c>
      <c r="BE464" s="9">
        <f t="shared" si="276"/>
        <v>0</v>
      </c>
      <c r="BF464" s="54" t="s">
        <v>112</v>
      </c>
      <c r="BG464" s="9">
        <f t="shared" si="277"/>
        <v>0</v>
      </c>
      <c r="BH464" s="9"/>
      <c r="BI464" s="54" t="s">
        <v>73</v>
      </c>
      <c r="BJ464" s="9">
        <f t="shared" si="278"/>
        <v>0</v>
      </c>
      <c r="BK464" s="55" t="s">
        <v>132</v>
      </c>
      <c r="BL464" s="9">
        <f t="shared" si="279"/>
        <v>0</v>
      </c>
      <c r="BM464" s="54" t="s">
        <v>90</v>
      </c>
      <c r="BN464" s="9">
        <f t="shared" si="280"/>
        <v>0</v>
      </c>
      <c r="BO464" s="54" t="s">
        <v>105</v>
      </c>
      <c r="BP464" s="9">
        <f t="shared" si="281"/>
        <v>0</v>
      </c>
      <c r="BQ464" s="54" t="s">
        <v>111</v>
      </c>
      <c r="BR464" s="9">
        <f t="shared" si="282"/>
        <v>0</v>
      </c>
      <c r="BS464" s="54" t="s">
        <v>112</v>
      </c>
      <c r="BT464" s="9">
        <f t="shared" si="283"/>
        <v>0</v>
      </c>
      <c r="BU464" s="9"/>
      <c r="BV464" s="54" t="s">
        <v>136</v>
      </c>
      <c r="BW464" s="9">
        <f t="shared" si="284"/>
        <v>0</v>
      </c>
      <c r="BX464" s="55" t="s">
        <v>80</v>
      </c>
      <c r="BY464" s="9">
        <f t="shared" si="285"/>
        <v>0</v>
      </c>
      <c r="BZ464" s="54" t="s">
        <v>90</v>
      </c>
      <c r="CA464" s="9">
        <f t="shared" si="286"/>
        <v>0</v>
      </c>
      <c r="CB464" s="54" t="s">
        <v>105</v>
      </c>
      <c r="CC464" s="9">
        <f t="shared" si="287"/>
        <v>0</v>
      </c>
      <c r="CD464" s="54" t="s">
        <v>108</v>
      </c>
      <c r="CE464" s="9">
        <f t="shared" si="288"/>
        <v>0</v>
      </c>
      <c r="CF464" s="54" t="s">
        <v>126</v>
      </c>
      <c r="CG464" s="9">
        <f t="shared" si="289"/>
        <v>0</v>
      </c>
      <c r="CH464" s="9"/>
      <c r="CI464" s="54" t="s">
        <v>136</v>
      </c>
      <c r="CJ464" s="9">
        <f t="shared" si="290"/>
        <v>0</v>
      </c>
      <c r="CK464" s="55" t="s">
        <v>80</v>
      </c>
      <c r="CL464" s="9">
        <f t="shared" si="291"/>
        <v>0</v>
      </c>
      <c r="CM464" s="54" t="s">
        <v>90</v>
      </c>
      <c r="CN464" s="9">
        <f t="shared" si="292"/>
        <v>0</v>
      </c>
      <c r="CO464" s="54" t="s">
        <v>105</v>
      </c>
      <c r="CP464" s="9">
        <f t="shared" si="293"/>
        <v>0</v>
      </c>
      <c r="CQ464" s="54" t="s">
        <v>108</v>
      </c>
      <c r="CR464" s="9">
        <f t="shared" si="294"/>
        <v>0</v>
      </c>
      <c r="CS464" s="54" t="s">
        <v>126</v>
      </c>
      <c r="CT464" s="9">
        <f t="shared" si="295"/>
        <v>0</v>
      </c>
    </row>
    <row r="465" spans="1:98" x14ac:dyDescent="0.15">
      <c r="A465" s="33" t="s">
        <v>1078</v>
      </c>
      <c r="B465" s="34" t="s">
        <v>1079</v>
      </c>
      <c r="C465" s="35" t="s">
        <v>170</v>
      </c>
      <c r="D465" s="35" t="s">
        <v>52</v>
      </c>
      <c r="E465" s="9"/>
      <c r="F465" s="36"/>
      <c r="G465" s="33">
        <v>86</v>
      </c>
      <c r="H465" s="9">
        <v>39</v>
      </c>
      <c r="I465" s="9">
        <v>55</v>
      </c>
      <c r="J465" s="9">
        <v>50.5</v>
      </c>
      <c r="K465" s="9">
        <v>43</v>
      </c>
      <c r="L465" s="9">
        <v>58</v>
      </c>
      <c r="M465" s="4">
        <f t="shared" si="259"/>
        <v>331.5</v>
      </c>
      <c r="N465" s="33"/>
      <c r="O465" s="9">
        <f>IF($D465="理科",IF(AND($M465&gt;='高考-分数线'!$C$2,$G465&gt;='高考-分数线'!$D$2),36,IF($G465&gt;='高考-分数线'!$D$2,18,0)),IF($D465="文科",IF(AND($M465&gt;='高考-分数线'!$C$3,$G465&gt;='高考-分数线'!$D$3),36,IF($G465&gt;='高考-分数线'!$D$3,18,0))))</f>
        <v>0</v>
      </c>
      <c r="P465" s="9">
        <f>IF($D465="理科",IF(AND($M465&gt;='高考-分数线'!$C$2,H465&gt;='高考-分数线'!$E$2),36,IF(H465&gt;='高考-分数线'!$E$2,18,0)),IF($D465="文科",IF(AND($M465&gt;='高考-分数线'!$C$3,H465&gt;='高考-分数线'!$E$3),36,IF(H465&gt;='高考-分数线'!$E$3,18,0))))</f>
        <v>0</v>
      </c>
      <c r="Q465" s="9">
        <f>IF($D465="理科",IF(AND($M465&gt;='高考-分数线'!$C$2,I465&gt;='高考-分数线'!$F$2),36,IF(I465&gt;='高考-分数线'!$F$2,18,0)),IF($D465="文科",IF(AND($M465&gt;='高考-分数线'!$C$3,I465&gt;='高考-分数线'!$F$3),36,IF(I465&gt;='高考-分数线'!$F$3,18,0))))</f>
        <v>0</v>
      </c>
      <c r="R465" s="9">
        <f>IF($D465="理科",IF(AND($M465&gt;='高考-分数线'!$C$2,J465&gt;='高考-分数线'!$G$2),36,IF(J465&gt;='高考-分数线'!$G$2,18,0)),IF($D465="文科",IF(AND($M465&gt;='高考-分数线'!$C$3,J465&gt;='高考-分数线'!$G$3),36,IF(J465&gt;='高考-分数线'!$G$3,18,0))))</f>
        <v>0</v>
      </c>
      <c r="S465" s="9">
        <f>IF($D465="理科",IF(AND($M465&gt;='高考-分数线'!$C$2,K465&gt;='高考-分数线'!$H$2),36,IF(K465&gt;='高考-分数线'!$H$2,18,0)),IF($D465="文科",IF(AND($M465&gt;='高考-分数线'!$C$3,K465&gt;='高考-分数线'!$H$3),36,IF(K465&gt;='高考-分数线'!$H$3,18,0))))</f>
        <v>0</v>
      </c>
      <c r="T465" s="9">
        <f>IF($D465="理科",IF(AND($M465&gt;='高考-分数线'!$C$2,L465&gt;='高考-分数线'!$I$2),36,IF(L465&gt;='高考-分数线'!$I$2,18,0)),IF($D465="文科",IF(AND($M465&gt;='高考-分数线'!$C$3,L465&gt;='高考-分数线'!$I$3),36,IF(L465&gt;='高考-分数线'!$I$3,18,0))))</f>
        <v>0</v>
      </c>
      <c r="U465" s="33"/>
      <c r="V465" s="54" t="s">
        <v>75</v>
      </c>
      <c r="W465" s="9">
        <f t="shared" si="260"/>
        <v>0</v>
      </c>
      <c r="X465" s="54" t="s">
        <v>80</v>
      </c>
      <c r="Y465" s="9">
        <f t="shared" si="261"/>
        <v>0</v>
      </c>
      <c r="Z465" s="54" t="s">
        <v>89</v>
      </c>
      <c r="AA465" s="9">
        <f t="shared" si="262"/>
        <v>0</v>
      </c>
      <c r="AB465" s="54" t="s">
        <v>123</v>
      </c>
      <c r="AC465" s="9">
        <f t="shared" si="263"/>
        <v>0</v>
      </c>
      <c r="AD465" s="54" t="s">
        <v>111</v>
      </c>
      <c r="AE465" s="9">
        <f t="shared" si="264"/>
        <v>0</v>
      </c>
      <c r="AF465" s="54" t="s">
        <v>103</v>
      </c>
      <c r="AG465" s="9">
        <f t="shared" si="265"/>
        <v>0</v>
      </c>
      <c r="AH465" s="9"/>
      <c r="AI465" s="9" t="s">
        <v>77</v>
      </c>
      <c r="AJ465" s="9">
        <f t="shared" si="266"/>
        <v>0</v>
      </c>
      <c r="AK465" s="55" t="s">
        <v>80</v>
      </c>
      <c r="AL465" s="9">
        <f t="shared" si="267"/>
        <v>0</v>
      </c>
      <c r="AM465" s="9" t="s">
        <v>90</v>
      </c>
      <c r="AN465" s="9">
        <f t="shared" si="268"/>
        <v>0</v>
      </c>
      <c r="AO465" s="54" t="s">
        <v>123</v>
      </c>
      <c r="AP465" s="9">
        <f t="shared" si="269"/>
        <v>0</v>
      </c>
      <c r="AQ465" s="54" t="s">
        <v>110</v>
      </c>
      <c r="AR465" s="9">
        <f t="shared" si="270"/>
        <v>0</v>
      </c>
      <c r="AS465" s="54" t="s">
        <v>103</v>
      </c>
      <c r="AT465" s="9">
        <f t="shared" si="271"/>
        <v>0</v>
      </c>
      <c r="AU465" s="9"/>
      <c r="AV465" s="54" t="s">
        <v>77</v>
      </c>
      <c r="AW465" s="9">
        <f t="shared" si="272"/>
        <v>0</v>
      </c>
      <c r="AX465" s="54" t="s">
        <v>80</v>
      </c>
      <c r="AY465" s="9">
        <f t="shared" si="273"/>
        <v>0</v>
      </c>
      <c r="AZ465" s="54" t="s">
        <v>90</v>
      </c>
      <c r="BA465" s="9">
        <f t="shared" si="274"/>
        <v>0</v>
      </c>
      <c r="BB465" s="54" t="s">
        <v>123</v>
      </c>
      <c r="BC465" s="9">
        <f t="shared" si="275"/>
        <v>0</v>
      </c>
      <c r="BD465" s="54" t="s">
        <v>128</v>
      </c>
      <c r="BE465" s="9">
        <f t="shared" si="276"/>
        <v>0</v>
      </c>
      <c r="BF465" s="54" t="s">
        <v>112</v>
      </c>
      <c r="BG465" s="9">
        <f t="shared" si="277"/>
        <v>0</v>
      </c>
      <c r="BH465" s="9"/>
      <c r="BI465" s="54" t="s">
        <v>77</v>
      </c>
      <c r="BJ465" s="9">
        <f t="shared" si="278"/>
        <v>0</v>
      </c>
      <c r="BK465" s="55" t="s">
        <v>80</v>
      </c>
      <c r="BL465" s="9">
        <f t="shared" si="279"/>
        <v>0</v>
      </c>
      <c r="BM465" s="54" t="s">
        <v>90</v>
      </c>
      <c r="BN465" s="9">
        <f t="shared" si="280"/>
        <v>0</v>
      </c>
      <c r="BO465" s="54" t="s">
        <v>123</v>
      </c>
      <c r="BP465" s="9">
        <f t="shared" si="281"/>
        <v>0</v>
      </c>
      <c r="BQ465" s="54" t="s">
        <v>128</v>
      </c>
      <c r="BR465" s="9">
        <f t="shared" si="282"/>
        <v>0</v>
      </c>
      <c r="BS465" s="54" t="s">
        <v>112</v>
      </c>
      <c r="BT465" s="9">
        <f t="shared" si="283"/>
        <v>0</v>
      </c>
      <c r="BU465" s="9"/>
      <c r="BV465" s="54" t="s">
        <v>75</v>
      </c>
      <c r="BW465" s="9">
        <f t="shared" si="284"/>
        <v>0</v>
      </c>
      <c r="BX465" s="55" t="s">
        <v>139</v>
      </c>
      <c r="BY465" s="9">
        <f t="shared" si="285"/>
        <v>0</v>
      </c>
      <c r="BZ465" s="54" t="s">
        <v>89</v>
      </c>
      <c r="CA465" s="9">
        <f t="shared" si="286"/>
        <v>0</v>
      </c>
      <c r="CB465" s="54" t="s">
        <v>123</v>
      </c>
      <c r="CC465" s="9">
        <f t="shared" si="287"/>
        <v>0</v>
      </c>
      <c r="CD465" s="54" t="s">
        <v>111</v>
      </c>
      <c r="CE465" s="9">
        <f t="shared" si="288"/>
        <v>0</v>
      </c>
      <c r="CF465" s="54" t="s">
        <v>126</v>
      </c>
      <c r="CG465" s="9">
        <f t="shared" si="289"/>
        <v>0</v>
      </c>
      <c r="CH465" s="9"/>
      <c r="CI465" s="54" t="s">
        <v>75</v>
      </c>
      <c r="CJ465" s="9">
        <f t="shared" si="290"/>
        <v>0</v>
      </c>
      <c r="CK465" s="55" t="s">
        <v>139</v>
      </c>
      <c r="CL465" s="9">
        <f t="shared" si="291"/>
        <v>0</v>
      </c>
      <c r="CM465" s="54" t="s">
        <v>89</v>
      </c>
      <c r="CN465" s="9">
        <f t="shared" si="292"/>
        <v>0</v>
      </c>
      <c r="CO465" s="54" t="s">
        <v>123</v>
      </c>
      <c r="CP465" s="9">
        <f t="shared" si="293"/>
        <v>0</v>
      </c>
      <c r="CQ465" s="54" t="s">
        <v>111</v>
      </c>
      <c r="CR465" s="9">
        <f t="shared" si="294"/>
        <v>0</v>
      </c>
      <c r="CS465" s="54" t="s">
        <v>126</v>
      </c>
      <c r="CT465" s="9">
        <f t="shared" si="295"/>
        <v>0</v>
      </c>
    </row>
    <row r="466" spans="1:98" x14ac:dyDescent="0.15">
      <c r="A466" s="33" t="s">
        <v>1080</v>
      </c>
      <c r="B466" s="34" t="s">
        <v>1081</v>
      </c>
      <c r="C466" s="35" t="s">
        <v>170</v>
      </c>
      <c r="D466" s="35" t="s">
        <v>52</v>
      </c>
      <c r="E466" s="9"/>
      <c r="F466" s="36"/>
      <c r="G466" s="33">
        <v>99</v>
      </c>
      <c r="H466" s="9">
        <v>44</v>
      </c>
      <c r="I466" s="9">
        <v>49</v>
      </c>
      <c r="J466" s="9">
        <v>35.5</v>
      </c>
      <c r="K466" s="9">
        <v>52</v>
      </c>
      <c r="L466" s="9">
        <v>49</v>
      </c>
      <c r="M466" s="4">
        <f t="shared" si="259"/>
        <v>328.5</v>
      </c>
      <c r="N466" s="33"/>
      <c r="O466" s="9">
        <f>IF($D466="理科",IF(AND($M466&gt;='高考-分数线'!$C$2,$G466&gt;='高考-分数线'!$D$2),36,IF($G466&gt;='高考-分数线'!$D$2,18,0)),IF($D466="文科",IF(AND($M466&gt;='高考-分数线'!$C$3,$G466&gt;='高考-分数线'!$D$3),36,IF($G466&gt;='高考-分数线'!$D$3,18,0))))</f>
        <v>0</v>
      </c>
      <c r="P466" s="9">
        <f>IF($D466="理科",IF(AND($M466&gt;='高考-分数线'!$C$2,H466&gt;='高考-分数线'!$E$2),36,IF(H466&gt;='高考-分数线'!$E$2,18,0)),IF($D466="文科",IF(AND($M466&gt;='高考-分数线'!$C$3,H466&gt;='高考-分数线'!$E$3),36,IF(H466&gt;='高考-分数线'!$E$3,18,0))))</f>
        <v>0</v>
      </c>
      <c r="Q466" s="9">
        <f>IF($D466="理科",IF(AND($M466&gt;='高考-分数线'!$C$2,I466&gt;='高考-分数线'!$F$2),36,IF(I466&gt;='高考-分数线'!$F$2,18,0)),IF($D466="文科",IF(AND($M466&gt;='高考-分数线'!$C$3,I466&gt;='高考-分数线'!$F$3),36,IF(I466&gt;='高考-分数线'!$F$3,18,0))))</f>
        <v>0</v>
      </c>
      <c r="R466" s="9">
        <f>IF($D466="理科",IF(AND($M466&gt;='高考-分数线'!$C$2,J466&gt;='高考-分数线'!$G$2),36,IF(J466&gt;='高考-分数线'!$G$2,18,0)),IF($D466="文科",IF(AND($M466&gt;='高考-分数线'!$C$3,J466&gt;='高考-分数线'!$G$3),36,IF(J466&gt;='高考-分数线'!$G$3,18,0))))</f>
        <v>0</v>
      </c>
      <c r="S466" s="9">
        <f>IF($D466="理科",IF(AND($M466&gt;='高考-分数线'!$C$2,K466&gt;='高考-分数线'!$H$2),36,IF(K466&gt;='高考-分数线'!$H$2,18,0)),IF($D466="文科",IF(AND($M466&gt;='高考-分数线'!$C$3,K466&gt;='高考-分数线'!$H$3),36,IF(K466&gt;='高考-分数线'!$H$3,18,0))))</f>
        <v>0</v>
      </c>
      <c r="T466" s="9">
        <f>IF($D466="理科",IF(AND($M466&gt;='高考-分数线'!$C$2,L466&gt;='高考-分数线'!$I$2),36,IF(L466&gt;='高考-分数线'!$I$2,18,0)),IF($D466="文科",IF(AND($M466&gt;='高考-分数线'!$C$3,L466&gt;='高考-分数线'!$I$3),36,IF(L466&gt;='高考-分数线'!$I$3,18,0))))</f>
        <v>0</v>
      </c>
      <c r="U466" s="33"/>
      <c r="V466" s="54" t="s">
        <v>74</v>
      </c>
      <c r="W466" s="9">
        <f t="shared" si="260"/>
        <v>0</v>
      </c>
      <c r="X466" s="54" t="s">
        <v>79</v>
      </c>
      <c r="Y466" s="9">
        <f t="shared" si="261"/>
        <v>0</v>
      </c>
      <c r="Z466" s="54" t="s">
        <v>86</v>
      </c>
      <c r="AA466" s="9">
        <f t="shared" si="262"/>
        <v>0</v>
      </c>
      <c r="AB466" s="54" t="s">
        <v>107</v>
      </c>
      <c r="AC466" s="9">
        <f t="shared" si="263"/>
        <v>0</v>
      </c>
      <c r="AD466" s="54" t="s">
        <v>110</v>
      </c>
      <c r="AE466" s="9">
        <f t="shared" si="264"/>
        <v>0</v>
      </c>
      <c r="AF466" s="54" t="s">
        <v>103</v>
      </c>
      <c r="AG466" s="9">
        <f t="shared" si="265"/>
        <v>0</v>
      </c>
      <c r="AH466" s="9"/>
      <c r="AI466" s="9" t="s">
        <v>73</v>
      </c>
      <c r="AJ466" s="9">
        <f t="shared" si="266"/>
        <v>0</v>
      </c>
      <c r="AK466" s="55" t="s">
        <v>79</v>
      </c>
      <c r="AL466" s="9">
        <f t="shared" si="267"/>
        <v>0</v>
      </c>
      <c r="AM466" s="9" t="s">
        <v>85</v>
      </c>
      <c r="AN466" s="9">
        <f t="shared" si="268"/>
        <v>0</v>
      </c>
      <c r="AO466" s="54" t="s">
        <v>105</v>
      </c>
      <c r="AP466" s="9">
        <f t="shared" si="269"/>
        <v>0</v>
      </c>
      <c r="AQ466" s="54" t="s">
        <v>111</v>
      </c>
      <c r="AR466" s="9">
        <f t="shared" si="270"/>
        <v>0</v>
      </c>
      <c r="AS466" s="54" t="s">
        <v>103</v>
      </c>
      <c r="AT466" s="9">
        <f t="shared" si="271"/>
        <v>0</v>
      </c>
      <c r="AU466" s="9"/>
      <c r="AV466" s="54" t="s">
        <v>77</v>
      </c>
      <c r="AW466" s="9">
        <f t="shared" si="272"/>
        <v>0</v>
      </c>
      <c r="AX466" s="54" t="s">
        <v>80</v>
      </c>
      <c r="AY466" s="9">
        <f t="shared" si="273"/>
        <v>0</v>
      </c>
      <c r="AZ466" s="54" t="s">
        <v>90</v>
      </c>
      <c r="BA466" s="9">
        <f t="shared" si="274"/>
        <v>0</v>
      </c>
      <c r="BB466" s="54" t="s">
        <v>123</v>
      </c>
      <c r="BC466" s="9">
        <f t="shared" si="275"/>
        <v>0</v>
      </c>
      <c r="BD466" s="54" t="s">
        <v>133</v>
      </c>
      <c r="BE466" s="9">
        <f t="shared" si="276"/>
        <v>0</v>
      </c>
      <c r="BF466" s="54" t="s">
        <v>103</v>
      </c>
      <c r="BG466" s="9">
        <f t="shared" si="277"/>
        <v>0</v>
      </c>
      <c r="BH466" s="9"/>
      <c r="BI466" s="54" t="s">
        <v>77</v>
      </c>
      <c r="BJ466" s="9">
        <f t="shared" si="278"/>
        <v>0</v>
      </c>
      <c r="BK466" s="55" t="s">
        <v>80</v>
      </c>
      <c r="BL466" s="9">
        <f t="shared" si="279"/>
        <v>0</v>
      </c>
      <c r="BM466" s="54" t="s">
        <v>90</v>
      </c>
      <c r="BN466" s="9">
        <f t="shared" si="280"/>
        <v>0</v>
      </c>
      <c r="BO466" s="54" t="s">
        <v>123</v>
      </c>
      <c r="BP466" s="9">
        <f t="shared" si="281"/>
        <v>0</v>
      </c>
      <c r="BQ466" s="54" t="s">
        <v>133</v>
      </c>
      <c r="BR466" s="9">
        <f t="shared" si="282"/>
        <v>0</v>
      </c>
      <c r="BS466" s="54" t="s">
        <v>103</v>
      </c>
      <c r="BT466" s="9">
        <f t="shared" si="283"/>
        <v>0</v>
      </c>
      <c r="BU466" s="9"/>
      <c r="BV466" s="54" t="s">
        <v>136</v>
      </c>
      <c r="BW466" s="9">
        <f t="shared" si="284"/>
        <v>0</v>
      </c>
      <c r="BX466" s="55" t="s">
        <v>80</v>
      </c>
      <c r="BY466" s="9">
        <f t="shared" si="285"/>
        <v>0</v>
      </c>
      <c r="BZ466" s="54" t="s">
        <v>90</v>
      </c>
      <c r="CA466" s="9">
        <f t="shared" si="286"/>
        <v>0</v>
      </c>
      <c r="CB466" s="54" t="s">
        <v>105</v>
      </c>
      <c r="CC466" s="9">
        <f t="shared" si="287"/>
        <v>0</v>
      </c>
      <c r="CD466" s="54" t="s">
        <v>108</v>
      </c>
      <c r="CE466" s="9">
        <f t="shared" si="288"/>
        <v>0</v>
      </c>
      <c r="CF466" s="54" t="s">
        <v>126</v>
      </c>
      <c r="CG466" s="9">
        <f t="shared" si="289"/>
        <v>0</v>
      </c>
      <c r="CH466" s="9"/>
      <c r="CI466" s="54" t="s">
        <v>136</v>
      </c>
      <c r="CJ466" s="9">
        <f t="shared" si="290"/>
        <v>0</v>
      </c>
      <c r="CK466" s="55" t="s">
        <v>80</v>
      </c>
      <c r="CL466" s="9">
        <f t="shared" si="291"/>
        <v>0</v>
      </c>
      <c r="CM466" s="54" t="s">
        <v>90</v>
      </c>
      <c r="CN466" s="9">
        <f t="shared" si="292"/>
        <v>0</v>
      </c>
      <c r="CO466" s="54" t="s">
        <v>105</v>
      </c>
      <c r="CP466" s="9">
        <f t="shared" si="293"/>
        <v>0</v>
      </c>
      <c r="CQ466" s="54" t="s">
        <v>108</v>
      </c>
      <c r="CR466" s="9">
        <f t="shared" si="294"/>
        <v>0</v>
      </c>
      <c r="CS466" s="54" t="s">
        <v>126</v>
      </c>
      <c r="CT466" s="9">
        <f t="shared" si="295"/>
        <v>0</v>
      </c>
    </row>
    <row r="467" spans="1:98" x14ac:dyDescent="0.15">
      <c r="A467" s="33" t="s">
        <v>1082</v>
      </c>
      <c r="B467" s="34" t="s">
        <v>1083</v>
      </c>
      <c r="C467" s="35" t="s">
        <v>170</v>
      </c>
      <c r="D467" s="35" t="s">
        <v>52</v>
      </c>
      <c r="E467" s="9"/>
      <c r="F467" s="36"/>
      <c r="G467" s="33">
        <v>95</v>
      </c>
      <c r="H467" s="9">
        <v>47</v>
      </c>
      <c r="I467" s="9">
        <v>75</v>
      </c>
      <c r="J467" s="9">
        <v>43</v>
      </c>
      <c r="K467" s="9">
        <v>34</v>
      </c>
      <c r="L467" s="9">
        <v>33</v>
      </c>
      <c r="M467" s="4">
        <f t="shared" si="259"/>
        <v>327</v>
      </c>
      <c r="N467" s="33"/>
      <c r="O467" s="9">
        <f>IF($D467="理科",IF(AND($M467&gt;='高考-分数线'!$C$2,$G467&gt;='高考-分数线'!$D$2),36,IF($G467&gt;='高考-分数线'!$D$2,18,0)),IF($D467="文科",IF(AND($M467&gt;='高考-分数线'!$C$3,$G467&gt;='高考-分数线'!$D$3),36,IF($G467&gt;='高考-分数线'!$D$3,18,0))))</f>
        <v>0</v>
      </c>
      <c r="P467" s="9">
        <f>IF($D467="理科",IF(AND($M467&gt;='高考-分数线'!$C$2,H467&gt;='高考-分数线'!$E$2),36,IF(H467&gt;='高考-分数线'!$E$2,18,0)),IF($D467="文科",IF(AND($M467&gt;='高考-分数线'!$C$3,H467&gt;='高考-分数线'!$E$3),36,IF(H467&gt;='高考-分数线'!$E$3,18,0))))</f>
        <v>0</v>
      </c>
      <c r="Q467" s="9">
        <f>IF($D467="理科",IF(AND($M467&gt;='高考-分数线'!$C$2,I467&gt;='高考-分数线'!$F$2),36,IF(I467&gt;='高考-分数线'!$F$2,18,0)),IF($D467="文科",IF(AND($M467&gt;='高考-分数线'!$C$3,I467&gt;='高考-分数线'!$F$3),36,IF(I467&gt;='高考-分数线'!$F$3,18,0))))</f>
        <v>0</v>
      </c>
      <c r="R467" s="9">
        <f>IF($D467="理科",IF(AND($M467&gt;='高考-分数线'!$C$2,J467&gt;='高考-分数线'!$G$2),36,IF(J467&gt;='高考-分数线'!$G$2,18,0)),IF($D467="文科",IF(AND($M467&gt;='高考-分数线'!$C$3,J467&gt;='高考-分数线'!$G$3),36,IF(J467&gt;='高考-分数线'!$G$3,18,0))))</f>
        <v>0</v>
      </c>
      <c r="S467" s="9">
        <f>IF($D467="理科",IF(AND($M467&gt;='高考-分数线'!$C$2,K467&gt;='高考-分数线'!$H$2),36,IF(K467&gt;='高考-分数线'!$H$2,18,0)),IF($D467="文科",IF(AND($M467&gt;='高考-分数线'!$C$3,K467&gt;='高考-分数线'!$H$3),36,IF(K467&gt;='高考-分数线'!$H$3,18,0))))</f>
        <v>0</v>
      </c>
      <c r="T467" s="9">
        <f>IF($D467="理科",IF(AND($M467&gt;='高考-分数线'!$C$2,L467&gt;='高考-分数线'!$I$2),36,IF(L467&gt;='高考-分数线'!$I$2,18,0)),IF($D467="文科",IF(AND($M467&gt;='高考-分数线'!$C$3,L467&gt;='高考-分数线'!$I$3),36,IF(L467&gt;='高考-分数线'!$I$3,18,0))))</f>
        <v>0</v>
      </c>
      <c r="U467" s="33"/>
      <c r="V467" s="54" t="s">
        <v>78</v>
      </c>
      <c r="W467" s="9">
        <f t="shared" si="260"/>
        <v>0</v>
      </c>
      <c r="X467" s="54" t="s">
        <v>79</v>
      </c>
      <c r="Y467" s="9">
        <f t="shared" si="261"/>
        <v>0</v>
      </c>
      <c r="Z467" s="54" t="s">
        <v>86</v>
      </c>
      <c r="AA467" s="9">
        <f t="shared" si="262"/>
        <v>0</v>
      </c>
      <c r="AB467" s="54" t="s">
        <v>105</v>
      </c>
      <c r="AC467" s="9">
        <f t="shared" si="263"/>
        <v>0</v>
      </c>
      <c r="AD467" s="54" t="s">
        <v>110</v>
      </c>
      <c r="AE467" s="9">
        <f t="shared" si="264"/>
        <v>0</v>
      </c>
      <c r="AF467" s="54" t="s">
        <v>112</v>
      </c>
      <c r="AG467" s="9">
        <f t="shared" si="265"/>
        <v>0</v>
      </c>
      <c r="AH467" s="9"/>
      <c r="AI467" s="9" t="s">
        <v>75</v>
      </c>
      <c r="AJ467" s="9">
        <f t="shared" si="266"/>
        <v>0</v>
      </c>
      <c r="AK467" s="55" t="s">
        <v>80</v>
      </c>
      <c r="AL467" s="9">
        <f t="shared" si="267"/>
        <v>0</v>
      </c>
      <c r="AM467" s="9" t="s">
        <v>90</v>
      </c>
      <c r="AN467" s="9">
        <f t="shared" si="268"/>
        <v>0</v>
      </c>
      <c r="AO467" s="54" t="s">
        <v>123</v>
      </c>
      <c r="AP467" s="9">
        <f t="shared" si="269"/>
        <v>0</v>
      </c>
      <c r="AQ467" s="54" t="s">
        <v>111</v>
      </c>
      <c r="AR467" s="9">
        <f t="shared" si="270"/>
        <v>0</v>
      </c>
      <c r="AS467" s="54" t="s">
        <v>103</v>
      </c>
      <c r="AT467" s="9">
        <f t="shared" si="271"/>
        <v>0</v>
      </c>
      <c r="AU467" s="9"/>
      <c r="AV467" s="54" t="s">
        <v>75</v>
      </c>
      <c r="AW467" s="9">
        <f t="shared" si="272"/>
        <v>0</v>
      </c>
      <c r="AX467" s="54" t="s">
        <v>79</v>
      </c>
      <c r="AY467" s="9">
        <f t="shared" si="273"/>
        <v>0</v>
      </c>
      <c r="AZ467" s="54" t="s">
        <v>89</v>
      </c>
      <c r="BA467" s="9">
        <f t="shared" si="274"/>
        <v>0</v>
      </c>
      <c r="BB467" s="54" t="s">
        <v>123</v>
      </c>
      <c r="BC467" s="9">
        <f t="shared" si="275"/>
        <v>0</v>
      </c>
      <c r="BD467" s="54" t="s">
        <v>111</v>
      </c>
      <c r="BE467" s="9">
        <f t="shared" si="276"/>
        <v>0</v>
      </c>
      <c r="BF467" s="54" t="s">
        <v>103</v>
      </c>
      <c r="BG467" s="9">
        <f t="shared" si="277"/>
        <v>0</v>
      </c>
      <c r="BH467" s="9"/>
      <c r="BI467" s="54" t="s">
        <v>75</v>
      </c>
      <c r="BJ467" s="9">
        <f t="shared" si="278"/>
        <v>0</v>
      </c>
      <c r="BK467" s="55" t="s">
        <v>79</v>
      </c>
      <c r="BL467" s="9">
        <f t="shared" si="279"/>
        <v>0</v>
      </c>
      <c r="BM467" s="54" t="s">
        <v>89</v>
      </c>
      <c r="BN467" s="9">
        <f t="shared" si="280"/>
        <v>0</v>
      </c>
      <c r="BO467" s="54" t="s">
        <v>123</v>
      </c>
      <c r="BP467" s="9">
        <f t="shared" si="281"/>
        <v>0</v>
      </c>
      <c r="BQ467" s="54" t="s">
        <v>111</v>
      </c>
      <c r="BR467" s="9">
        <f t="shared" si="282"/>
        <v>0</v>
      </c>
      <c r="BS467" s="54" t="s">
        <v>103</v>
      </c>
      <c r="BT467" s="9">
        <f t="shared" si="283"/>
        <v>0</v>
      </c>
      <c r="BU467" s="9"/>
      <c r="BV467" s="54" t="s">
        <v>74</v>
      </c>
      <c r="BW467" s="9">
        <f t="shared" si="284"/>
        <v>0</v>
      </c>
      <c r="BX467" s="55" t="s">
        <v>139</v>
      </c>
      <c r="BY467" s="9">
        <f t="shared" si="285"/>
        <v>0</v>
      </c>
      <c r="BZ467" s="54" t="s">
        <v>86</v>
      </c>
      <c r="CA467" s="9">
        <f t="shared" si="286"/>
        <v>0</v>
      </c>
      <c r="CB467" s="54" t="s">
        <v>123</v>
      </c>
      <c r="CC467" s="9">
        <f t="shared" si="287"/>
        <v>0</v>
      </c>
      <c r="CD467" s="54" t="s">
        <v>111</v>
      </c>
      <c r="CE467" s="9">
        <f t="shared" si="288"/>
        <v>0</v>
      </c>
      <c r="CF467" s="54" t="s">
        <v>126</v>
      </c>
      <c r="CG467" s="9">
        <f t="shared" si="289"/>
        <v>0</v>
      </c>
      <c r="CH467" s="9"/>
      <c r="CI467" s="54" t="s">
        <v>74</v>
      </c>
      <c r="CJ467" s="9">
        <f t="shared" si="290"/>
        <v>0</v>
      </c>
      <c r="CK467" s="55" t="s">
        <v>139</v>
      </c>
      <c r="CL467" s="9">
        <f t="shared" si="291"/>
        <v>0</v>
      </c>
      <c r="CM467" s="54" t="s">
        <v>86</v>
      </c>
      <c r="CN467" s="9">
        <f t="shared" si="292"/>
        <v>0</v>
      </c>
      <c r="CO467" s="54" t="s">
        <v>123</v>
      </c>
      <c r="CP467" s="9">
        <f t="shared" si="293"/>
        <v>0</v>
      </c>
      <c r="CQ467" s="54" t="s">
        <v>111</v>
      </c>
      <c r="CR467" s="9">
        <f t="shared" si="294"/>
        <v>0</v>
      </c>
      <c r="CS467" s="54" t="s">
        <v>126</v>
      </c>
      <c r="CT467" s="9">
        <f t="shared" si="295"/>
        <v>0</v>
      </c>
    </row>
    <row r="468" spans="1:98" x14ac:dyDescent="0.15">
      <c r="A468" s="33" t="s">
        <v>1084</v>
      </c>
      <c r="B468" s="34" t="s">
        <v>1085</v>
      </c>
      <c r="C468" s="35" t="s">
        <v>170</v>
      </c>
      <c r="D468" s="35" t="s">
        <v>52</v>
      </c>
      <c r="E468" s="9"/>
      <c r="F468" s="36"/>
      <c r="G468" s="33">
        <v>93</v>
      </c>
      <c r="H468" s="9">
        <v>58</v>
      </c>
      <c r="I468" s="9">
        <v>36</v>
      </c>
      <c r="J468" s="9">
        <v>55</v>
      </c>
      <c r="K468" s="9">
        <v>39.5</v>
      </c>
      <c r="L468" s="9">
        <v>45</v>
      </c>
      <c r="M468" s="4">
        <f t="shared" si="259"/>
        <v>326.5</v>
      </c>
      <c r="N468" s="33"/>
      <c r="O468" s="9">
        <f>IF($D468="理科",IF(AND($M468&gt;='高考-分数线'!$C$2,$G468&gt;='高考-分数线'!$D$2),36,IF($G468&gt;='高考-分数线'!$D$2,18,0)),IF($D468="文科",IF(AND($M468&gt;='高考-分数线'!$C$3,$G468&gt;='高考-分数线'!$D$3),36,IF($G468&gt;='高考-分数线'!$D$3,18,0))))</f>
        <v>0</v>
      </c>
      <c r="P468" s="9">
        <f>IF($D468="理科",IF(AND($M468&gt;='高考-分数线'!$C$2,H468&gt;='高考-分数线'!$E$2),36,IF(H468&gt;='高考-分数线'!$E$2,18,0)),IF($D468="文科",IF(AND($M468&gt;='高考-分数线'!$C$3,H468&gt;='高考-分数线'!$E$3),36,IF(H468&gt;='高考-分数线'!$E$3,18,0))))</f>
        <v>0</v>
      </c>
      <c r="Q468" s="9">
        <f>IF($D468="理科",IF(AND($M468&gt;='高考-分数线'!$C$2,I468&gt;='高考-分数线'!$F$2),36,IF(I468&gt;='高考-分数线'!$F$2,18,0)),IF($D468="文科",IF(AND($M468&gt;='高考-分数线'!$C$3,I468&gt;='高考-分数线'!$F$3),36,IF(I468&gt;='高考-分数线'!$F$3,18,0))))</f>
        <v>0</v>
      </c>
      <c r="R468" s="9">
        <f>IF($D468="理科",IF(AND($M468&gt;='高考-分数线'!$C$2,J468&gt;='高考-分数线'!$G$2),36,IF(J468&gt;='高考-分数线'!$G$2,18,0)),IF($D468="文科",IF(AND($M468&gt;='高考-分数线'!$C$3,J468&gt;='高考-分数线'!$G$3),36,IF(J468&gt;='高考-分数线'!$G$3,18,0))))</f>
        <v>0</v>
      </c>
      <c r="S468" s="9">
        <f>IF($D468="理科",IF(AND($M468&gt;='高考-分数线'!$C$2,K468&gt;='高考-分数线'!$H$2),36,IF(K468&gt;='高考-分数线'!$H$2,18,0)),IF($D468="文科",IF(AND($M468&gt;='高考-分数线'!$C$3,K468&gt;='高考-分数线'!$H$3),36,IF(K468&gt;='高考-分数线'!$H$3,18,0))))</f>
        <v>0</v>
      </c>
      <c r="T468" s="9">
        <f>IF($D468="理科",IF(AND($M468&gt;='高考-分数线'!$C$2,L468&gt;='高考-分数线'!$I$2),36,IF(L468&gt;='高考-分数线'!$I$2,18,0)),IF($D468="文科",IF(AND($M468&gt;='高考-分数线'!$C$3,L468&gt;='高考-分数线'!$I$3),36,IF(L468&gt;='高考-分数线'!$I$3,18,0))))</f>
        <v>0</v>
      </c>
      <c r="U468" s="33"/>
      <c r="V468" s="54" t="s">
        <v>75</v>
      </c>
      <c r="W468" s="9">
        <f t="shared" si="260"/>
        <v>0</v>
      </c>
      <c r="X468" s="54" t="s">
        <v>80</v>
      </c>
      <c r="Y468" s="9">
        <f t="shared" si="261"/>
        <v>0</v>
      </c>
      <c r="Z468" s="54" t="s">
        <v>89</v>
      </c>
      <c r="AA468" s="9">
        <f t="shared" si="262"/>
        <v>0</v>
      </c>
      <c r="AB468" s="54" t="s">
        <v>123</v>
      </c>
      <c r="AC468" s="9">
        <f t="shared" si="263"/>
        <v>0</v>
      </c>
      <c r="AD468" s="54" t="s">
        <v>111</v>
      </c>
      <c r="AE468" s="9">
        <f t="shared" si="264"/>
        <v>0</v>
      </c>
      <c r="AF468" s="54" t="s">
        <v>103</v>
      </c>
      <c r="AG468" s="9">
        <f t="shared" si="265"/>
        <v>0</v>
      </c>
      <c r="AH468" s="9"/>
      <c r="AI468" s="9" t="s">
        <v>75</v>
      </c>
      <c r="AJ468" s="9">
        <f t="shared" si="266"/>
        <v>0</v>
      </c>
      <c r="AK468" s="55" t="s">
        <v>84</v>
      </c>
      <c r="AL468" s="9">
        <f t="shared" si="267"/>
        <v>0</v>
      </c>
      <c r="AM468" s="9" t="s">
        <v>90</v>
      </c>
      <c r="AN468" s="9">
        <f t="shared" si="268"/>
        <v>0</v>
      </c>
      <c r="AO468" s="54" t="s">
        <v>123</v>
      </c>
      <c r="AP468" s="9">
        <f t="shared" si="269"/>
        <v>0</v>
      </c>
      <c r="AQ468" s="54" t="s">
        <v>110</v>
      </c>
      <c r="AR468" s="9">
        <f t="shared" si="270"/>
        <v>0</v>
      </c>
      <c r="AS468" s="54" t="s">
        <v>103</v>
      </c>
      <c r="AT468" s="9">
        <f t="shared" si="271"/>
        <v>0</v>
      </c>
      <c r="AU468" s="9"/>
      <c r="AV468" s="54" t="s">
        <v>75</v>
      </c>
      <c r="AW468" s="9">
        <f t="shared" si="272"/>
        <v>0</v>
      </c>
      <c r="AX468" s="54" t="s">
        <v>79</v>
      </c>
      <c r="AY468" s="9">
        <f t="shared" si="273"/>
        <v>0</v>
      </c>
      <c r="AZ468" s="54" t="s">
        <v>89</v>
      </c>
      <c r="BA468" s="9">
        <f t="shared" si="274"/>
        <v>0</v>
      </c>
      <c r="BB468" s="54" t="s">
        <v>123</v>
      </c>
      <c r="BC468" s="9">
        <f t="shared" si="275"/>
        <v>0</v>
      </c>
      <c r="BD468" s="54" t="s">
        <v>128</v>
      </c>
      <c r="BE468" s="9">
        <f t="shared" si="276"/>
        <v>0</v>
      </c>
      <c r="BF468" s="54" t="s">
        <v>103</v>
      </c>
      <c r="BG468" s="9">
        <f t="shared" si="277"/>
        <v>0</v>
      </c>
      <c r="BH468" s="9"/>
      <c r="BI468" s="54" t="s">
        <v>75</v>
      </c>
      <c r="BJ468" s="9">
        <f t="shared" si="278"/>
        <v>0</v>
      </c>
      <c r="BK468" s="55" t="s">
        <v>79</v>
      </c>
      <c r="BL468" s="9">
        <f t="shared" si="279"/>
        <v>0</v>
      </c>
      <c r="BM468" s="54" t="s">
        <v>89</v>
      </c>
      <c r="BN468" s="9">
        <f t="shared" si="280"/>
        <v>0</v>
      </c>
      <c r="BO468" s="54" t="s">
        <v>123</v>
      </c>
      <c r="BP468" s="9">
        <f t="shared" si="281"/>
        <v>0</v>
      </c>
      <c r="BQ468" s="54" t="s">
        <v>128</v>
      </c>
      <c r="BR468" s="9">
        <f t="shared" si="282"/>
        <v>0</v>
      </c>
      <c r="BS468" s="54" t="s">
        <v>103</v>
      </c>
      <c r="BT468" s="9">
        <f t="shared" si="283"/>
        <v>0</v>
      </c>
      <c r="BU468" s="9"/>
      <c r="BV468" s="54" t="s">
        <v>73</v>
      </c>
      <c r="BW468" s="9">
        <f t="shared" si="284"/>
        <v>0</v>
      </c>
      <c r="BX468" s="55" t="s">
        <v>84</v>
      </c>
      <c r="BY468" s="9">
        <f t="shared" si="285"/>
        <v>0</v>
      </c>
      <c r="BZ468" s="54" t="s">
        <v>85</v>
      </c>
      <c r="CA468" s="9">
        <f t="shared" si="286"/>
        <v>0</v>
      </c>
      <c r="CB468" s="54" t="s">
        <v>105</v>
      </c>
      <c r="CC468" s="9">
        <f t="shared" si="287"/>
        <v>0</v>
      </c>
      <c r="CD468" s="54" t="s">
        <v>108</v>
      </c>
      <c r="CE468" s="9">
        <f t="shared" si="288"/>
        <v>0</v>
      </c>
      <c r="CF468" s="54" t="s">
        <v>112</v>
      </c>
      <c r="CG468" s="9">
        <f t="shared" si="289"/>
        <v>0</v>
      </c>
      <c r="CH468" s="9"/>
      <c r="CI468" s="54" t="s">
        <v>73</v>
      </c>
      <c r="CJ468" s="9">
        <f t="shared" si="290"/>
        <v>0</v>
      </c>
      <c r="CK468" s="55" t="s">
        <v>84</v>
      </c>
      <c r="CL468" s="9">
        <f t="shared" si="291"/>
        <v>0</v>
      </c>
      <c r="CM468" s="54" t="s">
        <v>85</v>
      </c>
      <c r="CN468" s="9">
        <f t="shared" si="292"/>
        <v>0</v>
      </c>
      <c r="CO468" s="54" t="s">
        <v>105</v>
      </c>
      <c r="CP468" s="9">
        <f t="shared" si="293"/>
        <v>0</v>
      </c>
      <c r="CQ468" s="54" t="s">
        <v>108</v>
      </c>
      <c r="CR468" s="9">
        <f t="shared" si="294"/>
        <v>0</v>
      </c>
      <c r="CS468" s="54" t="s">
        <v>112</v>
      </c>
      <c r="CT468" s="9">
        <f t="shared" si="295"/>
        <v>0</v>
      </c>
    </row>
    <row r="469" spans="1:98" x14ac:dyDescent="0.15">
      <c r="A469" s="33" t="s">
        <v>1086</v>
      </c>
      <c r="B469" s="34" t="s">
        <v>1087</v>
      </c>
      <c r="C469" s="35" t="s">
        <v>170</v>
      </c>
      <c r="D469" s="35" t="s">
        <v>52</v>
      </c>
      <c r="E469" s="9"/>
      <c r="F469" s="36"/>
      <c r="G469" s="33">
        <v>87</v>
      </c>
      <c r="H469" s="9">
        <v>34</v>
      </c>
      <c r="I469" s="9">
        <v>53</v>
      </c>
      <c r="J469" s="9">
        <v>47</v>
      </c>
      <c r="K469" s="9">
        <v>41.5</v>
      </c>
      <c r="L469" s="9">
        <v>64</v>
      </c>
      <c r="M469" s="4">
        <f t="shared" si="259"/>
        <v>326.5</v>
      </c>
      <c r="N469" s="33"/>
      <c r="O469" s="9">
        <f>IF($D469="理科",IF(AND($M469&gt;='高考-分数线'!$C$2,$G469&gt;='高考-分数线'!$D$2),36,IF($G469&gt;='高考-分数线'!$D$2,18,0)),IF($D469="文科",IF(AND($M469&gt;='高考-分数线'!$C$3,$G469&gt;='高考-分数线'!$D$3),36,IF($G469&gt;='高考-分数线'!$D$3,18,0))))</f>
        <v>0</v>
      </c>
      <c r="P469" s="9">
        <f>IF($D469="理科",IF(AND($M469&gt;='高考-分数线'!$C$2,H469&gt;='高考-分数线'!$E$2),36,IF(H469&gt;='高考-分数线'!$E$2,18,0)),IF($D469="文科",IF(AND($M469&gt;='高考-分数线'!$C$3,H469&gt;='高考-分数线'!$E$3),36,IF(H469&gt;='高考-分数线'!$E$3,18,0))))</f>
        <v>0</v>
      </c>
      <c r="Q469" s="9">
        <f>IF($D469="理科",IF(AND($M469&gt;='高考-分数线'!$C$2,I469&gt;='高考-分数线'!$F$2),36,IF(I469&gt;='高考-分数线'!$F$2,18,0)),IF($D469="文科",IF(AND($M469&gt;='高考-分数线'!$C$3,I469&gt;='高考-分数线'!$F$3),36,IF(I469&gt;='高考-分数线'!$F$3,18,0))))</f>
        <v>0</v>
      </c>
      <c r="R469" s="9">
        <f>IF($D469="理科",IF(AND($M469&gt;='高考-分数线'!$C$2,J469&gt;='高考-分数线'!$G$2),36,IF(J469&gt;='高考-分数线'!$G$2,18,0)),IF($D469="文科",IF(AND($M469&gt;='高考-分数线'!$C$3,J469&gt;='高考-分数线'!$G$3),36,IF(J469&gt;='高考-分数线'!$G$3,18,0))))</f>
        <v>0</v>
      </c>
      <c r="S469" s="9">
        <f>IF($D469="理科",IF(AND($M469&gt;='高考-分数线'!$C$2,K469&gt;='高考-分数线'!$H$2),36,IF(K469&gt;='高考-分数线'!$H$2,18,0)),IF($D469="文科",IF(AND($M469&gt;='高考-分数线'!$C$3,K469&gt;='高考-分数线'!$H$3),36,IF(K469&gt;='高考-分数线'!$H$3,18,0))))</f>
        <v>0</v>
      </c>
      <c r="T469" s="9">
        <f>IF($D469="理科",IF(AND($M469&gt;='高考-分数线'!$C$2,L469&gt;='高考-分数线'!$I$2),36,IF(L469&gt;='高考-分数线'!$I$2,18,0)),IF($D469="文科",IF(AND($M469&gt;='高考-分数线'!$C$3,L469&gt;='高考-分数线'!$I$3),36,IF(L469&gt;='高考-分数线'!$I$3,18,0))))</f>
        <v>0</v>
      </c>
      <c r="U469" s="33"/>
      <c r="V469" s="54" t="s">
        <v>78</v>
      </c>
      <c r="W469" s="9">
        <f t="shared" si="260"/>
        <v>0</v>
      </c>
      <c r="X469" s="54" t="s">
        <v>79</v>
      </c>
      <c r="Y469" s="9">
        <f t="shared" si="261"/>
        <v>0</v>
      </c>
      <c r="Z469" s="54" t="s">
        <v>86</v>
      </c>
      <c r="AA469" s="9">
        <f t="shared" si="262"/>
        <v>0</v>
      </c>
      <c r="AB469" s="54" t="s">
        <v>105</v>
      </c>
      <c r="AC469" s="9">
        <f t="shared" si="263"/>
        <v>0</v>
      </c>
      <c r="AD469" s="54" t="s">
        <v>110</v>
      </c>
      <c r="AE469" s="9">
        <f t="shared" si="264"/>
        <v>0</v>
      </c>
      <c r="AF469" s="54" t="s">
        <v>112</v>
      </c>
      <c r="AG469" s="9">
        <f t="shared" si="265"/>
        <v>0</v>
      </c>
      <c r="AH469" s="9"/>
      <c r="AI469" s="9" t="s">
        <v>73</v>
      </c>
      <c r="AJ469" s="9">
        <f t="shared" si="266"/>
        <v>0</v>
      </c>
      <c r="AK469" s="55" t="s">
        <v>79</v>
      </c>
      <c r="AL469" s="9">
        <f t="shared" si="267"/>
        <v>0</v>
      </c>
      <c r="AM469" s="9" t="s">
        <v>85</v>
      </c>
      <c r="AN469" s="9">
        <f t="shared" si="268"/>
        <v>0</v>
      </c>
      <c r="AO469" s="54" t="s">
        <v>105</v>
      </c>
      <c r="AP469" s="9">
        <f t="shared" si="269"/>
        <v>0</v>
      </c>
      <c r="AQ469" s="54" t="s">
        <v>111</v>
      </c>
      <c r="AR469" s="9">
        <f t="shared" si="270"/>
        <v>0</v>
      </c>
      <c r="AS469" s="54" t="s">
        <v>103</v>
      </c>
      <c r="AT469" s="9">
        <f t="shared" si="271"/>
        <v>0</v>
      </c>
      <c r="AU469" s="9"/>
      <c r="AV469" s="54" t="s">
        <v>77</v>
      </c>
      <c r="AW469" s="9">
        <f t="shared" si="272"/>
        <v>0</v>
      </c>
      <c r="AX469" s="54" t="s">
        <v>80</v>
      </c>
      <c r="AY469" s="9">
        <f t="shared" si="273"/>
        <v>0</v>
      </c>
      <c r="AZ469" s="54" t="s">
        <v>90</v>
      </c>
      <c r="BA469" s="9">
        <f t="shared" si="274"/>
        <v>0</v>
      </c>
      <c r="BB469" s="54" t="s">
        <v>123</v>
      </c>
      <c r="BC469" s="9">
        <f t="shared" si="275"/>
        <v>0</v>
      </c>
      <c r="BD469" s="54" t="s">
        <v>133</v>
      </c>
      <c r="BE469" s="9">
        <f t="shared" si="276"/>
        <v>0</v>
      </c>
      <c r="BF469" s="54" t="s">
        <v>103</v>
      </c>
      <c r="BG469" s="9">
        <f t="shared" si="277"/>
        <v>0</v>
      </c>
      <c r="BH469" s="9"/>
      <c r="BI469" s="54" t="s">
        <v>77</v>
      </c>
      <c r="BJ469" s="9">
        <f t="shared" si="278"/>
        <v>0</v>
      </c>
      <c r="BK469" s="55" t="s">
        <v>80</v>
      </c>
      <c r="BL469" s="9">
        <f t="shared" si="279"/>
        <v>0</v>
      </c>
      <c r="BM469" s="54" t="s">
        <v>90</v>
      </c>
      <c r="BN469" s="9">
        <f t="shared" si="280"/>
        <v>0</v>
      </c>
      <c r="BO469" s="54" t="s">
        <v>123</v>
      </c>
      <c r="BP469" s="9">
        <f t="shared" si="281"/>
        <v>0</v>
      </c>
      <c r="BQ469" s="54" t="s">
        <v>133</v>
      </c>
      <c r="BR469" s="9">
        <f t="shared" si="282"/>
        <v>0</v>
      </c>
      <c r="BS469" s="54" t="s">
        <v>103</v>
      </c>
      <c r="BT469" s="9">
        <f t="shared" si="283"/>
        <v>0</v>
      </c>
      <c r="BU469" s="9"/>
      <c r="BV469" s="54" t="s">
        <v>73</v>
      </c>
      <c r="BW469" s="9">
        <f t="shared" si="284"/>
        <v>0</v>
      </c>
      <c r="BX469" s="55" t="s">
        <v>84</v>
      </c>
      <c r="BY469" s="9">
        <f t="shared" si="285"/>
        <v>0</v>
      </c>
      <c r="BZ469" s="54" t="s">
        <v>85</v>
      </c>
      <c r="CA469" s="9">
        <f t="shared" si="286"/>
        <v>0</v>
      </c>
      <c r="CB469" s="54" t="s">
        <v>105</v>
      </c>
      <c r="CC469" s="9">
        <f t="shared" si="287"/>
        <v>0</v>
      </c>
      <c r="CD469" s="54" t="s">
        <v>108</v>
      </c>
      <c r="CE469" s="9">
        <f t="shared" si="288"/>
        <v>0</v>
      </c>
      <c r="CF469" s="54" t="s">
        <v>112</v>
      </c>
      <c r="CG469" s="9">
        <f t="shared" si="289"/>
        <v>0</v>
      </c>
      <c r="CH469" s="9"/>
      <c r="CI469" s="54" t="s">
        <v>73</v>
      </c>
      <c r="CJ469" s="9">
        <f t="shared" si="290"/>
        <v>0</v>
      </c>
      <c r="CK469" s="55" t="s">
        <v>84</v>
      </c>
      <c r="CL469" s="9">
        <f t="shared" si="291"/>
        <v>0</v>
      </c>
      <c r="CM469" s="54" t="s">
        <v>85</v>
      </c>
      <c r="CN469" s="9">
        <f t="shared" si="292"/>
        <v>0</v>
      </c>
      <c r="CO469" s="54" t="s">
        <v>105</v>
      </c>
      <c r="CP469" s="9">
        <f t="shared" si="293"/>
        <v>0</v>
      </c>
      <c r="CQ469" s="54" t="s">
        <v>108</v>
      </c>
      <c r="CR469" s="9">
        <f t="shared" si="294"/>
        <v>0</v>
      </c>
      <c r="CS469" s="54" t="s">
        <v>112</v>
      </c>
      <c r="CT469" s="9">
        <f t="shared" si="295"/>
        <v>0</v>
      </c>
    </row>
    <row r="470" spans="1:98" x14ac:dyDescent="0.15">
      <c r="A470" s="33" t="s">
        <v>1088</v>
      </c>
      <c r="B470" s="34" t="s">
        <v>1089</v>
      </c>
      <c r="C470" s="35" t="s">
        <v>170</v>
      </c>
      <c r="D470" s="35" t="s">
        <v>52</v>
      </c>
      <c r="E470" s="9"/>
      <c r="F470" s="36"/>
      <c r="G470" s="33">
        <v>79</v>
      </c>
      <c r="H470" s="9">
        <v>52</v>
      </c>
      <c r="I470" s="9">
        <v>80</v>
      </c>
      <c r="J470" s="9">
        <v>33.5</v>
      </c>
      <c r="K470" s="9">
        <v>48.5</v>
      </c>
      <c r="L470" s="9">
        <v>33</v>
      </c>
      <c r="M470" s="4">
        <f t="shared" si="259"/>
        <v>326</v>
      </c>
      <c r="N470" s="33"/>
      <c r="O470" s="9">
        <f>IF($D470="理科",IF(AND($M470&gt;='高考-分数线'!$C$2,$G470&gt;='高考-分数线'!$D$2),36,IF($G470&gt;='高考-分数线'!$D$2,18,0)),IF($D470="文科",IF(AND($M470&gt;='高考-分数线'!$C$3,$G470&gt;='高考-分数线'!$D$3),36,IF($G470&gt;='高考-分数线'!$D$3,18,0))))</f>
        <v>0</v>
      </c>
      <c r="P470" s="9">
        <f>IF($D470="理科",IF(AND($M470&gt;='高考-分数线'!$C$2,H470&gt;='高考-分数线'!$E$2),36,IF(H470&gt;='高考-分数线'!$E$2,18,0)),IF($D470="文科",IF(AND($M470&gt;='高考-分数线'!$C$3,H470&gt;='高考-分数线'!$E$3),36,IF(H470&gt;='高考-分数线'!$E$3,18,0))))</f>
        <v>0</v>
      </c>
      <c r="Q470" s="9">
        <f>IF($D470="理科",IF(AND($M470&gt;='高考-分数线'!$C$2,I470&gt;='高考-分数线'!$F$2),36,IF(I470&gt;='高考-分数线'!$F$2,18,0)),IF($D470="文科",IF(AND($M470&gt;='高考-分数线'!$C$3,I470&gt;='高考-分数线'!$F$3),36,IF(I470&gt;='高考-分数线'!$F$3,18,0))))</f>
        <v>0</v>
      </c>
      <c r="R470" s="9">
        <f>IF($D470="理科",IF(AND($M470&gt;='高考-分数线'!$C$2,J470&gt;='高考-分数线'!$G$2),36,IF(J470&gt;='高考-分数线'!$G$2,18,0)),IF($D470="文科",IF(AND($M470&gt;='高考-分数线'!$C$3,J470&gt;='高考-分数线'!$G$3),36,IF(J470&gt;='高考-分数线'!$G$3,18,0))))</f>
        <v>0</v>
      </c>
      <c r="S470" s="9">
        <f>IF($D470="理科",IF(AND($M470&gt;='高考-分数线'!$C$2,K470&gt;='高考-分数线'!$H$2),36,IF(K470&gt;='高考-分数线'!$H$2,18,0)),IF($D470="文科",IF(AND($M470&gt;='高考-分数线'!$C$3,K470&gt;='高考-分数线'!$H$3),36,IF(K470&gt;='高考-分数线'!$H$3,18,0))))</f>
        <v>0</v>
      </c>
      <c r="T470" s="9">
        <f>IF($D470="理科",IF(AND($M470&gt;='高考-分数线'!$C$2,L470&gt;='高考-分数线'!$I$2),36,IF(L470&gt;='高考-分数线'!$I$2,18,0)),IF($D470="文科",IF(AND($M470&gt;='高考-分数线'!$C$3,L470&gt;='高考-分数线'!$I$3),36,IF(L470&gt;='高考-分数线'!$I$3,18,0))))</f>
        <v>0</v>
      </c>
      <c r="U470" s="33"/>
      <c r="V470" s="54" t="s">
        <v>75</v>
      </c>
      <c r="W470" s="9">
        <f t="shared" si="260"/>
        <v>0</v>
      </c>
      <c r="X470" s="54" t="s">
        <v>81</v>
      </c>
      <c r="Y470" s="9">
        <f t="shared" si="261"/>
        <v>0</v>
      </c>
      <c r="Z470" s="54" t="s">
        <v>87</v>
      </c>
      <c r="AA470" s="9">
        <f t="shared" si="262"/>
        <v>0</v>
      </c>
      <c r="AB470" s="54" t="s">
        <v>105</v>
      </c>
      <c r="AC470" s="9">
        <f t="shared" si="263"/>
        <v>0</v>
      </c>
      <c r="AD470" s="54" t="s">
        <v>111</v>
      </c>
      <c r="AE470" s="9">
        <f t="shared" si="264"/>
        <v>0</v>
      </c>
      <c r="AF470" s="54" t="s">
        <v>103</v>
      </c>
      <c r="AG470" s="9">
        <f t="shared" si="265"/>
        <v>0</v>
      </c>
      <c r="AH470" s="9"/>
      <c r="AI470" s="9" t="s">
        <v>73</v>
      </c>
      <c r="AJ470" s="9">
        <f t="shared" si="266"/>
        <v>0</v>
      </c>
      <c r="AK470" s="55" t="s">
        <v>81</v>
      </c>
      <c r="AL470" s="9">
        <f t="shared" si="267"/>
        <v>0</v>
      </c>
      <c r="AM470" s="9" t="s">
        <v>85</v>
      </c>
      <c r="AN470" s="9">
        <f t="shared" si="268"/>
        <v>0</v>
      </c>
      <c r="AO470" s="54" t="s">
        <v>123</v>
      </c>
      <c r="AP470" s="9">
        <f t="shared" si="269"/>
        <v>0</v>
      </c>
      <c r="AQ470" s="54" t="s">
        <v>111</v>
      </c>
      <c r="AR470" s="9">
        <f t="shared" si="270"/>
        <v>0</v>
      </c>
      <c r="AS470" s="54" t="s">
        <v>103</v>
      </c>
      <c r="AT470" s="9">
        <f t="shared" si="271"/>
        <v>0</v>
      </c>
      <c r="AU470" s="9"/>
      <c r="AV470" s="54" t="s">
        <v>76</v>
      </c>
      <c r="AW470" s="9">
        <f t="shared" si="272"/>
        <v>0</v>
      </c>
      <c r="AX470" s="54" t="s">
        <v>81</v>
      </c>
      <c r="AY470" s="9">
        <f t="shared" si="273"/>
        <v>0</v>
      </c>
      <c r="AZ470" s="54" t="s">
        <v>89</v>
      </c>
      <c r="BA470" s="9">
        <f t="shared" si="274"/>
        <v>0</v>
      </c>
      <c r="BB470" s="54" t="s">
        <v>105</v>
      </c>
      <c r="BC470" s="9">
        <f t="shared" si="275"/>
        <v>0</v>
      </c>
      <c r="BD470" s="54" t="s">
        <v>111</v>
      </c>
      <c r="BE470" s="9">
        <f t="shared" si="276"/>
        <v>0</v>
      </c>
      <c r="BF470" s="54" t="s">
        <v>112</v>
      </c>
      <c r="BG470" s="9">
        <f t="shared" si="277"/>
        <v>0</v>
      </c>
      <c r="BH470" s="9"/>
      <c r="BI470" s="54" t="s">
        <v>76</v>
      </c>
      <c r="BJ470" s="9">
        <f t="shared" si="278"/>
        <v>0</v>
      </c>
      <c r="BK470" s="55" t="s">
        <v>81</v>
      </c>
      <c r="BL470" s="9">
        <f t="shared" si="279"/>
        <v>0</v>
      </c>
      <c r="BM470" s="54" t="s">
        <v>89</v>
      </c>
      <c r="BN470" s="9">
        <f t="shared" si="280"/>
        <v>0</v>
      </c>
      <c r="BO470" s="54" t="s">
        <v>105</v>
      </c>
      <c r="BP470" s="9">
        <f t="shared" si="281"/>
        <v>0</v>
      </c>
      <c r="BQ470" s="54" t="s">
        <v>111</v>
      </c>
      <c r="BR470" s="9">
        <f t="shared" si="282"/>
        <v>0</v>
      </c>
      <c r="BS470" s="54" t="s">
        <v>112</v>
      </c>
      <c r="BT470" s="9">
        <f t="shared" si="283"/>
        <v>0</v>
      </c>
      <c r="BU470" s="9"/>
      <c r="BV470" s="54" t="s">
        <v>73</v>
      </c>
      <c r="BW470" s="9">
        <f t="shared" si="284"/>
        <v>0</v>
      </c>
      <c r="BX470" s="55" t="s">
        <v>84</v>
      </c>
      <c r="BY470" s="9">
        <f t="shared" si="285"/>
        <v>0</v>
      </c>
      <c r="BZ470" s="54" t="s">
        <v>85</v>
      </c>
      <c r="CA470" s="9">
        <f t="shared" si="286"/>
        <v>0</v>
      </c>
      <c r="CB470" s="54" t="s">
        <v>105</v>
      </c>
      <c r="CC470" s="9">
        <f t="shared" si="287"/>
        <v>0</v>
      </c>
      <c r="CD470" s="54" t="s">
        <v>108</v>
      </c>
      <c r="CE470" s="9">
        <f t="shared" si="288"/>
        <v>0</v>
      </c>
      <c r="CF470" s="54" t="s">
        <v>112</v>
      </c>
      <c r="CG470" s="9">
        <f t="shared" si="289"/>
        <v>0</v>
      </c>
      <c r="CH470" s="9"/>
      <c r="CI470" s="54" t="s">
        <v>73</v>
      </c>
      <c r="CJ470" s="9">
        <f t="shared" si="290"/>
        <v>0</v>
      </c>
      <c r="CK470" s="55" t="s">
        <v>84</v>
      </c>
      <c r="CL470" s="9">
        <f t="shared" si="291"/>
        <v>0</v>
      </c>
      <c r="CM470" s="54" t="s">
        <v>85</v>
      </c>
      <c r="CN470" s="9">
        <f t="shared" si="292"/>
        <v>0</v>
      </c>
      <c r="CO470" s="54" t="s">
        <v>105</v>
      </c>
      <c r="CP470" s="9">
        <f t="shared" si="293"/>
        <v>0</v>
      </c>
      <c r="CQ470" s="54" t="s">
        <v>108</v>
      </c>
      <c r="CR470" s="9">
        <f t="shared" si="294"/>
        <v>0</v>
      </c>
      <c r="CS470" s="54" t="s">
        <v>112</v>
      </c>
      <c r="CT470" s="9">
        <f t="shared" si="295"/>
        <v>0</v>
      </c>
    </row>
    <row r="471" spans="1:98" x14ac:dyDescent="0.15">
      <c r="A471" s="33" t="s">
        <v>1090</v>
      </c>
      <c r="B471" s="34" t="s">
        <v>1091</v>
      </c>
      <c r="C471" s="35" t="s">
        <v>170</v>
      </c>
      <c r="D471" s="35" t="s">
        <v>52</v>
      </c>
      <c r="E471" s="9"/>
      <c r="F471" s="36"/>
      <c r="G471" s="33">
        <v>96</v>
      </c>
      <c r="H471" s="9">
        <v>31</v>
      </c>
      <c r="I471" s="9">
        <v>51</v>
      </c>
      <c r="J471" s="9">
        <v>57</v>
      </c>
      <c r="K471" s="9">
        <v>33</v>
      </c>
      <c r="L471" s="9">
        <v>56</v>
      </c>
      <c r="M471" s="4">
        <f t="shared" si="259"/>
        <v>324</v>
      </c>
      <c r="N471" s="33"/>
      <c r="O471" s="9">
        <f>IF($D471="理科",IF(AND($M471&gt;='高考-分数线'!$C$2,$G471&gt;='高考-分数线'!$D$2),36,IF($G471&gt;='高考-分数线'!$D$2,18,0)),IF($D471="文科",IF(AND($M471&gt;='高考-分数线'!$C$3,$G471&gt;='高考-分数线'!$D$3),36,IF($G471&gt;='高考-分数线'!$D$3,18,0))))</f>
        <v>0</v>
      </c>
      <c r="P471" s="9">
        <f>IF($D471="理科",IF(AND($M471&gt;='高考-分数线'!$C$2,H471&gt;='高考-分数线'!$E$2),36,IF(H471&gt;='高考-分数线'!$E$2,18,0)),IF($D471="文科",IF(AND($M471&gt;='高考-分数线'!$C$3,H471&gt;='高考-分数线'!$E$3),36,IF(H471&gt;='高考-分数线'!$E$3,18,0))))</f>
        <v>0</v>
      </c>
      <c r="Q471" s="9">
        <f>IF($D471="理科",IF(AND($M471&gt;='高考-分数线'!$C$2,I471&gt;='高考-分数线'!$F$2),36,IF(I471&gt;='高考-分数线'!$F$2,18,0)),IF($D471="文科",IF(AND($M471&gt;='高考-分数线'!$C$3,I471&gt;='高考-分数线'!$F$3),36,IF(I471&gt;='高考-分数线'!$F$3,18,0))))</f>
        <v>0</v>
      </c>
      <c r="R471" s="9">
        <f>IF($D471="理科",IF(AND($M471&gt;='高考-分数线'!$C$2,J471&gt;='高考-分数线'!$G$2),36,IF(J471&gt;='高考-分数线'!$G$2,18,0)),IF($D471="文科",IF(AND($M471&gt;='高考-分数线'!$C$3,J471&gt;='高考-分数线'!$G$3),36,IF(J471&gt;='高考-分数线'!$G$3,18,0))))</f>
        <v>0</v>
      </c>
      <c r="S471" s="9">
        <f>IF($D471="理科",IF(AND($M471&gt;='高考-分数线'!$C$2,K471&gt;='高考-分数线'!$H$2),36,IF(K471&gt;='高考-分数线'!$H$2,18,0)),IF($D471="文科",IF(AND($M471&gt;='高考-分数线'!$C$3,K471&gt;='高考-分数线'!$H$3),36,IF(K471&gt;='高考-分数线'!$H$3,18,0))))</f>
        <v>0</v>
      </c>
      <c r="T471" s="9">
        <f>IF($D471="理科",IF(AND($M471&gt;='高考-分数线'!$C$2,L471&gt;='高考-分数线'!$I$2),36,IF(L471&gt;='高考-分数线'!$I$2,18,0)),IF($D471="文科",IF(AND($M471&gt;='高考-分数线'!$C$3,L471&gt;='高考-分数线'!$I$3),36,IF(L471&gt;='高考-分数线'!$I$3,18,0))))</f>
        <v>0</v>
      </c>
      <c r="U471" s="33"/>
      <c r="V471" s="54" t="s">
        <v>77</v>
      </c>
      <c r="W471" s="9">
        <f t="shared" si="260"/>
        <v>0</v>
      </c>
      <c r="X471" s="54" t="s">
        <v>82</v>
      </c>
      <c r="Y471" s="9">
        <f t="shared" si="261"/>
        <v>0</v>
      </c>
      <c r="Z471" s="54" t="s">
        <v>90</v>
      </c>
      <c r="AA471" s="9">
        <f t="shared" si="262"/>
        <v>0</v>
      </c>
      <c r="AB471" s="54" t="s">
        <v>105</v>
      </c>
      <c r="AC471" s="9">
        <f t="shared" si="263"/>
        <v>0</v>
      </c>
      <c r="AD471" s="54" t="s">
        <v>108</v>
      </c>
      <c r="AE471" s="9">
        <f t="shared" si="264"/>
        <v>0</v>
      </c>
      <c r="AF471" s="54" t="s">
        <v>103</v>
      </c>
      <c r="AG471" s="9">
        <f t="shared" si="265"/>
        <v>0</v>
      </c>
      <c r="AH471" s="9"/>
      <c r="AI471" s="9" t="s">
        <v>76</v>
      </c>
      <c r="AJ471" s="9">
        <f t="shared" si="266"/>
        <v>0</v>
      </c>
      <c r="AK471" s="55" t="s">
        <v>80</v>
      </c>
      <c r="AL471" s="9">
        <f t="shared" si="267"/>
        <v>0</v>
      </c>
      <c r="AM471" s="9" t="s">
        <v>89</v>
      </c>
      <c r="AN471" s="9">
        <f t="shared" si="268"/>
        <v>0</v>
      </c>
      <c r="AO471" s="54" t="s">
        <v>105</v>
      </c>
      <c r="AP471" s="9">
        <f t="shared" si="269"/>
        <v>0</v>
      </c>
      <c r="AQ471" s="54" t="s">
        <v>110</v>
      </c>
      <c r="AR471" s="9">
        <f t="shared" si="270"/>
        <v>0</v>
      </c>
      <c r="AS471" s="54" t="s">
        <v>127</v>
      </c>
      <c r="AT471" s="9">
        <f t="shared" si="271"/>
        <v>0</v>
      </c>
      <c r="AU471" s="9"/>
      <c r="AV471" s="54" t="s">
        <v>76</v>
      </c>
      <c r="AW471" s="9">
        <f t="shared" si="272"/>
        <v>0</v>
      </c>
      <c r="AX471" s="54" t="s">
        <v>84</v>
      </c>
      <c r="AY471" s="9">
        <f t="shared" si="273"/>
        <v>0</v>
      </c>
      <c r="AZ471" s="54" t="s">
        <v>89</v>
      </c>
      <c r="BA471" s="9">
        <f t="shared" si="274"/>
        <v>0</v>
      </c>
      <c r="BB471" s="54" t="s">
        <v>105</v>
      </c>
      <c r="BC471" s="9">
        <f t="shared" si="275"/>
        <v>0</v>
      </c>
      <c r="BD471" s="54" t="s">
        <v>133</v>
      </c>
      <c r="BE471" s="9">
        <f t="shared" si="276"/>
        <v>0</v>
      </c>
      <c r="BF471" s="54" t="s">
        <v>126</v>
      </c>
      <c r="BG471" s="9">
        <f t="shared" si="277"/>
        <v>0</v>
      </c>
      <c r="BH471" s="9"/>
      <c r="BI471" s="54" t="s">
        <v>76</v>
      </c>
      <c r="BJ471" s="9">
        <f t="shared" si="278"/>
        <v>0</v>
      </c>
      <c r="BK471" s="55" t="s">
        <v>84</v>
      </c>
      <c r="BL471" s="9">
        <f t="shared" si="279"/>
        <v>0</v>
      </c>
      <c r="BM471" s="54" t="s">
        <v>89</v>
      </c>
      <c r="BN471" s="9">
        <f t="shared" si="280"/>
        <v>0</v>
      </c>
      <c r="BO471" s="54" t="s">
        <v>105</v>
      </c>
      <c r="BP471" s="9">
        <f t="shared" si="281"/>
        <v>0</v>
      </c>
      <c r="BQ471" s="54" t="s">
        <v>133</v>
      </c>
      <c r="BR471" s="9">
        <f t="shared" si="282"/>
        <v>0</v>
      </c>
      <c r="BS471" s="54" t="s">
        <v>126</v>
      </c>
      <c r="BT471" s="9">
        <f t="shared" si="283"/>
        <v>0</v>
      </c>
      <c r="BU471" s="9"/>
      <c r="BV471" s="54" t="s">
        <v>75</v>
      </c>
      <c r="BW471" s="9">
        <f t="shared" si="284"/>
        <v>0</v>
      </c>
      <c r="BX471" s="55" t="s">
        <v>139</v>
      </c>
      <c r="BY471" s="9">
        <f t="shared" si="285"/>
        <v>0</v>
      </c>
      <c r="BZ471" s="54" t="s">
        <v>89</v>
      </c>
      <c r="CA471" s="9">
        <f t="shared" si="286"/>
        <v>0</v>
      </c>
      <c r="CB471" s="54" t="s">
        <v>105</v>
      </c>
      <c r="CC471" s="9">
        <f t="shared" si="287"/>
        <v>0</v>
      </c>
      <c r="CD471" s="54" t="s">
        <v>108</v>
      </c>
      <c r="CE471" s="9">
        <f t="shared" si="288"/>
        <v>0</v>
      </c>
      <c r="CF471" s="54" t="s">
        <v>112</v>
      </c>
      <c r="CG471" s="9">
        <f t="shared" si="289"/>
        <v>0</v>
      </c>
      <c r="CH471" s="9"/>
      <c r="CI471" s="54" t="s">
        <v>75</v>
      </c>
      <c r="CJ471" s="9">
        <f t="shared" si="290"/>
        <v>0</v>
      </c>
      <c r="CK471" s="55" t="s">
        <v>139</v>
      </c>
      <c r="CL471" s="9">
        <f t="shared" si="291"/>
        <v>0</v>
      </c>
      <c r="CM471" s="54" t="s">
        <v>89</v>
      </c>
      <c r="CN471" s="9">
        <f t="shared" si="292"/>
        <v>0</v>
      </c>
      <c r="CO471" s="54" t="s">
        <v>105</v>
      </c>
      <c r="CP471" s="9">
        <f t="shared" si="293"/>
        <v>0</v>
      </c>
      <c r="CQ471" s="54" t="s">
        <v>108</v>
      </c>
      <c r="CR471" s="9">
        <f t="shared" si="294"/>
        <v>0</v>
      </c>
      <c r="CS471" s="54" t="s">
        <v>112</v>
      </c>
      <c r="CT471" s="9">
        <f t="shared" si="295"/>
        <v>0</v>
      </c>
    </row>
    <row r="472" spans="1:98" x14ac:dyDescent="0.15">
      <c r="A472" s="33" t="s">
        <v>1092</v>
      </c>
      <c r="B472" s="34" t="s">
        <v>1093</v>
      </c>
      <c r="C472" s="35" t="s">
        <v>648</v>
      </c>
      <c r="D472" s="35" t="s">
        <v>52</v>
      </c>
      <c r="E472" s="9"/>
      <c r="F472" s="36"/>
      <c r="G472" s="33">
        <v>96</v>
      </c>
      <c r="H472" s="9">
        <v>31</v>
      </c>
      <c r="I472" s="9">
        <v>51</v>
      </c>
      <c r="J472" s="9">
        <v>57</v>
      </c>
      <c r="K472" s="9">
        <v>33</v>
      </c>
      <c r="L472" s="9">
        <v>56</v>
      </c>
      <c r="M472" s="4">
        <f t="shared" si="259"/>
        <v>324</v>
      </c>
      <c r="N472" s="33"/>
      <c r="O472" s="9">
        <f>IF($D472="理科",IF(AND($M472&gt;='高考-分数线'!$C$2,$G472&gt;='高考-分数线'!$D$2),36,IF($G472&gt;='高考-分数线'!$D$2,18,0)),IF($D472="文科",IF(AND($M472&gt;='高考-分数线'!$C$3,$G472&gt;='高考-分数线'!$D$3),36,IF($G472&gt;='高考-分数线'!$D$3,18,0))))</f>
        <v>0</v>
      </c>
      <c r="P472" s="9">
        <f>IF($D472="理科",IF(AND($M472&gt;='高考-分数线'!$C$2,H472&gt;='高考-分数线'!$E$2),36,IF(H472&gt;='高考-分数线'!$E$2,18,0)),IF($D472="文科",IF(AND($M472&gt;='高考-分数线'!$C$3,H472&gt;='高考-分数线'!$E$3),36,IF(H472&gt;='高考-分数线'!$E$3,18,0))))</f>
        <v>0</v>
      </c>
      <c r="Q472" s="9">
        <f>IF($D472="理科",IF(AND($M472&gt;='高考-分数线'!$C$2,I472&gt;='高考-分数线'!$F$2),36,IF(I472&gt;='高考-分数线'!$F$2,18,0)),IF($D472="文科",IF(AND($M472&gt;='高考-分数线'!$C$3,I472&gt;='高考-分数线'!$F$3),36,IF(I472&gt;='高考-分数线'!$F$3,18,0))))</f>
        <v>0</v>
      </c>
      <c r="R472" s="9">
        <f>IF($D472="理科",IF(AND($M472&gt;='高考-分数线'!$C$2,J472&gt;='高考-分数线'!$G$2),36,IF(J472&gt;='高考-分数线'!$G$2,18,0)),IF($D472="文科",IF(AND($M472&gt;='高考-分数线'!$C$3,J472&gt;='高考-分数线'!$G$3),36,IF(J472&gt;='高考-分数线'!$G$3,18,0))))</f>
        <v>0</v>
      </c>
      <c r="S472" s="9">
        <f>IF($D472="理科",IF(AND($M472&gt;='高考-分数线'!$C$2,K472&gt;='高考-分数线'!$H$2),36,IF(K472&gt;='高考-分数线'!$H$2,18,0)),IF($D472="文科",IF(AND($M472&gt;='高考-分数线'!$C$3,K472&gt;='高考-分数线'!$H$3),36,IF(K472&gt;='高考-分数线'!$H$3,18,0))))</f>
        <v>0</v>
      </c>
      <c r="T472" s="9">
        <f>IF($D472="理科",IF(AND($M472&gt;='高考-分数线'!$C$2,L472&gt;='高考-分数线'!$I$2),36,IF(L472&gt;='高考-分数线'!$I$2,18,0)),IF($D472="文科",IF(AND($M472&gt;='高考-分数线'!$C$3,L472&gt;='高考-分数线'!$I$3),36,IF(L472&gt;='高考-分数线'!$I$3,18,0))))</f>
        <v>0</v>
      </c>
      <c r="U472" s="33"/>
      <c r="V472" s="54" t="s">
        <v>75</v>
      </c>
      <c r="W472" s="9">
        <f t="shared" si="260"/>
        <v>0</v>
      </c>
      <c r="X472" s="54" t="s">
        <v>81</v>
      </c>
      <c r="Y472" s="9">
        <f t="shared" si="261"/>
        <v>0</v>
      </c>
      <c r="Z472" s="54" t="s">
        <v>87</v>
      </c>
      <c r="AA472" s="9">
        <f t="shared" si="262"/>
        <v>0</v>
      </c>
      <c r="AB472" s="54" t="s">
        <v>105</v>
      </c>
      <c r="AC472" s="9">
        <f t="shared" si="263"/>
        <v>0</v>
      </c>
      <c r="AD472" s="54" t="s">
        <v>111</v>
      </c>
      <c r="AE472" s="9">
        <f t="shared" si="264"/>
        <v>0</v>
      </c>
      <c r="AF472" s="54" t="s">
        <v>103</v>
      </c>
      <c r="AG472" s="9">
        <f t="shared" si="265"/>
        <v>0</v>
      </c>
      <c r="AH472" s="9"/>
      <c r="AI472" s="9" t="s">
        <v>73</v>
      </c>
      <c r="AJ472" s="9">
        <f t="shared" si="266"/>
        <v>0</v>
      </c>
      <c r="AK472" s="55" t="s">
        <v>79</v>
      </c>
      <c r="AL472" s="9">
        <f t="shared" si="267"/>
        <v>0</v>
      </c>
      <c r="AM472" s="9" t="s">
        <v>85</v>
      </c>
      <c r="AN472" s="9">
        <f t="shared" si="268"/>
        <v>0</v>
      </c>
      <c r="AO472" s="54" t="s">
        <v>105</v>
      </c>
      <c r="AP472" s="9">
        <f t="shared" si="269"/>
        <v>0</v>
      </c>
      <c r="AQ472" s="54" t="s">
        <v>111</v>
      </c>
      <c r="AR472" s="9">
        <f t="shared" si="270"/>
        <v>0</v>
      </c>
      <c r="AS472" s="54" t="s">
        <v>103</v>
      </c>
      <c r="AT472" s="9">
        <f t="shared" si="271"/>
        <v>0</v>
      </c>
      <c r="AU472" s="9"/>
      <c r="AV472" s="54" t="s">
        <v>77</v>
      </c>
      <c r="AW472" s="9">
        <f t="shared" si="272"/>
        <v>0</v>
      </c>
      <c r="AX472" s="54" t="s">
        <v>80</v>
      </c>
      <c r="AY472" s="9">
        <f t="shared" si="273"/>
        <v>0</v>
      </c>
      <c r="AZ472" s="54" t="s">
        <v>90</v>
      </c>
      <c r="BA472" s="9">
        <f t="shared" si="274"/>
        <v>0</v>
      </c>
      <c r="BB472" s="54" t="s">
        <v>123</v>
      </c>
      <c r="BC472" s="9">
        <f t="shared" si="275"/>
        <v>0</v>
      </c>
      <c r="BD472" s="54" t="s">
        <v>133</v>
      </c>
      <c r="BE472" s="9">
        <f t="shared" si="276"/>
        <v>0</v>
      </c>
      <c r="BF472" s="54" t="s">
        <v>103</v>
      </c>
      <c r="BG472" s="9">
        <f t="shared" si="277"/>
        <v>0</v>
      </c>
      <c r="BH472" s="9"/>
      <c r="BI472" s="54" t="s">
        <v>77</v>
      </c>
      <c r="BJ472" s="9">
        <f t="shared" si="278"/>
        <v>0</v>
      </c>
      <c r="BK472" s="55" t="s">
        <v>80</v>
      </c>
      <c r="BL472" s="9">
        <f t="shared" si="279"/>
        <v>0</v>
      </c>
      <c r="BM472" s="54" t="s">
        <v>90</v>
      </c>
      <c r="BN472" s="9">
        <f t="shared" si="280"/>
        <v>0</v>
      </c>
      <c r="BO472" s="54" t="s">
        <v>123</v>
      </c>
      <c r="BP472" s="9">
        <f t="shared" si="281"/>
        <v>0</v>
      </c>
      <c r="BQ472" s="54" t="s">
        <v>133</v>
      </c>
      <c r="BR472" s="9">
        <f t="shared" si="282"/>
        <v>0</v>
      </c>
      <c r="BS472" s="54" t="s">
        <v>103</v>
      </c>
      <c r="BT472" s="9">
        <f t="shared" si="283"/>
        <v>0</v>
      </c>
      <c r="BU472" s="9"/>
      <c r="BV472" s="54" t="s">
        <v>75</v>
      </c>
      <c r="BW472" s="9">
        <f t="shared" si="284"/>
        <v>0</v>
      </c>
      <c r="BX472" s="55" t="s">
        <v>139</v>
      </c>
      <c r="BY472" s="9">
        <f t="shared" si="285"/>
        <v>0</v>
      </c>
      <c r="BZ472" s="54" t="s">
        <v>89</v>
      </c>
      <c r="CA472" s="9">
        <f t="shared" si="286"/>
        <v>0</v>
      </c>
      <c r="CB472" s="54" t="s">
        <v>123</v>
      </c>
      <c r="CC472" s="9">
        <f t="shared" si="287"/>
        <v>0</v>
      </c>
      <c r="CD472" s="54" t="s">
        <v>111</v>
      </c>
      <c r="CE472" s="9">
        <f t="shared" si="288"/>
        <v>0</v>
      </c>
      <c r="CF472" s="54" t="s">
        <v>126</v>
      </c>
      <c r="CG472" s="9">
        <f t="shared" si="289"/>
        <v>0</v>
      </c>
      <c r="CH472" s="9"/>
      <c r="CI472" s="54" t="s">
        <v>75</v>
      </c>
      <c r="CJ472" s="9">
        <f t="shared" si="290"/>
        <v>0</v>
      </c>
      <c r="CK472" s="55" t="s">
        <v>139</v>
      </c>
      <c r="CL472" s="9">
        <f t="shared" si="291"/>
        <v>0</v>
      </c>
      <c r="CM472" s="54" t="s">
        <v>89</v>
      </c>
      <c r="CN472" s="9">
        <f t="shared" si="292"/>
        <v>0</v>
      </c>
      <c r="CO472" s="54" t="s">
        <v>123</v>
      </c>
      <c r="CP472" s="9">
        <f t="shared" si="293"/>
        <v>0</v>
      </c>
      <c r="CQ472" s="54" t="s">
        <v>111</v>
      </c>
      <c r="CR472" s="9">
        <f t="shared" si="294"/>
        <v>0</v>
      </c>
      <c r="CS472" s="54" t="s">
        <v>126</v>
      </c>
      <c r="CT472" s="9">
        <f t="shared" si="295"/>
        <v>0</v>
      </c>
    </row>
    <row r="473" spans="1:98" x14ac:dyDescent="0.15">
      <c r="A473" s="33" t="s">
        <v>1094</v>
      </c>
      <c r="B473" s="34" t="s">
        <v>1095</v>
      </c>
      <c r="C473" s="35" t="s">
        <v>170</v>
      </c>
      <c r="D473" s="35" t="s">
        <v>52</v>
      </c>
      <c r="E473" s="9"/>
      <c r="F473" s="36"/>
      <c r="G473" s="33">
        <v>95</v>
      </c>
      <c r="H473" s="9">
        <v>34</v>
      </c>
      <c r="I473" s="9">
        <v>83</v>
      </c>
      <c r="J473" s="9">
        <v>42</v>
      </c>
      <c r="K473" s="9">
        <v>32.5</v>
      </c>
      <c r="L473" s="9">
        <v>37</v>
      </c>
      <c r="M473" s="4">
        <f t="shared" si="259"/>
        <v>323.5</v>
      </c>
      <c r="N473" s="33"/>
      <c r="O473" s="9">
        <f>IF($D473="理科",IF(AND($M473&gt;='高考-分数线'!$C$2,$G473&gt;='高考-分数线'!$D$2),36,IF($G473&gt;='高考-分数线'!$D$2,18,0)),IF($D473="文科",IF(AND($M473&gt;='高考-分数线'!$C$3,$G473&gt;='高考-分数线'!$D$3),36,IF($G473&gt;='高考-分数线'!$D$3,18,0))))</f>
        <v>0</v>
      </c>
      <c r="P473" s="9">
        <f>IF($D473="理科",IF(AND($M473&gt;='高考-分数线'!$C$2,H473&gt;='高考-分数线'!$E$2),36,IF(H473&gt;='高考-分数线'!$E$2,18,0)),IF($D473="文科",IF(AND($M473&gt;='高考-分数线'!$C$3,H473&gt;='高考-分数线'!$E$3),36,IF(H473&gt;='高考-分数线'!$E$3,18,0))))</f>
        <v>0</v>
      </c>
      <c r="Q473" s="9">
        <f>IF($D473="理科",IF(AND($M473&gt;='高考-分数线'!$C$2,I473&gt;='高考-分数线'!$F$2),36,IF(I473&gt;='高考-分数线'!$F$2,18,0)),IF($D473="文科",IF(AND($M473&gt;='高考-分数线'!$C$3,I473&gt;='高考-分数线'!$F$3),36,IF(I473&gt;='高考-分数线'!$F$3,18,0))))</f>
        <v>0</v>
      </c>
      <c r="R473" s="9">
        <f>IF($D473="理科",IF(AND($M473&gt;='高考-分数线'!$C$2,J473&gt;='高考-分数线'!$G$2),36,IF(J473&gt;='高考-分数线'!$G$2,18,0)),IF($D473="文科",IF(AND($M473&gt;='高考-分数线'!$C$3,J473&gt;='高考-分数线'!$G$3),36,IF(J473&gt;='高考-分数线'!$G$3,18,0))))</f>
        <v>0</v>
      </c>
      <c r="S473" s="9">
        <f>IF($D473="理科",IF(AND($M473&gt;='高考-分数线'!$C$2,K473&gt;='高考-分数线'!$H$2),36,IF(K473&gt;='高考-分数线'!$H$2,18,0)),IF($D473="文科",IF(AND($M473&gt;='高考-分数线'!$C$3,K473&gt;='高考-分数线'!$H$3),36,IF(K473&gt;='高考-分数线'!$H$3,18,0))))</f>
        <v>0</v>
      </c>
      <c r="T473" s="9">
        <f>IF($D473="理科",IF(AND($M473&gt;='高考-分数线'!$C$2,L473&gt;='高考-分数线'!$I$2),36,IF(L473&gt;='高考-分数线'!$I$2,18,0)),IF($D473="文科",IF(AND($M473&gt;='高考-分数线'!$C$3,L473&gt;='高考-分数线'!$I$3),36,IF(L473&gt;='高考-分数线'!$I$3,18,0))))</f>
        <v>0</v>
      </c>
      <c r="U473" s="33"/>
      <c r="V473" s="54" t="s">
        <v>74</v>
      </c>
      <c r="W473" s="9">
        <f t="shared" si="260"/>
        <v>0</v>
      </c>
      <c r="X473" s="54" t="s">
        <v>79</v>
      </c>
      <c r="Y473" s="9">
        <f t="shared" si="261"/>
        <v>0</v>
      </c>
      <c r="Z473" s="54" t="s">
        <v>86</v>
      </c>
      <c r="AA473" s="9">
        <f t="shared" si="262"/>
        <v>0</v>
      </c>
      <c r="AB473" s="54" t="s">
        <v>107</v>
      </c>
      <c r="AC473" s="9">
        <f t="shared" si="263"/>
        <v>0</v>
      </c>
      <c r="AD473" s="54" t="s">
        <v>110</v>
      </c>
      <c r="AE473" s="9">
        <f t="shared" si="264"/>
        <v>0</v>
      </c>
      <c r="AF473" s="54" t="s">
        <v>103</v>
      </c>
      <c r="AG473" s="9">
        <f t="shared" si="265"/>
        <v>0</v>
      </c>
      <c r="AH473" s="9"/>
      <c r="AI473" s="9" t="s">
        <v>76</v>
      </c>
      <c r="AJ473" s="9">
        <f t="shared" si="266"/>
        <v>0</v>
      </c>
      <c r="AK473" s="55" t="s">
        <v>80</v>
      </c>
      <c r="AL473" s="9">
        <f t="shared" si="267"/>
        <v>0</v>
      </c>
      <c r="AM473" s="9" t="s">
        <v>87</v>
      </c>
      <c r="AN473" s="9">
        <f t="shared" si="268"/>
        <v>0</v>
      </c>
      <c r="AO473" s="54" t="s">
        <v>107</v>
      </c>
      <c r="AP473" s="9">
        <f t="shared" si="269"/>
        <v>0</v>
      </c>
      <c r="AQ473" s="54" t="s">
        <v>111</v>
      </c>
      <c r="AR473" s="9">
        <f t="shared" si="270"/>
        <v>0</v>
      </c>
      <c r="AS473" s="54" t="s">
        <v>127</v>
      </c>
      <c r="AT473" s="9">
        <f t="shared" si="271"/>
        <v>0</v>
      </c>
      <c r="AU473" s="9"/>
      <c r="AV473" s="54" t="s">
        <v>76</v>
      </c>
      <c r="AW473" s="9">
        <f t="shared" si="272"/>
        <v>0</v>
      </c>
      <c r="AX473" s="54" t="s">
        <v>79</v>
      </c>
      <c r="AY473" s="9">
        <f t="shared" si="273"/>
        <v>0</v>
      </c>
      <c r="AZ473" s="54" t="s">
        <v>87</v>
      </c>
      <c r="BA473" s="9">
        <f t="shared" si="274"/>
        <v>0</v>
      </c>
      <c r="BB473" s="54" t="s">
        <v>107</v>
      </c>
      <c r="BC473" s="9">
        <f t="shared" si="275"/>
        <v>0</v>
      </c>
      <c r="BD473" s="54" t="s">
        <v>111</v>
      </c>
      <c r="BE473" s="9">
        <f t="shared" si="276"/>
        <v>0</v>
      </c>
      <c r="BF473" s="54" t="s">
        <v>126</v>
      </c>
      <c r="BG473" s="9">
        <f t="shared" si="277"/>
        <v>0</v>
      </c>
      <c r="BH473" s="9"/>
      <c r="BI473" s="54" t="s">
        <v>76</v>
      </c>
      <c r="BJ473" s="9">
        <f t="shared" si="278"/>
        <v>0</v>
      </c>
      <c r="BK473" s="55" t="s">
        <v>79</v>
      </c>
      <c r="BL473" s="9">
        <f t="shared" si="279"/>
        <v>0</v>
      </c>
      <c r="BM473" s="54" t="s">
        <v>87</v>
      </c>
      <c r="BN473" s="9">
        <f t="shared" si="280"/>
        <v>0</v>
      </c>
      <c r="BO473" s="54" t="s">
        <v>107</v>
      </c>
      <c r="BP473" s="9">
        <f t="shared" si="281"/>
        <v>0</v>
      </c>
      <c r="BQ473" s="54" t="s">
        <v>111</v>
      </c>
      <c r="BR473" s="9">
        <f t="shared" si="282"/>
        <v>0</v>
      </c>
      <c r="BS473" s="54" t="s">
        <v>126</v>
      </c>
      <c r="BT473" s="9">
        <f t="shared" si="283"/>
        <v>0</v>
      </c>
      <c r="BU473" s="9"/>
      <c r="BV473" s="54" t="s">
        <v>74</v>
      </c>
      <c r="BW473" s="9">
        <f t="shared" si="284"/>
        <v>0</v>
      </c>
      <c r="BX473" s="55" t="s">
        <v>139</v>
      </c>
      <c r="BY473" s="9">
        <f t="shared" si="285"/>
        <v>0</v>
      </c>
      <c r="BZ473" s="54" t="s">
        <v>86</v>
      </c>
      <c r="CA473" s="9">
        <f t="shared" si="286"/>
        <v>0</v>
      </c>
      <c r="CB473" s="54" t="s">
        <v>123</v>
      </c>
      <c r="CC473" s="9">
        <f t="shared" si="287"/>
        <v>0</v>
      </c>
      <c r="CD473" s="54" t="s">
        <v>111</v>
      </c>
      <c r="CE473" s="9">
        <f t="shared" si="288"/>
        <v>0</v>
      </c>
      <c r="CF473" s="54" t="s">
        <v>126</v>
      </c>
      <c r="CG473" s="9">
        <f t="shared" si="289"/>
        <v>0</v>
      </c>
      <c r="CH473" s="9"/>
      <c r="CI473" s="54" t="s">
        <v>74</v>
      </c>
      <c r="CJ473" s="9">
        <f t="shared" si="290"/>
        <v>0</v>
      </c>
      <c r="CK473" s="55" t="s">
        <v>139</v>
      </c>
      <c r="CL473" s="9">
        <f t="shared" si="291"/>
        <v>0</v>
      </c>
      <c r="CM473" s="54" t="s">
        <v>86</v>
      </c>
      <c r="CN473" s="9">
        <f t="shared" si="292"/>
        <v>0</v>
      </c>
      <c r="CO473" s="54" t="s">
        <v>123</v>
      </c>
      <c r="CP473" s="9">
        <f t="shared" si="293"/>
        <v>0</v>
      </c>
      <c r="CQ473" s="54" t="s">
        <v>111</v>
      </c>
      <c r="CR473" s="9">
        <f t="shared" si="294"/>
        <v>0</v>
      </c>
      <c r="CS473" s="54" t="s">
        <v>126</v>
      </c>
      <c r="CT473" s="9">
        <f t="shared" si="295"/>
        <v>0</v>
      </c>
    </row>
    <row r="474" spans="1:98" x14ac:dyDescent="0.15">
      <c r="A474" s="33" t="s">
        <v>1062</v>
      </c>
      <c r="B474" s="34" t="s">
        <v>1096</v>
      </c>
      <c r="C474" s="35" t="s">
        <v>170</v>
      </c>
      <c r="D474" s="35" t="s">
        <v>52</v>
      </c>
      <c r="E474" s="9"/>
      <c r="F474" s="36"/>
      <c r="G474" s="33">
        <v>89</v>
      </c>
      <c r="H474" s="9">
        <v>38</v>
      </c>
      <c r="I474" s="9">
        <v>73</v>
      </c>
      <c r="J474" s="9">
        <v>43.5</v>
      </c>
      <c r="K474" s="9">
        <v>38</v>
      </c>
      <c r="L474" s="9">
        <v>41</v>
      </c>
      <c r="M474" s="4">
        <f t="shared" si="259"/>
        <v>322.5</v>
      </c>
      <c r="N474" s="33"/>
      <c r="O474" s="9">
        <f>IF($D474="理科",IF(AND($M474&gt;='高考-分数线'!$C$2,$G474&gt;='高考-分数线'!$D$2),36,IF($G474&gt;='高考-分数线'!$D$2,18,0)),IF($D474="文科",IF(AND($M474&gt;='高考-分数线'!$C$3,$G474&gt;='高考-分数线'!$D$3),36,IF($G474&gt;='高考-分数线'!$D$3,18,0))))</f>
        <v>0</v>
      </c>
      <c r="P474" s="9">
        <f>IF($D474="理科",IF(AND($M474&gt;='高考-分数线'!$C$2,H474&gt;='高考-分数线'!$E$2),36,IF(H474&gt;='高考-分数线'!$E$2,18,0)),IF($D474="文科",IF(AND($M474&gt;='高考-分数线'!$C$3,H474&gt;='高考-分数线'!$E$3),36,IF(H474&gt;='高考-分数线'!$E$3,18,0))))</f>
        <v>0</v>
      </c>
      <c r="Q474" s="9">
        <f>IF($D474="理科",IF(AND($M474&gt;='高考-分数线'!$C$2,I474&gt;='高考-分数线'!$F$2),36,IF(I474&gt;='高考-分数线'!$F$2,18,0)),IF($D474="文科",IF(AND($M474&gt;='高考-分数线'!$C$3,I474&gt;='高考-分数线'!$F$3),36,IF(I474&gt;='高考-分数线'!$F$3,18,0))))</f>
        <v>0</v>
      </c>
      <c r="R474" s="9">
        <f>IF($D474="理科",IF(AND($M474&gt;='高考-分数线'!$C$2,J474&gt;='高考-分数线'!$G$2),36,IF(J474&gt;='高考-分数线'!$G$2,18,0)),IF($D474="文科",IF(AND($M474&gt;='高考-分数线'!$C$3,J474&gt;='高考-分数线'!$G$3),36,IF(J474&gt;='高考-分数线'!$G$3,18,0))))</f>
        <v>0</v>
      </c>
      <c r="S474" s="9">
        <f>IF($D474="理科",IF(AND($M474&gt;='高考-分数线'!$C$2,K474&gt;='高考-分数线'!$H$2),36,IF(K474&gt;='高考-分数线'!$H$2,18,0)),IF($D474="文科",IF(AND($M474&gt;='高考-分数线'!$C$3,K474&gt;='高考-分数线'!$H$3),36,IF(K474&gt;='高考-分数线'!$H$3,18,0))))</f>
        <v>0</v>
      </c>
      <c r="T474" s="9">
        <f>IF($D474="理科",IF(AND($M474&gt;='高考-分数线'!$C$2,L474&gt;='高考-分数线'!$I$2),36,IF(L474&gt;='高考-分数线'!$I$2,18,0)),IF($D474="文科",IF(AND($M474&gt;='高考-分数线'!$C$3,L474&gt;='高考-分数线'!$I$3),36,IF(L474&gt;='高考-分数线'!$I$3,18,0))))</f>
        <v>0</v>
      </c>
      <c r="U474" s="33"/>
      <c r="V474" s="54" t="s">
        <v>73</v>
      </c>
      <c r="W474" s="9">
        <f t="shared" si="260"/>
        <v>0</v>
      </c>
      <c r="X474" s="54" t="s">
        <v>80</v>
      </c>
      <c r="Y474" s="9">
        <f t="shared" si="261"/>
        <v>0</v>
      </c>
      <c r="Z474" s="54" t="s">
        <v>89</v>
      </c>
      <c r="AA474" s="9">
        <f t="shared" si="262"/>
        <v>0</v>
      </c>
      <c r="AB474" s="54" t="s">
        <v>123</v>
      </c>
      <c r="AC474" s="9">
        <f t="shared" si="263"/>
        <v>0</v>
      </c>
      <c r="AD474" s="54" t="s">
        <v>110</v>
      </c>
      <c r="AE474" s="9">
        <f t="shared" si="264"/>
        <v>0</v>
      </c>
      <c r="AF474" s="54" t="s">
        <v>103</v>
      </c>
      <c r="AG474" s="9">
        <f t="shared" si="265"/>
        <v>0</v>
      </c>
      <c r="AH474" s="9"/>
      <c r="AI474" s="9" t="s">
        <v>75</v>
      </c>
      <c r="AJ474" s="9">
        <f t="shared" si="266"/>
        <v>0</v>
      </c>
      <c r="AK474" s="55" t="s">
        <v>80</v>
      </c>
      <c r="AL474" s="9">
        <f t="shared" si="267"/>
        <v>0</v>
      </c>
      <c r="AM474" s="9" t="s">
        <v>90</v>
      </c>
      <c r="AN474" s="9">
        <f t="shared" si="268"/>
        <v>0</v>
      </c>
      <c r="AO474" s="54" t="s">
        <v>123</v>
      </c>
      <c r="AP474" s="9">
        <f t="shared" si="269"/>
        <v>0</v>
      </c>
      <c r="AQ474" s="54" t="s">
        <v>110</v>
      </c>
      <c r="AR474" s="9">
        <f t="shared" si="270"/>
        <v>0</v>
      </c>
      <c r="AS474" s="54" t="s">
        <v>103</v>
      </c>
      <c r="AT474" s="9">
        <f t="shared" si="271"/>
        <v>0</v>
      </c>
      <c r="AU474" s="9"/>
      <c r="AV474" s="54" t="s">
        <v>75</v>
      </c>
      <c r="AW474" s="9">
        <f t="shared" si="272"/>
        <v>0</v>
      </c>
      <c r="AX474" s="54" t="s">
        <v>79</v>
      </c>
      <c r="AY474" s="9">
        <f t="shared" si="273"/>
        <v>0</v>
      </c>
      <c r="AZ474" s="54" t="s">
        <v>89</v>
      </c>
      <c r="BA474" s="9">
        <f t="shared" si="274"/>
        <v>0</v>
      </c>
      <c r="BB474" s="54" t="s">
        <v>123</v>
      </c>
      <c r="BC474" s="9">
        <f t="shared" si="275"/>
        <v>0</v>
      </c>
      <c r="BD474" s="54" t="s">
        <v>128</v>
      </c>
      <c r="BE474" s="9">
        <f t="shared" si="276"/>
        <v>0</v>
      </c>
      <c r="BF474" s="54" t="s">
        <v>103</v>
      </c>
      <c r="BG474" s="9">
        <f t="shared" si="277"/>
        <v>0</v>
      </c>
      <c r="BH474" s="9"/>
      <c r="BI474" s="54" t="s">
        <v>75</v>
      </c>
      <c r="BJ474" s="9">
        <f t="shared" si="278"/>
        <v>0</v>
      </c>
      <c r="BK474" s="55" t="s">
        <v>79</v>
      </c>
      <c r="BL474" s="9">
        <f t="shared" si="279"/>
        <v>0</v>
      </c>
      <c r="BM474" s="54" t="s">
        <v>89</v>
      </c>
      <c r="BN474" s="9">
        <f t="shared" si="280"/>
        <v>0</v>
      </c>
      <c r="BO474" s="54" t="s">
        <v>123</v>
      </c>
      <c r="BP474" s="9">
        <f t="shared" si="281"/>
        <v>0</v>
      </c>
      <c r="BQ474" s="54" t="s">
        <v>128</v>
      </c>
      <c r="BR474" s="9">
        <f t="shared" si="282"/>
        <v>0</v>
      </c>
      <c r="BS474" s="54" t="s">
        <v>103</v>
      </c>
      <c r="BT474" s="9">
        <f t="shared" si="283"/>
        <v>0</v>
      </c>
      <c r="BU474" s="9"/>
      <c r="BV474" s="54" t="s">
        <v>74</v>
      </c>
      <c r="BW474" s="9">
        <f t="shared" si="284"/>
        <v>0</v>
      </c>
      <c r="BX474" s="55" t="s">
        <v>139</v>
      </c>
      <c r="BY474" s="9">
        <f t="shared" si="285"/>
        <v>0</v>
      </c>
      <c r="BZ474" s="54" t="s">
        <v>86</v>
      </c>
      <c r="CA474" s="9">
        <f t="shared" si="286"/>
        <v>0</v>
      </c>
      <c r="CB474" s="54" t="s">
        <v>123</v>
      </c>
      <c r="CC474" s="9">
        <f t="shared" si="287"/>
        <v>0</v>
      </c>
      <c r="CD474" s="54" t="s">
        <v>111</v>
      </c>
      <c r="CE474" s="9">
        <f t="shared" si="288"/>
        <v>0</v>
      </c>
      <c r="CF474" s="54" t="s">
        <v>126</v>
      </c>
      <c r="CG474" s="9">
        <f t="shared" si="289"/>
        <v>0</v>
      </c>
      <c r="CH474" s="9"/>
      <c r="CI474" s="54" t="s">
        <v>74</v>
      </c>
      <c r="CJ474" s="9">
        <f t="shared" si="290"/>
        <v>0</v>
      </c>
      <c r="CK474" s="55" t="s">
        <v>139</v>
      </c>
      <c r="CL474" s="9">
        <f t="shared" si="291"/>
        <v>0</v>
      </c>
      <c r="CM474" s="54" t="s">
        <v>86</v>
      </c>
      <c r="CN474" s="9">
        <f t="shared" si="292"/>
        <v>0</v>
      </c>
      <c r="CO474" s="54" t="s">
        <v>123</v>
      </c>
      <c r="CP474" s="9">
        <f t="shared" si="293"/>
        <v>0</v>
      </c>
      <c r="CQ474" s="54" t="s">
        <v>111</v>
      </c>
      <c r="CR474" s="9">
        <f t="shared" si="294"/>
        <v>0</v>
      </c>
      <c r="CS474" s="54" t="s">
        <v>126</v>
      </c>
      <c r="CT474" s="9">
        <f t="shared" si="295"/>
        <v>0</v>
      </c>
    </row>
    <row r="475" spans="1:98" x14ac:dyDescent="0.15">
      <c r="A475" s="33" t="s">
        <v>1097</v>
      </c>
      <c r="B475" s="34" t="s">
        <v>1098</v>
      </c>
      <c r="C475" s="35" t="s">
        <v>170</v>
      </c>
      <c r="D475" s="35" t="s">
        <v>52</v>
      </c>
      <c r="E475" s="9"/>
      <c r="F475" s="36"/>
      <c r="G475" s="33">
        <v>75</v>
      </c>
      <c r="H475" s="9">
        <v>63</v>
      </c>
      <c r="I475" s="9">
        <v>51</v>
      </c>
      <c r="J475" s="9">
        <v>30</v>
      </c>
      <c r="K475" s="9">
        <v>50</v>
      </c>
      <c r="L475" s="9">
        <v>53</v>
      </c>
      <c r="M475" s="4">
        <f t="shared" si="259"/>
        <v>322</v>
      </c>
      <c r="N475" s="33"/>
      <c r="O475" s="9">
        <f>IF($D475="理科",IF(AND($M475&gt;='高考-分数线'!$C$2,$G475&gt;='高考-分数线'!$D$2),36,IF($G475&gt;='高考-分数线'!$D$2,18,0)),IF($D475="文科",IF(AND($M475&gt;='高考-分数线'!$C$3,$G475&gt;='高考-分数线'!$D$3),36,IF($G475&gt;='高考-分数线'!$D$3,18,0))))</f>
        <v>0</v>
      </c>
      <c r="P475" s="9">
        <f>IF($D475="理科",IF(AND($M475&gt;='高考-分数线'!$C$2,H475&gt;='高考-分数线'!$E$2),36,IF(H475&gt;='高考-分数线'!$E$2,18,0)),IF($D475="文科",IF(AND($M475&gt;='高考-分数线'!$C$3,H475&gt;='高考-分数线'!$E$3),36,IF(H475&gt;='高考-分数线'!$E$3,18,0))))</f>
        <v>0</v>
      </c>
      <c r="Q475" s="9">
        <f>IF($D475="理科",IF(AND($M475&gt;='高考-分数线'!$C$2,I475&gt;='高考-分数线'!$F$2),36,IF(I475&gt;='高考-分数线'!$F$2,18,0)),IF($D475="文科",IF(AND($M475&gt;='高考-分数线'!$C$3,I475&gt;='高考-分数线'!$F$3),36,IF(I475&gt;='高考-分数线'!$F$3,18,0))))</f>
        <v>0</v>
      </c>
      <c r="R475" s="9">
        <f>IF($D475="理科",IF(AND($M475&gt;='高考-分数线'!$C$2,J475&gt;='高考-分数线'!$G$2),36,IF(J475&gt;='高考-分数线'!$G$2,18,0)),IF($D475="文科",IF(AND($M475&gt;='高考-分数线'!$C$3,J475&gt;='高考-分数线'!$G$3),36,IF(J475&gt;='高考-分数线'!$G$3,18,0))))</f>
        <v>0</v>
      </c>
      <c r="S475" s="9">
        <f>IF($D475="理科",IF(AND($M475&gt;='高考-分数线'!$C$2,K475&gt;='高考-分数线'!$H$2),36,IF(K475&gt;='高考-分数线'!$H$2,18,0)),IF($D475="文科",IF(AND($M475&gt;='高考-分数线'!$C$3,K475&gt;='高考-分数线'!$H$3),36,IF(K475&gt;='高考-分数线'!$H$3,18,0))))</f>
        <v>0</v>
      </c>
      <c r="T475" s="9">
        <f>IF($D475="理科",IF(AND($M475&gt;='高考-分数线'!$C$2,L475&gt;='高考-分数线'!$I$2),36,IF(L475&gt;='高考-分数线'!$I$2,18,0)),IF($D475="文科",IF(AND($M475&gt;='高考-分数线'!$C$3,L475&gt;='高考-分数线'!$I$3),36,IF(L475&gt;='高考-分数线'!$I$3,18,0))))</f>
        <v>0</v>
      </c>
      <c r="U475" s="33"/>
      <c r="V475" s="54" t="s">
        <v>73</v>
      </c>
      <c r="W475" s="9">
        <f t="shared" si="260"/>
        <v>0</v>
      </c>
      <c r="X475" s="54" t="s">
        <v>80</v>
      </c>
      <c r="Y475" s="9">
        <f t="shared" si="261"/>
        <v>0</v>
      </c>
      <c r="Z475" s="54" t="s">
        <v>89</v>
      </c>
      <c r="AA475" s="9">
        <f t="shared" si="262"/>
        <v>0</v>
      </c>
      <c r="AB475" s="54" t="s">
        <v>123</v>
      </c>
      <c r="AC475" s="9">
        <f t="shared" si="263"/>
        <v>0</v>
      </c>
      <c r="AD475" s="54" t="s">
        <v>110</v>
      </c>
      <c r="AE475" s="9">
        <f t="shared" si="264"/>
        <v>0</v>
      </c>
      <c r="AF475" s="54" t="s">
        <v>103</v>
      </c>
      <c r="AG475" s="9">
        <f t="shared" si="265"/>
        <v>0</v>
      </c>
      <c r="AH475" s="9"/>
      <c r="AI475" s="9" t="s">
        <v>77</v>
      </c>
      <c r="AJ475" s="9">
        <f t="shared" si="266"/>
        <v>0</v>
      </c>
      <c r="AK475" s="55" t="s">
        <v>84</v>
      </c>
      <c r="AL475" s="9">
        <f t="shared" si="267"/>
        <v>0</v>
      </c>
      <c r="AM475" s="9" t="s">
        <v>90</v>
      </c>
      <c r="AN475" s="9">
        <f t="shared" si="268"/>
        <v>0</v>
      </c>
      <c r="AO475" s="54" t="s">
        <v>123</v>
      </c>
      <c r="AP475" s="9">
        <f t="shared" si="269"/>
        <v>0</v>
      </c>
      <c r="AQ475" s="54" t="s">
        <v>110</v>
      </c>
      <c r="AR475" s="9">
        <f t="shared" si="270"/>
        <v>0</v>
      </c>
      <c r="AS475" s="54" t="s">
        <v>103</v>
      </c>
      <c r="AT475" s="9">
        <f t="shared" si="271"/>
        <v>0</v>
      </c>
      <c r="AU475" s="9"/>
      <c r="AV475" s="54" t="s">
        <v>75</v>
      </c>
      <c r="AW475" s="9">
        <f t="shared" si="272"/>
        <v>0</v>
      </c>
      <c r="AX475" s="54" t="s">
        <v>84</v>
      </c>
      <c r="AY475" s="9">
        <f t="shared" si="273"/>
        <v>0</v>
      </c>
      <c r="AZ475" s="54" t="s">
        <v>87</v>
      </c>
      <c r="BA475" s="9">
        <f t="shared" si="274"/>
        <v>0</v>
      </c>
      <c r="BB475" s="54" t="s">
        <v>123</v>
      </c>
      <c r="BC475" s="9">
        <f t="shared" si="275"/>
        <v>0</v>
      </c>
      <c r="BD475" s="54" t="s">
        <v>128</v>
      </c>
      <c r="BE475" s="9">
        <f t="shared" si="276"/>
        <v>0</v>
      </c>
      <c r="BF475" s="54" t="s">
        <v>112</v>
      </c>
      <c r="BG475" s="9">
        <f t="shared" si="277"/>
        <v>0</v>
      </c>
      <c r="BH475" s="9"/>
      <c r="BI475" s="54" t="s">
        <v>75</v>
      </c>
      <c r="BJ475" s="9">
        <f t="shared" si="278"/>
        <v>0</v>
      </c>
      <c r="BK475" s="55" t="s">
        <v>84</v>
      </c>
      <c r="BL475" s="9">
        <f t="shared" si="279"/>
        <v>0</v>
      </c>
      <c r="BM475" s="54" t="s">
        <v>87</v>
      </c>
      <c r="BN475" s="9">
        <f t="shared" si="280"/>
        <v>0</v>
      </c>
      <c r="BO475" s="54" t="s">
        <v>123</v>
      </c>
      <c r="BP475" s="9">
        <f t="shared" si="281"/>
        <v>0</v>
      </c>
      <c r="BQ475" s="54" t="s">
        <v>128</v>
      </c>
      <c r="BR475" s="9">
        <f t="shared" si="282"/>
        <v>0</v>
      </c>
      <c r="BS475" s="54" t="s">
        <v>112</v>
      </c>
      <c r="BT475" s="9">
        <f t="shared" si="283"/>
        <v>0</v>
      </c>
      <c r="BU475" s="9"/>
      <c r="BV475" s="54" t="s">
        <v>77</v>
      </c>
      <c r="BW475" s="9">
        <f t="shared" si="284"/>
        <v>0</v>
      </c>
      <c r="BX475" s="55" t="s">
        <v>81</v>
      </c>
      <c r="BY475" s="9">
        <f t="shared" si="285"/>
        <v>0</v>
      </c>
      <c r="BZ475" s="54" t="s">
        <v>86</v>
      </c>
      <c r="CA475" s="9">
        <f t="shared" si="286"/>
        <v>0</v>
      </c>
      <c r="CB475" s="54" t="s">
        <v>123</v>
      </c>
      <c r="CC475" s="9">
        <f t="shared" si="287"/>
        <v>0</v>
      </c>
      <c r="CD475" s="54" t="s">
        <v>111</v>
      </c>
      <c r="CE475" s="9">
        <f t="shared" si="288"/>
        <v>0</v>
      </c>
      <c r="CF475" s="54" t="s">
        <v>126</v>
      </c>
      <c r="CG475" s="9">
        <f t="shared" si="289"/>
        <v>0</v>
      </c>
      <c r="CH475" s="9"/>
      <c r="CI475" s="54" t="s">
        <v>77</v>
      </c>
      <c r="CJ475" s="9">
        <f t="shared" si="290"/>
        <v>0</v>
      </c>
      <c r="CK475" s="55" t="s">
        <v>81</v>
      </c>
      <c r="CL475" s="9">
        <f t="shared" si="291"/>
        <v>0</v>
      </c>
      <c r="CM475" s="54" t="s">
        <v>86</v>
      </c>
      <c r="CN475" s="9">
        <f t="shared" si="292"/>
        <v>0</v>
      </c>
      <c r="CO475" s="54" t="s">
        <v>123</v>
      </c>
      <c r="CP475" s="9">
        <f t="shared" si="293"/>
        <v>0</v>
      </c>
      <c r="CQ475" s="54" t="s">
        <v>111</v>
      </c>
      <c r="CR475" s="9">
        <f t="shared" si="294"/>
        <v>0</v>
      </c>
      <c r="CS475" s="54" t="s">
        <v>126</v>
      </c>
      <c r="CT475" s="9">
        <f t="shared" si="295"/>
        <v>0</v>
      </c>
    </row>
    <row r="476" spans="1:98" x14ac:dyDescent="0.15">
      <c r="A476" s="33" t="s">
        <v>1099</v>
      </c>
      <c r="B476" s="34" t="s">
        <v>1100</v>
      </c>
      <c r="C476" s="35" t="s">
        <v>170</v>
      </c>
      <c r="D476" s="35" t="s">
        <v>52</v>
      </c>
      <c r="E476" s="9"/>
      <c r="F476" s="36"/>
      <c r="G476" s="33">
        <v>86</v>
      </c>
      <c r="H476" s="9">
        <v>51</v>
      </c>
      <c r="I476" s="9">
        <v>42</v>
      </c>
      <c r="J476" s="9">
        <v>44.5</v>
      </c>
      <c r="K476" s="9">
        <v>32.5</v>
      </c>
      <c r="L476" s="9">
        <v>65</v>
      </c>
      <c r="M476" s="4">
        <f t="shared" si="259"/>
        <v>321</v>
      </c>
      <c r="N476" s="33"/>
      <c r="O476" s="9">
        <f>IF($D476="理科",IF(AND($M476&gt;='高考-分数线'!$C$2,$G476&gt;='高考-分数线'!$D$2),36,IF($G476&gt;='高考-分数线'!$D$2,18,0)),IF($D476="文科",IF(AND($M476&gt;='高考-分数线'!$C$3,$G476&gt;='高考-分数线'!$D$3),36,IF($G476&gt;='高考-分数线'!$D$3,18,0))))</f>
        <v>0</v>
      </c>
      <c r="P476" s="9">
        <f>IF($D476="理科",IF(AND($M476&gt;='高考-分数线'!$C$2,H476&gt;='高考-分数线'!$E$2),36,IF(H476&gt;='高考-分数线'!$E$2,18,0)),IF($D476="文科",IF(AND($M476&gt;='高考-分数线'!$C$3,H476&gt;='高考-分数线'!$E$3),36,IF(H476&gt;='高考-分数线'!$E$3,18,0))))</f>
        <v>0</v>
      </c>
      <c r="Q476" s="9">
        <f>IF($D476="理科",IF(AND($M476&gt;='高考-分数线'!$C$2,I476&gt;='高考-分数线'!$F$2),36,IF(I476&gt;='高考-分数线'!$F$2,18,0)),IF($D476="文科",IF(AND($M476&gt;='高考-分数线'!$C$3,I476&gt;='高考-分数线'!$F$3),36,IF(I476&gt;='高考-分数线'!$F$3,18,0))))</f>
        <v>0</v>
      </c>
      <c r="R476" s="9">
        <f>IF($D476="理科",IF(AND($M476&gt;='高考-分数线'!$C$2,J476&gt;='高考-分数线'!$G$2),36,IF(J476&gt;='高考-分数线'!$G$2,18,0)),IF($D476="文科",IF(AND($M476&gt;='高考-分数线'!$C$3,J476&gt;='高考-分数线'!$G$3),36,IF(J476&gt;='高考-分数线'!$G$3,18,0))))</f>
        <v>0</v>
      </c>
      <c r="S476" s="9">
        <f>IF($D476="理科",IF(AND($M476&gt;='高考-分数线'!$C$2,K476&gt;='高考-分数线'!$H$2),36,IF(K476&gt;='高考-分数线'!$H$2,18,0)),IF($D476="文科",IF(AND($M476&gt;='高考-分数线'!$C$3,K476&gt;='高考-分数线'!$H$3),36,IF(K476&gt;='高考-分数线'!$H$3,18,0))))</f>
        <v>0</v>
      </c>
      <c r="T476" s="9">
        <f>IF($D476="理科",IF(AND($M476&gt;='高考-分数线'!$C$2,L476&gt;='高考-分数线'!$I$2),36,IF(L476&gt;='高考-分数线'!$I$2,18,0)),IF($D476="文科",IF(AND($M476&gt;='高考-分数线'!$C$3,L476&gt;='高考-分数线'!$I$3),36,IF(L476&gt;='高考-分数线'!$I$3,18,0))))</f>
        <v>18</v>
      </c>
      <c r="U476" s="33"/>
      <c r="V476" s="54" t="s">
        <v>75</v>
      </c>
      <c r="W476" s="9">
        <f t="shared" si="260"/>
        <v>0</v>
      </c>
      <c r="X476" s="54" t="s">
        <v>81</v>
      </c>
      <c r="Y476" s="9">
        <f t="shared" si="261"/>
        <v>0</v>
      </c>
      <c r="Z476" s="54" t="s">
        <v>87</v>
      </c>
      <c r="AA476" s="9">
        <f t="shared" si="262"/>
        <v>0</v>
      </c>
      <c r="AB476" s="54" t="s">
        <v>105</v>
      </c>
      <c r="AC476" s="9">
        <f t="shared" si="263"/>
        <v>0</v>
      </c>
      <c r="AD476" s="54" t="s">
        <v>111</v>
      </c>
      <c r="AE476" s="9">
        <f t="shared" si="264"/>
        <v>0</v>
      </c>
      <c r="AF476" s="54" t="s">
        <v>103</v>
      </c>
      <c r="AG476" s="9">
        <f t="shared" si="265"/>
        <v>1.8</v>
      </c>
      <c r="AH476" s="9"/>
      <c r="AI476" s="9" t="s">
        <v>73</v>
      </c>
      <c r="AJ476" s="9">
        <f t="shared" si="266"/>
        <v>0</v>
      </c>
      <c r="AK476" s="55" t="s">
        <v>79</v>
      </c>
      <c r="AL476" s="9">
        <f t="shared" si="267"/>
        <v>0</v>
      </c>
      <c r="AM476" s="9" t="s">
        <v>85</v>
      </c>
      <c r="AN476" s="9">
        <f t="shared" si="268"/>
        <v>0</v>
      </c>
      <c r="AO476" s="54" t="s">
        <v>105</v>
      </c>
      <c r="AP476" s="9">
        <f t="shared" si="269"/>
        <v>0</v>
      </c>
      <c r="AQ476" s="54" t="s">
        <v>111</v>
      </c>
      <c r="AR476" s="9">
        <f t="shared" si="270"/>
        <v>0</v>
      </c>
      <c r="AS476" s="54" t="s">
        <v>103</v>
      </c>
      <c r="AT476" s="9">
        <f t="shared" si="271"/>
        <v>1.8</v>
      </c>
      <c r="AU476" s="9"/>
      <c r="AV476" s="54" t="s">
        <v>73</v>
      </c>
      <c r="AW476" s="9">
        <f t="shared" si="272"/>
        <v>0</v>
      </c>
      <c r="AX476" s="54" t="s">
        <v>132</v>
      </c>
      <c r="AY476" s="9">
        <f t="shared" si="273"/>
        <v>0</v>
      </c>
      <c r="AZ476" s="54" t="s">
        <v>86</v>
      </c>
      <c r="BA476" s="9">
        <f t="shared" si="274"/>
        <v>0</v>
      </c>
      <c r="BB476" s="54" t="s">
        <v>105</v>
      </c>
      <c r="BC476" s="9">
        <f t="shared" si="275"/>
        <v>0</v>
      </c>
      <c r="BD476" s="54" t="s">
        <v>111</v>
      </c>
      <c r="BE476" s="9">
        <f t="shared" si="276"/>
        <v>0</v>
      </c>
      <c r="BF476" s="54" t="s">
        <v>112</v>
      </c>
      <c r="BG476" s="9">
        <f t="shared" si="277"/>
        <v>2.7</v>
      </c>
      <c r="BH476" s="9"/>
      <c r="BI476" s="54" t="s">
        <v>73</v>
      </c>
      <c r="BJ476" s="9">
        <f t="shared" si="278"/>
        <v>0</v>
      </c>
      <c r="BK476" s="55" t="s">
        <v>132</v>
      </c>
      <c r="BL476" s="9">
        <f t="shared" si="279"/>
        <v>0</v>
      </c>
      <c r="BM476" s="54" t="s">
        <v>86</v>
      </c>
      <c r="BN476" s="9">
        <f t="shared" si="280"/>
        <v>0</v>
      </c>
      <c r="BO476" s="54" t="s">
        <v>105</v>
      </c>
      <c r="BP476" s="9">
        <f t="shared" si="281"/>
        <v>0</v>
      </c>
      <c r="BQ476" s="54" t="s">
        <v>111</v>
      </c>
      <c r="BR476" s="9">
        <f t="shared" si="282"/>
        <v>0</v>
      </c>
      <c r="BS476" s="54" t="s">
        <v>112</v>
      </c>
      <c r="BT476" s="9">
        <f t="shared" si="283"/>
        <v>2.7</v>
      </c>
      <c r="BU476" s="9"/>
      <c r="BV476" s="54" t="s">
        <v>75</v>
      </c>
      <c r="BW476" s="9">
        <f t="shared" si="284"/>
        <v>0</v>
      </c>
      <c r="BX476" s="55" t="s">
        <v>139</v>
      </c>
      <c r="BY476" s="9">
        <f t="shared" si="285"/>
        <v>0</v>
      </c>
      <c r="BZ476" s="54" t="s">
        <v>89</v>
      </c>
      <c r="CA476" s="9">
        <f t="shared" si="286"/>
        <v>0</v>
      </c>
      <c r="CB476" s="54" t="s">
        <v>123</v>
      </c>
      <c r="CC476" s="9">
        <f t="shared" si="287"/>
        <v>0</v>
      </c>
      <c r="CD476" s="54" t="s">
        <v>111</v>
      </c>
      <c r="CE476" s="9">
        <f t="shared" si="288"/>
        <v>0</v>
      </c>
      <c r="CF476" s="54" t="s">
        <v>126</v>
      </c>
      <c r="CG476" s="9">
        <f t="shared" si="289"/>
        <v>4.5</v>
      </c>
      <c r="CH476" s="9"/>
      <c r="CI476" s="54" t="s">
        <v>75</v>
      </c>
      <c r="CJ476" s="9">
        <f t="shared" si="290"/>
        <v>0</v>
      </c>
      <c r="CK476" s="55" t="s">
        <v>139</v>
      </c>
      <c r="CL476" s="9">
        <f t="shared" si="291"/>
        <v>0</v>
      </c>
      <c r="CM476" s="54" t="s">
        <v>89</v>
      </c>
      <c r="CN476" s="9">
        <f t="shared" si="292"/>
        <v>0</v>
      </c>
      <c r="CO476" s="54" t="s">
        <v>123</v>
      </c>
      <c r="CP476" s="9">
        <f t="shared" si="293"/>
        <v>0</v>
      </c>
      <c r="CQ476" s="54" t="s">
        <v>111</v>
      </c>
      <c r="CR476" s="9">
        <f t="shared" si="294"/>
        <v>0</v>
      </c>
      <c r="CS476" s="54" t="s">
        <v>126</v>
      </c>
      <c r="CT476" s="9">
        <f t="shared" si="295"/>
        <v>4.5</v>
      </c>
    </row>
    <row r="477" spans="1:98" x14ac:dyDescent="0.15">
      <c r="A477" s="33" t="s">
        <v>1101</v>
      </c>
      <c r="B477" s="34" t="s">
        <v>1102</v>
      </c>
      <c r="C477" s="35" t="s">
        <v>170</v>
      </c>
      <c r="D477" s="35" t="s">
        <v>52</v>
      </c>
      <c r="E477" s="9"/>
      <c r="F477" s="36"/>
      <c r="G477" s="33">
        <v>71</v>
      </c>
      <c r="H477" s="9">
        <v>38</v>
      </c>
      <c r="I477" s="9">
        <v>88</v>
      </c>
      <c r="J477" s="9">
        <v>46</v>
      </c>
      <c r="K477" s="9">
        <v>41.5</v>
      </c>
      <c r="L477" s="9">
        <v>36</v>
      </c>
      <c r="M477" s="4">
        <f t="shared" si="259"/>
        <v>320.5</v>
      </c>
      <c r="N477" s="33"/>
      <c r="O477" s="9">
        <f>IF($D477="理科",IF(AND($M477&gt;='高考-分数线'!$C$2,$G477&gt;='高考-分数线'!$D$2),36,IF($G477&gt;='高考-分数线'!$D$2,18,0)),IF($D477="文科",IF(AND($M477&gt;='高考-分数线'!$C$3,$G477&gt;='高考-分数线'!$D$3),36,IF($G477&gt;='高考-分数线'!$D$3,18,0))))</f>
        <v>0</v>
      </c>
      <c r="P477" s="9">
        <f>IF($D477="理科",IF(AND($M477&gt;='高考-分数线'!$C$2,H477&gt;='高考-分数线'!$E$2),36,IF(H477&gt;='高考-分数线'!$E$2,18,0)),IF($D477="文科",IF(AND($M477&gt;='高考-分数线'!$C$3,H477&gt;='高考-分数线'!$E$3),36,IF(H477&gt;='高考-分数线'!$E$3,18,0))))</f>
        <v>0</v>
      </c>
      <c r="Q477" s="9">
        <f>IF($D477="理科",IF(AND($M477&gt;='高考-分数线'!$C$2,I477&gt;='高考-分数线'!$F$2),36,IF(I477&gt;='高考-分数线'!$F$2,18,0)),IF($D477="文科",IF(AND($M477&gt;='高考-分数线'!$C$3,I477&gt;='高考-分数线'!$F$3),36,IF(I477&gt;='高考-分数线'!$F$3,18,0))))</f>
        <v>0</v>
      </c>
      <c r="R477" s="9">
        <f>IF($D477="理科",IF(AND($M477&gt;='高考-分数线'!$C$2,J477&gt;='高考-分数线'!$G$2),36,IF(J477&gt;='高考-分数线'!$G$2,18,0)),IF($D477="文科",IF(AND($M477&gt;='高考-分数线'!$C$3,J477&gt;='高考-分数线'!$G$3),36,IF(J477&gt;='高考-分数线'!$G$3,18,0))))</f>
        <v>0</v>
      </c>
      <c r="S477" s="9">
        <f>IF($D477="理科",IF(AND($M477&gt;='高考-分数线'!$C$2,K477&gt;='高考-分数线'!$H$2),36,IF(K477&gt;='高考-分数线'!$H$2,18,0)),IF($D477="文科",IF(AND($M477&gt;='高考-分数线'!$C$3,K477&gt;='高考-分数线'!$H$3),36,IF(K477&gt;='高考-分数线'!$H$3,18,0))))</f>
        <v>0</v>
      </c>
      <c r="T477" s="9">
        <f>IF($D477="理科",IF(AND($M477&gt;='高考-分数线'!$C$2,L477&gt;='高考-分数线'!$I$2),36,IF(L477&gt;='高考-分数线'!$I$2,18,0)),IF($D477="文科",IF(AND($M477&gt;='高考-分数线'!$C$3,L477&gt;='高考-分数线'!$I$3),36,IF(L477&gt;='高考-分数线'!$I$3,18,0))))</f>
        <v>0</v>
      </c>
      <c r="U477" s="33"/>
      <c r="V477" s="54" t="s">
        <v>78</v>
      </c>
      <c r="W477" s="9">
        <f t="shared" si="260"/>
        <v>0</v>
      </c>
      <c r="X477" s="54" t="s">
        <v>79</v>
      </c>
      <c r="Y477" s="9">
        <f t="shared" si="261"/>
        <v>0</v>
      </c>
      <c r="Z477" s="54" t="s">
        <v>86</v>
      </c>
      <c r="AA477" s="9">
        <f t="shared" si="262"/>
        <v>0</v>
      </c>
      <c r="AB477" s="54" t="s">
        <v>105</v>
      </c>
      <c r="AC477" s="9">
        <f t="shared" si="263"/>
        <v>0</v>
      </c>
      <c r="AD477" s="54" t="s">
        <v>110</v>
      </c>
      <c r="AE477" s="9">
        <f t="shared" si="264"/>
        <v>0</v>
      </c>
      <c r="AF477" s="54" t="s">
        <v>112</v>
      </c>
      <c r="AG477" s="9">
        <f t="shared" si="265"/>
        <v>0</v>
      </c>
      <c r="AH477" s="9"/>
      <c r="AI477" s="9" t="s">
        <v>76</v>
      </c>
      <c r="AJ477" s="9">
        <f t="shared" si="266"/>
        <v>0</v>
      </c>
      <c r="AK477" s="55" t="s">
        <v>80</v>
      </c>
      <c r="AL477" s="9">
        <f t="shared" si="267"/>
        <v>0</v>
      </c>
      <c r="AM477" s="9" t="s">
        <v>85</v>
      </c>
      <c r="AN477" s="9">
        <f t="shared" si="268"/>
        <v>0</v>
      </c>
      <c r="AO477" s="54" t="s">
        <v>105</v>
      </c>
      <c r="AP477" s="9">
        <f t="shared" si="269"/>
        <v>0</v>
      </c>
      <c r="AQ477" s="54" t="s">
        <v>110</v>
      </c>
      <c r="AR477" s="9">
        <f t="shared" si="270"/>
        <v>0</v>
      </c>
      <c r="AS477" s="54" t="s">
        <v>103</v>
      </c>
      <c r="AT477" s="9">
        <f t="shared" si="271"/>
        <v>0</v>
      </c>
      <c r="AU477" s="9"/>
      <c r="AV477" s="54" t="s">
        <v>73</v>
      </c>
      <c r="AW477" s="9">
        <f t="shared" si="272"/>
        <v>0</v>
      </c>
      <c r="AX477" s="54" t="s">
        <v>132</v>
      </c>
      <c r="AY477" s="9">
        <f t="shared" si="273"/>
        <v>0</v>
      </c>
      <c r="AZ477" s="54" t="s">
        <v>86</v>
      </c>
      <c r="BA477" s="9">
        <f t="shared" si="274"/>
        <v>0</v>
      </c>
      <c r="BB477" s="54" t="s">
        <v>105</v>
      </c>
      <c r="BC477" s="9">
        <f t="shared" si="275"/>
        <v>0</v>
      </c>
      <c r="BD477" s="54" t="s">
        <v>111</v>
      </c>
      <c r="BE477" s="9">
        <f t="shared" si="276"/>
        <v>0</v>
      </c>
      <c r="BF477" s="54" t="s">
        <v>112</v>
      </c>
      <c r="BG477" s="9">
        <f t="shared" si="277"/>
        <v>0</v>
      </c>
      <c r="BH477" s="9"/>
      <c r="BI477" s="54" t="s">
        <v>73</v>
      </c>
      <c r="BJ477" s="9">
        <f t="shared" si="278"/>
        <v>0</v>
      </c>
      <c r="BK477" s="55" t="s">
        <v>132</v>
      </c>
      <c r="BL477" s="9">
        <f t="shared" si="279"/>
        <v>0</v>
      </c>
      <c r="BM477" s="54" t="s">
        <v>86</v>
      </c>
      <c r="BN477" s="9">
        <f t="shared" si="280"/>
        <v>0</v>
      </c>
      <c r="BO477" s="54" t="s">
        <v>105</v>
      </c>
      <c r="BP477" s="9">
        <f t="shared" si="281"/>
        <v>0</v>
      </c>
      <c r="BQ477" s="54" t="s">
        <v>111</v>
      </c>
      <c r="BR477" s="9">
        <f t="shared" si="282"/>
        <v>0</v>
      </c>
      <c r="BS477" s="54" t="s">
        <v>112</v>
      </c>
      <c r="BT477" s="9">
        <f t="shared" si="283"/>
        <v>0</v>
      </c>
      <c r="BU477" s="9"/>
      <c r="BV477" s="54" t="s">
        <v>74</v>
      </c>
      <c r="BW477" s="9">
        <f t="shared" si="284"/>
        <v>0</v>
      </c>
      <c r="BX477" s="55" t="s">
        <v>139</v>
      </c>
      <c r="BY477" s="9">
        <f t="shared" si="285"/>
        <v>0</v>
      </c>
      <c r="BZ477" s="54" t="s">
        <v>86</v>
      </c>
      <c r="CA477" s="9">
        <f t="shared" si="286"/>
        <v>0</v>
      </c>
      <c r="CB477" s="54" t="s">
        <v>123</v>
      </c>
      <c r="CC477" s="9">
        <f t="shared" si="287"/>
        <v>0</v>
      </c>
      <c r="CD477" s="54" t="s">
        <v>111</v>
      </c>
      <c r="CE477" s="9">
        <f t="shared" si="288"/>
        <v>0</v>
      </c>
      <c r="CF477" s="54" t="s">
        <v>126</v>
      </c>
      <c r="CG477" s="9">
        <f t="shared" si="289"/>
        <v>0</v>
      </c>
      <c r="CH477" s="9"/>
      <c r="CI477" s="54" t="s">
        <v>74</v>
      </c>
      <c r="CJ477" s="9">
        <f t="shared" si="290"/>
        <v>0</v>
      </c>
      <c r="CK477" s="55" t="s">
        <v>139</v>
      </c>
      <c r="CL477" s="9">
        <f t="shared" si="291"/>
        <v>0</v>
      </c>
      <c r="CM477" s="54" t="s">
        <v>86</v>
      </c>
      <c r="CN477" s="9">
        <f t="shared" si="292"/>
        <v>0</v>
      </c>
      <c r="CO477" s="54" t="s">
        <v>123</v>
      </c>
      <c r="CP477" s="9">
        <f t="shared" si="293"/>
        <v>0</v>
      </c>
      <c r="CQ477" s="54" t="s">
        <v>111</v>
      </c>
      <c r="CR477" s="9">
        <f t="shared" si="294"/>
        <v>0</v>
      </c>
      <c r="CS477" s="54" t="s">
        <v>126</v>
      </c>
      <c r="CT477" s="9">
        <f t="shared" si="295"/>
        <v>0</v>
      </c>
    </row>
    <row r="478" spans="1:98" x14ac:dyDescent="0.15">
      <c r="A478" s="33" t="s">
        <v>1103</v>
      </c>
      <c r="B478" s="34" t="s">
        <v>1104</v>
      </c>
      <c r="C478" s="35" t="s">
        <v>170</v>
      </c>
      <c r="D478" s="35" t="s">
        <v>52</v>
      </c>
      <c r="E478" s="9"/>
      <c r="F478" s="36"/>
      <c r="G478" s="33">
        <v>95</v>
      </c>
      <c r="H478" s="9">
        <v>32</v>
      </c>
      <c r="I478" s="9">
        <v>40</v>
      </c>
      <c r="J478" s="9">
        <v>47</v>
      </c>
      <c r="K478" s="9">
        <v>47</v>
      </c>
      <c r="L478" s="9">
        <v>59</v>
      </c>
      <c r="M478" s="4">
        <f t="shared" si="259"/>
        <v>320</v>
      </c>
      <c r="N478" s="33"/>
      <c r="O478" s="9">
        <f>IF($D478="理科",IF(AND($M478&gt;='高考-分数线'!$C$2,$G478&gt;='高考-分数线'!$D$2),36,IF($G478&gt;='高考-分数线'!$D$2,18,0)),IF($D478="文科",IF(AND($M478&gt;='高考-分数线'!$C$3,$G478&gt;='高考-分数线'!$D$3),36,IF($G478&gt;='高考-分数线'!$D$3,18,0))))</f>
        <v>0</v>
      </c>
      <c r="P478" s="9">
        <f>IF($D478="理科",IF(AND($M478&gt;='高考-分数线'!$C$2,H478&gt;='高考-分数线'!$E$2),36,IF(H478&gt;='高考-分数线'!$E$2,18,0)),IF($D478="文科",IF(AND($M478&gt;='高考-分数线'!$C$3,H478&gt;='高考-分数线'!$E$3),36,IF(H478&gt;='高考-分数线'!$E$3,18,0))))</f>
        <v>0</v>
      </c>
      <c r="Q478" s="9">
        <f>IF($D478="理科",IF(AND($M478&gt;='高考-分数线'!$C$2,I478&gt;='高考-分数线'!$F$2),36,IF(I478&gt;='高考-分数线'!$F$2,18,0)),IF($D478="文科",IF(AND($M478&gt;='高考-分数线'!$C$3,I478&gt;='高考-分数线'!$F$3),36,IF(I478&gt;='高考-分数线'!$F$3,18,0))))</f>
        <v>0</v>
      </c>
      <c r="R478" s="9">
        <f>IF($D478="理科",IF(AND($M478&gt;='高考-分数线'!$C$2,J478&gt;='高考-分数线'!$G$2),36,IF(J478&gt;='高考-分数线'!$G$2,18,0)),IF($D478="文科",IF(AND($M478&gt;='高考-分数线'!$C$3,J478&gt;='高考-分数线'!$G$3),36,IF(J478&gt;='高考-分数线'!$G$3,18,0))))</f>
        <v>0</v>
      </c>
      <c r="S478" s="9">
        <f>IF($D478="理科",IF(AND($M478&gt;='高考-分数线'!$C$2,K478&gt;='高考-分数线'!$H$2),36,IF(K478&gt;='高考-分数线'!$H$2,18,0)),IF($D478="文科",IF(AND($M478&gt;='高考-分数线'!$C$3,K478&gt;='高考-分数线'!$H$3),36,IF(K478&gt;='高考-分数线'!$H$3,18,0))))</f>
        <v>0</v>
      </c>
      <c r="T478" s="9">
        <f>IF($D478="理科",IF(AND($M478&gt;='高考-分数线'!$C$2,L478&gt;='高考-分数线'!$I$2),36,IF(L478&gt;='高考-分数线'!$I$2,18,0)),IF($D478="文科",IF(AND($M478&gt;='高考-分数线'!$C$3,L478&gt;='高考-分数线'!$I$3),36,IF(L478&gt;='高考-分数线'!$I$3,18,0))))</f>
        <v>0</v>
      </c>
      <c r="U478" s="33"/>
      <c r="V478" s="54" t="s">
        <v>75</v>
      </c>
      <c r="W478" s="9">
        <f t="shared" si="260"/>
        <v>0</v>
      </c>
      <c r="X478" s="54" t="s">
        <v>81</v>
      </c>
      <c r="Y478" s="9">
        <f t="shared" si="261"/>
        <v>0</v>
      </c>
      <c r="Z478" s="54" t="s">
        <v>87</v>
      </c>
      <c r="AA478" s="9">
        <f t="shared" si="262"/>
        <v>0</v>
      </c>
      <c r="AB478" s="54" t="s">
        <v>105</v>
      </c>
      <c r="AC478" s="9">
        <f t="shared" si="263"/>
        <v>0</v>
      </c>
      <c r="AD478" s="54" t="s">
        <v>111</v>
      </c>
      <c r="AE478" s="9">
        <f t="shared" si="264"/>
        <v>0</v>
      </c>
      <c r="AF478" s="54" t="s">
        <v>103</v>
      </c>
      <c r="AG478" s="9">
        <f t="shared" si="265"/>
        <v>0</v>
      </c>
      <c r="AH478" s="9"/>
      <c r="AI478" s="9" t="s">
        <v>75</v>
      </c>
      <c r="AJ478" s="9">
        <f t="shared" si="266"/>
        <v>0</v>
      </c>
      <c r="AK478" s="55" t="s">
        <v>79</v>
      </c>
      <c r="AL478" s="9">
        <f t="shared" si="267"/>
        <v>0</v>
      </c>
      <c r="AM478" s="9" t="s">
        <v>89</v>
      </c>
      <c r="AN478" s="9">
        <f t="shared" si="268"/>
        <v>0</v>
      </c>
      <c r="AO478" s="54" t="s">
        <v>123</v>
      </c>
      <c r="AP478" s="9">
        <f t="shared" si="269"/>
        <v>0</v>
      </c>
      <c r="AQ478" s="54" t="s">
        <v>110</v>
      </c>
      <c r="AR478" s="9">
        <f t="shared" si="270"/>
        <v>0</v>
      </c>
      <c r="AS478" s="54" t="s">
        <v>127</v>
      </c>
      <c r="AT478" s="9">
        <f t="shared" si="271"/>
        <v>0</v>
      </c>
      <c r="AU478" s="9"/>
      <c r="AV478" s="54" t="s">
        <v>73</v>
      </c>
      <c r="AW478" s="9">
        <f t="shared" si="272"/>
        <v>0</v>
      </c>
      <c r="AX478" s="54" t="s">
        <v>132</v>
      </c>
      <c r="AY478" s="9">
        <f t="shared" si="273"/>
        <v>0</v>
      </c>
      <c r="AZ478" s="54" t="s">
        <v>86</v>
      </c>
      <c r="BA478" s="9">
        <f t="shared" si="274"/>
        <v>0</v>
      </c>
      <c r="BB478" s="54" t="s">
        <v>105</v>
      </c>
      <c r="BC478" s="9">
        <f t="shared" si="275"/>
        <v>0</v>
      </c>
      <c r="BD478" s="54" t="s">
        <v>111</v>
      </c>
      <c r="BE478" s="9">
        <f t="shared" si="276"/>
        <v>0</v>
      </c>
      <c r="BF478" s="54" t="s">
        <v>112</v>
      </c>
      <c r="BG478" s="9">
        <f t="shared" si="277"/>
        <v>0</v>
      </c>
      <c r="BH478" s="9"/>
      <c r="BI478" s="54" t="s">
        <v>73</v>
      </c>
      <c r="BJ478" s="9">
        <f t="shared" si="278"/>
        <v>0</v>
      </c>
      <c r="BK478" s="55" t="s">
        <v>132</v>
      </c>
      <c r="BL478" s="9">
        <f t="shared" si="279"/>
        <v>0</v>
      </c>
      <c r="BM478" s="54" t="s">
        <v>86</v>
      </c>
      <c r="BN478" s="9">
        <f t="shared" si="280"/>
        <v>0</v>
      </c>
      <c r="BO478" s="54" t="s">
        <v>105</v>
      </c>
      <c r="BP478" s="9">
        <f t="shared" si="281"/>
        <v>0</v>
      </c>
      <c r="BQ478" s="54" t="s">
        <v>111</v>
      </c>
      <c r="BR478" s="9">
        <f t="shared" si="282"/>
        <v>0</v>
      </c>
      <c r="BS478" s="54" t="s">
        <v>112</v>
      </c>
      <c r="BT478" s="9">
        <f t="shared" si="283"/>
        <v>0</v>
      </c>
      <c r="BU478" s="9"/>
      <c r="BV478" s="54" t="s">
        <v>136</v>
      </c>
      <c r="BW478" s="9">
        <f t="shared" si="284"/>
        <v>0</v>
      </c>
      <c r="BX478" s="55" t="s">
        <v>80</v>
      </c>
      <c r="BY478" s="9">
        <f t="shared" si="285"/>
        <v>0</v>
      </c>
      <c r="BZ478" s="54" t="s">
        <v>90</v>
      </c>
      <c r="CA478" s="9">
        <f t="shared" si="286"/>
        <v>0</v>
      </c>
      <c r="CB478" s="54" t="s">
        <v>105</v>
      </c>
      <c r="CC478" s="9">
        <f t="shared" si="287"/>
        <v>0</v>
      </c>
      <c r="CD478" s="54" t="s">
        <v>108</v>
      </c>
      <c r="CE478" s="9">
        <f t="shared" si="288"/>
        <v>0</v>
      </c>
      <c r="CF478" s="54" t="s">
        <v>126</v>
      </c>
      <c r="CG478" s="9">
        <f t="shared" si="289"/>
        <v>0</v>
      </c>
      <c r="CH478" s="9"/>
      <c r="CI478" s="54" t="s">
        <v>136</v>
      </c>
      <c r="CJ478" s="9">
        <f t="shared" si="290"/>
        <v>0</v>
      </c>
      <c r="CK478" s="55" t="s">
        <v>80</v>
      </c>
      <c r="CL478" s="9">
        <f t="shared" si="291"/>
        <v>0</v>
      </c>
      <c r="CM478" s="54" t="s">
        <v>90</v>
      </c>
      <c r="CN478" s="9">
        <f t="shared" si="292"/>
        <v>0</v>
      </c>
      <c r="CO478" s="54" t="s">
        <v>105</v>
      </c>
      <c r="CP478" s="9">
        <f t="shared" si="293"/>
        <v>0</v>
      </c>
      <c r="CQ478" s="54" t="s">
        <v>108</v>
      </c>
      <c r="CR478" s="9">
        <f t="shared" si="294"/>
        <v>0</v>
      </c>
      <c r="CS478" s="54" t="s">
        <v>126</v>
      </c>
      <c r="CT478" s="9">
        <f t="shared" si="295"/>
        <v>0</v>
      </c>
    </row>
    <row r="479" spans="1:98" x14ac:dyDescent="0.15">
      <c r="A479" s="33" t="s">
        <v>1105</v>
      </c>
      <c r="B479" s="34" t="s">
        <v>1106</v>
      </c>
      <c r="C479" s="35" t="s">
        <v>170</v>
      </c>
      <c r="D479" s="35" t="s">
        <v>52</v>
      </c>
      <c r="E479" s="9"/>
      <c r="F479" s="36"/>
      <c r="G479" s="33">
        <v>75</v>
      </c>
      <c r="H479" s="9">
        <v>60</v>
      </c>
      <c r="I479" s="9">
        <v>30</v>
      </c>
      <c r="J479" s="9">
        <v>56.5</v>
      </c>
      <c r="K479" s="9">
        <v>45</v>
      </c>
      <c r="L479" s="9">
        <v>49</v>
      </c>
      <c r="M479" s="4">
        <f t="shared" si="259"/>
        <v>315.5</v>
      </c>
      <c r="N479" s="33"/>
      <c r="O479" s="9">
        <f>IF($D479="理科",IF(AND($M479&gt;='高考-分数线'!$C$2,$G479&gt;='高考-分数线'!$D$2),36,IF($G479&gt;='高考-分数线'!$D$2,18,0)),IF($D479="文科",IF(AND($M479&gt;='高考-分数线'!$C$3,$G479&gt;='高考-分数线'!$D$3),36,IF($G479&gt;='高考-分数线'!$D$3,18,0))))</f>
        <v>0</v>
      </c>
      <c r="P479" s="9">
        <f>IF($D479="理科",IF(AND($M479&gt;='高考-分数线'!$C$2,H479&gt;='高考-分数线'!$E$2),36,IF(H479&gt;='高考-分数线'!$E$2,18,0)),IF($D479="文科",IF(AND($M479&gt;='高考-分数线'!$C$3,H479&gt;='高考-分数线'!$E$3),36,IF(H479&gt;='高考-分数线'!$E$3,18,0))))</f>
        <v>0</v>
      </c>
      <c r="Q479" s="9">
        <f>IF($D479="理科",IF(AND($M479&gt;='高考-分数线'!$C$2,I479&gt;='高考-分数线'!$F$2),36,IF(I479&gt;='高考-分数线'!$F$2,18,0)),IF($D479="文科",IF(AND($M479&gt;='高考-分数线'!$C$3,I479&gt;='高考-分数线'!$F$3),36,IF(I479&gt;='高考-分数线'!$F$3,18,0))))</f>
        <v>0</v>
      </c>
      <c r="R479" s="9">
        <f>IF($D479="理科",IF(AND($M479&gt;='高考-分数线'!$C$2,J479&gt;='高考-分数线'!$G$2),36,IF(J479&gt;='高考-分数线'!$G$2,18,0)),IF($D479="文科",IF(AND($M479&gt;='高考-分数线'!$C$3,J479&gt;='高考-分数线'!$G$3),36,IF(J479&gt;='高考-分数线'!$G$3,18,0))))</f>
        <v>0</v>
      </c>
      <c r="S479" s="9">
        <f>IF($D479="理科",IF(AND($M479&gt;='高考-分数线'!$C$2,K479&gt;='高考-分数线'!$H$2),36,IF(K479&gt;='高考-分数线'!$H$2,18,0)),IF($D479="文科",IF(AND($M479&gt;='高考-分数线'!$C$3,K479&gt;='高考-分数线'!$H$3),36,IF(K479&gt;='高考-分数线'!$H$3,18,0))))</f>
        <v>0</v>
      </c>
      <c r="T479" s="9">
        <f>IF($D479="理科",IF(AND($M479&gt;='高考-分数线'!$C$2,L479&gt;='高考-分数线'!$I$2),36,IF(L479&gt;='高考-分数线'!$I$2,18,0)),IF($D479="文科",IF(AND($M479&gt;='高考-分数线'!$C$3,L479&gt;='高考-分数线'!$I$3),36,IF(L479&gt;='高考-分数线'!$I$3,18,0))))</f>
        <v>0</v>
      </c>
      <c r="U479" s="33"/>
      <c r="V479" s="54" t="s">
        <v>74</v>
      </c>
      <c r="W479" s="9">
        <f t="shared" si="260"/>
        <v>0</v>
      </c>
      <c r="X479" s="54" t="s">
        <v>79</v>
      </c>
      <c r="Y479" s="9">
        <f t="shared" si="261"/>
        <v>0</v>
      </c>
      <c r="Z479" s="54" t="s">
        <v>86</v>
      </c>
      <c r="AA479" s="9">
        <f t="shared" si="262"/>
        <v>0</v>
      </c>
      <c r="AB479" s="54" t="s">
        <v>107</v>
      </c>
      <c r="AC479" s="9">
        <f t="shared" si="263"/>
        <v>0</v>
      </c>
      <c r="AD479" s="54" t="s">
        <v>110</v>
      </c>
      <c r="AE479" s="9">
        <f t="shared" si="264"/>
        <v>0</v>
      </c>
      <c r="AF479" s="54" t="s">
        <v>103</v>
      </c>
      <c r="AG479" s="9">
        <f t="shared" si="265"/>
        <v>0</v>
      </c>
      <c r="AH479" s="9"/>
      <c r="AI479" s="9" t="s">
        <v>77</v>
      </c>
      <c r="AJ479" s="9">
        <f t="shared" si="266"/>
        <v>0</v>
      </c>
      <c r="AK479" s="55" t="s">
        <v>80</v>
      </c>
      <c r="AL479" s="9">
        <f t="shared" si="267"/>
        <v>0</v>
      </c>
      <c r="AM479" s="9" t="s">
        <v>90</v>
      </c>
      <c r="AN479" s="9">
        <f t="shared" si="268"/>
        <v>0</v>
      </c>
      <c r="AO479" s="54" t="s">
        <v>105</v>
      </c>
      <c r="AP479" s="9">
        <f t="shared" si="269"/>
        <v>0</v>
      </c>
      <c r="AQ479" s="54" t="s">
        <v>110</v>
      </c>
      <c r="AR479" s="9">
        <f t="shared" si="270"/>
        <v>0</v>
      </c>
      <c r="AS479" s="54" t="s">
        <v>103</v>
      </c>
      <c r="AT479" s="9">
        <f t="shared" si="271"/>
        <v>0</v>
      </c>
      <c r="AU479" s="9"/>
      <c r="AV479" s="54" t="s">
        <v>73</v>
      </c>
      <c r="AW479" s="9">
        <f t="shared" si="272"/>
        <v>0</v>
      </c>
      <c r="AX479" s="54" t="s">
        <v>80</v>
      </c>
      <c r="AY479" s="9">
        <f t="shared" si="273"/>
        <v>0</v>
      </c>
      <c r="AZ479" s="54" t="s">
        <v>86</v>
      </c>
      <c r="BA479" s="9">
        <f t="shared" si="274"/>
        <v>0</v>
      </c>
      <c r="BB479" s="54" t="s">
        <v>123</v>
      </c>
      <c r="BC479" s="9">
        <f t="shared" si="275"/>
        <v>0</v>
      </c>
      <c r="BD479" s="54" t="s">
        <v>128</v>
      </c>
      <c r="BE479" s="9">
        <f t="shared" si="276"/>
        <v>0</v>
      </c>
      <c r="BF479" s="54" t="s">
        <v>126</v>
      </c>
      <c r="BG479" s="9">
        <f t="shared" si="277"/>
        <v>0</v>
      </c>
      <c r="BH479" s="9"/>
      <c r="BI479" s="54" t="s">
        <v>73</v>
      </c>
      <c r="BJ479" s="9">
        <f t="shared" si="278"/>
        <v>0</v>
      </c>
      <c r="BK479" s="55" t="s">
        <v>80</v>
      </c>
      <c r="BL479" s="9">
        <f t="shared" si="279"/>
        <v>0</v>
      </c>
      <c r="BM479" s="54" t="s">
        <v>86</v>
      </c>
      <c r="BN479" s="9">
        <f t="shared" si="280"/>
        <v>0</v>
      </c>
      <c r="BO479" s="54" t="s">
        <v>123</v>
      </c>
      <c r="BP479" s="9">
        <f t="shared" si="281"/>
        <v>0</v>
      </c>
      <c r="BQ479" s="54" t="s">
        <v>128</v>
      </c>
      <c r="BR479" s="9">
        <f t="shared" si="282"/>
        <v>0</v>
      </c>
      <c r="BS479" s="54" t="s">
        <v>126</v>
      </c>
      <c r="BT479" s="9">
        <f t="shared" si="283"/>
        <v>0</v>
      </c>
      <c r="BU479" s="9"/>
      <c r="BV479" s="54" t="s">
        <v>73</v>
      </c>
      <c r="BW479" s="9">
        <f t="shared" si="284"/>
        <v>0</v>
      </c>
      <c r="BX479" s="55" t="s">
        <v>84</v>
      </c>
      <c r="BY479" s="9">
        <f t="shared" si="285"/>
        <v>0</v>
      </c>
      <c r="BZ479" s="54" t="s">
        <v>85</v>
      </c>
      <c r="CA479" s="9">
        <f t="shared" si="286"/>
        <v>0</v>
      </c>
      <c r="CB479" s="54" t="s">
        <v>105</v>
      </c>
      <c r="CC479" s="9">
        <f t="shared" si="287"/>
        <v>0</v>
      </c>
      <c r="CD479" s="54" t="s">
        <v>108</v>
      </c>
      <c r="CE479" s="9">
        <f t="shared" si="288"/>
        <v>0</v>
      </c>
      <c r="CF479" s="54" t="s">
        <v>112</v>
      </c>
      <c r="CG479" s="9">
        <f t="shared" si="289"/>
        <v>0</v>
      </c>
      <c r="CH479" s="9"/>
      <c r="CI479" s="54" t="s">
        <v>73</v>
      </c>
      <c r="CJ479" s="9">
        <f t="shared" si="290"/>
        <v>0</v>
      </c>
      <c r="CK479" s="55" t="s">
        <v>84</v>
      </c>
      <c r="CL479" s="9">
        <f t="shared" si="291"/>
        <v>0</v>
      </c>
      <c r="CM479" s="54" t="s">
        <v>85</v>
      </c>
      <c r="CN479" s="9">
        <f t="shared" si="292"/>
        <v>0</v>
      </c>
      <c r="CO479" s="54" t="s">
        <v>105</v>
      </c>
      <c r="CP479" s="9">
        <f t="shared" si="293"/>
        <v>0</v>
      </c>
      <c r="CQ479" s="54" t="s">
        <v>108</v>
      </c>
      <c r="CR479" s="9">
        <f t="shared" si="294"/>
        <v>0</v>
      </c>
      <c r="CS479" s="54" t="s">
        <v>112</v>
      </c>
      <c r="CT479" s="9">
        <f t="shared" si="295"/>
        <v>0</v>
      </c>
    </row>
    <row r="480" spans="1:98" x14ac:dyDescent="0.15">
      <c r="A480" s="33" t="s">
        <v>1107</v>
      </c>
      <c r="B480" s="34" t="s">
        <v>1108</v>
      </c>
      <c r="C480" s="35" t="s">
        <v>170</v>
      </c>
      <c r="D480" s="35" t="s">
        <v>52</v>
      </c>
      <c r="E480" s="9"/>
      <c r="F480" s="36"/>
      <c r="G480" s="33">
        <v>75</v>
      </c>
      <c r="H480" s="9">
        <v>43</v>
      </c>
      <c r="I480" s="9">
        <v>71</v>
      </c>
      <c r="J480" s="9">
        <v>48.5</v>
      </c>
      <c r="K480" s="9">
        <v>34</v>
      </c>
      <c r="L480" s="9">
        <v>43</v>
      </c>
      <c r="M480" s="4">
        <f t="shared" si="259"/>
        <v>314.5</v>
      </c>
      <c r="N480" s="33"/>
      <c r="O480" s="9">
        <f>IF($D480="理科",IF(AND($M480&gt;='高考-分数线'!$C$2,$G480&gt;='高考-分数线'!$D$2),36,IF($G480&gt;='高考-分数线'!$D$2,18,0)),IF($D480="文科",IF(AND($M480&gt;='高考-分数线'!$C$3,$G480&gt;='高考-分数线'!$D$3),36,IF($G480&gt;='高考-分数线'!$D$3,18,0))))</f>
        <v>0</v>
      </c>
      <c r="P480" s="9">
        <f>IF($D480="理科",IF(AND($M480&gt;='高考-分数线'!$C$2,H480&gt;='高考-分数线'!$E$2),36,IF(H480&gt;='高考-分数线'!$E$2,18,0)),IF($D480="文科",IF(AND($M480&gt;='高考-分数线'!$C$3,H480&gt;='高考-分数线'!$E$3),36,IF(H480&gt;='高考-分数线'!$E$3,18,0))))</f>
        <v>0</v>
      </c>
      <c r="Q480" s="9">
        <f>IF($D480="理科",IF(AND($M480&gt;='高考-分数线'!$C$2,I480&gt;='高考-分数线'!$F$2),36,IF(I480&gt;='高考-分数线'!$F$2,18,0)),IF($D480="文科",IF(AND($M480&gt;='高考-分数线'!$C$3,I480&gt;='高考-分数线'!$F$3),36,IF(I480&gt;='高考-分数线'!$F$3,18,0))))</f>
        <v>0</v>
      </c>
      <c r="R480" s="9">
        <f>IF($D480="理科",IF(AND($M480&gt;='高考-分数线'!$C$2,J480&gt;='高考-分数线'!$G$2),36,IF(J480&gt;='高考-分数线'!$G$2,18,0)),IF($D480="文科",IF(AND($M480&gt;='高考-分数线'!$C$3,J480&gt;='高考-分数线'!$G$3),36,IF(J480&gt;='高考-分数线'!$G$3,18,0))))</f>
        <v>0</v>
      </c>
      <c r="S480" s="9">
        <f>IF($D480="理科",IF(AND($M480&gt;='高考-分数线'!$C$2,K480&gt;='高考-分数线'!$H$2),36,IF(K480&gt;='高考-分数线'!$H$2,18,0)),IF($D480="文科",IF(AND($M480&gt;='高考-分数线'!$C$3,K480&gt;='高考-分数线'!$H$3),36,IF(K480&gt;='高考-分数线'!$H$3,18,0))))</f>
        <v>0</v>
      </c>
      <c r="T480" s="9">
        <f>IF($D480="理科",IF(AND($M480&gt;='高考-分数线'!$C$2,L480&gt;='高考-分数线'!$I$2),36,IF(L480&gt;='高考-分数线'!$I$2,18,0)),IF($D480="文科",IF(AND($M480&gt;='高考-分数线'!$C$3,L480&gt;='高考-分数线'!$I$3),36,IF(L480&gt;='高考-分数线'!$I$3,18,0))))</f>
        <v>0</v>
      </c>
      <c r="U480" s="33"/>
      <c r="V480" s="54" t="s">
        <v>77</v>
      </c>
      <c r="W480" s="9">
        <f t="shared" si="260"/>
        <v>0</v>
      </c>
      <c r="X480" s="54" t="s">
        <v>81</v>
      </c>
      <c r="Y480" s="9">
        <f t="shared" si="261"/>
        <v>0</v>
      </c>
      <c r="Z480" s="54" t="s">
        <v>90</v>
      </c>
      <c r="AA480" s="9">
        <f t="shared" si="262"/>
        <v>0</v>
      </c>
      <c r="AB480" s="54" t="s">
        <v>123</v>
      </c>
      <c r="AC480" s="9">
        <f t="shared" si="263"/>
        <v>0</v>
      </c>
      <c r="AD480" s="54" t="s">
        <v>110</v>
      </c>
      <c r="AE480" s="9">
        <f t="shared" si="264"/>
        <v>0</v>
      </c>
      <c r="AF480" s="54" t="s">
        <v>103</v>
      </c>
      <c r="AG480" s="9">
        <f t="shared" si="265"/>
        <v>0</v>
      </c>
      <c r="AH480" s="9"/>
      <c r="AI480" s="9" t="s">
        <v>76</v>
      </c>
      <c r="AJ480" s="9">
        <f t="shared" si="266"/>
        <v>0</v>
      </c>
      <c r="AK480" s="55" t="s">
        <v>80</v>
      </c>
      <c r="AL480" s="9">
        <f t="shared" si="267"/>
        <v>0</v>
      </c>
      <c r="AM480" s="9" t="s">
        <v>85</v>
      </c>
      <c r="AN480" s="9">
        <f t="shared" si="268"/>
        <v>0</v>
      </c>
      <c r="AO480" s="54" t="s">
        <v>105</v>
      </c>
      <c r="AP480" s="9">
        <f t="shared" si="269"/>
        <v>0</v>
      </c>
      <c r="AQ480" s="54" t="s">
        <v>110</v>
      </c>
      <c r="AR480" s="9">
        <f t="shared" si="270"/>
        <v>0</v>
      </c>
      <c r="AS480" s="54" t="s">
        <v>103</v>
      </c>
      <c r="AT480" s="9">
        <f t="shared" si="271"/>
        <v>0</v>
      </c>
      <c r="AU480" s="9"/>
      <c r="AV480" s="54" t="s">
        <v>73</v>
      </c>
      <c r="AW480" s="9">
        <f t="shared" si="272"/>
        <v>0</v>
      </c>
      <c r="AX480" s="54" t="s">
        <v>132</v>
      </c>
      <c r="AY480" s="9">
        <f t="shared" si="273"/>
        <v>0</v>
      </c>
      <c r="AZ480" s="54" t="s">
        <v>86</v>
      </c>
      <c r="BA480" s="9">
        <f t="shared" si="274"/>
        <v>0</v>
      </c>
      <c r="BB480" s="54" t="s">
        <v>123</v>
      </c>
      <c r="BC480" s="9">
        <f t="shared" si="275"/>
        <v>0</v>
      </c>
      <c r="BD480" s="54" t="s">
        <v>133</v>
      </c>
      <c r="BE480" s="9">
        <f t="shared" si="276"/>
        <v>0</v>
      </c>
      <c r="BF480" s="54" t="s">
        <v>103</v>
      </c>
      <c r="BG480" s="9">
        <f t="shared" si="277"/>
        <v>0</v>
      </c>
      <c r="BH480" s="9"/>
      <c r="BI480" s="54" t="s">
        <v>73</v>
      </c>
      <c r="BJ480" s="9">
        <f t="shared" si="278"/>
        <v>0</v>
      </c>
      <c r="BK480" s="55" t="s">
        <v>132</v>
      </c>
      <c r="BL480" s="9">
        <f t="shared" si="279"/>
        <v>0</v>
      </c>
      <c r="BM480" s="54" t="s">
        <v>86</v>
      </c>
      <c r="BN480" s="9">
        <f t="shared" si="280"/>
        <v>0</v>
      </c>
      <c r="BO480" s="54" t="s">
        <v>123</v>
      </c>
      <c r="BP480" s="9">
        <f t="shared" si="281"/>
        <v>0</v>
      </c>
      <c r="BQ480" s="54" t="s">
        <v>133</v>
      </c>
      <c r="BR480" s="9">
        <f t="shared" si="282"/>
        <v>0</v>
      </c>
      <c r="BS480" s="54" t="s">
        <v>103</v>
      </c>
      <c r="BT480" s="9">
        <f t="shared" si="283"/>
        <v>0</v>
      </c>
      <c r="BU480" s="9"/>
      <c r="BV480" s="54" t="s">
        <v>74</v>
      </c>
      <c r="BW480" s="9">
        <f t="shared" si="284"/>
        <v>0</v>
      </c>
      <c r="BX480" s="55" t="s">
        <v>139</v>
      </c>
      <c r="BY480" s="9">
        <f t="shared" si="285"/>
        <v>0</v>
      </c>
      <c r="BZ480" s="54" t="s">
        <v>86</v>
      </c>
      <c r="CA480" s="9">
        <f t="shared" si="286"/>
        <v>0</v>
      </c>
      <c r="CB480" s="54" t="s">
        <v>123</v>
      </c>
      <c r="CC480" s="9">
        <f t="shared" si="287"/>
        <v>0</v>
      </c>
      <c r="CD480" s="54" t="s">
        <v>111</v>
      </c>
      <c r="CE480" s="9">
        <f t="shared" si="288"/>
        <v>0</v>
      </c>
      <c r="CF480" s="54" t="s">
        <v>126</v>
      </c>
      <c r="CG480" s="9">
        <f t="shared" si="289"/>
        <v>0</v>
      </c>
      <c r="CH480" s="9"/>
      <c r="CI480" s="54" t="s">
        <v>74</v>
      </c>
      <c r="CJ480" s="9">
        <f t="shared" si="290"/>
        <v>0</v>
      </c>
      <c r="CK480" s="55" t="s">
        <v>139</v>
      </c>
      <c r="CL480" s="9">
        <f t="shared" si="291"/>
        <v>0</v>
      </c>
      <c r="CM480" s="54" t="s">
        <v>86</v>
      </c>
      <c r="CN480" s="9">
        <f t="shared" si="292"/>
        <v>0</v>
      </c>
      <c r="CO480" s="54" t="s">
        <v>123</v>
      </c>
      <c r="CP480" s="9">
        <f t="shared" si="293"/>
        <v>0</v>
      </c>
      <c r="CQ480" s="54" t="s">
        <v>111</v>
      </c>
      <c r="CR480" s="9">
        <f t="shared" si="294"/>
        <v>0</v>
      </c>
      <c r="CS480" s="54" t="s">
        <v>126</v>
      </c>
      <c r="CT480" s="9">
        <f t="shared" si="295"/>
        <v>0</v>
      </c>
    </row>
    <row r="481" spans="1:98" x14ac:dyDescent="0.15">
      <c r="A481" s="33" t="s">
        <v>1109</v>
      </c>
      <c r="B481" s="34" t="s">
        <v>1110</v>
      </c>
      <c r="C481" s="35" t="s">
        <v>648</v>
      </c>
      <c r="D481" s="35" t="s">
        <v>52</v>
      </c>
      <c r="E481" s="9"/>
      <c r="F481" s="36"/>
      <c r="G481" s="33">
        <v>81</v>
      </c>
      <c r="H481" s="9">
        <v>58</v>
      </c>
      <c r="I481" s="9">
        <v>33</v>
      </c>
      <c r="J481" s="9">
        <v>47</v>
      </c>
      <c r="K481" s="9">
        <v>50.5</v>
      </c>
      <c r="L481" s="9">
        <v>45</v>
      </c>
      <c r="M481" s="4">
        <f t="shared" si="259"/>
        <v>314.5</v>
      </c>
      <c r="N481" s="33"/>
      <c r="O481" s="9">
        <f>IF($D481="理科",IF(AND($M481&gt;='高考-分数线'!$C$2,$G481&gt;='高考-分数线'!$D$2),36,IF($G481&gt;='高考-分数线'!$D$2,18,0)),IF($D481="文科",IF(AND($M481&gt;='高考-分数线'!$C$3,$G481&gt;='高考-分数线'!$D$3),36,IF($G481&gt;='高考-分数线'!$D$3,18,0))))</f>
        <v>0</v>
      </c>
      <c r="P481" s="9">
        <f>IF($D481="理科",IF(AND($M481&gt;='高考-分数线'!$C$2,H481&gt;='高考-分数线'!$E$2),36,IF(H481&gt;='高考-分数线'!$E$2,18,0)),IF($D481="文科",IF(AND($M481&gt;='高考-分数线'!$C$3,H481&gt;='高考-分数线'!$E$3),36,IF(H481&gt;='高考-分数线'!$E$3,18,0))))</f>
        <v>0</v>
      </c>
      <c r="Q481" s="9">
        <f>IF($D481="理科",IF(AND($M481&gt;='高考-分数线'!$C$2,I481&gt;='高考-分数线'!$F$2),36,IF(I481&gt;='高考-分数线'!$F$2,18,0)),IF($D481="文科",IF(AND($M481&gt;='高考-分数线'!$C$3,I481&gt;='高考-分数线'!$F$3),36,IF(I481&gt;='高考-分数线'!$F$3,18,0))))</f>
        <v>0</v>
      </c>
      <c r="R481" s="9">
        <f>IF($D481="理科",IF(AND($M481&gt;='高考-分数线'!$C$2,J481&gt;='高考-分数线'!$G$2),36,IF(J481&gt;='高考-分数线'!$G$2,18,0)),IF($D481="文科",IF(AND($M481&gt;='高考-分数线'!$C$3,J481&gt;='高考-分数线'!$G$3),36,IF(J481&gt;='高考-分数线'!$G$3,18,0))))</f>
        <v>0</v>
      </c>
      <c r="S481" s="9">
        <f>IF($D481="理科",IF(AND($M481&gt;='高考-分数线'!$C$2,K481&gt;='高考-分数线'!$H$2),36,IF(K481&gt;='高考-分数线'!$H$2,18,0)),IF($D481="文科",IF(AND($M481&gt;='高考-分数线'!$C$3,K481&gt;='高考-分数线'!$H$3),36,IF(K481&gt;='高考-分数线'!$H$3,18,0))))</f>
        <v>0</v>
      </c>
      <c r="T481" s="9">
        <f>IF($D481="理科",IF(AND($M481&gt;='高考-分数线'!$C$2,L481&gt;='高考-分数线'!$I$2),36,IF(L481&gt;='高考-分数线'!$I$2,18,0)),IF($D481="文科",IF(AND($M481&gt;='高考-分数线'!$C$3,L481&gt;='高考-分数线'!$I$3),36,IF(L481&gt;='高考-分数线'!$I$3,18,0))))</f>
        <v>0</v>
      </c>
      <c r="U481" s="33"/>
      <c r="V481" s="54" t="s">
        <v>75</v>
      </c>
      <c r="W481" s="9">
        <f t="shared" si="260"/>
        <v>0</v>
      </c>
      <c r="X481" s="54" t="s">
        <v>80</v>
      </c>
      <c r="Y481" s="9">
        <f t="shared" si="261"/>
        <v>0</v>
      </c>
      <c r="Z481" s="54" t="s">
        <v>89</v>
      </c>
      <c r="AA481" s="9">
        <f t="shared" si="262"/>
        <v>0</v>
      </c>
      <c r="AB481" s="54" t="s">
        <v>123</v>
      </c>
      <c r="AC481" s="9">
        <f t="shared" si="263"/>
        <v>0</v>
      </c>
      <c r="AD481" s="54" t="s">
        <v>111</v>
      </c>
      <c r="AE481" s="9">
        <f t="shared" si="264"/>
        <v>0</v>
      </c>
      <c r="AF481" s="54" t="s">
        <v>103</v>
      </c>
      <c r="AG481" s="9">
        <f t="shared" si="265"/>
        <v>0</v>
      </c>
      <c r="AH481" s="9"/>
      <c r="AI481" s="9" t="s">
        <v>73</v>
      </c>
      <c r="AJ481" s="9">
        <f t="shared" si="266"/>
        <v>0</v>
      </c>
      <c r="AK481" s="55" t="s">
        <v>79</v>
      </c>
      <c r="AL481" s="9">
        <f t="shared" si="267"/>
        <v>0</v>
      </c>
      <c r="AM481" s="9" t="s">
        <v>85</v>
      </c>
      <c r="AN481" s="9">
        <f t="shared" si="268"/>
        <v>0</v>
      </c>
      <c r="AO481" s="54" t="s">
        <v>105</v>
      </c>
      <c r="AP481" s="9">
        <f t="shared" si="269"/>
        <v>0</v>
      </c>
      <c r="AQ481" s="54" t="s">
        <v>111</v>
      </c>
      <c r="AR481" s="9">
        <f t="shared" si="270"/>
        <v>0</v>
      </c>
      <c r="AS481" s="54" t="s">
        <v>103</v>
      </c>
      <c r="AT481" s="9">
        <f t="shared" si="271"/>
        <v>0</v>
      </c>
      <c r="AU481" s="9"/>
      <c r="AV481" s="54" t="s">
        <v>77</v>
      </c>
      <c r="AW481" s="9">
        <f t="shared" si="272"/>
        <v>0</v>
      </c>
      <c r="AX481" s="54" t="s">
        <v>80</v>
      </c>
      <c r="AY481" s="9">
        <f t="shared" si="273"/>
        <v>0</v>
      </c>
      <c r="AZ481" s="54" t="s">
        <v>90</v>
      </c>
      <c r="BA481" s="9">
        <f t="shared" si="274"/>
        <v>0</v>
      </c>
      <c r="BB481" s="54" t="s">
        <v>123</v>
      </c>
      <c r="BC481" s="9">
        <f t="shared" si="275"/>
        <v>0</v>
      </c>
      <c r="BD481" s="54" t="s">
        <v>133</v>
      </c>
      <c r="BE481" s="9">
        <f t="shared" si="276"/>
        <v>0</v>
      </c>
      <c r="BF481" s="54" t="s">
        <v>103</v>
      </c>
      <c r="BG481" s="9">
        <f t="shared" si="277"/>
        <v>0</v>
      </c>
      <c r="BH481" s="9"/>
      <c r="BI481" s="54" t="s">
        <v>77</v>
      </c>
      <c r="BJ481" s="9">
        <f t="shared" si="278"/>
        <v>0</v>
      </c>
      <c r="BK481" s="55" t="s">
        <v>80</v>
      </c>
      <c r="BL481" s="9">
        <f t="shared" si="279"/>
        <v>0</v>
      </c>
      <c r="BM481" s="54" t="s">
        <v>90</v>
      </c>
      <c r="BN481" s="9">
        <f t="shared" si="280"/>
        <v>0</v>
      </c>
      <c r="BO481" s="54" t="s">
        <v>123</v>
      </c>
      <c r="BP481" s="9">
        <f t="shared" si="281"/>
        <v>0</v>
      </c>
      <c r="BQ481" s="54" t="s">
        <v>133</v>
      </c>
      <c r="BR481" s="9">
        <f t="shared" si="282"/>
        <v>0</v>
      </c>
      <c r="BS481" s="54" t="s">
        <v>103</v>
      </c>
      <c r="BT481" s="9">
        <f t="shared" si="283"/>
        <v>0</v>
      </c>
      <c r="BU481" s="9"/>
      <c r="BV481" s="54" t="s">
        <v>73</v>
      </c>
      <c r="BW481" s="9">
        <f t="shared" si="284"/>
        <v>0</v>
      </c>
      <c r="BX481" s="55" t="s">
        <v>84</v>
      </c>
      <c r="BY481" s="9">
        <f t="shared" si="285"/>
        <v>0</v>
      </c>
      <c r="BZ481" s="54" t="s">
        <v>85</v>
      </c>
      <c r="CA481" s="9">
        <f t="shared" si="286"/>
        <v>0</v>
      </c>
      <c r="CB481" s="54" t="s">
        <v>105</v>
      </c>
      <c r="CC481" s="9">
        <f t="shared" si="287"/>
        <v>0</v>
      </c>
      <c r="CD481" s="54" t="s">
        <v>108</v>
      </c>
      <c r="CE481" s="9">
        <f t="shared" si="288"/>
        <v>0</v>
      </c>
      <c r="CF481" s="54" t="s">
        <v>112</v>
      </c>
      <c r="CG481" s="9">
        <f t="shared" si="289"/>
        <v>0</v>
      </c>
      <c r="CH481" s="9"/>
      <c r="CI481" s="54" t="s">
        <v>73</v>
      </c>
      <c r="CJ481" s="9">
        <f t="shared" si="290"/>
        <v>0</v>
      </c>
      <c r="CK481" s="55" t="s">
        <v>84</v>
      </c>
      <c r="CL481" s="9">
        <f t="shared" si="291"/>
        <v>0</v>
      </c>
      <c r="CM481" s="54" t="s">
        <v>85</v>
      </c>
      <c r="CN481" s="9">
        <f t="shared" si="292"/>
        <v>0</v>
      </c>
      <c r="CO481" s="54" t="s">
        <v>105</v>
      </c>
      <c r="CP481" s="9">
        <f t="shared" si="293"/>
        <v>0</v>
      </c>
      <c r="CQ481" s="54" t="s">
        <v>108</v>
      </c>
      <c r="CR481" s="9">
        <f t="shared" si="294"/>
        <v>0</v>
      </c>
      <c r="CS481" s="54" t="s">
        <v>112</v>
      </c>
      <c r="CT481" s="9">
        <f t="shared" si="295"/>
        <v>0</v>
      </c>
    </row>
    <row r="482" spans="1:98" x14ac:dyDescent="0.15">
      <c r="A482" s="33" t="s">
        <v>1111</v>
      </c>
      <c r="B482" s="34" t="s">
        <v>1112</v>
      </c>
      <c r="C482" s="35" t="s">
        <v>170</v>
      </c>
      <c r="D482" s="35" t="s">
        <v>52</v>
      </c>
      <c r="E482" s="9"/>
      <c r="F482" s="36"/>
      <c r="G482" s="33">
        <v>76</v>
      </c>
      <c r="H482" s="9">
        <v>36</v>
      </c>
      <c r="I482" s="9">
        <v>31</v>
      </c>
      <c r="J482" s="9">
        <v>59</v>
      </c>
      <c r="K482" s="9">
        <v>50</v>
      </c>
      <c r="L482" s="9">
        <v>62</v>
      </c>
      <c r="M482" s="4">
        <f t="shared" si="259"/>
        <v>314</v>
      </c>
      <c r="N482" s="33"/>
      <c r="O482" s="9">
        <f>IF($D482="理科",IF(AND($M482&gt;='高考-分数线'!$C$2,$G482&gt;='高考-分数线'!$D$2),36,IF($G482&gt;='高考-分数线'!$D$2,18,0)),IF($D482="文科",IF(AND($M482&gt;='高考-分数线'!$C$3,$G482&gt;='高考-分数线'!$D$3),36,IF($G482&gt;='高考-分数线'!$D$3,18,0))))</f>
        <v>0</v>
      </c>
      <c r="P482" s="9">
        <f>IF($D482="理科",IF(AND($M482&gt;='高考-分数线'!$C$2,H482&gt;='高考-分数线'!$E$2),36,IF(H482&gt;='高考-分数线'!$E$2,18,0)),IF($D482="文科",IF(AND($M482&gt;='高考-分数线'!$C$3,H482&gt;='高考-分数线'!$E$3),36,IF(H482&gt;='高考-分数线'!$E$3,18,0))))</f>
        <v>0</v>
      </c>
      <c r="Q482" s="9">
        <f>IF($D482="理科",IF(AND($M482&gt;='高考-分数线'!$C$2,I482&gt;='高考-分数线'!$F$2),36,IF(I482&gt;='高考-分数线'!$F$2,18,0)),IF($D482="文科",IF(AND($M482&gt;='高考-分数线'!$C$3,I482&gt;='高考-分数线'!$F$3),36,IF(I482&gt;='高考-分数线'!$F$3,18,0))))</f>
        <v>0</v>
      </c>
      <c r="R482" s="9">
        <f>IF($D482="理科",IF(AND($M482&gt;='高考-分数线'!$C$2,J482&gt;='高考-分数线'!$G$2),36,IF(J482&gt;='高考-分数线'!$G$2,18,0)),IF($D482="文科",IF(AND($M482&gt;='高考-分数线'!$C$3,J482&gt;='高考-分数线'!$G$3),36,IF(J482&gt;='高考-分数线'!$G$3,18,0))))</f>
        <v>0</v>
      </c>
      <c r="S482" s="9">
        <f>IF($D482="理科",IF(AND($M482&gt;='高考-分数线'!$C$2,K482&gt;='高考-分数线'!$H$2),36,IF(K482&gt;='高考-分数线'!$H$2,18,0)),IF($D482="文科",IF(AND($M482&gt;='高考-分数线'!$C$3,K482&gt;='高考-分数线'!$H$3),36,IF(K482&gt;='高考-分数线'!$H$3,18,0))))</f>
        <v>0</v>
      </c>
      <c r="T482" s="9">
        <f>IF($D482="理科",IF(AND($M482&gt;='高考-分数线'!$C$2,L482&gt;='高考-分数线'!$I$2),36,IF(L482&gt;='高考-分数线'!$I$2,18,0)),IF($D482="文科",IF(AND($M482&gt;='高考-分数线'!$C$3,L482&gt;='高考-分数线'!$I$3),36,IF(L482&gt;='高考-分数线'!$I$3,18,0))))</f>
        <v>0</v>
      </c>
      <c r="U482" s="33"/>
      <c r="V482" s="54" t="s">
        <v>75</v>
      </c>
      <c r="W482" s="9">
        <f t="shared" si="260"/>
        <v>0</v>
      </c>
      <c r="X482" s="54" t="s">
        <v>81</v>
      </c>
      <c r="Y482" s="9">
        <f t="shared" si="261"/>
        <v>0</v>
      </c>
      <c r="Z482" s="54" t="s">
        <v>87</v>
      </c>
      <c r="AA482" s="9">
        <f t="shared" si="262"/>
        <v>0</v>
      </c>
      <c r="AB482" s="54" t="s">
        <v>105</v>
      </c>
      <c r="AC482" s="9">
        <f t="shared" si="263"/>
        <v>0</v>
      </c>
      <c r="AD482" s="54" t="s">
        <v>111</v>
      </c>
      <c r="AE482" s="9">
        <f t="shared" si="264"/>
        <v>0</v>
      </c>
      <c r="AF482" s="54" t="s">
        <v>103</v>
      </c>
      <c r="AG482" s="9">
        <f t="shared" si="265"/>
        <v>0</v>
      </c>
      <c r="AH482" s="9"/>
      <c r="AI482" s="9" t="s">
        <v>77</v>
      </c>
      <c r="AJ482" s="9">
        <f t="shared" si="266"/>
        <v>0</v>
      </c>
      <c r="AK482" s="55" t="s">
        <v>80</v>
      </c>
      <c r="AL482" s="9">
        <f t="shared" si="267"/>
        <v>0</v>
      </c>
      <c r="AM482" s="9" t="s">
        <v>90</v>
      </c>
      <c r="AN482" s="9">
        <f t="shared" si="268"/>
        <v>0</v>
      </c>
      <c r="AO482" s="54" t="s">
        <v>107</v>
      </c>
      <c r="AP482" s="9">
        <f t="shared" si="269"/>
        <v>0</v>
      </c>
      <c r="AQ482" s="54" t="s">
        <v>110</v>
      </c>
      <c r="AR482" s="9">
        <f t="shared" si="270"/>
        <v>0</v>
      </c>
      <c r="AS482" s="54" t="s">
        <v>112</v>
      </c>
      <c r="AT482" s="9">
        <f t="shared" si="271"/>
        <v>0</v>
      </c>
      <c r="AU482" s="9"/>
      <c r="AV482" s="54" t="s">
        <v>73</v>
      </c>
      <c r="AW482" s="9">
        <f t="shared" si="272"/>
        <v>0</v>
      </c>
      <c r="AX482" s="54" t="s">
        <v>132</v>
      </c>
      <c r="AY482" s="9">
        <f t="shared" si="273"/>
        <v>0</v>
      </c>
      <c r="AZ482" s="54" t="s">
        <v>86</v>
      </c>
      <c r="BA482" s="9">
        <f t="shared" si="274"/>
        <v>0</v>
      </c>
      <c r="BB482" s="54" t="s">
        <v>107</v>
      </c>
      <c r="BC482" s="9">
        <f t="shared" si="275"/>
        <v>0</v>
      </c>
      <c r="BD482" s="54" t="s">
        <v>133</v>
      </c>
      <c r="BE482" s="9">
        <f t="shared" si="276"/>
        <v>0</v>
      </c>
      <c r="BF482" s="54" t="s">
        <v>103</v>
      </c>
      <c r="BG482" s="9">
        <f t="shared" si="277"/>
        <v>0</v>
      </c>
      <c r="BH482" s="9"/>
      <c r="BI482" s="54" t="s">
        <v>73</v>
      </c>
      <c r="BJ482" s="9">
        <f t="shared" si="278"/>
        <v>0</v>
      </c>
      <c r="BK482" s="55" t="s">
        <v>132</v>
      </c>
      <c r="BL482" s="9">
        <f t="shared" si="279"/>
        <v>0</v>
      </c>
      <c r="BM482" s="54" t="s">
        <v>86</v>
      </c>
      <c r="BN482" s="9">
        <f t="shared" si="280"/>
        <v>0</v>
      </c>
      <c r="BO482" s="54" t="s">
        <v>107</v>
      </c>
      <c r="BP482" s="9">
        <f t="shared" si="281"/>
        <v>0</v>
      </c>
      <c r="BQ482" s="54" t="s">
        <v>133</v>
      </c>
      <c r="BR482" s="9">
        <f t="shared" si="282"/>
        <v>0</v>
      </c>
      <c r="BS482" s="54" t="s">
        <v>103</v>
      </c>
      <c r="BT482" s="9">
        <f t="shared" si="283"/>
        <v>0</v>
      </c>
      <c r="BU482" s="9"/>
      <c r="BV482" s="54" t="s">
        <v>73</v>
      </c>
      <c r="BW482" s="9">
        <f t="shared" si="284"/>
        <v>0</v>
      </c>
      <c r="BX482" s="55" t="s">
        <v>84</v>
      </c>
      <c r="BY482" s="9">
        <f t="shared" si="285"/>
        <v>0</v>
      </c>
      <c r="BZ482" s="54" t="s">
        <v>85</v>
      </c>
      <c r="CA482" s="9">
        <f t="shared" si="286"/>
        <v>0</v>
      </c>
      <c r="CB482" s="54" t="s">
        <v>105</v>
      </c>
      <c r="CC482" s="9">
        <f t="shared" si="287"/>
        <v>0</v>
      </c>
      <c r="CD482" s="54" t="s">
        <v>108</v>
      </c>
      <c r="CE482" s="9">
        <f t="shared" si="288"/>
        <v>0</v>
      </c>
      <c r="CF482" s="54" t="s">
        <v>112</v>
      </c>
      <c r="CG482" s="9">
        <f t="shared" si="289"/>
        <v>0</v>
      </c>
      <c r="CH482" s="9"/>
      <c r="CI482" s="54" t="s">
        <v>73</v>
      </c>
      <c r="CJ482" s="9">
        <f t="shared" si="290"/>
        <v>0</v>
      </c>
      <c r="CK482" s="55" t="s">
        <v>84</v>
      </c>
      <c r="CL482" s="9">
        <f t="shared" si="291"/>
        <v>0</v>
      </c>
      <c r="CM482" s="54" t="s">
        <v>85</v>
      </c>
      <c r="CN482" s="9">
        <f t="shared" si="292"/>
        <v>0</v>
      </c>
      <c r="CO482" s="54" t="s">
        <v>105</v>
      </c>
      <c r="CP482" s="9">
        <f t="shared" si="293"/>
        <v>0</v>
      </c>
      <c r="CQ482" s="54" t="s">
        <v>108</v>
      </c>
      <c r="CR482" s="9">
        <f t="shared" si="294"/>
        <v>0</v>
      </c>
      <c r="CS482" s="54" t="s">
        <v>112</v>
      </c>
      <c r="CT482" s="9">
        <f t="shared" si="295"/>
        <v>0</v>
      </c>
    </row>
    <row r="483" spans="1:98" x14ac:dyDescent="0.15">
      <c r="A483" s="33" t="s">
        <v>1113</v>
      </c>
      <c r="B483" s="34" t="s">
        <v>1114</v>
      </c>
      <c r="C483" s="35" t="s">
        <v>170</v>
      </c>
      <c r="D483" s="35" t="s">
        <v>52</v>
      </c>
      <c r="E483" s="9"/>
      <c r="F483" s="36"/>
      <c r="G483" s="33">
        <v>86</v>
      </c>
      <c r="H483" s="9">
        <v>41</v>
      </c>
      <c r="I483" s="9">
        <v>55</v>
      </c>
      <c r="J483" s="9">
        <v>36.5</v>
      </c>
      <c r="K483" s="9">
        <v>40.5</v>
      </c>
      <c r="L483" s="9">
        <v>55</v>
      </c>
      <c r="M483" s="4">
        <f t="shared" si="259"/>
        <v>314</v>
      </c>
      <c r="N483" s="33"/>
      <c r="O483" s="9">
        <f>IF($D483="理科",IF(AND($M483&gt;='高考-分数线'!$C$2,$G483&gt;='高考-分数线'!$D$2),36,IF($G483&gt;='高考-分数线'!$D$2,18,0)),IF($D483="文科",IF(AND($M483&gt;='高考-分数线'!$C$3,$G483&gt;='高考-分数线'!$D$3),36,IF($G483&gt;='高考-分数线'!$D$3,18,0))))</f>
        <v>0</v>
      </c>
      <c r="P483" s="9">
        <f>IF($D483="理科",IF(AND($M483&gt;='高考-分数线'!$C$2,H483&gt;='高考-分数线'!$E$2),36,IF(H483&gt;='高考-分数线'!$E$2,18,0)),IF($D483="文科",IF(AND($M483&gt;='高考-分数线'!$C$3,H483&gt;='高考-分数线'!$E$3),36,IF(H483&gt;='高考-分数线'!$E$3,18,0))))</f>
        <v>0</v>
      </c>
      <c r="Q483" s="9">
        <f>IF($D483="理科",IF(AND($M483&gt;='高考-分数线'!$C$2,I483&gt;='高考-分数线'!$F$2),36,IF(I483&gt;='高考-分数线'!$F$2,18,0)),IF($D483="文科",IF(AND($M483&gt;='高考-分数线'!$C$3,I483&gt;='高考-分数线'!$F$3),36,IF(I483&gt;='高考-分数线'!$F$3,18,0))))</f>
        <v>0</v>
      </c>
      <c r="R483" s="9">
        <f>IF($D483="理科",IF(AND($M483&gt;='高考-分数线'!$C$2,J483&gt;='高考-分数线'!$G$2),36,IF(J483&gt;='高考-分数线'!$G$2,18,0)),IF($D483="文科",IF(AND($M483&gt;='高考-分数线'!$C$3,J483&gt;='高考-分数线'!$G$3),36,IF(J483&gt;='高考-分数线'!$G$3,18,0))))</f>
        <v>0</v>
      </c>
      <c r="S483" s="9">
        <f>IF($D483="理科",IF(AND($M483&gt;='高考-分数线'!$C$2,K483&gt;='高考-分数线'!$H$2),36,IF(K483&gt;='高考-分数线'!$H$2,18,0)),IF($D483="文科",IF(AND($M483&gt;='高考-分数线'!$C$3,K483&gt;='高考-分数线'!$H$3),36,IF(K483&gt;='高考-分数线'!$H$3,18,0))))</f>
        <v>0</v>
      </c>
      <c r="T483" s="9">
        <f>IF($D483="理科",IF(AND($M483&gt;='高考-分数线'!$C$2,L483&gt;='高考-分数线'!$I$2),36,IF(L483&gt;='高考-分数线'!$I$2,18,0)),IF($D483="文科",IF(AND($M483&gt;='高考-分数线'!$C$3,L483&gt;='高考-分数线'!$I$3),36,IF(L483&gt;='高考-分数线'!$I$3,18,0))))</f>
        <v>0</v>
      </c>
      <c r="U483" s="33"/>
      <c r="V483" s="54" t="s">
        <v>78</v>
      </c>
      <c r="W483" s="9">
        <f t="shared" si="260"/>
        <v>0</v>
      </c>
      <c r="X483" s="54" t="s">
        <v>79</v>
      </c>
      <c r="Y483" s="9">
        <f t="shared" si="261"/>
        <v>0</v>
      </c>
      <c r="Z483" s="54" t="s">
        <v>86</v>
      </c>
      <c r="AA483" s="9">
        <f t="shared" si="262"/>
        <v>0</v>
      </c>
      <c r="AB483" s="54" t="s">
        <v>105</v>
      </c>
      <c r="AC483" s="9">
        <f t="shared" si="263"/>
        <v>0</v>
      </c>
      <c r="AD483" s="54" t="s">
        <v>110</v>
      </c>
      <c r="AE483" s="9">
        <f t="shared" si="264"/>
        <v>0</v>
      </c>
      <c r="AF483" s="54" t="s">
        <v>112</v>
      </c>
      <c r="AG483" s="9">
        <f t="shared" si="265"/>
        <v>0</v>
      </c>
      <c r="AH483" s="9"/>
      <c r="AI483" s="9" t="s">
        <v>77</v>
      </c>
      <c r="AJ483" s="9">
        <f t="shared" si="266"/>
        <v>0</v>
      </c>
      <c r="AK483" s="55" t="s">
        <v>80</v>
      </c>
      <c r="AL483" s="9">
        <f t="shared" si="267"/>
        <v>0</v>
      </c>
      <c r="AM483" s="9" t="s">
        <v>90</v>
      </c>
      <c r="AN483" s="9">
        <f t="shared" si="268"/>
        <v>0</v>
      </c>
      <c r="AO483" s="54" t="s">
        <v>123</v>
      </c>
      <c r="AP483" s="9">
        <f t="shared" si="269"/>
        <v>0</v>
      </c>
      <c r="AQ483" s="54" t="s">
        <v>111</v>
      </c>
      <c r="AR483" s="9">
        <f t="shared" si="270"/>
        <v>0</v>
      </c>
      <c r="AS483" s="54" t="s">
        <v>103</v>
      </c>
      <c r="AT483" s="9">
        <f t="shared" si="271"/>
        <v>0</v>
      </c>
      <c r="AU483" s="9"/>
      <c r="AV483" s="54" t="s">
        <v>77</v>
      </c>
      <c r="AW483" s="9">
        <f t="shared" si="272"/>
        <v>0</v>
      </c>
      <c r="AX483" s="54" t="s">
        <v>80</v>
      </c>
      <c r="AY483" s="9">
        <f t="shared" si="273"/>
        <v>0</v>
      </c>
      <c r="AZ483" s="54" t="s">
        <v>90</v>
      </c>
      <c r="BA483" s="9">
        <f t="shared" si="274"/>
        <v>0</v>
      </c>
      <c r="BB483" s="54" t="s">
        <v>123</v>
      </c>
      <c r="BC483" s="9">
        <f t="shared" si="275"/>
        <v>0</v>
      </c>
      <c r="BD483" s="54" t="s">
        <v>111</v>
      </c>
      <c r="BE483" s="9">
        <f t="shared" si="276"/>
        <v>0</v>
      </c>
      <c r="BF483" s="54" t="s">
        <v>103</v>
      </c>
      <c r="BG483" s="9">
        <f t="shared" si="277"/>
        <v>0</v>
      </c>
      <c r="BH483" s="9"/>
      <c r="BI483" s="54" t="s">
        <v>77</v>
      </c>
      <c r="BJ483" s="9">
        <f t="shared" si="278"/>
        <v>0</v>
      </c>
      <c r="BK483" s="55" t="s">
        <v>80</v>
      </c>
      <c r="BL483" s="9">
        <f t="shared" si="279"/>
        <v>0</v>
      </c>
      <c r="BM483" s="54" t="s">
        <v>90</v>
      </c>
      <c r="BN483" s="9">
        <f t="shared" si="280"/>
        <v>0</v>
      </c>
      <c r="BO483" s="54" t="s">
        <v>123</v>
      </c>
      <c r="BP483" s="9">
        <f t="shared" si="281"/>
        <v>0</v>
      </c>
      <c r="BQ483" s="54" t="s">
        <v>111</v>
      </c>
      <c r="BR483" s="9">
        <f t="shared" si="282"/>
        <v>0</v>
      </c>
      <c r="BS483" s="54" t="s">
        <v>103</v>
      </c>
      <c r="BT483" s="9">
        <f t="shared" si="283"/>
        <v>0</v>
      </c>
      <c r="BU483" s="9"/>
      <c r="BV483" s="54" t="s">
        <v>73</v>
      </c>
      <c r="BW483" s="9">
        <f t="shared" si="284"/>
        <v>0</v>
      </c>
      <c r="BX483" s="55" t="s">
        <v>84</v>
      </c>
      <c r="BY483" s="9">
        <f t="shared" si="285"/>
        <v>0</v>
      </c>
      <c r="BZ483" s="54" t="s">
        <v>85</v>
      </c>
      <c r="CA483" s="9">
        <f t="shared" si="286"/>
        <v>0</v>
      </c>
      <c r="CB483" s="54" t="s">
        <v>105</v>
      </c>
      <c r="CC483" s="9">
        <f t="shared" si="287"/>
        <v>0</v>
      </c>
      <c r="CD483" s="54" t="s">
        <v>108</v>
      </c>
      <c r="CE483" s="9">
        <f t="shared" si="288"/>
        <v>0</v>
      </c>
      <c r="CF483" s="54" t="s">
        <v>112</v>
      </c>
      <c r="CG483" s="9">
        <f t="shared" si="289"/>
        <v>0</v>
      </c>
      <c r="CH483" s="9"/>
      <c r="CI483" s="54" t="s">
        <v>73</v>
      </c>
      <c r="CJ483" s="9">
        <f t="shared" si="290"/>
        <v>0</v>
      </c>
      <c r="CK483" s="55" t="s">
        <v>84</v>
      </c>
      <c r="CL483" s="9">
        <f t="shared" si="291"/>
        <v>0</v>
      </c>
      <c r="CM483" s="54" t="s">
        <v>85</v>
      </c>
      <c r="CN483" s="9">
        <f t="shared" si="292"/>
        <v>0</v>
      </c>
      <c r="CO483" s="54" t="s">
        <v>105</v>
      </c>
      <c r="CP483" s="9">
        <f t="shared" si="293"/>
        <v>0</v>
      </c>
      <c r="CQ483" s="54" t="s">
        <v>108</v>
      </c>
      <c r="CR483" s="9">
        <f t="shared" si="294"/>
        <v>0</v>
      </c>
      <c r="CS483" s="54" t="s">
        <v>112</v>
      </c>
      <c r="CT483" s="9">
        <f t="shared" si="295"/>
        <v>0</v>
      </c>
    </row>
    <row r="484" spans="1:98" x14ac:dyDescent="0.15">
      <c r="A484" s="33" t="s">
        <v>817</v>
      </c>
      <c r="B484" s="34" t="s">
        <v>1115</v>
      </c>
      <c r="C484" s="35" t="s">
        <v>170</v>
      </c>
      <c r="D484" s="35" t="s">
        <v>52</v>
      </c>
      <c r="E484" s="9"/>
      <c r="F484" s="36"/>
      <c r="G484" s="33">
        <v>90</v>
      </c>
      <c r="H484" s="9">
        <v>60</v>
      </c>
      <c r="I484" s="9">
        <v>57</v>
      </c>
      <c r="J484" s="9">
        <v>32.5</v>
      </c>
      <c r="K484" s="9">
        <v>34.5</v>
      </c>
      <c r="L484" s="9">
        <v>39</v>
      </c>
      <c r="M484" s="4">
        <f t="shared" si="259"/>
        <v>313</v>
      </c>
      <c r="N484" s="33"/>
      <c r="O484" s="9">
        <f>IF($D484="理科",IF(AND($M484&gt;='高考-分数线'!$C$2,$G484&gt;='高考-分数线'!$D$2),36,IF($G484&gt;='高考-分数线'!$D$2,18,0)),IF($D484="文科",IF(AND($M484&gt;='高考-分数线'!$C$3,$G484&gt;='高考-分数线'!$D$3),36,IF($G484&gt;='高考-分数线'!$D$3,18,0))))</f>
        <v>0</v>
      </c>
      <c r="P484" s="9">
        <f>IF($D484="理科",IF(AND($M484&gt;='高考-分数线'!$C$2,H484&gt;='高考-分数线'!$E$2),36,IF(H484&gt;='高考-分数线'!$E$2,18,0)),IF($D484="文科",IF(AND($M484&gt;='高考-分数线'!$C$3,H484&gt;='高考-分数线'!$E$3),36,IF(H484&gt;='高考-分数线'!$E$3,18,0))))</f>
        <v>0</v>
      </c>
      <c r="Q484" s="9">
        <f>IF($D484="理科",IF(AND($M484&gt;='高考-分数线'!$C$2,I484&gt;='高考-分数线'!$F$2),36,IF(I484&gt;='高考-分数线'!$F$2,18,0)),IF($D484="文科",IF(AND($M484&gt;='高考-分数线'!$C$3,I484&gt;='高考-分数线'!$F$3),36,IF(I484&gt;='高考-分数线'!$F$3,18,0))))</f>
        <v>0</v>
      </c>
      <c r="R484" s="9">
        <f>IF($D484="理科",IF(AND($M484&gt;='高考-分数线'!$C$2,J484&gt;='高考-分数线'!$G$2),36,IF(J484&gt;='高考-分数线'!$G$2,18,0)),IF($D484="文科",IF(AND($M484&gt;='高考-分数线'!$C$3,J484&gt;='高考-分数线'!$G$3),36,IF(J484&gt;='高考-分数线'!$G$3,18,0))))</f>
        <v>0</v>
      </c>
      <c r="S484" s="9">
        <f>IF($D484="理科",IF(AND($M484&gt;='高考-分数线'!$C$2,K484&gt;='高考-分数线'!$H$2),36,IF(K484&gt;='高考-分数线'!$H$2,18,0)),IF($D484="文科",IF(AND($M484&gt;='高考-分数线'!$C$3,K484&gt;='高考-分数线'!$H$3),36,IF(K484&gt;='高考-分数线'!$H$3,18,0))))</f>
        <v>0</v>
      </c>
      <c r="T484" s="9">
        <f>IF($D484="理科",IF(AND($M484&gt;='高考-分数线'!$C$2,L484&gt;='高考-分数线'!$I$2),36,IF(L484&gt;='高考-分数线'!$I$2,18,0)),IF($D484="文科",IF(AND($M484&gt;='高考-分数线'!$C$3,L484&gt;='高考-分数线'!$I$3),36,IF(L484&gt;='高考-分数线'!$I$3,18,0))))</f>
        <v>0</v>
      </c>
      <c r="U484" s="33"/>
      <c r="V484" s="54" t="s">
        <v>75</v>
      </c>
      <c r="W484" s="9">
        <f t="shared" si="260"/>
        <v>0</v>
      </c>
      <c r="X484" s="54" t="s">
        <v>80</v>
      </c>
      <c r="Y484" s="9">
        <f t="shared" si="261"/>
        <v>0</v>
      </c>
      <c r="Z484" s="54" t="s">
        <v>89</v>
      </c>
      <c r="AA484" s="9">
        <f t="shared" si="262"/>
        <v>0</v>
      </c>
      <c r="AB484" s="54" t="s">
        <v>123</v>
      </c>
      <c r="AC484" s="9">
        <f t="shared" si="263"/>
        <v>0</v>
      </c>
      <c r="AD484" s="54" t="s">
        <v>111</v>
      </c>
      <c r="AE484" s="9">
        <f t="shared" si="264"/>
        <v>0</v>
      </c>
      <c r="AF484" s="54" t="s">
        <v>103</v>
      </c>
      <c r="AG484" s="9">
        <f t="shared" si="265"/>
        <v>0</v>
      </c>
      <c r="AH484" s="9"/>
      <c r="AI484" s="9" t="s">
        <v>73</v>
      </c>
      <c r="AJ484" s="9">
        <f t="shared" si="266"/>
        <v>0</v>
      </c>
      <c r="AK484" s="55" t="s">
        <v>79</v>
      </c>
      <c r="AL484" s="9">
        <f t="shared" si="267"/>
        <v>0</v>
      </c>
      <c r="AM484" s="9" t="s">
        <v>85</v>
      </c>
      <c r="AN484" s="9">
        <f t="shared" si="268"/>
        <v>0</v>
      </c>
      <c r="AO484" s="54" t="s">
        <v>105</v>
      </c>
      <c r="AP484" s="9">
        <f t="shared" si="269"/>
        <v>0</v>
      </c>
      <c r="AQ484" s="54" t="s">
        <v>111</v>
      </c>
      <c r="AR484" s="9">
        <f t="shared" si="270"/>
        <v>0</v>
      </c>
      <c r="AS484" s="54" t="s">
        <v>103</v>
      </c>
      <c r="AT484" s="9">
        <f t="shared" si="271"/>
        <v>0</v>
      </c>
      <c r="AU484" s="9"/>
      <c r="AV484" s="54" t="s">
        <v>73</v>
      </c>
      <c r="AW484" s="9">
        <f t="shared" si="272"/>
        <v>0</v>
      </c>
      <c r="AX484" s="54" t="s">
        <v>132</v>
      </c>
      <c r="AY484" s="9">
        <f t="shared" si="273"/>
        <v>0</v>
      </c>
      <c r="AZ484" s="54" t="s">
        <v>86</v>
      </c>
      <c r="BA484" s="9">
        <f t="shared" si="274"/>
        <v>0</v>
      </c>
      <c r="BB484" s="54" t="s">
        <v>105</v>
      </c>
      <c r="BC484" s="9">
        <f t="shared" si="275"/>
        <v>0</v>
      </c>
      <c r="BD484" s="54" t="s">
        <v>111</v>
      </c>
      <c r="BE484" s="9">
        <f t="shared" si="276"/>
        <v>0</v>
      </c>
      <c r="BF484" s="54" t="s">
        <v>112</v>
      </c>
      <c r="BG484" s="9">
        <f t="shared" si="277"/>
        <v>0</v>
      </c>
      <c r="BH484" s="9"/>
      <c r="BI484" s="54" t="s">
        <v>73</v>
      </c>
      <c r="BJ484" s="9">
        <f t="shared" si="278"/>
        <v>0</v>
      </c>
      <c r="BK484" s="55" t="s">
        <v>132</v>
      </c>
      <c r="BL484" s="9">
        <f t="shared" si="279"/>
        <v>0</v>
      </c>
      <c r="BM484" s="54" t="s">
        <v>86</v>
      </c>
      <c r="BN484" s="9">
        <f t="shared" si="280"/>
        <v>0</v>
      </c>
      <c r="BO484" s="54" t="s">
        <v>105</v>
      </c>
      <c r="BP484" s="9">
        <f t="shared" si="281"/>
        <v>0</v>
      </c>
      <c r="BQ484" s="54" t="s">
        <v>111</v>
      </c>
      <c r="BR484" s="9">
        <f t="shared" si="282"/>
        <v>0</v>
      </c>
      <c r="BS484" s="54" t="s">
        <v>112</v>
      </c>
      <c r="BT484" s="9">
        <f t="shared" si="283"/>
        <v>0</v>
      </c>
      <c r="BU484" s="9"/>
      <c r="BV484" s="54" t="s">
        <v>75</v>
      </c>
      <c r="BW484" s="9">
        <f t="shared" si="284"/>
        <v>0</v>
      </c>
      <c r="BX484" s="55" t="s">
        <v>139</v>
      </c>
      <c r="BY484" s="9">
        <f t="shared" si="285"/>
        <v>0</v>
      </c>
      <c r="BZ484" s="54" t="s">
        <v>89</v>
      </c>
      <c r="CA484" s="9">
        <f t="shared" si="286"/>
        <v>0</v>
      </c>
      <c r="CB484" s="54" t="s">
        <v>123</v>
      </c>
      <c r="CC484" s="9">
        <f t="shared" si="287"/>
        <v>0</v>
      </c>
      <c r="CD484" s="54" t="s">
        <v>111</v>
      </c>
      <c r="CE484" s="9">
        <f t="shared" si="288"/>
        <v>0</v>
      </c>
      <c r="CF484" s="54" t="s">
        <v>126</v>
      </c>
      <c r="CG484" s="9">
        <f t="shared" si="289"/>
        <v>0</v>
      </c>
      <c r="CH484" s="9"/>
      <c r="CI484" s="54" t="s">
        <v>75</v>
      </c>
      <c r="CJ484" s="9">
        <f t="shared" si="290"/>
        <v>0</v>
      </c>
      <c r="CK484" s="55" t="s">
        <v>139</v>
      </c>
      <c r="CL484" s="9">
        <f t="shared" si="291"/>
        <v>0</v>
      </c>
      <c r="CM484" s="54" t="s">
        <v>89</v>
      </c>
      <c r="CN484" s="9">
        <f t="shared" si="292"/>
        <v>0</v>
      </c>
      <c r="CO484" s="54" t="s">
        <v>123</v>
      </c>
      <c r="CP484" s="9">
        <f t="shared" si="293"/>
        <v>0</v>
      </c>
      <c r="CQ484" s="54" t="s">
        <v>111</v>
      </c>
      <c r="CR484" s="9">
        <f t="shared" si="294"/>
        <v>0</v>
      </c>
      <c r="CS484" s="54" t="s">
        <v>126</v>
      </c>
      <c r="CT484" s="9">
        <f t="shared" si="295"/>
        <v>0</v>
      </c>
    </row>
    <row r="485" spans="1:98" x14ac:dyDescent="0.15">
      <c r="A485" s="33" t="s">
        <v>1116</v>
      </c>
      <c r="B485" s="34" t="s">
        <v>1117</v>
      </c>
      <c r="C485" s="35" t="s">
        <v>170</v>
      </c>
      <c r="D485" s="35" t="s">
        <v>52</v>
      </c>
      <c r="E485" s="9"/>
      <c r="F485" s="36"/>
      <c r="G485" s="33">
        <v>68</v>
      </c>
      <c r="H485" s="9">
        <v>65</v>
      </c>
      <c r="I485" s="9">
        <v>42</v>
      </c>
      <c r="J485" s="9">
        <v>39</v>
      </c>
      <c r="K485" s="9">
        <v>41</v>
      </c>
      <c r="L485" s="9">
        <v>58</v>
      </c>
      <c r="M485" s="4">
        <f t="shared" si="259"/>
        <v>313</v>
      </c>
      <c r="N485" s="33"/>
      <c r="O485" s="9">
        <f>IF($D485="理科",IF(AND($M485&gt;='高考-分数线'!$C$2,$G485&gt;='高考-分数线'!$D$2),36,IF($G485&gt;='高考-分数线'!$D$2,18,0)),IF($D485="文科",IF(AND($M485&gt;='高考-分数线'!$C$3,$G485&gt;='高考-分数线'!$D$3),36,IF($G485&gt;='高考-分数线'!$D$3,18,0))))</f>
        <v>0</v>
      </c>
      <c r="P485" s="9">
        <f>IF($D485="理科",IF(AND($M485&gt;='高考-分数线'!$C$2,H485&gt;='高考-分数线'!$E$2),36,IF(H485&gt;='高考-分数线'!$E$2,18,0)),IF($D485="文科",IF(AND($M485&gt;='高考-分数线'!$C$3,H485&gt;='高考-分数线'!$E$3),36,IF(H485&gt;='高考-分数线'!$E$3,18,0))))</f>
        <v>0</v>
      </c>
      <c r="Q485" s="9">
        <f>IF($D485="理科",IF(AND($M485&gt;='高考-分数线'!$C$2,I485&gt;='高考-分数线'!$F$2),36,IF(I485&gt;='高考-分数线'!$F$2,18,0)),IF($D485="文科",IF(AND($M485&gt;='高考-分数线'!$C$3,I485&gt;='高考-分数线'!$F$3),36,IF(I485&gt;='高考-分数线'!$F$3,18,0))))</f>
        <v>0</v>
      </c>
      <c r="R485" s="9">
        <f>IF($D485="理科",IF(AND($M485&gt;='高考-分数线'!$C$2,J485&gt;='高考-分数线'!$G$2),36,IF(J485&gt;='高考-分数线'!$G$2,18,0)),IF($D485="文科",IF(AND($M485&gt;='高考-分数线'!$C$3,J485&gt;='高考-分数线'!$G$3),36,IF(J485&gt;='高考-分数线'!$G$3,18,0))))</f>
        <v>0</v>
      </c>
      <c r="S485" s="9">
        <f>IF($D485="理科",IF(AND($M485&gt;='高考-分数线'!$C$2,K485&gt;='高考-分数线'!$H$2),36,IF(K485&gt;='高考-分数线'!$H$2,18,0)),IF($D485="文科",IF(AND($M485&gt;='高考-分数线'!$C$3,K485&gt;='高考-分数线'!$H$3),36,IF(K485&gt;='高考-分数线'!$H$3,18,0))))</f>
        <v>0</v>
      </c>
      <c r="T485" s="9">
        <f>IF($D485="理科",IF(AND($M485&gt;='高考-分数线'!$C$2,L485&gt;='高考-分数线'!$I$2),36,IF(L485&gt;='高考-分数线'!$I$2,18,0)),IF($D485="文科",IF(AND($M485&gt;='高考-分数线'!$C$3,L485&gt;='高考-分数线'!$I$3),36,IF(L485&gt;='高考-分数线'!$I$3,18,0))))</f>
        <v>0</v>
      </c>
      <c r="U485" s="33"/>
      <c r="V485" s="54" t="s">
        <v>74</v>
      </c>
      <c r="W485" s="9">
        <f t="shared" si="260"/>
        <v>0</v>
      </c>
      <c r="X485" s="54" t="s">
        <v>79</v>
      </c>
      <c r="Y485" s="9">
        <f t="shared" si="261"/>
        <v>0</v>
      </c>
      <c r="Z485" s="54" t="s">
        <v>86</v>
      </c>
      <c r="AA485" s="9">
        <f t="shared" si="262"/>
        <v>0</v>
      </c>
      <c r="AB485" s="54" t="s">
        <v>107</v>
      </c>
      <c r="AC485" s="9">
        <f t="shared" si="263"/>
        <v>0</v>
      </c>
      <c r="AD485" s="54" t="s">
        <v>110</v>
      </c>
      <c r="AE485" s="9">
        <f t="shared" si="264"/>
        <v>0</v>
      </c>
      <c r="AF485" s="54" t="s">
        <v>103</v>
      </c>
      <c r="AG485" s="9">
        <f t="shared" si="265"/>
        <v>0</v>
      </c>
      <c r="AH485" s="9"/>
      <c r="AI485" s="9" t="s">
        <v>77</v>
      </c>
      <c r="AJ485" s="9">
        <f t="shared" si="266"/>
        <v>0</v>
      </c>
      <c r="AK485" s="55" t="s">
        <v>84</v>
      </c>
      <c r="AL485" s="9">
        <f t="shared" si="267"/>
        <v>0</v>
      </c>
      <c r="AM485" s="9" t="s">
        <v>90</v>
      </c>
      <c r="AN485" s="9">
        <f t="shared" si="268"/>
        <v>0</v>
      </c>
      <c r="AO485" s="54" t="s">
        <v>105</v>
      </c>
      <c r="AP485" s="9">
        <f t="shared" si="269"/>
        <v>0</v>
      </c>
      <c r="AQ485" s="54" t="s">
        <v>110</v>
      </c>
      <c r="AR485" s="9">
        <f t="shared" si="270"/>
        <v>0</v>
      </c>
      <c r="AS485" s="54" t="s">
        <v>103</v>
      </c>
      <c r="AT485" s="9">
        <f t="shared" si="271"/>
        <v>0</v>
      </c>
      <c r="AU485" s="9"/>
      <c r="AV485" s="54" t="s">
        <v>76</v>
      </c>
      <c r="AW485" s="9">
        <f t="shared" si="272"/>
        <v>0</v>
      </c>
      <c r="AX485" s="54" t="s">
        <v>84</v>
      </c>
      <c r="AY485" s="9">
        <f t="shared" si="273"/>
        <v>0</v>
      </c>
      <c r="AZ485" s="54" t="s">
        <v>89</v>
      </c>
      <c r="BA485" s="9">
        <f t="shared" si="274"/>
        <v>0</v>
      </c>
      <c r="BB485" s="54" t="s">
        <v>123</v>
      </c>
      <c r="BC485" s="9">
        <f t="shared" si="275"/>
        <v>0</v>
      </c>
      <c r="BD485" s="54" t="s">
        <v>128</v>
      </c>
      <c r="BE485" s="9">
        <f t="shared" si="276"/>
        <v>0</v>
      </c>
      <c r="BF485" s="54" t="s">
        <v>126</v>
      </c>
      <c r="BG485" s="9">
        <f t="shared" si="277"/>
        <v>0</v>
      </c>
      <c r="BH485" s="9"/>
      <c r="BI485" s="54" t="s">
        <v>76</v>
      </c>
      <c r="BJ485" s="9">
        <f t="shared" si="278"/>
        <v>0</v>
      </c>
      <c r="BK485" s="55" t="s">
        <v>84</v>
      </c>
      <c r="BL485" s="9">
        <f t="shared" si="279"/>
        <v>0</v>
      </c>
      <c r="BM485" s="54" t="s">
        <v>89</v>
      </c>
      <c r="BN485" s="9">
        <f t="shared" si="280"/>
        <v>0</v>
      </c>
      <c r="BO485" s="54" t="s">
        <v>123</v>
      </c>
      <c r="BP485" s="9">
        <f t="shared" si="281"/>
        <v>0</v>
      </c>
      <c r="BQ485" s="54" t="s">
        <v>128</v>
      </c>
      <c r="BR485" s="9">
        <f t="shared" si="282"/>
        <v>0</v>
      </c>
      <c r="BS485" s="54" t="s">
        <v>126</v>
      </c>
      <c r="BT485" s="9">
        <f t="shared" si="283"/>
        <v>0</v>
      </c>
      <c r="BU485" s="9"/>
      <c r="BV485" s="54" t="s">
        <v>74</v>
      </c>
      <c r="BW485" s="9">
        <f t="shared" si="284"/>
        <v>0</v>
      </c>
      <c r="BX485" s="55" t="s">
        <v>139</v>
      </c>
      <c r="BY485" s="9">
        <f t="shared" si="285"/>
        <v>0</v>
      </c>
      <c r="BZ485" s="54" t="s">
        <v>86</v>
      </c>
      <c r="CA485" s="9">
        <f t="shared" si="286"/>
        <v>0</v>
      </c>
      <c r="CB485" s="54" t="s">
        <v>123</v>
      </c>
      <c r="CC485" s="9">
        <f t="shared" si="287"/>
        <v>0</v>
      </c>
      <c r="CD485" s="54" t="s">
        <v>111</v>
      </c>
      <c r="CE485" s="9">
        <f t="shared" si="288"/>
        <v>0</v>
      </c>
      <c r="CF485" s="54" t="s">
        <v>126</v>
      </c>
      <c r="CG485" s="9">
        <f t="shared" si="289"/>
        <v>0</v>
      </c>
      <c r="CH485" s="9"/>
      <c r="CI485" s="54" t="s">
        <v>74</v>
      </c>
      <c r="CJ485" s="9">
        <f t="shared" si="290"/>
        <v>0</v>
      </c>
      <c r="CK485" s="55" t="s">
        <v>139</v>
      </c>
      <c r="CL485" s="9">
        <f t="shared" si="291"/>
        <v>0</v>
      </c>
      <c r="CM485" s="54" t="s">
        <v>86</v>
      </c>
      <c r="CN485" s="9">
        <f t="shared" si="292"/>
        <v>0</v>
      </c>
      <c r="CO485" s="54" t="s">
        <v>123</v>
      </c>
      <c r="CP485" s="9">
        <f t="shared" si="293"/>
        <v>0</v>
      </c>
      <c r="CQ485" s="54" t="s">
        <v>111</v>
      </c>
      <c r="CR485" s="9">
        <f t="shared" si="294"/>
        <v>0</v>
      </c>
      <c r="CS485" s="54" t="s">
        <v>126</v>
      </c>
      <c r="CT485" s="9">
        <f t="shared" si="295"/>
        <v>0</v>
      </c>
    </row>
    <row r="486" spans="1:98" x14ac:dyDescent="0.15">
      <c r="A486" s="33" t="s">
        <v>1118</v>
      </c>
      <c r="B486" s="34" t="s">
        <v>1119</v>
      </c>
      <c r="C486" s="35" t="s">
        <v>170</v>
      </c>
      <c r="D486" s="35" t="s">
        <v>52</v>
      </c>
      <c r="E486" s="9"/>
      <c r="F486" s="36"/>
      <c r="G486" s="33">
        <v>88</v>
      </c>
      <c r="H486" s="9">
        <v>43</v>
      </c>
      <c r="I486" s="9">
        <v>53</v>
      </c>
      <c r="J486" s="9">
        <v>42.5</v>
      </c>
      <c r="K486" s="9">
        <v>41.5</v>
      </c>
      <c r="L486" s="9">
        <v>44</v>
      </c>
      <c r="M486" s="4">
        <f t="shared" si="259"/>
        <v>312</v>
      </c>
      <c r="N486" s="33"/>
      <c r="O486" s="9">
        <f>IF($D486="理科",IF(AND($M486&gt;='高考-分数线'!$C$2,$G486&gt;='高考-分数线'!$D$2),36,IF($G486&gt;='高考-分数线'!$D$2,18,0)),IF($D486="文科",IF(AND($M486&gt;='高考-分数线'!$C$3,$G486&gt;='高考-分数线'!$D$3),36,IF($G486&gt;='高考-分数线'!$D$3,18,0))))</f>
        <v>0</v>
      </c>
      <c r="P486" s="9">
        <f>IF($D486="理科",IF(AND($M486&gt;='高考-分数线'!$C$2,H486&gt;='高考-分数线'!$E$2),36,IF(H486&gt;='高考-分数线'!$E$2,18,0)),IF($D486="文科",IF(AND($M486&gt;='高考-分数线'!$C$3,H486&gt;='高考-分数线'!$E$3),36,IF(H486&gt;='高考-分数线'!$E$3,18,0))))</f>
        <v>0</v>
      </c>
      <c r="Q486" s="9">
        <f>IF($D486="理科",IF(AND($M486&gt;='高考-分数线'!$C$2,I486&gt;='高考-分数线'!$F$2),36,IF(I486&gt;='高考-分数线'!$F$2,18,0)),IF($D486="文科",IF(AND($M486&gt;='高考-分数线'!$C$3,I486&gt;='高考-分数线'!$F$3),36,IF(I486&gt;='高考-分数线'!$F$3,18,0))))</f>
        <v>0</v>
      </c>
      <c r="R486" s="9">
        <f>IF($D486="理科",IF(AND($M486&gt;='高考-分数线'!$C$2,J486&gt;='高考-分数线'!$G$2),36,IF(J486&gt;='高考-分数线'!$G$2,18,0)),IF($D486="文科",IF(AND($M486&gt;='高考-分数线'!$C$3,J486&gt;='高考-分数线'!$G$3),36,IF(J486&gt;='高考-分数线'!$G$3,18,0))))</f>
        <v>0</v>
      </c>
      <c r="S486" s="9">
        <f>IF($D486="理科",IF(AND($M486&gt;='高考-分数线'!$C$2,K486&gt;='高考-分数线'!$H$2),36,IF(K486&gt;='高考-分数线'!$H$2,18,0)),IF($D486="文科",IF(AND($M486&gt;='高考-分数线'!$C$3,K486&gt;='高考-分数线'!$H$3),36,IF(K486&gt;='高考-分数线'!$H$3,18,0))))</f>
        <v>0</v>
      </c>
      <c r="T486" s="9">
        <f>IF($D486="理科",IF(AND($M486&gt;='高考-分数线'!$C$2,L486&gt;='高考-分数线'!$I$2),36,IF(L486&gt;='高考-分数线'!$I$2,18,0)),IF($D486="文科",IF(AND($M486&gt;='高考-分数线'!$C$3,L486&gt;='高考-分数线'!$I$3),36,IF(L486&gt;='高考-分数线'!$I$3,18,0))))</f>
        <v>0</v>
      </c>
      <c r="U486" s="33"/>
      <c r="V486" s="54" t="s">
        <v>77</v>
      </c>
      <c r="W486" s="9">
        <f t="shared" si="260"/>
        <v>0</v>
      </c>
      <c r="X486" s="54" t="s">
        <v>81</v>
      </c>
      <c r="Y486" s="9">
        <f t="shared" si="261"/>
        <v>0</v>
      </c>
      <c r="Z486" s="54" t="s">
        <v>90</v>
      </c>
      <c r="AA486" s="9">
        <f t="shared" si="262"/>
        <v>0</v>
      </c>
      <c r="AB486" s="54" t="s">
        <v>123</v>
      </c>
      <c r="AC486" s="9">
        <f t="shared" si="263"/>
        <v>0</v>
      </c>
      <c r="AD486" s="54" t="s">
        <v>110</v>
      </c>
      <c r="AE486" s="9">
        <f t="shared" si="264"/>
        <v>0</v>
      </c>
      <c r="AF486" s="54" t="s">
        <v>103</v>
      </c>
      <c r="AG486" s="9">
        <f t="shared" si="265"/>
        <v>0</v>
      </c>
      <c r="AH486" s="9"/>
      <c r="AI486" s="9" t="s">
        <v>76</v>
      </c>
      <c r="AJ486" s="9">
        <f t="shared" si="266"/>
        <v>0</v>
      </c>
      <c r="AK486" s="55" t="s">
        <v>80</v>
      </c>
      <c r="AL486" s="9">
        <f t="shared" si="267"/>
        <v>0</v>
      </c>
      <c r="AM486" s="9" t="s">
        <v>89</v>
      </c>
      <c r="AN486" s="9">
        <f t="shared" si="268"/>
        <v>0</v>
      </c>
      <c r="AO486" s="54" t="s">
        <v>123</v>
      </c>
      <c r="AP486" s="9">
        <f t="shared" si="269"/>
        <v>0</v>
      </c>
      <c r="AQ486" s="54" t="s">
        <v>110</v>
      </c>
      <c r="AR486" s="9">
        <f t="shared" si="270"/>
        <v>0</v>
      </c>
      <c r="AS486" s="54" t="s">
        <v>127</v>
      </c>
      <c r="AT486" s="9">
        <f t="shared" si="271"/>
        <v>0</v>
      </c>
      <c r="AU486" s="9"/>
      <c r="AV486" s="54" t="s">
        <v>73</v>
      </c>
      <c r="AW486" s="9">
        <f t="shared" si="272"/>
        <v>0</v>
      </c>
      <c r="AX486" s="54" t="s">
        <v>132</v>
      </c>
      <c r="AY486" s="9">
        <f t="shared" si="273"/>
        <v>0</v>
      </c>
      <c r="AZ486" s="54" t="s">
        <v>86</v>
      </c>
      <c r="BA486" s="9">
        <f t="shared" si="274"/>
        <v>0</v>
      </c>
      <c r="BB486" s="54" t="s">
        <v>123</v>
      </c>
      <c r="BC486" s="9">
        <f t="shared" si="275"/>
        <v>0</v>
      </c>
      <c r="BD486" s="54" t="s">
        <v>133</v>
      </c>
      <c r="BE486" s="9">
        <f t="shared" si="276"/>
        <v>0</v>
      </c>
      <c r="BF486" s="54" t="s">
        <v>103</v>
      </c>
      <c r="BG486" s="9">
        <f t="shared" si="277"/>
        <v>0</v>
      </c>
      <c r="BH486" s="9"/>
      <c r="BI486" s="54"/>
      <c r="BJ486" s="9">
        <f t="shared" si="278"/>
        <v>0</v>
      </c>
      <c r="BK486" s="55"/>
      <c r="BL486" s="9">
        <f t="shared" si="279"/>
        <v>0</v>
      </c>
      <c r="BM486" s="54" t="e">
        <v>#N/A</v>
      </c>
      <c r="BN486" s="9">
        <f t="shared" si="280"/>
        <v>0</v>
      </c>
      <c r="BO486" s="54"/>
      <c r="BP486" s="9">
        <f t="shared" si="281"/>
        <v>0</v>
      </c>
      <c r="BQ486" s="54"/>
      <c r="BR486" s="9">
        <f t="shared" si="282"/>
        <v>0</v>
      </c>
      <c r="BS486" s="54"/>
      <c r="BT486" s="9">
        <f t="shared" si="283"/>
        <v>0</v>
      </c>
      <c r="BU486" s="9"/>
      <c r="BV486" s="54" t="s">
        <v>73</v>
      </c>
      <c r="BW486" s="9">
        <f t="shared" si="284"/>
        <v>0</v>
      </c>
      <c r="BX486" s="55" t="s">
        <v>84</v>
      </c>
      <c r="BY486" s="9">
        <f t="shared" si="285"/>
        <v>0</v>
      </c>
      <c r="BZ486" s="54" t="s">
        <v>85</v>
      </c>
      <c r="CA486" s="9">
        <f t="shared" si="286"/>
        <v>0</v>
      </c>
      <c r="CB486" s="54" t="s">
        <v>105</v>
      </c>
      <c r="CC486" s="9">
        <f t="shared" si="287"/>
        <v>0</v>
      </c>
      <c r="CD486" s="54" t="s">
        <v>108</v>
      </c>
      <c r="CE486" s="9">
        <f t="shared" si="288"/>
        <v>0</v>
      </c>
      <c r="CF486" s="54" t="s">
        <v>112</v>
      </c>
      <c r="CG486" s="9">
        <f t="shared" si="289"/>
        <v>0</v>
      </c>
      <c r="CH486" s="9"/>
      <c r="CI486" s="54" t="s">
        <v>73</v>
      </c>
      <c r="CJ486" s="9">
        <f t="shared" si="290"/>
        <v>0</v>
      </c>
      <c r="CK486" s="55" t="s">
        <v>84</v>
      </c>
      <c r="CL486" s="9">
        <f t="shared" si="291"/>
        <v>0</v>
      </c>
      <c r="CM486" s="54" t="s">
        <v>85</v>
      </c>
      <c r="CN486" s="9">
        <f t="shared" si="292"/>
        <v>0</v>
      </c>
      <c r="CO486" s="54" t="s">
        <v>105</v>
      </c>
      <c r="CP486" s="9">
        <f t="shared" si="293"/>
        <v>0</v>
      </c>
      <c r="CQ486" s="54" t="s">
        <v>108</v>
      </c>
      <c r="CR486" s="9">
        <f t="shared" si="294"/>
        <v>0</v>
      </c>
      <c r="CS486" s="54" t="s">
        <v>112</v>
      </c>
      <c r="CT486" s="9">
        <f t="shared" si="295"/>
        <v>0</v>
      </c>
    </row>
    <row r="487" spans="1:98" x14ac:dyDescent="0.15">
      <c r="A487" s="33" t="s">
        <v>1120</v>
      </c>
      <c r="B487" s="34" t="s">
        <v>1121</v>
      </c>
      <c r="C487" s="35" t="s">
        <v>170</v>
      </c>
      <c r="D487" s="35" t="s">
        <v>52</v>
      </c>
      <c r="E487" s="9"/>
      <c r="F487" s="36"/>
      <c r="G487" s="33">
        <v>80</v>
      </c>
      <c r="H487" s="9">
        <v>47</v>
      </c>
      <c r="I487" s="9">
        <v>33</v>
      </c>
      <c r="J487" s="9">
        <v>48.5</v>
      </c>
      <c r="K487" s="9">
        <v>53.5</v>
      </c>
      <c r="L487" s="9">
        <v>49</v>
      </c>
      <c r="M487" s="4">
        <f t="shared" si="259"/>
        <v>311</v>
      </c>
      <c r="N487" s="33"/>
      <c r="O487" s="9">
        <f>IF($D487="理科",IF(AND($M487&gt;='高考-分数线'!$C$2,$G487&gt;='高考-分数线'!$D$2),36,IF($G487&gt;='高考-分数线'!$D$2,18,0)),IF($D487="文科",IF(AND($M487&gt;='高考-分数线'!$C$3,$G487&gt;='高考-分数线'!$D$3),36,IF($G487&gt;='高考-分数线'!$D$3,18,0))))</f>
        <v>0</v>
      </c>
      <c r="P487" s="9">
        <f>IF($D487="理科",IF(AND($M487&gt;='高考-分数线'!$C$2,H487&gt;='高考-分数线'!$E$2),36,IF(H487&gt;='高考-分数线'!$E$2,18,0)),IF($D487="文科",IF(AND($M487&gt;='高考-分数线'!$C$3,H487&gt;='高考-分数线'!$E$3),36,IF(H487&gt;='高考-分数线'!$E$3,18,0))))</f>
        <v>0</v>
      </c>
      <c r="Q487" s="9">
        <f>IF($D487="理科",IF(AND($M487&gt;='高考-分数线'!$C$2,I487&gt;='高考-分数线'!$F$2),36,IF(I487&gt;='高考-分数线'!$F$2,18,0)),IF($D487="文科",IF(AND($M487&gt;='高考-分数线'!$C$3,I487&gt;='高考-分数线'!$F$3),36,IF(I487&gt;='高考-分数线'!$F$3,18,0))))</f>
        <v>0</v>
      </c>
      <c r="R487" s="9">
        <f>IF($D487="理科",IF(AND($M487&gt;='高考-分数线'!$C$2,J487&gt;='高考-分数线'!$G$2),36,IF(J487&gt;='高考-分数线'!$G$2,18,0)),IF($D487="文科",IF(AND($M487&gt;='高考-分数线'!$C$3,J487&gt;='高考-分数线'!$G$3),36,IF(J487&gt;='高考-分数线'!$G$3,18,0))))</f>
        <v>0</v>
      </c>
      <c r="S487" s="9">
        <f>IF($D487="理科",IF(AND($M487&gt;='高考-分数线'!$C$2,K487&gt;='高考-分数线'!$H$2),36,IF(K487&gt;='高考-分数线'!$H$2,18,0)),IF($D487="文科",IF(AND($M487&gt;='高考-分数线'!$C$3,K487&gt;='高考-分数线'!$H$3),36,IF(K487&gt;='高考-分数线'!$H$3,18,0))))</f>
        <v>0</v>
      </c>
      <c r="T487" s="9">
        <f>IF($D487="理科",IF(AND($M487&gt;='高考-分数线'!$C$2,L487&gt;='高考-分数线'!$I$2),36,IF(L487&gt;='高考-分数线'!$I$2,18,0)),IF($D487="文科",IF(AND($M487&gt;='高考-分数线'!$C$3,L487&gt;='高考-分数线'!$I$3),36,IF(L487&gt;='高考-分数线'!$I$3,18,0))))</f>
        <v>0</v>
      </c>
      <c r="U487" s="33"/>
      <c r="V487" s="54" t="s">
        <v>75</v>
      </c>
      <c r="W487" s="9">
        <f t="shared" si="260"/>
        <v>0</v>
      </c>
      <c r="X487" s="54" t="s">
        <v>80</v>
      </c>
      <c r="Y487" s="9">
        <f t="shared" si="261"/>
        <v>0</v>
      </c>
      <c r="Z487" s="54" t="s">
        <v>89</v>
      </c>
      <c r="AA487" s="9">
        <f t="shared" si="262"/>
        <v>0</v>
      </c>
      <c r="AB487" s="54" t="s">
        <v>123</v>
      </c>
      <c r="AC487" s="9">
        <f t="shared" si="263"/>
        <v>0</v>
      </c>
      <c r="AD487" s="54" t="s">
        <v>111</v>
      </c>
      <c r="AE487" s="9">
        <f t="shared" si="264"/>
        <v>0</v>
      </c>
      <c r="AF487" s="54" t="s">
        <v>103</v>
      </c>
      <c r="AG487" s="9">
        <f t="shared" si="265"/>
        <v>0</v>
      </c>
      <c r="AH487" s="9"/>
      <c r="AI487" s="9" t="s">
        <v>73</v>
      </c>
      <c r="AJ487" s="9">
        <f t="shared" si="266"/>
        <v>0</v>
      </c>
      <c r="AK487" s="55" t="s">
        <v>79</v>
      </c>
      <c r="AL487" s="9">
        <f t="shared" si="267"/>
        <v>0</v>
      </c>
      <c r="AM487" s="9" t="s">
        <v>85</v>
      </c>
      <c r="AN487" s="9">
        <f t="shared" si="268"/>
        <v>0</v>
      </c>
      <c r="AO487" s="54" t="s">
        <v>105</v>
      </c>
      <c r="AP487" s="9">
        <f t="shared" si="269"/>
        <v>0</v>
      </c>
      <c r="AQ487" s="54" t="s">
        <v>110</v>
      </c>
      <c r="AR487" s="9">
        <f t="shared" si="270"/>
        <v>0</v>
      </c>
      <c r="AS487" s="54" t="s">
        <v>103</v>
      </c>
      <c r="AT487" s="9">
        <f t="shared" si="271"/>
        <v>0</v>
      </c>
      <c r="AU487" s="9"/>
      <c r="AV487" s="54" t="s">
        <v>77</v>
      </c>
      <c r="AW487" s="9">
        <f t="shared" si="272"/>
        <v>0</v>
      </c>
      <c r="AX487" s="54" t="s">
        <v>80</v>
      </c>
      <c r="AY487" s="9">
        <f t="shared" si="273"/>
        <v>0</v>
      </c>
      <c r="AZ487" s="54" t="s">
        <v>90</v>
      </c>
      <c r="BA487" s="9">
        <f t="shared" si="274"/>
        <v>0</v>
      </c>
      <c r="BB487" s="54" t="s">
        <v>123</v>
      </c>
      <c r="BC487" s="9">
        <f t="shared" si="275"/>
        <v>0</v>
      </c>
      <c r="BD487" s="54" t="s">
        <v>133</v>
      </c>
      <c r="BE487" s="9">
        <f t="shared" si="276"/>
        <v>0</v>
      </c>
      <c r="BF487" s="54" t="s">
        <v>103</v>
      </c>
      <c r="BG487" s="9">
        <f t="shared" si="277"/>
        <v>0</v>
      </c>
      <c r="BH487" s="9"/>
      <c r="BI487" s="54" t="s">
        <v>77</v>
      </c>
      <c r="BJ487" s="9">
        <f t="shared" si="278"/>
        <v>0</v>
      </c>
      <c r="BK487" s="55" t="s">
        <v>80</v>
      </c>
      <c r="BL487" s="9">
        <f t="shared" si="279"/>
        <v>0</v>
      </c>
      <c r="BM487" s="54" t="s">
        <v>90</v>
      </c>
      <c r="BN487" s="9">
        <f t="shared" si="280"/>
        <v>0</v>
      </c>
      <c r="BO487" s="54" t="s">
        <v>123</v>
      </c>
      <c r="BP487" s="9">
        <f t="shared" si="281"/>
        <v>0</v>
      </c>
      <c r="BQ487" s="54" t="s">
        <v>133</v>
      </c>
      <c r="BR487" s="9">
        <f t="shared" si="282"/>
        <v>0</v>
      </c>
      <c r="BS487" s="54" t="s">
        <v>103</v>
      </c>
      <c r="BT487" s="9">
        <f t="shared" si="283"/>
        <v>0</v>
      </c>
      <c r="BU487" s="9"/>
      <c r="BV487" s="54" t="s">
        <v>73</v>
      </c>
      <c r="BW487" s="9">
        <f t="shared" si="284"/>
        <v>0</v>
      </c>
      <c r="BX487" s="55" t="s">
        <v>84</v>
      </c>
      <c r="BY487" s="9">
        <f t="shared" si="285"/>
        <v>0</v>
      </c>
      <c r="BZ487" s="54" t="s">
        <v>85</v>
      </c>
      <c r="CA487" s="9">
        <f t="shared" si="286"/>
        <v>0</v>
      </c>
      <c r="CB487" s="54" t="s">
        <v>105</v>
      </c>
      <c r="CC487" s="9">
        <f t="shared" si="287"/>
        <v>0</v>
      </c>
      <c r="CD487" s="54" t="s">
        <v>108</v>
      </c>
      <c r="CE487" s="9">
        <f t="shared" si="288"/>
        <v>0</v>
      </c>
      <c r="CF487" s="54" t="s">
        <v>112</v>
      </c>
      <c r="CG487" s="9">
        <f t="shared" si="289"/>
        <v>0</v>
      </c>
      <c r="CH487" s="9"/>
      <c r="CI487" s="54" t="s">
        <v>73</v>
      </c>
      <c r="CJ487" s="9">
        <f t="shared" si="290"/>
        <v>0</v>
      </c>
      <c r="CK487" s="55" t="s">
        <v>84</v>
      </c>
      <c r="CL487" s="9">
        <f t="shared" si="291"/>
        <v>0</v>
      </c>
      <c r="CM487" s="54" t="s">
        <v>85</v>
      </c>
      <c r="CN487" s="9">
        <f t="shared" si="292"/>
        <v>0</v>
      </c>
      <c r="CO487" s="54" t="s">
        <v>105</v>
      </c>
      <c r="CP487" s="9">
        <f t="shared" si="293"/>
        <v>0</v>
      </c>
      <c r="CQ487" s="54" t="s">
        <v>108</v>
      </c>
      <c r="CR487" s="9">
        <f t="shared" si="294"/>
        <v>0</v>
      </c>
      <c r="CS487" s="54" t="s">
        <v>112</v>
      </c>
      <c r="CT487" s="9">
        <f t="shared" si="295"/>
        <v>0</v>
      </c>
    </row>
    <row r="488" spans="1:98" x14ac:dyDescent="0.15">
      <c r="A488" s="33" t="s">
        <v>1122</v>
      </c>
      <c r="B488" s="34" t="s">
        <v>1123</v>
      </c>
      <c r="C488" s="35" t="s">
        <v>170</v>
      </c>
      <c r="D488" s="35" t="s">
        <v>52</v>
      </c>
      <c r="E488" s="9"/>
      <c r="F488" s="36"/>
      <c r="G488" s="33">
        <v>86</v>
      </c>
      <c r="H488" s="9">
        <v>30</v>
      </c>
      <c r="I488" s="9">
        <v>73</v>
      </c>
      <c r="J488" s="9">
        <v>41.5</v>
      </c>
      <c r="K488" s="9">
        <v>50</v>
      </c>
      <c r="L488" s="9">
        <v>30</v>
      </c>
      <c r="M488" s="4">
        <f t="shared" si="259"/>
        <v>310.5</v>
      </c>
      <c r="N488" s="33"/>
      <c r="O488" s="9">
        <f>IF($D488="理科",IF(AND($M488&gt;='高考-分数线'!$C$2,$G488&gt;='高考-分数线'!$D$2),36,IF($G488&gt;='高考-分数线'!$D$2,18,0)),IF($D488="文科",IF(AND($M488&gt;='高考-分数线'!$C$3,$G488&gt;='高考-分数线'!$D$3),36,IF($G488&gt;='高考-分数线'!$D$3,18,0))))</f>
        <v>0</v>
      </c>
      <c r="P488" s="9">
        <f>IF($D488="理科",IF(AND($M488&gt;='高考-分数线'!$C$2,H488&gt;='高考-分数线'!$E$2),36,IF(H488&gt;='高考-分数线'!$E$2,18,0)),IF($D488="文科",IF(AND($M488&gt;='高考-分数线'!$C$3,H488&gt;='高考-分数线'!$E$3),36,IF(H488&gt;='高考-分数线'!$E$3,18,0))))</f>
        <v>0</v>
      </c>
      <c r="Q488" s="9">
        <f>IF($D488="理科",IF(AND($M488&gt;='高考-分数线'!$C$2,I488&gt;='高考-分数线'!$F$2),36,IF(I488&gt;='高考-分数线'!$F$2,18,0)),IF($D488="文科",IF(AND($M488&gt;='高考-分数线'!$C$3,I488&gt;='高考-分数线'!$F$3),36,IF(I488&gt;='高考-分数线'!$F$3,18,0))))</f>
        <v>0</v>
      </c>
      <c r="R488" s="9">
        <f>IF($D488="理科",IF(AND($M488&gt;='高考-分数线'!$C$2,J488&gt;='高考-分数线'!$G$2),36,IF(J488&gt;='高考-分数线'!$G$2,18,0)),IF($D488="文科",IF(AND($M488&gt;='高考-分数线'!$C$3,J488&gt;='高考-分数线'!$G$3),36,IF(J488&gt;='高考-分数线'!$G$3,18,0))))</f>
        <v>0</v>
      </c>
      <c r="S488" s="9">
        <f>IF($D488="理科",IF(AND($M488&gt;='高考-分数线'!$C$2,K488&gt;='高考-分数线'!$H$2),36,IF(K488&gt;='高考-分数线'!$H$2,18,0)),IF($D488="文科",IF(AND($M488&gt;='高考-分数线'!$C$3,K488&gt;='高考-分数线'!$H$3),36,IF(K488&gt;='高考-分数线'!$H$3,18,0))))</f>
        <v>0</v>
      </c>
      <c r="T488" s="9">
        <f>IF($D488="理科",IF(AND($M488&gt;='高考-分数线'!$C$2,L488&gt;='高考-分数线'!$I$2),36,IF(L488&gt;='高考-分数线'!$I$2,18,0)),IF($D488="文科",IF(AND($M488&gt;='高考-分数线'!$C$3,L488&gt;='高考-分数线'!$I$3),36,IF(L488&gt;='高考-分数线'!$I$3,18,0))))</f>
        <v>0</v>
      </c>
      <c r="U488" s="33"/>
      <c r="V488" s="54" t="s">
        <v>75</v>
      </c>
      <c r="W488" s="9">
        <f t="shared" si="260"/>
        <v>0</v>
      </c>
      <c r="X488" s="54" t="s">
        <v>80</v>
      </c>
      <c r="Y488" s="9">
        <f t="shared" si="261"/>
        <v>0</v>
      </c>
      <c r="Z488" s="54" t="s">
        <v>89</v>
      </c>
      <c r="AA488" s="9">
        <f t="shared" si="262"/>
        <v>0</v>
      </c>
      <c r="AB488" s="54" t="s">
        <v>123</v>
      </c>
      <c r="AC488" s="9">
        <f t="shared" si="263"/>
        <v>0</v>
      </c>
      <c r="AD488" s="54" t="s">
        <v>111</v>
      </c>
      <c r="AE488" s="9">
        <f t="shared" si="264"/>
        <v>0</v>
      </c>
      <c r="AF488" s="54" t="s">
        <v>103</v>
      </c>
      <c r="AG488" s="9">
        <f t="shared" si="265"/>
        <v>0</v>
      </c>
      <c r="AH488" s="9"/>
      <c r="AI488" s="9" t="s">
        <v>74</v>
      </c>
      <c r="AJ488" s="9">
        <f t="shared" si="266"/>
        <v>0</v>
      </c>
      <c r="AK488" s="55" t="s">
        <v>81</v>
      </c>
      <c r="AL488" s="9">
        <f t="shared" si="267"/>
        <v>0</v>
      </c>
      <c r="AM488" s="9" t="s">
        <v>89</v>
      </c>
      <c r="AN488" s="9">
        <f t="shared" si="268"/>
        <v>0</v>
      </c>
      <c r="AO488" s="54" t="s">
        <v>123</v>
      </c>
      <c r="AP488" s="9">
        <f t="shared" si="269"/>
        <v>0</v>
      </c>
      <c r="AQ488" s="54" t="s">
        <v>110</v>
      </c>
      <c r="AR488" s="9">
        <f t="shared" si="270"/>
        <v>0</v>
      </c>
      <c r="AS488" s="54" t="s">
        <v>103</v>
      </c>
      <c r="AT488" s="9">
        <f t="shared" si="271"/>
        <v>0</v>
      </c>
      <c r="AU488" s="9"/>
      <c r="AV488" s="54" t="s">
        <v>74</v>
      </c>
      <c r="AW488" s="9">
        <f t="shared" si="272"/>
        <v>0</v>
      </c>
      <c r="AX488" s="54" t="s">
        <v>79</v>
      </c>
      <c r="AY488" s="9">
        <f t="shared" si="273"/>
        <v>0</v>
      </c>
      <c r="AZ488" s="54" t="s">
        <v>89</v>
      </c>
      <c r="BA488" s="9">
        <f t="shared" si="274"/>
        <v>0</v>
      </c>
      <c r="BB488" s="54" t="s">
        <v>123</v>
      </c>
      <c r="BC488" s="9">
        <f t="shared" si="275"/>
        <v>0</v>
      </c>
      <c r="BD488" s="54" t="s">
        <v>128</v>
      </c>
      <c r="BE488" s="9">
        <f t="shared" si="276"/>
        <v>0</v>
      </c>
      <c r="BF488" s="54" t="s">
        <v>126</v>
      </c>
      <c r="BG488" s="9">
        <f t="shared" si="277"/>
        <v>0</v>
      </c>
      <c r="BH488" s="9"/>
      <c r="BI488" s="54" t="s">
        <v>74</v>
      </c>
      <c r="BJ488" s="9">
        <f t="shared" si="278"/>
        <v>0</v>
      </c>
      <c r="BK488" s="55" t="s">
        <v>79</v>
      </c>
      <c r="BL488" s="9">
        <f t="shared" si="279"/>
        <v>0</v>
      </c>
      <c r="BM488" s="54" t="s">
        <v>89</v>
      </c>
      <c r="BN488" s="9">
        <f t="shared" si="280"/>
        <v>0</v>
      </c>
      <c r="BO488" s="54" t="s">
        <v>123</v>
      </c>
      <c r="BP488" s="9">
        <f t="shared" si="281"/>
        <v>0</v>
      </c>
      <c r="BQ488" s="54" t="s">
        <v>128</v>
      </c>
      <c r="BR488" s="9">
        <f t="shared" si="282"/>
        <v>0</v>
      </c>
      <c r="BS488" s="54" t="s">
        <v>126</v>
      </c>
      <c r="BT488" s="9">
        <f t="shared" si="283"/>
        <v>0</v>
      </c>
      <c r="BU488" s="9"/>
      <c r="BV488" s="54" t="s">
        <v>75</v>
      </c>
      <c r="BW488" s="9">
        <f t="shared" si="284"/>
        <v>0</v>
      </c>
      <c r="BX488" s="55" t="s">
        <v>139</v>
      </c>
      <c r="BY488" s="9">
        <f t="shared" si="285"/>
        <v>0</v>
      </c>
      <c r="BZ488" s="54" t="s">
        <v>89</v>
      </c>
      <c r="CA488" s="9">
        <f t="shared" si="286"/>
        <v>0</v>
      </c>
      <c r="CB488" s="54" t="s">
        <v>123</v>
      </c>
      <c r="CC488" s="9">
        <f t="shared" si="287"/>
        <v>0</v>
      </c>
      <c r="CD488" s="54" t="s">
        <v>111</v>
      </c>
      <c r="CE488" s="9">
        <f t="shared" si="288"/>
        <v>0</v>
      </c>
      <c r="CF488" s="54" t="s">
        <v>126</v>
      </c>
      <c r="CG488" s="9">
        <f t="shared" si="289"/>
        <v>0</v>
      </c>
      <c r="CH488" s="9"/>
      <c r="CI488" s="54" t="s">
        <v>75</v>
      </c>
      <c r="CJ488" s="9">
        <f t="shared" si="290"/>
        <v>0</v>
      </c>
      <c r="CK488" s="55" t="s">
        <v>139</v>
      </c>
      <c r="CL488" s="9">
        <f t="shared" si="291"/>
        <v>0</v>
      </c>
      <c r="CM488" s="54" t="s">
        <v>89</v>
      </c>
      <c r="CN488" s="9">
        <f t="shared" si="292"/>
        <v>0</v>
      </c>
      <c r="CO488" s="54" t="s">
        <v>123</v>
      </c>
      <c r="CP488" s="9">
        <f t="shared" si="293"/>
        <v>0</v>
      </c>
      <c r="CQ488" s="54" t="s">
        <v>111</v>
      </c>
      <c r="CR488" s="9">
        <f t="shared" si="294"/>
        <v>0</v>
      </c>
      <c r="CS488" s="54" t="s">
        <v>126</v>
      </c>
      <c r="CT488" s="9">
        <f t="shared" si="295"/>
        <v>0</v>
      </c>
    </row>
    <row r="489" spans="1:98" x14ac:dyDescent="0.15">
      <c r="A489" s="33" t="s">
        <v>1124</v>
      </c>
      <c r="B489" s="34" t="s">
        <v>1125</v>
      </c>
      <c r="C489" s="35" t="s">
        <v>170</v>
      </c>
      <c r="D489" s="35" t="s">
        <v>52</v>
      </c>
      <c r="E489" s="9"/>
      <c r="F489" s="36"/>
      <c r="G489" s="33">
        <v>76</v>
      </c>
      <c r="H489" s="9">
        <v>32</v>
      </c>
      <c r="I489" s="9">
        <v>32</v>
      </c>
      <c r="J489" s="9">
        <v>67.5</v>
      </c>
      <c r="K489" s="9">
        <v>44.5</v>
      </c>
      <c r="L489" s="9">
        <v>58</v>
      </c>
      <c r="M489" s="4">
        <f t="shared" si="259"/>
        <v>310</v>
      </c>
      <c r="N489" s="33"/>
      <c r="O489" s="9">
        <f>IF($D489="理科",IF(AND($M489&gt;='高考-分数线'!$C$2,$G489&gt;='高考-分数线'!$D$2),36,IF($G489&gt;='高考-分数线'!$D$2,18,0)),IF($D489="文科",IF(AND($M489&gt;='高考-分数线'!$C$3,$G489&gt;='高考-分数线'!$D$3),36,IF($G489&gt;='高考-分数线'!$D$3,18,0))))</f>
        <v>0</v>
      </c>
      <c r="P489" s="9">
        <f>IF($D489="理科",IF(AND($M489&gt;='高考-分数线'!$C$2,H489&gt;='高考-分数线'!$E$2),36,IF(H489&gt;='高考-分数线'!$E$2,18,0)),IF($D489="文科",IF(AND($M489&gt;='高考-分数线'!$C$3,H489&gt;='高考-分数线'!$E$3),36,IF(H489&gt;='高考-分数线'!$E$3,18,0))))</f>
        <v>0</v>
      </c>
      <c r="Q489" s="9">
        <f>IF($D489="理科",IF(AND($M489&gt;='高考-分数线'!$C$2,I489&gt;='高考-分数线'!$F$2),36,IF(I489&gt;='高考-分数线'!$F$2,18,0)),IF($D489="文科",IF(AND($M489&gt;='高考-分数线'!$C$3,I489&gt;='高考-分数线'!$F$3),36,IF(I489&gt;='高考-分数线'!$F$3,18,0))))</f>
        <v>0</v>
      </c>
      <c r="R489" s="9">
        <f>IF($D489="理科",IF(AND($M489&gt;='高考-分数线'!$C$2,J489&gt;='高考-分数线'!$G$2),36,IF(J489&gt;='高考-分数线'!$G$2,18,0)),IF($D489="文科",IF(AND($M489&gt;='高考-分数线'!$C$3,J489&gt;='高考-分数线'!$G$3),36,IF(J489&gt;='高考-分数线'!$G$3,18,0))))</f>
        <v>18</v>
      </c>
      <c r="S489" s="9">
        <f>IF($D489="理科",IF(AND($M489&gt;='高考-分数线'!$C$2,K489&gt;='高考-分数线'!$H$2),36,IF(K489&gt;='高考-分数线'!$H$2,18,0)),IF($D489="文科",IF(AND($M489&gt;='高考-分数线'!$C$3,K489&gt;='高考-分数线'!$H$3),36,IF(K489&gt;='高考-分数线'!$H$3,18,0))))</f>
        <v>0</v>
      </c>
      <c r="T489" s="9">
        <f>IF($D489="理科",IF(AND($M489&gt;='高考-分数线'!$C$2,L489&gt;='高考-分数线'!$I$2),36,IF(L489&gt;='高考-分数线'!$I$2,18,0)),IF($D489="文科",IF(AND($M489&gt;='高考-分数线'!$C$3,L489&gt;='高考-分数线'!$I$3),36,IF(L489&gt;='高考-分数线'!$I$3,18,0))))</f>
        <v>0</v>
      </c>
      <c r="U489" s="33"/>
      <c r="V489" s="54" t="s">
        <v>77</v>
      </c>
      <c r="W489" s="9">
        <f t="shared" si="260"/>
        <v>0</v>
      </c>
      <c r="X489" s="54" t="s">
        <v>82</v>
      </c>
      <c r="Y489" s="9">
        <f t="shared" si="261"/>
        <v>0</v>
      </c>
      <c r="Z489" s="54" t="s">
        <v>90</v>
      </c>
      <c r="AA489" s="9">
        <f t="shared" si="262"/>
        <v>0</v>
      </c>
      <c r="AB489" s="54" t="s">
        <v>105</v>
      </c>
      <c r="AC489" s="9">
        <f t="shared" si="263"/>
        <v>1.8</v>
      </c>
      <c r="AD489" s="54" t="s">
        <v>108</v>
      </c>
      <c r="AE489" s="9">
        <f t="shared" si="264"/>
        <v>0</v>
      </c>
      <c r="AF489" s="54" t="s">
        <v>103</v>
      </c>
      <c r="AG489" s="9">
        <f t="shared" si="265"/>
        <v>0</v>
      </c>
      <c r="AH489" s="9"/>
      <c r="AI489" s="9" t="s">
        <v>76</v>
      </c>
      <c r="AJ489" s="9">
        <f t="shared" si="266"/>
        <v>0</v>
      </c>
      <c r="AK489" s="55" t="s">
        <v>80</v>
      </c>
      <c r="AL489" s="9">
        <f t="shared" si="267"/>
        <v>0</v>
      </c>
      <c r="AM489" s="9" t="s">
        <v>89</v>
      </c>
      <c r="AN489" s="9">
        <f t="shared" si="268"/>
        <v>0</v>
      </c>
      <c r="AO489" s="54" t="s">
        <v>123</v>
      </c>
      <c r="AP489" s="9">
        <f t="shared" si="269"/>
        <v>1.8</v>
      </c>
      <c r="AQ489" s="54" t="s">
        <v>110</v>
      </c>
      <c r="AR489" s="9">
        <f t="shared" si="270"/>
        <v>0</v>
      </c>
      <c r="AS489" s="54" t="s">
        <v>127</v>
      </c>
      <c r="AT489" s="9">
        <f t="shared" si="271"/>
        <v>0</v>
      </c>
      <c r="AU489" s="9"/>
      <c r="AV489" s="54" t="s">
        <v>77</v>
      </c>
      <c r="AW489" s="9">
        <f t="shared" si="272"/>
        <v>0</v>
      </c>
      <c r="AX489" s="54" t="s">
        <v>80</v>
      </c>
      <c r="AY489" s="9">
        <f t="shared" si="273"/>
        <v>0</v>
      </c>
      <c r="AZ489" s="54" t="s">
        <v>90</v>
      </c>
      <c r="BA489" s="9">
        <f t="shared" si="274"/>
        <v>0</v>
      </c>
      <c r="BB489" s="54" t="s">
        <v>105</v>
      </c>
      <c r="BC489" s="9">
        <f t="shared" si="275"/>
        <v>2.7</v>
      </c>
      <c r="BD489" s="54" t="s">
        <v>111</v>
      </c>
      <c r="BE489" s="9">
        <f t="shared" si="276"/>
        <v>0</v>
      </c>
      <c r="BF489" s="54" t="s">
        <v>112</v>
      </c>
      <c r="BG489" s="9">
        <f t="shared" si="277"/>
        <v>0</v>
      </c>
      <c r="BH489" s="9"/>
      <c r="BI489" s="54" t="s">
        <v>77</v>
      </c>
      <c r="BJ489" s="9">
        <f t="shared" si="278"/>
        <v>0</v>
      </c>
      <c r="BK489" s="55" t="s">
        <v>80</v>
      </c>
      <c r="BL489" s="9">
        <f t="shared" si="279"/>
        <v>0</v>
      </c>
      <c r="BM489" s="54" t="s">
        <v>90</v>
      </c>
      <c r="BN489" s="9">
        <f t="shared" si="280"/>
        <v>0</v>
      </c>
      <c r="BO489" s="54" t="s">
        <v>105</v>
      </c>
      <c r="BP489" s="9">
        <f t="shared" si="281"/>
        <v>2.7</v>
      </c>
      <c r="BQ489" s="54" t="s">
        <v>111</v>
      </c>
      <c r="BR489" s="9">
        <f t="shared" si="282"/>
        <v>0</v>
      </c>
      <c r="BS489" s="54" t="s">
        <v>112</v>
      </c>
      <c r="BT489" s="9">
        <f t="shared" si="283"/>
        <v>0</v>
      </c>
      <c r="BU489" s="9"/>
      <c r="BV489" s="54" t="s">
        <v>136</v>
      </c>
      <c r="BW489" s="9">
        <f t="shared" si="284"/>
        <v>0</v>
      </c>
      <c r="BX489" s="55" t="s">
        <v>80</v>
      </c>
      <c r="BY489" s="9">
        <f t="shared" si="285"/>
        <v>0</v>
      </c>
      <c r="BZ489" s="54" t="s">
        <v>90</v>
      </c>
      <c r="CA489" s="9">
        <f t="shared" si="286"/>
        <v>0</v>
      </c>
      <c r="CB489" s="54" t="s">
        <v>105</v>
      </c>
      <c r="CC489" s="9">
        <f t="shared" si="287"/>
        <v>4.5</v>
      </c>
      <c r="CD489" s="54" t="s">
        <v>108</v>
      </c>
      <c r="CE489" s="9">
        <f t="shared" si="288"/>
        <v>0</v>
      </c>
      <c r="CF489" s="54" t="s">
        <v>126</v>
      </c>
      <c r="CG489" s="9">
        <f t="shared" si="289"/>
        <v>0</v>
      </c>
      <c r="CH489" s="9"/>
      <c r="CI489" s="54" t="s">
        <v>136</v>
      </c>
      <c r="CJ489" s="9">
        <f t="shared" si="290"/>
        <v>0</v>
      </c>
      <c r="CK489" s="55" t="s">
        <v>80</v>
      </c>
      <c r="CL489" s="9">
        <f t="shared" si="291"/>
        <v>0</v>
      </c>
      <c r="CM489" s="54" t="s">
        <v>90</v>
      </c>
      <c r="CN489" s="9">
        <f t="shared" si="292"/>
        <v>0</v>
      </c>
      <c r="CO489" s="54" t="s">
        <v>105</v>
      </c>
      <c r="CP489" s="9">
        <f t="shared" si="293"/>
        <v>4.5</v>
      </c>
      <c r="CQ489" s="54" t="s">
        <v>108</v>
      </c>
      <c r="CR489" s="9">
        <f t="shared" si="294"/>
        <v>0</v>
      </c>
      <c r="CS489" s="54" t="s">
        <v>126</v>
      </c>
      <c r="CT489" s="9">
        <f t="shared" si="295"/>
        <v>0</v>
      </c>
    </row>
    <row r="490" spans="1:98" x14ac:dyDescent="0.15">
      <c r="A490" s="33" t="s">
        <v>1126</v>
      </c>
      <c r="B490" s="34" t="s">
        <v>1127</v>
      </c>
      <c r="C490" s="35" t="s">
        <v>170</v>
      </c>
      <c r="D490" s="35" t="s">
        <v>52</v>
      </c>
      <c r="E490" s="9"/>
      <c r="F490" s="36"/>
      <c r="G490" s="33">
        <v>81</v>
      </c>
      <c r="H490" s="9">
        <v>36</v>
      </c>
      <c r="I490" s="9">
        <v>63</v>
      </c>
      <c r="J490" s="9">
        <v>50</v>
      </c>
      <c r="K490" s="9">
        <v>37.5</v>
      </c>
      <c r="L490" s="9">
        <v>42</v>
      </c>
      <c r="M490" s="4">
        <f t="shared" si="259"/>
        <v>309.5</v>
      </c>
      <c r="N490" s="33"/>
      <c r="O490" s="9">
        <f>IF($D490="理科",IF(AND($M490&gt;='高考-分数线'!$C$2,$G490&gt;='高考-分数线'!$D$2),36,IF($G490&gt;='高考-分数线'!$D$2,18,0)),IF($D490="文科",IF(AND($M490&gt;='高考-分数线'!$C$3,$G490&gt;='高考-分数线'!$D$3),36,IF($G490&gt;='高考-分数线'!$D$3,18,0))))</f>
        <v>0</v>
      </c>
      <c r="P490" s="9">
        <f>IF($D490="理科",IF(AND($M490&gt;='高考-分数线'!$C$2,H490&gt;='高考-分数线'!$E$2),36,IF(H490&gt;='高考-分数线'!$E$2,18,0)),IF($D490="文科",IF(AND($M490&gt;='高考-分数线'!$C$3,H490&gt;='高考-分数线'!$E$3),36,IF(H490&gt;='高考-分数线'!$E$3,18,0))))</f>
        <v>0</v>
      </c>
      <c r="Q490" s="9">
        <f>IF($D490="理科",IF(AND($M490&gt;='高考-分数线'!$C$2,I490&gt;='高考-分数线'!$F$2),36,IF(I490&gt;='高考-分数线'!$F$2,18,0)),IF($D490="文科",IF(AND($M490&gt;='高考-分数线'!$C$3,I490&gt;='高考-分数线'!$F$3),36,IF(I490&gt;='高考-分数线'!$F$3,18,0))))</f>
        <v>0</v>
      </c>
      <c r="R490" s="9">
        <f>IF($D490="理科",IF(AND($M490&gt;='高考-分数线'!$C$2,J490&gt;='高考-分数线'!$G$2),36,IF(J490&gt;='高考-分数线'!$G$2,18,0)),IF($D490="文科",IF(AND($M490&gt;='高考-分数线'!$C$3,J490&gt;='高考-分数线'!$G$3),36,IF(J490&gt;='高考-分数线'!$G$3,18,0))))</f>
        <v>0</v>
      </c>
      <c r="S490" s="9">
        <f>IF($D490="理科",IF(AND($M490&gt;='高考-分数线'!$C$2,K490&gt;='高考-分数线'!$H$2),36,IF(K490&gt;='高考-分数线'!$H$2,18,0)),IF($D490="文科",IF(AND($M490&gt;='高考-分数线'!$C$3,K490&gt;='高考-分数线'!$H$3),36,IF(K490&gt;='高考-分数线'!$H$3,18,0))))</f>
        <v>0</v>
      </c>
      <c r="T490" s="9">
        <f>IF($D490="理科",IF(AND($M490&gt;='高考-分数线'!$C$2,L490&gt;='高考-分数线'!$I$2),36,IF(L490&gt;='高考-分数线'!$I$2,18,0)),IF($D490="文科",IF(AND($M490&gt;='高考-分数线'!$C$3,L490&gt;='高考-分数线'!$I$3),36,IF(L490&gt;='高考-分数线'!$I$3,18,0))))</f>
        <v>0</v>
      </c>
      <c r="U490" s="33"/>
      <c r="V490" s="54" t="s">
        <v>74</v>
      </c>
      <c r="W490" s="9">
        <f t="shared" si="260"/>
        <v>0</v>
      </c>
      <c r="X490" s="54" t="s">
        <v>79</v>
      </c>
      <c r="Y490" s="9">
        <f t="shared" si="261"/>
        <v>0</v>
      </c>
      <c r="Z490" s="54" t="s">
        <v>86</v>
      </c>
      <c r="AA490" s="9">
        <f t="shared" si="262"/>
        <v>0</v>
      </c>
      <c r="AB490" s="54" t="s">
        <v>107</v>
      </c>
      <c r="AC490" s="9">
        <f t="shared" si="263"/>
        <v>0</v>
      </c>
      <c r="AD490" s="54" t="s">
        <v>110</v>
      </c>
      <c r="AE490" s="9">
        <f t="shared" si="264"/>
        <v>0</v>
      </c>
      <c r="AF490" s="54" t="s">
        <v>103</v>
      </c>
      <c r="AG490" s="9">
        <f t="shared" si="265"/>
        <v>0</v>
      </c>
      <c r="AH490" s="9"/>
      <c r="AI490" s="9" t="s">
        <v>76</v>
      </c>
      <c r="AJ490" s="9">
        <f t="shared" si="266"/>
        <v>0</v>
      </c>
      <c r="AK490" s="55" t="s">
        <v>80</v>
      </c>
      <c r="AL490" s="9">
        <f t="shared" si="267"/>
        <v>0</v>
      </c>
      <c r="AM490" s="9" t="s">
        <v>89</v>
      </c>
      <c r="AN490" s="9">
        <f t="shared" si="268"/>
        <v>0</v>
      </c>
      <c r="AO490" s="54" t="s">
        <v>123</v>
      </c>
      <c r="AP490" s="9">
        <f t="shared" si="269"/>
        <v>0</v>
      </c>
      <c r="AQ490" s="54" t="s">
        <v>110</v>
      </c>
      <c r="AR490" s="9">
        <f t="shared" si="270"/>
        <v>0</v>
      </c>
      <c r="AS490" s="54" t="s">
        <v>127</v>
      </c>
      <c r="AT490" s="9">
        <f t="shared" si="271"/>
        <v>0</v>
      </c>
      <c r="AU490" s="9"/>
      <c r="AV490" s="54" t="s">
        <v>77</v>
      </c>
      <c r="AW490" s="9">
        <f t="shared" si="272"/>
        <v>0</v>
      </c>
      <c r="AX490" s="54" t="s">
        <v>80</v>
      </c>
      <c r="AY490" s="9">
        <f t="shared" si="273"/>
        <v>0</v>
      </c>
      <c r="AZ490" s="54" t="s">
        <v>90</v>
      </c>
      <c r="BA490" s="9">
        <f t="shared" si="274"/>
        <v>0</v>
      </c>
      <c r="BB490" s="54" t="s">
        <v>123</v>
      </c>
      <c r="BC490" s="9">
        <f t="shared" si="275"/>
        <v>0</v>
      </c>
      <c r="BD490" s="54" t="s">
        <v>133</v>
      </c>
      <c r="BE490" s="9">
        <f t="shared" si="276"/>
        <v>0</v>
      </c>
      <c r="BF490" s="54" t="s">
        <v>103</v>
      </c>
      <c r="BG490" s="9">
        <f t="shared" si="277"/>
        <v>0</v>
      </c>
      <c r="BH490" s="9"/>
      <c r="BI490" s="54" t="s">
        <v>77</v>
      </c>
      <c r="BJ490" s="9">
        <f t="shared" si="278"/>
        <v>0</v>
      </c>
      <c r="BK490" s="55" t="s">
        <v>80</v>
      </c>
      <c r="BL490" s="9">
        <f t="shared" si="279"/>
        <v>0</v>
      </c>
      <c r="BM490" s="54" t="s">
        <v>90</v>
      </c>
      <c r="BN490" s="9">
        <f t="shared" si="280"/>
        <v>0</v>
      </c>
      <c r="BO490" s="54" t="s">
        <v>123</v>
      </c>
      <c r="BP490" s="9">
        <f t="shared" si="281"/>
        <v>0</v>
      </c>
      <c r="BQ490" s="54" t="s">
        <v>133</v>
      </c>
      <c r="BR490" s="9">
        <f t="shared" si="282"/>
        <v>0</v>
      </c>
      <c r="BS490" s="54" t="s">
        <v>103</v>
      </c>
      <c r="BT490" s="9">
        <f t="shared" si="283"/>
        <v>0</v>
      </c>
      <c r="BU490" s="9"/>
      <c r="BV490" s="54" t="s">
        <v>75</v>
      </c>
      <c r="BW490" s="9">
        <f t="shared" si="284"/>
        <v>0</v>
      </c>
      <c r="BX490" s="55" t="s">
        <v>139</v>
      </c>
      <c r="BY490" s="9">
        <f t="shared" si="285"/>
        <v>0</v>
      </c>
      <c r="BZ490" s="54" t="s">
        <v>89</v>
      </c>
      <c r="CA490" s="9">
        <f t="shared" si="286"/>
        <v>0</v>
      </c>
      <c r="CB490" s="54" t="s">
        <v>123</v>
      </c>
      <c r="CC490" s="9">
        <f t="shared" si="287"/>
        <v>0</v>
      </c>
      <c r="CD490" s="54" t="s">
        <v>111</v>
      </c>
      <c r="CE490" s="9">
        <f t="shared" si="288"/>
        <v>0</v>
      </c>
      <c r="CF490" s="54" t="s">
        <v>126</v>
      </c>
      <c r="CG490" s="9">
        <f t="shared" si="289"/>
        <v>0</v>
      </c>
      <c r="CH490" s="9"/>
      <c r="CI490" s="54" t="s">
        <v>75</v>
      </c>
      <c r="CJ490" s="9">
        <f t="shared" si="290"/>
        <v>0</v>
      </c>
      <c r="CK490" s="55" t="s">
        <v>139</v>
      </c>
      <c r="CL490" s="9">
        <f t="shared" si="291"/>
        <v>0</v>
      </c>
      <c r="CM490" s="54" t="s">
        <v>89</v>
      </c>
      <c r="CN490" s="9">
        <f t="shared" si="292"/>
        <v>0</v>
      </c>
      <c r="CO490" s="54" t="s">
        <v>123</v>
      </c>
      <c r="CP490" s="9">
        <f t="shared" si="293"/>
        <v>0</v>
      </c>
      <c r="CQ490" s="54" t="s">
        <v>111</v>
      </c>
      <c r="CR490" s="9">
        <f t="shared" si="294"/>
        <v>0</v>
      </c>
      <c r="CS490" s="54" t="s">
        <v>126</v>
      </c>
      <c r="CT490" s="9">
        <f t="shared" si="295"/>
        <v>0</v>
      </c>
    </row>
    <row r="491" spans="1:98" x14ac:dyDescent="0.15">
      <c r="A491" s="33" t="s">
        <v>1128</v>
      </c>
      <c r="B491" s="34" t="s">
        <v>1129</v>
      </c>
      <c r="C491" s="35" t="s">
        <v>170</v>
      </c>
      <c r="D491" s="35" t="s">
        <v>52</v>
      </c>
      <c r="E491" s="9"/>
      <c r="F491" s="36"/>
      <c r="G491" s="33">
        <v>76</v>
      </c>
      <c r="H491" s="9">
        <v>41</v>
      </c>
      <c r="I491" s="9">
        <v>40</v>
      </c>
      <c r="J491" s="9">
        <v>45.5</v>
      </c>
      <c r="K491" s="9">
        <v>37</v>
      </c>
      <c r="L491" s="9">
        <v>68</v>
      </c>
      <c r="M491" s="4">
        <f t="shared" si="259"/>
        <v>307.5</v>
      </c>
      <c r="N491" s="33"/>
      <c r="O491" s="9">
        <f>IF($D491="理科",IF(AND($M491&gt;='高考-分数线'!$C$2,$G491&gt;='高考-分数线'!$D$2),36,IF($G491&gt;='高考-分数线'!$D$2,18,0)),IF($D491="文科",IF(AND($M491&gt;='高考-分数线'!$C$3,$G491&gt;='高考-分数线'!$D$3),36,IF($G491&gt;='高考-分数线'!$D$3,18,0))))</f>
        <v>0</v>
      </c>
      <c r="P491" s="9">
        <f>IF($D491="理科",IF(AND($M491&gt;='高考-分数线'!$C$2,H491&gt;='高考-分数线'!$E$2),36,IF(H491&gt;='高考-分数线'!$E$2,18,0)),IF($D491="文科",IF(AND($M491&gt;='高考-分数线'!$C$3,H491&gt;='高考-分数线'!$E$3),36,IF(H491&gt;='高考-分数线'!$E$3,18,0))))</f>
        <v>0</v>
      </c>
      <c r="Q491" s="9">
        <f>IF($D491="理科",IF(AND($M491&gt;='高考-分数线'!$C$2,I491&gt;='高考-分数线'!$F$2),36,IF(I491&gt;='高考-分数线'!$F$2,18,0)),IF($D491="文科",IF(AND($M491&gt;='高考-分数线'!$C$3,I491&gt;='高考-分数线'!$F$3),36,IF(I491&gt;='高考-分数线'!$F$3,18,0))))</f>
        <v>0</v>
      </c>
      <c r="R491" s="9">
        <f>IF($D491="理科",IF(AND($M491&gt;='高考-分数线'!$C$2,J491&gt;='高考-分数线'!$G$2),36,IF(J491&gt;='高考-分数线'!$G$2,18,0)),IF($D491="文科",IF(AND($M491&gt;='高考-分数线'!$C$3,J491&gt;='高考-分数线'!$G$3),36,IF(J491&gt;='高考-分数线'!$G$3,18,0))))</f>
        <v>0</v>
      </c>
      <c r="S491" s="9">
        <f>IF($D491="理科",IF(AND($M491&gt;='高考-分数线'!$C$2,K491&gt;='高考-分数线'!$H$2),36,IF(K491&gt;='高考-分数线'!$H$2,18,0)),IF($D491="文科",IF(AND($M491&gt;='高考-分数线'!$C$3,K491&gt;='高考-分数线'!$H$3),36,IF(K491&gt;='高考-分数线'!$H$3,18,0))))</f>
        <v>0</v>
      </c>
      <c r="T491" s="9">
        <f>IF($D491="理科",IF(AND($M491&gt;='高考-分数线'!$C$2,L491&gt;='高考-分数线'!$I$2),36,IF(L491&gt;='高考-分数线'!$I$2,18,0)),IF($D491="文科",IF(AND($M491&gt;='高考-分数线'!$C$3,L491&gt;='高考-分数线'!$I$3),36,IF(L491&gt;='高考-分数线'!$I$3,18,0))))</f>
        <v>18</v>
      </c>
      <c r="U491" s="33"/>
      <c r="V491" s="54" t="s">
        <v>74</v>
      </c>
      <c r="W491" s="9">
        <f t="shared" si="260"/>
        <v>0</v>
      </c>
      <c r="X491" s="54" t="s">
        <v>79</v>
      </c>
      <c r="Y491" s="9">
        <f t="shared" si="261"/>
        <v>0</v>
      </c>
      <c r="Z491" s="54" t="s">
        <v>86</v>
      </c>
      <c r="AA491" s="9">
        <f t="shared" si="262"/>
        <v>0</v>
      </c>
      <c r="AB491" s="54" t="s">
        <v>107</v>
      </c>
      <c r="AC491" s="9">
        <f t="shared" si="263"/>
        <v>0</v>
      </c>
      <c r="AD491" s="54" t="s">
        <v>110</v>
      </c>
      <c r="AE491" s="9">
        <f t="shared" si="264"/>
        <v>0</v>
      </c>
      <c r="AF491" s="54" t="s">
        <v>103</v>
      </c>
      <c r="AG491" s="9">
        <f t="shared" si="265"/>
        <v>1.8</v>
      </c>
      <c r="AH491" s="9"/>
      <c r="AI491" s="9" t="s">
        <v>76</v>
      </c>
      <c r="AJ491" s="9">
        <f t="shared" si="266"/>
        <v>0</v>
      </c>
      <c r="AK491" s="55" t="s">
        <v>80</v>
      </c>
      <c r="AL491" s="9">
        <f t="shared" si="267"/>
        <v>0</v>
      </c>
      <c r="AM491" s="9" t="s">
        <v>89</v>
      </c>
      <c r="AN491" s="9">
        <f t="shared" si="268"/>
        <v>0</v>
      </c>
      <c r="AO491" s="54" t="s">
        <v>123</v>
      </c>
      <c r="AP491" s="9">
        <f t="shared" si="269"/>
        <v>0</v>
      </c>
      <c r="AQ491" s="54" t="s">
        <v>110</v>
      </c>
      <c r="AR491" s="9">
        <f t="shared" si="270"/>
        <v>0</v>
      </c>
      <c r="AS491" s="54" t="s">
        <v>127</v>
      </c>
      <c r="AT491" s="9">
        <f t="shared" si="271"/>
        <v>1.8</v>
      </c>
      <c r="AU491" s="9"/>
      <c r="AV491" s="54" t="s">
        <v>77</v>
      </c>
      <c r="AW491" s="9">
        <f t="shared" si="272"/>
        <v>0</v>
      </c>
      <c r="AX491" s="54" t="s">
        <v>80</v>
      </c>
      <c r="AY491" s="9">
        <f t="shared" si="273"/>
        <v>0</v>
      </c>
      <c r="AZ491" s="54" t="s">
        <v>90</v>
      </c>
      <c r="BA491" s="9">
        <f t="shared" si="274"/>
        <v>0</v>
      </c>
      <c r="BB491" s="54" t="s">
        <v>105</v>
      </c>
      <c r="BC491" s="9">
        <f t="shared" si="275"/>
        <v>0</v>
      </c>
      <c r="BD491" s="54" t="s">
        <v>111</v>
      </c>
      <c r="BE491" s="9">
        <f t="shared" si="276"/>
        <v>0</v>
      </c>
      <c r="BF491" s="54" t="s">
        <v>112</v>
      </c>
      <c r="BG491" s="9">
        <f t="shared" si="277"/>
        <v>2.7</v>
      </c>
      <c r="BH491" s="9"/>
      <c r="BI491" s="54" t="s">
        <v>77</v>
      </c>
      <c r="BJ491" s="9">
        <f t="shared" si="278"/>
        <v>0</v>
      </c>
      <c r="BK491" s="55" t="s">
        <v>80</v>
      </c>
      <c r="BL491" s="9">
        <f t="shared" si="279"/>
        <v>0</v>
      </c>
      <c r="BM491" s="54" t="s">
        <v>90</v>
      </c>
      <c r="BN491" s="9">
        <f t="shared" si="280"/>
        <v>0</v>
      </c>
      <c r="BO491" s="54" t="s">
        <v>105</v>
      </c>
      <c r="BP491" s="9">
        <f t="shared" si="281"/>
        <v>0</v>
      </c>
      <c r="BQ491" s="54" t="s">
        <v>111</v>
      </c>
      <c r="BR491" s="9">
        <f t="shared" si="282"/>
        <v>0</v>
      </c>
      <c r="BS491" s="54" t="s">
        <v>112</v>
      </c>
      <c r="BT491" s="9">
        <f t="shared" si="283"/>
        <v>2.7</v>
      </c>
      <c r="BU491" s="9"/>
      <c r="BV491" s="54" t="s">
        <v>136</v>
      </c>
      <c r="BW491" s="9">
        <f t="shared" si="284"/>
        <v>0</v>
      </c>
      <c r="BX491" s="55" t="s">
        <v>80</v>
      </c>
      <c r="BY491" s="9">
        <f t="shared" si="285"/>
        <v>0</v>
      </c>
      <c r="BZ491" s="54" t="s">
        <v>90</v>
      </c>
      <c r="CA491" s="9">
        <f t="shared" si="286"/>
        <v>0</v>
      </c>
      <c r="CB491" s="54" t="s">
        <v>105</v>
      </c>
      <c r="CC491" s="9">
        <f t="shared" si="287"/>
        <v>0</v>
      </c>
      <c r="CD491" s="54" t="s">
        <v>108</v>
      </c>
      <c r="CE491" s="9">
        <f t="shared" si="288"/>
        <v>0</v>
      </c>
      <c r="CF491" s="54" t="s">
        <v>126</v>
      </c>
      <c r="CG491" s="9">
        <f t="shared" si="289"/>
        <v>4.5</v>
      </c>
      <c r="CH491" s="9"/>
      <c r="CI491" s="54" t="s">
        <v>136</v>
      </c>
      <c r="CJ491" s="9">
        <f t="shared" si="290"/>
        <v>0</v>
      </c>
      <c r="CK491" s="55" t="s">
        <v>80</v>
      </c>
      <c r="CL491" s="9">
        <f t="shared" si="291"/>
        <v>0</v>
      </c>
      <c r="CM491" s="54" t="s">
        <v>90</v>
      </c>
      <c r="CN491" s="9">
        <f t="shared" si="292"/>
        <v>0</v>
      </c>
      <c r="CO491" s="54" t="s">
        <v>105</v>
      </c>
      <c r="CP491" s="9">
        <f t="shared" si="293"/>
        <v>0</v>
      </c>
      <c r="CQ491" s="54" t="s">
        <v>108</v>
      </c>
      <c r="CR491" s="9">
        <f t="shared" si="294"/>
        <v>0</v>
      </c>
      <c r="CS491" s="54" t="s">
        <v>126</v>
      </c>
      <c r="CT491" s="9">
        <f t="shared" si="295"/>
        <v>4.5</v>
      </c>
    </row>
    <row r="492" spans="1:98" x14ac:dyDescent="0.15">
      <c r="A492" s="33" t="s">
        <v>1130</v>
      </c>
      <c r="B492" s="34" t="s">
        <v>1131</v>
      </c>
      <c r="C492" s="35" t="s">
        <v>170</v>
      </c>
      <c r="D492" s="35" t="s">
        <v>52</v>
      </c>
      <c r="E492" s="9"/>
      <c r="F492" s="36"/>
      <c r="G492" s="33">
        <v>91</v>
      </c>
      <c r="H492" s="9">
        <v>26</v>
      </c>
      <c r="I492" s="9">
        <v>67</v>
      </c>
      <c r="J492" s="9">
        <v>46</v>
      </c>
      <c r="K492" s="9">
        <v>40</v>
      </c>
      <c r="L492" s="9">
        <v>37</v>
      </c>
      <c r="M492" s="4">
        <f t="shared" si="259"/>
        <v>307</v>
      </c>
      <c r="N492" s="33"/>
      <c r="O492" s="9">
        <f>IF($D492="理科",IF(AND($M492&gt;='高考-分数线'!$C$2,$G492&gt;='高考-分数线'!$D$2),36,IF($G492&gt;='高考-分数线'!$D$2,18,0)),IF($D492="文科",IF(AND($M492&gt;='高考-分数线'!$C$3,$G492&gt;='高考-分数线'!$D$3),36,IF($G492&gt;='高考-分数线'!$D$3,18,0))))</f>
        <v>0</v>
      </c>
      <c r="P492" s="9">
        <f>IF($D492="理科",IF(AND($M492&gt;='高考-分数线'!$C$2,H492&gt;='高考-分数线'!$E$2),36,IF(H492&gt;='高考-分数线'!$E$2,18,0)),IF($D492="文科",IF(AND($M492&gt;='高考-分数线'!$C$3,H492&gt;='高考-分数线'!$E$3),36,IF(H492&gt;='高考-分数线'!$E$3,18,0))))</f>
        <v>0</v>
      </c>
      <c r="Q492" s="9">
        <f>IF($D492="理科",IF(AND($M492&gt;='高考-分数线'!$C$2,I492&gt;='高考-分数线'!$F$2),36,IF(I492&gt;='高考-分数线'!$F$2,18,0)),IF($D492="文科",IF(AND($M492&gt;='高考-分数线'!$C$3,I492&gt;='高考-分数线'!$F$3),36,IF(I492&gt;='高考-分数线'!$F$3,18,0))))</f>
        <v>0</v>
      </c>
      <c r="R492" s="9">
        <f>IF($D492="理科",IF(AND($M492&gt;='高考-分数线'!$C$2,J492&gt;='高考-分数线'!$G$2),36,IF(J492&gt;='高考-分数线'!$G$2,18,0)),IF($D492="文科",IF(AND($M492&gt;='高考-分数线'!$C$3,J492&gt;='高考-分数线'!$G$3),36,IF(J492&gt;='高考-分数线'!$G$3,18,0))))</f>
        <v>0</v>
      </c>
      <c r="S492" s="9">
        <f>IF($D492="理科",IF(AND($M492&gt;='高考-分数线'!$C$2,K492&gt;='高考-分数线'!$H$2),36,IF(K492&gt;='高考-分数线'!$H$2,18,0)),IF($D492="文科",IF(AND($M492&gt;='高考-分数线'!$C$3,K492&gt;='高考-分数线'!$H$3),36,IF(K492&gt;='高考-分数线'!$H$3,18,0))))</f>
        <v>0</v>
      </c>
      <c r="T492" s="9">
        <f>IF($D492="理科",IF(AND($M492&gt;='高考-分数线'!$C$2,L492&gt;='高考-分数线'!$I$2),36,IF(L492&gt;='高考-分数线'!$I$2,18,0)),IF($D492="文科",IF(AND($M492&gt;='高考-分数线'!$C$3,L492&gt;='高考-分数线'!$I$3),36,IF(L492&gt;='高考-分数线'!$I$3,18,0))))</f>
        <v>0</v>
      </c>
      <c r="U492" s="33"/>
      <c r="V492" s="54" t="s">
        <v>77</v>
      </c>
      <c r="W492" s="9">
        <f t="shared" si="260"/>
        <v>0</v>
      </c>
      <c r="X492" s="54" t="s">
        <v>82</v>
      </c>
      <c r="Y492" s="9">
        <f t="shared" si="261"/>
        <v>0</v>
      </c>
      <c r="Z492" s="54" t="s">
        <v>90</v>
      </c>
      <c r="AA492" s="9">
        <f t="shared" si="262"/>
        <v>0</v>
      </c>
      <c r="AB492" s="54" t="s">
        <v>105</v>
      </c>
      <c r="AC492" s="9">
        <f t="shared" si="263"/>
        <v>0</v>
      </c>
      <c r="AD492" s="54" t="s">
        <v>108</v>
      </c>
      <c r="AE492" s="9">
        <f t="shared" si="264"/>
        <v>0</v>
      </c>
      <c r="AF492" s="54" t="s">
        <v>103</v>
      </c>
      <c r="AG492" s="9">
        <f t="shared" si="265"/>
        <v>0</v>
      </c>
      <c r="AH492" s="9"/>
      <c r="AI492" s="9" t="s">
        <v>73</v>
      </c>
      <c r="AJ492" s="9">
        <f t="shared" si="266"/>
        <v>0</v>
      </c>
      <c r="AK492" s="55" t="s">
        <v>79</v>
      </c>
      <c r="AL492" s="9">
        <f t="shared" si="267"/>
        <v>0</v>
      </c>
      <c r="AM492" s="9" t="s">
        <v>85</v>
      </c>
      <c r="AN492" s="9">
        <f t="shared" si="268"/>
        <v>0</v>
      </c>
      <c r="AO492" s="54" t="s">
        <v>107</v>
      </c>
      <c r="AP492" s="9">
        <f t="shared" si="269"/>
        <v>0</v>
      </c>
      <c r="AQ492" s="54" t="s">
        <v>111</v>
      </c>
      <c r="AR492" s="9">
        <f t="shared" si="270"/>
        <v>0</v>
      </c>
      <c r="AS492" s="54" t="s">
        <v>103</v>
      </c>
      <c r="AT492" s="9">
        <f t="shared" si="271"/>
        <v>0</v>
      </c>
      <c r="AU492" s="9"/>
      <c r="AV492" s="54" t="s">
        <v>77</v>
      </c>
      <c r="AW492" s="9">
        <f t="shared" si="272"/>
        <v>0</v>
      </c>
      <c r="AX492" s="54" t="s">
        <v>80</v>
      </c>
      <c r="AY492" s="9">
        <f t="shared" si="273"/>
        <v>0</v>
      </c>
      <c r="AZ492" s="54" t="s">
        <v>90</v>
      </c>
      <c r="BA492" s="9">
        <f t="shared" si="274"/>
        <v>0</v>
      </c>
      <c r="BB492" s="54" t="s">
        <v>107</v>
      </c>
      <c r="BC492" s="9">
        <f t="shared" si="275"/>
        <v>0</v>
      </c>
      <c r="BD492" s="54" t="s">
        <v>111</v>
      </c>
      <c r="BE492" s="9">
        <f t="shared" si="276"/>
        <v>0</v>
      </c>
      <c r="BF492" s="54" t="s">
        <v>126</v>
      </c>
      <c r="BG492" s="9">
        <f t="shared" si="277"/>
        <v>0</v>
      </c>
      <c r="BH492" s="9"/>
      <c r="BI492" s="54" t="s">
        <v>77</v>
      </c>
      <c r="BJ492" s="9">
        <f t="shared" si="278"/>
        <v>0</v>
      </c>
      <c r="BK492" s="55" t="s">
        <v>80</v>
      </c>
      <c r="BL492" s="9">
        <f t="shared" si="279"/>
        <v>0</v>
      </c>
      <c r="BM492" s="54" t="s">
        <v>90</v>
      </c>
      <c r="BN492" s="9">
        <f t="shared" si="280"/>
        <v>0</v>
      </c>
      <c r="BO492" s="54" t="s">
        <v>107</v>
      </c>
      <c r="BP492" s="9">
        <f t="shared" si="281"/>
        <v>0</v>
      </c>
      <c r="BQ492" s="54" t="s">
        <v>111</v>
      </c>
      <c r="BR492" s="9">
        <f t="shared" si="282"/>
        <v>0</v>
      </c>
      <c r="BS492" s="54" t="s">
        <v>126</v>
      </c>
      <c r="BT492" s="9">
        <f t="shared" si="283"/>
        <v>0</v>
      </c>
      <c r="BU492" s="9"/>
      <c r="BV492" s="54" t="s">
        <v>74</v>
      </c>
      <c r="BW492" s="9">
        <f t="shared" si="284"/>
        <v>0</v>
      </c>
      <c r="BX492" s="55" t="s">
        <v>139</v>
      </c>
      <c r="BY492" s="9">
        <f t="shared" si="285"/>
        <v>0</v>
      </c>
      <c r="BZ492" s="54" t="s">
        <v>86</v>
      </c>
      <c r="CA492" s="9">
        <f t="shared" si="286"/>
        <v>0</v>
      </c>
      <c r="CB492" s="54" t="s">
        <v>123</v>
      </c>
      <c r="CC492" s="9">
        <f t="shared" si="287"/>
        <v>0</v>
      </c>
      <c r="CD492" s="54" t="s">
        <v>111</v>
      </c>
      <c r="CE492" s="9">
        <f t="shared" si="288"/>
        <v>0</v>
      </c>
      <c r="CF492" s="54" t="s">
        <v>126</v>
      </c>
      <c r="CG492" s="9">
        <f t="shared" si="289"/>
        <v>0</v>
      </c>
      <c r="CH492" s="9"/>
      <c r="CI492" s="54" t="s">
        <v>74</v>
      </c>
      <c r="CJ492" s="9">
        <f t="shared" si="290"/>
        <v>0</v>
      </c>
      <c r="CK492" s="55" t="s">
        <v>139</v>
      </c>
      <c r="CL492" s="9">
        <f t="shared" si="291"/>
        <v>0</v>
      </c>
      <c r="CM492" s="54" t="s">
        <v>86</v>
      </c>
      <c r="CN492" s="9">
        <f t="shared" si="292"/>
        <v>0</v>
      </c>
      <c r="CO492" s="54" t="s">
        <v>123</v>
      </c>
      <c r="CP492" s="9">
        <f t="shared" si="293"/>
        <v>0</v>
      </c>
      <c r="CQ492" s="54" t="s">
        <v>111</v>
      </c>
      <c r="CR492" s="9">
        <f t="shared" si="294"/>
        <v>0</v>
      </c>
      <c r="CS492" s="54" t="s">
        <v>126</v>
      </c>
      <c r="CT492" s="9">
        <f t="shared" si="295"/>
        <v>0</v>
      </c>
    </row>
    <row r="493" spans="1:98" x14ac:dyDescent="0.15">
      <c r="A493" s="33" t="s">
        <v>1132</v>
      </c>
      <c r="B493" s="34" t="s">
        <v>1133</v>
      </c>
      <c r="C493" s="35" t="s">
        <v>170</v>
      </c>
      <c r="D493" s="35" t="s">
        <v>52</v>
      </c>
      <c r="E493" s="9"/>
      <c r="F493" s="36"/>
      <c r="G493" s="33">
        <v>92</v>
      </c>
      <c r="H493" s="9">
        <v>28</v>
      </c>
      <c r="I493" s="9">
        <v>81</v>
      </c>
      <c r="J493" s="9">
        <v>29</v>
      </c>
      <c r="K493" s="9">
        <v>28.5</v>
      </c>
      <c r="L493" s="9">
        <v>48</v>
      </c>
      <c r="M493" s="4">
        <f t="shared" si="259"/>
        <v>306.5</v>
      </c>
      <c r="N493" s="33"/>
      <c r="O493" s="9">
        <f>IF($D493="理科",IF(AND($M493&gt;='高考-分数线'!$C$2,$G493&gt;='高考-分数线'!$D$2),36,IF($G493&gt;='高考-分数线'!$D$2,18,0)),IF($D493="文科",IF(AND($M493&gt;='高考-分数线'!$C$3,$G493&gt;='高考-分数线'!$D$3),36,IF($G493&gt;='高考-分数线'!$D$3,18,0))))</f>
        <v>0</v>
      </c>
      <c r="P493" s="9">
        <f>IF($D493="理科",IF(AND($M493&gt;='高考-分数线'!$C$2,H493&gt;='高考-分数线'!$E$2),36,IF(H493&gt;='高考-分数线'!$E$2,18,0)),IF($D493="文科",IF(AND($M493&gt;='高考-分数线'!$C$3,H493&gt;='高考-分数线'!$E$3),36,IF(H493&gt;='高考-分数线'!$E$3,18,0))))</f>
        <v>0</v>
      </c>
      <c r="Q493" s="9">
        <f>IF($D493="理科",IF(AND($M493&gt;='高考-分数线'!$C$2,I493&gt;='高考-分数线'!$F$2),36,IF(I493&gt;='高考-分数线'!$F$2,18,0)),IF($D493="文科",IF(AND($M493&gt;='高考-分数线'!$C$3,I493&gt;='高考-分数线'!$F$3),36,IF(I493&gt;='高考-分数线'!$F$3,18,0))))</f>
        <v>0</v>
      </c>
      <c r="R493" s="9">
        <f>IF($D493="理科",IF(AND($M493&gt;='高考-分数线'!$C$2,J493&gt;='高考-分数线'!$G$2),36,IF(J493&gt;='高考-分数线'!$G$2,18,0)),IF($D493="文科",IF(AND($M493&gt;='高考-分数线'!$C$3,J493&gt;='高考-分数线'!$G$3),36,IF(J493&gt;='高考-分数线'!$G$3,18,0))))</f>
        <v>0</v>
      </c>
      <c r="S493" s="9">
        <f>IF($D493="理科",IF(AND($M493&gt;='高考-分数线'!$C$2,K493&gt;='高考-分数线'!$H$2),36,IF(K493&gt;='高考-分数线'!$H$2,18,0)),IF($D493="文科",IF(AND($M493&gt;='高考-分数线'!$C$3,K493&gt;='高考-分数线'!$H$3),36,IF(K493&gt;='高考-分数线'!$H$3,18,0))))</f>
        <v>0</v>
      </c>
      <c r="T493" s="9">
        <f>IF($D493="理科",IF(AND($M493&gt;='高考-分数线'!$C$2,L493&gt;='高考-分数线'!$I$2),36,IF(L493&gt;='高考-分数线'!$I$2,18,0)),IF($D493="文科",IF(AND($M493&gt;='高考-分数线'!$C$3,L493&gt;='高考-分数线'!$I$3),36,IF(L493&gt;='高考-分数线'!$I$3,18,0))))</f>
        <v>0</v>
      </c>
      <c r="U493" s="33"/>
      <c r="V493" s="54" t="s">
        <v>77</v>
      </c>
      <c r="W493" s="9">
        <f t="shared" si="260"/>
        <v>0</v>
      </c>
      <c r="X493" s="54" t="s">
        <v>81</v>
      </c>
      <c r="Y493" s="9">
        <f t="shared" si="261"/>
        <v>0</v>
      </c>
      <c r="Z493" s="54" t="s">
        <v>90</v>
      </c>
      <c r="AA493" s="9">
        <f t="shared" si="262"/>
        <v>0</v>
      </c>
      <c r="AB493" s="54" t="s">
        <v>123</v>
      </c>
      <c r="AC493" s="9">
        <f t="shared" si="263"/>
        <v>0</v>
      </c>
      <c r="AD493" s="54" t="s">
        <v>110</v>
      </c>
      <c r="AE493" s="9">
        <f t="shared" si="264"/>
        <v>0</v>
      </c>
      <c r="AF493" s="54" t="s">
        <v>103</v>
      </c>
      <c r="AG493" s="9">
        <f t="shared" si="265"/>
        <v>0</v>
      </c>
      <c r="AH493" s="9"/>
      <c r="AI493" s="9" t="s">
        <v>74</v>
      </c>
      <c r="AJ493" s="9">
        <f t="shared" si="266"/>
        <v>0</v>
      </c>
      <c r="AK493" s="55" t="s">
        <v>79</v>
      </c>
      <c r="AL493" s="9">
        <f t="shared" si="267"/>
        <v>0</v>
      </c>
      <c r="AM493" s="9" t="s">
        <v>87</v>
      </c>
      <c r="AN493" s="9">
        <f t="shared" si="268"/>
        <v>0</v>
      </c>
      <c r="AO493" s="54" t="s">
        <v>105</v>
      </c>
      <c r="AP493" s="9">
        <f t="shared" si="269"/>
        <v>0</v>
      </c>
      <c r="AQ493" s="54" t="s">
        <v>110</v>
      </c>
      <c r="AR493" s="9">
        <f t="shared" si="270"/>
        <v>0</v>
      </c>
      <c r="AS493" s="54" t="s">
        <v>103</v>
      </c>
      <c r="AT493" s="9">
        <f t="shared" si="271"/>
        <v>0</v>
      </c>
      <c r="AU493" s="9"/>
      <c r="AV493" s="54" t="s">
        <v>74</v>
      </c>
      <c r="AW493" s="9">
        <f t="shared" si="272"/>
        <v>0</v>
      </c>
      <c r="AX493" s="54" t="s">
        <v>79</v>
      </c>
      <c r="AY493" s="9">
        <f t="shared" si="273"/>
        <v>0</v>
      </c>
      <c r="AZ493" s="54" t="s">
        <v>87</v>
      </c>
      <c r="BA493" s="9">
        <f t="shared" si="274"/>
        <v>0</v>
      </c>
      <c r="BB493" s="54" t="s">
        <v>123</v>
      </c>
      <c r="BC493" s="9">
        <f t="shared" si="275"/>
        <v>0</v>
      </c>
      <c r="BD493" s="54" t="s">
        <v>128</v>
      </c>
      <c r="BE493" s="9">
        <f t="shared" si="276"/>
        <v>0</v>
      </c>
      <c r="BF493" s="54" t="s">
        <v>126</v>
      </c>
      <c r="BG493" s="9">
        <f t="shared" si="277"/>
        <v>0</v>
      </c>
      <c r="BH493" s="9"/>
      <c r="BI493" s="54" t="s">
        <v>74</v>
      </c>
      <c r="BJ493" s="9">
        <f t="shared" si="278"/>
        <v>0</v>
      </c>
      <c r="BK493" s="55" t="s">
        <v>79</v>
      </c>
      <c r="BL493" s="9">
        <f t="shared" si="279"/>
        <v>0</v>
      </c>
      <c r="BM493" s="54" t="s">
        <v>87</v>
      </c>
      <c r="BN493" s="9">
        <f t="shared" si="280"/>
        <v>0</v>
      </c>
      <c r="BO493" s="54" t="s">
        <v>123</v>
      </c>
      <c r="BP493" s="9">
        <f t="shared" si="281"/>
        <v>0</v>
      </c>
      <c r="BQ493" s="54" t="s">
        <v>128</v>
      </c>
      <c r="BR493" s="9">
        <f t="shared" si="282"/>
        <v>0</v>
      </c>
      <c r="BS493" s="54" t="s">
        <v>126</v>
      </c>
      <c r="BT493" s="9">
        <f t="shared" si="283"/>
        <v>0</v>
      </c>
      <c r="BU493" s="9"/>
      <c r="BV493" s="54" t="s">
        <v>136</v>
      </c>
      <c r="BW493" s="9">
        <f t="shared" si="284"/>
        <v>0</v>
      </c>
      <c r="BX493" s="55" t="s">
        <v>80</v>
      </c>
      <c r="BY493" s="9">
        <f t="shared" si="285"/>
        <v>0</v>
      </c>
      <c r="BZ493" s="54" t="s">
        <v>90</v>
      </c>
      <c r="CA493" s="9">
        <f t="shared" si="286"/>
        <v>0</v>
      </c>
      <c r="CB493" s="54" t="s">
        <v>105</v>
      </c>
      <c r="CC493" s="9">
        <f t="shared" si="287"/>
        <v>0</v>
      </c>
      <c r="CD493" s="54" t="s">
        <v>108</v>
      </c>
      <c r="CE493" s="9">
        <f t="shared" si="288"/>
        <v>0</v>
      </c>
      <c r="CF493" s="54" t="s">
        <v>126</v>
      </c>
      <c r="CG493" s="9">
        <f t="shared" si="289"/>
        <v>0</v>
      </c>
      <c r="CH493" s="9"/>
      <c r="CI493" s="54" t="s">
        <v>136</v>
      </c>
      <c r="CJ493" s="9">
        <f t="shared" si="290"/>
        <v>0</v>
      </c>
      <c r="CK493" s="55" t="s">
        <v>80</v>
      </c>
      <c r="CL493" s="9">
        <f t="shared" si="291"/>
        <v>0</v>
      </c>
      <c r="CM493" s="54" t="s">
        <v>90</v>
      </c>
      <c r="CN493" s="9">
        <f t="shared" si="292"/>
        <v>0</v>
      </c>
      <c r="CO493" s="54" t="s">
        <v>105</v>
      </c>
      <c r="CP493" s="9">
        <f t="shared" si="293"/>
        <v>0</v>
      </c>
      <c r="CQ493" s="54" t="s">
        <v>108</v>
      </c>
      <c r="CR493" s="9">
        <f t="shared" si="294"/>
        <v>0</v>
      </c>
      <c r="CS493" s="54" t="s">
        <v>126</v>
      </c>
      <c r="CT493" s="9">
        <f t="shared" si="295"/>
        <v>0</v>
      </c>
    </row>
    <row r="494" spans="1:98" x14ac:dyDescent="0.15">
      <c r="A494" s="33" t="s">
        <v>1134</v>
      </c>
      <c r="B494" s="34" t="s">
        <v>1135</v>
      </c>
      <c r="C494" s="35" t="s">
        <v>170</v>
      </c>
      <c r="D494" s="35" t="s">
        <v>52</v>
      </c>
      <c r="E494" s="9"/>
      <c r="F494" s="36"/>
      <c r="G494" s="33">
        <v>88</v>
      </c>
      <c r="H494" s="9">
        <v>13</v>
      </c>
      <c r="I494" s="9">
        <v>94</v>
      </c>
      <c r="J494" s="9">
        <v>47</v>
      </c>
      <c r="K494" s="9">
        <v>39.5</v>
      </c>
      <c r="L494" s="9">
        <v>24</v>
      </c>
      <c r="M494" s="4">
        <f t="shared" si="259"/>
        <v>305.5</v>
      </c>
      <c r="N494" s="33"/>
      <c r="O494" s="9">
        <f>IF($D494="理科",IF(AND($M494&gt;='高考-分数线'!$C$2,$G494&gt;='高考-分数线'!$D$2),36,IF($G494&gt;='高考-分数线'!$D$2,18,0)),IF($D494="文科",IF(AND($M494&gt;='高考-分数线'!$C$3,$G494&gt;='高考-分数线'!$D$3),36,IF($G494&gt;='高考-分数线'!$D$3,18,0))))</f>
        <v>0</v>
      </c>
      <c r="P494" s="9">
        <f>IF($D494="理科",IF(AND($M494&gt;='高考-分数线'!$C$2,H494&gt;='高考-分数线'!$E$2),36,IF(H494&gt;='高考-分数线'!$E$2,18,0)),IF($D494="文科",IF(AND($M494&gt;='高考-分数线'!$C$3,H494&gt;='高考-分数线'!$E$3),36,IF(H494&gt;='高考-分数线'!$E$3,18,0))))</f>
        <v>0</v>
      </c>
      <c r="Q494" s="9">
        <f>IF($D494="理科",IF(AND($M494&gt;='高考-分数线'!$C$2,I494&gt;='高考-分数线'!$F$2),36,IF(I494&gt;='高考-分数线'!$F$2,18,0)),IF($D494="文科",IF(AND($M494&gt;='高考-分数线'!$C$3,I494&gt;='高考-分数线'!$F$3),36,IF(I494&gt;='高考-分数线'!$F$3,18,0))))</f>
        <v>0</v>
      </c>
      <c r="R494" s="9">
        <f>IF($D494="理科",IF(AND($M494&gt;='高考-分数线'!$C$2,J494&gt;='高考-分数线'!$G$2),36,IF(J494&gt;='高考-分数线'!$G$2,18,0)),IF($D494="文科",IF(AND($M494&gt;='高考-分数线'!$C$3,J494&gt;='高考-分数线'!$G$3),36,IF(J494&gt;='高考-分数线'!$G$3,18,0))))</f>
        <v>0</v>
      </c>
      <c r="S494" s="9">
        <f>IF($D494="理科",IF(AND($M494&gt;='高考-分数线'!$C$2,K494&gt;='高考-分数线'!$H$2),36,IF(K494&gt;='高考-分数线'!$H$2,18,0)),IF($D494="文科",IF(AND($M494&gt;='高考-分数线'!$C$3,K494&gt;='高考-分数线'!$H$3),36,IF(K494&gt;='高考-分数线'!$H$3,18,0))))</f>
        <v>0</v>
      </c>
      <c r="T494" s="9">
        <f>IF($D494="理科",IF(AND($M494&gt;='高考-分数线'!$C$2,L494&gt;='高考-分数线'!$I$2),36,IF(L494&gt;='高考-分数线'!$I$2,18,0)),IF($D494="文科",IF(AND($M494&gt;='高考-分数线'!$C$3,L494&gt;='高考-分数线'!$I$3),36,IF(L494&gt;='高考-分数线'!$I$3,18,0))))</f>
        <v>0</v>
      </c>
      <c r="U494" s="33"/>
      <c r="V494" s="54" t="s">
        <v>75</v>
      </c>
      <c r="W494" s="9">
        <f t="shared" si="260"/>
        <v>0</v>
      </c>
      <c r="X494" s="54" t="s">
        <v>81</v>
      </c>
      <c r="Y494" s="9">
        <f t="shared" si="261"/>
        <v>0</v>
      </c>
      <c r="Z494" s="54" t="s">
        <v>87</v>
      </c>
      <c r="AA494" s="9">
        <f t="shared" si="262"/>
        <v>0</v>
      </c>
      <c r="AB494" s="54" t="s">
        <v>105</v>
      </c>
      <c r="AC494" s="9">
        <f t="shared" si="263"/>
        <v>0</v>
      </c>
      <c r="AD494" s="54" t="s">
        <v>111</v>
      </c>
      <c r="AE494" s="9">
        <f t="shared" si="264"/>
        <v>0</v>
      </c>
      <c r="AF494" s="54" t="s">
        <v>103</v>
      </c>
      <c r="AG494" s="9">
        <f t="shared" si="265"/>
        <v>0</v>
      </c>
      <c r="AH494" s="9"/>
      <c r="AI494" s="9" t="s">
        <v>73</v>
      </c>
      <c r="AJ494" s="9">
        <f t="shared" si="266"/>
        <v>0</v>
      </c>
      <c r="AK494" s="55" t="s">
        <v>79</v>
      </c>
      <c r="AL494" s="9">
        <f t="shared" si="267"/>
        <v>0</v>
      </c>
      <c r="AM494" s="9" t="s">
        <v>86</v>
      </c>
      <c r="AN494" s="9">
        <f t="shared" si="268"/>
        <v>0</v>
      </c>
      <c r="AO494" s="54" t="s">
        <v>105</v>
      </c>
      <c r="AP494" s="9">
        <f t="shared" si="269"/>
        <v>0</v>
      </c>
      <c r="AQ494" s="54" t="s">
        <v>111</v>
      </c>
      <c r="AR494" s="9">
        <f t="shared" si="270"/>
        <v>0</v>
      </c>
      <c r="AS494" s="54" t="s">
        <v>103</v>
      </c>
      <c r="AT494" s="9">
        <f t="shared" si="271"/>
        <v>0</v>
      </c>
      <c r="AU494" s="9"/>
      <c r="AV494" s="54" t="s">
        <v>75</v>
      </c>
      <c r="AW494" s="9">
        <f t="shared" si="272"/>
        <v>0</v>
      </c>
      <c r="AX494" s="54" t="s">
        <v>81</v>
      </c>
      <c r="AY494" s="9">
        <f t="shared" si="273"/>
        <v>0</v>
      </c>
      <c r="AZ494" s="54" t="s">
        <v>86</v>
      </c>
      <c r="BA494" s="9">
        <f t="shared" si="274"/>
        <v>0</v>
      </c>
      <c r="BB494" s="54" t="s">
        <v>105</v>
      </c>
      <c r="BC494" s="9">
        <f t="shared" si="275"/>
        <v>0</v>
      </c>
      <c r="BD494" s="54" t="s">
        <v>111</v>
      </c>
      <c r="BE494" s="9">
        <f t="shared" si="276"/>
        <v>0</v>
      </c>
      <c r="BF494" s="54" t="s">
        <v>112</v>
      </c>
      <c r="BG494" s="9">
        <f t="shared" si="277"/>
        <v>0</v>
      </c>
      <c r="BH494" s="9"/>
      <c r="BI494" s="54" t="s">
        <v>75</v>
      </c>
      <c r="BJ494" s="9">
        <f t="shared" si="278"/>
        <v>0</v>
      </c>
      <c r="BK494" s="55" t="s">
        <v>81</v>
      </c>
      <c r="BL494" s="9">
        <f t="shared" si="279"/>
        <v>0</v>
      </c>
      <c r="BM494" s="54" t="s">
        <v>86</v>
      </c>
      <c r="BN494" s="9">
        <f t="shared" si="280"/>
        <v>0</v>
      </c>
      <c r="BO494" s="54" t="s">
        <v>105</v>
      </c>
      <c r="BP494" s="9">
        <f t="shared" si="281"/>
        <v>0</v>
      </c>
      <c r="BQ494" s="54" t="s">
        <v>111</v>
      </c>
      <c r="BR494" s="9">
        <f t="shared" si="282"/>
        <v>0</v>
      </c>
      <c r="BS494" s="54" t="s">
        <v>112</v>
      </c>
      <c r="BT494" s="9">
        <f t="shared" si="283"/>
        <v>0</v>
      </c>
      <c r="BU494" s="9"/>
      <c r="BV494" s="54" t="s">
        <v>136</v>
      </c>
      <c r="BW494" s="9">
        <f t="shared" si="284"/>
        <v>0</v>
      </c>
      <c r="BX494" s="55" t="s">
        <v>80</v>
      </c>
      <c r="BY494" s="9">
        <f t="shared" si="285"/>
        <v>0</v>
      </c>
      <c r="BZ494" s="54" t="s">
        <v>90</v>
      </c>
      <c r="CA494" s="9">
        <f t="shared" si="286"/>
        <v>0</v>
      </c>
      <c r="CB494" s="54" t="s">
        <v>105</v>
      </c>
      <c r="CC494" s="9">
        <f t="shared" si="287"/>
        <v>0</v>
      </c>
      <c r="CD494" s="54" t="s">
        <v>108</v>
      </c>
      <c r="CE494" s="9">
        <f t="shared" si="288"/>
        <v>0</v>
      </c>
      <c r="CF494" s="54" t="s">
        <v>126</v>
      </c>
      <c r="CG494" s="9">
        <f t="shared" si="289"/>
        <v>0</v>
      </c>
      <c r="CH494" s="9"/>
      <c r="CI494" s="54" t="s">
        <v>136</v>
      </c>
      <c r="CJ494" s="9">
        <f t="shared" si="290"/>
        <v>0</v>
      </c>
      <c r="CK494" s="55" t="s">
        <v>80</v>
      </c>
      <c r="CL494" s="9">
        <f t="shared" si="291"/>
        <v>0</v>
      </c>
      <c r="CM494" s="54" t="s">
        <v>90</v>
      </c>
      <c r="CN494" s="9">
        <f t="shared" si="292"/>
        <v>0</v>
      </c>
      <c r="CO494" s="54" t="s">
        <v>105</v>
      </c>
      <c r="CP494" s="9">
        <f t="shared" si="293"/>
        <v>0</v>
      </c>
      <c r="CQ494" s="54" t="s">
        <v>108</v>
      </c>
      <c r="CR494" s="9">
        <f t="shared" si="294"/>
        <v>0</v>
      </c>
      <c r="CS494" s="54" t="s">
        <v>126</v>
      </c>
      <c r="CT494" s="9">
        <f t="shared" si="295"/>
        <v>0</v>
      </c>
    </row>
    <row r="495" spans="1:98" x14ac:dyDescent="0.15">
      <c r="A495" s="33" t="s">
        <v>1136</v>
      </c>
      <c r="B495" s="34" t="s">
        <v>1137</v>
      </c>
      <c r="C495" s="35" t="s">
        <v>170</v>
      </c>
      <c r="D495" s="35" t="s">
        <v>52</v>
      </c>
      <c r="E495" s="9"/>
      <c r="F495" s="36"/>
      <c r="G495" s="33">
        <v>84</v>
      </c>
      <c r="H495" s="9">
        <v>39</v>
      </c>
      <c r="I495" s="9">
        <v>68</v>
      </c>
      <c r="J495" s="9">
        <v>48</v>
      </c>
      <c r="K495" s="9">
        <v>34.5</v>
      </c>
      <c r="L495" s="9">
        <v>32</v>
      </c>
      <c r="M495" s="4">
        <f t="shared" si="259"/>
        <v>305.5</v>
      </c>
      <c r="N495" s="33"/>
      <c r="O495" s="9">
        <f>IF($D495="理科",IF(AND($M495&gt;='高考-分数线'!$C$2,$G495&gt;='高考-分数线'!$D$2),36,IF($G495&gt;='高考-分数线'!$D$2,18,0)),IF($D495="文科",IF(AND($M495&gt;='高考-分数线'!$C$3,$G495&gt;='高考-分数线'!$D$3),36,IF($G495&gt;='高考-分数线'!$D$3,18,0))))</f>
        <v>0</v>
      </c>
      <c r="P495" s="9">
        <f>IF($D495="理科",IF(AND($M495&gt;='高考-分数线'!$C$2,H495&gt;='高考-分数线'!$E$2),36,IF(H495&gt;='高考-分数线'!$E$2,18,0)),IF($D495="文科",IF(AND($M495&gt;='高考-分数线'!$C$3,H495&gt;='高考-分数线'!$E$3),36,IF(H495&gt;='高考-分数线'!$E$3,18,0))))</f>
        <v>0</v>
      </c>
      <c r="Q495" s="9">
        <f>IF($D495="理科",IF(AND($M495&gt;='高考-分数线'!$C$2,I495&gt;='高考-分数线'!$F$2),36,IF(I495&gt;='高考-分数线'!$F$2,18,0)),IF($D495="文科",IF(AND($M495&gt;='高考-分数线'!$C$3,I495&gt;='高考-分数线'!$F$3),36,IF(I495&gt;='高考-分数线'!$F$3,18,0))))</f>
        <v>0</v>
      </c>
      <c r="R495" s="9">
        <f>IF($D495="理科",IF(AND($M495&gt;='高考-分数线'!$C$2,J495&gt;='高考-分数线'!$G$2),36,IF(J495&gt;='高考-分数线'!$G$2,18,0)),IF($D495="文科",IF(AND($M495&gt;='高考-分数线'!$C$3,J495&gt;='高考-分数线'!$G$3),36,IF(J495&gt;='高考-分数线'!$G$3,18,0))))</f>
        <v>0</v>
      </c>
      <c r="S495" s="9">
        <f>IF($D495="理科",IF(AND($M495&gt;='高考-分数线'!$C$2,K495&gt;='高考-分数线'!$H$2),36,IF(K495&gt;='高考-分数线'!$H$2,18,0)),IF($D495="文科",IF(AND($M495&gt;='高考-分数线'!$C$3,K495&gt;='高考-分数线'!$H$3),36,IF(K495&gt;='高考-分数线'!$H$3,18,0))))</f>
        <v>0</v>
      </c>
      <c r="T495" s="9">
        <f>IF($D495="理科",IF(AND($M495&gt;='高考-分数线'!$C$2,L495&gt;='高考-分数线'!$I$2),36,IF(L495&gt;='高考-分数线'!$I$2,18,0)),IF($D495="文科",IF(AND($M495&gt;='高考-分数线'!$C$3,L495&gt;='高考-分数线'!$I$3),36,IF(L495&gt;='高考-分数线'!$I$3,18,0))))</f>
        <v>0</v>
      </c>
      <c r="U495" s="33"/>
      <c r="V495" s="54" t="s">
        <v>78</v>
      </c>
      <c r="W495" s="9">
        <f t="shared" si="260"/>
        <v>0</v>
      </c>
      <c r="X495" s="54" t="s">
        <v>79</v>
      </c>
      <c r="Y495" s="9">
        <f t="shared" si="261"/>
        <v>0</v>
      </c>
      <c r="Z495" s="54" t="s">
        <v>86</v>
      </c>
      <c r="AA495" s="9">
        <f t="shared" si="262"/>
        <v>0</v>
      </c>
      <c r="AB495" s="54" t="s">
        <v>105</v>
      </c>
      <c r="AC495" s="9">
        <f t="shared" si="263"/>
        <v>0</v>
      </c>
      <c r="AD495" s="54" t="s">
        <v>110</v>
      </c>
      <c r="AE495" s="9">
        <f t="shared" si="264"/>
        <v>0</v>
      </c>
      <c r="AF495" s="54" t="s">
        <v>112</v>
      </c>
      <c r="AG495" s="9">
        <f t="shared" si="265"/>
        <v>0</v>
      </c>
      <c r="AH495" s="9"/>
      <c r="AI495" s="9" t="s">
        <v>77</v>
      </c>
      <c r="AJ495" s="9">
        <f t="shared" si="266"/>
        <v>0</v>
      </c>
      <c r="AK495" s="55" t="s">
        <v>84</v>
      </c>
      <c r="AL495" s="9">
        <f t="shared" si="267"/>
        <v>0</v>
      </c>
      <c r="AM495" s="9" t="s">
        <v>90</v>
      </c>
      <c r="AN495" s="9">
        <f t="shared" si="268"/>
        <v>0</v>
      </c>
      <c r="AO495" s="54" t="s">
        <v>123</v>
      </c>
      <c r="AP495" s="9">
        <f t="shared" si="269"/>
        <v>0</v>
      </c>
      <c r="AQ495" s="54" t="s">
        <v>111</v>
      </c>
      <c r="AR495" s="9">
        <f t="shared" si="270"/>
        <v>0</v>
      </c>
      <c r="AS495" s="54" t="s">
        <v>103</v>
      </c>
      <c r="AT495" s="9">
        <f t="shared" si="271"/>
        <v>0</v>
      </c>
      <c r="AU495" s="9"/>
      <c r="AV495" s="54" t="s">
        <v>76</v>
      </c>
      <c r="AW495" s="9">
        <f t="shared" si="272"/>
        <v>0</v>
      </c>
      <c r="AX495" s="54" t="s">
        <v>84</v>
      </c>
      <c r="AY495" s="9">
        <f t="shared" si="273"/>
        <v>0</v>
      </c>
      <c r="AZ495" s="54" t="s">
        <v>89</v>
      </c>
      <c r="BA495" s="9">
        <f t="shared" si="274"/>
        <v>0</v>
      </c>
      <c r="BB495" s="54" t="s">
        <v>123</v>
      </c>
      <c r="BC495" s="9">
        <f t="shared" si="275"/>
        <v>0</v>
      </c>
      <c r="BD495" s="54" t="s">
        <v>111</v>
      </c>
      <c r="BE495" s="9">
        <f t="shared" si="276"/>
        <v>0</v>
      </c>
      <c r="BF495" s="54" t="s">
        <v>103</v>
      </c>
      <c r="BG495" s="9">
        <f t="shared" si="277"/>
        <v>0</v>
      </c>
      <c r="BH495" s="9"/>
      <c r="BI495" s="54" t="s">
        <v>76</v>
      </c>
      <c r="BJ495" s="9">
        <f t="shared" si="278"/>
        <v>0</v>
      </c>
      <c r="BK495" s="55" t="s">
        <v>84</v>
      </c>
      <c r="BL495" s="9">
        <f t="shared" si="279"/>
        <v>0</v>
      </c>
      <c r="BM495" s="54" t="s">
        <v>89</v>
      </c>
      <c r="BN495" s="9">
        <f t="shared" si="280"/>
        <v>0</v>
      </c>
      <c r="BO495" s="54" t="s">
        <v>123</v>
      </c>
      <c r="BP495" s="9">
        <f t="shared" si="281"/>
        <v>0</v>
      </c>
      <c r="BQ495" s="54" t="s">
        <v>111</v>
      </c>
      <c r="BR495" s="9">
        <f t="shared" si="282"/>
        <v>0</v>
      </c>
      <c r="BS495" s="54" t="s">
        <v>103</v>
      </c>
      <c r="BT495" s="9">
        <f t="shared" si="283"/>
        <v>0</v>
      </c>
      <c r="BU495" s="9"/>
      <c r="BV495" s="54" t="s">
        <v>74</v>
      </c>
      <c r="BW495" s="9">
        <f t="shared" si="284"/>
        <v>0</v>
      </c>
      <c r="BX495" s="55" t="s">
        <v>139</v>
      </c>
      <c r="BY495" s="9">
        <f t="shared" si="285"/>
        <v>0</v>
      </c>
      <c r="BZ495" s="54" t="s">
        <v>86</v>
      </c>
      <c r="CA495" s="9">
        <f t="shared" si="286"/>
        <v>0</v>
      </c>
      <c r="CB495" s="54" t="s">
        <v>123</v>
      </c>
      <c r="CC495" s="9">
        <f t="shared" si="287"/>
        <v>0</v>
      </c>
      <c r="CD495" s="54" t="s">
        <v>111</v>
      </c>
      <c r="CE495" s="9">
        <f t="shared" si="288"/>
        <v>0</v>
      </c>
      <c r="CF495" s="54" t="s">
        <v>126</v>
      </c>
      <c r="CG495" s="9">
        <f t="shared" si="289"/>
        <v>0</v>
      </c>
      <c r="CH495" s="9"/>
      <c r="CI495" s="54" t="s">
        <v>74</v>
      </c>
      <c r="CJ495" s="9">
        <f t="shared" si="290"/>
        <v>0</v>
      </c>
      <c r="CK495" s="55" t="s">
        <v>139</v>
      </c>
      <c r="CL495" s="9">
        <f t="shared" si="291"/>
        <v>0</v>
      </c>
      <c r="CM495" s="54" t="s">
        <v>86</v>
      </c>
      <c r="CN495" s="9">
        <f t="shared" si="292"/>
        <v>0</v>
      </c>
      <c r="CO495" s="54" t="s">
        <v>123</v>
      </c>
      <c r="CP495" s="9">
        <f t="shared" si="293"/>
        <v>0</v>
      </c>
      <c r="CQ495" s="54" t="s">
        <v>111</v>
      </c>
      <c r="CR495" s="9">
        <f t="shared" si="294"/>
        <v>0</v>
      </c>
      <c r="CS495" s="54" t="s">
        <v>126</v>
      </c>
      <c r="CT495" s="9">
        <f t="shared" si="295"/>
        <v>0</v>
      </c>
    </row>
    <row r="496" spans="1:98" x14ac:dyDescent="0.15">
      <c r="A496" s="33" t="s">
        <v>1138</v>
      </c>
      <c r="B496" s="34" t="s">
        <v>1139</v>
      </c>
      <c r="C496" s="35" t="s">
        <v>170</v>
      </c>
      <c r="D496" s="35" t="s">
        <v>52</v>
      </c>
      <c r="E496" s="9"/>
      <c r="F496" s="36"/>
      <c r="G496" s="33">
        <v>91</v>
      </c>
      <c r="H496" s="9">
        <v>36</v>
      </c>
      <c r="I496" s="9">
        <v>69</v>
      </c>
      <c r="J496" s="9">
        <v>32</v>
      </c>
      <c r="K496" s="9">
        <v>36</v>
      </c>
      <c r="L496" s="9">
        <v>40</v>
      </c>
      <c r="M496" s="4">
        <f t="shared" si="259"/>
        <v>304</v>
      </c>
      <c r="N496" s="33"/>
      <c r="O496" s="9">
        <f>IF($D496="理科",IF(AND($M496&gt;='高考-分数线'!$C$2,$G496&gt;='高考-分数线'!$D$2),36,IF($G496&gt;='高考-分数线'!$D$2,18,0)),IF($D496="文科",IF(AND($M496&gt;='高考-分数线'!$C$3,$G496&gt;='高考-分数线'!$D$3),36,IF($G496&gt;='高考-分数线'!$D$3,18,0))))</f>
        <v>0</v>
      </c>
      <c r="P496" s="9">
        <f>IF($D496="理科",IF(AND($M496&gt;='高考-分数线'!$C$2,H496&gt;='高考-分数线'!$E$2),36,IF(H496&gt;='高考-分数线'!$E$2,18,0)),IF($D496="文科",IF(AND($M496&gt;='高考-分数线'!$C$3,H496&gt;='高考-分数线'!$E$3),36,IF(H496&gt;='高考-分数线'!$E$3,18,0))))</f>
        <v>0</v>
      </c>
      <c r="Q496" s="9">
        <f>IF($D496="理科",IF(AND($M496&gt;='高考-分数线'!$C$2,I496&gt;='高考-分数线'!$F$2),36,IF(I496&gt;='高考-分数线'!$F$2,18,0)),IF($D496="文科",IF(AND($M496&gt;='高考-分数线'!$C$3,I496&gt;='高考-分数线'!$F$3),36,IF(I496&gt;='高考-分数线'!$F$3,18,0))))</f>
        <v>0</v>
      </c>
      <c r="R496" s="9">
        <f>IF($D496="理科",IF(AND($M496&gt;='高考-分数线'!$C$2,J496&gt;='高考-分数线'!$G$2),36,IF(J496&gt;='高考-分数线'!$G$2,18,0)),IF($D496="文科",IF(AND($M496&gt;='高考-分数线'!$C$3,J496&gt;='高考-分数线'!$G$3),36,IF(J496&gt;='高考-分数线'!$G$3,18,0))))</f>
        <v>0</v>
      </c>
      <c r="S496" s="9">
        <f>IF($D496="理科",IF(AND($M496&gt;='高考-分数线'!$C$2,K496&gt;='高考-分数线'!$H$2),36,IF(K496&gt;='高考-分数线'!$H$2,18,0)),IF($D496="文科",IF(AND($M496&gt;='高考-分数线'!$C$3,K496&gt;='高考-分数线'!$H$3),36,IF(K496&gt;='高考-分数线'!$H$3,18,0))))</f>
        <v>0</v>
      </c>
      <c r="T496" s="9">
        <f>IF($D496="理科",IF(AND($M496&gt;='高考-分数线'!$C$2,L496&gt;='高考-分数线'!$I$2),36,IF(L496&gt;='高考-分数线'!$I$2,18,0)),IF($D496="文科",IF(AND($M496&gt;='高考-分数线'!$C$3,L496&gt;='高考-分数线'!$I$3),36,IF(L496&gt;='高考-分数线'!$I$3,18,0))))</f>
        <v>0</v>
      </c>
      <c r="U496" s="33"/>
      <c r="V496" s="54" t="s">
        <v>73</v>
      </c>
      <c r="W496" s="9">
        <f t="shared" si="260"/>
        <v>0</v>
      </c>
      <c r="X496" s="54" t="s">
        <v>80</v>
      </c>
      <c r="Y496" s="9">
        <f t="shared" si="261"/>
        <v>0</v>
      </c>
      <c r="Z496" s="54" t="s">
        <v>89</v>
      </c>
      <c r="AA496" s="9">
        <f t="shared" si="262"/>
        <v>0</v>
      </c>
      <c r="AB496" s="54" t="s">
        <v>123</v>
      </c>
      <c r="AC496" s="9">
        <f t="shared" si="263"/>
        <v>0</v>
      </c>
      <c r="AD496" s="54" t="s">
        <v>110</v>
      </c>
      <c r="AE496" s="9">
        <f t="shared" si="264"/>
        <v>0</v>
      </c>
      <c r="AF496" s="54" t="s">
        <v>103</v>
      </c>
      <c r="AG496" s="9">
        <f t="shared" si="265"/>
        <v>0</v>
      </c>
      <c r="AH496" s="9"/>
      <c r="AI496" s="9" t="s">
        <v>74</v>
      </c>
      <c r="AJ496" s="9">
        <f t="shared" si="266"/>
        <v>0</v>
      </c>
      <c r="AK496" s="55" t="s">
        <v>81</v>
      </c>
      <c r="AL496" s="9">
        <f t="shared" si="267"/>
        <v>0</v>
      </c>
      <c r="AM496" s="9" t="s">
        <v>86</v>
      </c>
      <c r="AN496" s="9">
        <f t="shared" si="268"/>
        <v>0</v>
      </c>
      <c r="AO496" s="54" t="s">
        <v>123</v>
      </c>
      <c r="AP496" s="9">
        <f t="shared" si="269"/>
        <v>0</v>
      </c>
      <c r="AQ496" s="54" t="s">
        <v>110</v>
      </c>
      <c r="AR496" s="9">
        <f t="shared" si="270"/>
        <v>0</v>
      </c>
      <c r="AS496" s="54" t="s">
        <v>112</v>
      </c>
      <c r="AT496" s="9">
        <f t="shared" si="271"/>
        <v>0</v>
      </c>
      <c r="AU496" s="9"/>
      <c r="AV496" s="54" t="s">
        <v>74</v>
      </c>
      <c r="AW496" s="9">
        <f t="shared" si="272"/>
        <v>0</v>
      </c>
      <c r="AX496" s="54" t="s">
        <v>81</v>
      </c>
      <c r="AY496" s="9">
        <f t="shared" si="273"/>
        <v>0</v>
      </c>
      <c r="AZ496" s="54" t="s">
        <v>86</v>
      </c>
      <c r="BA496" s="9">
        <f t="shared" si="274"/>
        <v>0</v>
      </c>
      <c r="BB496" s="54" t="s">
        <v>123</v>
      </c>
      <c r="BC496" s="9">
        <f t="shared" si="275"/>
        <v>0</v>
      </c>
      <c r="BD496" s="54" t="s">
        <v>133</v>
      </c>
      <c r="BE496" s="9">
        <f t="shared" si="276"/>
        <v>0</v>
      </c>
      <c r="BF496" s="54" t="s">
        <v>103</v>
      </c>
      <c r="BG496" s="9">
        <f t="shared" si="277"/>
        <v>0</v>
      </c>
      <c r="BH496" s="9"/>
      <c r="BI496" s="54" t="s">
        <v>74</v>
      </c>
      <c r="BJ496" s="9">
        <f t="shared" si="278"/>
        <v>0</v>
      </c>
      <c r="BK496" s="55" t="s">
        <v>81</v>
      </c>
      <c r="BL496" s="9">
        <f t="shared" si="279"/>
        <v>0</v>
      </c>
      <c r="BM496" s="54" t="s">
        <v>86</v>
      </c>
      <c r="BN496" s="9">
        <f t="shared" si="280"/>
        <v>0</v>
      </c>
      <c r="BO496" s="54" t="s">
        <v>123</v>
      </c>
      <c r="BP496" s="9">
        <f t="shared" si="281"/>
        <v>0</v>
      </c>
      <c r="BQ496" s="54" t="s">
        <v>133</v>
      </c>
      <c r="BR496" s="9">
        <f t="shared" si="282"/>
        <v>0</v>
      </c>
      <c r="BS496" s="54" t="s">
        <v>103</v>
      </c>
      <c r="BT496" s="9">
        <f t="shared" si="283"/>
        <v>0</v>
      </c>
      <c r="BU496" s="9"/>
      <c r="BV496" s="54" t="s">
        <v>73</v>
      </c>
      <c r="BW496" s="9">
        <f t="shared" si="284"/>
        <v>0</v>
      </c>
      <c r="BX496" s="55" t="s">
        <v>84</v>
      </c>
      <c r="BY496" s="9">
        <f t="shared" si="285"/>
        <v>0</v>
      </c>
      <c r="BZ496" s="54" t="s">
        <v>85</v>
      </c>
      <c r="CA496" s="9">
        <f t="shared" si="286"/>
        <v>0</v>
      </c>
      <c r="CB496" s="54" t="s">
        <v>105</v>
      </c>
      <c r="CC496" s="9">
        <f t="shared" si="287"/>
        <v>0</v>
      </c>
      <c r="CD496" s="54" t="s">
        <v>108</v>
      </c>
      <c r="CE496" s="9">
        <f t="shared" si="288"/>
        <v>0</v>
      </c>
      <c r="CF496" s="54" t="s">
        <v>112</v>
      </c>
      <c r="CG496" s="9">
        <f t="shared" si="289"/>
        <v>0</v>
      </c>
      <c r="CH496" s="9"/>
      <c r="CI496" s="54" t="s">
        <v>73</v>
      </c>
      <c r="CJ496" s="9">
        <f t="shared" si="290"/>
        <v>0</v>
      </c>
      <c r="CK496" s="55" t="s">
        <v>84</v>
      </c>
      <c r="CL496" s="9">
        <f t="shared" si="291"/>
        <v>0</v>
      </c>
      <c r="CM496" s="54" t="s">
        <v>85</v>
      </c>
      <c r="CN496" s="9">
        <f t="shared" si="292"/>
        <v>0</v>
      </c>
      <c r="CO496" s="54" t="s">
        <v>105</v>
      </c>
      <c r="CP496" s="9">
        <f t="shared" si="293"/>
        <v>0</v>
      </c>
      <c r="CQ496" s="54" t="s">
        <v>108</v>
      </c>
      <c r="CR496" s="9">
        <f t="shared" si="294"/>
        <v>0</v>
      </c>
      <c r="CS496" s="54" t="s">
        <v>112</v>
      </c>
      <c r="CT496" s="9">
        <f t="shared" si="295"/>
        <v>0</v>
      </c>
    </row>
    <row r="497" spans="1:98" x14ac:dyDescent="0.15">
      <c r="A497" s="33" t="s">
        <v>1140</v>
      </c>
      <c r="B497" s="34" t="s">
        <v>1141</v>
      </c>
      <c r="C497" s="35" t="s">
        <v>170</v>
      </c>
      <c r="D497" s="35" t="s">
        <v>52</v>
      </c>
      <c r="E497" s="9"/>
      <c r="F497" s="36"/>
      <c r="G497" s="33">
        <v>76</v>
      </c>
      <c r="H497" s="9">
        <v>54</v>
      </c>
      <c r="I497" s="9">
        <v>64</v>
      </c>
      <c r="J497" s="9">
        <v>44</v>
      </c>
      <c r="K497" s="9">
        <v>32</v>
      </c>
      <c r="L497" s="9">
        <v>34</v>
      </c>
      <c r="M497" s="4">
        <f t="shared" si="259"/>
        <v>304</v>
      </c>
      <c r="N497" s="33"/>
      <c r="O497" s="9">
        <f>IF($D497="理科",IF(AND($M497&gt;='高考-分数线'!$C$2,$G497&gt;='高考-分数线'!$D$2),36,IF($G497&gt;='高考-分数线'!$D$2,18,0)),IF($D497="文科",IF(AND($M497&gt;='高考-分数线'!$C$3,$G497&gt;='高考-分数线'!$D$3),36,IF($G497&gt;='高考-分数线'!$D$3,18,0))))</f>
        <v>0</v>
      </c>
      <c r="P497" s="9">
        <f>IF($D497="理科",IF(AND($M497&gt;='高考-分数线'!$C$2,H497&gt;='高考-分数线'!$E$2),36,IF(H497&gt;='高考-分数线'!$E$2,18,0)),IF($D497="文科",IF(AND($M497&gt;='高考-分数线'!$C$3,H497&gt;='高考-分数线'!$E$3),36,IF(H497&gt;='高考-分数线'!$E$3,18,0))))</f>
        <v>0</v>
      </c>
      <c r="Q497" s="9">
        <f>IF($D497="理科",IF(AND($M497&gt;='高考-分数线'!$C$2,I497&gt;='高考-分数线'!$F$2),36,IF(I497&gt;='高考-分数线'!$F$2,18,0)),IF($D497="文科",IF(AND($M497&gt;='高考-分数线'!$C$3,I497&gt;='高考-分数线'!$F$3),36,IF(I497&gt;='高考-分数线'!$F$3,18,0))))</f>
        <v>0</v>
      </c>
      <c r="R497" s="9">
        <f>IF($D497="理科",IF(AND($M497&gt;='高考-分数线'!$C$2,J497&gt;='高考-分数线'!$G$2),36,IF(J497&gt;='高考-分数线'!$G$2,18,0)),IF($D497="文科",IF(AND($M497&gt;='高考-分数线'!$C$3,J497&gt;='高考-分数线'!$G$3),36,IF(J497&gt;='高考-分数线'!$G$3,18,0))))</f>
        <v>0</v>
      </c>
      <c r="S497" s="9">
        <f>IF($D497="理科",IF(AND($M497&gt;='高考-分数线'!$C$2,K497&gt;='高考-分数线'!$H$2),36,IF(K497&gt;='高考-分数线'!$H$2,18,0)),IF($D497="文科",IF(AND($M497&gt;='高考-分数线'!$C$3,K497&gt;='高考-分数线'!$H$3),36,IF(K497&gt;='高考-分数线'!$H$3,18,0))))</f>
        <v>0</v>
      </c>
      <c r="T497" s="9">
        <f>IF($D497="理科",IF(AND($M497&gt;='高考-分数线'!$C$2,L497&gt;='高考-分数线'!$I$2),36,IF(L497&gt;='高考-分数线'!$I$2,18,0)),IF($D497="文科",IF(AND($M497&gt;='高考-分数线'!$C$3,L497&gt;='高考-分数线'!$I$3),36,IF(L497&gt;='高考-分数线'!$I$3,18,0))))</f>
        <v>0</v>
      </c>
      <c r="U497" s="33"/>
      <c r="V497" s="54" t="s">
        <v>74</v>
      </c>
      <c r="W497" s="9">
        <f t="shared" si="260"/>
        <v>0</v>
      </c>
      <c r="X497" s="54" t="s">
        <v>79</v>
      </c>
      <c r="Y497" s="9">
        <f t="shared" si="261"/>
        <v>0</v>
      </c>
      <c r="Z497" s="54" t="s">
        <v>86</v>
      </c>
      <c r="AA497" s="9">
        <f t="shared" si="262"/>
        <v>0</v>
      </c>
      <c r="AB497" s="54" t="s">
        <v>107</v>
      </c>
      <c r="AC497" s="9">
        <f t="shared" si="263"/>
        <v>0</v>
      </c>
      <c r="AD497" s="54" t="s">
        <v>110</v>
      </c>
      <c r="AE497" s="9">
        <f t="shared" si="264"/>
        <v>0</v>
      </c>
      <c r="AF497" s="54" t="s">
        <v>103</v>
      </c>
      <c r="AG497" s="9">
        <f t="shared" si="265"/>
        <v>0</v>
      </c>
      <c r="AH497" s="9"/>
      <c r="AI497" s="9" t="s">
        <v>73</v>
      </c>
      <c r="AJ497" s="9">
        <f t="shared" si="266"/>
        <v>0</v>
      </c>
      <c r="AK497" s="55" t="s">
        <v>79</v>
      </c>
      <c r="AL497" s="9">
        <f t="shared" si="267"/>
        <v>0</v>
      </c>
      <c r="AM497" s="9" t="s">
        <v>85</v>
      </c>
      <c r="AN497" s="9">
        <f t="shared" si="268"/>
        <v>0</v>
      </c>
      <c r="AO497" s="54" t="s">
        <v>107</v>
      </c>
      <c r="AP497" s="9">
        <f t="shared" si="269"/>
        <v>0</v>
      </c>
      <c r="AQ497" s="54" t="s">
        <v>111</v>
      </c>
      <c r="AR497" s="9">
        <f t="shared" si="270"/>
        <v>0</v>
      </c>
      <c r="AS497" s="54" t="s">
        <v>103</v>
      </c>
      <c r="AT497" s="9">
        <f t="shared" si="271"/>
        <v>0</v>
      </c>
      <c r="AU497" s="9"/>
      <c r="AV497" s="54" t="s">
        <v>73</v>
      </c>
      <c r="AW497" s="9">
        <f t="shared" si="272"/>
        <v>0</v>
      </c>
      <c r="AX497" s="54" t="s">
        <v>132</v>
      </c>
      <c r="AY497" s="9">
        <f t="shared" si="273"/>
        <v>0</v>
      </c>
      <c r="AZ497" s="54" t="s">
        <v>86</v>
      </c>
      <c r="BA497" s="9">
        <f t="shared" si="274"/>
        <v>0</v>
      </c>
      <c r="BB497" s="54" t="s">
        <v>107</v>
      </c>
      <c r="BC497" s="9">
        <f t="shared" si="275"/>
        <v>0</v>
      </c>
      <c r="BD497" s="54" t="s">
        <v>111</v>
      </c>
      <c r="BE497" s="9">
        <f t="shared" si="276"/>
        <v>0</v>
      </c>
      <c r="BF497" s="54" t="s">
        <v>126</v>
      </c>
      <c r="BG497" s="9">
        <f t="shared" si="277"/>
        <v>0</v>
      </c>
      <c r="BH497" s="9"/>
      <c r="BI497" s="54"/>
      <c r="BJ497" s="9">
        <f t="shared" si="278"/>
        <v>0</v>
      </c>
      <c r="BK497" s="55"/>
      <c r="BL497" s="9">
        <f t="shared" si="279"/>
        <v>0</v>
      </c>
      <c r="BM497" s="54" t="e">
        <v>#N/A</v>
      </c>
      <c r="BN497" s="9">
        <f t="shared" si="280"/>
        <v>0</v>
      </c>
      <c r="BO497" s="54"/>
      <c r="BP497" s="9">
        <f t="shared" si="281"/>
        <v>0</v>
      </c>
      <c r="BQ497" s="54"/>
      <c r="BR497" s="9">
        <f t="shared" si="282"/>
        <v>0</v>
      </c>
      <c r="BS497" s="54"/>
      <c r="BT497" s="9">
        <f t="shared" si="283"/>
        <v>0</v>
      </c>
      <c r="BU497" s="9"/>
      <c r="BV497" s="54"/>
      <c r="BW497" s="9">
        <f t="shared" si="284"/>
        <v>0</v>
      </c>
      <c r="BX497" s="55"/>
      <c r="BY497" s="9">
        <f t="shared" si="285"/>
        <v>0</v>
      </c>
      <c r="BZ497" s="54"/>
      <c r="CA497" s="9">
        <f t="shared" si="286"/>
        <v>0</v>
      </c>
      <c r="CB497" s="54"/>
      <c r="CC497" s="9">
        <f t="shared" si="287"/>
        <v>0</v>
      </c>
      <c r="CD497" s="54"/>
      <c r="CE497" s="9">
        <f t="shared" si="288"/>
        <v>0</v>
      </c>
      <c r="CF497" s="54"/>
      <c r="CG497" s="9">
        <f t="shared" si="289"/>
        <v>0</v>
      </c>
      <c r="CH497" s="9"/>
      <c r="CI497" s="54" t="s">
        <v>73</v>
      </c>
      <c r="CJ497" s="9">
        <f t="shared" si="290"/>
        <v>0</v>
      </c>
      <c r="CK497" s="55" t="s">
        <v>84</v>
      </c>
      <c r="CL497" s="9">
        <f t="shared" si="291"/>
        <v>0</v>
      </c>
      <c r="CM497" s="54" t="s">
        <v>85</v>
      </c>
      <c r="CN497" s="9">
        <f t="shared" si="292"/>
        <v>0</v>
      </c>
      <c r="CO497" s="54" t="s">
        <v>105</v>
      </c>
      <c r="CP497" s="9">
        <f t="shared" si="293"/>
        <v>0</v>
      </c>
      <c r="CQ497" s="54" t="s">
        <v>108</v>
      </c>
      <c r="CR497" s="9">
        <f t="shared" si="294"/>
        <v>0</v>
      </c>
      <c r="CS497" s="54" t="s">
        <v>112</v>
      </c>
      <c r="CT497" s="9">
        <f t="shared" si="295"/>
        <v>0</v>
      </c>
    </row>
    <row r="498" spans="1:98" x14ac:dyDescent="0.15">
      <c r="A498" s="33" t="s">
        <v>1142</v>
      </c>
      <c r="B498" s="34" t="s">
        <v>1143</v>
      </c>
      <c r="C498" s="35" t="s">
        <v>170</v>
      </c>
      <c r="D498" s="35" t="s">
        <v>52</v>
      </c>
      <c r="E498" s="9"/>
      <c r="F498" s="36"/>
      <c r="G498" s="33">
        <v>80</v>
      </c>
      <c r="H498" s="9">
        <v>24</v>
      </c>
      <c r="I498" s="9">
        <v>69</v>
      </c>
      <c r="J498" s="9">
        <v>50.5</v>
      </c>
      <c r="K498" s="9">
        <v>35.5</v>
      </c>
      <c r="L498" s="9">
        <v>42</v>
      </c>
      <c r="M498" s="4">
        <f t="shared" si="259"/>
        <v>301</v>
      </c>
      <c r="N498" s="33"/>
      <c r="O498" s="9">
        <f>IF($D498="理科",IF(AND($M498&gt;='高考-分数线'!$C$2,$G498&gt;='高考-分数线'!$D$2),36,IF($G498&gt;='高考-分数线'!$D$2,18,0)),IF($D498="文科",IF(AND($M498&gt;='高考-分数线'!$C$3,$G498&gt;='高考-分数线'!$D$3),36,IF($G498&gt;='高考-分数线'!$D$3,18,0))))</f>
        <v>0</v>
      </c>
      <c r="P498" s="9">
        <f>IF($D498="理科",IF(AND($M498&gt;='高考-分数线'!$C$2,H498&gt;='高考-分数线'!$E$2),36,IF(H498&gt;='高考-分数线'!$E$2,18,0)),IF($D498="文科",IF(AND($M498&gt;='高考-分数线'!$C$3,H498&gt;='高考-分数线'!$E$3),36,IF(H498&gt;='高考-分数线'!$E$3,18,0))))</f>
        <v>0</v>
      </c>
      <c r="Q498" s="9">
        <f>IF($D498="理科",IF(AND($M498&gt;='高考-分数线'!$C$2,I498&gt;='高考-分数线'!$F$2),36,IF(I498&gt;='高考-分数线'!$F$2,18,0)),IF($D498="文科",IF(AND($M498&gt;='高考-分数线'!$C$3,I498&gt;='高考-分数线'!$F$3),36,IF(I498&gt;='高考-分数线'!$F$3,18,0))))</f>
        <v>0</v>
      </c>
      <c r="R498" s="9">
        <f>IF($D498="理科",IF(AND($M498&gt;='高考-分数线'!$C$2,J498&gt;='高考-分数线'!$G$2),36,IF(J498&gt;='高考-分数线'!$G$2,18,0)),IF($D498="文科",IF(AND($M498&gt;='高考-分数线'!$C$3,J498&gt;='高考-分数线'!$G$3),36,IF(J498&gt;='高考-分数线'!$G$3,18,0))))</f>
        <v>0</v>
      </c>
      <c r="S498" s="9">
        <f>IF($D498="理科",IF(AND($M498&gt;='高考-分数线'!$C$2,K498&gt;='高考-分数线'!$H$2),36,IF(K498&gt;='高考-分数线'!$H$2,18,0)),IF($D498="文科",IF(AND($M498&gt;='高考-分数线'!$C$3,K498&gt;='高考-分数线'!$H$3),36,IF(K498&gt;='高考-分数线'!$H$3,18,0))))</f>
        <v>0</v>
      </c>
      <c r="T498" s="9">
        <f>IF($D498="理科",IF(AND($M498&gt;='高考-分数线'!$C$2,L498&gt;='高考-分数线'!$I$2),36,IF(L498&gt;='高考-分数线'!$I$2,18,0)),IF($D498="文科",IF(AND($M498&gt;='高考-分数线'!$C$3,L498&gt;='高考-分数线'!$I$3),36,IF(L498&gt;='高考-分数线'!$I$3,18,0))))</f>
        <v>0</v>
      </c>
      <c r="U498" s="33"/>
      <c r="V498" s="54" t="s">
        <v>75</v>
      </c>
      <c r="W498" s="9">
        <f t="shared" si="260"/>
        <v>0</v>
      </c>
      <c r="X498" s="54" t="s">
        <v>80</v>
      </c>
      <c r="Y498" s="9">
        <f t="shared" si="261"/>
        <v>0</v>
      </c>
      <c r="Z498" s="54" t="s">
        <v>89</v>
      </c>
      <c r="AA498" s="9">
        <f t="shared" si="262"/>
        <v>0</v>
      </c>
      <c r="AB498" s="54" t="s">
        <v>123</v>
      </c>
      <c r="AC498" s="9">
        <f t="shared" si="263"/>
        <v>0</v>
      </c>
      <c r="AD498" s="54" t="s">
        <v>111</v>
      </c>
      <c r="AE498" s="9">
        <f t="shared" si="264"/>
        <v>0</v>
      </c>
      <c r="AF498" s="54" t="s">
        <v>103</v>
      </c>
      <c r="AG498" s="9">
        <f t="shared" si="265"/>
        <v>0</v>
      </c>
      <c r="AH498" s="9"/>
      <c r="AI498" s="9" t="s">
        <v>73</v>
      </c>
      <c r="AJ498" s="9">
        <f t="shared" si="266"/>
        <v>0</v>
      </c>
      <c r="AK498" s="55" t="s">
        <v>80</v>
      </c>
      <c r="AL498" s="9">
        <f t="shared" si="267"/>
        <v>0</v>
      </c>
      <c r="AM498" s="9" t="s">
        <v>85</v>
      </c>
      <c r="AN498" s="9">
        <f t="shared" si="268"/>
        <v>0</v>
      </c>
      <c r="AO498" s="54" t="s">
        <v>123</v>
      </c>
      <c r="AP498" s="9">
        <f t="shared" si="269"/>
        <v>0</v>
      </c>
      <c r="AQ498" s="54" t="s">
        <v>111</v>
      </c>
      <c r="AR498" s="9">
        <f t="shared" si="270"/>
        <v>0</v>
      </c>
      <c r="AS498" s="54" t="s">
        <v>103</v>
      </c>
      <c r="AT498" s="9">
        <f t="shared" si="271"/>
        <v>0</v>
      </c>
      <c r="AU498" s="9"/>
      <c r="AV498" s="54" t="s">
        <v>73</v>
      </c>
      <c r="AW498" s="9">
        <f t="shared" si="272"/>
        <v>0</v>
      </c>
      <c r="AX498" s="54" t="s">
        <v>132</v>
      </c>
      <c r="AY498" s="9">
        <f t="shared" si="273"/>
        <v>0</v>
      </c>
      <c r="AZ498" s="54" t="s">
        <v>86</v>
      </c>
      <c r="BA498" s="9">
        <f t="shared" si="274"/>
        <v>0</v>
      </c>
      <c r="BB498" s="54" t="s">
        <v>105</v>
      </c>
      <c r="BC498" s="9">
        <f t="shared" si="275"/>
        <v>0</v>
      </c>
      <c r="BD498" s="54" t="s">
        <v>111</v>
      </c>
      <c r="BE498" s="9">
        <f t="shared" si="276"/>
        <v>0</v>
      </c>
      <c r="BF498" s="54" t="s">
        <v>112</v>
      </c>
      <c r="BG498" s="9">
        <f t="shared" si="277"/>
        <v>0</v>
      </c>
      <c r="BH498" s="9"/>
      <c r="BI498" s="54" t="s">
        <v>73</v>
      </c>
      <c r="BJ498" s="9">
        <f t="shared" si="278"/>
        <v>0</v>
      </c>
      <c r="BK498" s="55" t="s">
        <v>132</v>
      </c>
      <c r="BL498" s="9">
        <f t="shared" si="279"/>
        <v>0</v>
      </c>
      <c r="BM498" s="54" t="s">
        <v>86</v>
      </c>
      <c r="BN498" s="9">
        <f t="shared" si="280"/>
        <v>0</v>
      </c>
      <c r="BO498" s="54" t="s">
        <v>105</v>
      </c>
      <c r="BP498" s="9">
        <f t="shared" si="281"/>
        <v>0</v>
      </c>
      <c r="BQ498" s="54" t="s">
        <v>111</v>
      </c>
      <c r="BR498" s="9">
        <f t="shared" si="282"/>
        <v>0</v>
      </c>
      <c r="BS498" s="54" t="s">
        <v>112</v>
      </c>
      <c r="BT498" s="9">
        <f t="shared" si="283"/>
        <v>0</v>
      </c>
      <c r="BU498" s="9"/>
      <c r="BV498" s="54" t="s">
        <v>75</v>
      </c>
      <c r="BW498" s="9">
        <f t="shared" si="284"/>
        <v>0</v>
      </c>
      <c r="BX498" s="55" t="s">
        <v>139</v>
      </c>
      <c r="BY498" s="9">
        <f t="shared" si="285"/>
        <v>0</v>
      </c>
      <c r="BZ498" s="54" t="s">
        <v>89</v>
      </c>
      <c r="CA498" s="9">
        <f t="shared" si="286"/>
        <v>0</v>
      </c>
      <c r="CB498" s="54" t="s">
        <v>123</v>
      </c>
      <c r="CC498" s="9">
        <f t="shared" si="287"/>
        <v>0</v>
      </c>
      <c r="CD498" s="54" t="s">
        <v>111</v>
      </c>
      <c r="CE498" s="9">
        <f t="shared" si="288"/>
        <v>0</v>
      </c>
      <c r="CF498" s="54" t="s">
        <v>126</v>
      </c>
      <c r="CG498" s="9">
        <f t="shared" si="289"/>
        <v>0</v>
      </c>
      <c r="CH498" s="9"/>
      <c r="CI498" s="54" t="s">
        <v>75</v>
      </c>
      <c r="CJ498" s="9">
        <f t="shared" si="290"/>
        <v>0</v>
      </c>
      <c r="CK498" s="55" t="s">
        <v>139</v>
      </c>
      <c r="CL498" s="9">
        <f t="shared" si="291"/>
        <v>0</v>
      </c>
      <c r="CM498" s="54" t="s">
        <v>89</v>
      </c>
      <c r="CN498" s="9">
        <f t="shared" si="292"/>
        <v>0</v>
      </c>
      <c r="CO498" s="54" t="s">
        <v>123</v>
      </c>
      <c r="CP498" s="9">
        <f t="shared" si="293"/>
        <v>0</v>
      </c>
      <c r="CQ498" s="54" t="s">
        <v>111</v>
      </c>
      <c r="CR498" s="9">
        <f t="shared" si="294"/>
        <v>0</v>
      </c>
      <c r="CS498" s="54" t="s">
        <v>126</v>
      </c>
      <c r="CT498" s="9">
        <f t="shared" si="295"/>
        <v>0</v>
      </c>
    </row>
    <row r="499" spans="1:98" x14ac:dyDescent="0.15">
      <c r="A499" s="33" t="s">
        <v>1144</v>
      </c>
      <c r="B499" s="34" t="s">
        <v>1145</v>
      </c>
      <c r="C499" s="35" t="s">
        <v>170</v>
      </c>
      <c r="D499" s="35" t="s">
        <v>52</v>
      </c>
      <c r="E499" s="9"/>
      <c r="F499" s="36"/>
      <c r="G499" s="33">
        <v>85</v>
      </c>
      <c r="H499" s="9">
        <v>44</v>
      </c>
      <c r="I499" s="9">
        <v>51</v>
      </c>
      <c r="J499" s="9">
        <v>43.5</v>
      </c>
      <c r="K499" s="9">
        <v>37.5</v>
      </c>
      <c r="L499" s="9">
        <v>40</v>
      </c>
      <c r="M499" s="4">
        <f t="shared" si="259"/>
        <v>301</v>
      </c>
      <c r="N499" s="33"/>
      <c r="O499" s="9">
        <f>IF($D499="理科",IF(AND($M499&gt;='高考-分数线'!$C$2,$G499&gt;='高考-分数线'!$D$2),36,IF($G499&gt;='高考-分数线'!$D$2,18,0)),IF($D499="文科",IF(AND($M499&gt;='高考-分数线'!$C$3,$G499&gt;='高考-分数线'!$D$3),36,IF($G499&gt;='高考-分数线'!$D$3,18,0))))</f>
        <v>0</v>
      </c>
      <c r="P499" s="9">
        <f>IF($D499="理科",IF(AND($M499&gt;='高考-分数线'!$C$2,H499&gt;='高考-分数线'!$E$2),36,IF(H499&gt;='高考-分数线'!$E$2,18,0)),IF($D499="文科",IF(AND($M499&gt;='高考-分数线'!$C$3,H499&gt;='高考-分数线'!$E$3),36,IF(H499&gt;='高考-分数线'!$E$3,18,0))))</f>
        <v>0</v>
      </c>
      <c r="Q499" s="9">
        <f>IF($D499="理科",IF(AND($M499&gt;='高考-分数线'!$C$2,I499&gt;='高考-分数线'!$F$2),36,IF(I499&gt;='高考-分数线'!$F$2,18,0)),IF($D499="文科",IF(AND($M499&gt;='高考-分数线'!$C$3,I499&gt;='高考-分数线'!$F$3),36,IF(I499&gt;='高考-分数线'!$F$3,18,0))))</f>
        <v>0</v>
      </c>
      <c r="R499" s="9">
        <f>IF($D499="理科",IF(AND($M499&gt;='高考-分数线'!$C$2,J499&gt;='高考-分数线'!$G$2),36,IF(J499&gt;='高考-分数线'!$G$2,18,0)),IF($D499="文科",IF(AND($M499&gt;='高考-分数线'!$C$3,J499&gt;='高考-分数线'!$G$3),36,IF(J499&gt;='高考-分数线'!$G$3,18,0))))</f>
        <v>0</v>
      </c>
      <c r="S499" s="9">
        <f>IF($D499="理科",IF(AND($M499&gt;='高考-分数线'!$C$2,K499&gt;='高考-分数线'!$H$2),36,IF(K499&gt;='高考-分数线'!$H$2,18,0)),IF($D499="文科",IF(AND($M499&gt;='高考-分数线'!$C$3,K499&gt;='高考-分数线'!$H$3),36,IF(K499&gt;='高考-分数线'!$H$3,18,0))))</f>
        <v>0</v>
      </c>
      <c r="T499" s="9">
        <f>IF($D499="理科",IF(AND($M499&gt;='高考-分数线'!$C$2,L499&gt;='高考-分数线'!$I$2),36,IF(L499&gt;='高考-分数线'!$I$2,18,0)),IF($D499="文科",IF(AND($M499&gt;='高考-分数线'!$C$3,L499&gt;='高考-分数线'!$I$3),36,IF(L499&gt;='高考-分数线'!$I$3,18,0))))</f>
        <v>0</v>
      </c>
      <c r="U499" s="33"/>
      <c r="V499" s="54" t="s">
        <v>73</v>
      </c>
      <c r="W499" s="9">
        <f t="shared" si="260"/>
        <v>0</v>
      </c>
      <c r="X499" s="54" t="s">
        <v>80</v>
      </c>
      <c r="Y499" s="9">
        <f t="shared" si="261"/>
        <v>0</v>
      </c>
      <c r="Z499" s="54" t="s">
        <v>89</v>
      </c>
      <c r="AA499" s="9">
        <f t="shared" si="262"/>
        <v>0</v>
      </c>
      <c r="AB499" s="54" t="s">
        <v>123</v>
      </c>
      <c r="AC499" s="9">
        <f t="shared" si="263"/>
        <v>0</v>
      </c>
      <c r="AD499" s="54" t="s">
        <v>110</v>
      </c>
      <c r="AE499" s="9">
        <f t="shared" si="264"/>
        <v>0</v>
      </c>
      <c r="AF499" s="54" t="s">
        <v>103</v>
      </c>
      <c r="AG499" s="9">
        <f t="shared" si="265"/>
        <v>0</v>
      </c>
      <c r="AH499" s="9"/>
      <c r="AI499" s="9" t="s">
        <v>76</v>
      </c>
      <c r="AJ499" s="9">
        <f t="shared" si="266"/>
        <v>0</v>
      </c>
      <c r="AK499" s="55" t="s">
        <v>80</v>
      </c>
      <c r="AL499" s="9">
        <f t="shared" si="267"/>
        <v>0</v>
      </c>
      <c r="AM499" s="9" t="s">
        <v>89</v>
      </c>
      <c r="AN499" s="9">
        <f t="shared" si="268"/>
        <v>0</v>
      </c>
      <c r="AO499" s="54" t="s">
        <v>123</v>
      </c>
      <c r="AP499" s="9">
        <f t="shared" si="269"/>
        <v>0</v>
      </c>
      <c r="AQ499" s="54" t="s">
        <v>110</v>
      </c>
      <c r="AR499" s="9">
        <f t="shared" si="270"/>
        <v>0</v>
      </c>
      <c r="AS499" s="54" t="s">
        <v>127</v>
      </c>
      <c r="AT499" s="9">
        <f t="shared" si="271"/>
        <v>0</v>
      </c>
      <c r="AU499" s="9"/>
      <c r="AV499" s="54" t="s">
        <v>73</v>
      </c>
      <c r="AW499" s="9">
        <f t="shared" si="272"/>
        <v>0</v>
      </c>
      <c r="AX499" s="54" t="s">
        <v>132</v>
      </c>
      <c r="AY499" s="9">
        <f t="shared" si="273"/>
        <v>0</v>
      </c>
      <c r="AZ499" s="54" t="s">
        <v>86</v>
      </c>
      <c r="BA499" s="9">
        <f t="shared" si="274"/>
        <v>0</v>
      </c>
      <c r="BB499" s="54" t="s">
        <v>123</v>
      </c>
      <c r="BC499" s="9">
        <f t="shared" si="275"/>
        <v>0</v>
      </c>
      <c r="BD499" s="54" t="s">
        <v>133</v>
      </c>
      <c r="BE499" s="9">
        <f t="shared" si="276"/>
        <v>0</v>
      </c>
      <c r="BF499" s="54" t="s">
        <v>103</v>
      </c>
      <c r="BG499" s="9">
        <f t="shared" si="277"/>
        <v>0</v>
      </c>
      <c r="BH499" s="9"/>
      <c r="BI499" s="54" t="s">
        <v>73</v>
      </c>
      <c r="BJ499" s="9">
        <f t="shared" si="278"/>
        <v>0</v>
      </c>
      <c r="BK499" s="55" t="s">
        <v>132</v>
      </c>
      <c r="BL499" s="9">
        <f t="shared" si="279"/>
        <v>0</v>
      </c>
      <c r="BM499" s="54" t="s">
        <v>86</v>
      </c>
      <c r="BN499" s="9">
        <f t="shared" si="280"/>
        <v>0</v>
      </c>
      <c r="BO499" s="54" t="s">
        <v>123</v>
      </c>
      <c r="BP499" s="9">
        <f t="shared" si="281"/>
        <v>0</v>
      </c>
      <c r="BQ499" s="54" t="s">
        <v>133</v>
      </c>
      <c r="BR499" s="9">
        <f t="shared" si="282"/>
        <v>0</v>
      </c>
      <c r="BS499" s="54" t="s">
        <v>103</v>
      </c>
      <c r="BT499" s="9">
        <f t="shared" si="283"/>
        <v>0</v>
      </c>
      <c r="BU499" s="9"/>
      <c r="BV499" s="54" t="s">
        <v>136</v>
      </c>
      <c r="BW499" s="9">
        <f t="shared" si="284"/>
        <v>0</v>
      </c>
      <c r="BX499" s="55" t="s">
        <v>80</v>
      </c>
      <c r="BY499" s="9">
        <f t="shared" si="285"/>
        <v>0</v>
      </c>
      <c r="BZ499" s="54" t="s">
        <v>90</v>
      </c>
      <c r="CA499" s="9">
        <f t="shared" si="286"/>
        <v>0</v>
      </c>
      <c r="CB499" s="54" t="s">
        <v>105</v>
      </c>
      <c r="CC499" s="9">
        <f t="shared" si="287"/>
        <v>0</v>
      </c>
      <c r="CD499" s="54" t="s">
        <v>108</v>
      </c>
      <c r="CE499" s="9">
        <f t="shared" si="288"/>
        <v>0</v>
      </c>
      <c r="CF499" s="54" t="s">
        <v>126</v>
      </c>
      <c r="CG499" s="9">
        <f t="shared" si="289"/>
        <v>0</v>
      </c>
      <c r="CH499" s="9"/>
      <c r="CI499" s="54" t="s">
        <v>136</v>
      </c>
      <c r="CJ499" s="9">
        <f t="shared" si="290"/>
        <v>0</v>
      </c>
      <c r="CK499" s="55" t="s">
        <v>80</v>
      </c>
      <c r="CL499" s="9">
        <f t="shared" si="291"/>
        <v>0</v>
      </c>
      <c r="CM499" s="54" t="s">
        <v>90</v>
      </c>
      <c r="CN499" s="9">
        <f t="shared" si="292"/>
        <v>0</v>
      </c>
      <c r="CO499" s="54" t="s">
        <v>105</v>
      </c>
      <c r="CP499" s="9">
        <f t="shared" si="293"/>
        <v>0</v>
      </c>
      <c r="CQ499" s="54" t="s">
        <v>108</v>
      </c>
      <c r="CR499" s="9">
        <f t="shared" si="294"/>
        <v>0</v>
      </c>
      <c r="CS499" s="54" t="s">
        <v>126</v>
      </c>
      <c r="CT499" s="9">
        <f t="shared" si="295"/>
        <v>0</v>
      </c>
    </row>
    <row r="500" spans="1:98" x14ac:dyDescent="0.15">
      <c r="A500" s="33" t="s">
        <v>1146</v>
      </c>
      <c r="B500" s="34" t="s">
        <v>1147</v>
      </c>
      <c r="C500" s="35" t="s">
        <v>170</v>
      </c>
      <c r="D500" s="35" t="s">
        <v>52</v>
      </c>
      <c r="E500" s="9"/>
      <c r="F500" s="36"/>
      <c r="G500" s="33">
        <v>87</v>
      </c>
      <c r="H500" s="9">
        <v>34</v>
      </c>
      <c r="I500" s="9">
        <v>57</v>
      </c>
      <c r="J500" s="9">
        <v>49.5</v>
      </c>
      <c r="K500" s="9">
        <v>30</v>
      </c>
      <c r="L500" s="9">
        <v>43</v>
      </c>
      <c r="M500" s="4">
        <f t="shared" si="259"/>
        <v>300.5</v>
      </c>
      <c r="N500" s="33"/>
      <c r="O500" s="9">
        <f>IF($D500="理科",IF(AND($M500&gt;='高考-分数线'!$C$2,$G500&gt;='高考-分数线'!$D$2),36,IF($G500&gt;='高考-分数线'!$D$2,18,0)),IF($D500="文科",IF(AND($M500&gt;='高考-分数线'!$C$3,$G500&gt;='高考-分数线'!$D$3),36,IF($G500&gt;='高考-分数线'!$D$3,18,0))))</f>
        <v>0</v>
      </c>
      <c r="P500" s="9">
        <f>IF($D500="理科",IF(AND($M500&gt;='高考-分数线'!$C$2,H500&gt;='高考-分数线'!$E$2),36,IF(H500&gt;='高考-分数线'!$E$2,18,0)),IF($D500="文科",IF(AND($M500&gt;='高考-分数线'!$C$3,H500&gt;='高考-分数线'!$E$3),36,IF(H500&gt;='高考-分数线'!$E$3,18,0))))</f>
        <v>0</v>
      </c>
      <c r="Q500" s="9">
        <f>IF($D500="理科",IF(AND($M500&gt;='高考-分数线'!$C$2,I500&gt;='高考-分数线'!$F$2),36,IF(I500&gt;='高考-分数线'!$F$2,18,0)),IF($D500="文科",IF(AND($M500&gt;='高考-分数线'!$C$3,I500&gt;='高考-分数线'!$F$3),36,IF(I500&gt;='高考-分数线'!$F$3,18,0))))</f>
        <v>0</v>
      </c>
      <c r="R500" s="9">
        <f>IF($D500="理科",IF(AND($M500&gt;='高考-分数线'!$C$2,J500&gt;='高考-分数线'!$G$2),36,IF(J500&gt;='高考-分数线'!$G$2,18,0)),IF($D500="文科",IF(AND($M500&gt;='高考-分数线'!$C$3,J500&gt;='高考-分数线'!$G$3),36,IF(J500&gt;='高考-分数线'!$G$3,18,0))))</f>
        <v>0</v>
      </c>
      <c r="S500" s="9">
        <f>IF($D500="理科",IF(AND($M500&gt;='高考-分数线'!$C$2,K500&gt;='高考-分数线'!$H$2),36,IF(K500&gt;='高考-分数线'!$H$2,18,0)),IF($D500="文科",IF(AND($M500&gt;='高考-分数线'!$C$3,K500&gt;='高考-分数线'!$H$3),36,IF(K500&gt;='高考-分数线'!$H$3,18,0))))</f>
        <v>0</v>
      </c>
      <c r="T500" s="9">
        <f>IF($D500="理科",IF(AND($M500&gt;='高考-分数线'!$C$2,L500&gt;='高考-分数线'!$I$2),36,IF(L500&gt;='高考-分数线'!$I$2,18,0)),IF($D500="文科",IF(AND($M500&gt;='高考-分数线'!$C$3,L500&gt;='高考-分数线'!$I$3),36,IF(L500&gt;='高考-分数线'!$I$3,18,0))))</f>
        <v>0</v>
      </c>
      <c r="U500" s="33"/>
      <c r="V500" s="54" t="s">
        <v>78</v>
      </c>
      <c r="W500" s="9">
        <f t="shared" si="260"/>
        <v>0</v>
      </c>
      <c r="X500" s="54" t="s">
        <v>79</v>
      </c>
      <c r="Y500" s="9">
        <f t="shared" si="261"/>
        <v>0</v>
      </c>
      <c r="Z500" s="54" t="s">
        <v>86</v>
      </c>
      <c r="AA500" s="9">
        <f t="shared" si="262"/>
        <v>0</v>
      </c>
      <c r="AB500" s="54" t="s">
        <v>105</v>
      </c>
      <c r="AC500" s="9">
        <f t="shared" si="263"/>
        <v>0</v>
      </c>
      <c r="AD500" s="54" t="s">
        <v>110</v>
      </c>
      <c r="AE500" s="9">
        <f t="shared" si="264"/>
        <v>0</v>
      </c>
      <c r="AF500" s="54" t="s">
        <v>112</v>
      </c>
      <c r="AG500" s="9">
        <f t="shared" si="265"/>
        <v>0</v>
      </c>
      <c r="AH500" s="9"/>
      <c r="AI500" s="9" t="s">
        <v>76</v>
      </c>
      <c r="AJ500" s="9">
        <f t="shared" si="266"/>
        <v>0</v>
      </c>
      <c r="AK500" s="55" t="s">
        <v>80</v>
      </c>
      <c r="AL500" s="9">
        <f t="shared" si="267"/>
        <v>0</v>
      </c>
      <c r="AM500" s="9" t="s">
        <v>85</v>
      </c>
      <c r="AN500" s="9">
        <f t="shared" si="268"/>
        <v>0</v>
      </c>
      <c r="AO500" s="54" t="s">
        <v>105</v>
      </c>
      <c r="AP500" s="9">
        <f t="shared" si="269"/>
        <v>0</v>
      </c>
      <c r="AQ500" s="54" t="s">
        <v>110</v>
      </c>
      <c r="AR500" s="9">
        <f t="shared" si="270"/>
        <v>0</v>
      </c>
      <c r="AS500" s="54" t="s">
        <v>103</v>
      </c>
      <c r="AT500" s="9">
        <f t="shared" si="271"/>
        <v>0</v>
      </c>
      <c r="AU500" s="9"/>
      <c r="AV500" s="54" t="s">
        <v>77</v>
      </c>
      <c r="AW500" s="9">
        <f t="shared" si="272"/>
        <v>0</v>
      </c>
      <c r="AX500" s="54" t="s">
        <v>80</v>
      </c>
      <c r="AY500" s="9">
        <f t="shared" si="273"/>
        <v>0</v>
      </c>
      <c r="AZ500" s="54" t="s">
        <v>90</v>
      </c>
      <c r="BA500" s="9">
        <f t="shared" si="274"/>
        <v>0</v>
      </c>
      <c r="BB500" s="54" t="s">
        <v>105</v>
      </c>
      <c r="BC500" s="9">
        <f t="shared" si="275"/>
        <v>0</v>
      </c>
      <c r="BD500" s="54" t="s">
        <v>111</v>
      </c>
      <c r="BE500" s="9">
        <f t="shared" si="276"/>
        <v>0</v>
      </c>
      <c r="BF500" s="54" t="s">
        <v>112</v>
      </c>
      <c r="BG500" s="9">
        <f t="shared" si="277"/>
        <v>0</v>
      </c>
      <c r="BH500" s="9"/>
      <c r="BI500" s="54" t="s">
        <v>77</v>
      </c>
      <c r="BJ500" s="9">
        <f t="shared" si="278"/>
        <v>0</v>
      </c>
      <c r="BK500" s="55" t="s">
        <v>80</v>
      </c>
      <c r="BL500" s="9">
        <f t="shared" si="279"/>
        <v>0</v>
      </c>
      <c r="BM500" s="54" t="s">
        <v>90</v>
      </c>
      <c r="BN500" s="9">
        <f t="shared" si="280"/>
        <v>0</v>
      </c>
      <c r="BO500" s="54" t="s">
        <v>105</v>
      </c>
      <c r="BP500" s="9">
        <f t="shared" si="281"/>
        <v>0</v>
      </c>
      <c r="BQ500" s="54" t="s">
        <v>111</v>
      </c>
      <c r="BR500" s="9">
        <f t="shared" si="282"/>
        <v>0</v>
      </c>
      <c r="BS500" s="54" t="s">
        <v>112</v>
      </c>
      <c r="BT500" s="9">
        <f t="shared" si="283"/>
        <v>0</v>
      </c>
      <c r="BU500" s="9"/>
      <c r="BV500" s="54" t="s">
        <v>73</v>
      </c>
      <c r="BW500" s="9">
        <f t="shared" si="284"/>
        <v>0</v>
      </c>
      <c r="BX500" s="55" t="s">
        <v>84</v>
      </c>
      <c r="BY500" s="9">
        <f t="shared" si="285"/>
        <v>0</v>
      </c>
      <c r="BZ500" s="54" t="s">
        <v>85</v>
      </c>
      <c r="CA500" s="9">
        <f t="shared" si="286"/>
        <v>0</v>
      </c>
      <c r="CB500" s="54" t="s">
        <v>105</v>
      </c>
      <c r="CC500" s="9">
        <f t="shared" si="287"/>
        <v>0</v>
      </c>
      <c r="CD500" s="54" t="s">
        <v>108</v>
      </c>
      <c r="CE500" s="9">
        <f t="shared" si="288"/>
        <v>0</v>
      </c>
      <c r="CF500" s="54" t="s">
        <v>112</v>
      </c>
      <c r="CG500" s="9">
        <f t="shared" si="289"/>
        <v>0</v>
      </c>
      <c r="CH500" s="9"/>
      <c r="CI500" s="54" t="s">
        <v>73</v>
      </c>
      <c r="CJ500" s="9">
        <f t="shared" si="290"/>
        <v>0</v>
      </c>
      <c r="CK500" s="55" t="s">
        <v>84</v>
      </c>
      <c r="CL500" s="9">
        <f t="shared" si="291"/>
        <v>0</v>
      </c>
      <c r="CM500" s="54" t="s">
        <v>85</v>
      </c>
      <c r="CN500" s="9">
        <f t="shared" si="292"/>
        <v>0</v>
      </c>
      <c r="CO500" s="54" t="s">
        <v>105</v>
      </c>
      <c r="CP500" s="9">
        <f t="shared" si="293"/>
        <v>0</v>
      </c>
      <c r="CQ500" s="54" t="s">
        <v>108</v>
      </c>
      <c r="CR500" s="9">
        <f t="shared" si="294"/>
        <v>0</v>
      </c>
      <c r="CS500" s="54" t="s">
        <v>112</v>
      </c>
      <c r="CT500" s="9">
        <f t="shared" si="295"/>
        <v>0</v>
      </c>
    </row>
    <row r="501" spans="1:98" x14ac:dyDescent="0.15">
      <c r="A501" s="33" t="s">
        <v>1148</v>
      </c>
      <c r="B501" s="34" t="s">
        <v>1149</v>
      </c>
      <c r="C501" s="35" t="s">
        <v>170</v>
      </c>
      <c r="D501" s="35" t="s">
        <v>52</v>
      </c>
      <c r="E501" s="9"/>
      <c r="F501" s="36"/>
      <c r="G501" s="33">
        <v>89</v>
      </c>
      <c r="H501" s="9">
        <v>39</v>
      </c>
      <c r="I501" s="9">
        <v>66</v>
      </c>
      <c r="J501" s="9">
        <v>36.5</v>
      </c>
      <c r="K501" s="9">
        <v>29.5</v>
      </c>
      <c r="L501" s="9">
        <v>40</v>
      </c>
      <c r="M501" s="4">
        <f t="shared" si="259"/>
        <v>300</v>
      </c>
      <c r="N501" s="33"/>
      <c r="O501" s="9">
        <f>IF($D501="理科",IF(AND($M501&gt;='高考-分数线'!$C$2,$G501&gt;='高考-分数线'!$D$2),36,IF($G501&gt;='高考-分数线'!$D$2,18,0)),IF($D501="文科",IF(AND($M501&gt;='高考-分数线'!$C$3,$G501&gt;='高考-分数线'!$D$3),36,IF($G501&gt;='高考-分数线'!$D$3,18,0))))</f>
        <v>0</v>
      </c>
      <c r="P501" s="9">
        <f>IF($D501="理科",IF(AND($M501&gt;='高考-分数线'!$C$2,H501&gt;='高考-分数线'!$E$2),36,IF(H501&gt;='高考-分数线'!$E$2,18,0)),IF($D501="文科",IF(AND($M501&gt;='高考-分数线'!$C$3,H501&gt;='高考-分数线'!$E$3),36,IF(H501&gt;='高考-分数线'!$E$3,18,0))))</f>
        <v>0</v>
      </c>
      <c r="Q501" s="9">
        <f>IF($D501="理科",IF(AND($M501&gt;='高考-分数线'!$C$2,I501&gt;='高考-分数线'!$F$2),36,IF(I501&gt;='高考-分数线'!$F$2,18,0)),IF($D501="文科",IF(AND($M501&gt;='高考-分数线'!$C$3,I501&gt;='高考-分数线'!$F$3),36,IF(I501&gt;='高考-分数线'!$F$3,18,0))))</f>
        <v>0</v>
      </c>
      <c r="R501" s="9">
        <f>IF($D501="理科",IF(AND($M501&gt;='高考-分数线'!$C$2,J501&gt;='高考-分数线'!$G$2),36,IF(J501&gt;='高考-分数线'!$G$2,18,0)),IF($D501="文科",IF(AND($M501&gt;='高考-分数线'!$C$3,J501&gt;='高考-分数线'!$G$3),36,IF(J501&gt;='高考-分数线'!$G$3,18,0))))</f>
        <v>0</v>
      </c>
      <c r="S501" s="9">
        <f>IF($D501="理科",IF(AND($M501&gt;='高考-分数线'!$C$2,K501&gt;='高考-分数线'!$H$2),36,IF(K501&gt;='高考-分数线'!$H$2,18,0)),IF($D501="文科",IF(AND($M501&gt;='高考-分数线'!$C$3,K501&gt;='高考-分数线'!$H$3),36,IF(K501&gt;='高考-分数线'!$H$3,18,0))))</f>
        <v>0</v>
      </c>
      <c r="T501" s="9">
        <f>IF($D501="理科",IF(AND($M501&gt;='高考-分数线'!$C$2,L501&gt;='高考-分数线'!$I$2),36,IF(L501&gt;='高考-分数线'!$I$2,18,0)),IF($D501="文科",IF(AND($M501&gt;='高考-分数线'!$C$3,L501&gt;='高考-分数线'!$I$3),36,IF(L501&gt;='高考-分数线'!$I$3,18,0))))</f>
        <v>0</v>
      </c>
      <c r="U501" s="33"/>
      <c r="V501" s="54" t="s">
        <v>78</v>
      </c>
      <c r="W501" s="9">
        <f t="shared" si="260"/>
        <v>0</v>
      </c>
      <c r="X501" s="54" t="s">
        <v>79</v>
      </c>
      <c r="Y501" s="9">
        <f t="shared" si="261"/>
        <v>0</v>
      </c>
      <c r="Z501" s="54" t="s">
        <v>86</v>
      </c>
      <c r="AA501" s="9">
        <f t="shared" si="262"/>
        <v>0</v>
      </c>
      <c r="AB501" s="54" t="s">
        <v>105</v>
      </c>
      <c r="AC501" s="9">
        <f t="shared" si="263"/>
        <v>0</v>
      </c>
      <c r="AD501" s="54" t="s">
        <v>110</v>
      </c>
      <c r="AE501" s="9">
        <f t="shared" si="264"/>
        <v>0</v>
      </c>
      <c r="AF501" s="54" t="s">
        <v>112</v>
      </c>
      <c r="AG501" s="9">
        <f t="shared" si="265"/>
        <v>0</v>
      </c>
      <c r="AH501" s="9"/>
      <c r="AI501" s="9" t="s">
        <v>73</v>
      </c>
      <c r="AJ501" s="9">
        <f t="shared" si="266"/>
        <v>0</v>
      </c>
      <c r="AK501" s="55" t="s">
        <v>79</v>
      </c>
      <c r="AL501" s="9">
        <f t="shared" si="267"/>
        <v>0</v>
      </c>
      <c r="AM501" s="9" t="s">
        <v>85</v>
      </c>
      <c r="AN501" s="9">
        <f t="shared" si="268"/>
        <v>0</v>
      </c>
      <c r="AO501" s="54" t="s">
        <v>105</v>
      </c>
      <c r="AP501" s="9">
        <f t="shared" si="269"/>
        <v>0</v>
      </c>
      <c r="AQ501" s="54" t="s">
        <v>111</v>
      </c>
      <c r="AR501" s="9">
        <f t="shared" si="270"/>
        <v>0</v>
      </c>
      <c r="AS501" s="54" t="s">
        <v>103</v>
      </c>
      <c r="AT501" s="9">
        <f t="shared" si="271"/>
        <v>0</v>
      </c>
      <c r="AU501" s="9"/>
      <c r="AV501" s="54" t="s">
        <v>73</v>
      </c>
      <c r="AW501" s="9">
        <f t="shared" si="272"/>
        <v>0</v>
      </c>
      <c r="AX501" s="54" t="s">
        <v>132</v>
      </c>
      <c r="AY501" s="9">
        <f t="shared" si="273"/>
        <v>0</v>
      </c>
      <c r="AZ501" s="54" t="s">
        <v>86</v>
      </c>
      <c r="BA501" s="9">
        <f t="shared" si="274"/>
        <v>0</v>
      </c>
      <c r="BB501" s="54" t="s">
        <v>105</v>
      </c>
      <c r="BC501" s="9">
        <f t="shared" si="275"/>
        <v>0</v>
      </c>
      <c r="BD501" s="54" t="s">
        <v>111</v>
      </c>
      <c r="BE501" s="9">
        <f t="shared" si="276"/>
        <v>0</v>
      </c>
      <c r="BF501" s="54" t="s">
        <v>112</v>
      </c>
      <c r="BG501" s="9">
        <f t="shared" si="277"/>
        <v>0</v>
      </c>
      <c r="BH501" s="9"/>
      <c r="BI501" s="54" t="s">
        <v>73</v>
      </c>
      <c r="BJ501" s="9">
        <f t="shared" si="278"/>
        <v>0</v>
      </c>
      <c r="BK501" s="55" t="s">
        <v>132</v>
      </c>
      <c r="BL501" s="9">
        <f t="shared" si="279"/>
        <v>0</v>
      </c>
      <c r="BM501" s="54" t="s">
        <v>86</v>
      </c>
      <c r="BN501" s="9">
        <f t="shared" si="280"/>
        <v>0</v>
      </c>
      <c r="BO501" s="54" t="s">
        <v>105</v>
      </c>
      <c r="BP501" s="9">
        <f t="shared" si="281"/>
        <v>0</v>
      </c>
      <c r="BQ501" s="54" t="s">
        <v>111</v>
      </c>
      <c r="BR501" s="9">
        <f t="shared" si="282"/>
        <v>0</v>
      </c>
      <c r="BS501" s="54" t="s">
        <v>112</v>
      </c>
      <c r="BT501" s="9">
        <f t="shared" si="283"/>
        <v>0</v>
      </c>
      <c r="BU501" s="9"/>
      <c r="BV501" s="54" t="s">
        <v>73</v>
      </c>
      <c r="BW501" s="9">
        <f t="shared" si="284"/>
        <v>0</v>
      </c>
      <c r="BX501" s="55" t="s">
        <v>84</v>
      </c>
      <c r="BY501" s="9">
        <f t="shared" si="285"/>
        <v>0</v>
      </c>
      <c r="BZ501" s="54" t="s">
        <v>85</v>
      </c>
      <c r="CA501" s="9">
        <f t="shared" si="286"/>
        <v>0</v>
      </c>
      <c r="CB501" s="54" t="s">
        <v>105</v>
      </c>
      <c r="CC501" s="9">
        <f t="shared" si="287"/>
        <v>0</v>
      </c>
      <c r="CD501" s="54" t="s">
        <v>108</v>
      </c>
      <c r="CE501" s="9">
        <f t="shared" si="288"/>
        <v>0</v>
      </c>
      <c r="CF501" s="54" t="s">
        <v>112</v>
      </c>
      <c r="CG501" s="9">
        <f t="shared" si="289"/>
        <v>0</v>
      </c>
      <c r="CH501" s="9"/>
      <c r="CI501" s="54" t="s">
        <v>73</v>
      </c>
      <c r="CJ501" s="9">
        <f t="shared" si="290"/>
        <v>0</v>
      </c>
      <c r="CK501" s="55" t="s">
        <v>84</v>
      </c>
      <c r="CL501" s="9">
        <f t="shared" si="291"/>
        <v>0</v>
      </c>
      <c r="CM501" s="54" t="s">
        <v>85</v>
      </c>
      <c r="CN501" s="9">
        <f t="shared" si="292"/>
        <v>0</v>
      </c>
      <c r="CO501" s="54" t="s">
        <v>105</v>
      </c>
      <c r="CP501" s="9">
        <f t="shared" si="293"/>
        <v>0</v>
      </c>
      <c r="CQ501" s="54" t="s">
        <v>108</v>
      </c>
      <c r="CR501" s="9">
        <f t="shared" si="294"/>
        <v>0</v>
      </c>
      <c r="CS501" s="54" t="s">
        <v>112</v>
      </c>
      <c r="CT501" s="9">
        <f t="shared" si="295"/>
        <v>0</v>
      </c>
    </row>
    <row r="502" spans="1:98" x14ac:dyDescent="0.15">
      <c r="A502" s="33" t="s">
        <v>1150</v>
      </c>
      <c r="B502" s="34" t="s">
        <v>1151</v>
      </c>
      <c r="C502" s="35" t="s">
        <v>648</v>
      </c>
      <c r="D502" s="35" t="s">
        <v>52</v>
      </c>
      <c r="E502" s="9"/>
      <c r="F502" s="36"/>
      <c r="G502" s="33">
        <v>90</v>
      </c>
      <c r="H502" s="9">
        <v>35</v>
      </c>
      <c r="I502" s="9">
        <v>28</v>
      </c>
      <c r="J502" s="9">
        <v>46</v>
      </c>
      <c r="K502" s="9">
        <v>50</v>
      </c>
      <c r="L502" s="9">
        <v>47</v>
      </c>
      <c r="M502" s="4">
        <f t="shared" si="259"/>
        <v>296</v>
      </c>
      <c r="N502" s="33"/>
      <c r="O502" s="9">
        <f>IF($D502="理科",IF(AND($M502&gt;='高考-分数线'!$C$2,$G502&gt;='高考-分数线'!$D$2),36,IF($G502&gt;='高考-分数线'!$D$2,18,0)),IF($D502="文科",IF(AND($M502&gt;='高考-分数线'!$C$3,$G502&gt;='高考-分数线'!$D$3),36,IF($G502&gt;='高考-分数线'!$D$3,18,0))))</f>
        <v>0</v>
      </c>
      <c r="P502" s="9">
        <f>IF($D502="理科",IF(AND($M502&gt;='高考-分数线'!$C$2,H502&gt;='高考-分数线'!$E$2),36,IF(H502&gt;='高考-分数线'!$E$2,18,0)),IF($D502="文科",IF(AND($M502&gt;='高考-分数线'!$C$3,H502&gt;='高考-分数线'!$E$3),36,IF(H502&gt;='高考-分数线'!$E$3,18,0))))</f>
        <v>0</v>
      </c>
      <c r="Q502" s="9">
        <f>IF($D502="理科",IF(AND($M502&gt;='高考-分数线'!$C$2,I502&gt;='高考-分数线'!$F$2),36,IF(I502&gt;='高考-分数线'!$F$2,18,0)),IF($D502="文科",IF(AND($M502&gt;='高考-分数线'!$C$3,I502&gt;='高考-分数线'!$F$3),36,IF(I502&gt;='高考-分数线'!$F$3,18,0))))</f>
        <v>0</v>
      </c>
      <c r="R502" s="9">
        <f>IF($D502="理科",IF(AND($M502&gt;='高考-分数线'!$C$2,J502&gt;='高考-分数线'!$G$2),36,IF(J502&gt;='高考-分数线'!$G$2,18,0)),IF($D502="文科",IF(AND($M502&gt;='高考-分数线'!$C$3,J502&gt;='高考-分数线'!$G$3),36,IF(J502&gt;='高考-分数线'!$G$3,18,0))))</f>
        <v>0</v>
      </c>
      <c r="S502" s="9">
        <f>IF($D502="理科",IF(AND($M502&gt;='高考-分数线'!$C$2,K502&gt;='高考-分数线'!$H$2),36,IF(K502&gt;='高考-分数线'!$H$2,18,0)),IF($D502="文科",IF(AND($M502&gt;='高考-分数线'!$C$3,K502&gt;='高考-分数线'!$H$3),36,IF(K502&gt;='高考-分数线'!$H$3,18,0))))</f>
        <v>0</v>
      </c>
      <c r="T502" s="9">
        <f>IF($D502="理科",IF(AND($M502&gt;='高考-分数线'!$C$2,L502&gt;='高考-分数线'!$I$2),36,IF(L502&gt;='高考-分数线'!$I$2,18,0)),IF($D502="文科",IF(AND($M502&gt;='高考-分数线'!$C$3,L502&gt;='高考-分数线'!$I$3),36,IF(L502&gt;='高考-分数线'!$I$3,18,0))))</f>
        <v>0</v>
      </c>
      <c r="U502" s="33"/>
      <c r="V502" s="54" t="s">
        <v>75</v>
      </c>
      <c r="W502" s="9">
        <f t="shared" si="260"/>
        <v>0</v>
      </c>
      <c r="X502" s="54" t="s">
        <v>81</v>
      </c>
      <c r="Y502" s="9">
        <f t="shared" si="261"/>
        <v>0</v>
      </c>
      <c r="Z502" s="54" t="s">
        <v>87</v>
      </c>
      <c r="AA502" s="9">
        <f t="shared" si="262"/>
        <v>0</v>
      </c>
      <c r="AB502" s="54" t="s">
        <v>105</v>
      </c>
      <c r="AC502" s="9">
        <f t="shared" si="263"/>
        <v>0</v>
      </c>
      <c r="AD502" s="54" t="s">
        <v>111</v>
      </c>
      <c r="AE502" s="9">
        <f t="shared" si="264"/>
        <v>0</v>
      </c>
      <c r="AF502" s="54" t="s">
        <v>103</v>
      </c>
      <c r="AG502" s="9">
        <f t="shared" si="265"/>
        <v>0</v>
      </c>
      <c r="AH502" s="9"/>
      <c r="AI502" s="9" t="s">
        <v>76</v>
      </c>
      <c r="AJ502" s="9">
        <f t="shared" si="266"/>
        <v>0</v>
      </c>
      <c r="AK502" s="55" t="s">
        <v>80</v>
      </c>
      <c r="AL502" s="9">
        <f t="shared" si="267"/>
        <v>0</v>
      </c>
      <c r="AM502" s="9" t="s">
        <v>89</v>
      </c>
      <c r="AN502" s="9">
        <f t="shared" si="268"/>
        <v>0</v>
      </c>
      <c r="AO502" s="54" t="s">
        <v>123</v>
      </c>
      <c r="AP502" s="9">
        <f t="shared" si="269"/>
        <v>0</v>
      </c>
      <c r="AQ502" s="54" t="s">
        <v>110</v>
      </c>
      <c r="AR502" s="9">
        <f t="shared" si="270"/>
        <v>0</v>
      </c>
      <c r="AS502" s="54" t="s">
        <v>103</v>
      </c>
      <c r="AT502" s="9">
        <f t="shared" si="271"/>
        <v>0</v>
      </c>
      <c r="AU502" s="9"/>
      <c r="AV502" s="54" t="s">
        <v>77</v>
      </c>
      <c r="AW502" s="9">
        <f t="shared" si="272"/>
        <v>0</v>
      </c>
      <c r="AX502" s="54" t="s">
        <v>80</v>
      </c>
      <c r="AY502" s="9">
        <f t="shared" si="273"/>
        <v>0</v>
      </c>
      <c r="AZ502" s="54" t="s">
        <v>90</v>
      </c>
      <c r="BA502" s="9">
        <f t="shared" si="274"/>
        <v>0</v>
      </c>
      <c r="BB502" s="54" t="s">
        <v>123</v>
      </c>
      <c r="BC502" s="9">
        <f t="shared" si="275"/>
        <v>0</v>
      </c>
      <c r="BD502" s="54" t="s">
        <v>128</v>
      </c>
      <c r="BE502" s="9">
        <f t="shared" si="276"/>
        <v>0</v>
      </c>
      <c r="BF502" s="54" t="s">
        <v>126</v>
      </c>
      <c r="BG502" s="9">
        <f t="shared" si="277"/>
        <v>0</v>
      </c>
      <c r="BH502" s="9"/>
      <c r="BI502" s="54" t="s">
        <v>77</v>
      </c>
      <c r="BJ502" s="9">
        <f t="shared" si="278"/>
        <v>0</v>
      </c>
      <c r="BK502" s="55" t="s">
        <v>80</v>
      </c>
      <c r="BL502" s="9">
        <f t="shared" si="279"/>
        <v>0</v>
      </c>
      <c r="BM502" s="54" t="s">
        <v>90</v>
      </c>
      <c r="BN502" s="9">
        <f t="shared" si="280"/>
        <v>0</v>
      </c>
      <c r="BO502" s="54" t="s">
        <v>123</v>
      </c>
      <c r="BP502" s="9">
        <f t="shared" si="281"/>
        <v>0</v>
      </c>
      <c r="BQ502" s="54" t="s">
        <v>128</v>
      </c>
      <c r="BR502" s="9">
        <f t="shared" si="282"/>
        <v>0</v>
      </c>
      <c r="BS502" s="54" t="s">
        <v>126</v>
      </c>
      <c r="BT502" s="9">
        <f t="shared" si="283"/>
        <v>0</v>
      </c>
      <c r="BU502" s="9"/>
      <c r="BV502" s="54" t="s">
        <v>73</v>
      </c>
      <c r="BW502" s="9">
        <f t="shared" si="284"/>
        <v>0</v>
      </c>
      <c r="BX502" s="55" t="s">
        <v>84</v>
      </c>
      <c r="BY502" s="9">
        <f t="shared" si="285"/>
        <v>0</v>
      </c>
      <c r="BZ502" s="54" t="s">
        <v>85</v>
      </c>
      <c r="CA502" s="9">
        <f t="shared" si="286"/>
        <v>0</v>
      </c>
      <c r="CB502" s="54" t="s">
        <v>105</v>
      </c>
      <c r="CC502" s="9">
        <f t="shared" si="287"/>
        <v>0</v>
      </c>
      <c r="CD502" s="54" t="s">
        <v>108</v>
      </c>
      <c r="CE502" s="9">
        <f t="shared" si="288"/>
        <v>0</v>
      </c>
      <c r="CF502" s="54" t="s">
        <v>112</v>
      </c>
      <c r="CG502" s="9">
        <f t="shared" si="289"/>
        <v>0</v>
      </c>
      <c r="CH502" s="9"/>
      <c r="CI502" s="54" t="s">
        <v>73</v>
      </c>
      <c r="CJ502" s="9">
        <f t="shared" si="290"/>
        <v>0</v>
      </c>
      <c r="CK502" s="55" t="s">
        <v>84</v>
      </c>
      <c r="CL502" s="9">
        <f t="shared" si="291"/>
        <v>0</v>
      </c>
      <c r="CM502" s="54" t="s">
        <v>85</v>
      </c>
      <c r="CN502" s="9">
        <f t="shared" si="292"/>
        <v>0</v>
      </c>
      <c r="CO502" s="54" t="s">
        <v>105</v>
      </c>
      <c r="CP502" s="9">
        <f t="shared" si="293"/>
        <v>0</v>
      </c>
      <c r="CQ502" s="54" t="s">
        <v>108</v>
      </c>
      <c r="CR502" s="9">
        <f t="shared" si="294"/>
        <v>0</v>
      </c>
      <c r="CS502" s="54" t="s">
        <v>112</v>
      </c>
      <c r="CT502" s="9">
        <f t="shared" si="295"/>
        <v>0</v>
      </c>
    </row>
    <row r="503" spans="1:98" x14ac:dyDescent="0.15">
      <c r="A503" s="33" t="s">
        <v>1152</v>
      </c>
      <c r="B503" s="34" t="s">
        <v>1153</v>
      </c>
      <c r="C503" s="35" t="s">
        <v>170</v>
      </c>
      <c r="D503" s="35" t="s">
        <v>52</v>
      </c>
      <c r="E503" s="9"/>
      <c r="F503" s="36"/>
      <c r="G503" s="33">
        <v>86</v>
      </c>
      <c r="H503" s="9">
        <v>35</v>
      </c>
      <c r="I503" s="9">
        <v>44</v>
      </c>
      <c r="J503" s="9">
        <v>49</v>
      </c>
      <c r="K503" s="9">
        <v>38</v>
      </c>
      <c r="L503" s="9">
        <v>40</v>
      </c>
      <c r="M503" s="4">
        <f t="shared" si="259"/>
        <v>292</v>
      </c>
      <c r="N503" s="33"/>
      <c r="O503" s="9">
        <f>IF($D503="理科",IF(AND($M503&gt;='高考-分数线'!$C$2,$G503&gt;='高考-分数线'!$D$2),36,IF($G503&gt;='高考-分数线'!$D$2,18,0)),IF($D503="文科",IF(AND($M503&gt;='高考-分数线'!$C$3,$G503&gt;='高考-分数线'!$D$3),36,IF($G503&gt;='高考-分数线'!$D$3,18,0))))</f>
        <v>0</v>
      </c>
      <c r="P503" s="9">
        <f>IF($D503="理科",IF(AND($M503&gt;='高考-分数线'!$C$2,H503&gt;='高考-分数线'!$E$2),36,IF(H503&gt;='高考-分数线'!$E$2,18,0)),IF($D503="文科",IF(AND($M503&gt;='高考-分数线'!$C$3,H503&gt;='高考-分数线'!$E$3),36,IF(H503&gt;='高考-分数线'!$E$3,18,0))))</f>
        <v>0</v>
      </c>
      <c r="Q503" s="9">
        <f>IF($D503="理科",IF(AND($M503&gt;='高考-分数线'!$C$2,I503&gt;='高考-分数线'!$F$2),36,IF(I503&gt;='高考-分数线'!$F$2,18,0)),IF($D503="文科",IF(AND($M503&gt;='高考-分数线'!$C$3,I503&gt;='高考-分数线'!$F$3),36,IF(I503&gt;='高考-分数线'!$F$3,18,0))))</f>
        <v>0</v>
      </c>
      <c r="R503" s="9">
        <f>IF($D503="理科",IF(AND($M503&gt;='高考-分数线'!$C$2,J503&gt;='高考-分数线'!$G$2),36,IF(J503&gt;='高考-分数线'!$G$2,18,0)),IF($D503="文科",IF(AND($M503&gt;='高考-分数线'!$C$3,J503&gt;='高考-分数线'!$G$3),36,IF(J503&gt;='高考-分数线'!$G$3,18,0))))</f>
        <v>0</v>
      </c>
      <c r="S503" s="9">
        <f>IF($D503="理科",IF(AND($M503&gt;='高考-分数线'!$C$2,K503&gt;='高考-分数线'!$H$2),36,IF(K503&gt;='高考-分数线'!$H$2,18,0)),IF($D503="文科",IF(AND($M503&gt;='高考-分数线'!$C$3,K503&gt;='高考-分数线'!$H$3),36,IF(K503&gt;='高考-分数线'!$H$3,18,0))))</f>
        <v>0</v>
      </c>
      <c r="T503" s="9">
        <f>IF($D503="理科",IF(AND($M503&gt;='高考-分数线'!$C$2,L503&gt;='高考-分数线'!$I$2),36,IF(L503&gt;='高考-分数线'!$I$2,18,0)),IF($D503="文科",IF(AND($M503&gt;='高考-分数线'!$C$3,L503&gt;='高考-分数线'!$I$3),36,IF(L503&gt;='高考-分数线'!$I$3,18,0))))</f>
        <v>0</v>
      </c>
      <c r="U503" s="33"/>
      <c r="V503" s="54" t="s">
        <v>75</v>
      </c>
      <c r="W503" s="9">
        <f t="shared" si="260"/>
        <v>0</v>
      </c>
      <c r="X503" s="54" t="s">
        <v>81</v>
      </c>
      <c r="Y503" s="9">
        <f t="shared" si="261"/>
        <v>0</v>
      </c>
      <c r="Z503" s="54" t="s">
        <v>87</v>
      </c>
      <c r="AA503" s="9">
        <f t="shared" si="262"/>
        <v>0</v>
      </c>
      <c r="AB503" s="54" t="s">
        <v>105</v>
      </c>
      <c r="AC503" s="9">
        <f t="shared" si="263"/>
        <v>0</v>
      </c>
      <c r="AD503" s="54" t="s">
        <v>111</v>
      </c>
      <c r="AE503" s="9">
        <f t="shared" si="264"/>
        <v>0</v>
      </c>
      <c r="AF503" s="54" t="s">
        <v>103</v>
      </c>
      <c r="AG503" s="9">
        <f t="shared" si="265"/>
        <v>0</v>
      </c>
      <c r="AH503" s="9"/>
      <c r="AI503" s="9" t="s">
        <v>73</v>
      </c>
      <c r="AJ503" s="9">
        <f t="shared" si="266"/>
        <v>0</v>
      </c>
      <c r="AK503" s="55" t="s">
        <v>79</v>
      </c>
      <c r="AL503" s="9">
        <f t="shared" si="267"/>
        <v>0</v>
      </c>
      <c r="AM503" s="9" t="s">
        <v>85</v>
      </c>
      <c r="AN503" s="9">
        <f t="shared" si="268"/>
        <v>0</v>
      </c>
      <c r="AO503" s="54" t="s">
        <v>105</v>
      </c>
      <c r="AP503" s="9">
        <f t="shared" si="269"/>
        <v>0</v>
      </c>
      <c r="AQ503" s="54" t="s">
        <v>110</v>
      </c>
      <c r="AR503" s="9">
        <f t="shared" si="270"/>
        <v>0</v>
      </c>
      <c r="AS503" s="54" t="s">
        <v>103</v>
      </c>
      <c r="AT503" s="9">
        <f t="shared" si="271"/>
        <v>0</v>
      </c>
      <c r="AU503" s="9"/>
      <c r="AV503" s="54" t="s">
        <v>73</v>
      </c>
      <c r="AW503" s="9">
        <f t="shared" si="272"/>
        <v>0</v>
      </c>
      <c r="AX503" s="54" t="s">
        <v>80</v>
      </c>
      <c r="AY503" s="9">
        <f t="shared" si="273"/>
        <v>0</v>
      </c>
      <c r="AZ503" s="54" t="s">
        <v>86</v>
      </c>
      <c r="BA503" s="9">
        <f t="shared" si="274"/>
        <v>0</v>
      </c>
      <c r="BB503" s="54" t="s">
        <v>123</v>
      </c>
      <c r="BC503" s="9">
        <f t="shared" si="275"/>
        <v>0</v>
      </c>
      <c r="BD503" s="54" t="s">
        <v>133</v>
      </c>
      <c r="BE503" s="9">
        <f t="shared" si="276"/>
        <v>0</v>
      </c>
      <c r="BF503" s="54" t="s">
        <v>103</v>
      </c>
      <c r="BG503" s="9">
        <f t="shared" si="277"/>
        <v>0</v>
      </c>
      <c r="BH503" s="9"/>
      <c r="BI503" s="54" t="s">
        <v>73</v>
      </c>
      <c r="BJ503" s="9">
        <f t="shared" si="278"/>
        <v>0</v>
      </c>
      <c r="BK503" s="55" t="s">
        <v>80</v>
      </c>
      <c r="BL503" s="9">
        <f t="shared" si="279"/>
        <v>0</v>
      </c>
      <c r="BM503" s="54" t="s">
        <v>86</v>
      </c>
      <c r="BN503" s="9">
        <f t="shared" si="280"/>
        <v>0</v>
      </c>
      <c r="BO503" s="54" t="s">
        <v>123</v>
      </c>
      <c r="BP503" s="9">
        <f t="shared" si="281"/>
        <v>0</v>
      </c>
      <c r="BQ503" s="54" t="s">
        <v>133</v>
      </c>
      <c r="BR503" s="9">
        <f t="shared" si="282"/>
        <v>0</v>
      </c>
      <c r="BS503" s="54" t="s">
        <v>103</v>
      </c>
      <c r="BT503" s="9">
        <f t="shared" si="283"/>
        <v>0</v>
      </c>
      <c r="BU503" s="9"/>
      <c r="BV503" s="54" t="s">
        <v>73</v>
      </c>
      <c r="BW503" s="9">
        <f t="shared" si="284"/>
        <v>0</v>
      </c>
      <c r="BX503" s="55" t="s">
        <v>84</v>
      </c>
      <c r="BY503" s="9">
        <f t="shared" si="285"/>
        <v>0</v>
      </c>
      <c r="BZ503" s="54" t="s">
        <v>85</v>
      </c>
      <c r="CA503" s="9">
        <f t="shared" si="286"/>
        <v>0</v>
      </c>
      <c r="CB503" s="54" t="s">
        <v>105</v>
      </c>
      <c r="CC503" s="9">
        <f t="shared" si="287"/>
        <v>0</v>
      </c>
      <c r="CD503" s="54" t="s">
        <v>108</v>
      </c>
      <c r="CE503" s="9">
        <f t="shared" si="288"/>
        <v>0</v>
      </c>
      <c r="CF503" s="54" t="s">
        <v>112</v>
      </c>
      <c r="CG503" s="9">
        <f t="shared" si="289"/>
        <v>0</v>
      </c>
      <c r="CH503" s="9"/>
      <c r="CI503" s="54" t="s">
        <v>73</v>
      </c>
      <c r="CJ503" s="9">
        <f t="shared" si="290"/>
        <v>0</v>
      </c>
      <c r="CK503" s="55" t="s">
        <v>84</v>
      </c>
      <c r="CL503" s="9">
        <f t="shared" si="291"/>
        <v>0</v>
      </c>
      <c r="CM503" s="54" t="s">
        <v>85</v>
      </c>
      <c r="CN503" s="9">
        <f t="shared" si="292"/>
        <v>0</v>
      </c>
      <c r="CO503" s="54" t="s">
        <v>105</v>
      </c>
      <c r="CP503" s="9">
        <f t="shared" si="293"/>
        <v>0</v>
      </c>
      <c r="CQ503" s="54" t="s">
        <v>108</v>
      </c>
      <c r="CR503" s="9">
        <f t="shared" si="294"/>
        <v>0</v>
      </c>
      <c r="CS503" s="54" t="s">
        <v>112</v>
      </c>
      <c r="CT503" s="9">
        <f t="shared" si="295"/>
        <v>0</v>
      </c>
    </row>
    <row r="504" spans="1:98" x14ac:dyDescent="0.15">
      <c r="A504" s="33" t="s">
        <v>1154</v>
      </c>
      <c r="B504" s="34" t="s">
        <v>1155</v>
      </c>
      <c r="C504" s="35" t="s">
        <v>170</v>
      </c>
      <c r="D504" s="35" t="s">
        <v>52</v>
      </c>
      <c r="E504" s="9"/>
      <c r="F504" s="36"/>
      <c r="G504" s="33">
        <v>70</v>
      </c>
      <c r="H504" s="9">
        <v>53</v>
      </c>
      <c r="I504" s="9">
        <v>57</v>
      </c>
      <c r="J504" s="9">
        <v>46</v>
      </c>
      <c r="K504" s="9">
        <v>19.5</v>
      </c>
      <c r="L504" s="9">
        <v>46</v>
      </c>
      <c r="M504" s="4">
        <f t="shared" si="259"/>
        <v>291.5</v>
      </c>
      <c r="N504" s="33"/>
      <c r="O504" s="9">
        <f>IF($D504="理科",IF(AND($M504&gt;='高考-分数线'!$C$2,$G504&gt;='高考-分数线'!$D$2),36,IF($G504&gt;='高考-分数线'!$D$2,18,0)),IF($D504="文科",IF(AND($M504&gt;='高考-分数线'!$C$3,$G504&gt;='高考-分数线'!$D$3),36,IF($G504&gt;='高考-分数线'!$D$3,18,0))))</f>
        <v>0</v>
      </c>
      <c r="P504" s="9">
        <f>IF($D504="理科",IF(AND($M504&gt;='高考-分数线'!$C$2,H504&gt;='高考-分数线'!$E$2),36,IF(H504&gt;='高考-分数线'!$E$2,18,0)),IF($D504="文科",IF(AND($M504&gt;='高考-分数线'!$C$3,H504&gt;='高考-分数线'!$E$3),36,IF(H504&gt;='高考-分数线'!$E$3,18,0))))</f>
        <v>0</v>
      </c>
      <c r="Q504" s="9">
        <f>IF($D504="理科",IF(AND($M504&gt;='高考-分数线'!$C$2,I504&gt;='高考-分数线'!$F$2),36,IF(I504&gt;='高考-分数线'!$F$2,18,0)),IF($D504="文科",IF(AND($M504&gt;='高考-分数线'!$C$3,I504&gt;='高考-分数线'!$F$3),36,IF(I504&gt;='高考-分数线'!$F$3,18,0))))</f>
        <v>0</v>
      </c>
      <c r="R504" s="9">
        <f>IF($D504="理科",IF(AND($M504&gt;='高考-分数线'!$C$2,J504&gt;='高考-分数线'!$G$2),36,IF(J504&gt;='高考-分数线'!$G$2,18,0)),IF($D504="文科",IF(AND($M504&gt;='高考-分数线'!$C$3,J504&gt;='高考-分数线'!$G$3),36,IF(J504&gt;='高考-分数线'!$G$3,18,0))))</f>
        <v>0</v>
      </c>
      <c r="S504" s="9">
        <f>IF($D504="理科",IF(AND($M504&gt;='高考-分数线'!$C$2,K504&gt;='高考-分数线'!$H$2),36,IF(K504&gt;='高考-分数线'!$H$2,18,0)),IF($D504="文科",IF(AND($M504&gt;='高考-分数线'!$C$3,K504&gt;='高考-分数线'!$H$3),36,IF(K504&gt;='高考-分数线'!$H$3,18,0))))</f>
        <v>0</v>
      </c>
      <c r="T504" s="9">
        <f>IF($D504="理科",IF(AND($M504&gt;='高考-分数线'!$C$2,L504&gt;='高考-分数线'!$I$2),36,IF(L504&gt;='高考-分数线'!$I$2,18,0)),IF($D504="文科",IF(AND($M504&gt;='高考-分数线'!$C$3,L504&gt;='高考-分数线'!$I$3),36,IF(L504&gt;='高考-分数线'!$I$3,18,0))))</f>
        <v>0</v>
      </c>
      <c r="U504" s="33"/>
      <c r="V504" s="54" t="s">
        <v>75</v>
      </c>
      <c r="W504" s="9">
        <f t="shared" si="260"/>
        <v>0</v>
      </c>
      <c r="X504" s="54" t="s">
        <v>81</v>
      </c>
      <c r="Y504" s="9">
        <f t="shared" si="261"/>
        <v>0</v>
      </c>
      <c r="Z504" s="54" t="s">
        <v>87</v>
      </c>
      <c r="AA504" s="9">
        <f t="shared" si="262"/>
        <v>0</v>
      </c>
      <c r="AB504" s="54" t="s">
        <v>105</v>
      </c>
      <c r="AC504" s="9">
        <f t="shared" si="263"/>
        <v>0</v>
      </c>
      <c r="AD504" s="54" t="s">
        <v>111</v>
      </c>
      <c r="AE504" s="9">
        <f t="shared" si="264"/>
        <v>0</v>
      </c>
      <c r="AF504" s="54" t="s">
        <v>103</v>
      </c>
      <c r="AG504" s="9">
        <f t="shared" si="265"/>
        <v>0</v>
      </c>
      <c r="AH504" s="9"/>
      <c r="AI504" s="9" t="s">
        <v>76</v>
      </c>
      <c r="AJ504" s="9">
        <f t="shared" si="266"/>
        <v>0</v>
      </c>
      <c r="AK504" s="55" t="s">
        <v>80</v>
      </c>
      <c r="AL504" s="9">
        <f t="shared" si="267"/>
        <v>0</v>
      </c>
      <c r="AM504" s="9" t="s">
        <v>89</v>
      </c>
      <c r="AN504" s="9">
        <f t="shared" si="268"/>
        <v>0</v>
      </c>
      <c r="AO504" s="54" t="s">
        <v>123</v>
      </c>
      <c r="AP504" s="9">
        <f t="shared" si="269"/>
        <v>0</v>
      </c>
      <c r="AQ504" s="54" t="s">
        <v>110</v>
      </c>
      <c r="AR504" s="9">
        <f t="shared" si="270"/>
        <v>0</v>
      </c>
      <c r="AS504" s="54" t="s">
        <v>127</v>
      </c>
      <c r="AT504" s="9">
        <f t="shared" si="271"/>
        <v>0</v>
      </c>
      <c r="AU504" s="9"/>
      <c r="AV504" s="54" t="s">
        <v>77</v>
      </c>
      <c r="AW504" s="9">
        <f t="shared" si="272"/>
        <v>0</v>
      </c>
      <c r="AX504" s="54" t="s">
        <v>80</v>
      </c>
      <c r="AY504" s="9">
        <f t="shared" si="273"/>
        <v>0</v>
      </c>
      <c r="AZ504" s="54" t="s">
        <v>90</v>
      </c>
      <c r="BA504" s="9">
        <f t="shared" si="274"/>
        <v>0</v>
      </c>
      <c r="BB504" s="54" t="s">
        <v>105</v>
      </c>
      <c r="BC504" s="9">
        <f t="shared" si="275"/>
        <v>0</v>
      </c>
      <c r="BD504" s="54" t="s">
        <v>111</v>
      </c>
      <c r="BE504" s="9">
        <f t="shared" si="276"/>
        <v>0</v>
      </c>
      <c r="BF504" s="54" t="s">
        <v>112</v>
      </c>
      <c r="BG504" s="9">
        <f t="shared" si="277"/>
        <v>0</v>
      </c>
      <c r="BH504" s="9"/>
      <c r="BI504" s="54" t="s">
        <v>77</v>
      </c>
      <c r="BJ504" s="9">
        <f t="shared" si="278"/>
        <v>0</v>
      </c>
      <c r="BK504" s="55" t="s">
        <v>80</v>
      </c>
      <c r="BL504" s="9">
        <f t="shared" si="279"/>
        <v>0</v>
      </c>
      <c r="BM504" s="54" t="s">
        <v>90</v>
      </c>
      <c r="BN504" s="9">
        <f t="shared" si="280"/>
        <v>0</v>
      </c>
      <c r="BO504" s="54" t="s">
        <v>105</v>
      </c>
      <c r="BP504" s="9">
        <f t="shared" si="281"/>
        <v>0</v>
      </c>
      <c r="BQ504" s="54" t="s">
        <v>111</v>
      </c>
      <c r="BR504" s="9">
        <f t="shared" si="282"/>
        <v>0</v>
      </c>
      <c r="BS504" s="54" t="s">
        <v>112</v>
      </c>
      <c r="BT504" s="9">
        <f t="shared" si="283"/>
        <v>0</v>
      </c>
      <c r="BU504" s="9"/>
      <c r="BV504" s="54" t="s">
        <v>136</v>
      </c>
      <c r="BW504" s="9">
        <f t="shared" si="284"/>
        <v>0</v>
      </c>
      <c r="BX504" s="55" t="s">
        <v>80</v>
      </c>
      <c r="BY504" s="9">
        <f t="shared" si="285"/>
        <v>0</v>
      </c>
      <c r="BZ504" s="54" t="s">
        <v>90</v>
      </c>
      <c r="CA504" s="9">
        <f t="shared" si="286"/>
        <v>0</v>
      </c>
      <c r="CB504" s="54" t="s">
        <v>105</v>
      </c>
      <c r="CC504" s="9">
        <f t="shared" si="287"/>
        <v>0</v>
      </c>
      <c r="CD504" s="54" t="s">
        <v>108</v>
      </c>
      <c r="CE504" s="9">
        <f t="shared" si="288"/>
        <v>0</v>
      </c>
      <c r="CF504" s="54" t="s">
        <v>126</v>
      </c>
      <c r="CG504" s="9">
        <f t="shared" si="289"/>
        <v>0</v>
      </c>
      <c r="CH504" s="9"/>
      <c r="CI504" s="54" t="s">
        <v>136</v>
      </c>
      <c r="CJ504" s="9">
        <f t="shared" si="290"/>
        <v>0</v>
      </c>
      <c r="CK504" s="55" t="s">
        <v>80</v>
      </c>
      <c r="CL504" s="9">
        <f t="shared" si="291"/>
        <v>0</v>
      </c>
      <c r="CM504" s="54" t="s">
        <v>90</v>
      </c>
      <c r="CN504" s="9">
        <f t="shared" si="292"/>
        <v>0</v>
      </c>
      <c r="CO504" s="54" t="s">
        <v>105</v>
      </c>
      <c r="CP504" s="9">
        <f t="shared" si="293"/>
        <v>0</v>
      </c>
      <c r="CQ504" s="54" t="s">
        <v>108</v>
      </c>
      <c r="CR504" s="9">
        <f t="shared" si="294"/>
        <v>0</v>
      </c>
      <c r="CS504" s="54" t="s">
        <v>126</v>
      </c>
      <c r="CT504" s="9">
        <f t="shared" si="295"/>
        <v>0</v>
      </c>
    </row>
    <row r="505" spans="1:98" x14ac:dyDescent="0.15">
      <c r="A505" s="33" t="s">
        <v>1156</v>
      </c>
      <c r="B505" s="34" t="s">
        <v>1157</v>
      </c>
      <c r="C505" s="35" t="s">
        <v>170</v>
      </c>
      <c r="D505" s="35" t="s">
        <v>52</v>
      </c>
      <c r="E505" s="9"/>
      <c r="F505" s="36"/>
      <c r="G505" s="33">
        <v>100</v>
      </c>
      <c r="H505" s="9">
        <v>16</v>
      </c>
      <c r="I505" s="9">
        <v>50</v>
      </c>
      <c r="J505" s="9">
        <v>53</v>
      </c>
      <c r="K505" s="9">
        <v>37.5</v>
      </c>
      <c r="L505" s="9">
        <v>32</v>
      </c>
      <c r="M505" s="4">
        <f t="shared" si="259"/>
        <v>288.5</v>
      </c>
      <c r="N505" s="33"/>
      <c r="O505" s="9">
        <f>IF($D505="理科",IF(AND($M505&gt;='高考-分数线'!$C$2,$G505&gt;='高考-分数线'!$D$2),36,IF($G505&gt;='高考-分数线'!$D$2,18,0)),IF($D505="文科",IF(AND($M505&gt;='高考-分数线'!$C$3,$G505&gt;='高考-分数线'!$D$3),36,IF($G505&gt;='高考-分数线'!$D$3,18,0))))</f>
        <v>0</v>
      </c>
      <c r="P505" s="9">
        <f>IF($D505="理科",IF(AND($M505&gt;='高考-分数线'!$C$2,H505&gt;='高考-分数线'!$E$2),36,IF(H505&gt;='高考-分数线'!$E$2,18,0)),IF($D505="文科",IF(AND($M505&gt;='高考-分数线'!$C$3,H505&gt;='高考-分数线'!$E$3),36,IF(H505&gt;='高考-分数线'!$E$3,18,0))))</f>
        <v>0</v>
      </c>
      <c r="Q505" s="9">
        <f>IF($D505="理科",IF(AND($M505&gt;='高考-分数线'!$C$2,I505&gt;='高考-分数线'!$F$2),36,IF(I505&gt;='高考-分数线'!$F$2,18,0)),IF($D505="文科",IF(AND($M505&gt;='高考-分数线'!$C$3,I505&gt;='高考-分数线'!$F$3),36,IF(I505&gt;='高考-分数线'!$F$3,18,0))))</f>
        <v>0</v>
      </c>
      <c r="R505" s="9">
        <f>IF($D505="理科",IF(AND($M505&gt;='高考-分数线'!$C$2,J505&gt;='高考-分数线'!$G$2),36,IF(J505&gt;='高考-分数线'!$G$2,18,0)),IF($D505="文科",IF(AND($M505&gt;='高考-分数线'!$C$3,J505&gt;='高考-分数线'!$G$3),36,IF(J505&gt;='高考-分数线'!$G$3,18,0))))</f>
        <v>0</v>
      </c>
      <c r="S505" s="9">
        <f>IF($D505="理科",IF(AND($M505&gt;='高考-分数线'!$C$2,K505&gt;='高考-分数线'!$H$2),36,IF(K505&gt;='高考-分数线'!$H$2,18,0)),IF($D505="文科",IF(AND($M505&gt;='高考-分数线'!$C$3,K505&gt;='高考-分数线'!$H$3),36,IF(K505&gt;='高考-分数线'!$H$3,18,0))))</f>
        <v>0</v>
      </c>
      <c r="T505" s="9">
        <f>IF($D505="理科",IF(AND($M505&gt;='高考-分数线'!$C$2,L505&gt;='高考-分数线'!$I$2),36,IF(L505&gt;='高考-分数线'!$I$2,18,0)),IF($D505="文科",IF(AND($M505&gt;='高考-分数线'!$C$3,L505&gt;='高考-分数线'!$I$3),36,IF(L505&gt;='高考-分数线'!$I$3,18,0))))</f>
        <v>0</v>
      </c>
      <c r="U505" s="33"/>
      <c r="V505" s="54" t="s">
        <v>73</v>
      </c>
      <c r="W505" s="9">
        <f t="shared" si="260"/>
        <v>0</v>
      </c>
      <c r="X505" s="54" t="s">
        <v>80</v>
      </c>
      <c r="Y505" s="9">
        <f t="shared" si="261"/>
        <v>0</v>
      </c>
      <c r="Z505" s="54" t="s">
        <v>89</v>
      </c>
      <c r="AA505" s="9">
        <f t="shared" si="262"/>
        <v>0</v>
      </c>
      <c r="AB505" s="54" t="s">
        <v>123</v>
      </c>
      <c r="AC505" s="9">
        <f t="shared" si="263"/>
        <v>0</v>
      </c>
      <c r="AD505" s="54" t="s">
        <v>110</v>
      </c>
      <c r="AE505" s="9">
        <f t="shared" si="264"/>
        <v>0</v>
      </c>
      <c r="AF505" s="54" t="s">
        <v>103</v>
      </c>
      <c r="AG505" s="9">
        <f t="shared" si="265"/>
        <v>0</v>
      </c>
      <c r="AH505" s="9"/>
      <c r="AI505" s="9" t="s">
        <v>75</v>
      </c>
      <c r="AJ505" s="9">
        <f t="shared" si="266"/>
        <v>0</v>
      </c>
      <c r="AK505" s="55" t="s">
        <v>81</v>
      </c>
      <c r="AL505" s="9">
        <f t="shared" si="267"/>
        <v>0</v>
      </c>
      <c r="AM505" s="9" t="s">
        <v>89</v>
      </c>
      <c r="AN505" s="9">
        <f t="shared" si="268"/>
        <v>0</v>
      </c>
      <c r="AO505" s="54" t="s">
        <v>123</v>
      </c>
      <c r="AP505" s="9">
        <f t="shared" si="269"/>
        <v>0</v>
      </c>
      <c r="AQ505" s="54" t="s">
        <v>110</v>
      </c>
      <c r="AR505" s="9">
        <f t="shared" si="270"/>
        <v>0</v>
      </c>
      <c r="AS505" s="54" t="s">
        <v>127</v>
      </c>
      <c r="AT505" s="9">
        <f t="shared" si="271"/>
        <v>0</v>
      </c>
      <c r="AU505" s="9"/>
      <c r="AV505" s="54" t="s">
        <v>75</v>
      </c>
      <c r="AW505" s="9">
        <f t="shared" si="272"/>
        <v>0</v>
      </c>
      <c r="AX505" s="54" t="s">
        <v>79</v>
      </c>
      <c r="AY505" s="9">
        <f t="shared" si="273"/>
        <v>0</v>
      </c>
      <c r="AZ505" s="54" t="s">
        <v>89</v>
      </c>
      <c r="BA505" s="9">
        <f t="shared" si="274"/>
        <v>0</v>
      </c>
      <c r="BB505" s="54" t="s">
        <v>123</v>
      </c>
      <c r="BC505" s="9">
        <f t="shared" si="275"/>
        <v>0</v>
      </c>
      <c r="BD505" s="54" t="s">
        <v>133</v>
      </c>
      <c r="BE505" s="9">
        <f t="shared" si="276"/>
        <v>0</v>
      </c>
      <c r="BF505" s="54" t="s">
        <v>103</v>
      </c>
      <c r="BG505" s="9">
        <f t="shared" si="277"/>
        <v>0</v>
      </c>
      <c r="BH505" s="9"/>
      <c r="BI505" s="54" t="s">
        <v>75</v>
      </c>
      <c r="BJ505" s="9">
        <f t="shared" si="278"/>
        <v>0</v>
      </c>
      <c r="BK505" s="55" t="s">
        <v>79</v>
      </c>
      <c r="BL505" s="9">
        <f t="shared" si="279"/>
        <v>0</v>
      </c>
      <c r="BM505" s="54" t="s">
        <v>89</v>
      </c>
      <c r="BN505" s="9">
        <f t="shared" si="280"/>
        <v>0</v>
      </c>
      <c r="BO505" s="54" t="s">
        <v>123</v>
      </c>
      <c r="BP505" s="9">
        <f t="shared" si="281"/>
        <v>0</v>
      </c>
      <c r="BQ505" s="54" t="s">
        <v>133</v>
      </c>
      <c r="BR505" s="9">
        <f t="shared" si="282"/>
        <v>0</v>
      </c>
      <c r="BS505" s="54" t="s">
        <v>103</v>
      </c>
      <c r="BT505" s="9">
        <f t="shared" si="283"/>
        <v>0</v>
      </c>
      <c r="BU505" s="9"/>
      <c r="BV505" s="54" t="s">
        <v>136</v>
      </c>
      <c r="BW505" s="9">
        <f t="shared" si="284"/>
        <v>0</v>
      </c>
      <c r="BX505" s="55" t="s">
        <v>80</v>
      </c>
      <c r="BY505" s="9">
        <f t="shared" si="285"/>
        <v>0</v>
      </c>
      <c r="BZ505" s="54" t="s">
        <v>90</v>
      </c>
      <c r="CA505" s="9">
        <f t="shared" si="286"/>
        <v>0</v>
      </c>
      <c r="CB505" s="54" t="s">
        <v>105</v>
      </c>
      <c r="CC505" s="9">
        <f t="shared" si="287"/>
        <v>0</v>
      </c>
      <c r="CD505" s="54" t="s">
        <v>108</v>
      </c>
      <c r="CE505" s="9">
        <f t="shared" si="288"/>
        <v>0</v>
      </c>
      <c r="CF505" s="54" t="s">
        <v>126</v>
      </c>
      <c r="CG505" s="9">
        <f t="shared" si="289"/>
        <v>0</v>
      </c>
      <c r="CH505" s="9"/>
      <c r="CI505" s="54" t="s">
        <v>136</v>
      </c>
      <c r="CJ505" s="9">
        <f t="shared" si="290"/>
        <v>0</v>
      </c>
      <c r="CK505" s="55" t="s">
        <v>80</v>
      </c>
      <c r="CL505" s="9">
        <f t="shared" si="291"/>
        <v>0</v>
      </c>
      <c r="CM505" s="54" t="s">
        <v>90</v>
      </c>
      <c r="CN505" s="9">
        <f t="shared" si="292"/>
        <v>0</v>
      </c>
      <c r="CO505" s="54" t="s">
        <v>105</v>
      </c>
      <c r="CP505" s="9">
        <f t="shared" si="293"/>
        <v>0</v>
      </c>
      <c r="CQ505" s="54" t="s">
        <v>108</v>
      </c>
      <c r="CR505" s="9">
        <f t="shared" si="294"/>
        <v>0</v>
      </c>
      <c r="CS505" s="54" t="s">
        <v>126</v>
      </c>
      <c r="CT505" s="9">
        <f t="shared" si="295"/>
        <v>0</v>
      </c>
    </row>
    <row r="506" spans="1:98" x14ac:dyDescent="0.15">
      <c r="A506" s="33" t="s">
        <v>1158</v>
      </c>
      <c r="B506" s="34" t="s">
        <v>1159</v>
      </c>
      <c r="C506" s="35" t="s">
        <v>170</v>
      </c>
      <c r="D506" s="35" t="s">
        <v>52</v>
      </c>
      <c r="E506" s="9"/>
      <c r="F506" s="36"/>
      <c r="G506" s="33">
        <v>85</v>
      </c>
      <c r="H506" s="9">
        <v>44</v>
      </c>
      <c r="I506" s="9">
        <v>41</v>
      </c>
      <c r="J506" s="9">
        <v>53</v>
      </c>
      <c r="K506" s="9">
        <v>39</v>
      </c>
      <c r="L506" s="9">
        <v>22</v>
      </c>
      <c r="M506" s="4">
        <f t="shared" si="259"/>
        <v>284</v>
      </c>
      <c r="N506" s="33"/>
      <c r="O506" s="9">
        <f>IF($D506="理科",IF(AND($M506&gt;='高考-分数线'!$C$2,$G506&gt;='高考-分数线'!$D$2),36,IF($G506&gt;='高考-分数线'!$D$2,18,0)),IF($D506="文科",IF(AND($M506&gt;='高考-分数线'!$C$3,$G506&gt;='高考-分数线'!$D$3),36,IF($G506&gt;='高考-分数线'!$D$3,18,0))))</f>
        <v>0</v>
      </c>
      <c r="P506" s="9">
        <f>IF($D506="理科",IF(AND($M506&gt;='高考-分数线'!$C$2,H506&gt;='高考-分数线'!$E$2),36,IF(H506&gt;='高考-分数线'!$E$2,18,0)),IF($D506="文科",IF(AND($M506&gt;='高考-分数线'!$C$3,H506&gt;='高考-分数线'!$E$3),36,IF(H506&gt;='高考-分数线'!$E$3,18,0))))</f>
        <v>0</v>
      </c>
      <c r="Q506" s="9">
        <f>IF($D506="理科",IF(AND($M506&gt;='高考-分数线'!$C$2,I506&gt;='高考-分数线'!$F$2),36,IF(I506&gt;='高考-分数线'!$F$2,18,0)),IF($D506="文科",IF(AND($M506&gt;='高考-分数线'!$C$3,I506&gt;='高考-分数线'!$F$3),36,IF(I506&gt;='高考-分数线'!$F$3,18,0))))</f>
        <v>0</v>
      </c>
      <c r="R506" s="9">
        <f>IF($D506="理科",IF(AND($M506&gt;='高考-分数线'!$C$2,J506&gt;='高考-分数线'!$G$2),36,IF(J506&gt;='高考-分数线'!$G$2,18,0)),IF($D506="文科",IF(AND($M506&gt;='高考-分数线'!$C$3,J506&gt;='高考-分数线'!$G$3),36,IF(J506&gt;='高考-分数线'!$G$3,18,0))))</f>
        <v>0</v>
      </c>
      <c r="S506" s="9">
        <f>IF($D506="理科",IF(AND($M506&gt;='高考-分数线'!$C$2,K506&gt;='高考-分数线'!$H$2),36,IF(K506&gt;='高考-分数线'!$H$2,18,0)),IF($D506="文科",IF(AND($M506&gt;='高考-分数线'!$C$3,K506&gt;='高考-分数线'!$H$3),36,IF(K506&gt;='高考-分数线'!$H$3,18,0))))</f>
        <v>0</v>
      </c>
      <c r="T506" s="9">
        <f>IF($D506="理科",IF(AND($M506&gt;='高考-分数线'!$C$2,L506&gt;='高考-分数线'!$I$2),36,IF(L506&gt;='高考-分数线'!$I$2,18,0)),IF($D506="文科",IF(AND($M506&gt;='高考-分数线'!$C$3,L506&gt;='高考-分数线'!$I$3),36,IF(L506&gt;='高考-分数线'!$I$3,18,0))))</f>
        <v>0</v>
      </c>
      <c r="U506" s="33"/>
      <c r="V506" s="54" t="s">
        <v>77</v>
      </c>
      <c r="W506" s="9">
        <f t="shared" si="260"/>
        <v>0</v>
      </c>
      <c r="X506" s="54" t="s">
        <v>81</v>
      </c>
      <c r="Y506" s="9">
        <f t="shared" si="261"/>
        <v>0</v>
      </c>
      <c r="Z506" s="54" t="s">
        <v>90</v>
      </c>
      <c r="AA506" s="9">
        <f t="shared" si="262"/>
        <v>0</v>
      </c>
      <c r="AB506" s="54" t="s">
        <v>123</v>
      </c>
      <c r="AC506" s="9">
        <f t="shared" si="263"/>
        <v>0</v>
      </c>
      <c r="AD506" s="54" t="s">
        <v>110</v>
      </c>
      <c r="AE506" s="9">
        <f t="shared" si="264"/>
        <v>0</v>
      </c>
      <c r="AF506" s="54" t="s">
        <v>103</v>
      </c>
      <c r="AG506" s="9">
        <f t="shared" si="265"/>
        <v>0</v>
      </c>
      <c r="AH506" s="9"/>
      <c r="AI506" s="9" t="s">
        <v>73</v>
      </c>
      <c r="AJ506" s="9">
        <f t="shared" si="266"/>
        <v>0</v>
      </c>
      <c r="AK506" s="55" t="s">
        <v>84</v>
      </c>
      <c r="AL506" s="9">
        <f t="shared" si="267"/>
        <v>0</v>
      </c>
      <c r="AM506" s="9" t="s">
        <v>85</v>
      </c>
      <c r="AN506" s="9">
        <f t="shared" si="268"/>
        <v>0</v>
      </c>
      <c r="AO506" s="54" t="s">
        <v>105</v>
      </c>
      <c r="AP506" s="9">
        <f t="shared" si="269"/>
        <v>0</v>
      </c>
      <c r="AQ506" s="54" t="s">
        <v>111</v>
      </c>
      <c r="AR506" s="9">
        <f t="shared" si="270"/>
        <v>0</v>
      </c>
      <c r="AS506" s="54" t="s">
        <v>103</v>
      </c>
      <c r="AT506" s="9">
        <f t="shared" si="271"/>
        <v>0</v>
      </c>
      <c r="AU506" s="9"/>
      <c r="AV506" s="54" t="s">
        <v>75</v>
      </c>
      <c r="AW506" s="9">
        <f t="shared" si="272"/>
        <v>0</v>
      </c>
      <c r="AX506" s="54" t="s">
        <v>84</v>
      </c>
      <c r="AY506" s="9">
        <f t="shared" si="273"/>
        <v>0</v>
      </c>
      <c r="AZ506" s="54" t="s">
        <v>87</v>
      </c>
      <c r="BA506" s="9">
        <f t="shared" si="274"/>
        <v>0</v>
      </c>
      <c r="BB506" s="54" t="s">
        <v>123</v>
      </c>
      <c r="BC506" s="9">
        <f t="shared" si="275"/>
        <v>0</v>
      </c>
      <c r="BD506" s="54" t="s">
        <v>133</v>
      </c>
      <c r="BE506" s="9">
        <f t="shared" si="276"/>
        <v>0</v>
      </c>
      <c r="BF506" s="54" t="s">
        <v>103</v>
      </c>
      <c r="BG506" s="9">
        <f t="shared" si="277"/>
        <v>0</v>
      </c>
      <c r="BH506" s="9"/>
      <c r="BI506" s="54" t="s">
        <v>75</v>
      </c>
      <c r="BJ506" s="9">
        <f t="shared" si="278"/>
        <v>0</v>
      </c>
      <c r="BK506" s="55" t="s">
        <v>84</v>
      </c>
      <c r="BL506" s="9">
        <f t="shared" si="279"/>
        <v>0</v>
      </c>
      <c r="BM506" s="54" t="s">
        <v>87</v>
      </c>
      <c r="BN506" s="9">
        <f t="shared" si="280"/>
        <v>0</v>
      </c>
      <c r="BO506" s="54" t="s">
        <v>123</v>
      </c>
      <c r="BP506" s="9">
        <f t="shared" si="281"/>
        <v>0</v>
      </c>
      <c r="BQ506" s="54" t="s">
        <v>133</v>
      </c>
      <c r="BR506" s="9">
        <f t="shared" si="282"/>
        <v>0</v>
      </c>
      <c r="BS506" s="54" t="s">
        <v>103</v>
      </c>
      <c r="BT506" s="9">
        <f t="shared" si="283"/>
        <v>0</v>
      </c>
      <c r="BU506" s="9"/>
      <c r="BV506" s="54" t="s">
        <v>136</v>
      </c>
      <c r="BW506" s="9">
        <f t="shared" si="284"/>
        <v>0</v>
      </c>
      <c r="BX506" s="55" t="s">
        <v>80</v>
      </c>
      <c r="BY506" s="9">
        <f t="shared" si="285"/>
        <v>0</v>
      </c>
      <c r="BZ506" s="54" t="s">
        <v>90</v>
      </c>
      <c r="CA506" s="9">
        <f t="shared" si="286"/>
        <v>0</v>
      </c>
      <c r="CB506" s="54" t="s">
        <v>105</v>
      </c>
      <c r="CC506" s="9">
        <f t="shared" si="287"/>
        <v>0</v>
      </c>
      <c r="CD506" s="54" t="s">
        <v>108</v>
      </c>
      <c r="CE506" s="9">
        <f t="shared" si="288"/>
        <v>0</v>
      </c>
      <c r="CF506" s="54" t="s">
        <v>126</v>
      </c>
      <c r="CG506" s="9">
        <f t="shared" si="289"/>
        <v>0</v>
      </c>
      <c r="CH506" s="9"/>
      <c r="CI506" s="54" t="s">
        <v>136</v>
      </c>
      <c r="CJ506" s="9">
        <f t="shared" si="290"/>
        <v>0</v>
      </c>
      <c r="CK506" s="55" t="s">
        <v>80</v>
      </c>
      <c r="CL506" s="9">
        <f t="shared" si="291"/>
        <v>0</v>
      </c>
      <c r="CM506" s="54" t="s">
        <v>90</v>
      </c>
      <c r="CN506" s="9">
        <f t="shared" si="292"/>
        <v>0</v>
      </c>
      <c r="CO506" s="54" t="s">
        <v>105</v>
      </c>
      <c r="CP506" s="9">
        <f t="shared" si="293"/>
        <v>0</v>
      </c>
      <c r="CQ506" s="54" t="s">
        <v>108</v>
      </c>
      <c r="CR506" s="9">
        <f t="shared" si="294"/>
        <v>0</v>
      </c>
      <c r="CS506" s="54" t="s">
        <v>126</v>
      </c>
      <c r="CT506" s="9">
        <f t="shared" si="295"/>
        <v>0</v>
      </c>
    </row>
    <row r="507" spans="1:98" x14ac:dyDescent="0.15">
      <c r="A507" s="33" t="s">
        <v>1160</v>
      </c>
      <c r="B507" s="34" t="s">
        <v>1161</v>
      </c>
      <c r="C507" s="35" t="s">
        <v>648</v>
      </c>
      <c r="D507" s="35" t="s">
        <v>52</v>
      </c>
      <c r="E507" s="9"/>
      <c r="F507" s="36"/>
      <c r="G507" s="33">
        <v>84</v>
      </c>
      <c r="H507" s="9">
        <v>49</v>
      </c>
      <c r="I507" s="9">
        <v>31</v>
      </c>
      <c r="J507" s="9">
        <v>43.5</v>
      </c>
      <c r="K507" s="9">
        <v>42.5</v>
      </c>
      <c r="L507" s="9">
        <v>33</v>
      </c>
      <c r="M507" s="4">
        <f t="shared" si="259"/>
        <v>283</v>
      </c>
      <c r="N507" s="33"/>
      <c r="O507" s="9">
        <f>IF($D507="理科",IF(AND($M507&gt;='高考-分数线'!$C$2,$G507&gt;='高考-分数线'!$D$2),36,IF($G507&gt;='高考-分数线'!$D$2,18,0)),IF($D507="文科",IF(AND($M507&gt;='高考-分数线'!$C$3,$G507&gt;='高考-分数线'!$D$3),36,IF($G507&gt;='高考-分数线'!$D$3,18,0))))</f>
        <v>0</v>
      </c>
      <c r="P507" s="9">
        <f>IF($D507="理科",IF(AND($M507&gt;='高考-分数线'!$C$2,H507&gt;='高考-分数线'!$E$2),36,IF(H507&gt;='高考-分数线'!$E$2,18,0)),IF($D507="文科",IF(AND($M507&gt;='高考-分数线'!$C$3,H507&gt;='高考-分数线'!$E$3),36,IF(H507&gt;='高考-分数线'!$E$3,18,0))))</f>
        <v>0</v>
      </c>
      <c r="Q507" s="9">
        <f>IF($D507="理科",IF(AND($M507&gt;='高考-分数线'!$C$2,I507&gt;='高考-分数线'!$F$2),36,IF(I507&gt;='高考-分数线'!$F$2,18,0)),IF($D507="文科",IF(AND($M507&gt;='高考-分数线'!$C$3,I507&gt;='高考-分数线'!$F$3),36,IF(I507&gt;='高考-分数线'!$F$3,18,0))))</f>
        <v>0</v>
      </c>
      <c r="R507" s="9">
        <f>IF($D507="理科",IF(AND($M507&gt;='高考-分数线'!$C$2,J507&gt;='高考-分数线'!$G$2),36,IF(J507&gt;='高考-分数线'!$G$2,18,0)),IF($D507="文科",IF(AND($M507&gt;='高考-分数线'!$C$3,J507&gt;='高考-分数线'!$G$3),36,IF(J507&gt;='高考-分数线'!$G$3,18,0))))</f>
        <v>0</v>
      </c>
      <c r="S507" s="9">
        <f>IF($D507="理科",IF(AND($M507&gt;='高考-分数线'!$C$2,K507&gt;='高考-分数线'!$H$2),36,IF(K507&gt;='高考-分数线'!$H$2,18,0)),IF($D507="文科",IF(AND($M507&gt;='高考-分数线'!$C$3,K507&gt;='高考-分数线'!$H$3),36,IF(K507&gt;='高考-分数线'!$H$3,18,0))))</f>
        <v>0</v>
      </c>
      <c r="T507" s="9">
        <f>IF($D507="理科",IF(AND($M507&gt;='高考-分数线'!$C$2,L507&gt;='高考-分数线'!$I$2),36,IF(L507&gt;='高考-分数线'!$I$2,18,0)),IF($D507="文科",IF(AND($M507&gt;='高考-分数线'!$C$3,L507&gt;='高考-分数线'!$I$3),36,IF(L507&gt;='高考-分数线'!$I$3,18,0))))</f>
        <v>0</v>
      </c>
      <c r="U507" s="33"/>
      <c r="V507" s="54" t="s">
        <v>77</v>
      </c>
      <c r="W507" s="9">
        <f t="shared" si="260"/>
        <v>0</v>
      </c>
      <c r="X507" s="54" t="s">
        <v>81</v>
      </c>
      <c r="Y507" s="9">
        <f t="shared" si="261"/>
        <v>0</v>
      </c>
      <c r="Z507" s="54" t="s">
        <v>90</v>
      </c>
      <c r="AA507" s="9">
        <f t="shared" si="262"/>
        <v>0</v>
      </c>
      <c r="AB507" s="54" t="s">
        <v>123</v>
      </c>
      <c r="AC507" s="9">
        <f t="shared" si="263"/>
        <v>0</v>
      </c>
      <c r="AD507" s="54" t="s">
        <v>110</v>
      </c>
      <c r="AE507" s="9">
        <f t="shared" si="264"/>
        <v>0</v>
      </c>
      <c r="AF507" s="54" t="s">
        <v>103</v>
      </c>
      <c r="AG507" s="9">
        <f t="shared" si="265"/>
        <v>0</v>
      </c>
      <c r="AH507" s="9"/>
      <c r="AI507" s="9" t="s">
        <v>73</v>
      </c>
      <c r="AJ507" s="9">
        <f t="shared" si="266"/>
        <v>0</v>
      </c>
      <c r="AK507" s="55" t="s">
        <v>79</v>
      </c>
      <c r="AL507" s="9">
        <f t="shared" si="267"/>
        <v>0</v>
      </c>
      <c r="AM507" s="9" t="s">
        <v>85</v>
      </c>
      <c r="AN507" s="9">
        <f t="shared" si="268"/>
        <v>0</v>
      </c>
      <c r="AO507" s="54" t="s">
        <v>105</v>
      </c>
      <c r="AP507" s="9">
        <f t="shared" si="269"/>
        <v>0</v>
      </c>
      <c r="AQ507" s="54" t="s">
        <v>111</v>
      </c>
      <c r="AR507" s="9">
        <f t="shared" si="270"/>
        <v>0</v>
      </c>
      <c r="AS507" s="54" t="s">
        <v>103</v>
      </c>
      <c r="AT507" s="9">
        <f t="shared" si="271"/>
        <v>0</v>
      </c>
      <c r="AU507" s="9"/>
      <c r="AV507" s="54" t="s">
        <v>73</v>
      </c>
      <c r="AW507" s="9">
        <f t="shared" si="272"/>
        <v>0</v>
      </c>
      <c r="AX507" s="54" t="s">
        <v>132</v>
      </c>
      <c r="AY507" s="9">
        <f t="shared" si="273"/>
        <v>0</v>
      </c>
      <c r="AZ507" s="54" t="s">
        <v>86</v>
      </c>
      <c r="BA507" s="9">
        <f t="shared" si="274"/>
        <v>0</v>
      </c>
      <c r="BB507" s="54" t="s">
        <v>105</v>
      </c>
      <c r="BC507" s="9">
        <f t="shared" si="275"/>
        <v>0</v>
      </c>
      <c r="BD507" s="54" t="s">
        <v>111</v>
      </c>
      <c r="BE507" s="9">
        <f t="shared" si="276"/>
        <v>0</v>
      </c>
      <c r="BF507" s="54" t="s">
        <v>112</v>
      </c>
      <c r="BG507" s="9">
        <f t="shared" si="277"/>
        <v>0</v>
      </c>
      <c r="BH507" s="9"/>
      <c r="BI507" s="54" t="s">
        <v>73</v>
      </c>
      <c r="BJ507" s="9">
        <f t="shared" si="278"/>
        <v>0</v>
      </c>
      <c r="BK507" s="55" t="s">
        <v>132</v>
      </c>
      <c r="BL507" s="9">
        <f t="shared" si="279"/>
        <v>0</v>
      </c>
      <c r="BM507" s="54" t="s">
        <v>86</v>
      </c>
      <c r="BN507" s="9">
        <f t="shared" si="280"/>
        <v>0</v>
      </c>
      <c r="BO507" s="54" t="s">
        <v>105</v>
      </c>
      <c r="BP507" s="9">
        <f t="shared" si="281"/>
        <v>0</v>
      </c>
      <c r="BQ507" s="54" t="s">
        <v>111</v>
      </c>
      <c r="BR507" s="9">
        <f t="shared" si="282"/>
        <v>0</v>
      </c>
      <c r="BS507" s="54" t="s">
        <v>112</v>
      </c>
      <c r="BT507" s="9">
        <f t="shared" si="283"/>
        <v>0</v>
      </c>
      <c r="BU507" s="9"/>
      <c r="BV507" s="54" t="s">
        <v>136</v>
      </c>
      <c r="BW507" s="9">
        <f t="shared" si="284"/>
        <v>0</v>
      </c>
      <c r="BX507" s="55" t="s">
        <v>80</v>
      </c>
      <c r="BY507" s="9">
        <f t="shared" si="285"/>
        <v>0</v>
      </c>
      <c r="BZ507" s="54" t="s">
        <v>90</v>
      </c>
      <c r="CA507" s="9">
        <f t="shared" si="286"/>
        <v>0</v>
      </c>
      <c r="CB507" s="54" t="s">
        <v>105</v>
      </c>
      <c r="CC507" s="9">
        <f t="shared" si="287"/>
        <v>0</v>
      </c>
      <c r="CD507" s="54" t="s">
        <v>108</v>
      </c>
      <c r="CE507" s="9">
        <f t="shared" si="288"/>
        <v>0</v>
      </c>
      <c r="CF507" s="54" t="s">
        <v>126</v>
      </c>
      <c r="CG507" s="9">
        <f t="shared" si="289"/>
        <v>0</v>
      </c>
      <c r="CH507" s="9"/>
      <c r="CI507" s="54" t="s">
        <v>136</v>
      </c>
      <c r="CJ507" s="9">
        <f t="shared" si="290"/>
        <v>0</v>
      </c>
      <c r="CK507" s="55" t="s">
        <v>80</v>
      </c>
      <c r="CL507" s="9">
        <f t="shared" si="291"/>
        <v>0</v>
      </c>
      <c r="CM507" s="54" t="s">
        <v>90</v>
      </c>
      <c r="CN507" s="9">
        <f t="shared" si="292"/>
        <v>0</v>
      </c>
      <c r="CO507" s="54" t="s">
        <v>105</v>
      </c>
      <c r="CP507" s="9">
        <f t="shared" si="293"/>
        <v>0</v>
      </c>
      <c r="CQ507" s="54" t="s">
        <v>108</v>
      </c>
      <c r="CR507" s="9">
        <f t="shared" si="294"/>
        <v>0</v>
      </c>
      <c r="CS507" s="54" t="s">
        <v>126</v>
      </c>
      <c r="CT507" s="9">
        <f t="shared" si="295"/>
        <v>0</v>
      </c>
    </row>
    <row r="508" spans="1:98" x14ac:dyDescent="0.15">
      <c r="A508" s="33" t="s">
        <v>677</v>
      </c>
      <c r="B508" s="34" t="s">
        <v>1162</v>
      </c>
      <c r="C508" s="35" t="s">
        <v>170</v>
      </c>
      <c r="D508" s="35" t="s">
        <v>52</v>
      </c>
      <c r="E508" s="9"/>
      <c r="F508" s="36"/>
      <c r="G508" s="33">
        <v>85</v>
      </c>
      <c r="H508" s="9">
        <v>15</v>
      </c>
      <c r="I508" s="9">
        <v>77</v>
      </c>
      <c r="J508" s="9">
        <v>38.5</v>
      </c>
      <c r="K508" s="9">
        <v>43</v>
      </c>
      <c r="L508" s="9">
        <v>23.5</v>
      </c>
      <c r="M508" s="4">
        <f t="shared" si="259"/>
        <v>282</v>
      </c>
      <c r="N508" s="33"/>
      <c r="O508" s="9">
        <f>IF($D508="理科",IF(AND($M508&gt;='高考-分数线'!$C$2,$G508&gt;='高考-分数线'!$D$2),36,IF($G508&gt;='高考-分数线'!$D$2,18,0)),IF($D508="文科",IF(AND($M508&gt;='高考-分数线'!$C$3,$G508&gt;='高考-分数线'!$D$3),36,IF($G508&gt;='高考-分数线'!$D$3,18,0))))</f>
        <v>0</v>
      </c>
      <c r="P508" s="9">
        <f>IF($D508="理科",IF(AND($M508&gt;='高考-分数线'!$C$2,H508&gt;='高考-分数线'!$E$2),36,IF(H508&gt;='高考-分数线'!$E$2,18,0)),IF($D508="文科",IF(AND($M508&gt;='高考-分数线'!$C$3,H508&gt;='高考-分数线'!$E$3),36,IF(H508&gt;='高考-分数线'!$E$3,18,0))))</f>
        <v>0</v>
      </c>
      <c r="Q508" s="9">
        <f>IF($D508="理科",IF(AND($M508&gt;='高考-分数线'!$C$2,I508&gt;='高考-分数线'!$F$2),36,IF(I508&gt;='高考-分数线'!$F$2,18,0)),IF($D508="文科",IF(AND($M508&gt;='高考-分数线'!$C$3,I508&gt;='高考-分数线'!$F$3),36,IF(I508&gt;='高考-分数线'!$F$3,18,0))))</f>
        <v>0</v>
      </c>
      <c r="R508" s="9">
        <f>IF($D508="理科",IF(AND($M508&gt;='高考-分数线'!$C$2,J508&gt;='高考-分数线'!$G$2),36,IF(J508&gt;='高考-分数线'!$G$2,18,0)),IF($D508="文科",IF(AND($M508&gt;='高考-分数线'!$C$3,J508&gt;='高考-分数线'!$G$3),36,IF(J508&gt;='高考-分数线'!$G$3,18,0))))</f>
        <v>0</v>
      </c>
      <c r="S508" s="9">
        <f>IF($D508="理科",IF(AND($M508&gt;='高考-分数线'!$C$2,K508&gt;='高考-分数线'!$H$2),36,IF(K508&gt;='高考-分数线'!$H$2,18,0)),IF($D508="文科",IF(AND($M508&gt;='高考-分数线'!$C$3,K508&gt;='高考-分数线'!$H$3),36,IF(K508&gt;='高考-分数线'!$H$3,18,0))))</f>
        <v>0</v>
      </c>
      <c r="T508" s="9">
        <f>IF($D508="理科",IF(AND($M508&gt;='高考-分数线'!$C$2,L508&gt;='高考-分数线'!$I$2),36,IF(L508&gt;='高考-分数线'!$I$2,18,0)),IF($D508="文科",IF(AND($M508&gt;='高考-分数线'!$C$3,L508&gt;='高考-分数线'!$I$3),36,IF(L508&gt;='高考-分数线'!$I$3,18,0))))</f>
        <v>0</v>
      </c>
      <c r="U508" s="33"/>
      <c r="V508" s="54" t="s">
        <v>75</v>
      </c>
      <c r="W508" s="9">
        <f t="shared" si="260"/>
        <v>0</v>
      </c>
      <c r="X508" s="54" t="s">
        <v>80</v>
      </c>
      <c r="Y508" s="9">
        <f t="shared" si="261"/>
        <v>0</v>
      </c>
      <c r="Z508" s="54" t="s">
        <v>89</v>
      </c>
      <c r="AA508" s="9">
        <f t="shared" si="262"/>
        <v>0</v>
      </c>
      <c r="AB508" s="54" t="s">
        <v>123</v>
      </c>
      <c r="AC508" s="9">
        <f t="shared" si="263"/>
        <v>0</v>
      </c>
      <c r="AD508" s="54" t="s">
        <v>111</v>
      </c>
      <c r="AE508" s="9">
        <f t="shared" si="264"/>
        <v>0</v>
      </c>
      <c r="AF508" s="54" t="s">
        <v>103</v>
      </c>
      <c r="AG508" s="9">
        <f t="shared" si="265"/>
        <v>0</v>
      </c>
      <c r="AH508" s="9"/>
      <c r="AI508" s="9" t="s">
        <v>73</v>
      </c>
      <c r="AJ508" s="9">
        <f t="shared" si="266"/>
        <v>0</v>
      </c>
      <c r="AK508" s="55" t="s">
        <v>79</v>
      </c>
      <c r="AL508" s="9">
        <f t="shared" si="267"/>
        <v>0</v>
      </c>
      <c r="AM508" s="9" t="s">
        <v>85</v>
      </c>
      <c r="AN508" s="9">
        <f t="shared" si="268"/>
        <v>0</v>
      </c>
      <c r="AO508" s="54" t="s">
        <v>105</v>
      </c>
      <c r="AP508" s="9">
        <f t="shared" si="269"/>
        <v>0</v>
      </c>
      <c r="AQ508" s="54" t="s">
        <v>110</v>
      </c>
      <c r="AR508" s="9">
        <f t="shared" si="270"/>
        <v>0</v>
      </c>
      <c r="AS508" s="54" t="s">
        <v>103</v>
      </c>
      <c r="AT508" s="9">
        <f t="shared" si="271"/>
        <v>0</v>
      </c>
      <c r="AU508" s="9"/>
      <c r="AV508" s="54" t="s">
        <v>73</v>
      </c>
      <c r="AW508" s="9">
        <f t="shared" si="272"/>
        <v>0</v>
      </c>
      <c r="AX508" s="54" t="s">
        <v>132</v>
      </c>
      <c r="AY508" s="9">
        <f t="shared" si="273"/>
        <v>0</v>
      </c>
      <c r="AZ508" s="54" t="s">
        <v>86</v>
      </c>
      <c r="BA508" s="9">
        <f t="shared" si="274"/>
        <v>0</v>
      </c>
      <c r="BB508" s="54" t="s">
        <v>123</v>
      </c>
      <c r="BC508" s="9">
        <f t="shared" si="275"/>
        <v>0</v>
      </c>
      <c r="BD508" s="54" t="s">
        <v>133</v>
      </c>
      <c r="BE508" s="9">
        <f t="shared" si="276"/>
        <v>0</v>
      </c>
      <c r="BF508" s="54" t="s">
        <v>103</v>
      </c>
      <c r="BG508" s="9">
        <f t="shared" si="277"/>
        <v>0</v>
      </c>
      <c r="BH508" s="9"/>
      <c r="BI508" s="54" t="s">
        <v>73</v>
      </c>
      <c r="BJ508" s="9">
        <f t="shared" si="278"/>
        <v>0</v>
      </c>
      <c r="BK508" s="55" t="s">
        <v>132</v>
      </c>
      <c r="BL508" s="9">
        <f t="shared" si="279"/>
        <v>0</v>
      </c>
      <c r="BM508" s="54" t="s">
        <v>86</v>
      </c>
      <c r="BN508" s="9">
        <f t="shared" si="280"/>
        <v>0</v>
      </c>
      <c r="BO508" s="54" t="s">
        <v>123</v>
      </c>
      <c r="BP508" s="9">
        <f t="shared" si="281"/>
        <v>0</v>
      </c>
      <c r="BQ508" s="54" t="s">
        <v>133</v>
      </c>
      <c r="BR508" s="9">
        <f t="shared" si="282"/>
        <v>0</v>
      </c>
      <c r="BS508" s="54" t="s">
        <v>103</v>
      </c>
      <c r="BT508" s="9">
        <f t="shared" si="283"/>
        <v>0</v>
      </c>
      <c r="BU508" s="9"/>
      <c r="BV508" s="54" t="s">
        <v>75</v>
      </c>
      <c r="BW508" s="9">
        <f t="shared" si="284"/>
        <v>0</v>
      </c>
      <c r="BX508" s="55" t="s">
        <v>139</v>
      </c>
      <c r="BY508" s="9">
        <f t="shared" si="285"/>
        <v>0</v>
      </c>
      <c r="BZ508" s="54" t="s">
        <v>89</v>
      </c>
      <c r="CA508" s="9">
        <f t="shared" si="286"/>
        <v>0</v>
      </c>
      <c r="CB508" s="54" t="s">
        <v>123</v>
      </c>
      <c r="CC508" s="9">
        <f t="shared" si="287"/>
        <v>0</v>
      </c>
      <c r="CD508" s="54" t="s">
        <v>111</v>
      </c>
      <c r="CE508" s="9">
        <f t="shared" si="288"/>
        <v>0</v>
      </c>
      <c r="CF508" s="54" t="s">
        <v>126</v>
      </c>
      <c r="CG508" s="9">
        <f t="shared" si="289"/>
        <v>0</v>
      </c>
      <c r="CH508" s="9"/>
      <c r="CI508" s="54" t="s">
        <v>75</v>
      </c>
      <c r="CJ508" s="9">
        <f t="shared" si="290"/>
        <v>0</v>
      </c>
      <c r="CK508" s="55" t="s">
        <v>139</v>
      </c>
      <c r="CL508" s="9">
        <f t="shared" si="291"/>
        <v>0</v>
      </c>
      <c r="CM508" s="54" t="s">
        <v>89</v>
      </c>
      <c r="CN508" s="9">
        <f t="shared" si="292"/>
        <v>0</v>
      </c>
      <c r="CO508" s="54" t="s">
        <v>123</v>
      </c>
      <c r="CP508" s="9">
        <f t="shared" si="293"/>
        <v>0</v>
      </c>
      <c r="CQ508" s="54" t="s">
        <v>111</v>
      </c>
      <c r="CR508" s="9">
        <f t="shared" si="294"/>
        <v>0</v>
      </c>
      <c r="CS508" s="54" t="s">
        <v>126</v>
      </c>
      <c r="CT508" s="9">
        <f t="shared" si="295"/>
        <v>0</v>
      </c>
    </row>
    <row r="509" spans="1:98" x14ac:dyDescent="0.15">
      <c r="A509" s="33" t="s">
        <v>1163</v>
      </c>
      <c r="B509" s="34" t="s">
        <v>1164</v>
      </c>
      <c r="C509" s="35" t="s">
        <v>170</v>
      </c>
      <c r="D509" s="35" t="s">
        <v>52</v>
      </c>
      <c r="E509" s="9"/>
      <c r="F509" s="36"/>
      <c r="G509" s="33">
        <v>87</v>
      </c>
      <c r="H509" s="9">
        <v>14</v>
      </c>
      <c r="I509" s="9">
        <v>67</v>
      </c>
      <c r="J509" s="9">
        <v>32.5</v>
      </c>
      <c r="K509" s="9">
        <v>44.5</v>
      </c>
      <c r="L509" s="9">
        <v>34</v>
      </c>
      <c r="M509" s="4">
        <f t="shared" si="259"/>
        <v>279</v>
      </c>
      <c r="N509" s="33"/>
      <c r="O509" s="9">
        <f>IF($D509="理科",IF(AND($M509&gt;='高考-分数线'!$C$2,$G509&gt;='高考-分数线'!$D$2),36,IF($G509&gt;='高考-分数线'!$D$2,18,0)),IF($D509="文科",IF(AND($M509&gt;='高考-分数线'!$C$3,$G509&gt;='高考-分数线'!$D$3),36,IF($G509&gt;='高考-分数线'!$D$3,18,0))))</f>
        <v>0</v>
      </c>
      <c r="P509" s="9">
        <f>IF($D509="理科",IF(AND($M509&gt;='高考-分数线'!$C$2,H509&gt;='高考-分数线'!$E$2),36,IF(H509&gt;='高考-分数线'!$E$2,18,0)),IF($D509="文科",IF(AND($M509&gt;='高考-分数线'!$C$3,H509&gt;='高考-分数线'!$E$3),36,IF(H509&gt;='高考-分数线'!$E$3,18,0))))</f>
        <v>0</v>
      </c>
      <c r="Q509" s="9">
        <f>IF($D509="理科",IF(AND($M509&gt;='高考-分数线'!$C$2,I509&gt;='高考-分数线'!$F$2),36,IF(I509&gt;='高考-分数线'!$F$2,18,0)),IF($D509="文科",IF(AND($M509&gt;='高考-分数线'!$C$3,I509&gt;='高考-分数线'!$F$3),36,IF(I509&gt;='高考-分数线'!$F$3,18,0))))</f>
        <v>0</v>
      </c>
      <c r="R509" s="9">
        <f>IF($D509="理科",IF(AND($M509&gt;='高考-分数线'!$C$2,J509&gt;='高考-分数线'!$G$2),36,IF(J509&gt;='高考-分数线'!$G$2,18,0)),IF($D509="文科",IF(AND($M509&gt;='高考-分数线'!$C$3,J509&gt;='高考-分数线'!$G$3),36,IF(J509&gt;='高考-分数线'!$G$3,18,0))))</f>
        <v>0</v>
      </c>
      <c r="S509" s="9">
        <f>IF($D509="理科",IF(AND($M509&gt;='高考-分数线'!$C$2,K509&gt;='高考-分数线'!$H$2),36,IF(K509&gt;='高考-分数线'!$H$2,18,0)),IF($D509="文科",IF(AND($M509&gt;='高考-分数线'!$C$3,K509&gt;='高考-分数线'!$H$3),36,IF(K509&gt;='高考-分数线'!$H$3,18,0))))</f>
        <v>0</v>
      </c>
      <c r="T509" s="9">
        <f>IF($D509="理科",IF(AND($M509&gt;='高考-分数线'!$C$2,L509&gt;='高考-分数线'!$I$2),36,IF(L509&gt;='高考-分数线'!$I$2,18,0)),IF($D509="文科",IF(AND($M509&gt;='高考-分数线'!$C$3,L509&gt;='高考-分数线'!$I$3),36,IF(L509&gt;='高考-分数线'!$I$3,18,0))))</f>
        <v>0</v>
      </c>
      <c r="U509" s="33"/>
      <c r="V509" s="54" t="s">
        <v>75</v>
      </c>
      <c r="W509" s="9">
        <f t="shared" si="260"/>
        <v>0</v>
      </c>
      <c r="X509" s="54" t="s">
        <v>81</v>
      </c>
      <c r="Y509" s="9">
        <f t="shared" si="261"/>
        <v>0</v>
      </c>
      <c r="Z509" s="54" t="s">
        <v>87</v>
      </c>
      <c r="AA509" s="9">
        <f t="shared" si="262"/>
        <v>0</v>
      </c>
      <c r="AB509" s="54" t="s">
        <v>105</v>
      </c>
      <c r="AC509" s="9">
        <f t="shared" si="263"/>
        <v>0</v>
      </c>
      <c r="AD509" s="54" t="s">
        <v>111</v>
      </c>
      <c r="AE509" s="9">
        <f t="shared" si="264"/>
        <v>0</v>
      </c>
      <c r="AF509" s="54" t="s">
        <v>103</v>
      </c>
      <c r="AG509" s="9">
        <f t="shared" si="265"/>
        <v>0</v>
      </c>
      <c r="AH509" s="9"/>
      <c r="AI509" s="9" t="s">
        <v>75</v>
      </c>
      <c r="AJ509" s="9">
        <f t="shared" si="266"/>
        <v>0</v>
      </c>
      <c r="AK509" s="55" t="s">
        <v>80</v>
      </c>
      <c r="AL509" s="9">
        <f t="shared" si="267"/>
        <v>0</v>
      </c>
      <c r="AM509" s="9" t="s">
        <v>90</v>
      </c>
      <c r="AN509" s="9">
        <f t="shared" si="268"/>
        <v>0</v>
      </c>
      <c r="AO509" s="54" t="s">
        <v>123</v>
      </c>
      <c r="AP509" s="9">
        <f t="shared" si="269"/>
        <v>0</v>
      </c>
      <c r="AQ509" s="54" t="s">
        <v>111</v>
      </c>
      <c r="AR509" s="9">
        <f t="shared" si="270"/>
        <v>0</v>
      </c>
      <c r="AS509" s="54" t="s">
        <v>103</v>
      </c>
      <c r="AT509" s="9">
        <f t="shared" si="271"/>
        <v>0</v>
      </c>
      <c r="AU509" s="9"/>
      <c r="AV509" s="54" t="s">
        <v>75</v>
      </c>
      <c r="AW509" s="9">
        <f t="shared" si="272"/>
        <v>0</v>
      </c>
      <c r="AX509" s="54" t="s">
        <v>79</v>
      </c>
      <c r="AY509" s="9">
        <f t="shared" si="273"/>
        <v>0</v>
      </c>
      <c r="AZ509" s="54" t="s">
        <v>87</v>
      </c>
      <c r="BA509" s="9">
        <f t="shared" si="274"/>
        <v>0</v>
      </c>
      <c r="BB509" s="54" t="s">
        <v>123</v>
      </c>
      <c r="BC509" s="9">
        <f t="shared" si="275"/>
        <v>0</v>
      </c>
      <c r="BD509" s="54" t="s">
        <v>133</v>
      </c>
      <c r="BE509" s="9">
        <f t="shared" si="276"/>
        <v>0</v>
      </c>
      <c r="BF509" s="54" t="s">
        <v>103</v>
      </c>
      <c r="BG509" s="9">
        <f t="shared" si="277"/>
        <v>0</v>
      </c>
      <c r="BH509" s="9"/>
      <c r="BI509" s="54" t="s">
        <v>75</v>
      </c>
      <c r="BJ509" s="9">
        <f t="shared" si="278"/>
        <v>0</v>
      </c>
      <c r="BK509" s="55" t="s">
        <v>79</v>
      </c>
      <c r="BL509" s="9">
        <f t="shared" si="279"/>
        <v>0</v>
      </c>
      <c r="BM509" s="54" t="s">
        <v>87</v>
      </c>
      <c r="BN509" s="9">
        <f t="shared" si="280"/>
        <v>0</v>
      </c>
      <c r="BO509" s="54" t="s">
        <v>123</v>
      </c>
      <c r="BP509" s="9">
        <f t="shared" si="281"/>
        <v>0</v>
      </c>
      <c r="BQ509" s="54" t="s">
        <v>133</v>
      </c>
      <c r="BR509" s="9">
        <f t="shared" si="282"/>
        <v>0</v>
      </c>
      <c r="BS509" s="54" t="s">
        <v>103</v>
      </c>
      <c r="BT509" s="9">
        <f t="shared" si="283"/>
        <v>0</v>
      </c>
      <c r="BU509" s="9"/>
      <c r="BV509" s="54" t="s">
        <v>73</v>
      </c>
      <c r="BW509" s="9">
        <f t="shared" si="284"/>
        <v>0</v>
      </c>
      <c r="BX509" s="55" t="s">
        <v>84</v>
      </c>
      <c r="BY509" s="9">
        <f t="shared" si="285"/>
        <v>0</v>
      </c>
      <c r="BZ509" s="54" t="s">
        <v>85</v>
      </c>
      <c r="CA509" s="9">
        <f t="shared" si="286"/>
        <v>0</v>
      </c>
      <c r="CB509" s="54" t="s">
        <v>105</v>
      </c>
      <c r="CC509" s="9">
        <f t="shared" si="287"/>
        <v>0</v>
      </c>
      <c r="CD509" s="54" t="s">
        <v>108</v>
      </c>
      <c r="CE509" s="9">
        <f t="shared" si="288"/>
        <v>0</v>
      </c>
      <c r="CF509" s="54" t="s">
        <v>112</v>
      </c>
      <c r="CG509" s="9">
        <f t="shared" si="289"/>
        <v>0</v>
      </c>
      <c r="CH509" s="9"/>
      <c r="CI509" s="54" t="s">
        <v>73</v>
      </c>
      <c r="CJ509" s="9">
        <f t="shared" si="290"/>
        <v>0</v>
      </c>
      <c r="CK509" s="55" t="s">
        <v>84</v>
      </c>
      <c r="CL509" s="9">
        <f t="shared" si="291"/>
        <v>0</v>
      </c>
      <c r="CM509" s="54" t="s">
        <v>85</v>
      </c>
      <c r="CN509" s="9">
        <f t="shared" si="292"/>
        <v>0</v>
      </c>
      <c r="CO509" s="54" t="s">
        <v>105</v>
      </c>
      <c r="CP509" s="9">
        <f t="shared" si="293"/>
        <v>0</v>
      </c>
      <c r="CQ509" s="54" t="s">
        <v>108</v>
      </c>
      <c r="CR509" s="9">
        <f t="shared" si="294"/>
        <v>0</v>
      </c>
      <c r="CS509" s="54" t="s">
        <v>112</v>
      </c>
      <c r="CT509" s="9">
        <f t="shared" si="295"/>
        <v>0</v>
      </c>
    </row>
    <row r="510" spans="1:98" x14ac:dyDescent="0.15">
      <c r="A510" s="33" t="s">
        <v>1165</v>
      </c>
      <c r="B510" s="34" t="s">
        <v>1166</v>
      </c>
      <c r="C510" s="35" t="s">
        <v>170</v>
      </c>
      <c r="D510" s="35" t="s">
        <v>52</v>
      </c>
      <c r="E510" s="9"/>
      <c r="F510" s="36"/>
      <c r="G510" s="33">
        <v>71</v>
      </c>
      <c r="H510" s="9">
        <v>40</v>
      </c>
      <c r="I510" s="9">
        <v>54</v>
      </c>
      <c r="J510" s="9">
        <v>41.5</v>
      </c>
      <c r="K510" s="9">
        <v>39</v>
      </c>
      <c r="L510" s="9">
        <v>32.5</v>
      </c>
      <c r="M510" s="4">
        <f t="shared" si="259"/>
        <v>278</v>
      </c>
      <c r="N510" s="33"/>
      <c r="O510" s="9">
        <f>IF($D510="理科",IF(AND($M510&gt;='高考-分数线'!$C$2,$G510&gt;='高考-分数线'!$D$2),36,IF($G510&gt;='高考-分数线'!$D$2,18,0)),IF($D510="文科",IF(AND($M510&gt;='高考-分数线'!$C$3,$G510&gt;='高考-分数线'!$D$3),36,IF($G510&gt;='高考-分数线'!$D$3,18,0))))</f>
        <v>0</v>
      </c>
      <c r="P510" s="9">
        <f>IF($D510="理科",IF(AND($M510&gt;='高考-分数线'!$C$2,H510&gt;='高考-分数线'!$E$2),36,IF(H510&gt;='高考-分数线'!$E$2,18,0)),IF($D510="文科",IF(AND($M510&gt;='高考-分数线'!$C$3,H510&gt;='高考-分数线'!$E$3),36,IF(H510&gt;='高考-分数线'!$E$3,18,0))))</f>
        <v>0</v>
      </c>
      <c r="Q510" s="9">
        <f>IF($D510="理科",IF(AND($M510&gt;='高考-分数线'!$C$2,I510&gt;='高考-分数线'!$F$2),36,IF(I510&gt;='高考-分数线'!$F$2,18,0)),IF($D510="文科",IF(AND($M510&gt;='高考-分数线'!$C$3,I510&gt;='高考-分数线'!$F$3),36,IF(I510&gt;='高考-分数线'!$F$3,18,0))))</f>
        <v>0</v>
      </c>
      <c r="R510" s="9">
        <f>IF($D510="理科",IF(AND($M510&gt;='高考-分数线'!$C$2,J510&gt;='高考-分数线'!$G$2),36,IF(J510&gt;='高考-分数线'!$G$2,18,0)),IF($D510="文科",IF(AND($M510&gt;='高考-分数线'!$C$3,J510&gt;='高考-分数线'!$G$3),36,IF(J510&gt;='高考-分数线'!$G$3,18,0))))</f>
        <v>0</v>
      </c>
      <c r="S510" s="9">
        <f>IF($D510="理科",IF(AND($M510&gt;='高考-分数线'!$C$2,K510&gt;='高考-分数线'!$H$2),36,IF(K510&gt;='高考-分数线'!$H$2,18,0)),IF($D510="文科",IF(AND($M510&gt;='高考-分数线'!$C$3,K510&gt;='高考-分数线'!$H$3),36,IF(K510&gt;='高考-分数线'!$H$3,18,0))))</f>
        <v>0</v>
      </c>
      <c r="T510" s="9">
        <f>IF($D510="理科",IF(AND($M510&gt;='高考-分数线'!$C$2,L510&gt;='高考-分数线'!$I$2),36,IF(L510&gt;='高考-分数线'!$I$2,18,0)),IF($D510="文科",IF(AND($M510&gt;='高考-分数线'!$C$3,L510&gt;='高考-分数线'!$I$3),36,IF(L510&gt;='高考-分数线'!$I$3,18,0))))</f>
        <v>0</v>
      </c>
      <c r="U510" s="33"/>
      <c r="V510" s="54" t="s">
        <v>75</v>
      </c>
      <c r="W510" s="9">
        <f t="shared" si="260"/>
        <v>0</v>
      </c>
      <c r="X510" s="54" t="s">
        <v>80</v>
      </c>
      <c r="Y510" s="9">
        <f t="shared" si="261"/>
        <v>0</v>
      </c>
      <c r="Z510" s="54" t="s">
        <v>89</v>
      </c>
      <c r="AA510" s="9">
        <f t="shared" si="262"/>
        <v>0</v>
      </c>
      <c r="AB510" s="54" t="s">
        <v>123</v>
      </c>
      <c r="AC510" s="9">
        <f t="shared" si="263"/>
        <v>0</v>
      </c>
      <c r="AD510" s="54" t="s">
        <v>111</v>
      </c>
      <c r="AE510" s="9">
        <f t="shared" si="264"/>
        <v>0</v>
      </c>
      <c r="AF510" s="54" t="s">
        <v>103</v>
      </c>
      <c r="AG510" s="9">
        <f t="shared" si="265"/>
        <v>0</v>
      </c>
      <c r="AH510" s="9"/>
      <c r="AI510" s="9" t="s">
        <v>76</v>
      </c>
      <c r="AJ510" s="9">
        <f t="shared" si="266"/>
        <v>0</v>
      </c>
      <c r="AK510" s="55" t="s">
        <v>80</v>
      </c>
      <c r="AL510" s="9">
        <f t="shared" si="267"/>
        <v>0</v>
      </c>
      <c r="AM510" s="9" t="s">
        <v>89</v>
      </c>
      <c r="AN510" s="9">
        <f t="shared" si="268"/>
        <v>0</v>
      </c>
      <c r="AO510" s="54" t="s">
        <v>123</v>
      </c>
      <c r="AP510" s="9">
        <f t="shared" si="269"/>
        <v>0</v>
      </c>
      <c r="AQ510" s="54" t="s">
        <v>110</v>
      </c>
      <c r="AR510" s="9">
        <f t="shared" si="270"/>
        <v>0</v>
      </c>
      <c r="AS510" s="54" t="s">
        <v>103</v>
      </c>
      <c r="AT510" s="9">
        <f t="shared" si="271"/>
        <v>0</v>
      </c>
      <c r="AU510" s="9"/>
      <c r="AV510" s="54" t="s">
        <v>77</v>
      </c>
      <c r="AW510" s="9">
        <f t="shared" si="272"/>
        <v>0</v>
      </c>
      <c r="AX510" s="54" t="s">
        <v>80</v>
      </c>
      <c r="AY510" s="9">
        <f t="shared" si="273"/>
        <v>0</v>
      </c>
      <c r="AZ510" s="54" t="s">
        <v>90</v>
      </c>
      <c r="BA510" s="9">
        <f t="shared" si="274"/>
        <v>0</v>
      </c>
      <c r="BB510" s="54" t="s">
        <v>123</v>
      </c>
      <c r="BC510" s="9">
        <f t="shared" si="275"/>
        <v>0</v>
      </c>
      <c r="BD510" s="54" t="s">
        <v>128</v>
      </c>
      <c r="BE510" s="9">
        <f t="shared" si="276"/>
        <v>0</v>
      </c>
      <c r="BF510" s="54" t="s">
        <v>126</v>
      </c>
      <c r="BG510" s="9">
        <f t="shared" si="277"/>
        <v>0</v>
      </c>
      <c r="BH510" s="9"/>
      <c r="BI510" s="54" t="s">
        <v>77</v>
      </c>
      <c r="BJ510" s="9">
        <f t="shared" si="278"/>
        <v>0</v>
      </c>
      <c r="BK510" s="55" t="s">
        <v>80</v>
      </c>
      <c r="BL510" s="9">
        <f t="shared" si="279"/>
        <v>0</v>
      </c>
      <c r="BM510" s="54" t="s">
        <v>90</v>
      </c>
      <c r="BN510" s="9">
        <f t="shared" si="280"/>
        <v>0</v>
      </c>
      <c r="BO510" s="54" t="s">
        <v>123</v>
      </c>
      <c r="BP510" s="9">
        <f t="shared" si="281"/>
        <v>0</v>
      </c>
      <c r="BQ510" s="54" t="s">
        <v>128</v>
      </c>
      <c r="BR510" s="9">
        <f t="shared" si="282"/>
        <v>0</v>
      </c>
      <c r="BS510" s="54" t="s">
        <v>126</v>
      </c>
      <c r="BT510" s="9">
        <f t="shared" si="283"/>
        <v>0</v>
      </c>
      <c r="BU510" s="9"/>
      <c r="BV510" s="54" t="s">
        <v>75</v>
      </c>
      <c r="BW510" s="9">
        <f t="shared" si="284"/>
        <v>0</v>
      </c>
      <c r="BX510" s="55" t="s">
        <v>139</v>
      </c>
      <c r="BY510" s="9">
        <f t="shared" si="285"/>
        <v>0</v>
      </c>
      <c r="BZ510" s="54" t="s">
        <v>89</v>
      </c>
      <c r="CA510" s="9">
        <f t="shared" si="286"/>
        <v>0</v>
      </c>
      <c r="CB510" s="54" t="s">
        <v>123</v>
      </c>
      <c r="CC510" s="9">
        <f t="shared" si="287"/>
        <v>0</v>
      </c>
      <c r="CD510" s="54" t="s">
        <v>111</v>
      </c>
      <c r="CE510" s="9">
        <f t="shared" si="288"/>
        <v>0</v>
      </c>
      <c r="CF510" s="54" t="s">
        <v>126</v>
      </c>
      <c r="CG510" s="9">
        <f t="shared" si="289"/>
        <v>0</v>
      </c>
      <c r="CH510" s="9"/>
      <c r="CI510" s="54" t="s">
        <v>75</v>
      </c>
      <c r="CJ510" s="9">
        <f t="shared" si="290"/>
        <v>0</v>
      </c>
      <c r="CK510" s="55" t="s">
        <v>139</v>
      </c>
      <c r="CL510" s="9">
        <f t="shared" si="291"/>
        <v>0</v>
      </c>
      <c r="CM510" s="54" t="s">
        <v>89</v>
      </c>
      <c r="CN510" s="9">
        <f t="shared" si="292"/>
        <v>0</v>
      </c>
      <c r="CO510" s="54" t="s">
        <v>123</v>
      </c>
      <c r="CP510" s="9">
        <f t="shared" si="293"/>
        <v>0</v>
      </c>
      <c r="CQ510" s="54" t="s">
        <v>111</v>
      </c>
      <c r="CR510" s="9">
        <f t="shared" si="294"/>
        <v>0</v>
      </c>
      <c r="CS510" s="54" t="s">
        <v>126</v>
      </c>
      <c r="CT510" s="9">
        <f t="shared" si="295"/>
        <v>0</v>
      </c>
    </row>
    <row r="511" spans="1:98" x14ac:dyDescent="0.15">
      <c r="A511" s="33" t="s">
        <v>1167</v>
      </c>
      <c r="B511" s="34" t="s">
        <v>1168</v>
      </c>
      <c r="C511" s="35" t="s">
        <v>170</v>
      </c>
      <c r="D511" s="35" t="s">
        <v>52</v>
      </c>
      <c r="E511" s="9"/>
      <c r="F511" s="36"/>
      <c r="G511" s="33">
        <v>73</v>
      </c>
      <c r="H511" s="9">
        <v>18</v>
      </c>
      <c r="I511" s="9">
        <v>81</v>
      </c>
      <c r="J511" s="9">
        <v>37</v>
      </c>
      <c r="K511" s="9">
        <v>40</v>
      </c>
      <c r="L511" s="9">
        <v>26</v>
      </c>
      <c r="M511" s="4">
        <f t="shared" si="259"/>
        <v>275</v>
      </c>
      <c r="N511" s="33"/>
      <c r="O511" s="9">
        <f>IF($D511="理科",IF(AND($M511&gt;='高考-分数线'!$C$2,$G511&gt;='高考-分数线'!$D$2),36,IF($G511&gt;='高考-分数线'!$D$2,18,0)),IF($D511="文科",IF(AND($M511&gt;='高考-分数线'!$C$3,$G511&gt;='高考-分数线'!$D$3),36,IF($G511&gt;='高考-分数线'!$D$3,18,0))))</f>
        <v>0</v>
      </c>
      <c r="P511" s="9">
        <f>IF($D511="理科",IF(AND($M511&gt;='高考-分数线'!$C$2,H511&gt;='高考-分数线'!$E$2),36,IF(H511&gt;='高考-分数线'!$E$2,18,0)),IF($D511="文科",IF(AND($M511&gt;='高考-分数线'!$C$3,H511&gt;='高考-分数线'!$E$3),36,IF(H511&gt;='高考-分数线'!$E$3,18,0))))</f>
        <v>0</v>
      </c>
      <c r="Q511" s="9">
        <f>IF($D511="理科",IF(AND($M511&gt;='高考-分数线'!$C$2,I511&gt;='高考-分数线'!$F$2),36,IF(I511&gt;='高考-分数线'!$F$2,18,0)),IF($D511="文科",IF(AND($M511&gt;='高考-分数线'!$C$3,I511&gt;='高考-分数线'!$F$3),36,IF(I511&gt;='高考-分数线'!$F$3,18,0))))</f>
        <v>0</v>
      </c>
      <c r="R511" s="9">
        <f>IF($D511="理科",IF(AND($M511&gt;='高考-分数线'!$C$2,J511&gt;='高考-分数线'!$G$2),36,IF(J511&gt;='高考-分数线'!$G$2,18,0)),IF($D511="文科",IF(AND($M511&gt;='高考-分数线'!$C$3,J511&gt;='高考-分数线'!$G$3),36,IF(J511&gt;='高考-分数线'!$G$3,18,0))))</f>
        <v>0</v>
      </c>
      <c r="S511" s="9">
        <f>IF($D511="理科",IF(AND($M511&gt;='高考-分数线'!$C$2,K511&gt;='高考-分数线'!$H$2),36,IF(K511&gt;='高考-分数线'!$H$2,18,0)),IF($D511="文科",IF(AND($M511&gt;='高考-分数线'!$C$3,K511&gt;='高考-分数线'!$H$3),36,IF(K511&gt;='高考-分数线'!$H$3,18,0))))</f>
        <v>0</v>
      </c>
      <c r="T511" s="9">
        <f>IF($D511="理科",IF(AND($M511&gt;='高考-分数线'!$C$2,L511&gt;='高考-分数线'!$I$2),36,IF(L511&gt;='高考-分数线'!$I$2,18,0)),IF($D511="文科",IF(AND($M511&gt;='高考-分数线'!$C$3,L511&gt;='高考-分数线'!$I$3),36,IF(L511&gt;='高考-分数线'!$I$3,18,0))))</f>
        <v>0</v>
      </c>
      <c r="U511" s="33"/>
      <c r="V511" s="54" t="s">
        <v>78</v>
      </c>
      <c r="W511" s="9">
        <f t="shared" si="260"/>
        <v>0</v>
      </c>
      <c r="X511" s="54" t="s">
        <v>79</v>
      </c>
      <c r="Y511" s="9">
        <f t="shared" si="261"/>
        <v>0</v>
      </c>
      <c r="Z511" s="54" t="s">
        <v>86</v>
      </c>
      <c r="AA511" s="9">
        <f t="shared" si="262"/>
        <v>0</v>
      </c>
      <c r="AB511" s="54" t="s">
        <v>105</v>
      </c>
      <c r="AC511" s="9">
        <f t="shared" si="263"/>
        <v>0</v>
      </c>
      <c r="AD511" s="54" t="s">
        <v>110</v>
      </c>
      <c r="AE511" s="9">
        <f t="shared" si="264"/>
        <v>0</v>
      </c>
      <c r="AF511" s="54" t="s">
        <v>112</v>
      </c>
      <c r="AG511" s="9">
        <f t="shared" si="265"/>
        <v>0</v>
      </c>
      <c r="AH511" s="9"/>
      <c r="AI511" s="9" t="s">
        <v>73</v>
      </c>
      <c r="AJ511" s="9">
        <f t="shared" si="266"/>
        <v>0</v>
      </c>
      <c r="AK511" s="55" t="s">
        <v>79</v>
      </c>
      <c r="AL511" s="9">
        <f t="shared" si="267"/>
        <v>0</v>
      </c>
      <c r="AM511" s="9" t="s">
        <v>86</v>
      </c>
      <c r="AN511" s="9">
        <f t="shared" si="268"/>
        <v>0</v>
      </c>
      <c r="AO511" s="54" t="s">
        <v>107</v>
      </c>
      <c r="AP511" s="9">
        <f t="shared" si="269"/>
        <v>0</v>
      </c>
      <c r="AQ511" s="54" t="s">
        <v>111</v>
      </c>
      <c r="AR511" s="9">
        <f t="shared" si="270"/>
        <v>0</v>
      </c>
      <c r="AS511" s="54" t="s">
        <v>103</v>
      </c>
      <c r="AT511" s="9">
        <f t="shared" si="271"/>
        <v>0</v>
      </c>
      <c r="AU511" s="9"/>
      <c r="AV511" s="54" t="s">
        <v>77</v>
      </c>
      <c r="AW511" s="9">
        <f t="shared" si="272"/>
        <v>0</v>
      </c>
      <c r="AX511" s="54" t="s">
        <v>132</v>
      </c>
      <c r="AY511" s="9">
        <f t="shared" si="273"/>
        <v>0</v>
      </c>
      <c r="AZ511" s="54" t="s">
        <v>90</v>
      </c>
      <c r="BA511" s="9">
        <f t="shared" si="274"/>
        <v>0</v>
      </c>
      <c r="BB511" s="54" t="s">
        <v>107</v>
      </c>
      <c r="BC511" s="9">
        <f t="shared" si="275"/>
        <v>0</v>
      </c>
      <c r="BD511" s="54" t="s">
        <v>111</v>
      </c>
      <c r="BE511" s="9">
        <f t="shared" si="276"/>
        <v>0</v>
      </c>
      <c r="BF511" s="54" t="s">
        <v>126</v>
      </c>
      <c r="BG511" s="9">
        <f t="shared" si="277"/>
        <v>0</v>
      </c>
      <c r="BH511" s="9"/>
      <c r="BI511" s="54" t="s">
        <v>77</v>
      </c>
      <c r="BJ511" s="9">
        <f t="shared" si="278"/>
        <v>0</v>
      </c>
      <c r="BK511" s="55" t="s">
        <v>132</v>
      </c>
      <c r="BL511" s="9">
        <f t="shared" si="279"/>
        <v>0</v>
      </c>
      <c r="BM511" s="54" t="s">
        <v>90</v>
      </c>
      <c r="BN511" s="9">
        <f t="shared" si="280"/>
        <v>0</v>
      </c>
      <c r="BO511" s="54" t="s">
        <v>107</v>
      </c>
      <c r="BP511" s="9">
        <f t="shared" si="281"/>
        <v>0</v>
      </c>
      <c r="BQ511" s="54" t="s">
        <v>111</v>
      </c>
      <c r="BR511" s="9">
        <f t="shared" si="282"/>
        <v>0</v>
      </c>
      <c r="BS511" s="54" t="s">
        <v>126</v>
      </c>
      <c r="BT511" s="9">
        <f t="shared" si="283"/>
        <v>0</v>
      </c>
      <c r="BU511" s="9"/>
      <c r="BV511" s="54" t="s">
        <v>74</v>
      </c>
      <c r="BW511" s="9">
        <f t="shared" si="284"/>
        <v>0</v>
      </c>
      <c r="BX511" s="55" t="s">
        <v>139</v>
      </c>
      <c r="BY511" s="9">
        <f t="shared" si="285"/>
        <v>0</v>
      </c>
      <c r="BZ511" s="54" t="s">
        <v>86</v>
      </c>
      <c r="CA511" s="9">
        <f t="shared" si="286"/>
        <v>0</v>
      </c>
      <c r="CB511" s="54" t="s">
        <v>123</v>
      </c>
      <c r="CC511" s="9">
        <f t="shared" si="287"/>
        <v>0</v>
      </c>
      <c r="CD511" s="54" t="s">
        <v>111</v>
      </c>
      <c r="CE511" s="9">
        <f t="shared" si="288"/>
        <v>0</v>
      </c>
      <c r="CF511" s="54" t="s">
        <v>126</v>
      </c>
      <c r="CG511" s="9">
        <f t="shared" si="289"/>
        <v>0</v>
      </c>
      <c r="CH511" s="9"/>
      <c r="CI511" s="54" t="s">
        <v>74</v>
      </c>
      <c r="CJ511" s="9">
        <f t="shared" si="290"/>
        <v>0</v>
      </c>
      <c r="CK511" s="55" t="s">
        <v>139</v>
      </c>
      <c r="CL511" s="9">
        <f t="shared" si="291"/>
        <v>0</v>
      </c>
      <c r="CM511" s="54" t="s">
        <v>86</v>
      </c>
      <c r="CN511" s="9">
        <f t="shared" si="292"/>
        <v>0</v>
      </c>
      <c r="CO511" s="54" t="s">
        <v>123</v>
      </c>
      <c r="CP511" s="9">
        <f t="shared" si="293"/>
        <v>0</v>
      </c>
      <c r="CQ511" s="54" t="s">
        <v>111</v>
      </c>
      <c r="CR511" s="9">
        <f t="shared" si="294"/>
        <v>0</v>
      </c>
      <c r="CS511" s="54" t="s">
        <v>126</v>
      </c>
      <c r="CT511" s="9">
        <f t="shared" si="295"/>
        <v>0</v>
      </c>
    </row>
    <row r="512" spans="1:98" x14ac:dyDescent="0.15">
      <c r="A512" s="33" t="s">
        <v>1169</v>
      </c>
      <c r="B512" s="34" t="s">
        <v>1170</v>
      </c>
      <c r="C512" s="35" t="s">
        <v>648</v>
      </c>
      <c r="D512" s="35" t="s">
        <v>52</v>
      </c>
      <c r="E512" s="9"/>
      <c r="F512" s="36"/>
      <c r="G512" s="33">
        <v>73</v>
      </c>
      <c r="H512" s="9">
        <v>35</v>
      </c>
      <c r="I512" s="9">
        <v>43</v>
      </c>
      <c r="J512" s="9">
        <v>43.5</v>
      </c>
      <c r="K512" s="9">
        <v>46</v>
      </c>
      <c r="L512" s="9">
        <v>33</v>
      </c>
      <c r="M512" s="4">
        <f t="shared" si="259"/>
        <v>273.5</v>
      </c>
      <c r="N512" s="33"/>
      <c r="O512" s="9">
        <f>IF($D512="理科",IF(AND($M512&gt;='高考-分数线'!$C$2,$G512&gt;='高考-分数线'!$D$2),36,IF($G512&gt;='高考-分数线'!$D$2,18,0)),IF($D512="文科",IF(AND($M512&gt;='高考-分数线'!$C$3,$G512&gt;='高考-分数线'!$D$3),36,IF($G512&gt;='高考-分数线'!$D$3,18,0))))</f>
        <v>0</v>
      </c>
      <c r="P512" s="9">
        <f>IF($D512="理科",IF(AND($M512&gt;='高考-分数线'!$C$2,H512&gt;='高考-分数线'!$E$2),36,IF(H512&gt;='高考-分数线'!$E$2,18,0)),IF($D512="文科",IF(AND($M512&gt;='高考-分数线'!$C$3,H512&gt;='高考-分数线'!$E$3),36,IF(H512&gt;='高考-分数线'!$E$3,18,0))))</f>
        <v>0</v>
      </c>
      <c r="Q512" s="9">
        <f>IF($D512="理科",IF(AND($M512&gt;='高考-分数线'!$C$2,I512&gt;='高考-分数线'!$F$2),36,IF(I512&gt;='高考-分数线'!$F$2,18,0)),IF($D512="文科",IF(AND($M512&gt;='高考-分数线'!$C$3,I512&gt;='高考-分数线'!$F$3),36,IF(I512&gt;='高考-分数线'!$F$3,18,0))))</f>
        <v>0</v>
      </c>
      <c r="R512" s="9">
        <f>IF($D512="理科",IF(AND($M512&gt;='高考-分数线'!$C$2,J512&gt;='高考-分数线'!$G$2),36,IF(J512&gt;='高考-分数线'!$G$2,18,0)),IF($D512="文科",IF(AND($M512&gt;='高考-分数线'!$C$3,J512&gt;='高考-分数线'!$G$3),36,IF(J512&gt;='高考-分数线'!$G$3,18,0))))</f>
        <v>0</v>
      </c>
      <c r="S512" s="9">
        <f>IF($D512="理科",IF(AND($M512&gt;='高考-分数线'!$C$2,K512&gt;='高考-分数线'!$H$2),36,IF(K512&gt;='高考-分数线'!$H$2,18,0)),IF($D512="文科",IF(AND($M512&gt;='高考-分数线'!$C$3,K512&gt;='高考-分数线'!$H$3),36,IF(K512&gt;='高考-分数线'!$H$3,18,0))))</f>
        <v>0</v>
      </c>
      <c r="T512" s="9">
        <f>IF($D512="理科",IF(AND($M512&gt;='高考-分数线'!$C$2,L512&gt;='高考-分数线'!$I$2),36,IF(L512&gt;='高考-分数线'!$I$2,18,0)),IF($D512="文科",IF(AND($M512&gt;='高考-分数线'!$C$3,L512&gt;='高考-分数线'!$I$3),36,IF(L512&gt;='高考-分数线'!$I$3,18,0))))</f>
        <v>0</v>
      </c>
      <c r="U512" s="33"/>
      <c r="V512" s="54" t="s">
        <v>73</v>
      </c>
      <c r="W512" s="9">
        <f t="shared" si="260"/>
        <v>0</v>
      </c>
      <c r="X512" s="54" t="s">
        <v>80</v>
      </c>
      <c r="Y512" s="9">
        <f t="shared" si="261"/>
        <v>0</v>
      </c>
      <c r="Z512" s="54" t="s">
        <v>89</v>
      </c>
      <c r="AA512" s="9">
        <f t="shared" si="262"/>
        <v>0</v>
      </c>
      <c r="AB512" s="54" t="s">
        <v>123</v>
      </c>
      <c r="AC512" s="9">
        <f t="shared" si="263"/>
        <v>0</v>
      </c>
      <c r="AD512" s="54" t="s">
        <v>110</v>
      </c>
      <c r="AE512" s="9">
        <f t="shared" si="264"/>
        <v>0</v>
      </c>
      <c r="AF512" s="54" t="s">
        <v>103</v>
      </c>
      <c r="AG512" s="9">
        <f t="shared" si="265"/>
        <v>0</v>
      </c>
      <c r="AH512" s="9"/>
      <c r="AI512" s="9" t="s">
        <v>73</v>
      </c>
      <c r="AJ512" s="9">
        <f t="shared" si="266"/>
        <v>0</v>
      </c>
      <c r="AK512" s="55" t="s">
        <v>79</v>
      </c>
      <c r="AL512" s="9">
        <f t="shared" si="267"/>
        <v>0</v>
      </c>
      <c r="AM512" s="9" t="s">
        <v>85</v>
      </c>
      <c r="AN512" s="9">
        <f t="shared" si="268"/>
        <v>0</v>
      </c>
      <c r="AO512" s="54" t="s">
        <v>105</v>
      </c>
      <c r="AP512" s="9">
        <f t="shared" si="269"/>
        <v>0</v>
      </c>
      <c r="AQ512" s="54" t="s">
        <v>110</v>
      </c>
      <c r="AR512" s="9">
        <f t="shared" si="270"/>
        <v>0</v>
      </c>
      <c r="AS512" s="54" t="s">
        <v>103</v>
      </c>
      <c r="AT512" s="9">
        <f t="shared" si="271"/>
        <v>0</v>
      </c>
      <c r="AU512" s="9"/>
      <c r="AV512" s="54" t="s">
        <v>77</v>
      </c>
      <c r="AW512" s="9">
        <f t="shared" si="272"/>
        <v>0</v>
      </c>
      <c r="AX512" s="54" t="s">
        <v>80</v>
      </c>
      <c r="AY512" s="9">
        <f t="shared" si="273"/>
        <v>0</v>
      </c>
      <c r="AZ512" s="54" t="s">
        <v>90</v>
      </c>
      <c r="BA512" s="9">
        <f t="shared" si="274"/>
        <v>0</v>
      </c>
      <c r="BB512" s="54" t="s">
        <v>123</v>
      </c>
      <c r="BC512" s="9">
        <f t="shared" si="275"/>
        <v>0</v>
      </c>
      <c r="BD512" s="54" t="s">
        <v>128</v>
      </c>
      <c r="BE512" s="9">
        <f t="shared" si="276"/>
        <v>0</v>
      </c>
      <c r="BF512" s="54" t="s">
        <v>126</v>
      </c>
      <c r="BG512" s="9">
        <f t="shared" si="277"/>
        <v>0</v>
      </c>
      <c r="BH512" s="9"/>
      <c r="BI512" s="54" t="s">
        <v>73</v>
      </c>
      <c r="BJ512" s="9">
        <f t="shared" si="278"/>
        <v>0</v>
      </c>
      <c r="BK512" s="55" t="s">
        <v>132</v>
      </c>
      <c r="BL512" s="9">
        <f t="shared" si="279"/>
        <v>0</v>
      </c>
      <c r="BM512" s="54" t="s">
        <v>90</v>
      </c>
      <c r="BN512" s="9">
        <f t="shared" si="280"/>
        <v>0</v>
      </c>
      <c r="BO512" s="54" t="s">
        <v>123</v>
      </c>
      <c r="BP512" s="9">
        <f t="shared" si="281"/>
        <v>0</v>
      </c>
      <c r="BQ512" s="54" t="s">
        <v>133</v>
      </c>
      <c r="BR512" s="9">
        <f t="shared" si="282"/>
        <v>0</v>
      </c>
      <c r="BS512" s="54" t="s">
        <v>103</v>
      </c>
      <c r="BT512" s="9">
        <f t="shared" si="283"/>
        <v>0</v>
      </c>
      <c r="BU512" s="9"/>
      <c r="BV512" s="54" t="s">
        <v>73</v>
      </c>
      <c r="BW512" s="9">
        <f t="shared" si="284"/>
        <v>0</v>
      </c>
      <c r="BX512" s="55" t="s">
        <v>84</v>
      </c>
      <c r="BY512" s="9">
        <f t="shared" si="285"/>
        <v>0</v>
      </c>
      <c r="BZ512" s="54" t="s">
        <v>85</v>
      </c>
      <c r="CA512" s="9">
        <f t="shared" si="286"/>
        <v>0</v>
      </c>
      <c r="CB512" s="54" t="s">
        <v>105</v>
      </c>
      <c r="CC512" s="9">
        <f t="shared" si="287"/>
        <v>0</v>
      </c>
      <c r="CD512" s="54" t="s">
        <v>108</v>
      </c>
      <c r="CE512" s="9">
        <f t="shared" si="288"/>
        <v>0</v>
      </c>
      <c r="CF512" s="54" t="s">
        <v>112</v>
      </c>
      <c r="CG512" s="9">
        <f t="shared" si="289"/>
        <v>0</v>
      </c>
      <c r="CH512" s="9"/>
      <c r="CI512" s="54" t="s">
        <v>73</v>
      </c>
      <c r="CJ512" s="9">
        <f t="shared" si="290"/>
        <v>0</v>
      </c>
      <c r="CK512" s="55" t="s">
        <v>84</v>
      </c>
      <c r="CL512" s="9">
        <f t="shared" si="291"/>
        <v>0</v>
      </c>
      <c r="CM512" s="54" t="s">
        <v>85</v>
      </c>
      <c r="CN512" s="9">
        <f t="shared" si="292"/>
        <v>0</v>
      </c>
      <c r="CO512" s="54" t="s">
        <v>105</v>
      </c>
      <c r="CP512" s="9">
        <f t="shared" si="293"/>
        <v>0</v>
      </c>
      <c r="CQ512" s="54" t="s">
        <v>108</v>
      </c>
      <c r="CR512" s="9">
        <f t="shared" si="294"/>
        <v>0</v>
      </c>
      <c r="CS512" s="54" t="s">
        <v>112</v>
      </c>
      <c r="CT512" s="9">
        <f t="shared" si="295"/>
        <v>0</v>
      </c>
    </row>
    <row r="513" spans="1:98" x14ac:dyDescent="0.15">
      <c r="A513" s="33" t="s">
        <v>1171</v>
      </c>
      <c r="B513" s="34" t="s">
        <v>1172</v>
      </c>
      <c r="C513" s="35" t="s">
        <v>170</v>
      </c>
      <c r="D513" s="35" t="s">
        <v>52</v>
      </c>
      <c r="E513" s="9"/>
      <c r="F513" s="36"/>
      <c r="G513" s="33">
        <v>69</v>
      </c>
      <c r="H513" s="9">
        <v>31</v>
      </c>
      <c r="I513" s="9">
        <v>36</v>
      </c>
      <c r="J513" s="9">
        <v>50</v>
      </c>
      <c r="K513" s="9">
        <v>42</v>
      </c>
      <c r="L513" s="9">
        <v>43</v>
      </c>
      <c r="M513" s="4">
        <f t="shared" si="259"/>
        <v>271</v>
      </c>
      <c r="N513" s="33"/>
      <c r="O513" s="9">
        <f>IF($D513="理科",IF(AND($M513&gt;='高考-分数线'!$C$2,$G513&gt;='高考-分数线'!$D$2),36,IF($G513&gt;='高考-分数线'!$D$2,18,0)),IF($D513="文科",IF(AND($M513&gt;='高考-分数线'!$C$3,$G513&gt;='高考-分数线'!$D$3),36,IF($G513&gt;='高考-分数线'!$D$3,18,0))))</f>
        <v>0</v>
      </c>
      <c r="P513" s="9">
        <f>IF($D513="理科",IF(AND($M513&gt;='高考-分数线'!$C$2,H513&gt;='高考-分数线'!$E$2),36,IF(H513&gt;='高考-分数线'!$E$2,18,0)),IF($D513="文科",IF(AND($M513&gt;='高考-分数线'!$C$3,H513&gt;='高考-分数线'!$E$3),36,IF(H513&gt;='高考-分数线'!$E$3,18,0))))</f>
        <v>0</v>
      </c>
      <c r="Q513" s="9">
        <f>IF($D513="理科",IF(AND($M513&gt;='高考-分数线'!$C$2,I513&gt;='高考-分数线'!$F$2),36,IF(I513&gt;='高考-分数线'!$F$2,18,0)),IF($D513="文科",IF(AND($M513&gt;='高考-分数线'!$C$3,I513&gt;='高考-分数线'!$F$3),36,IF(I513&gt;='高考-分数线'!$F$3,18,0))))</f>
        <v>0</v>
      </c>
      <c r="R513" s="9">
        <f>IF($D513="理科",IF(AND($M513&gt;='高考-分数线'!$C$2,J513&gt;='高考-分数线'!$G$2),36,IF(J513&gt;='高考-分数线'!$G$2,18,0)),IF($D513="文科",IF(AND($M513&gt;='高考-分数线'!$C$3,J513&gt;='高考-分数线'!$G$3),36,IF(J513&gt;='高考-分数线'!$G$3,18,0))))</f>
        <v>0</v>
      </c>
      <c r="S513" s="9">
        <f>IF($D513="理科",IF(AND($M513&gt;='高考-分数线'!$C$2,K513&gt;='高考-分数线'!$H$2),36,IF(K513&gt;='高考-分数线'!$H$2,18,0)),IF($D513="文科",IF(AND($M513&gt;='高考-分数线'!$C$3,K513&gt;='高考-分数线'!$H$3),36,IF(K513&gt;='高考-分数线'!$H$3,18,0))))</f>
        <v>0</v>
      </c>
      <c r="T513" s="9">
        <f>IF($D513="理科",IF(AND($M513&gt;='高考-分数线'!$C$2,L513&gt;='高考-分数线'!$I$2),36,IF(L513&gt;='高考-分数线'!$I$2,18,0)),IF($D513="文科",IF(AND($M513&gt;='高考-分数线'!$C$3,L513&gt;='高考-分数线'!$I$3),36,IF(L513&gt;='高考-分数线'!$I$3,18,0))))</f>
        <v>0</v>
      </c>
      <c r="U513" s="33"/>
      <c r="V513" s="54" t="s">
        <v>75</v>
      </c>
      <c r="W513" s="9">
        <f t="shared" si="260"/>
        <v>0</v>
      </c>
      <c r="X513" s="54" t="s">
        <v>80</v>
      </c>
      <c r="Y513" s="9">
        <f t="shared" si="261"/>
        <v>0</v>
      </c>
      <c r="Z513" s="54" t="s">
        <v>89</v>
      </c>
      <c r="AA513" s="9">
        <f t="shared" si="262"/>
        <v>0</v>
      </c>
      <c r="AB513" s="54" t="s">
        <v>123</v>
      </c>
      <c r="AC513" s="9">
        <f t="shared" si="263"/>
        <v>0</v>
      </c>
      <c r="AD513" s="54" t="s">
        <v>111</v>
      </c>
      <c r="AE513" s="9">
        <f t="shared" si="264"/>
        <v>0</v>
      </c>
      <c r="AF513" s="54" t="s">
        <v>103</v>
      </c>
      <c r="AG513" s="9">
        <f t="shared" si="265"/>
        <v>0</v>
      </c>
      <c r="AH513" s="9"/>
      <c r="AI513" s="9" t="s">
        <v>76</v>
      </c>
      <c r="AJ513" s="9">
        <f t="shared" si="266"/>
        <v>0</v>
      </c>
      <c r="AK513" s="55" t="s">
        <v>80</v>
      </c>
      <c r="AL513" s="9">
        <f t="shared" si="267"/>
        <v>0</v>
      </c>
      <c r="AM513" s="9" t="s">
        <v>89</v>
      </c>
      <c r="AN513" s="9">
        <f t="shared" si="268"/>
        <v>0</v>
      </c>
      <c r="AO513" s="54" t="s">
        <v>123</v>
      </c>
      <c r="AP513" s="9">
        <f t="shared" si="269"/>
        <v>0</v>
      </c>
      <c r="AQ513" s="54" t="s">
        <v>110</v>
      </c>
      <c r="AR513" s="9">
        <f t="shared" si="270"/>
        <v>0</v>
      </c>
      <c r="AS513" s="54" t="s">
        <v>127</v>
      </c>
      <c r="AT513" s="9">
        <f t="shared" si="271"/>
        <v>0</v>
      </c>
      <c r="AU513" s="9"/>
      <c r="AV513" s="54" t="s">
        <v>73</v>
      </c>
      <c r="AW513" s="9">
        <f t="shared" si="272"/>
        <v>0</v>
      </c>
      <c r="AX513" s="54" t="s">
        <v>132</v>
      </c>
      <c r="AY513" s="9">
        <f t="shared" si="273"/>
        <v>0</v>
      </c>
      <c r="AZ513" s="54" t="s">
        <v>86</v>
      </c>
      <c r="BA513" s="9">
        <f t="shared" si="274"/>
        <v>0</v>
      </c>
      <c r="BB513" s="54" t="s">
        <v>105</v>
      </c>
      <c r="BC513" s="9">
        <f t="shared" si="275"/>
        <v>0</v>
      </c>
      <c r="BD513" s="54" t="s">
        <v>111</v>
      </c>
      <c r="BE513" s="9">
        <f t="shared" si="276"/>
        <v>0</v>
      </c>
      <c r="BF513" s="54" t="s">
        <v>112</v>
      </c>
      <c r="BG513" s="9">
        <f t="shared" si="277"/>
        <v>0</v>
      </c>
      <c r="BH513" s="9"/>
      <c r="BI513" s="54" t="s">
        <v>73</v>
      </c>
      <c r="BJ513" s="9">
        <f t="shared" si="278"/>
        <v>0</v>
      </c>
      <c r="BK513" s="55" t="s">
        <v>132</v>
      </c>
      <c r="BL513" s="9">
        <f t="shared" si="279"/>
        <v>0</v>
      </c>
      <c r="BM513" s="54" t="s">
        <v>86</v>
      </c>
      <c r="BN513" s="9">
        <f t="shared" si="280"/>
        <v>0</v>
      </c>
      <c r="BO513" s="54" t="s">
        <v>105</v>
      </c>
      <c r="BP513" s="9">
        <f t="shared" si="281"/>
        <v>0</v>
      </c>
      <c r="BQ513" s="54" t="s">
        <v>111</v>
      </c>
      <c r="BR513" s="9">
        <f t="shared" si="282"/>
        <v>0</v>
      </c>
      <c r="BS513" s="54" t="s">
        <v>112</v>
      </c>
      <c r="BT513" s="9">
        <f t="shared" si="283"/>
        <v>0</v>
      </c>
      <c r="BU513" s="9"/>
      <c r="BV513" s="54" t="s">
        <v>75</v>
      </c>
      <c r="BW513" s="9">
        <f t="shared" si="284"/>
        <v>0</v>
      </c>
      <c r="BX513" s="55" t="s">
        <v>139</v>
      </c>
      <c r="BY513" s="9">
        <f t="shared" si="285"/>
        <v>0</v>
      </c>
      <c r="BZ513" s="54" t="s">
        <v>89</v>
      </c>
      <c r="CA513" s="9">
        <f t="shared" si="286"/>
        <v>0</v>
      </c>
      <c r="CB513" s="54" t="s">
        <v>123</v>
      </c>
      <c r="CC513" s="9">
        <f t="shared" si="287"/>
        <v>0</v>
      </c>
      <c r="CD513" s="54" t="s">
        <v>111</v>
      </c>
      <c r="CE513" s="9">
        <f t="shared" si="288"/>
        <v>0</v>
      </c>
      <c r="CF513" s="54" t="s">
        <v>126</v>
      </c>
      <c r="CG513" s="9">
        <f t="shared" si="289"/>
        <v>0</v>
      </c>
      <c r="CH513" s="9"/>
      <c r="CI513" s="54" t="s">
        <v>75</v>
      </c>
      <c r="CJ513" s="9">
        <f t="shared" si="290"/>
        <v>0</v>
      </c>
      <c r="CK513" s="55" t="s">
        <v>139</v>
      </c>
      <c r="CL513" s="9">
        <f t="shared" si="291"/>
        <v>0</v>
      </c>
      <c r="CM513" s="54" t="s">
        <v>89</v>
      </c>
      <c r="CN513" s="9">
        <f t="shared" si="292"/>
        <v>0</v>
      </c>
      <c r="CO513" s="54" t="s">
        <v>123</v>
      </c>
      <c r="CP513" s="9">
        <f t="shared" si="293"/>
        <v>0</v>
      </c>
      <c r="CQ513" s="54" t="s">
        <v>111</v>
      </c>
      <c r="CR513" s="9">
        <f t="shared" si="294"/>
        <v>0</v>
      </c>
      <c r="CS513" s="54" t="s">
        <v>126</v>
      </c>
      <c r="CT513" s="9">
        <f t="shared" si="295"/>
        <v>0</v>
      </c>
    </row>
    <row r="514" spans="1:98" x14ac:dyDescent="0.15">
      <c r="A514" s="33" t="s">
        <v>1173</v>
      </c>
      <c r="B514" s="34" t="s">
        <v>1174</v>
      </c>
      <c r="C514" s="35" t="s">
        <v>191</v>
      </c>
      <c r="D514" s="35" t="s">
        <v>52</v>
      </c>
      <c r="E514" s="9"/>
      <c r="F514" s="36"/>
      <c r="G514" s="33">
        <v>83</v>
      </c>
      <c r="H514" s="9">
        <v>17</v>
      </c>
      <c r="I514" s="9">
        <v>64</v>
      </c>
      <c r="J514" s="9">
        <v>40.5</v>
      </c>
      <c r="K514" s="9">
        <v>27.5</v>
      </c>
      <c r="L514" s="9">
        <v>34</v>
      </c>
      <c r="M514" s="4">
        <f t="shared" si="259"/>
        <v>266</v>
      </c>
      <c r="N514" s="33"/>
      <c r="O514" s="9">
        <f>IF($D514="理科",IF(AND($M514&gt;='高考-分数线'!$C$2,$G514&gt;='高考-分数线'!$D$2),36,IF($G514&gt;='高考-分数线'!$D$2,18,0)),IF($D514="文科",IF(AND($M514&gt;='高考-分数线'!$C$3,$G514&gt;='高考-分数线'!$D$3),36,IF($G514&gt;='高考-分数线'!$D$3,18,0))))</f>
        <v>0</v>
      </c>
      <c r="P514" s="9">
        <f>IF($D514="理科",IF(AND($M514&gt;='高考-分数线'!$C$2,H514&gt;='高考-分数线'!$E$2),36,IF(H514&gt;='高考-分数线'!$E$2,18,0)),IF($D514="文科",IF(AND($M514&gt;='高考-分数线'!$C$3,H514&gt;='高考-分数线'!$E$3),36,IF(H514&gt;='高考-分数线'!$E$3,18,0))))</f>
        <v>0</v>
      </c>
      <c r="Q514" s="9">
        <f>IF($D514="理科",IF(AND($M514&gt;='高考-分数线'!$C$2,I514&gt;='高考-分数线'!$F$2),36,IF(I514&gt;='高考-分数线'!$F$2,18,0)),IF($D514="文科",IF(AND($M514&gt;='高考-分数线'!$C$3,I514&gt;='高考-分数线'!$F$3),36,IF(I514&gt;='高考-分数线'!$F$3,18,0))))</f>
        <v>0</v>
      </c>
      <c r="R514" s="9">
        <f>IF($D514="理科",IF(AND($M514&gt;='高考-分数线'!$C$2,J514&gt;='高考-分数线'!$G$2),36,IF(J514&gt;='高考-分数线'!$G$2,18,0)),IF($D514="文科",IF(AND($M514&gt;='高考-分数线'!$C$3,J514&gt;='高考-分数线'!$G$3),36,IF(J514&gt;='高考-分数线'!$G$3,18,0))))</f>
        <v>0</v>
      </c>
      <c r="S514" s="9">
        <f>IF($D514="理科",IF(AND($M514&gt;='高考-分数线'!$C$2,K514&gt;='高考-分数线'!$H$2),36,IF(K514&gt;='高考-分数线'!$H$2,18,0)),IF($D514="文科",IF(AND($M514&gt;='高考-分数线'!$C$3,K514&gt;='高考-分数线'!$H$3),36,IF(K514&gt;='高考-分数线'!$H$3,18,0))))</f>
        <v>0</v>
      </c>
      <c r="T514" s="9">
        <f>IF($D514="理科",IF(AND($M514&gt;='高考-分数线'!$C$2,L514&gt;='高考-分数线'!$I$2),36,IF(L514&gt;='高考-分数线'!$I$2,18,0)),IF($D514="文科",IF(AND($M514&gt;='高考-分数线'!$C$3,L514&gt;='高考-分数线'!$I$3),36,IF(L514&gt;='高考-分数线'!$I$3,18,0))))</f>
        <v>0</v>
      </c>
      <c r="U514" s="33"/>
      <c r="V514" s="54" t="s">
        <v>78</v>
      </c>
      <c r="W514" s="9">
        <f t="shared" si="260"/>
        <v>0</v>
      </c>
      <c r="X514" s="54" t="s">
        <v>79</v>
      </c>
      <c r="Y514" s="9">
        <f t="shared" si="261"/>
        <v>0</v>
      </c>
      <c r="Z514" s="54" t="s">
        <v>86</v>
      </c>
      <c r="AA514" s="9">
        <f t="shared" si="262"/>
        <v>0</v>
      </c>
      <c r="AB514" s="54" t="s">
        <v>105</v>
      </c>
      <c r="AC514" s="9">
        <f t="shared" si="263"/>
        <v>0</v>
      </c>
      <c r="AD514" s="54" t="s">
        <v>110</v>
      </c>
      <c r="AE514" s="9">
        <f t="shared" si="264"/>
        <v>0</v>
      </c>
      <c r="AF514" s="54" t="s">
        <v>112</v>
      </c>
      <c r="AG514" s="9">
        <f t="shared" si="265"/>
        <v>0</v>
      </c>
      <c r="AH514" s="9"/>
      <c r="AI514" s="9" t="s">
        <v>73</v>
      </c>
      <c r="AJ514" s="9">
        <f t="shared" si="266"/>
        <v>0</v>
      </c>
      <c r="AK514" s="55" t="s">
        <v>79</v>
      </c>
      <c r="AL514" s="9">
        <f t="shared" si="267"/>
        <v>0</v>
      </c>
      <c r="AM514" s="9" t="s">
        <v>85</v>
      </c>
      <c r="AN514" s="9">
        <f t="shared" si="268"/>
        <v>0</v>
      </c>
      <c r="AO514" s="54" t="s">
        <v>105</v>
      </c>
      <c r="AP514" s="9">
        <f t="shared" si="269"/>
        <v>0</v>
      </c>
      <c r="AQ514" s="54" t="s">
        <v>111</v>
      </c>
      <c r="AR514" s="9">
        <f t="shared" si="270"/>
        <v>0</v>
      </c>
      <c r="AS514" s="54" t="s">
        <v>103</v>
      </c>
      <c r="AT514" s="9">
        <f t="shared" si="271"/>
        <v>0</v>
      </c>
      <c r="AU514" s="9"/>
      <c r="AV514" s="54" t="s">
        <v>77</v>
      </c>
      <c r="AW514" s="9">
        <f t="shared" si="272"/>
        <v>0</v>
      </c>
      <c r="AX514" s="54" t="s">
        <v>80</v>
      </c>
      <c r="AY514" s="9">
        <f t="shared" si="273"/>
        <v>0</v>
      </c>
      <c r="AZ514" s="54" t="s">
        <v>90</v>
      </c>
      <c r="BA514" s="9">
        <f t="shared" si="274"/>
        <v>0</v>
      </c>
      <c r="BB514" s="54" t="s">
        <v>123</v>
      </c>
      <c r="BC514" s="9">
        <f t="shared" si="275"/>
        <v>0</v>
      </c>
      <c r="BD514" s="54" t="s">
        <v>133</v>
      </c>
      <c r="BE514" s="9">
        <f t="shared" si="276"/>
        <v>0</v>
      </c>
      <c r="BF514" s="54" t="s">
        <v>103</v>
      </c>
      <c r="BG514" s="9">
        <f t="shared" si="277"/>
        <v>0</v>
      </c>
      <c r="BH514" s="9"/>
      <c r="BI514" s="54" t="s">
        <v>77</v>
      </c>
      <c r="BJ514" s="9">
        <f t="shared" si="278"/>
        <v>0</v>
      </c>
      <c r="BK514" s="55" t="s">
        <v>80</v>
      </c>
      <c r="BL514" s="9">
        <f t="shared" si="279"/>
        <v>0</v>
      </c>
      <c r="BM514" s="54" t="s">
        <v>90</v>
      </c>
      <c r="BN514" s="9">
        <f t="shared" si="280"/>
        <v>0</v>
      </c>
      <c r="BO514" s="54" t="s">
        <v>123</v>
      </c>
      <c r="BP514" s="9">
        <f t="shared" si="281"/>
        <v>0</v>
      </c>
      <c r="BQ514" s="54" t="s">
        <v>133</v>
      </c>
      <c r="BR514" s="9">
        <f t="shared" si="282"/>
        <v>0</v>
      </c>
      <c r="BS514" s="54" t="s">
        <v>103</v>
      </c>
      <c r="BT514" s="9">
        <f t="shared" si="283"/>
        <v>0</v>
      </c>
      <c r="BU514" s="9"/>
      <c r="BV514" s="54" t="s">
        <v>74</v>
      </c>
      <c r="BW514" s="9">
        <f t="shared" si="284"/>
        <v>0</v>
      </c>
      <c r="BX514" s="55" t="s">
        <v>139</v>
      </c>
      <c r="BY514" s="9">
        <f t="shared" si="285"/>
        <v>0</v>
      </c>
      <c r="BZ514" s="54" t="s">
        <v>86</v>
      </c>
      <c r="CA514" s="9">
        <f t="shared" si="286"/>
        <v>0</v>
      </c>
      <c r="CB514" s="54" t="s">
        <v>123</v>
      </c>
      <c r="CC514" s="9">
        <f t="shared" si="287"/>
        <v>0</v>
      </c>
      <c r="CD514" s="54" t="s">
        <v>111</v>
      </c>
      <c r="CE514" s="9">
        <f t="shared" si="288"/>
        <v>0</v>
      </c>
      <c r="CF514" s="54" t="s">
        <v>126</v>
      </c>
      <c r="CG514" s="9">
        <f t="shared" si="289"/>
        <v>0</v>
      </c>
      <c r="CH514" s="9"/>
      <c r="CI514" s="54" t="s">
        <v>74</v>
      </c>
      <c r="CJ514" s="9">
        <f t="shared" si="290"/>
        <v>0</v>
      </c>
      <c r="CK514" s="55" t="s">
        <v>139</v>
      </c>
      <c r="CL514" s="9">
        <f t="shared" si="291"/>
        <v>0</v>
      </c>
      <c r="CM514" s="54" t="s">
        <v>86</v>
      </c>
      <c r="CN514" s="9">
        <f t="shared" si="292"/>
        <v>0</v>
      </c>
      <c r="CO514" s="54" t="s">
        <v>123</v>
      </c>
      <c r="CP514" s="9">
        <f t="shared" si="293"/>
        <v>0</v>
      </c>
      <c r="CQ514" s="54" t="s">
        <v>111</v>
      </c>
      <c r="CR514" s="9">
        <f t="shared" si="294"/>
        <v>0</v>
      </c>
      <c r="CS514" s="54" t="s">
        <v>126</v>
      </c>
      <c r="CT514" s="9">
        <f t="shared" si="295"/>
        <v>0</v>
      </c>
    </row>
    <row r="515" spans="1:98" x14ac:dyDescent="0.15">
      <c r="A515" s="33" t="s">
        <v>79</v>
      </c>
      <c r="B515" s="34" t="s">
        <v>1175</v>
      </c>
      <c r="C515" s="35" t="s">
        <v>170</v>
      </c>
      <c r="D515" s="35" t="s">
        <v>52</v>
      </c>
      <c r="E515" s="9"/>
      <c r="F515" s="36"/>
      <c r="G515" s="33">
        <v>80</v>
      </c>
      <c r="H515" s="9">
        <v>5</v>
      </c>
      <c r="I515" s="9">
        <v>40</v>
      </c>
      <c r="J515" s="9">
        <v>39.5</v>
      </c>
      <c r="K515" s="9">
        <v>40.5</v>
      </c>
      <c r="L515" s="9">
        <v>59</v>
      </c>
      <c r="M515" s="4">
        <f t="shared" si="259"/>
        <v>264</v>
      </c>
      <c r="N515" s="33"/>
      <c r="O515" s="9">
        <f>IF($D515="理科",IF(AND($M515&gt;='高考-分数线'!$C$2,$G515&gt;='高考-分数线'!$D$2),36,IF($G515&gt;='高考-分数线'!$D$2,18,0)),IF($D515="文科",IF(AND($M515&gt;='高考-分数线'!$C$3,$G515&gt;='高考-分数线'!$D$3),36,IF($G515&gt;='高考-分数线'!$D$3,18,0))))</f>
        <v>0</v>
      </c>
      <c r="P515" s="9">
        <f>IF($D515="理科",IF(AND($M515&gt;='高考-分数线'!$C$2,H515&gt;='高考-分数线'!$E$2),36,IF(H515&gt;='高考-分数线'!$E$2,18,0)),IF($D515="文科",IF(AND($M515&gt;='高考-分数线'!$C$3,H515&gt;='高考-分数线'!$E$3),36,IF(H515&gt;='高考-分数线'!$E$3,18,0))))</f>
        <v>0</v>
      </c>
      <c r="Q515" s="9">
        <f>IF($D515="理科",IF(AND($M515&gt;='高考-分数线'!$C$2,I515&gt;='高考-分数线'!$F$2),36,IF(I515&gt;='高考-分数线'!$F$2,18,0)),IF($D515="文科",IF(AND($M515&gt;='高考-分数线'!$C$3,I515&gt;='高考-分数线'!$F$3),36,IF(I515&gt;='高考-分数线'!$F$3,18,0))))</f>
        <v>0</v>
      </c>
      <c r="R515" s="9">
        <f>IF($D515="理科",IF(AND($M515&gt;='高考-分数线'!$C$2,J515&gt;='高考-分数线'!$G$2),36,IF(J515&gt;='高考-分数线'!$G$2,18,0)),IF($D515="文科",IF(AND($M515&gt;='高考-分数线'!$C$3,J515&gt;='高考-分数线'!$G$3),36,IF(J515&gt;='高考-分数线'!$G$3,18,0))))</f>
        <v>0</v>
      </c>
      <c r="S515" s="9">
        <f>IF($D515="理科",IF(AND($M515&gt;='高考-分数线'!$C$2,K515&gt;='高考-分数线'!$H$2),36,IF(K515&gt;='高考-分数线'!$H$2,18,0)),IF($D515="文科",IF(AND($M515&gt;='高考-分数线'!$C$3,K515&gt;='高考-分数线'!$H$3),36,IF(K515&gt;='高考-分数线'!$H$3,18,0))))</f>
        <v>0</v>
      </c>
      <c r="T515" s="9">
        <f>IF($D515="理科",IF(AND($M515&gt;='高考-分数线'!$C$2,L515&gt;='高考-分数线'!$I$2),36,IF(L515&gt;='高考-分数线'!$I$2,18,0)),IF($D515="文科",IF(AND($M515&gt;='高考-分数线'!$C$3,L515&gt;='高考-分数线'!$I$3),36,IF(L515&gt;='高考-分数线'!$I$3,18,0))))</f>
        <v>0</v>
      </c>
      <c r="U515" s="33"/>
      <c r="V515" s="54" t="s">
        <v>75</v>
      </c>
      <c r="W515" s="9">
        <f t="shared" si="260"/>
        <v>0</v>
      </c>
      <c r="X515" s="54" t="s">
        <v>81</v>
      </c>
      <c r="Y515" s="9">
        <f t="shared" si="261"/>
        <v>0</v>
      </c>
      <c r="Z515" s="54" t="s">
        <v>87</v>
      </c>
      <c r="AA515" s="9">
        <f t="shared" si="262"/>
        <v>0</v>
      </c>
      <c r="AB515" s="54" t="s">
        <v>105</v>
      </c>
      <c r="AC515" s="9">
        <f t="shared" si="263"/>
        <v>0</v>
      </c>
      <c r="AD515" s="54" t="s">
        <v>111</v>
      </c>
      <c r="AE515" s="9">
        <f t="shared" si="264"/>
        <v>0</v>
      </c>
      <c r="AF515" s="54" t="s">
        <v>103</v>
      </c>
      <c r="AG515" s="9">
        <f t="shared" si="265"/>
        <v>0</v>
      </c>
      <c r="AH515" s="9"/>
      <c r="AI515" s="9" t="s">
        <v>73</v>
      </c>
      <c r="AJ515" s="9">
        <f t="shared" si="266"/>
        <v>0</v>
      </c>
      <c r="AK515" s="55" t="s">
        <v>79</v>
      </c>
      <c r="AL515" s="9">
        <f t="shared" si="267"/>
        <v>0</v>
      </c>
      <c r="AM515" s="9" t="s">
        <v>85</v>
      </c>
      <c r="AN515" s="9">
        <f t="shared" si="268"/>
        <v>0</v>
      </c>
      <c r="AO515" s="54" t="s">
        <v>105</v>
      </c>
      <c r="AP515" s="9">
        <f t="shared" si="269"/>
        <v>0</v>
      </c>
      <c r="AQ515" s="54" t="s">
        <v>111</v>
      </c>
      <c r="AR515" s="9">
        <f t="shared" si="270"/>
        <v>0</v>
      </c>
      <c r="AS515" s="54" t="s">
        <v>103</v>
      </c>
      <c r="AT515" s="9">
        <f t="shared" si="271"/>
        <v>0</v>
      </c>
      <c r="AU515" s="9"/>
      <c r="AV515" s="54" t="s">
        <v>73</v>
      </c>
      <c r="AW515" s="9">
        <f t="shared" si="272"/>
        <v>0</v>
      </c>
      <c r="AX515" s="54" t="s">
        <v>132</v>
      </c>
      <c r="AY515" s="9">
        <f t="shared" si="273"/>
        <v>0</v>
      </c>
      <c r="AZ515" s="54" t="s">
        <v>86</v>
      </c>
      <c r="BA515" s="9">
        <f t="shared" si="274"/>
        <v>0</v>
      </c>
      <c r="BB515" s="54" t="s">
        <v>105</v>
      </c>
      <c r="BC515" s="9">
        <f t="shared" si="275"/>
        <v>0</v>
      </c>
      <c r="BD515" s="54" t="s">
        <v>111</v>
      </c>
      <c r="BE515" s="9">
        <f t="shared" si="276"/>
        <v>0</v>
      </c>
      <c r="BF515" s="54" t="s">
        <v>112</v>
      </c>
      <c r="BG515" s="9">
        <f t="shared" si="277"/>
        <v>0</v>
      </c>
      <c r="BH515" s="9"/>
      <c r="BI515" s="54" t="s">
        <v>73</v>
      </c>
      <c r="BJ515" s="9">
        <f t="shared" si="278"/>
        <v>0</v>
      </c>
      <c r="BK515" s="55" t="s">
        <v>132</v>
      </c>
      <c r="BL515" s="9">
        <f t="shared" si="279"/>
        <v>0</v>
      </c>
      <c r="BM515" s="54" t="s">
        <v>86</v>
      </c>
      <c r="BN515" s="9">
        <f t="shared" si="280"/>
        <v>0</v>
      </c>
      <c r="BO515" s="54" t="s">
        <v>105</v>
      </c>
      <c r="BP515" s="9">
        <f t="shared" si="281"/>
        <v>0</v>
      </c>
      <c r="BQ515" s="54" t="s">
        <v>111</v>
      </c>
      <c r="BR515" s="9">
        <f t="shared" si="282"/>
        <v>0</v>
      </c>
      <c r="BS515" s="54" t="s">
        <v>112</v>
      </c>
      <c r="BT515" s="9">
        <f t="shared" si="283"/>
        <v>0</v>
      </c>
      <c r="BU515" s="9"/>
      <c r="BV515" s="54" t="s">
        <v>73</v>
      </c>
      <c r="BW515" s="9">
        <f t="shared" si="284"/>
        <v>0</v>
      </c>
      <c r="BX515" s="55" t="s">
        <v>84</v>
      </c>
      <c r="BY515" s="9">
        <f t="shared" si="285"/>
        <v>0</v>
      </c>
      <c r="BZ515" s="54" t="s">
        <v>85</v>
      </c>
      <c r="CA515" s="9">
        <f t="shared" si="286"/>
        <v>0</v>
      </c>
      <c r="CB515" s="54" t="s">
        <v>105</v>
      </c>
      <c r="CC515" s="9">
        <f t="shared" si="287"/>
        <v>0</v>
      </c>
      <c r="CD515" s="54" t="s">
        <v>108</v>
      </c>
      <c r="CE515" s="9">
        <f t="shared" si="288"/>
        <v>0</v>
      </c>
      <c r="CF515" s="54" t="s">
        <v>112</v>
      </c>
      <c r="CG515" s="9">
        <f t="shared" si="289"/>
        <v>0</v>
      </c>
      <c r="CH515" s="9"/>
      <c r="CI515" s="54" t="s">
        <v>73</v>
      </c>
      <c r="CJ515" s="9">
        <f t="shared" si="290"/>
        <v>0</v>
      </c>
      <c r="CK515" s="55" t="s">
        <v>84</v>
      </c>
      <c r="CL515" s="9">
        <f t="shared" si="291"/>
        <v>0</v>
      </c>
      <c r="CM515" s="54" t="s">
        <v>85</v>
      </c>
      <c r="CN515" s="9">
        <f t="shared" si="292"/>
        <v>0</v>
      </c>
      <c r="CO515" s="54" t="s">
        <v>105</v>
      </c>
      <c r="CP515" s="9">
        <f t="shared" si="293"/>
        <v>0</v>
      </c>
      <c r="CQ515" s="54" t="s">
        <v>108</v>
      </c>
      <c r="CR515" s="9">
        <f t="shared" si="294"/>
        <v>0</v>
      </c>
      <c r="CS515" s="54" t="s">
        <v>112</v>
      </c>
      <c r="CT515" s="9">
        <f t="shared" si="295"/>
        <v>0</v>
      </c>
    </row>
    <row r="516" spans="1:98" x14ac:dyDescent="0.15">
      <c r="A516" s="33" t="s">
        <v>1176</v>
      </c>
      <c r="B516" s="34" t="s">
        <v>1177</v>
      </c>
      <c r="C516" s="35" t="s">
        <v>648</v>
      </c>
      <c r="D516" s="35" t="s">
        <v>52</v>
      </c>
      <c r="E516" s="9"/>
      <c r="F516" s="36"/>
      <c r="G516" s="33">
        <v>71</v>
      </c>
      <c r="H516" s="9">
        <v>70</v>
      </c>
      <c r="I516" s="9">
        <v>25</v>
      </c>
      <c r="J516" s="9">
        <v>32.5</v>
      </c>
      <c r="K516" s="9">
        <v>26</v>
      </c>
      <c r="L516" s="9">
        <v>36</v>
      </c>
      <c r="M516" s="4">
        <f t="shared" ref="M516:M567" si="296">SUM(G516:L516)</f>
        <v>260.5</v>
      </c>
      <c r="N516" s="33"/>
      <c r="O516" s="9">
        <f>IF($D516="理科",IF(AND($M516&gt;='高考-分数线'!$C$2,$G516&gt;='高考-分数线'!$D$2),36,IF($G516&gt;='高考-分数线'!$D$2,18,0)),IF($D516="文科",IF(AND($M516&gt;='高考-分数线'!$C$3,$G516&gt;='高考-分数线'!$D$3),36,IF($G516&gt;='高考-分数线'!$D$3,18,0))))</f>
        <v>0</v>
      </c>
      <c r="P516" s="9">
        <f>IF($D516="理科",IF(AND($M516&gt;='高考-分数线'!$C$2,H516&gt;='高考-分数线'!$E$2),36,IF(H516&gt;='高考-分数线'!$E$2,18,0)),IF($D516="文科",IF(AND($M516&gt;='高考-分数线'!$C$3,H516&gt;='高考-分数线'!$E$3),36,IF(H516&gt;='高考-分数线'!$E$3,18,0))))</f>
        <v>0</v>
      </c>
      <c r="Q516" s="9">
        <f>IF($D516="理科",IF(AND($M516&gt;='高考-分数线'!$C$2,I516&gt;='高考-分数线'!$F$2),36,IF(I516&gt;='高考-分数线'!$F$2,18,0)),IF($D516="文科",IF(AND($M516&gt;='高考-分数线'!$C$3,I516&gt;='高考-分数线'!$F$3),36,IF(I516&gt;='高考-分数线'!$F$3,18,0))))</f>
        <v>0</v>
      </c>
      <c r="R516" s="9">
        <f>IF($D516="理科",IF(AND($M516&gt;='高考-分数线'!$C$2,J516&gt;='高考-分数线'!$G$2),36,IF(J516&gt;='高考-分数线'!$G$2,18,0)),IF($D516="文科",IF(AND($M516&gt;='高考-分数线'!$C$3,J516&gt;='高考-分数线'!$G$3),36,IF(J516&gt;='高考-分数线'!$G$3,18,0))))</f>
        <v>0</v>
      </c>
      <c r="S516" s="9">
        <f>IF($D516="理科",IF(AND($M516&gt;='高考-分数线'!$C$2,K516&gt;='高考-分数线'!$H$2),36,IF(K516&gt;='高考-分数线'!$H$2,18,0)),IF($D516="文科",IF(AND($M516&gt;='高考-分数线'!$C$3,K516&gt;='高考-分数线'!$H$3),36,IF(K516&gt;='高考-分数线'!$H$3,18,0))))</f>
        <v>0</v>
      </c>
      <c r="T516" s="9">
        <f>IF($D516="理科",IF(AND($M516&gt;='高考-分数线'!$C$2,L516&gt;='高考-分数线'!$I$2),36,IF(L516&gt;='高考-分数线'!$I$2,18,0)),IF($D516="文科",IF(AND($M516&gt;='高考-分数线'!$C$3,L516&gt;='高考-分数线'!$I$3),36,IF(L516&gt;='高考-分数线'!$I$3,18,0))))</f>
        <v>0</v>
      </c>
      <c r="U516" s="33"/>
      <c r="V516" s="54" t="s">
        <v>77</v>
      </c>
      <c r="W516" s="9">
        <f t="shared" si="260"/>
        <v>0</v>
      </c>
      <c r="X516" s="54" t="s">
        <v>81</v>
      </c>
      <c r="Y516" s="9">
        <f t="shared" si="261"/>
        <v>0</v>
      </c>
      <c r="Z516" s="54" t="s">
        <v>90</v>
      </c>
      <c r="AA516" s="9">
        <f t="shared" si="262"/>
        <v>0</v>
      </c>
      <c r="AB516" s="54" t="s">
        <v>123</v>
      </c>
      <c r="AC516" s="9">
        <f t="shared" si="263"/>
        <v>0</v>
      </c>
      <c r="AD516" s="54" t="s">
        <v>110</v>
      </c>
      <c r="AE516" s="9">
        <f t="shared" si="264"/>
        <v>0</v>
      </c>
      <c r="AF516" s="54" t="s">
        <v>103</v>
      </c>
      <c r="AG516" s="9">
        <f t="shared" si="265"/>
        <v>0</v>
      </c>
      <c r="AH516" s="9"/>
      <c r="AI516" s="9" t="s">
        <v>76</v>
      </c>
      <c r="AJ516" s="9">
        <f t="shared" si="266"/>
        <v>0</v>
      </c>
      <c r="AK516" s="55" t="s">
        <v>80</v>
      </c>
      <c r="AL516" s="9">
        <f t="shared" si="267"/>
        <v>0</v>
      </c>
      <c r="AM516" s="9" t="s">
        <v>89</v>
      </c>
      <c r="AN516" s="9">
        <f t="shared" si="268"/>
        <v>0</v>
      </c>
      <c r="AO516" s="54" t="s">
        <v>123</v>
      </c>
      <c r="AP516" s="9">
        <f t="shared" si="269"/>
        <v>0</v>
      </c>
      <c r="AQ516" s="54" t="s">
        <v>110</v>
      </c>
      <c r="AR516" s="9">
        <f t="shared" si="270"/>
        <v>0</v>
      </c>
      <c r="AS516" s="54" t="s">
        <v>127</v>
      </c>
      <c r="AT516" s="9">
        <f t="shared" si="271"/>
        <v>0</v>
      </c>
      <c r="AU516" s="9"/>
      <c r="AV516" s="54" t="s">
        <v>77</v>
      </c>
      <c r="AW516" s="9">
        <f t="shared" si="272"/>
        <v>0</v>
      </c>
      <c r="AX516" s="54" t="s">
        <v>80</v>
      </c>
      <c r="AY516" s="9">
        <f t="shared" si="273"/>
        <v>0</v>
      </c>
      <c r="AZ516" s="54" t="s">
        <v>90</v>
      </c>
      <c r="BA516" s="9">
        <f t="shared" si="274"/>
        <v>0</v>
      </c>
      <c r="BB516" s="54" t="s">
        <v>105</v>
      </c>
      <c r="BC516" s="9">
        <f t="shared" si="275"/>
        <v>0</v>
      </c>
      <c r="BD516" s="54" t="s">
        <v>111</v>
      </c>
      <c r="BE516" s="9">
        <f t="shared" si="276"/>
        <v>0</v>
      </c>
      <c r="BF516" s="54" t="s">
        <v>112</v>
      </c>
      <c r="BG516" s="9">
        <f t="shared" si="277"/>
        <v>0</v>
      </c>
      <c r="BH516" s="9"/>
      <c r="BI516" s="54" t="s">
        <v>77</v>
      </c>
      <c r="BJ516" s="9">
        <f t="shared" si="278"/>
        <v>0</v>
      </c>
      <c r="BK516" s="55" t="s">
        <v>80</v>
      </c>
      <c r="BL516" s="9">
        <f t="shared" si="279"/>
        <v>0</v>
      </c>
      <c r="BM516" s="54" t="s">
        <v>90</v>
      </c>
      <c r="BN516" s="9">
        <f t="shared" si="280"/>
        <v>0</v>
      </c>
      <c r="BO516" s="54" t="s">
        <v>105</v>
      </c>
      <c r="BP516" s="9">
        <f t="shared" si="281"/>
        <v>0</v>
      </c>
      <c r="BQ516" s="54" t="s">
        <v>111</v>
      </c>
      <c r="BR516" s="9">
        <f t="shared" si="282"/>
        <v>0</v>
      </c>
      <c r="BS516" s="54" t="s">
        <v>112</v>
      </c>
      <c r="BT516" s="9">
        <f t="shared" si="283"/>
        <v>0</v>
      </c>
      <c r="BU516" s="9"/>
      <c r="BV516" s="54" t="s">
        <v>73</v>
      </c>
      <c r="BW516" s="9">
        <f t="shared" si="284"/>
        <v>0</v>
      </c>
      <c r="BX516" s="55" t="s">
        <v>84</v>
      </c>
      <c r="BY516" s="9">
        <f t="shared" si="285"/>
        <v>0</v>
      </c>
      <c r="BZ516" s="54" t="s">
        <v>85</v>
      </c>
      <c r="CA516" s="9">
        <f t="shared" si="286"/>
        <v>0</v>
      </c>
      <c r="CB516" s="54" t="s">
        <v>105</v>
      </c>
      <c r="CC516" s="9">
        <f t="shared" si="287"/>
        <v>0</v>
      </c>
      <c r="CD516" s="54" t="s">
        <v>108</v>
      </c>
      <c r="CE516" s="9">
        <f t="shared" si="288"/>
        <v>0</v>
      </c>
      <c r="CF516" s="54" t="s">
        <v>112</v>
      </c>
      <c r="CG516" s="9">
        <f t="shared" si="289"/>
        <v>0</v>
      </c>
      <c r="CH516" s="9"/>
      <c r="CI516" s="54" t="s">
        <v>73</v>
      </c>
      <c r="CJ516" s="9">
        <f t="shared" si="290"/>
        <v>0</v>
      </c>
      <c r="CK516" s="55" t="s">
        <v>84</v>
      </c>
      <c r="CL516" s="9">
        <f t="shared" si="291"/>
        <v>0</v>
      </c>
      <c r="CM516" s="54" t="s">
        <v>85</v>
      </c>
      <c r="CN516" s="9">
        <f t="shared" si="292"/>
        <v>0</v>
      </c>
      <c r="CO516" s="54" t="s">
        <v>105</v>
      </c>
      <c r="CP516" s="9">
        <f t="shared" si="293"/>
        <v>0</v>
      </c>
      <c r="CQ516" s="54" t="s">
        <v>108</v>
      </c>
      <c r="CR516" s="9">
        <f t="shared" si="294"/>
        <v>0</v>
      </c>
      <c r="CS516" s="54" t="s">
        <v>112</v>
      </c>
      <c r="CT516" s="9">
        <f t="shared" si="295"/>
        <v>0</v>
      </c>
    </row>
    <row r="517" spans="1:98" x14ac:dyDescent="0.15">
      <c r="A517" s="33" t="s">
        <v>1178</v>
      </c>
      <c r="B517" s="34" t="s">
        <v>1179</v>
      </c>
      <c r="C517" s="35" t="s">
        <v>648</v>
      </c>
      <c r="D517" s="35" t="s">
        <v>52</v>
      </c>
      <c r="E517" s="9"/>
      <c r="F517" s="36"/>
      <c r="G517" s="33">
        <v>74</v>
      </c>
      <c r="H517" s="9">
        <v>35</v>
      </c>
      <c r="I517" s="9">
        <v>45</v>
      </c>
      <c r="J517" s="9">
        <v>37.5</v>
      </c>
      <c r="K517" s="9">
        <v>39</v>
      </c>
      <c r="L517" s="9">
        <v>25</v>
      </c>
      <c r="M517" s="4">
        <f t="shared" si="296"/>
        <v>255.5</v>
      </c>
      <c r="N517" s="33"/>
      <c r="O517" s="9">
        <f>IF($D517="理科",IF(AND($M517&gt;='高考-分数线'!$C$2,$G517&gt;='高考-分数线'!$D$2),36,IF($G517&gt;='高考-分数线'!$D$2,18,0)),IF($D517="文科",IF(AND($M517&gt;='高考-分数线'!$C$3,$G517&gt;='高考-分数线'!$D$3),36,IF($G517&gt;='高考-分数线'!$D$3,18,0))))</f>
        <v>0</v>
      </c>
      <c r="P517" s="9">
        <f>IF($D517="理科",IF(AND($M517&gt;='高考-分数线'!$C$2,H517&gt;='高考-分数线'!$E$2),36,IF(H517&gt;='高考-分数线'!$E$2,18,0)),IF($D517="文科",IF(AND($M517&gt;='高考-分数线'!$C$3,H517&gt;='高考-分数线'!$E$3),36,IF(H517&gt;='高考-分数线'!$E$3,18,0))))</f>
        <v>0</v>
      </c>
      <c r="Q517" s="9">
        <f>IF($D517="理科",IF(AND($M517&gt;='高考-分数线'!$C$2,I517&gt;='高考-分数线'!$F$2),36,IF(I517&gt;='高考-分数线'!$F$2,18,0)),IF($D517="文科",IF(AND($M517&gt;='高考-分数线'!$C$3,I517&gt;='高考-分数线'!$F$3),36,IF(I517&gt;='高考-分数线'!$F$3,18,0))))</f>
        <v>0</v>
      </c>
      <c r="R517" s="9">
        <f>IF($D517="理科",IF(AND($M517&gt;='高考-分数线'!$C$2,J517&gt;='高考-分数线'!$G$2),36,IF(J517&gt;='高考-分数线'!$G$2,18,0)),IF($D517="文科",IF(AND($M517&gt;='高考-分数线'!$C$3,J517&gt;='高考-分数线'!$G$3),36,IF(J517&gt;='高考-分数线'!$G$3,18,0))))</f>
        <v>0</v>
      </c>
      <c r="S517" s="9">
        <f>IF($D517="理科",IF(AND($M517&gt;='高考-分数线'!$C$2,K517&gt;='高考-分数线'!$H$2),36,IF(K517&gt;='高考-分数线'!$H$2,18,0)),IF($D517="文科",IF(AND($M517&gt;='高考-分数线'!$C$3,K517&gt;='高考-分数线'!$H$3),36,IF(K517&gt;='高考-分数线'!$H$3,18,0))))</f>
        <v>0</v>
      </c>
      <c r="T517" s="9">
        <f>IF($D517="理科",IF(AND($M517&gt;='高考-分数线'!$C$2,L517&gt;='高考-分数线'!$I$2),36,IF(L517&gt;='高考-分数线'!$I$2,18,0)),IF($D517="文科",IF(AND($M517&gt;='高考-分数线'!$C$3,L517&gt;='高考-分数线'!$I$3),36,IF(L517&gt;='高考-分数线'!$I$3,18,0))))</f>
        <v>0</v>
      </c>
      <c r="U517" s="33"/>
      <c r="V517" s="54" t="s">
        <v>73</v>
      </c>
      <c r="W517" s="9">
        <f t="shared" ref="W517:W546" si="297">$O517*0.5*2/10</f>
        <v>0</v>
      </c>
      <c r="X517" s="54" t="s">
        <v>80</v>
      </c>
      <c r="Y517" s="9">
        <f t="shared" ref="Y517:Y546" si="298">$P517*0.5*2/10</f>
        <v>0</v>
      </c>
      <c r="Z517" s="54" t="s">
        <v>89</v>
      </c>
      <c r="AA517" s="9">
        <f t="shared" ref="AA517:AA546" si="299">$Q517*0.5*2/10</f>
        <v>0</v>
      </c>
      <c r="AB517" s="54" t="s">
        <v>123</v>
      </c>
      <c r="AC517" s="9">
        <f t="shared" ref="AC517:AC546" si="300">$R517*0.5*2/10</f>
        <v>0</v>
      </c>
      <c r="AD517" s="54" t="s">
        <v>110</v>
      </c>
      <c r="AE517" s="9">
        <f t="shared" ref="AE517:AE546" si="301">$S517*0.5*2/10</f>
        <v>0</v>
      </c>
      <c r="AF517" s="54" t="s">
        <v>103</v>
      </c>
      <c r="AG517" s="9">
        <f t="shared" ref="AG517:AG546" si="302">$T517*0.5*2/10</f>
        <v>0</v>
      </c>
      <c r="AH517" s="9"/>
      <c r="AI517" s="9" t="s">
        <v>76</v>
      </c>
      <c r="AJ517" s="9">
        <f t="shared" ref="AJ517:AJ546" si="303">$O517*0.5*2/10</f>
        <v>0</v>
      </c>
      <c r="AK517" s="55" t="s">
        <v>80</v>
      </c>
      <c r="AL517" s="9">
        <f t="shared" ref="AL517:AL546" si="304">$P517*0.5*2/10</f>
        <v>0</v>
      </c>
      <c r="AM517" s="9" t="s">
        <v>85</v>
      </c>
      <c r="AN517" s="9">
        <f t="shared" ref="AN517:AN546" si="305">$Q517*0.5*2/10</f>
        <v>0</v>
      </c>
      <c r="AO517" s="54" t="s">
        <v>105</v>
      </c>
      <c r="AP517" s="9">
        <f t="shared" ref="AP517:AP546" si="306">$R517*0.5*2/10</f>
        <v>0</v>
      </c>
      <c r="AQ517" s="54" t="s">
        <v>110</v>
      </c>
      <c r="AR517" s="9">
        <f t="shared" ref="AR517:AR546" si="307">$S517*0.5*2/10</f>
        <v>0</v>
      </c>
      <c r="AS517" s="54" t="s">
        <v>103</v>
      </c>
      <c r="AT517" s="9">
        <f t="shared" ref="AT517:AT546" si="308">$T517*0.5*2/10</f>
        <v>0</v>
      </c>
      <c r="AU517" s="9"/>
      <c r="AV517" s="54" t="s">
        <v>77</v>
      </c>
      <c r="AW517" s="9">
        <f t="shared" ref="AW517:AW546" si="309">$O517*0.5*3/10</f>
        <v>0</v>
      </c>
      <c r="AX517" s="54" t="s">
        <v>80</v>
      </c>
      <c r="AY517" s="9">
        <f t="shared" ref="AY517:AY546" si="310">$P517*0.5*3/10</f>
        <v>0</v>
      </c>
      <c r="AZ517" s="54" t="s">
        <v>90</v>
      </c>
      <c r="BA517" s="9">
        <f t="shared" ref="BA517:BA546" si="311">$Q517*0.5*3/10</f>
        <v>0</v>
      </c>
      <c r="BB517" s="54" t="s">
        <v>123</v>
      </c>
      <c r="BC517" s="9">
        <f t="shared" ref="BC517:BC546" si="312">$R517*0.5*3/10</f>
        <v>0</v>
      </c>
      <c r="BD517" s="54" t="s">
        <v>133</v>
      </c>
      <c r="BE517" s="9">
        <f t="shared" ref="BE517:BE546" si="313">$S517*0.5*3/10</f>
        <v>0</v>
      </c>
      <c r="BF517" s="54" t="s">
        <v>103</v>
      </c>
      <c r="BG517" s="9">
        <f t="shared" ref="BG517:BG546" si="314">$T517*0.5*3/10</f>
        <v>0</v>
      </c>
      <c r="BH517" s="9"/>
      <c r="BI517" s="54" t="s">
        <v>77</v>
      </c>
      <c r="BJ517" s="9">
        <f t="shared" ref="BJ517:BJ546" si="315">$O517*0.5*3/10</f>
        <v>0</v>
      </c>
      <c r="BK517" s="55" t="s">
        <v>80</v>
      </c>
      <c r="BL517" s="9">
        <f t="shared" ref="BL517:BL546" si="316">$P517*0.5*3/10</f>
        <v>0</v>
      </c>
      <c r="BM517" s="54" t="s">
        <v>90</v>
      </c>
      <c r="BN517" s="9">
        <f t="shared" ref="BN517:BN546" si="317">$Q517*0.5*3/10</f>
        <v>0</v>
      </c>
      <c r="BO517" s="54" t="s">
        <v>123</v>
      </c>
      <c r="BP517" s="9">
        <f t="shared" ref="BP517:BP546" si="318">$R517*0.5*3/10</f>
        <v>0</v>
      </c>
      <c r="BQ517" s="54" t="s">
        <v>133</v>
      </c>
      <c r="BR517" s="9">
        <f t="shared" ref="BR517:BR546" si="319">$S517*0.5*3/10</f>
        <v>0</v>
      </c>
      <c r="BS517" s="54" t="s">
        <v>103</v>
      </c>
      <c r="BT517" s="9">
        <f t="shared" ref="BT517:BT546" si="320">$T517*0.5*3/10</f>
        <v>0</v>
      </c>
      <c r="BU517" s="9"/>
      <c r="BV517" s="54" t="s">
        <v>73</v>
      </c>
      <c r="BW517" s="9">
        <f t="shared" ref="BW517:BW546" si="321">$O517*0.5*5/10</f>
        <v>0</v>
      </c>
      <c r="BX517" s="55" t="s">
        <v>84</v>
      </c>
      <c r="BY517" s="9">
        <f t="shared" ref="BY517:BY546" si="322">$P517*0.5*5/10</f>
        <v>0</v>
      </c>
      <c r="BZ517" s="54" t="s">
        <v>85</v>
      </c>
      <c r="CA517" s="9">
        <f t="shared" ref="CA517:CA546" si="323">$Q517*0.5*5/10</f>
        <v>0</v>
      </c>
      <c r="CB517" s="54" t="s">
        <v>105</v>
      </c>
      <c r="CC517" s="9">
        <f t="shared" ref="CC517:CC546" si="324">$R517*0.5*5/10</f>
        <v>0</v>
      </c>
      <c r="CD517" s="54" t="s">
        <v>108</v>
      </c>
      <c r="CE517" s="9">
        <f t="shared" ref="CE517:CE546" si="325">$S517*0.5*5/10</f>
        <v>0</v>
      </c>
      <c r="CF517" s="54" t="s">
        <v>112</v>
      </c>
      <c r="CG517" s="9">
        <f t="shared" ref="CG517:CG546" si="326">$T517*0.5*5/10</f>
        <v>0</v>
      </c>
      <c r="CH517" s="9"/>
      <c r="CI517" s="54" t="s">
        <v>73</v>
      </c>
      <c r="CJ517" s="9">
        <f t="shared" ref="CJ517:CJ546" si="327">$O517*0.5*5/10</f>
        <v>0</v>
      </c>
      <c r="CK517" s="55" t="s">
        <v>84</v>
      </c>
      <c r="CL517" s="9">
        <f t="shared" ref="CL517:CL546" si="328">$P517*0.5*5/10</f>
        <v>0</v>
      </c>
      <c r="CM517" s="54" t="s">
        <v>85</v>
      </c>
      <c r="CN517" s="9">
        <f t="shared" ref="CN517:CN546" si="329">$Q517*0.5*5/10</f>
        <v>0</v>
      </c>
      <c r="CO517" s="54" t="s">
        <v>105</v>
      </c>
      <c r="CP517" s="9">
        <f t="shared" ref="CP517:CP546" si="330">$R517*0.5*5/10</f>
        <v>0</v>
      </c>
      <c r="CQ517" s="54" t="s">
        <v>108</v>
      </c>
      <c r="CR517" s="9">
        <f t="shared" ref="CR517:CR546" si="331">$S517*0.5*5/10</f>
        <v>0</v>
      </c>
      <c r="CS517" s="54" t="s">
        <v>112</v>
      </c>
      <c r="CT517" s="9">
        <f t="shared" ref="CT517:CT546" si="332">$T517*0.5*5/10</f>
        <v>0</v>
      </c>
    </row>
    <row r="518" spans="1:98" x14ac:dyDescent="0.15">
      <c r="A518" s="33" t="s">
        <v>1180</v>
      </c>
      <c r="B518" s="34" t="s">
        <v>1181</v>
      </c>
      <c r="C518" s="35" t="s">
        <v>170</v>
      </c>
      <c r="D518" s="35" t="s">
        <v>52</v>
      </c>
      <c r="E518" s="9"/>
      <c r="F518" s="36"/>
      <c r="G518" s="33">
        <v>80</v>
      </c>
      <c r="H518" s="9">
        <v>30</v>
      </c>
      <c r="I518" s="9">
        <v>44</v>
      </c>
      <c r="J518" s="9">
        <v>32</v>
      </c>
      <c r="K518" s="9">
        <v>26</v>
      </c>
      <c r="L518" s="9">
        <v>37</v>
      </c>
      <c r="M518" s="4">
        <f t="shared" si="296"/>
        <v>249</v>
      </c>
      <c r="N518" s="33"/>
      <c r="O518" s="9">
        <f>IF($D518="理科",IF(AND($M518&gt;='高考-分数线'!$C$2,$G518&gt;='高考-分数线'!$D$2),36,IF($G518&gt;='高考-分数线'!$D$2,18,0)),IF($D518="文科",IF(AND($M518&gt;='高考-分数线'!$C$3,$G518&gt;='高考-分数线'!$D$3),36,IF($G518&gt;='高考-分数线'!$D$3,18,0))))</f>
        <v>0</v>
      </c>
      <c r="P518" s="9">
        <f>IF($D518="理科",IF(AND($M518&gt;='高考-分数线'!$C$2,H518&gt;='高考-分数线'!$E$2),36,IF(H518&gt;='高考-分数线'!$E$2,18,0)),IF($D518="文科",IF(AND($M518&gt;='高考-分数线'!$C$3,H518&gt;='高考-分数线'!$E$3),36,IF(H518&gt;='高考-分数线'!$E$3,18,0))))</f>
        <v>0</v>
      </c>
      <c r="Q518" s="9">
        <f>IF($D518="理科",IF(AND($M518&gt;='高考-分数线'!$C$2,I518&gt;='高考-分数线'!$F$2),36,IF(I518&gt;='高考-分数线'!$F$2,18,0)),IF($D518="文科",IF(AND($M518&gt;='高考-分数线'!$C$3,I518&gt;='高考-分数线'!$F$3),36,IF(I518&gt;='高考-分数线'!$F$3,18,0))))</f>
        <v>0</v>
      </c>
      <c r="R518" s="9">
        <f>IF($D518="理科",IF(AND($M518&gt;='高考-分数线'!$C$2,J518&gt;='高考-分数线'!$G$2),36,IF(J518&gt;='高考-分数线'!$G$2,18,0)),IF($D518="文科",IF(AND($M518&gt;='高考-分数线'!$C$3,J518&gt;='高考-分数线'!$G$3),36,IF(J518&gt;='高考-分数线'!$G$3,18,0))))</f>
        <v>0</v>
      </c>
      <c r="S518" s="9">
        <f>IF($D518="理科",IF(AND($M518&gt;='高考-分数线'!$C$2,K518&gt;='高考-分数线'!$H$2),36,IF(K518&gt;='高考-分数线'!$H$2,18,0)),IF($D518="文科",IF(AND($M518&gt;='高考-分数线'!$C$3,K518&gt;='高考-分数线'!$H$3),36,IF(K518&gt;='高考-分数线'!$H$3,18,0))))</f>
        <v>0</v>
      </c>
      <c r="T518" s="9">
        <f>IF($D518="理科",IF(AND($M518&gt;='高考-分数线'!$C$2,L518&gt;='高考-分数线'!$I$2),36,IF(L518&gt;='高考-分数线'!$I$2,18,0)),IF($D518="文科",IF(AND($M518&gt;='高考-分数线'!$C$3,L518&gt;='高考-分数线'!$I$3),36,IF(L518&gt;='高考-分数线'!$I$3,18,0))))</f>
        <v>0</v>
      </c>
      <c r="U518" s="33"/>
      <c r="V518" s="54" t="s">
        <v>75</v>
      </c>
      <c r="W518" s="9">
        <f t="shared" si="297"/>
        <v>0</v>
      </c>
      <c r="X518" s="54" t="s">
        <v>81</v>
      </c>
      <c r="Y518" s="9">
        <f t="shared" si="298"/>
        <v>0</v>
      </c>
      <c r="Z518" s="54" t="s">
        <v>87</v>
      </c>
      <c r="AA518" s="9">
        <f t="shared" si="299"/>
        <v>0</v>
      </c>
      <c r="AB518" s="54" t="s">
        <v>105</v>
      </c>
      <c r="AC518" s="9">
        <f t="shared" si="300"/>
        <v>0</v>
      </c>
      <c r="AD518" s="54" t="s">
        <v>111</v>
      </c>
      <c r="AE518" s="9">
        <f t="shared" si="301"/>
        <v>0</v>
      </c>
      <c r="AF518" s="54" t="s">
        <v>103</v>
      </c>
      <c r="AG518" s="9">
        <f t="shared" si="302"/>
        <v>0</v>
      </c>
      <c r="AH518" s="9"/>
      <c r="AI518" s="9" t="s">
        <v>73</v>
      </c>
      <c r="AJ518" s="9">
        <f t="shared" si="303"/>
        <v>0</v>
      </c>
      <c r="AK518" s="55" t="s">
        <v>79</v>
      </c>
      <c r="AL518" s="9">
        <f t="shared" si="304"/>
        <v>0</v>
      </c>
      <c r="AM518" s="9" t="s">
        <v>85</v>
      </c>
      <c r="AN518" s="9">
        <f t="shared" si="305"/>
        <v>0</v>
      </c>
      <c r="AO518" s="54" t="s">
        <v>105</v>
      </c>
      <c r="AP518" s="9">
        <f t="shared" si="306"/>
        <v>0</v>
      </c>
      <c r="AQ518" s="54" t="s">
        <v>111</v>
      </c>
      <c r="AR518" s="9">
        <f t="shared" si="307"/>
        <v>0</v>
      </c>
      <c r="AS518" s="54" t="s">
        <v>103</v>
      </c>
      <c r="AT518" s="9">
        <f t="shared" si="308"/>
        <v>0</v>
      </c>
      <c r="AU518" s="9"/>
      <c r="AV518" s="54" t="s">
        <v>73</v>
      </c>
      <c r="AW518" s="9">
        <f t="shared" si="309"/>
        <v>0</v>
      </c>
      <c r="AX518" s="54" t="s">
        <v>132</v>
      </c>
      <c r="AY518" s="9">
        <f t="shared" si="310"/>
        <v>0</v>
      </c>
      <c r="AZ518" s="54" t="s">
        <v>86</v>
      </c>
      <c r="BA518" s="9">
        <f t="shared" si="311"/>
        <v>0</v>
      </c>
      <c r="BB518" s="54" t="s">
        <v>105</v>
      </c>
      <c r="BC518" s="9">
        <f t="shared" si="312"/>
        <v>0</v>
      </c>
      <c r="BD518" s="54" t="s">
        <v>111</v>
      </c>
      <c r="BE518" s="9">
        <f t="shared" si="313"/>
        <v>0</v>
      </c>
      <c r="BF518" s="54" t="s">
        <v>112</v>
      </c>
      <c r="BG518" s="9">
        <f t="shared" si="314"/>
        <v>0</v>
      </c>
      <c r="BH518" s="9"/>
      <c r="BI518" s="54" t="s">
        <v>73</v>
      </c>
      <c r="BJ518" s="9">
        <f t="shared" si="315"/>
        <v>0</v>
      </c>
      <c r="BK518" s="55" t="s">
        <v>132</v>
      </c>
      <c r="BL518" s="9">
        <f t="shared" si="316"/>
        <v>0</v>
      </c>
      <c r="BM518" s="54" t="s">
        <v>86</v>
      </c>
      <c r="BN518" s="9">
        <f t="shared" si="317"/>
        <v>0</v>
      </c>
      <c r="BO518" s="54" t="s">
        <v>105</v>
      </c>
      <c r="BP518" s="9">
        <f t="shared" si="318"/>
        <v>0</v>
      </c>
      <c r="BQ518" s="54" t="s">
        <v>111</v>
      </c>
      <c r="BR518" s="9">
        <f t="shared" si="319"/>
        <v>0</v>
      </c>
      <c r="BS518" s="54" t="s">
        <v>112</v>
      </c>
      <c r="BT518" s="9">
        <f t="shared" si="320"/>
        <v>0</v>
      </c>
      <c r="BU518" s="9"/>
      <c r="BV518" s="54" t="s">
        <v>73</v>
      </c>
      <c r="BW518" s="9">
        <f t="shared" si="321"/>
        <v>0</v>
      </c>
      <c r="BX518" s="55" t="s">
        <v>84</v>
      </c>
      <c r="BY518" s="9">
        <f t="shared" si="322"/>
        <v>0</v>
      </c>
      <c r="BZ518" s="54" t="s">
        <v>85</v>
      </c>
      <c r="CA518" s="9">
        <f t="shared" si="323"/>
        <v>0</v>
      </c>
      <c r="CB518" s="54" t="s">
        <v>105</v>
      </c>
      <c r="CC518" s="9">
        <f t="shared" si="324"/>
        <v>0</v>
      </c>
      <c r="CD518" s="54" t="s">
        <v>108</v>
      </c>
      <c r="CE518" s="9">
        <f t="shared" si="325"/>
        <v>0</v>
      </c>
      <c r="CF518" s="54" t="s">
        <v>112</v>
      </c>
      <c r="CG518" s="9">
        <f t="shared" si="326"/>
        <v>0</v>
      </c>
      <c r="CH518" s="9"/>
      <c r="CI518" s="54" t="s">
        <v>73</v>
      </c>
      <c r="CJ518" s="9">
        <f t="shared" si="327"/>
        <v>0</v>
      </c>
      <c r="CK518" s="55" t="s">
        <v>84</v>
      </c>
      <c r="CL518" s="9">
        <f t="shared" si="328"/>
        <v>0</v>
      </c>
      <c r="CM518" s="54" t="s">
        <v>85</v>
      </c>
      <c r="CN518" s="9">
        <f t="shared" si="329"/>
        <v>0</v>
      </c>
      <c r="CO518" s="54" t="s">
        <v>105</v>
      </c>
      <c r="CP518" s="9">
        <f t="shared" si="330"/>
        <v>0</v>
      </c>
      <c r="CQ518" s="54" t="s">
        <v>108</v>
      </c>
      <c r="CR518" s="9">
        <f t="shared" si="331"/>
        <v>0</v>
      </c>
      <c r="CS518" s="54" t="s">
        <v>112</v>
      </c>
      <c r="CT518" s="9">
        <f t="shared" si="332"/>
        <v>0</v>
      </c>
    </row>
    <row r="519" spans="1:98" x14ac:dyDescent="0.15">
      <c r="A519" s="33" t="s">
        <v>353</v>
      </c>
      <c r="B519" s="34" t="s">
        <v>1182</v>
      </c>
      <c r="C519" s="35" t="s">
        <v>170</v>
      </c>
      <c r="D519" s="35" t="s">
        <v>52</v>
      </c>
      <c r="E519" s="9"/>
      <c r="F519" s="36"/>
      <c r="G519" s="33">
        <v>65</v>
      </c>
      <c r="H519" s="9">
        <v>24</v>
      </c>
      <c r="I519" s="9">
        <v>34</v>
      </c>
      <c r="J519" s="9">
        <v>52.5</v>
      </c>
      <c r="K519" s="9">
        <v>39.5</v>
      </c>
      <c r="L519" s="9">
        <v>34</v>
      </c>
      <c r="M519" s="4">
        <f t="shared" si="296"/>
        <v>249</v>
      </c>
      <c r="N519" s="33"/>
      <c r="O519" s="9">
        <f>IF($D519="理科",IF(AND($M519&gt;='高考-分数线'!$C$2,$G519&gt;='高考-分数线'!$D$2),36,IF($G519&gt;='高考-分数线'!$D$2,18,0)),IF($D519="文科",IF(AND($M519&gt;='高考-分数线'!$C$3,$G519&gt;='高考-分数线'!$D$3),36,IF($G519&gt;='高考-分数线'!$D$3,18,0))))</f>
        <v>0</v>
      </c>
      <c r="P519" s="9">
        <f>IF($D519="理科",IF(AND($M519&gt;='高考-分数线'!$C$2,H519&gt;='高考-分数线'!$E$2),36,IF(H519&gt;='高考-分数线'!$E$2,18,0)),IF($D519="文科",IF(AND($M519&gt;='高考-分数线'!$C$3,H519&gt;='高考-分数线'!$E$3),36,IF(H519&gt;='高考-分数线'!$E$3,18,0))))</f>
        <v>0</v>
      </c>
      <c r="Q519" s="9">
        <f>IF($D519="理科",IF(AND($M519&gt;='高考-分数线'!$C$2,I519&gt;='高考-分数线'!$F$2),36,IF(I519&gt;='高考-分数线'!$F$2,18,0)),IF($D519="文科",IF(AND($M519&gt;='高考-分数线'!$C$3,I519&gt;='高考-分数线'!$F$3),36,IF(I519&gt;='高考-分数线'!$F$3,18,0))))</f>
        <v>0</v>
      </c>
      <c r="R519" s="9">
        <f>IF($D519="理科",IF(AND($M519&gt;='高考-分数线'!$C$2,J519&gt;='高考-分数线'!$G$2),36,IF(J519&gt;='高考-分数线'!$G$2,18,0)),IF($D519="文科",IF(AND($M519&gt;='高考-分数线'!$C$3,J519&gt;='高考-分数线'!$G$3),36,IF(J519&gt;='高考-分数线'!$G$3,18,0))))</f>
        <v>0</v>
      </c>
      <c r="S519" s="9">
        <f>IF($D519="理科",IF(AND($M519&gt;='高考-分数线'!$C$2,K519&gt;='高考-分数线'!$H$2),36,IF(K519&gt;='高考-分数线'!$H$2,18,0)),IF($D519="文科",IF(AND($M519&gt;='高考-分数线'!$C$3,K519&gt;='高考-分数线'!$H$3),36,IF(K519&gt;='高考-分数线'!$H$3,18,0))))</f>
        <v>0</v>
      </c>
      <c r="T519" s="9">
        <f>IF($D519="理科",IF(AND($M519&gt;='高考-分数线'!$C$2,L519&gt;='高考-分数线'!$I$2),36,IF(L519&gt;='高考-分数线'!$I$2,18,0)),IF($D519="文科",IF(AND($M519&gt;='高考-分数线'!$C$3,L519&gt;='高考-分数线'!$I$3),36,IF(L519&gt;='高考-分数线'!$I$3,18,0))))</f>
        <v>0</v>
      </c>
      <c r="U519" s="33"/>
      <c r="V519" s="54" t="s">
        <v>74</v>
      </c>
      <c r="W519" s="9">
        <f t="shared" si="297"/>
        <v>0</v>
      </c>
      <c r="X519" s="54" t="s">
        <v>79</v>
      </c>
      <c r="Y519" s="9">
        <f t="shared" si="298"/>
        <v>0</v>
      </c>
      <c r="Z519" s="54" t="s">
        <v>86</v>
      </c>
      <c r="AA519" s="9">
        <f t="shared" si="299"/>
        <v>0</v>
      </c>
      <c r="AB519" s="54" t="s">
        <v>107</v>
      </c>
      <c r="AC519" s="9">
        <f t="shared" si="300"/>
        <v>0</v>
      </c>
      <c r="AD519" s="54" t="s">
        <v>110</v>
      </c>
      <c r="AE519" s="9">
        <f t="shared" si="301"/>
        <v>0</v>
      </c>
      <c r="AF519" s="54" t="s">
        <v>103</v>
      </c>
      <c r="AG519" s="9">
        <f t="shared" si="302"/>
        <v>0</v>
      </c>
      <c r="AH519" s="9"/>
      <c r="AI519" s="9" t="s">
        <v>77</v>
      </c>
      <c r="AJ519" s="9">
        <f t="shared" si="303"/>
        <v>0</v>
      </c>
      <c r="AK519" s="55" t="s">
        <v>80</v>
      </c>
      <c r="AL519" s="9">
        <f t="shared" si="304"/>
        <v>0</v>
      </c>
      <c r="AM519" s="9" t="s">
        <v>90</v>
      </c>
      <c r="AN519" s="9">
        <f t="shared" si="305"/>
        <v>0</v>
      </c>
      <c r="AO519" s="54" t="s">
        <v>123</v>
      </c>
      <c r="AP519" s="9">
        <f t="shared" si="306"/>
        <v>0</v>
      </c>
      <c r="AQ519" s="54" t="s">
        <v>111</v>
      </c>
      <c r="AR519" s="9">
        <f t="shared" si="307"/>
        <v>0</v>
      </c>
      <c r="AS519" s="54" t="s">
        <v>103</v>
      </c>
      <c r="AT519" s="9">
        <f t="shared" si="308"/>
        <v>0</v>
      </c>
      <c r="AU519" s="9"/>
      <c r="AV519" s="54" t="s">
        <v>73</v>
      </c>
      <c r="AW519" s="9">
        <f t="shared" si="309"/>
        <v>0</v>
      </c>
      <c r="AX519" s="54" t="s">
        <v>132</v>
      </c>
      <c r="AY519" s="9">
        <f t="shared" si="310"/>
        <v>0</v>
      </c>
      <c r="AZ519" s="54" t="s">
        <v>86</v>
      </c>
      <c r="BA519" s="9">
        <f t="shared" si="311"/>
        <v>0</v>
      </c>
      <c r="BB519" s="54" t="s">
        <v>123</v>
      </c>
      <c r="BC519" s="9">
        <f t="shared" si="312"/>
        <v>0</v>
      </c>
      <c r="BD519" s="54" t="s">
        <v>133</v>
      </c>
      <c r="BE519" s="9">
        <f t="shared" si="313"/>
        <v>0</v>
      </c>
      <c r="BF519" s="54" t="s">
        <v>103</v>
      </c>
      <c r="BG519" s="9">
        <f t="shared" si="314"/>
        <v>0</v>
      </c>
      <c r="BH519" s="9"/>
      <c r="BI519" s="54" t="s">
        <v>73</v>
      </c>
      <c r="BJ519" s="9">
        <f t="shared" si="315"/>
        <v>0</v>
      </c>
      <c r="BK519" s="55" t="s">
        <v>132</v>
      </c>
      <c r="BL519" s="9">
        <f t="shared" si="316"/>
        <v>0</v>
      </c>
      <c r="BM519" s="54" t="s">
        <v>86</v>
      </c>
      <c r="BN519" s="9">
        <f t="shared" si="317"/>
        <v>0</v>
      </c>
      <c r="BO519" s="54" t="s">
        <v>123</v>
      </c>
      <c r="BP519" s="9">
        <f t="shared" si="318"/>
        <v>0</v>
      </c>
      <c r="BQ519" s="54" t="s">
        <v>133</v>
      </c>
      <c r="BR519" s="9">
        <f t="shared" si="319"/>
        <v>0</v>
      </c>
      <c r="BS519" s="54" t="s">
        <v>103</v>
      </c>
      <c r="BT519" s="9">
        <f t="shared" si="320"/>
        <v>0</v>
      </c>
      <c r="BU519" s="9"/>
      <c r="BV519" s="54" t="s">
        <v>73</v>
      </c>
      <c r="BW519" s="9">
        <f t="shared" si="321"/>
        <v>0</v>
      </c>
      <c r="BX519" s="55" t="s">
        <v>84</v>
      </c>
      <c r="BY519" s="9">
        <f t="shared" si="322"/>
        <v>0</v>
      </c>
      <c r="BZ519" s="54" t="s">
        <v>85</v>
      </c>
      <c r="CA519" s="9">
        <f t="shared" si="323"/>
        <v>0</v>
      </c>
      <c r="CB519" s="54" t="s">
        <v>105</v>
      </c>
      <c r="CC519" s="9">
        <f t="shared" si="324"/>
        <v>0</v>
      </c>
      <c r="CD519" s="54" t="s">
        <v>108</v>
      </c>
      <c r="CE519" s="9">
        <f t="shared" si="325"/>
        <v>0</v>
      </c>
      <c r="CF519" s="54" t="s">
        <v>112</v>
      </c>
      <c r="CG519" s="9">
        <f t="shared" si="326"/>
        <v>0</v>
      </c>
      <c r="CH519" s="9"/>
      <c r="CI519" s="54" t="s">
        <v>73</v>
      </c>
      <c r="CJ519" s="9">
        <f t="shared" si="327"/>
        <v>0</v>
      </c>
      <c r="CK519" s="55" t="s">
        <v>84</v>
      </c>
      <c r="CL519" s="9">
        <f t="shared" si="328"/>
        <v>0</v>
      </c>
      <c r="CM519" s="54" t="s">
        <v>85</v>
      </c>
      <c r="CN519" s="9">
        <f t="shared" si="329"/>
        <v>0</v>
      </c>
      <c r="CO519" s="54" t="s">
        <v>105</v>
      </c>
      <c r="CP519" s="9">
        <f t="shared" si="330"/>
        <v>0</v>
      </c>
      <c r="CQ519" s="54" t="s">
        <v>108</v>
      </c>
      <c r="CR519" s="9">
        <f t="shared" si="331"/>
        <v>0</v>
      </c>
      <c r="CS519" s="54" t="s">
        <v>112</v>
      </c>
      <c r="CT519" s="9">
        <f t="shared" si="332"/>
        <v>0</v>
      </c>
    </row>
    <row r="520" spans="1:98" x14ac:dyDescent="0.15">
      <c r="A520" s="33" t="s">
        <v>1183</v>
      </c>
      <c r="B520" s="34" t="s">
        <v>1184</v>
      </c>
      <c r="C520" s="35" t="s">
        <v>170</v>
      </c>
      <c r="D520" s="35" t="s">
        <v>52</v>
      </c>
      <c r="E520" s="9"/>
      <c r="F520" s="36"/>
      <c r="G520" s="33">
        <v>84</v>
      </c>
      <c r="H520" s="9">
        <v>26</v>
      </c>
      <c r="I520" s="9">
        <v>22</v>
      </c>
      <c r="J520" s="9">
        <v>25</v>
      </c>
      <c r="K520" s="9">
        <v>45.5</v>
      </c>
      <c r="L520" s="9">
        <v>41</v>
      </c>
      <c r="M520" s="4">
        <f t="shared" si="296"/>
        <v>243.5</v>
      </c>
      <c r="N520" s="33"/>
      <c r="O520" s="9">
        <f>IF($D520="理科",IF(AND($M520&gt;='高考-分数线'!$C$2,$G520&gt;='高考-分数线'!$D$2),36,IF($G520&gt;='高考-分数线'!$D$2,18,0)),IF($D520="文科",IF(AND($M520&gt;='高考-分数线'!$C$3,$G520&gt;='高考-分数线'!$D$3),36,IF($G520&gt;='高考-分数线'!$D$3,18,0))))</f>
        <v>0</v>
      </c>
      <c r="P520" s="9">
        <f>IF($D520="理科",IF(AND($M520&gt;='高考-分数线'!$C$2,H520&gt;='高考-分数线'!$E$2),36,IF(H520&gt;='高考-分数线'!$E$2,18,0)),IF($D520="文科",IF(AND($M520&gt;='高考-分数线'!$C$3,H520&gt;='高考-分数线'!$E$3),36,IF(H520&gt;='高考-分数线'!$E$3,18,0))))</f>
        <v>0</v>
      </c>
      <c r="Q520" s="9">
        <f>IF($D520="理科",IF(AND($M520&gt;='高考-分数线'!$C$2,I520&gt;='高考-分数线'!$F$2),36,IF(I520&gt;='高考-分数线'!$F$2,18,0)),IF($D520="文科",IF(AND($M520&gt;='高考-分数线'!$C$3,I520&gt;='高考-分数线'!$F$3),36,IF(I520&gt;='高考-分数线'!$F$3,18,0))))</f>
        <v>0</v>
      </c>
      <c r="R520" s="9">
        <f>IF($D520="理科",IF(AND($M520&gt;='高考-分数线'!$C$2,J520&gt;='高考-分数线'!$G$2),36,IF(J520&gt;='高考-分数线'!$G$2,18,0)),IF($D520="文科",IF(AND($M520&gt;='高考-分数线'!$C$3,J520&gt;='高考-分数线'!$G$3),36,IF(J520&gt;='高考-分数线'!$G$3,18,0))))</f>
        <v>0</v>
      </c>
      <c r="S520" s="9">
        <f>IF($D520="理科",IF(AND($M520&gt;='高考-分数线'!$C$2,K520&gt;='高考-分数线'!$H$2),36,IF(K520&gt;='高考-分数线'!$H$2,18,0)),IF($D520="文科",IF(AND($M520&gt;='高考-分数线'!$C$3,K520&gt;='高考-分数线'!$H$3),36,IF(K520&gt;='高考-分数线'!$H$3,18,0))))</f>
        <v>0</v>
      </c>
      <c r="T520" s="9">
        <f>IF($D520="理科",IF(AND($M520&gt;='高考-分数线'!$C$2,L520&gt;='高考-分数线'!$I$2),36,IF(L520&gt;='高考-分数线'!$I$2,18,0)),IF($D520="文科",IF(AND($M520&gt;='高考-分数线'!$C$3,L520&gt;='高考-分数线'!$I$3),36,IF(L520&gt;='高考-分数线'!$I$3,18,0))))</f>
        <v>0</v>
      </c>
      <c r="U520" s="33"/>
      <c r="V520" s="54" t="s">
        <v>74</v>
      </c>
      <c r="W520" s="9">
        <f t="shared" si="297"/>
        <v>0</v>
      </c>
      <c r="X520" s="54" t="s">
        <v>79</v>
      </c>
      <c r="Y520" s="9">
        <f t="shared" si="298"/>
        <v>0</v>
      </c>
      <c r="Z520" s="54" t="s">
        <v>86</v>
      </c>
      <c r="AA520" s="9">
        <f t="shared" si="299"/>
        <v>0</v>
      </c>
      <c r="AB520" s="54" t="s">
        <v>107</v>
      </c>
      <c r="AC520" s="9">
        <f t="shared" si="300"/>
        <v>0</v>
      </c>
      <c r="AD520" s="54" t="s">
        <v>110</v>
      </c>
      <c r="AE520" s="9">
        <f t="shared" si="301"/>
        <v>0</v>
      </c>
      <c r="AF520" s="54" t="s">
        <v>103</v>
      </c>
      <c r="AG520" s="9">
        <f t="shared" si="302"/>
        <v>0</v>
      </c>
      <c r="AH520" s="9"/>
      <c r="AI520" s="9" t="s">
        <v>77</v>
      </c>
      <c r="AJ520" s="9">
        <f t="shared" si="303"/>
        <v>0</v>
      </c>
      <c r="AK520" s="55" t="s">
        <v>80</v>
      </c>
      <c r="AL520" s="9">
        <f t="shared" si="304"/>
        <v>0</v>
      </c>
      <c r="AM520" s="9" t="s">
        <v>85</v>
      </c>
      <c r="AN520" s="9">
        <f t="shared" si="305"/>
        <v>0</v>
      </c>
      <c r="AO520" s="54" t="s">
        <v>123</v>
      </c>
      <c r="AP520" s="9">
        <f t="shared" si="306"/>
        <v>0</v>
      </c>
      <c r="AQ520" s="54" t="s">
        <v>111</v>
      </c>
      <c r="AR520" s="9">
        <f t="shared" si="307"/>
        <v>0</v>
      </c>
      <c r="AS520" s="54" t="s">
        <v>103</v>
      </c>
      <c r="AT520" s="9">
        <f t="shared" si="308"/>
        <v>0</v>
      </c>
      <c r="AU520" s="9"/>
      <c r="AV520" s="54" t="s">
        <v>73</v>
      </c>
      <c r="AW520" s="9">
        <f t="shared" si="309"/>
        <v>0</v>
      </c>
      <c r="AX520" s="54" t="s">
        <v>132</v>
      </c>
      <c r="AY520" s="9">
        <f t="shared" si="310"/>
        <v>0</v>
      </c>
      <c r="AZ520" s="54" t="s">
        <v>86</v>
      </c>
      <c r="BA520" s="9">
        <f t="shared" si="311"/>
        <v>0</v>
      </c>
      <c r="BB520" s="54" t="s">
        <v>123</v>
      </c>
      <c r="BC520" s="9">
        <f t="shared" si="312"/>
        <v>0</v>
      </c>
      <c r="BD520" s="54" t="s">
        <v>133</v>
      </c>
      <c r="BE520" s="9">
        <f t="shared" si="313"/>
        <v>0</v>
      </c>
      <c r="BF520" s="54" t="s">
        <v>103</v>
      </c>
      <c r="BG520" s="9">
        <f t="shared" si="314"/>
        <v>0</v>
      </c>
      <c r="BH520" s="9"/>
      <c r="BI520" s="54" t="s">
        <v>73</v>
      </c>
      <c r="BJ520" s="9">
        <f t="shared" si="315"/>
        <v>0</v>
      </c>
      <c r="BK520" s="55" t="s">
        <v>132</v>
      </c>
      <c r="BL520" s="9">
        <f t="shared" si="316"/>
        <v>0</v>
      </c>
      <c r="BM520" s="54" t="s">
        <v>86</v>
      </c>
      <c r="BN520" s="9">
        <f t="shared" si="317"/>
        <v>0</v>
      </c>
      <c r="BO520" s="54" t="s">
        <v>123</v>
      </c>
      <c r="BP520" s="9">
        <f t="shared" si="318"/>
        <v>0</v>
      </c>
      <c r="BQ520" s="54" t="s">
        <v>133</v>
      </c>
      <c r="BR520" s="9">
        <f t="shared" si="319"/>
        <v>0</v>
      </c>
      <c r="BS520" s="54" t="s">
        <v>103</v>
      </c>
      <c r="BT520" s="9">
        <f t="shared" si="320"/>
        <v>0</v>
      </c>
      <c r="BU520" s="9"/>
      <c r="BV520" s="54" t="s">
        <v>73</v>
      </c>
      <c r="BW520" s="9">
        <f t="shared" si="321"/>
        <v>0</v>
      </c>
      <c r="BX520" s="55" t="s">
        <v>84</v>
      </c>
      <c r="BY520" s="9">
        <f t="shared" si="322"/>
        <v>0</v>
      </c>
      <c r="BZ520" s="54" t="s">
        <v>85</v>
      </c>
      <c r="CA520" s="9">
        <f t="shared" si="323"/>
        <v>0</v>
      </c>
      <c r="CB520" s="54" t="s">
        <v>105</v>
      </c>
      <c r="CC520" s="9">
        <f t="shared" si="324"/>
        <v>0</v>
      </c>
      <c r="CD520" s="54" t="s">
        <v>108</v>
      </c>
      <c r="CE520" s="9">
        <f t="shared" si="325"/>
        <v>0</v>
      </c>
      <c r="CF520" s="54" t="s">
        <v>112</v>
      </c>
      <c r="CG520" s="9">
        <f t="shared" si="326"/>
        <v>0</v>
      </c>
      <c r="CH520" s="9"/>
      <c r="CI520" s="54" t="s">
        <v>73</v>
      </c>
      <c r="CJ520" s="9">
        <f t="shared" si="327"/>
        <v>0</v>
      </c>
      <c r="CK520" s="55" t="s">
        <v>84</v>
      </c>
      <c r="CL520" s="9">
        <f t="shared" si="328"/>
        <v>0</v>
      </c>
      <c r="CM520" s="54" t="s">
        <v>85</v>
      </c>
      <c r="CN520" s="9">
        <f t="shared" si="329"/>
        <v>0</v>
      </c>
      <c r="CO520" s="54" t="s">
        <v>105</v>
      </c>
      <c r="CP520" s="9">
        <f t="shared" si="330"/>
        <v>0</v>
      </c>
      <c r="CQ520" s="54" t="s">
        <v>108</v>
      </c>
      <c r="CR520" s="9">
        <f t="shared" si="331"/>
        <v>0</v>
      </c>
      <c r="CS520" s="54" t="s">
        <v>112</v>
      </c>
      <c r="CT520" s="9">
        <f t="shared" si="332"/>
        <v>0</v>
      </c>
    </row>
    <row r="521" spans="1:98" x14ac:dyDescent="0.15">
      <c r="A521" s="33" t="s">
        <v>948</v>
      </c>
      <c r="B521" s="34" t="s">
        <v>1185</v>
      </c>
      <c r="C521" s="35" t="s">
        <v>170</v>
      </c>
      <c r="D521" s="35" t="s">
        <v>52</v>
      </c>
      <c r="E521" s="9"/>
      <c r="F521" s="36"/>
      <c r="G521" s="33">
        <v>73</v>
      </c>
      <c r="H521" s="9">
        <v>11</v>
      </c>
      <c r="I521" s="9">
        <v>32</v>
      </c>
      <c r="J521" s="9">
        <v>38</v>
      </c>
      <c r="K521" s="9">
        <v>40</v>
      </c>
      <c r="L521" s="9">
        <v>38</v>
      </c>
      <c r="M521" s="4">
        <f t="shared" si="296"/>
        <v>232</v>
      </c>
      <c r="N521" s="33"/>
      <c r="O521" s="9">
        <f>IF($D521="理科",IF(AND($M521&gt;='高考-分数线'!$C$2,$G521&gt;='高考-分数线'!$D$2),36,IF($G521&gt;='高考-分数线'!$D$2,18,0)),IF($D521="文科",IF(AND($M521&gt;='高考-分数线'!$C$3,$G521&gt;='高考-分数线'!$D$3),36,IF($G521&gt;='高考-分数线'!$D$3,18,0))))</f>
        <v>0</v>
      </c>
      <c r="P521" s="9">
        <f>IF($D521="理科",IF(AND($M521&gt;='高考-分数线'!$C$2,H521&gt;='高考-分数线'!$E$2),36,IF(H521&gt;='高考-分数线'!$E$2,18,0)),IF($D521="文科",IF(AND($M521&gt;='高考-分数线'!$C$3,H521&gt;='高考-分数线'!$E$3),36,IF(H521&gt;='高考-分数线'!$E$3,18,0))))</f>
        <v>0</v>
      </c>
      <c r="Q521" s="9">
        <f>IF($D521="理科",IF(AND($M521&gt;='高考-分数线'!$C$2,I521&gt;='高考-分数线'!$F$2),36,IF(I521&gt;='高考-分数线'!$F$2,18,0)),IF($D521="文科",IF(AND($M521&gt;='高考-分数线'!$C$3,I521&gt;='高考-分数线'!$F$3),36,IF(I521&gt;='高考-分数线'!$F$3,18,0))))</f>
        <v>0</v>
      </c>
      <c r="R521" s="9">
        <f>IF($D521="理科",IF(AND($M521&gt;='高考-分数线'!$C$2,J521&gt;='高考-分数线'!$G$2),36,IF(J521&gt;='高考-分数线'!$G$2,18,0)),IF($D521="文科",IF(AND($M521&gt;='高考-分数线'!$C$3,J521&gt;='高考-分数线'!$G$3),36,IF(J521&gt;='高考-分数线'!$G$3,18,0))))</f>
        <v>0</v>
      </c>
      <c r="S521" s="9">
        <f>IF($D521="理科",IF(AND($M521&gt;='高考-分数线'!$C$2,K521&gt;='高考-分数线'!$H$2),36,IF(K521&gt;='高考-分数线'!$H$2,18,0)),IF($D521="文科",IF(AND($M521&gt;='高考-分数线'!$C$3,K521&gt;='高考-分数线'!$H$3),36,IF(K521&gt;='高考-分数线'!$H$3,18,0))))</f>
        <v>0</v>
      </c>
      <c r="T521" s="9">
        <f>IF($D521="理科",IF(AND($M521&gt;='高考-分数线'!$C$2,L521&gt;='高考-分数线'!$I$2),36,IF(L521&gt;='高考-分数线'!$I$2,18,0)),IF($D521="文科",IF(AND($M521&gt;='高考-分数线'!$C$3,L521&gt;='高考-分数线'!$I$3),36,IF(L521&gt;='高考-分数线'!$I$3,18,0))))</f>
        <v>0</v>
      </c>
      <c r="U521" s="33"/>
      <c r="V521" s="54" t="s">
        <v>75</v>
      </c>
      <c r="W521" s="9">
        <f t="shared" si="297"/>
        <v>0</v>
      </c>
      <c r="X521" s="54" t="s">
        <v>80</v>
      </c>
      <c r="Y521" s="9">
        <f t="shared" si="298"/>
        <v>0</v>
      </c>
      <c r="Z521" s="54" t="s">
        <v>89</v>
      </c>
      <c r="AA521" s="9">
        <f t="shared" si="299"/>
        <v>0</v>
      </c>
      <c r="AB521" s="54" t="s">
        <v>123</v>
      </c>
      <c r="AC521" s="9">
        <f t="shared" si="300"/>
        <v>0</v>
      </c>
      <c r="AD521" s="54" t="s">
        <v>111</v>
      </c>
      <c r="AE521" s="9">
        <f t="shared" si="301"/>
        <v>0</v>
      </c>
      <c r="AF521" s="54" t="s">
        <v>103</v>
      </c>
      <c r="AG521" s="9">
        <f t="shared" si="302"/>
        <v>0</v>
      </c>
      <c r="AH521" s="9"/>
      <c r="AI521" s="9" t="s">
        <v>73</v>
      </c>
      <c r="AJ521" s="9">
        <f t="shared" si="303"/>
        <v>0</v>
      </c>
      <c r="AK521" s="55" t="s">
        <v>80</v>
      </c>
      <c r="AL521" s="9">
        <f t="shared" si="304"/>
        <v>0</v>
      </c>
      <c r="AM521" s="9" t="s">
        <v>87</v>
      </c>
      <c r="AN521" s="9">
        <f t="shared" si="305"/>
        <v>0</v>
      </c>
      <c r="AO521" s="54" t="s">
        <v>123</v>
      </c>
      <c r="AP521" s="9">
        <f t="shared" si="306"/>
        <v>0</v>
      </c>
      <c r="AQ521" s="54" t="s">
        <v>111</v>
      </c>
      <c r="AR521" s="9">
        <f t="shared" si="307"/>
        <v>0</v>
      </c>
      <c r="AS521" s="54" t="s">
        <v>103</v>
      </c>
      <c r="AT521" s="9">
        <f t="shared" si="308"/>
        <v>0</v>
      </c>
      <c r="AU521" s="9"/>
      <c r="AV521" s="54" t="s">
        <v>76</v>
      </c>
      <c r="AW521" s="9">
        <f t="shared" si="309"/>
        <v>0</v>
      </c>
      <c r="AX521" s="54" t="s">
        <v>79</v>
      </c>
      <c r="AY521" s="9">
        <f t="shared" si="310"/>
        <v>0</v>
      </c>
      <c r="AZ521" s="54" t="s">
        <v>87</v>
      </c>
      <c r="BA521" s="9">
        <f t="shared" si="311"/>
        <v>0</v>
      </c>
      <c r="BB521" s="54" t="s">
        <v>105</v>
      </c>
      <c r="BC521" s="9">
        <f t="shared" si="312"/>
        <v>0</v>
      </c>
      <c r="BD521" s="54" t="s">
        <v>111</v>
      </c>
      <c r="BE521" s="9">
        <f t="shared" si="313"/>
        <v>0</v>
      </c>
      <c r="BF521" s="54" t="s">
        <v>112</v>
      </c>
      <c r="BG521" s="9">
        <f t="shared" si="314"/>
        <v>0</v>
      </c>
      <c r="BH521" s="9"/>
      <c r="BI521" s="54" t="s">
        <v>76</v>
      </c>
      <c r="BJ521" s="9">
        <f t="shared" si="315"/>
        <v>0</v>
      </c>
      <c r="BK521" s="55" t="s">
        <v>79</v>
      </c>
      <c r="BL521" s="9">
        <f t="shared" si="316"/>
        <v>0</v>
      </c>
      <c r="BM521" s="54" t="s">
        <v>87</v>
      </c>
      <c r="BN521" s="9">
        <f t="shared" si="317"/>
        <v>0</v>
      </c>
      <c r="BO521" s="54" t="s">
        <v>105</v>
      </c>
      <c r="BP521" s="9">
        <f t="shared" si="318"/>
        <v>0</v>
      </c>
      <c r="BQ521" s="54" t="s">
        <v>111</v>
      </c>
      <c r="BR521" s="9">
        <f t="shared" si="319"/>
        <v>0</v>
      </c>
      <c r="BS521" s="54" t="s">
        <v>112</v>
      </c>
      <c r="BT521" s="9">
        <f t="shared" si="320"/>
        <v>0</v>
      </c>
      <c r="BU521" s="9"/>
      <c r="BV521" s="54" t="s">
        <v>73</v>
      </c>
      <c r="BW521" s="9">
        <f t="shared" si="321"/>
        <v>0</v>
      </c>
      <c r="BX521" s="55" t="s">
        <v>84</v>
      </c>
      <c r="BY521" s="9">
        <f t="shared" si="322"/>
        <v>0</v>
      </c>
      <c r="BZ521" s="54" t="s">
        <v>85</v>
      </c>
      <c r="CA521" s="9">
        <f t="shared" si="323"/>
        <v>0</v>
      </c>
      <c r="CB521" s="54" t="s">
        <v>105</v>
      </c>
      <c r="CC521" s="9">
        <f t="shared" si="324"/>
        <v>0</v>
      </c>
      <c r="CD521" s="54" t="s">
        <v>108</v>
      </c>
      <c r="CE521" s="9">
        <f t="shared" si="325"/>
        <v>0</v>
      </c>
      <c r="CF521" s="54" t="s">
        <v>112</v>
      </c>
      <c r="CG521" s="9">
        <f t="shared" si="326"/>
        <v>0</v>
      </c>
      <c r="CH521" s="9"/>
      <c r="CI521" s="54" t="s">
        <v>73</v>
      </c>
      <c r="CJ521" s="9">
        <f t="shared" si="327"/>
        <v>0</v>
      </c>
      <c r="CK521" s="55" t="s">
        <v>84</v>
      </c>
      <c r="CL521" s="9">
        <f t="shared" si="328"/>
        <v>0</v>
      </c>
      <c r="CM521" s="54" t="s">
        <v>85</v>
      </c>
      <c r="CN521" s="9">
        <f t="shared" si="329"/>
        <v>0</v>
      </c>
      <c r="CO521" s="54" t="s">
        <v>105</v>
      </c>
      <c r="CP521" s="9">
        <f t="shared" si="330"/>
        <v>0</v>
      </c>
      <c r="CQ521" s="54" t="s">
        <v>108</v>
      </c>
      <c r="CR521" s="9">
        <f t="shared" si="331"/>
        <v>0</v>
      </c>
      <c r="CS521" s="54" t="s">
        <v>112</v>
      </c>
      <c r="CT521" s="9">
        <f t="shared" si="332"/>
        <v>0</v>
      </c>
    </row>
    <row r="522" spans="1:98" x14ac:dyDescent="0.15">
      <c r="A522" s="33" t="s">
        <v>1186</v>
      </c>
      <c r="B522" s="34" t="s">
        <v>1187</v>
      </c>
      <c r="C522" s="35" t="s">
        <v>170</v>
      </c>
      <c r="D522" s="35" t="s">
        <v>52</v>
      </c>
      <c r="E522" s="9"/>
      <c r="F522" s="36"/>
      <c r="G522" s="33">
        <v>80</v>
      </c>
      <c r="H522" s="9">
        <v>35</v>
      </c>
      <c r="I522" s="9">
        <v>57</v>
      </c>
      <c r="J522" s="9">
        <v>21</v>
      </c>
      <c r="K522" s="9">
        <v>25</v>
      </c>
      <c r="L522" s="9">
        <v>13</v>
      </c>
      <c r="M522" s="4">
        <f t="shared" si="296"/>
        <v>231</v>
      </c>
      <c r="N522" s="33"/>
      <c r="O522" s="9">
        <f>IF($D522="理科",IF(AND($M522&gt;='高考-分数线'!$C$2,$G522&gt;='高考-分数线'!$D$2),36,IF($G522&gt;='高考-分数线'!$D$2,18,0)),IF($D522="文科",IF(AND($M522&gt;='高考-分数线'!$C$3,$G522&gt;='高考-分数线'!$D$3),36,IF($G522&gt;='高考-分数线'!$D$3,18,0))))</f>
        <v>0</v>
      </c>
      <c r="P522" s="9">
        <f>IF($D522="理科",IF(AND($M522&gt;='高考-分数线'!$C$2,H522&gt;='高考-分数线'!$E$2),36,IF(H522&gt;='高考-分数线'!$E$2,18,0)),IF($D522="文科",IF(AND($M522&gt;='高考-分数线'!$C$3,H522&gt;='高考-分数线'!$E$3),36,IF(H522&gt;='高考-分数线'!$E$3,18,0))))</f>
        <v>0</v>
      </c>
      <c r="Q522" s="9">
        <f>IF($D522="理科",IF(AND($M522&gt;='高考-分数线'!$C$2,I522&gt;='高考-分数线'!$F$2),36,IF(I522&gt;='高考-分数线'!$F$2,18,0)),IF($D522="文科",IF(AND($M522&gt;='高考-分数线'!$C$3,I522&gt;='高考-分数线'!$F$3),36,IF(I522&gt;='高考-分数线'!$F$3,18,0))))</f>
        <v>0</v>
      </c>
      <c r="R522" s="9">
        <f>IF($D522="理科",IF(AND($M522&gt;='高考-分数线'!$C$2,J522&gt;='高考-分数线'!$G$2),36,IF(J522&gt;='高考-分数线'!$G$2,18,0)),IF($D522="文科",IF(AND($M522&gt;='高考-分数线'!$C$3,J522&gt;='高考-分数线'!$G$3),36,IF(J522&gt;='高考-分数线'!$G$3,18,0))))</f>
        <v>0</v>
      </c>
      <c r="S522" s="9">
        <f>IF($D522="理科",IF(AND($M522&gt;='高考-分数线'!$C$2,K522&gt;='高考-分数线'!$H$2),36,IF(K522&gt;='高考-分数线'!$H$2,18,0)),IF($D522="文科",IF(AND($M522&gt;='高考-分数线'!$C$3,K522&gt;='高考-分数线'!$H$3),36,IF(K522&gt;='高考-分数线'!$H$3,18,0))))</f>
        <v>0</v>
      </c>
      <c r="T522" s="9">
        <f>IF($D522="理科",IF(AND($M522&gt;='高考-分数线'!$C$2,L522&gt;='高考-分数线'!$I$2),36,IF(L522&gt;='高考-分数线'!$I$2,18,0)),IF($D522="文科",IF(AND($M522&gt;='高考-分数线'!$C$3,L522&gt;='高考-分数线'!$I$3),36,IF(L522&gt;='高考-分数线'!$I$3,18,0))))</f>
        <v>0</v>
      </c>
      <c r="U522" s="33"/>
      <c r="V522" s="54" t="s">
        <v>77</v>
      </c>
      <c r="W522" s="9">
        <f t="shared" si="297"/>
        <v>0</v>
      </c>
      <c r="X522" s="54" t="s">
        <v>81</v>
      </c>
      <c r="Y522" s="9">
        <f t="shared" si="298"/>
        <v>0</v>
      </c>
      <c r="Z522" s="54" t="s">
        <v>90</v>
      </c>
      <c r="AA522" s="9">
        <f t="shared" si="299"/>
        <v>0</v>
      </c>
      <c r="AB522" s="54" t="s">
        <v>123</v>
      </c>
      <c r="AC522" s="9">
        <f t="shared" si="300"/>
        <v>0</v>
      </c>
      <c r="AD522" s="54" t="s">
        <v>110</v>
      </c>
      <c r="AE522" s="9">
        <f t="shared" si="301"/>
        <v>0</v>
      </c>
      <c r="AF522" s="54" t="s">
        <v>103</v>
      </c>
      <c r="AG522" s="9">
        <f t="shared" si="302"/>
        <v>0</v>
      </c>
      <c r="AH522" s="9"/>
      <c r="AI522" s="9" t="s">
        <v>76</v>
      </c>
      <c r="AJ522" s="9">
        <f t="shared" si="303"/>
        <v>0</v>
      </c>
      <c r="AK522" s="55" t="s">
        <v>80</v>
      </c>
      <c r="AL522" s="9">
        <f t="shared" si="304"/>
        <v>0</v>
      </c>
      <c r="AM522" s="9" t="s">
        <v>89</v>
      </c>
      <c r="AN522" s="9">
        <f t="shared" si="305"/>
        <v>0</v>
      </c>
      <c r="AO522" s="54" t="s">
        <v>123</v>
      </c>
      <c r="AP522" s="9">
        <f t="shared" si="306"/>
        <v>0</v>
      </c>
      <c r="AQ522" s="54" t="s">
        <v>110</v>
      </c>
      <c r="AR522" s="9">
        <f t="shared" si="307"/>
        <v>0</v>
      </c>
      <c r="AS522" s="54" t="s">
        <v>127</v>
      </c>
      <c r="AT522" s="9">
        <f t="shared" si="308"/>
        <v>0</v>
      </c>
      <c r="AU522" s="9"/>
      <c r="AV522" s="54" t="s">
        <v>77</v>
      </c>
      <c r="AW522" s="9">
        <f t="shared" si="309"/>
        <v>0</v>
      </c>
      <c r="AX522" s="54" t="s">
        <v>80</v>
      </c>
      <c r="AY522" s="9">
        <f t="shared" si="310"/>
        <v>0</v>
      </c>
      <c r="AZ522" s="54" t="s">
        <v>90</v>
      </c>
      <c r="BA522" s="9">
        <f t="shared" si="311"/>
        <v>0</v>
      </c>
      <c r="BB522" s="54" t="s">
        <v>105</v>
      </c>
      <c r="BC522" s="9">
        <f t="shared" si="312"/>
        <v>0</v>
      </c>
      <c r="BD522" s="54" t="s">
        <v>111</v>
      </c>
      <c r="BE522" s="9">
        <f t="shared" si="313"/>
        <v>0</v>
      </c>
      <c r="BF522" s="54" t="s">
        <v>112</v>
      </c>
      <c r="BG522" s="9">
        <f t="shared" si="314"/>
        <v>0</v>
      </c>
      <c r="BH522" s="9"/>
      <c r="BI522" s="54" t="s">
        <v>77</v>
      </c>
      <c r="BJ522" s="9">
        <f t="shared" si="315"/>
        <v>0</v>
      </c>
      <c r="BK522" s="55" t="s">
        <v>80</v>
      </c>
      <c r="BL522" s="9">
        <f t="shared" si="316"/>
        <v>0</v>
      </c>
      <c r="BM522" s="54" t="s">
        <v>90</v>
      </c>
      <c r="BN522" s="9">
        <f t="shared" si="317"/>
        <v>0</v>
      </c>
      <c r="BO522" s="54" t="s">
        <v>105</v>
      </c>
      <c r="BP522" s="9">
        <f t="shared" si="318"/>
        <v>0</v>
      </c>
      <c r="BQ522" s="54" t="s">
        <v>111</v>
      </c>
      <c r="BR522" s="9">
        <f t="shared" si="319"/>
        <v>0</v>
      </c>
      <c r="BS522" s="54" t="s">
        <v>112</v>
      </c>
      <c r="BT522" s="9">
        <f t="shared" si="320"/>
        <v>0</v>
      </c>
      <c r="BU522" s="9"/>
      <c r="BV522" s="54" t="s">
        <v>73</v>
      </c>
      <c r="BW522" s="9">
        <f t="shared" si="321"/>
        <v>0</v>
      </c>
      <c r="BX522" s="55" t="s">
        <v>84</v>
      </c>
      <c r="BY522" s="9">
        <f t="shared" si="322"/>
        <v>0</v>
      </c>
      <c r="BZ522" s="54" t="s">
        <v>85</v>
      </c>
      <c r="CA522" s="9">
        <f t="shared" si="323"/>
        <v>0</v>
      </c>
      <c r="CB522" s="54" t="s">
        <v>105</v>
      </c>
      <c r="CC522" s="9">
        <f t="shared" si="324"/>
        <v>0</v>
      </c>
      <c r="CD522" s="54" t="s">
        <v>108</v>
      </c>
      <c r="CE522" s="9">
        <f t="shared" si="325"/>
        <v>0</v>
      </c>
      <c r="CF522" s="54" t="s">
        <v>112</v>
      </c>
      <c r="CG522" s="9">
        <f t="shared" si="326"/>
        <v>0</v>
      </c>
      <c r="CH522" s="9"/>
      <c r="CI522" s="54" t="s">
        <v>73</v>
      </c>
      <c r="CJ522" s="9">
        <f t="shared" si="327"/>
        <v>0</v>
      </c>
      <c r="CK522" s="55" t="s">
        <v>84</v>
      </c>
      <c r="CL522" s="9">
        <f t="shared" si="328"/>
        <v>0</v>
      </c>
      <c r="CM522" s="54" t="s">
        <v>85</v>
      </c>
      <c r="CN522" s="9">
        <f t="shared" si="329"/>
        <v>0</v>
      </c>
      <c r="CO522" s="54" t="s">
        <v>105</v>
      </c>
      <c r="CP522" s="9">
        <f t="shared" si="330"/>
        <v>0</v>
      </c>
      <c r="CQ522" s="54" t="s">
        <v>108</v>
      </c>
      <c r="CR522" s="9">
        <f t="shared" si="331"/>
        <v>0</v>
      </c>
      <c r="CS522" s="54" t="s">
        <v>112</v>
      </c>
      <c r="CT522" s="9">
        <f t="shared" si="332"/>
        <v>0</v>
      </c>
    </row>
    <row r="523" spans="1:98" x14ac:dyDescent="0.15">
      <c r="A523" s="33" t="s">
        <v>1188</v>
      </c>
      <c r="B523" s="34" t="s">
        <v>1189</v>
      </c>
      <c r="C523" s="35" t="s">
        <v>170</v>
      </c>
      <c r="D523" s="35" t="s">
        <v>52</v>
      </c>
      <c r="E523" s="9"/>
      <c r="F523" s="36"/>
      <c r="G523" s="33">
        <v>67</v>
      </c>
      <c r="H523" s="9">
        <v>14</v>
      </c>
      <c r="I523" s="9">
        <v>23</v>
      </c>
      <c r="J523" s="9">
        <v>46.5</v>
      </c>
      <c r="K523" s="9">
        <v>48</v>
      </c>
      <c r="L523" s="9">
        <v>32</v>
      </c>
      <c r="M523" s="4">
        <f t="shared" si="296"/>
        <v>230.5</v>
      </c>
      <c r="N523" s="33"/>
      <c r="O523" s="9">
        <f>IF($D523="理科",IF(AND($M523&gt;='高考-分数线'!$C$2,$G523&gt;='高考-分数线'!$D$2),36,IF($G523&gt;='高考-分数线'!$D$2,18,0)),IF($D523="文科",IF(AND($M523&gt;='高考-分数线'!$C$3,$G523&gt;='高考-分数线'!$D$3),36,IF($G523&gt;='高考-分数线'!$D$3,18,0))))</f>
        <v>0</v>
      </c>
      <c r="P523" s="9">
        <f>IF($D523="理科",IF(AND($M523&gt;='高考-分数线'!$C$2,H523&gt;='高考-分数线'!$E$2),36,IF(H523&gt;='高考-分数线'!$E$2,18,0)),IF($D523="文科",IF(AND($M523&gt;='高考-分数线'!$C$3,H523&gt;='高考-分数线'!$E$3),36,IF(H523&gt;='高考-分数线'!$E$3,18,0))))</f>
        <v>0</v>
      </c>
      <c r="Q523" s="9">
        <f>IF($D523="理科",IF(AND($M523&gt;='高考-分数线'!$C$2,I523&gt;='高考-分数线'!$F$2),36,IF(I523&gt;='高考-分数线'!$F$2,18,0)),IF($D523="文科",IF(AND($M523&gt;='高考-分数线'!$C$3,I523&gt;='高考-分数线'!$F$3),36,IF(I523&gt;='高考-分数线'!$F$3,18,0))))</f>
        <v>0</v>
      </c>
      <c r="R523" s="9">
        <f>IF($D523="理科",IF(AND($M523&gt;='高考-分数线'!$C$2,J523&gt;='高考-分数线'!$G$2),36,IF(J523&gt;='高考-分数线'!$G$2,18,0)),IF($D523="文科",IF(AND($M523&gt;='高考-分数线'!$C$3,J523&gt;='高考-分数线'!$G$3),36,IF(J523&gt;='高考-分数线'!$G$3,18,0))))</f>
        <v>0</v>
      </c>
      <c r="S523" s="9">
        <f>IF($D523="理科",IF(AND($M523&gt;='高考-分数线'!$C$2,K523&gt;='高考-分数线'!$H$2),36,IF(K523&gt;='高考-分数线'!$H$2,18,0)),IF($D523="文科",IF(AND($M523&gt;='高考-分数线'!$C$3,K523&gt;='高考-分数线'!$H$3),36,IF(K523&gt;='高考-分数线'!$H$3,18,0))))</f>
        <v>0</v>
      </c>
      <c r="T523" s="9">
        <f>IF($D523="理科",IF(AND($M523&gt;='高考-分数线'!$C$2,L523&gt;='高考-分数线'!$I$2),36,IF(L523&gt;='高考-分数线'!$I$2,18,0)),IF($D523="文科",IF(AND($M523&gt;='高考-分数线'!$C$3,L523&gt;='高考-分数线'!$I$3),36,IF(L523&gt;='高考-分数线'!$I$3,18,0))))</f>
        <v>0</v>
      </c>
      <c r="U523" s="33"/>
      <c r="V523" s="54" t="s">
        <v>75</v>
      </c>
      <c r="W523" s="9">
        <f t="shared" si="297"/>
        <v>0</v>
      </c>
      <c r="X523" s="54" t="s">
        <v>80</v>
      </c>
      <c r="Y523" s="9">
        <f t="shared" si="298"/>
        <v>0</v>
      </c>
      <c r="Z523" s="54" t="s">
        <v>89</v>
      </c>
      <c r="AA523" s="9">
        <f t="shared" si="299"/>
        <v>0</v>
      </c>
      <c r="AB523" s="54" t="s">
        <v>123</v>
      </c>
      <c r="AC523" s="9">
        <f t="shared" si="300"/>
        <v>0</v>
      </c>
      <c r="AD523" s="54" t="s">
        <v>111</v>
      </c>
      <c r="AE523" s="9">
        <f t="shared" si="301"/>
        <v>0</v>
      </c>
      <c r="AF523" s="54" t="s">
        <v>103</v>
      </c>
      <c r="AG523" s="9">
        <f t="shared" si="302"/>
        <v>0</v>
      </c>
      <c r="AH523" s="9"/>
      <c r="AI523" s="9" t="s">
        <v>73</v>
      </c>
      <c r="AJ523" s="9">
        <f t="shared" si="303"/>
        <v>0</v>
      </c>
      <c r="AK523" s="55" t="s">
        <v>79</v>
      </c>
      <c r="AL523" s="9">
        <f t="shared" si="304"/>
        <v>0</v>
      </c>
      <c r="AM523" s="9" t="s">
        <v>85</v>
      </c>
      <c r="AN523" s="9">
        <f t="shared" si="305"/>
        <v>0</v>
      </c>
      <c r="AO523" s="54" t="s">
        <v>105</v>
      </c>
      <c r="AP523" s="9">
        <f t="shared" si="306"/>
        <v>0</v>
      </c>
      <c r="AQ523" s="54" t="s">
        <v>110</v>
      </c>
      <c r="AR523" s="9">
        <f t="shared" si="307"/>
        <v>0</v>
      </c>
      <c r="AS523" s="54" t="s">
        <v>103</v>
      </c>
      <c r="AT523" s="9">
        <f t="shared" si="308"/>
        <v>0</v>
      </c>
      <c r="AU523" s="9"/>
      <c r="AV523" s="54" t="s">
        <v>77</v>
      </c>
      <c r="AW523" s="9">
        <f t="shared" si="309"/>
        <v>0</v>
      </c>
      <c r="AX523" s="54" t="s">
        <v>80</v>
      </c>
      <c r="AY523" s="9">
        <f t="shared" si="310"/>
        <v>0</v>
      </c>
      <c r="AZ523" s="54" t="s">
        <v>90</v>
      </c>
      <c r="BA523" s="9">
        <f t="shared" si="311"/>
        <v>0</v>
      </c>
      <c r="BB523" s="54" t="s">
        <v>123</v>
      </c>
      <c r="BC523" s="9">
        <f t="shared" si="312"/>
        <v>0</v>
      </c>
      <c r="BD523" s="54" t="s">
        <v>133</v>
      </c>
      <c r="BE523" s="9">
        <f t="shared" si="313"/>
        <v>0</v>
      </c>
      <c r="BF523" s="54" t="s">
        <v>103</v>
      </c>
      <c r="BG523" s="9">
        <f t="shared" si="314"/>
        <v>0</v>
      </c>
      <c r="BH523" s="9"/>
      <c r="BI523" s="54" t="s">
        <v>77</v>
      </c>
      <c r="BJ523" s="9">
        <f t="shared" si="315"/>
        <v>0</v>
      </c>
      <c r="BK523" s="55" t="s">
        <v>80</v>
      </c>
      <c r="BL523" s="9">
        <f t="shared" si="316"/>
        <v>0</v>
      </c>
      <c r="BM523" s="54" t="s">
        <v>90</v>
      </c>
      <c r="BN523" s="9">
        <f t="shared" si="317"/>
        <v>0</v>
      </c>
      <c r="BO523" s="54" t="s">
        <v>105</v>
      </c>
      <c r="BP523" s="9">
        <f t="shared" si="318"/>
        <v>0</v>
      </c>
      <c r="BQ523" s="54" t="s">
        <v>133</v>
      </c>
      <c r="BR523" s="9">
        <f t="shared" si="319"/>
        <v>0</v>
      </c>
      <c r="BS523" s="54" t="s">
        <v>103</v>
      </c>
      <c r="BT523" s="9">
        <f t="shared" si="320"/>
        <v>0</v>
      </c>
      <c r="BU523" s="9"/>
      <c r="BV523" s="54" t="s">
        <v>75</v>
      </c>
      <c r="BW523" s="9">
        <f t="shared" si="321"/>
        <v>0</v>
      </c>
      <c r="BX523" s="55" t="s">
        <v>139</v>
      </c>
      <c r="BY523" s="9">
        <f t="shared" si="322"/>
        <v>0</v>
      </c>
      <c r="BZ523" s="54" t="s">
        <v>89</v>
      </c>
      <c r="CA523" s="9">
        <f t="shared" si="323"/>
        <v>0</v>
      </c>
      <c r="CB523" s="54" t="s">
        <v>123</v>
      </c>
      <c r="CC523" s="9">
        <f t="shared" si="324"/>
        <v>0</v>
      </c>
      <c r="CD523" s="54" t="s">
        <v>111</v>
      </c>
      <c r="CE523" s="9">
        <f t="shared" si="325"/>
        <v>0</v>
      </c>
      <c r="CF523" s="54" t="s">
        <v>126</v>
      </c>
      <c r="CG523" s="9">
        <f t="shared" si="326"/>
        <v>0</v>
      </c>
      <c r="CH523" s="9"/>
      <c r="CI523" s="54" t="s">
        <v>75</v>
      </c>
      <c r="CJ523" s="9">
        <f t="shared" si="327"/>
        <v>0</v>
      </c>
      <c r="CK523" s="55" t="s">
        <v>139</v>
      </c>
      <c r="CL523" s="9">
        <f t="shared" si="328"/>
        <v>0</v>
      </c>
      <c r="CM523" s="54" t="s">
        <v>89</v>
      </c>
      <c r="CN523" s="9">
        <f t="shared" si="329"/>
        <v>0</v>
      </c>
      <c r="CO523" s="54" t="s">
        <v>123</v>
      </c>
      <c r="CP523" s="9">
        <f t="shared" si="330"/>
        <v>0</v>
      </c>
      <c r="CQ523" s="54" t="s">
        <v>111</v>
      </c>
      <c r="CR523" s="9">
        <f t="shared" si="331"/>
        <v>0</v>
      </c>
      <c r="CS523" s="54" t="s">
        <v>126</v>
      </c>
      <c r="CT523" s="9">
        <f t="shared" si="332"/>
        <v>0</v>
      </c>
    </row>
    <row r="524" spans="1:98" x14ac:dyDescent="0.15">
      <c r="A524" s="33" t="s">
        <v>1190</v>
      </c>
      <c r="B524" s="34" t="s">
        <v>1191</v>
      </c>
      <c r="C524" s="35" t="s">
        <v>170</v>
      </c>
      <c r="D524" s="35" t="s">
        <v>52</v>
      </c>
      <c r="E524" s="9"/>
      <c r="F524" s="36"/>
      <c r="G524" s="33">
        <v>91</v>
      </c>
      <c r="H524" s="9">
        <v>30</v>
      </c>
      <c r="I524" s="9">
        <v>37</v>
      </c>
      <c r="J524" s="9">
        <v>18.5</v>
      </c>
      <c r="K524" s="9">
        <v>14</v>
      </c>
      <c r="L524" s="9">
        <v>35</v>
      </c>
      <c r="M524" s="4">
        <f t="shared" si="296"/>
        <v>225.5</v>
      </c>
      <c r="N524" s="33"/>
      <c r="O524" s="9">
        <f>IF($D524="理科",IF(AND($M524&gt;='高考-分数线'!$C$2,$G524&gt;='高考-分数线'!$D$2),36,IF($G524&gt;='高考-分数线'!$D$2,18,0)),IF($D524="文科",IF(AND($M524&gt;='高考-分数线'!$C$3,$G524&gt;='高考-分数线'!$D$3),36,IF($G524&gt;='高考-分数线'!$D$3,18,0))))</f>
        <v>0</v>
      </c>
      <c r="P524" s="9">
        <f>IF($D524="理科",IF(AND($M524&gt;='高考-分数线'!$C$2,H524&gt;='高考-分数线'!$E$2),36,IF(H524&gt;='高考-分数线'!$E$2,18,0)),IF($D524="文科",IF(AND($M524&gt;='高考-分数线'!$C$3,H524&gt;='高考-分数线'!$E$3),36,IF(H524&gt;='高考-分数线'!$E$3,18,0))))</f>
        <v>0</v>
      </c>
      <c r="Q524" s="9">
        <f>IF($D524="理科",IF(AND($M524&gt;='高考-分数线'!$C$2,I524&gt;='高考-分数线'!$F$2),36,IF(I524&gt;='高考-分数线'!$F$2,18,0)),IF($D524="文科",IF(AND($M524&gt;='高考-分数线'!$C$3,I524&gt;='高考-分数线'!$F$3),36,IF(I524&gt;='高考-分数线'!$F$3,18,0))))</f>
        <v>0</v>
      </c>
      <c r="R524" s="9">
        <f>IF($D524="理科",IF(AND($M524&gt;='高考-分数线'!$C$2,J524&gt;='高考-分数线'!$G$2),36,IF(J524&gt;='高考-分数线'!$G$2,18,0)),IF($D524="文科",IF(AND($M524&gt;='高考-分数线'!$C$3,J524&gt;='高考-分数线'!$G$3),36,IF(J524&gt;='高考-分数线'!$G$3,18,0))))</f>
        <v>0</v>
      </c>
      <c r="S524" s="9">
        <f>IF($D524="理科",IF(AND($M524&gt;='高考-分数线'!$C$2,K524&gt;='高考-分数线'!$H$2),36,IF(K524&gt;='高考-分数线'!$H$2,18,0)),IF($D524="文科",IF(AND($M524&gt;='高考-分数线'!$C$3,K524&gt;='高考-分数线'!$H$3),36,IF(K524&gt;='高考-分数线'!$H$3,18,0))))</f>
        <v>0</v>
      </c>
      <c r="T524" s="9">
        <f>IF($D524="理科",IF(AND($M524&gt;='高考-分数线'!$C$2,L524&gt;='高考-分数线'!$I$2),36,IF(L524&gt;='高考-分数线'!$I$2,18,0)),IF($D524="文科",IF(AND($M524&gt;='高考-分数线'!$C$3,L524&gt;='高考-分数线'!$I$3),36,IF(L524&gt;='高考-分数线'!$I$3,18,0))))</f>
        <v>0</v>
      </c>
      <c r="U524" s="33"/>
      <c r="V524" s="54" t="s">
        <v>73</v>
      </c>
      <c r="W524" s="9">
        <f t="shared" si="297"/>
        <v>0</v>
      </c>
      <c r="X524" s="54" t="s">
        <v>80</v>
      </c>
      <c r="Y524" s="9">
        <f t="shared" si="298"/>
        <v>0</v>
      </c>
      <c r="Z524" s="54" t="s">
        <v>89</v>
      </c>
      <c r="AA524" s="9">
        <f t="shared" si="299"/>
        <v>0</v>
      </c>
      <c r="AB524" s="54" t="s">
        <v>123</v>
      </c>
      <c r="AC524" s="9">
        <f t="shared" si="300"/>
        <v>0</v>
      </c>
      <c r="AD524" s="54" t="s">
        <v>110</v>
      </c>
      <c r="AE524" s="9">
        <f t="shared" si="301"/>
        <v>0</v>
      </c>
      <c r="AF524" s="54" t="s">
        <v>103</v>
      </c>
      <c r="AG524" s="9">
        <f t="shared" si="302"/>
        <v>0</v>
      </c>
      <c r="AH524" s="9"/>
      <c r="AI524" s="9" t="s">
        <v>76</v>
      </c>
      <c r="AJ524" s="9">
        <f t="shared" si="303"/>
        <v>0</v>
      </c>
      <c r="AK524" s="55" t="s">
        <v>80</v>
      </c>
      <c r="AL524" s="9">
        <f t="shared" si="304"/>
        <v>0</v>
      </c>
      <c r="AM524" s="9" t="s">
        <v>89</v>
      </c>
      <c r="AN524" s="9">
        <f t="shared" si="305"/>
        <v>0</v>
      </c>
      <c r="AO524" s="54" t="s">
        <v>123</v>
      </c>
      <c r="AP524" s="9">
        <f t="shared" si="306"/>
        <v>0</v>
      </c>
      <c r="AQ524" s="54" t="s">
        <v>110</v>
      </c>
      <c r="AR524" s="9">
        <f t="shared" si="307"/>
        <v>0</v>
      </c>
      <c r="AS524" s="54" t="s">
        <v>127</v>
      </c>
      <c r="AT524" s="9">
        <f t="shared" si="308"/>
        <v>0</v>
      </c>
      <c r="AU524" s="9"/>
      <c r="AV524" s="54" t="s">
        <v>73</v>
      </c>
      <c r="AW524" s="9">
        <f t="shared" si="309"/>
        <v>0</v>
      </c>
      <c r="AX524" s="54" t="s">
        <v>132</v>
      </c>
      <c r="AY524" s="9">
        <f t="shared" si="310"/>
        <v>0</v>
      </c>
      <c r="AZ524" s="54" t="s">
        <v>86</v>
      </c>
      <c r="BA524" s="9">
        <f t="shared" si="311"/>
        <v>0</v>
      </c>
      <c r="BB524" s="54" t="s">
        <v>123</v>
      </c>
      <c r="BC524" s="9">
        <f t="shared" si="312"/>
        <v>0</v>
      </c>
      <c r="BD524" s="54" t="s">
        <v>133</v>
      </c>
      <c r="BE524" s="9">
        <f t="shared" si="313"/>
        <v>0</v>
      </c>
      <c r="BF524" s="54" t="s">
        <v>103</v>
      </c>
      <c r="BG524" s="9">
        <f t="shared" si="314"/>
        <v>0</v>
      </c>
      <c r="BH524" s="9"/>
      <c r="BI524" s="54" t="s">
        <v>73</v>
      </c>
      <c r="BJ524" s="9">
        <f t="shared" si="315"/>
        <v>0</v>
      </c>
      <c r="BK524" s="55" t="s">
        <v>132</v>
      </c>
      <c r="BL524" s="9">
        <f t="shared" si="316"/>
        <v>0</v>
      </c>
      <c r="BM524" s="54" t="s">
        <v>86</v>
      </c>
      <c r="BN524" s="9">
        <f t="shared" si="317"/>
        <v>0</v>
      </c>
      <c r="BO524" s="54" t="s">
        <v>123</v>
      </c>
      <c r="BP524" s="9">
        <f t="shared" si="318"/>
        <v>0</v>
      </c>
      <c r="BQ524" s="54" t="s">
        <v>133</v>
      </c>
      <c r="BR524" s="9">
        <f t="shared" si="319"/>
        <v>0</v>
      </c>
      <c r="BS524" s="54" t="s">
        <v>103</v>
      </c>
      <c r="BT524" s="9">
        <f t="shared" si="320"/>
        <v>0</v>
      </c>
      <c r="BU524" s="9"/>
      <c r="BV524" s="54" t="s">
        <v>73</v>
      </c>
      <c r="BW524" s="9">
        <f t="shared" si="321"/>
        <v>0</v>
      </c>
      <c r="BX524" s="55" t="s">
        <v>84</v>
      </c>
      <c r="BY524" s="9">
        <f t="shared" si="322"/>
        <v>0</v>
      </c>
      <c r="BZ524" s="54" t="s">
        <v>85</v>
      </c>
      <c r="CA524" s="9">
        <f t="shared" si="323"/>
        <v>0</v>
      </c>
      <c r="CB524" s="54" t="s">
        <v>105</v>
      </c>
      <c r="CC524" s="9">
        <f t="shared" si="324"/>
        <v>0</v>
      </c>
      <c r="CD524" s="54" t="s">
        <v>108</v>
      </c>
      <c r="CE524" s="9">
        <f t="shared" si="325"/>
        <v>0</v>
      </c>
      <c r="CF524" s="54" t="s">
        <v>112</v>
      </c>
      <c r="CG524" s="9">
        <f t="shared" si="326"/>
        <v>0</v>
      </c>
      <c r="CH524" s="9"/>
      <c r="CI524" s="54" t="s">
        <v>73</v>
      </c>
      <c r="CJ524" s="9">
        <f t="shared" si="327"/>
        <v>0</v>
      </c>
      <c r="CK524" s="55" t="s">
        <v>84</v>
      </c>
      <c r="CL524" s="9">
        <f t="shared" si="328"/>
        <v>0</v>
      </c>
      <c r="CM524" s="54" t="s">
        <v>85</v>
      </c>
      <c r="CN524" s="9">
        <f t="shared" si="329"/>
        <v>0</v>
      </c>
      <c r="CO524" s="54" t="s">
        <v>105</v>
      </c>
      <c r="CP524" s="9">
        <f t="shared" si="330"/>
        <v>0</v>
      </c>
      <c r="CQ524" s="54" t="s">
        <v>108</v>
      </c>
      <c r="CR524" s="9">
        <f t="shared" si="331"/>
        <v>0</v>
      </c>
      <c r="CS524" s="54" t="s">
        <v>112</v>
      </c>
      <c r="CT524" s="9">
        <f t="shared" si="332"/>
        <v>0</v>
      </c>
    </row>
    <row r="525" spans="1:98" x14ac:dyDescent="0.15">
      <c r="A525" s="33" t="s">
        <v>1192</v>
      </c>
      <c r="B525" s="34" t="s">
        <v>1193</v>
      </c>
      <c r="C525" s="35" t="s">
        <v>170</v>
      </c>
      <c r="D525" s="35" t="s">
        <v>52</v>
      </c>
      <c r="E525" s="9"/>
      <c r="F525" s="36"/>
      <c r="G525" s="33">
        <v>72</v>
      </c>
      <c r="H525" s="9">
        <v>7</v>
      </c>
      <c r="I525" s="9">
        <v>27</v>
      </c>
      <c r="J525" s="9">
        <v>25.5</v>
      </c>
      <c r="K525" s="9">
        <v>21.5</v>
      </c>
      <c r="L525" s="9">
        <v>25</v>
      </c>
      <c r="M525" s="4">
        <f t="shared" si="296"/>
        <v>178</v>
      </c>
      <c r="N525" s="33"/>
      <c r="O525" s="9">
        <f>IF($D525="理科",IF(AND($M525&gt;='高考-分数线'!$C$2,$G525&gt;='高考-分数线'!$D$2),36,IF($G525&gt;='高考-分数线'!$D$2,18,0)),IF($D525="文科",IF(AND($M525&gt;='高考-分数线'!$C$3,$G525&gt;='高考-分数线'!$D$3),36,IF($G525&gt;='高考-分数线'!$D$3,18,0))))</f>
        <v>0</v>
      </c>
      <c r="P525" s="9">
        <f>IF($D525="理科",IF(AND($M525&gt;='高考-分数线'!$C$2,H525&gt;='高考-分数线'!$E$2),36,IF(H525&gt;='高考-分数线'!$E$2,18,0)),IF($D525="文科",IF(AND($M525&gt;='高考-分数线'!$C$3,H525&gt;='高考-分数线'!$E$3),36,IF(H525&gt;='高考-分数线'!$E$3,18,0))))</f>
        <v>0</v>
      </c>
      <c r="Q525" s="9">
        <f>IF($D525="理科",IF(AND($M525&gt;='高考-分数线'!$C$2,I525&gt;='高考-分数线'!$F$2),36,IF(I525&gt;='高考-分数线'!$F$2,18,0)),IF($D525="文科",IF(AND($M525&gt;='高考-分数线'!$C$3,I525&gt;='高考-分数线'!$F$3),36,IF(I525&gt;='高考-分数线'!$F$3,18,0))))</f>
        <v>0</v>
      </c>
      <c r="R525" s="9">
        <f>IF($D525="理科",IF(AND($M525&gt;='高考-分数线'!$C$2,J525&gt;='高考-分数线'!$G$2),36,IF(J525&gt;='高考-分数线'!$G$2,18,0)),IF($D525="文科",IF(AND($M525&gt;='高考-分数线'!$C$3,J525&gt;='高考-分数线'!$G$3),36,IF(J525&gt;='高考-分数线'!$G$3,18,0))))</f>
        <v>0</v>
      </c>
      <c r="S525" s="9">
        <f>IF($D525="理科",IF(AND($M525&gt;='高考-分数线'!$C$2,K525&gt;='高考-分数线'!$H$2),36,IF(K525&gt;='高考-分数线'!$H$2,18,0)),IF($D525="文科",IF(AND($M525&gt;='高考-分数线'!$C$3,K525&gt;='高考-分数线'!$H$3),36,IF(K525&gt;='高考-分数线'!$H$3,18,0))))</f>
        <v>0</v>
      </c>
      <c r="T525" s="9">
        <f>IF($D525="理科",IF(AND($M525&gt;='高考-分数线'!$C$2,L525&gt;='高考-分数线'!$I$2),36,IF(L525&gt;='高考-分数线'!$I$2,18,0)),IF($D525="文科",IF(AND($M525&gt;='高考-分数线'!$C$3,L525&gt;='高考-分数线'!$I$3),36,IF(L525&gt;='高考-分数线'!$I$3,18,0))))</f>
        <v>0</v>
      </c>
      <c r="U525" s="33"/>
      <c r="V525" s="54" t="s">
        <v>74</v>
      </c>
      <c r="W525" s="9">
        <f t="shared" si="297"/>
        <v>0</v>
      </c>
      <c r="X525" s="54" t="s">
        <v>79</v>
      </c>
      <c r="Y525" s="9">
        <f t="shared" si="298"/>
        <v>0</v>
      </c>
      <c r="Z525" s="54" t="s">
        <v>86</v>
      </c>
      <c r="AA525" s="9">
        <f t="shared" si="299"/>
        <v>0</v>
      </c>
      <c r="AB525" s="54" t="s">
        <v>107</v>
      </c>
      <c r="AC525" s="9">
        <f t="shared" si="300"/>
        <v>0</v>
      </c>
      <c r="AD525" s="54" t="s">
        <v>110</v>
      </c>
      <c r="AE525" s="9">
        <f t="shared" si="301"/>
        <v>0</v>
      </c>
      <c r="AF525" s="54" t="s">
        <v>103</v>
      </c>
      <c r="AG525" s="9">
        <f t="shared" si="302"/>
        <v>0</v>
      </c>
      <c r="AH525" s="9"/>
      <c r="AI525" s="9" t="s">
        <v>73</v>
      </c>
      <c r="AJ525" s="9">
        <f t="shared" si="303"/>
        <v>0</v>
      </c>
      <c r="AK525" s="55" t="s">
        <v>79</v>
      </c>
      <c r="AL525" s="9">
        <f t="shared" si="304"/>
        <v>0</v>
      </c>
      <c r="AM525" s="9" t="s">
        <v>85</v>
      </c>
      <c r="AN525" s="9">
        <f t="shared" si="305"/>
        <v>0</v>
      </c>
      <c r="AO525" s="54" t="s">
        <v>105</v>
      </c>
      <c r="AP525" s="9">
        <f t="shared" si="306"/>
        <v>0</v>
      </c>
      <c r="AQ525" s="54" t="s">
        <v>111</v>
      </c>
      <c r="AR525" s="9">
        <f t="shared" si="307"/>
        <v>0</v>
      </c>
      <c r="AS525" s="54" t="s">
        <v>103</v>
      </c>
      <c r="AT525" s="9">
        <f t="shared" si="308"/>
        <v>0</v>
      </c>
      <c r="AU525" s="9"/>
      <c r="AV525" s="54" t="s">
        <v>77</v>
      </c>
      <c r="AW525" s="9">
        <f t="shared" si="309"/>
        <v>0</v>
      </c>
      <c r="AX525" s="54" t="s">
        <v>80</v>
      </c>
      <c r="AY525" s="9">
        <f t="shared" si="310"/>
        <v>0</v>
      </c>
      <c r="AZ525" s="54" t="s">
        <v>90</v>
      </c>
      <c r="BA525" s="9">
        <f t="shared" si="311"/>
        <v>0</v>
      </c>
      <c r="BB525" s="54" t="s">
        <v>105</v>
      </c>
      <c r="BC525" s="9">
        <f t="shared" si="312"/>
        <v>0</v>
      </c>
      <c r="BD525" s="54" t="s">
        <v>111</v>
      </c>
      <c r="BE525" s="9">
        <f t="shared" si="313"/>
        <v>0</v>
      </c>
      <c r="BF525" s="54" t="s">
        <v>112</v>
      </c>
      <c r="BG525" s="9">
        <f t="shared" si="314"/>
        <v>0</v>
      </c>
      <c r="BH525" s="9"/>
      <c r="BI525" s="54" t="s">
        <v>77</v>
      </c>
      <c r="BJ525" s="9">
        <f t="shared" si="315"/>
        <v>0</v>
      </c>
      <c r="BK525" s="55" t="s">
        <v>80</v>
      </c>
      <c r="BL525" s="9">
        <f t="shared" si="316"/>
        <v>0</v>
      </c>
      <c r="BM525" s="54" t="s">
        <v>90</v>
      </c>
      <c r="BN525" s="9">
        <f t="shared" si="317"/>
        <v>0</v>
      </c>
      <c r="BO525" s="54" t="s">
        <v>105</v>
      </c>
      <c r="BP525" s="9">
        <f t="shared" si="318"/>
        <v>0</v>
      </c>
      <c r="BQ525" s="54" t="s">
        <v>111</v>
      </c>
      <c r="BR525" s="9">
        <f t="shared" si="319"/>
        <v>0</v>
      </c>
      <c r="BS525" s="54" t="s">
        <v>112</v>
      </c>
      <c r="BT525" s="9">
        <f t="shared" si="320"/>
        <v>0</v>
      </c>
      <c r="BU525" s="9"/>
      <c r="BV525" s="54" t="s">
        <v>73</v>
      </c>
      <c r="BW525" s="9">
        <f t="shared" si="321"/>
        <v>0</v>
      </c>
      <c r="BX525" s="55" t="s">
        <v>84</v>
      </c>
      <c r="BY525" s="9">
        <f t="shared" si="322"/>
        <v>0</v>
      </c>
      <c r="BZ525" s="54" t="s">
        <v>85</v>
      </c>
      <c r="CA525" s="9">
        <f t="shared" si="323"/>
        <v>0</v>
      </c>
      <c r="CB525" s="54" t="s">
        <v>105</v>
      </c>
      <c r="CC525" s="9">
        <f t="shared" si="324"/>
        <v>0</v>
      </c>
      <c r="CD525" s="54" t="s">
        <v>108</v>
      </c>
      <c r="CE525" s="9">
        <f t="shared" si="325"/>
        <v>0</v>
      </c>
      <c r="CF525" s="54" t="s">
        <v>112</v>
      </c>
      <c r="CG525" s="9">
        <f t="shared" si="326"/>
        <v>0</v>
      </c>
      <c r="CH525" s="9"/>
      <c r="CI525" s="54" t="s">
        <v>73</v>
      </c>
      <c r="CJ525" s="9">
        <f t="shared" si="327"/>
        <v>0</v>
      </c>
      <c r="CK525" s="55" t="s">
        <v>84</v>
      </c>
      <c r="CL525" s="9">
        <f t="shared" si="328"/>
        <v>0</v>
      </c>
      <c r="CM525" s="54" t="s">
        <v>85</v>
      </c>
      <c r="CN525" s="9">
        <f t="shared" si="329"/>
        <v>0</v>
      </c>
      <c r="CO525" s="54" t="s">
        <v>105</v>
      </c>
      <c r="CP525" s="9">
        <f t="shared" si="330"/>
        <v>0</v>
      </c>
      <c r="CQ525" s="54" t="s">
        <v>108</v>
      </c>
      <c r="CR525" s="9">
        <f t="shared" si="331"/>
        <v>0</v>
      </c>
      <c r="CS525" s="54" t="s">
        <v>112</v>
      </c>
      <c r="CT525" s="9">
        <f t="shared" si="332"/>
        <v>0</v>
      </c>
    </row>
    <row r="526" spans="1:98" x14ac:dyDescent="0.15">
      <c r="A526" s="33" t="s">
        <v>1194</v>
      </c>
      <c r="B526" s="34" t="s">
        <v>1195</v>
      </c>
      <c r="C526" s="35" t="s">
        <v>170</v>
      </c>
      <c r="D526" s="35" t="s">
        <v>52</v>
      </c>
      <c r="E526" s="9"/>
      <c r="F526" s="36"/>
      <c r="G526" s="33">
        <v>0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4">
        <f t="shared" si="296"/>
        <v>0</v>
      </c>
      <c r="N526" s="33"/>
      <c r="O526" s="9">
        <f>IF($D526="理科",IF(AND($M526&gt;='高考-分数线'!$C$2,$G526&gt;='高考-分数线'!$D$2),36,IF($G526&gt;='高考-分数线'!$D$2,18,0)),IF($D526="文科",IF(AND($M526&gt;='高考-分数线'!$C$3,$G526&gt;='高考-分数线'!$D$3),36,IF($G526&gt;='高考-分数线'!$D$3,18,0))))</f>
        <v>0</v>
      </c>
      <c r="P526" s="9">
        <f>IF($D526="理科",IF(AND($M526&gt;='高考-分数线'!$C$2,H526&gt;='高考-分数线'!$E$2),36,IF(H526&gt;='高考-分数线'!$E$2,18,0)),IF($D526="文科",IF(AND($M526&gt;='高考-分数线'!$C$3,H526&gt;='高考-分数线'!$E$3),36,IF(H526&gt;='高考-分数线'!$E$3,18,0))))</f>
        <v>0</v>
      </c>
      <c r="Q526" s="9">
        <f>IF($D526="理科",IF(AND($M526&gt;='高考-分数线'!$C$2,I526&gt;='高考-分数线'!$F$2),36,IF(I526&gt;='高考-分数线'!$F$2,18,0)),IF($D526="文科",IF(AND($M526&gt;='高考-分数线'!$C$3,I526&gt;='高考-分数线'!$F$3),36,IF(I526&gt;='高考-分数线'!$F$3,18,0))))</f>
        <v>0</v>
      </c>
      <c r="R526" s="9">
        <f>IF($D526="理科",IF(AND($M526&gt;='高考-分数线'!$C$2,J526&gt;='高考-分数线'!$G$2),36,IF(J526&gt;='高考-分数线'!$G$2,18,0)),IF($D526="文科",IF(AND($M526&gt;='高考-分数线'!$C$3,J526&gt;='高考-分数线'!$G$3),36,IF(J526&gt;='高考-分数线'!$G$3,18,0))))</f>
        <v>0</v>
      </c>
      <c r="S526" s="9">
        <f>IF($D526="理科",IF(AND($M526&gt;='高考-分数线'!$C$2,K526&gt;='高考-分数线'!$H$2),36,IF(K526&gt;='高考-分数线'!$H$2,18,0)),IF($D526="文科",IF(AND($M526&gt;='高考-分数线'!$C$3,K526&gt;='高考-分数线'!$H$3),36,IF(K526&gt;='高考-分数线'!$H$3,18,0))))</f>
        <v>0</v>
      </c>
      <c r="T526" s="9">
        <f>IF($D526="理科",IF(AND($M526&gt;='高考-分数线'!$C$2,L526&gt;='高考-分数线'!$I$2),36,IF(L526&gt;='高考-分数线'!$I$2,18,0)),IF($D526="文科",IF(AND($M526&gt;='高考-分数线'!$C$3,L526&gt;='高考-分数线'!$I$3),36,IF(L526&gt;='高考-分数线'!$I$3,18,0))))</f>
        <v>0</v>
      </c>
      <c r="U526" s="33"/>
      <c r="V526" s="54" t="s">
        <v>74</v>
      </c>
      <c r="W526" s="9">
        <f t="shared" si="297"/>
        <v>0</v>
      </c>
      <c r="X526" s="54" t="s">
        <v>84</v>
      </c>
      <c r="Y526" s="9">
        <f t="shared" si="298"/>
        <v>0</v>
      </c>
      <c r="Z526" s="54" t="s">
        <v>88</v>
      </c>
      <c r="AA526" s="9">
        <f t="shared" si="299"/>
        <v>0</v>
      </c>
      <c r="AB526" s="54" t="s">
        <v>105</v>
      </c>
      <c r="AC526" s="9">
        <f t="shared" si="300"/>
        <v>0</v>
      </c>
      <c r="AD526" s="54" t="s">
        <v>110</v>
      </c>
      <c r="AE526" s="9">
        <f t="shared" si="301"/>
        <v>0</v>
      </c>
      <c r="AF526" s="54" t="s">
        <v>112</v>
      </c>
      <c r="AG526" s="9">
        <f t="shared" si="302"/>
        <v>0</v>
      </c>
      <c r="AH526" s="9"/>
      <c r="AI526" s="9" t="s">
        <v>75</v>
      </c>
      <c r="AJ526" s="9">
        <f t="shared" si="303"/>
        <v>0</v>
      </c>
      <c r="AK526" s="55" t="s">
        <v>84</v>
      </c>
      <c r="AL526" s="9">
        <f t="shared" si="304"/>
        <v>0</v>
      </c>
      <c r="AM526" s="9" t="s">
        <v>87</v>
      </c>
      <c r="AN526" s="9">
        <f t="shared" si="305"/>
        <v>0</v>
      </c>
      <c r="AO526" s="54" t="s">
        <v>123</v>
      </c>
      <c r="AP526" s="9">
        <f t="shared" si="306"/>
        <v>0</v>
      </c>
      <c r="AQ526" s="54" t="s">
        <v>110</v>
      </c>
      <c r="AR526" s="9">
        <f t="shared" si="307"/>
        <v>0</v>
      </c>
      <c r="AS526" s="54" t="s">
        <v>103</v>
      </c>
      <c r="AT526" s="9">
        <f t="shared" si="308"/>
        <v>0</v>
      </c>
      <c r="AU526" s="9"/>
      <c r="AV526" s="54" t="s">
        <v>75</v>
      </c>
      <c r="AW526" s="9">
        <f t="shared" si="309"/>
        <v>0</v>
      </c>
      <c r="AX526" s="54" t="s">
        <v>84</v>
      </c>
      <c r="AY526" s="9">
        <f t="shared" si="310"/>
        <v>0</v>
      </c>
      <c r="AZ526" s="54" t="s">
        <v>87</v>
      </c>
      <c r="BA526" s="9">
        <f t="shared" si="311"/>
        <v>0</v>
      </c>
      <c r="BB526" s="54" t="s">
        <v>123</v>
      </c>
      <c r="BC526" s="9">
        <f t="shared" si="312"/>
        <v>0</v>
      </c>
      <c r="BD526" s="54" t="s">
        <v>128</v>
      </c>
      <c r="BE526" s="9">
        <f t="shared" si="313"/>
        <v>0</v>
      </c>
      <c r="BF526" s="54" t="s">
        <v>112</v>
      </c>
      <c r="BG526" s="9">
        <f t="shared" si="314"/>
        <v>0</v>
      </c>
      <c r="BH526" s="9"/>
      <c r="BI526" s="54" t="s">
        <v>75</v>
      </c>
      <c r="BJ526" s="9">
        <f t="shared" si="315"/>
        <v>0</v>
      </c>
      <c r="BK526" s="55" t="s">
        <v>84</v>
      </c>
      <c r="BL526" s="9">
        <f t="shared" si="316"/>
        <v>0</v>
      </c>
      <c r="BM526" s="54" t="s">
        <v>87</v>
      </c>
      <c r="BN526" s="9">
        <f t="shared" si="317"/>
        <v>0</v>
      </c>
      <c r="BO526" s="54" t="s">
        <v>123</v>
      </c>
      <c r="BP526" s="9">
        <f t="shared" si="318"/>
        <v>0</v>
      </c>
      <c r="BQ526" s="54" t="s">
        <v>128</v>
      </c>
      <c r="BR526" s="9">
        <f t="shared" si="319"/>
        <v>0</v>
      </c>
      <c r="BS526" s="54" t="s">
        <v>112</v>
      </c>
      <c r="BT526" s="9">
        <f t="shared" si="320"/>
        <v>0</v>
      </c>
      <c r="BU526" s="9"/>
      <c r="BV526" s="54" t="s">
        <v>74</v>
      </c>
      <c r="BW526" s="9">
        <f t="shared" si="321"/>
        <v>0</v>
      </c>
      <c r="BX526" s="55" t="s">
        <v>139</v>
      </c>
      <c r="BY526" s="9">
        <f t="shared" si="322"/>
        <v>0</v>
      </c>
      <c r="BZ526" s="54" t="s">
        <v>86</v>
      </c>
      <c r="CA526" s="9">
        <f t="shared" si="323"/>
        <v>0</v>
      </c>
      <c r="CB526" s="54" t="s">
        <v>123</v>
      </c>
      <c r="CC526" s="9">
        <f t="shared" si="324"/>
        <v>0</v>
      </c>
      <c r="CD526" s="54" t="s">
        <v>111</v>
      </c>
      <c r="CE526" s="9">
        <f t="shared" si="325"/>
        <v>0</v>
      </c>
      <c r="CF526" s="54" t="s">
        <v>126</v>
      </c>
      <c r="CG526" s="9">
        <f t="shared" si="326"/>
        <v>0</v>
      </c>
      <c r="CH526" s="9"/>
      <c r="CI526" s="54" t="s">
        <v>74</v>
      </c>
      <c r="CJ526" s="9">
        <f t="shared" si="327"/>
        <v>0</v>
      </c>
      <c r="CK526" s="55" t="s">
        <v>139</v>
      </c>
      <c r="CL526" s="9">
        <f t="shared" si="328"/>
        <v>0</v>
      </c>
      <c r="CM526" s="54" t="s">
        <v>86</v>
      </c>
      <c r="CN526" s="9">
        <f t="shared" si="329"/>
        <v>0</v>
      </c>
      <c r="CO526" s="54" t="s">
        <v>123</v>
      </c>
      <c r="CP526" s="9">
        <f t="shared" si="330"/>
        <v>0</v>
      </c>
      <c r="CQ526" s="54" t="s">
        <v>111</v>
      </c>
      <c r="CR526" s="9">
        <f t="shared" si="331"/>
        <v>0</v>
      </c>
      <c r="CS526" s="54" t="s">
        <v>126</v>
      </c>
      <c r="CT526" s="9">
        <f t="shared" si="332"/>
        <v>0</v>
      </c>
    </row>
    <row r="527" spans="1:98" x14ac:dyDescent="0.15">
      <c r="A527" s="33" t="s">
        <v>1196</v>
      </c>
      <c r="B527" s="34" t="s">
        <v>1197</v>
      </c>
      <c r="C527" s="35" t="s">
        <v>170</v>
      </c>
      <c r="D527" s="35" t="s">
        <v>52</v>
      </c>
      <c r="E527" s="9"/>
      <c r="F527" s="36"/>
      <c r="G527" s="33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4">
        <f t="shared" si="296"/>
        <v>0</v>
      </c>
      <c r="N527" s="33"/>
      <c r="O527" s="9">
        <f>IF($D527="理科",IF(AND($M527&gt;='高考-分数线'!$C$2,$G527&gt;='高考-分数线'!$D$2),36,IF($G527&gt;='高考-分数线'!$D$2,18,0)),IF($D527="文科",IF(AND($M527&gt;='高考-分数线'!$C$3,$G527&gt;='高考-分数线'!$D$3),36,IF($G527&gt;='高考-分数线'!$D$3,18,0))))</f>
        <v>0</v>
      </c>
      <c r="P527" s="9">
        <f>IF($D527="理科",IF(AND($M527&gt;='高考-分数线'!$C$2,H527&gt;='高考-分数线'!$E$2),36,IF(H527&gt;='高考-分数线'!$E$2,18,0)),IF($D527="文科",IF(AND($M527&gt;='高考-分数线'!$C$3,H527&gt;='高考-分数线'!$E$3),36,IF(H527&gt;='高考-分数线'!$E$3,18,0))))</f>
        <v>0</v>
      </c>
      <c r="Q527" s="9">
        <f>IF($D527="理科",IF(AND($M527&gt;='高考-分数线'!$C$2,I527&gt;='高考-分数线'!$F$2),36,IF(I527&gt;='高考-分数线'!$F$2,18,0)),IF($D527="文科",IF(AND($M527&gt;='高考-分数线'!$C$3,I527&gt;='高考-分数线'!$F$3),36,IF(I527&gt;='高考-分数线'!$F$3,18,0))))</f>
        <v>0</v>
      </c>
      <c r="R527" s="9">
        <f>IF($D527="理科",IF(AND($M527&gt;='高考-分数线'!$C$2,J527&gt;='高考-分数线'!$G$2),36,IF(J527&gt;='高考-分数线'!$G$2,18,0)),IF($D527="文科",IF(AND($M527&gt;='高考-分数线'!$C$3,J527&gt;='高考-分数线'!$G$3),36,IF(J527&gt;='高考-分数线'!$G$3,18,0))))</f>
        <v>0</v>
      </c>
      <c r="S527" s="9">
        <f>IF($D527="理科",IF(AND($M527&gt;='高考-分数线'!$C$2,K527&gt;='高考-分数线'!$H$2),36,IF(K527&gt;='高考-分数线'!$H$2,18,0)),IF($D527="文科",IF(AND($M527&gt;='高考-分数线'!$C$3,K527&gt;='高考-分数线'!$H$3),36,IF(K527&gt;='高考-分数线'!$H$3,18,0))))</f>
        <v>0</v>
      </c>
      <c r="T527" s="9">
        <f>IF($D527="理科",IF(AND($M527&gt;='高考-分数线'!$C$2,L527&gt;='高考-分数线'!$I$2),36,IF(L527&gt;='高考-分数线'!$I$2,18,0)),IF($D527="文科",IF(AND($M527&gt;='高考-分数线'!$C$3,L527&gt;='高考-分数线'!$I$3),36,IF(L527&gt;='高考-分数线'!$I$3,18,0))))</f>
        <v>0</v>
      </c>
      <c r="U527" s="33"/>
      <c r="V527" s="54" t="s">
        <v>73</v>
      </c>
      <c r="W527" s="9">
        <f t="shared" si="297"/>
        <v>0</v>
      </c>
      <c r="X527" s="54" t="s">
        <v>80</v>
      </c>
      <c r="Y527" s="9">
        <f t="shared" si="298"/>
        <v>0</v>
      </c>
      <c r="Z527" s="54" t="s">
        <v>89</v>
      </c>
      <c r="AA527" s="9">
        <f t="shared" si="299"/>
        <v>0</v>
      </c>
      <c r="AB527" s="54" t="s">
        <v>123</v>
      </c>
      <c r="AC527" s="9">
        <f t="shared" si="300"/>
        <v>0</v>
      </c>
      <c r="AD527" s="54" t="s">
        <v>110</v>
      </c>
      <c r="AE527" s="9">
        <f t="shared" si="301"/>
        <v>0</v>
      </c>
      <c r="AF527" s="54" t="s">
        <v>103</v>
      </c>
      <c r="AG527" s="9">
        <f t="shared" si="302"/>
        <v>0</v>
      </c>
      <c r="AH527" s="9"/>
      <c r="AI527" s="9" t="s">
        <v>77</v>
      </c>
      <c r="AJ527" s="9">
        <f t="shared" si="303"/>
        <v>0</v>
      </c>
      <c r="AK527" s="55" t="s">
        <v>80</v>
      </c>
      <c r="AL527" s="9">
        <f t="shared" si="304"/>
        <v>0</v>
      </c>
      <c r="AM527" s="9" t="s">
        <v>90</v>
      </c>
      <c r="AN527" s="9">
        <f t="shared" si="305"/>
        <v>0</v>
      </c>
      <c r="AO527" s="54" t="s">
        <v>123</v>
      </c>
      <c r="AP527" s="9">
        <f t="shared" si="306"/>
        <v>0</v>
      </c>
      <c r="AQ527" s="54" t="s">
        <v>110</v>
      </c>
      <c r="AR527" s="9">
        <f t="shared" si="307"/>
        <v>0</v>
      </c>
      <c r="AS527" s="54" t="s">
        <v>103</v>
      </c>
      <c r="AT527" s="9">
        <f t="shared" si="308"/>
        <v>0</v>
      </c>
      <c r="AU527" s="9"/>
      <c r="AV527" s="54" t="s">
        <v>73</v>
      </c>
      <c r="AW527" s="9">
        <f t="shared" si="309"/>
        <v>0</v>
      </c>
      <c r="AX527" s="54" t="s">
        <v>132</v>
      </c>
      <c r="AY527" s="9">
        <f t="shared" si="310"/>
        <v>0</v>
      </c>
      <c r="AZ527" s="54" t="s">
        <v>86</v>
      </c>
      <c r="BA527" s="9">
        <f t="shared" si="311"/>
        <v>0</v>
      </c>
      <c r="BB527" s="54" t="s">
        <v>123</v>
      </c>
      <c r="BC527" s="9">
        <f t="shared" si="312"/>
        <v>0</v>
      </c>
      <c r="BD527" s="54" t="s">
        <v>133</v>
      </c>
      <c r="BE527" s="9">
        <f t="shared" si="313"/>
        <v>0</v>
      </c>
      <c r="BF527" s="54" t="s">
        <v>126</v>
      </c>
      <c r="BG527" s="9">
        <f t="shared" si="314"/>
        <v>0</v>
      </c>
      <c r="BH527" s="9"/>
      <c r="BI527" s="54" t="s">
        <v>73</v>
      </c>
      <c r="BJ527" s="9">
        <f t="shared" si="315"/>
        <v>0</v>
      </c>
      <c r="BK527" s="55" t="s">
        <v>132</v>
      </c>
      <c r="BL527" s="9">
        <f t="shared" si="316"/>
        <v>0</v>
      </c>
      <c r="BM527" s="54" t="s">
        <v>86</v>
      </c>
      <c r="BN527" s="9">
        <f t="shared" si="317"/>
        <v>0</v>
      </c>
      <c r="BO527" s="54" t="s">
        <v>123</v>
      </c>
      <c r="BP527" s="9">
        <f t="shared" si="318"/>
        <v>0</v>
      </c>
      <c r="BQ527" s="54" t="s">
        <v>133</v>
      </c>
      <c r="BR527" s="9">
        <f t="shared" si="319"/>
        <v>0</v>
      </c>
      <c r="BS527" s="54" t="s">
        <v>126</v>
      </c>
      <c r="BT527" s="9">
        <f t="shared" si="320"/>
        <v>0</v>
      </c>
      <c r="BU527" s="9"/>
      <c r="BV527" s="54" t="s">
        <v>74</v>
      </c>
      <c r="BW527" s="9">
        <f t="shared" si="321"/>
        <v>0</v>
      </c>
      <c r="BX527" s="55" t="s">
        <v>139</v>
      </c>
      <c r="BY527" s="9">
        <f t="shared" si="322"/>
        <v>0</v>
      </c>
      <c r="BZ527" s="54" t="s">
        <v>86</v>
      </c>
      <c r="CA527" s="9">
        <f t="shared" si="323"/>
        <v>0</v>
      </c>
      <c r="CB527" s="54" t="s">
        <v>123</v>
      </c>
      <c r="CC527" s="9">
        <f t="shared" si="324"/>
        <v>0</v>
      </c>
      <c r="CD527" s="54" t="s">
        <v>111</v>
      </c>
      <c r="CE527" s="9">
        <f t="shared" si="325"/>
        <v>0</v>
      </c>
      <c r="CF527" s="54" t="s">
        <v>126</v>
      </c>
      <c r="CG527" s="9">
        <f t="shared" si="326"/>
        <v>0</v>
      </c>
      <c r="CH527" s="9"/>
      <c r="CI527" s="54" t="s">
        <v>74</v>
      </c>
      <c r="CJ527" s="9">
        <f t="shared" si="327"/>
        <v>0</v>
      </c>
      <c r="CK527" s="55" t="s">
        <v>139</v>
      </c>
      <c r="CL527" s="9">
        <f t="shared" si="328"/>
        <v>0</v>
      </c>
      <c r="CM527" s="54" t="s">
        <v>86</v>
      </c>
      <c r="CN527" s="9">
        <f t="shared" si="329"/>
        <v>0</v>
      </c>
      <c r="CO527" s="54" t="s">
        <v>123</v>
      </c>
      <c r="CP527" s="9">
        <f t="shared" si="330"/>
        <v>0</v>
      </c>
      <c r="CQ527" s="54" t="s">
        <v>111</v>
      </c>
      <c r="CR527" s="9">
        <f t="shared" si="331"/>
        <v>0</v>
      </c>
      <c r="CS527" s="54" t="s">
        <v>126</v>
      </c>
      <c r="CT527" s="9">
        <f t="shared" si="332"/>
        <v>0</v>
      </c>
    </row>
    <row r="528" spans="1:98" x14ac:dyDescent="0.15">
      <c r="A528" s="33" t="s">
        <v>1198</v>
      </c>
      <c r="B528" s="34" t="s">
        <v>1199</v>
      </c>
      <c r="C528" s="35" t="s">
        <v>170</v>
      </c>
      <c r="D528" s="35" t="s">
        <v>52</v>
      </c>
      <c r="E528" s="9"/>
      <c r="F528" s="36"/>
      <c r="G528" s="33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4">
        <f t="shared" si="296"/>
        <v>0</v>
      </c>
      <c r="N528" s="33"/>
      <c r="O528" s="9">
        <f>IF($D528="理科",IF(AND($M528&gt;='高考-分数线'!$C$2,$G528&gt;='高考-分数线'!$D$2),36,IF($G528&gt;='高考-分数线'!$D$2,18,0)),IF($D528="文科",IF(AND($M528&gt;='高考-分数线'!$C$3,$G528&gt;='高考-分数线'!$D$3),36,IF($G528&gt;='高考-分数线'!$D$3,18,0))))</f>
        <v>0</v>
      </c>
      <c r="P528" s="9">
        <f>IF($D528="理科",IF(AND($M528&gt;='高考-分数线'!$C$2,H528&gt;='高考-分数线'!$E$2),36,IF(H528&gt;='高考-分数线'!$E$2,18,0)),IF($D528="文科",IF(AND($M528&gt;='高考-分数线'!$C$3,H528&gt;='高考-分数线'!$E$3),36,IF(H528&gt;='高考-分数线'!$E$3,18,0))))</f>
        <v>0</v>
      </c>
      <c r="Q528" s="9">
        <f>IF($D528="理科",IF(AND($M528&gt;='高考-分数线'!$C$2,I528&gt;='高考-分数线'!$F$2),36,IF(I528&gt;='高考-分数线'!$F$2,18,0)),IF($D528="文科",IF(AND($M528&gt;='高考-分数线'!$C$3,I528&gt;='高考-分数线'!$F$3),36,IF(I528&gt;='高考-分数线'!$F$3,18,0))))</f>
        <v>0</v>
      </c>
      <c r="R528" s="9">
        <f>IF($D528="理科",IF(AND($M528&gt;='高考-分数线'!$C$2,J528&gt;='高考-分数线'!$G$2),36,IF(J528&gt;='高考-分数线'!$G$2,18,0)),IF($D528="文科",IF(AND($M528&gt;='高考-分数线'!$C$3,J528&gt;='高考-分数线'!$G$3),36,IF(J528&gt;='高考-分数线'!$G$3,18,0))))</f>
        <v>0</v>
      </c>
      <c r="S528" s="9">
        <f>IF($D528="理科",IF(AND($M528&gt;='高考-分数线'!$C$2,K528&gt;='高考-分数线'!$H$2),36,IF(K528&gt;='高考-分数线'!$H$2,18,0)),IF($D528="文科",IF(AND($M528&gt;='高考-分数线'!$C$3,K528&gt;='高考-分数线'!$H$3),36,IF(K528&gt;='高考-分数线'!$H$3,18,0))))</f>
        <v>0</v>
      </c>
      <c r="T528" s="9">
        <f>IF($D528="理科",IF(AND($M528&gt;='高考-分数线'!$C$2,L528&gt;='高考-分数线'!$I$2),36,IF(L528&gt;='高考-分数线'!$I$2,18,0)),IF($D528="文科",IF(AND($M528&gt;='高考-分数线'!$C$3,L528&gt;='高考-分数线'!$I$3),36,IF(L528&gt;='高考-分数线'!$I$3,18,0))))</f>
        <v>0</v>
      </c>
      <c r="U528" s="33"/>
      <c r="V528" s="54" t="s">
        <v>74</v>
      </c>
      <c r="W528" s="9">
        <f t="shared" si="297"/>
        <v>0</v>
      </c>
      <c r="X528" s="54" t="s">
        <v>79</v>
      </c>
      <c r="Y528" s="9">
        <f t="shared" si="298"/>
        <v>0</v>
      </c>
      <c r="Z528" s="54" t="s">
        <v>86</v>
      </c>
      <c r="AA528" s="9">
        <f t="shared" si="299"/>
        <v>0</v>
      </c>
      <c r="AB528" s="54" t="s">
        <v>107</v>
      </c>
      <c r="AC528" s="9">
        <f t="shared" si="300"/>
        <v>0</v>
      </c>
      <c r="AD528" s="54" t="s">
        <v>110</v>
      </c>
      <c r="AE528" s="9">
        <f t="shared" si="301"/>
        <v>0</v>
      </c>
      <c r="AF528" s="54" t="s">
        <v>103</v>
      </c>
      <c r="AG528" s="9">
        <f t="shared" si="302"/>
        <v>0</v>
      </c>
      <c r="AH528" s="9"/>
      <c r="AI528" s="9" t="s">
        <v>77</v>
      </c>
      <c r="AJ528" s="9">
        <f t="shared" si="303"/>
        <v>0</v>
      </c>
      <c r="AK528" s="55" t="s">
        <v>80</v>
      </c>
      <c r="AL528" s="9">
        <f t="shared" si="304"/>
        <v>0</v>
      </c>
      <c r="AM528" s="9" t="s">
        <v>90</v>
      </c>
      <c r="AN528" s="9">
        <f t="shared" si="305"/>
        <v>0</v>
      </c>
      <c r="AO528" s="54" t="s">
        <v>123</v>
      </c>
      <c r="AP528" s="9">
        <f t="shared" si="306"/>
        <v>0</v>
      </c>
      <c r="AQ528" s="54" t="s">
        <v>111</v>
      </c>
      <c r="AR528" s="9">
        <f t="shared" si="307"/>
        <v>0</v>
      </c>
      <c r="AS528" s="54" t="s">
        <v>103</v>
      </c>
      <c r="AT528" s="9">
        <f t="shared" si="308"/>
        <v>0</v>
      </c>
      <c r="AU528" s="9"/>
      <c r="AV528" s="54" t="s">
        <v>73</v>
      </c>
      <c r="AW528" s="9">
        <f t="shared" si="309"/>
        <v>0</v>
      </c>
      <c r="AX528" s="54" t="s">
        <v>132</v>
      </c>
      <c r="AY528" s="9">
        <f t="shared" si="310"/>
        <v>0</v>
      </c>
      <c r="AZ528" s="54" t="s">
        <v>86</v>
      </c>
      <c r="BA528" s="9">
        <f t="shared" si="311"/>
        <v>0</v>
      </c>
      <c r="BB528" s="54" t="s">
        <v>105</v>
      </c>
      <c r="BC528" s="9">
        <f t="shared" si="312"/>
        <v>0</v>
      </c>
      <c r="BD528" s="54" t="s">
        <v>111</v>
      </c>
      <c r="BE528" s="9">
        <f t="shared" si="313"/>
        <v>0</v>
      </c>
      <c r="BF528" s="54" t="s">
        <v>112</v>
      </c>
      <c r="BG528" s="9">
        <f t="shared" si="314"/>
        <v>0</v>
      </c>
      <c r="BH528" s="9"/>
      <c r="BI528" s="54" t="s">
        <v>73</v>
      </c>
      <c r="BJ528" s="9">
        <f t="shared" si="315"/>
        <v>0</v>
      </c>
      <c r="BK528" s="55" t="s">
        <v>132</v>
      </c>
      <c r="BL528" s="9">
        <f t="shared" si="316"/>
        <v>0</v>
      </c>
      <c r="BM528" s="54" t="s">
        <v>86</v>
      </c>
      <c r="BN528" s="9">
        <f t="shared" si="317"/>
        <v>0</v>
      </c>
      <c r="BO528" s="54" t="s">
        <v>105</v>
      </c>
      <c r="BP528" s="9">
        <f t="shared" si="318"/>
        <v>0</v>
      </c>
      <c r="BQ528" s="54" t="s">
        <v>111</v>
      </c>
      <c r="BR528" s="9">
        <f t="shared" si="319"/>
        <v>0</v>
      </c>
      <c r="BS528" s="54" t="s">
        <v>112</v>
      </c>
      <c r="BT528" s="9">
        <f t="shared" si="320"/>
        <v>0</v>
      </c>
      <c r="BU528" s="9"/>
      <c r="BV528" s="54" t="s">
        <v>136</v>
      </c>
      <c r="BW528" s="9">
        <f t="shared" si="321"/>
        <v>0</v>
      </c>
      <c r="BX528" s="55" t="s">
        <v>80</v>
      </c>
      <c r="BY528" s="9">
        <f t="shared" si="322"/>
        <v>0</v>
      </c>
      <c r="BZ528" s="54" t="s">
        <v>90</v>
      </c>
      <c r="CA528" s="9">
        <f t="shared" si="323"/>
        <v>0</v>
      </c>
      <c r="CB528" s="54" t="s">
        <v>105</v>
      </c>
      <c r="CC528" s="9">
        <f t="shared" si="324"/>
        <v>0</v>
      </c>
      <c r="CD528" s="54" t="s">
        <v>108</v>
      </c>
      <c r="CE528" s="9">
        <f t="shared" si="325"/>
        <v>0</v>
      </c>
      <c r="CF528" s="54" t="s">
        <v>126</v>
      </c>
      <c r="CG528" s="9">
        <f t="shared" si="326"/>
        <v>0</v>
      </c>
      <c r="CH528" s="9"/>
      <c r="CI528" s="54" t="s">
        <v>136</v>
      </c>
      <c r="CJ528" s="9">
        <f t="shared" si="327"/>
        <v>0</v>
      </c>
      <c r="CK528" s="55" t="s">
        <v>80</v>
      </c>
      <c r="CL528" s="9">
        <f t="shared" si="328"/>
        <v>0</v>
      </c>
      <c r="CM528" s="54" t="s">
        <v>90</v>
      </c>
      <c r="CN528" s="9">
        <f t="shared" si="329"/>
        <v>0</v>
      </c>
      <c r="CO528" s="54" t="s">
        <v>105</v>
      </c>
      <c r="CP528" s="9">
        <f t="shared" si="330"/>
        <v>0</v>
      </c>
      <c r="CQ528" s="54" t="s">
        <v>108</v>
      </c>
      <c r="CR528" s="9">
        <f t="shared" si="331"/>
        <v>0</v>
      </c>
      <c r="CS528" s="54" t="s">
        <v>126</v>
      </c>
      <c r="CT528" s="9">
        <f t="shared" si="332"/>
        <v>0</v>
      </c>
    </row>
    <row r="529" spans="1:98" x14ac:dyDescent="0.15">
      <c r="A529" s="33" t="s">
        <v>1200</v>
      </c>
      <c r="B529" s="34" t="s">
        <v>1201</v>
      </c>
      <c r="C529" s="35" t="s">
        <v>170</v>
      </c>
      <c r="D529" s="35" t="s">
        <v>52</v>
      </c>
      <c r="E529" s="9"/>
      <c r="F529" s="36"/>
      <c r="G529" s="33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4">
        <f t="shared" si="296"/>
        <v>0</v>
      </c>
      <c r="N529" s="33"/>
      <c r="O529" s="9">
        <f>IF($D529="理科",IF(AND($M529&gt;='高考-分数线'!$C$2,$G529&gt;='高考-分数线'!$D$2),36,IF($G529&gt;='高考-分数线'!$D$2,18,0)),IF($D529="文科",IF(AND($M529&gt;='高考-分数线'!$C$3,$G529&gt;='高考-分数线'!$D$3),36,IF($G529&gt;='高考-分数线'!$D$3,18,0))))</f>
        <v>0</v>
      </c>
      <c r="P529" s="9">
        <f>IF($D529="理科",IF(AND($M529&gt;='高考-分数线'!$C$2,H529&gt;='高考-分数线'!$E$2),36,IF(H529&gt;='高考-分数线'!$E$2,18,0)),IF($D529="文科",IF(AND($M529&gt;='高考-分数线'!$C$3,H529&gt;='高考-分数线'!$E$3),36,IF(H529&gt;='高考-分数线'!$E$3,18,0))))</f>
        <v>0</v>
      </c>
      <c r="Q529" s="9">
        <f>IF($D529="理科",IF(AND($M529&gt;='高考-分数线'!$C$2,I529&gt;='高考-分数线'!$F$2),36,IF(I529&gt;='高考-分数线'!$F$2,18,0)),IF($D529="文科",IF(AND($M529&gt;='高考-分数线'!$C$3,I529&gt;='高考-分数线'!$F$3),36,IF(I529&gt;='高考-分数线'!$F$3,18,0))))</f>
        <v>0</v>
      </c>
      <c r="R529" s="9">
        <f>IF($D529="理科",IF(AND($M529&gt;='高考-分数线'!$C$2,J529&gt;='高考-分数线'!$G$2),36,IF(J529&gt;='高考-分数线'!$G$2,18,0)),IF($D529="文科",IF(AND($M529&gt;='高考-分数线'!$C$3,J529&gt;='高考-分数线'!$G$3),36,IF(J529&gt;='高考-分数线'!$G$3,18,0))))</f>
        <v>0</v>
      </c>
      <c r="S529" s="9">
        <f>IF($D529="理科",IF(AND($M529&gt;='高考-分数线'!$C$2,K529&gt;='高考-分数线'!$H$2),36,IF(K529&gt;='高考-分数线'!$H$2,18,0)),IF($D529="文科",IF(AND($M529&gt;='高考-分数线'!$C$3,K529&gt;='高考-分数线'!$H$3),36,IF(K529&gt;='高考-分数线'!$H$3,18,0))))</f>
        <v>0</v>
      </c>
      <c r="T529" s="9">
        <f>IF($D529="理科",IF(AND($M529&gt;='高考-分数线'!$C$2,L529&gt;='高考-分数线'!$I$2),36,IF(L529&gt;='高考-分数线'!$I$2,18,0)),IF($D529="文科",IF(AND($M529&gt;='高考-分数线'!$C$3,L529&gt;='高考-分数线'!$I$3),36,IF(L529&gt;='高考-分数线'!$I$3,18,0))))</f>
        <v>0</v>
      </c>
      <c r="U529" s="33"/>
      <c r="V529" s="54" t="s">
        <v>73</v>
      </c>
      <c r="W529" s="9">
        <f t="shared" si="297"/>
        <v>0</v>
      </c>
      <c r="X529" s="54" t="s">
        <v>80</v>
      </c>
      <c r="Y529" s="9">
        <f t="shared" si="298"/>
        <v>0</v>
      </c>
      <c r="Z529" s="54" t="s">
        <v>89</v>
      </c>
      <c r="AA529" s="9">
        <f t="shared" si="299"/>
        <v>0</v>
      </c>
      <c r="AB529" s="54" t="s">
        <v>123</v>
      </c>
      <c r="AC529" s="9">
        <f t="shared" si="300"/>
        <v>0</v>
      </c>
      <c r="AD529" s="54" t="s">
        <v>110</v>
      </c>
      <c r="AE529" s="9">
        <f t="shared" si="301"/>
        <v>0</v>
      </c>
      <c r="AF529" s="54" t="s">
        <v>103</v>
      </c>
      <c r="AG529" s="9">
        <f t="shared" si="302"/>
        <v>0</v>
      </c>
      <c r="AH529" s="9"/>
      <c r="AI529" s="9" t="s">
        <v>77</v>
      </c>
      <c r="AJ529" s="9">
        <f t="shared" si="303"/>
        <v>0</v>
      </c>
      <c r="AK529" s="55" t="s">
        <v>80</v>
      </c>
      <c r="AL529" s="9">
        <f t="shared" si="304"/>
        <v>0</v>
      </c>
      <c r="AM529" s="9" t="s">
        <v>86</v>
      </c>
      <c r="AN529" s="9">
        <f t="shared" si="305"/>
        <v>0</v>
      </c>
      <c r="AO529" s="54" t="s">
        <v>123</v>
      </c>
      <c r="AP529" s="9">
        <f t="shared" si="306"/>
        <v>0</v>
      </c>
      <c r="AQ529" s="54" t="s">
        <v>111</v>
      </c>
      <c r="AR529" s="9">
        <f t="shared" si="307"/>
        <v>0</v>
      </c>
      <c r="AS529" s="54" t="s">
        <v>103</v>
      </c>
      <c r="AT529" s="9">
        <f t="shared" si="308"/>
        <v>0</v>
      </c>
      <c r="AU529" s="9"/>
      <c r="AV529" s="54" t="s">
        <v>76</v>
      </c>
      <c r="AW529" s="9">
        <f t="shared" si="309"/>
        <v>0</v>
      </c>
      <c r="AX529" s="54" t="s">
        <v>79</v>
      </c>
      <c r="AY529" s="9">
        <f t="shared" si="310"/>
        <v>0</v>
      </c>
      <c r="AZ529" s="54" t="s">
        <v>86</v>
      </c>
      <c r="BA529" s="9">
        <f t="shared" si="311"/>
        <v>0</v>
      </c>
      <c r="BB529" s="54" t="s">
        <v>105</v>
      </c>
      <c r="BC529" s="9">
        <f t="shared" si="312"/>
        <v>0</v>
      </c>
      <c r="BD529" s="54" t="s">
        <v>111</v>
      </c>
      <c r="BE529" s="9">
        <f t="shared" si="313"/>
        <v>0</v>
      </c>
      <c r="BF529" s="54" t="s">
        <v>112</v>
      </c>
      <c r="BG529" s="9">
        <f t="shared" si="314"/>
        <v>0</v>
      </c>
      <c r="BH529" s="9"/>
      <c r="BI529" s="54" t="s">
        <v>76</v>
      </c>
      <c r="BJ529" s="9">
        <f t="shared" si="315"/>
        <v>0</v>
      </c>
      <c r="BK529" s="55" t="s">
        <v>79</v>
      </c>
      <c r="BL529" s="9">
        <f t="shared" si="316"/>
        <v>0</v>
      </c>
      <c r="BM529" s="54" t="s">
        <v>86</v>
      </c>
      <c r="BN529" s="9">
        <f t="shared" si="317"/>
        <v>0</v>
      </c>
      <c r="BO529" s="54" t="s">
        <v>105</v>
      </c>
      <c r="BP529" s="9">
        <f t="shared" si="318"/>
        <v>0</v>
      </c>
      <c r="BQ529" s="54" t="s">
        <v>111</v>
      </c>
      <c r="BR529" s="9">
        <f t="shared" si="319"/>
        <v>0</v>
      </c>
      <c r="BS529" s="54" t="s">
        <v>112</v>
      </c>
      <c r="BT529" s="9">
        <f t="shared" si="320"/>
        <v>0</v>
      </c>
      <c r="BU529" s="9"/>
      <c r="BV529" s="54" t="s">
        <v>75</v>
      </c>
      <c r="BW529" s="9">
        <f t="shared" si="321"/>
        <v>0</v>
      </c>
      <c r="BX529" s="55" t="s">
        <v>139</v>
      </c>
      <c r="BY529" s="9">
        <f t="shared" si="322"/>
        <v>0</v>
      </c>
      <c r="BZ529" s="54" t="s">
        <v>89</v>
      </c>
      <c r="CA529" s="9">
        <f t="shared" si="323"/>
        <v>0</v>
      </c>
      <c r="CB529" s="54" t="s">
        <v>123</v>
      </c>
      <c r="CC529" s="9">
        <f t="shared" si="324"/>
        <v>0</v>
      </c>
      <c r="CD529" s="54" t="s">
        <v>111</v>
      </c>
      <c r="CE529" s="9">
        <f t="shared" si="325"/>
        <v>0</v>
      </c>
      <c r="CF529" s="54" t="s">
        <v>126</v>
      </c>
      <c r="CG529" s="9">
        <f t="shared" si="326"/>
        <v>0</v>
      </c>
      <c r="CH529" s="9"/>
      <c r="CI529" s="54" t="s">
        <v>75</v>
      </c>
      <c r="CJ529" s="9">
        <f t="shared" si="327"/>
        <v>0</v>
      </c>
      <c r="CK529" s="55" t="s">
        <v>139</v>
      </c>
      <c r="CL529" s="9">
        <f t="shared" si="328"/>
        <v>0</v>
      </c>
      <c r="CM529" s="54" t="s">
        <v>89</v>
      </c>
      <c r="CN529" s="9">
        <f t="shared" si="329"/>
        <v>0</v>
      </c>
      <c r="CO529" s="54" t="s">
        <v>123</v>
      </c>
      <c r="CP529" s="9">
        <f t="shared" si="330"/>
        <v>0</v>
      </c>
      <c r="CQ529" s="54" t="s">
        <v>111</v>
      </c>
      <c r="CR529" s="9">
        <f t="shared" si="331"/>
        <v>0</v>
      </c>
      <c r="CS529" s="54" t="s">
        <v>126</v>
      </c>
      <c r="CT529" s="9">
        <f t="shared" si="332"/>
        <v>0</v>
      </c>
    </row>
    <row r="530" spans="1:98" x14ac:dyDescent="0.15">
      <c r="A530" s="33" t="s">
        <v>1202</v>
      </c>
      <c r="B530" s="34" t="s">
        <v>1203</v>
      </c>
      <c r="C530" s="35" t="s">
        <v>170</v>
      </c>
      <c r="D530" s="35" t="s">
        <v>52</v>
      </c>
      <c r="E530" s="9"/>
      <c r="F530" s="36"/>
      <c r="G530" s="33">
        <v>0</v>
      </c>
      <c r="H530" s="9">
        <v>0</v>
      </c>
      <c r="I530" s="9">
        <v>0</v>
      </c>
      <c r="J530" s="9">
        <v>0</v>
      </c>
      <c r="K530" s="9">
        <v>0</v>
      </c>
      <c r="L530" s="9">
        <v>0</v>
      </c>
      <c r="M530" s="4">
        <f t="shared" si="296"/>
        <v>0</v>
      </c>
      <c r="N530" s="33"/>
      <c r="O530" s="9">
        <f>IF($D530="理科",IF(AND($M530&gt;='高考-分数线'!$C$2,$G530&gt;='高考-分数线'!$D$2),36,IF($G530&gt;='高考-分数线'!$D$2,18,0)),IF($D530="文科",IF(AND($M530&gt;='高考-分数线'!$C$3,$G530&gt;='高考-分数线'!$D$3),36,IF($G530&gt;='高考-分数线'!$D$3,18,0))))</f>
        <v>0</v>
      </c>
      <c r="P530" s="9">
        <f>IF($D530="理科",IF(AND($M530&gt;='高考-分数线'!$C$2,H530&gt;='高考-分数线'!$E$2),36,IF(H530&gt;='高考-分数线'!$E$2,18,0)),IF($D530="文科",IF(AND($M530&gt;='高考-分数线'!$C$3,H530&gt;='高考-分数线'!$E$3),36,IF(H530&gt;='高考-分数线'!$E$3,18,0))))</f>
        <v>0</v>
      </c>
      <c r="Q530" s="9">
        <f>IF($D530="理科",IF(AND($M530&gt;='高考-分数线'!$C$2,I530&gt;='高考-分数线'!$F$2),36,IF(I530&gt;='高考-分数线'!$F$2,18,0)),IF($D530="文科",IF(AND($M530&gt;='高考-分数线'!$C$3,I530&gt;='高考-分数线'!$F$3),36,IF(I530&gt;='高考-分数线'!$F$3,18,0))))</f>
        <v>0</v>
      </c>
      <c r="R530" s="9">
        <f>IF($D530="理科",IF(AND($M530&gt;='高考-分数线'!$C$2,J530&gt;='高考-分数线'!$G$2),36,IF(J530&gt;='高考-分数线'!$G$2,18,0)),IF($D530="文科",IF(AND($M530&gt;='高考-分数线'!$C$3,J530&gt;='高考-分数线'!$G$3),36,IF(J530&gt;='高考-分数线'!$G$3,18,0))))</f>
        <v>0</v>
      </c>
      <c r="S530" s="9">
        <f>IF($D530="理科",IF(AND($M530&gt;='高考-分数线'!$C$2,K530&gt;='高考-分数线'!$H$2),36,IF(K530&gt;='高考-分数线'!$H$2,18,0)),IF($D530="文科",IF(AND($M530&gt;='高考-分数线'!$C$3,K530&gt;='高考-分数线'!$H$3),36,IF(K530&gt;='高考-分数线'!$H$3,18,0))))</f>
        <v>0</v>
      </c>
      <c r="T530" s="9">
        <f>IF($D530="理科",IF(AND($M530&gt;='高考-分数线'!$C$2,L530&gt;='高考-分数线'!$I$2),36,IF(L530&gt;='高考-分数线'!$I$2,18,0)),IF($D530="文科",IF(AND($M530&gt;='高考-分数线'!$C$3,L530&gt;='高考-分数线'!$I$3),36,IF(L530&gt;='高考-分数线'!$I$3,18,0))))</f>
        <v>0</v>
      </c>
      <c r="U530" s="33"/>
      <c r="V530" s="54" t="s">
        <v>73</v>
      </c>
      <c r="W530" s="9">
        <f t="shared" si="297"/>
        <v>0</v>
      </c>
      <c r="X530" s="54" t="s">
        <v>80</v>
      </c>
      <c r="Y530" s="9">
        <f t="shared" si="298"/>
        <v>0</v>
      </c>
      <c r="Z530" s="54" t="s">
        <v>89</v>
      </c>
      <c r="AA530" s="9">
        <f t="shared" si="299"/>
        <v>0</v>
      </c>
      <c r="AB530" s="54" t="s">
        <v>123</v>
      </c>
      <c r="AC530" s="9">
        <f t="shared" si="300"/>
        <v>0</v>
      </c>
      <c r="AD530" s="54" t="s">
        <v>110</v>
      </c>
      <c r="AE530" s="9">
        <f t="shared" si="301"/>
        <v>0</v>
      </c>
      <c r="AF530" s="54" t="s">
        <v>103</v>
      </c>
      <c r="AG530" s="9">
        <f t="shared" si="302"/>
        <v>0</v>
      </c>
      <c r="AH530" s="9"/>
      <c r="AI530" s="9" t="s">
        <v>74</v>
      </c>
      <c r="AJ530" s="9">
        <f t="shared" si="303"/>
        <v>0</v>
      </c>
      <c r="AK530" s="55" t="s">
        <v>79</v>
      </c>
      <c r="AL530" s="9">
        <f t="shared" si="304"/>
        <v>0</v>
      </c>
      <c r="AM530" s="9" t="s">
        <v>85</v>
      </c>
      <c r="AN530" s="9">
        <f t="shared" si="305"/>
        <v>0</v>
      </c>
      <c r="AO530" s="54" t="s">
        <v>105</v>
      </c>
      <c r="AP530" s="9">
        <f t="shared" si="306"/>
        <v>0</v>
      </c>
      <c r="AQ530" s="54" t="s">
        <v>111</v>
      </c>
      <c r="AR530" s="9">
        <f t="shared" si="307"/>
        <v>0</v>
      </c>
      <c r="AS530" s="54" t="s">
        <v>103</v>
      </c>
      <c r="AT530" s="9">
        <f t="shared" si="308"/>
        <v>0</v>
      </c>
      <c r="AU530" s="9"/>
      <c r="AV530" s="54" t="s">
        <v>74</v>
      </c>
      <c r="AW530" s="9">
        <f t="shared" si="309"/>
        <v>0</v>
      </c>
      <c r="AX530" s="54" t="s">
        <v>79</v>
      </c>
      <c r="AY530" s="9">
        <f t="shared" si="310"/>
        <v>0</v>
      </c>
      <c r="AZ530" s="54" t="s">
        <v>89</v>
      </c>
      <c r="BA530" s="9">
        <f t="shared" si="311"/>
        <v>0</v>
      </c>
      <c r="BB530" s="54" t="s">
        <v>105</v>
      </c>
      <c r="BC530" s="9">
        <f t="shared" si="312"/>
        <v>0</v>
      </c>
      <c r="BD530" s="54" t="s">
        <v>111</v>
      </c>
      <c r="BE530" s="9">
        <f t="shared" si="313"/>
        <v>0</v>
      </c>
      <c r="BF530" s="54" t="s">
        <v>112</v>
      </c>
      <c r="BG530" s="9">
        <f t="shared" si="314"/>
        <v>0</v>
      </c>
      <c r="BH530" s="9"/>
      <c r="BI530" s="54" t="s">
        <v>74</v>
      </c>
      <c r="BJ530" s="9">
        <f t="shared" si="315"/>
        <v>0</v>
      </c>
      <c r="BK530" s="55" t="s">
        <v>79</v>
      </c>
      <c r="BL530" s="9">
        <f t="shared" si="316"/>
        <v>0</v>
      </c>
      <c r="BM530" s="54" t="s">
        <v>89</v>
      </c>
      <c r="BN530" s="9">
        <f t="shared" si="317"/>
        <v>0</v>
      </c>
      <c r="BO530" s="54" t="s">
        <v>105</v>
      </c>
      <c r="BP530" s="9">
        <f t="shared" si="318"/>
        <v>0</v>
      </c>
      <c r="BQ530" s="54" t="s">
        <v>111</v>
      </c>
      <c r="BR530" s="9">
        <f t="shared" si="319"/>
        <v>0</v>
      </c>
      <c r="BS530" s="54" t="s">
        <v>112</v>
      </c>
      <c r="BT530" s="9">
        <f t="shared" si="320"/>
        <v>0</v>
      </c>
      <c r="BU530" s="9"/>
      <c r="BV530" s="54" t="s">
        <v>136</v>
      </c>
      <c r="BW530" s="9">
        <f t="shared" si="321"/>
        <v>0</v>
      </c>
      <c r="BX530" s="55" t="s">
        <v>80</v>
      </c>
      <c r="BY530" s="9">
        <f t="shared" si="322"/>
        <v>0</v>
      </c>
      <c r="BZ530" s="54" t="s">
        <v>90</v>
      </c>
      <c r="CA530" s="9">
        <f t="shared" si="323"/>
        <v>0</v>
      </c>
      <c r="CB530" s="54" t="s">
        <v>105</v>
      </c>
      <c r="CC530" s="9">
        <f t="shared" si="324"/>
        <v>0</v>
      </c>
      <c r="CD530" s="54" t="s">
        <v>108</v>
      </c>
      <c r="CE530" s="9">
        <f t="shared" si="325"/>
        <v>0</v>
      </c>
      <c r="CF530" s="54" t="s">
        <v>126</v>
      </c>
      <c r="CG530" s="9">
        <f t="shared" si="326"/>
        <v>0</v>
      </c>
      <c r="CH530" s="9"/>
      <c r="CI530" s="54" t="s">
        <v>136</v>
      </c>
      <c r="CJ530" s="9">
        <f t="shared" si="327"/>
        <v>0</v>
      </c>
      <c r="CK530" s="55" t="s">
        <v>80</v>
      </c>
      <c r="CL530" s="9">
        <f t="shared" si="328"/>
        <v>0</v>
      </c>
      <c r="CM530" s="54" t="s">
        <v>90</v>
      </c>
      <c r="CN530" s="9">
        <f t="shared" si="329"/>
        <v>0</v>
      </c>
      <c r="CO530" s="54" t="s">
        <v>105</v>
      </c>
      <c r="CP530" s="9">
        <f t="shared" si="330"/>
        <v>0</v>
      </c>
      <c r="CQ530" s="54" t="s">
        <v>108</v>
      </c>
      <c r="CR530" s="9">
        <f t="shared" si="331"/>
        <v>0</v>
      </c>
      <c r="CS530" s="54" t="s">
        <v>126</v>
      </c>
      <c r="CT530" s="9">
        <f t="shared" si="332"/>
        <v>0</v>
      </c>
    </row>
    <row r="531" spans="1:98" x14ac:dyDescent="0.15">
      <c r="A531" s="33" t="s">
        <v>1084</v>
      </c>
      <c r="B531" s="34" t="s">
        <v>1204</v>
      </c>
      <c r="C531" s="35" t="s">
        <v>170</v>
      </c>
      <c r="D531" s="35" t="s">
        <v>52</v>
      </c>
      <c r="E531" s="9"/>
      <c r="F531" s="36"/>
      <c r="G531" s="33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4">
        <f t="shared" si="296"/>
        <v>0</v>
      </c>
      <c r="N531" s="33"/>
      <c r="O531" s="9">
        <f>IF($D531="理科",IF(AND($M531&gt;='高考-分数线'!$C$2,$G531&gt;='高考-分数线'!$D$2),36,IF($G531&gt;='高考-分数线'!$D$2,18,0)),IF($D531="文科",IF(AND($M531&gt;='高考-分数线'!$C$3,$G531&gt;='高考-分数线'!$D$3),36,IF($G531&gt;='高考-分数线'!$D$3,18,0))))</f>
        <v>0</v>
      </c>
      <c r="P531" s="9">
        <f>IF($D531="理科",IF(AND($M531&gt;='高考-分数线'!$C$2,H531&gt;='高考-分数线'!$E$2),36,IF(H531&gt;='高考-分数线'!$E$2,18,0)),IF($D531="文科",IF(AND($M531&gt;='高考-分数线'!$C$3,H531&gt;='高考-分数线'!$E$3),36,IF(H531&gt;='高考-分数线'!$E$3,18,0))))</f>
        <v>0</v>
      </c>
      <c r="Q531" s="9">
        <f>IF($D531="理科",IF(AND($M531&gt;='高考-分数线'!$C$2,I531&gt;='高考-分数线'!$F$2),36,IF(I531&gt;='高考-分数线'!$F$2,18,0)),IF($D531="文科",IF(AND($M531&gt;='高考-分数线'!$C$3,I531&gt;='高考-分数线'!$F$3),36,IF(I531&gt;='高考-分数线'!$F$3,18,0))))</f>
        <v>0</v>
      </c>
      <c r="R531" s="9">
        <f>IF($D531="理科",IF(AND($M531&gt;='高考-分数线'!$C$2,J531&gt;='高考-分数线'!$G$2),36,IF(J531&gt;='高考-分数线'!$G$2,18,0)),IF($D531="文科",IF(AND($M531&gt;='高考-分数线'!$C$3,J531&gt;='高考-分数线'!$G$3),36,IF(J531&gt;='高考-分数线'!$G$3,18,0))))</f>
        <v>0</v>
      </c>
      <c r="S531" s="9">
        <f>IF($D531="理科",IF(AND($M531&gt;='高考-分数线'!$C$2,K531&gt;='高考-分数线'!$H$2),36,IF(K531&gt;='高考-分数线'!$H$2,18,0)),IF($D531="文科",IF(AND($M531&gt;='高考-分数线'!$C$3,K531&gt;='高考-分数线'!$H$3),36,IF(K531&gt;='高考-分数线'!$H$3,18,0))))</f>
        <v>0</v>
      </c>
      <c r="T531" s="9">
        <f>IF($D531="理科",IF(AND($M531&gt;='高考-分数线'!$C$2,L531&gt;='高考-分数线'!$I$2),36,IF(L531&gt;='高考-分数线'!$I$2,18,0)),IF($D531="文科",IF(AND($M531&gt;='高考-分数线'!$C$3,L531&gt;='高考-分数线'!$I$3),36,IF(L531&gt;='高考-分数线'!$I$3,18,0))))</f>
        <v>0</v>
      </c>
      <c r="U531" s="33"/>
      <c r="V531" s="54" t="s">
        <v>75</v>
      </c>
      <c r="W531" s="9">
        <f t="shared" si="297"/>
        <v>0</v>
      </c>
      <c r="X531" s="54" t="s">
        <v>81</v>
      </c>
      <c r="Y531" s="9">
        <f t="shared" si="298"/>
        <v>0</v>
      </c>
      <c r="Z531" s="54" t="s">
        <v>87</v>
      </c>
      <c r="AA531" s="9">
        <f t="shared" si="299"/>
        <v>0</v>
      </c>
      <c r="AB531" s="54" t="s">
        <v>105</v>
      </c>
      <c r="AC531" s="9">
        <f t="shared" si="300"/>
        <v>0</v>
      </c>
      <c r="AD531" s="54" t="s">
        <v>111</v>
      </c>
      <c r="AE531" s="9">
        <f t="shared" si="301"/>
        <v>0</v>
      </c>
      <c r="AF531" s="54" t="s">
        <v>103</v>
      </c>
      <c r="AG531" s="9">
        <f t="shared" si="302"/>
        <v>0</v>
      </c>
      <c r="AH531" s="9"/>
      <c r="AI531" s="9" t="s">
        <v>75</v>
      </c>
      <c r="AJ531" s="9">
        <f t="shared" si="303"/>
        <v>0</v>
      </c>
      <c r="AK531" s="55" t="s">
        <v>84</v>
      </c>
      <c r="AL531" s="9">
        <f t="shared" si="304"/>
        <v>0</v>
      </c>
      <c r="AM531" s="9" t="s">
        <v>86</v>
      </c>
      <c r="AN531" s="9">
        <f t="shared" si="305"/>
        <v>0</v>
      </c>
      <c r="AO531" s="54" t="s">
        <v>123</v>
      </c>
      <c r="AP531" s="9">
        <f t="shared" si="306"/>
        <v>0</v>
      </c>
      <c r="AQ531" s="54" t="s">
        <v>111</v>
      </c>
      <c r="AR531" s="9">
        <f t="shared" si="307"/>
        <v>0</v>
      </c>
      <c r="AS531" s="54" t="s">
        <v>103</v>
      </c>
      <c r="AT531" s="9">
        <f t="shared" si="308"/>
        <v>0</v>
      </c>
      <c r="AU531" s="9"/>
      <c r="AV531" s="54" t="s">
        <v>75</v>
      </c>
      <c r="AW531" s="9">
        <f t="shared" si="309"/>
        <v>0</v>
      </c>
      <c r="AX531" s="54" t="s">
        <v>84</v>
      </c>
      <c r="AY531" s="9">
        <f t="shared" si="310"/>
        <v>0</v>
      </c>
      <c r="AZ531" s="54" t="s">
        <v>86</v>
      </c>
      <c r="BA531" s="9">
        <f t="shared" si="311"/>
        <v>0</v>
      </c>
      <c r="BB531" s="54" t="s">
        <v>105</v>
      </c>
      <c r="BC531" s="9">
        <f t="shared" si="312"/>
        <v>0</v>
      </c>
      <c r="BD531" s="54" t="s">
        <v>111</v>
      </c>
      <c r="BE531" s="9">
        <f t="shared" si="313"/>
        <v>0</v>
      </c>
      <c r="BF531" s="54" t="s">
        <v>112</v>
      </c>
      <c r="BG531" s="9">
        <f t="shared" si="314"/>
        <v>0</v>
      </c>
      <c r="BH531" s="9"/>
      <c r="BI531" s="54" t="s">
        <v>75</v>
      </c>
      <c r="BJ531" s="9">
        <f t="shared" si="315"/>
        <v>0</v>
      </c>
      <c r="BK531" s="55" t="s">
        <v>84</v>
      </c>
      <c r="BL531" s="9">
        <f t="shared" si="316"/>
        <v>0</v>
      </c>
      <c r="BM531" s="54" t="s">
        <v>86</v>
      </c>
      <c r="BN531" s="9">
        <f t="shared" si="317"/>
        <v>0</v>
      </c>
      <c r="BO531" s="54" t="s">
        <v>105</v>
      </c>
      <c r="BP531" s="9">
        <f t="shared" si="318"/>
        <v>0</v>
      </c>
      <c r="BQ531" s="54" t="s">
        <v>111</v>
      </c>
      <c r="BR531" s="9">
        <f t="shared" si="319"/>
        <v>0</v>
      </c>
      <c r="BS531" s="54" t="s">
        <v>112</v>
      </c>
      <c r="BT531" s="9">
        <f t="shared" si="320"/>
        <v>0</v>
      </c>
      <c r="BU531" s="9"/>
      <c r="BV531" s="54" t="s">
        <v>75</v>
      </c>
      <c r="BW531" s="9">
        <f t="shared" si="321"/>
        <v>0</v>
      </c>
      <c r="BX531" s="55" t="s">
        <v>139</v>
      </c>
      <c r="BY531" s="9">
        <f t="shared" si="322"/>
        <v>0</v>
      </c>
      <c r="BZ531" s="54" t="s">
        <v>89</v>
      </c>
      <c r="CA531" s="9">
        <f t="shared" si="323"/>
        <v>0</v>
      </c>
      <c r="CB531" s="54" t="s">
        <v>123</v>
      </c>
      <c r="CC531" s="9">
        <f t="shared" si="324"/>
        <v>0</v>
      </c>
      <c r="CD531" s="54" t="s">
        <v>111</v>
      </c>
      <c r="CE531" s="9">
        <f t="shared" si="325"/>
        <v>0</v>
      </c>
      <c r="CF531" s="54" t="s">
        <v>126</v>
      </c>
      <c r="CG531" s="9">
        <f t="shared" si="326"/>
        <v>0</v>
      </c>
      <c r="CH531" s="9"/>
      <c r="CI531" s="54" t="s">
        <v>75</v>
      </c>
      <c r="CJ531" s="9">
        <f t="shared" si="327"/>
        <v>0</v>
      </c>
      <c r="CK531" s="55" t="s">
        <v>139</v>
      </c>
      <c r="CL531" s="9">
        <f t="shared" si="328"/>
        <v>0</v>
      </c>
      <c r="CM531" s="54" t="s">
        <v>89</v>
      </c>
      <c r="CN531" s="9">
        <f t="shared" si="329"/>
        <v>0</v>
      </c>
      <c r="CO531" s="54" t="s">
        <v>123</v>
      </c>
      <c r="CP531" s="9">
        <f t="shared" si="330"/>
        <v>0</v>
      </c>
      <c r="CQ531" s="54" t="s">
        <v>111</v>
      </c>
      <c r="CR531" s="9">
        <f t="shared" si="331"/>
        <v>0</v>
      </c>
      <c r="CS531" s="54" t="s">
        <v>126</v>
      </c>
      <c r="CT531" s="9">
        <f t="shared" si="332"/>
        <v>0</v>
      </c>
    </row>
    <row r="532" spans="1:98" x14ac:dyDescent="0.15">
      <c r="A532" s="33" t="s">
        <v>1205</v>
      </c>
      <c r="B532" s="34" t="s">
        <v>1206</v>
      </c>
      <c r="C532" s="35" t="s">
        <v>170</v>
      </c>
      <c r="D532" s="35" t="s">
        <v>52</v>
      </c>
      <c r="E532" s="9"/>
      <c r="F532" s="36"/>
      <c r="G532" s="33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4">
        <f t="shared" si="296"/>
        <v>0</v>
      </c>
      <c r="N532" s="33"/>
      <c r="O532" s="9">
        <f>IF($D532="理科",IF(AND($M532&gt;='高考-分数线'!$C$2,$G532&gt;='高考-分数线'!$D$2),36,IF($G532&gt;='高考-分数线'!$D$2,18,0)),IF($D532="文科",IF(AND($M532&gt;='高考-分数线'!$C$3,$G532&gt;='高考-分数线'!$D$3),36,IF($G532&gt;='高考-分数线'!$D$3,18,0))))</f>
        <v>0</v>
      </c>
      <c r="P532" s="9">
        <f>IF($D532="理科",IF(AND($M532&gt;='高考-分数线'!$C$2,H532&gt;='高考-分数线'!$E$2),36,IF(H532&gt;='高考-分数线'!$E$2,18,0)),IF($D532="文科",IF(AND($M532&gt;='高考-分数线'!$C$3,H532&gt;='高考-分数线'!$E$3),36,IF(H532&gt;='高考-分数线'!$E$3,18,0))))</f>
        <v>0</v>
      </c>
      <c r="Q532" s="9">
        <f>IF($D532="理科",IF(AND($M532&gt;='高考-分数线'!$C$2,I532&gt;='高考-分数线'!$F$2),36,IF(I532&gt;='高考-分数线'!$F$2,18,0)),IF($D532="文科",IF(AND($M532&gt;='高考-分数线'!$C$3,I532&gt;='高考-分数线'!$F$3),36,IF(I532&gt;='高考-分数线'!$F$3,18,0))))</f>
        <v>0</v>
      </c>
      <c r="R532" s="9">
        <f>IF($D532="理科",IF(AND($M532&gt;='高考-分数线'!$C$2,J532&gt;='高考-分数线'!$G$2),36,IF(J532&gt;='高考-分数线'!$G$2,18,0)),IF($D532="文科",IF(AND($M532&gt;='高考-分数线'!$C$3,J532&gt;='高考-分数线'!$G$3),36,IF(J532&gt;='高考-分数线'!$G$3,18,0))))</f>
        <v>0</v>
      </c>
      <c r="S532" s="9">
        <f>IF($D532="理科",IF(AND($M532&gt;='高考-分数线'!$C$2,K532&gt;='高考-分数线'!$H$2),36,IF(K532&gt;='高考-分数线'!$H$2,18,0)),IF($D532="文科",IF(AND($M532&gt;='高考-分数线'!$C$3,K532&gt;='高考-分数线'!$H$3),36,IF(K532&gt;='高考-分数线'!$H$3,18,0))))</f>
        <v>0</v>
      </c>
      <c r="T532" s="9">
        <f>IF($D532="理科",IF(AND($M532&gt;='高考-分数线'!$C$2,L532&gt;='高考-分数线'!$I$2),36,IF(L532&gt;='高考-分数线'!$I$2,18,0)),IF($D532="文科",IF(AND($M532&gt;='高考-分数线'!$C$3,L532&gt;='高考-分数线'!$I$3),36,IF(L532&gt;='高考-分数线'!$I$3,18,0))))</f>
        <v>0</v>
      </c>
      <c r="U532" s="33"/>
      <c r="V532" s="54" t="s">
        <v>78</v>
      </c>
      <c r="W532" s="9">
        <f t="shared" si="297"/>
        <v>0</v>
      </c>
      <c r="X532" s="54" t="s">
        <v>79</v>
      </c>
      <c r="Y532" s="9">
        <f t="shared" si="298"/>
        <v>0</v>
      </c>
      <c r="Z532" s="54" t="s">
        <v>86</v>
      </c>
      <c r="AA532" s="9">
        <f t="shared" si="299"/>
        <v>0</v>
      </c>
      <c r="AB532" s="54" t="s">
        <v>105</v>
      </c>
      <c r="AC532" s="9">
        <f t="shared" si="300"/>
        <v>0</v>
      </c>
      <c r="AD532" s="54" t="s">
        <v>110</v>
      </c>
      <c r="AE532" s="9">
        <f t="shared" si="301"/>
        <v>0</v>
      </c>
      <c r="AF532" s="54" t="s">
        <v>112</v>
      </c>
      <c r="AG532" s="9">
        <f t="shared" si="302"/>
        <v>0</v>
      </c>
      <c r="AH532" s="9"/>
      <c r="AI532" s="9" t="s">
        <v>76</v>
      </c>
      <c r="AJ532" s="9">
        <f t="shared" si="303"/>
        <v>0</v>
      </c>
      <c r="AK532" s="55" t="s">
        <v>80</v>
      </c>
      <c r="AL532" s="9">
        <f t="shared" si="304"/>
        <v>0</v>
      </c>
      <c r="AM532" s="9" t="s">
        <v>86</v>
      </c>
      <c r="AN532" s="9">
        <f t="shared" si="305"/>
        <v>0</v>
      </c>
      <c r="AO532" s="54" t="s">
        <v>107</v>
      </c>
      <c r="AP532" s="9">
        <f t="shared" si="306"/>
        <v>0</v>
      </c>
      <c r="AQ532" s="54" t="s">
        <v>111</v>
      </c>
      <c r="AR532" s="9">
        <f t="shared" si="307"/>
        <v>0</v>
      </c>
      <c r="AS532" s="54" t="s">
        <v>127</v>
      </c>
      <c r="AT532" s="9">
        <f t="shared" si="308"/>
        <v>0</v>
      </c>
      <c r="AU532" s="9"/>
      <c r="AV532" s="54" t="s">
        <v>76</v>
      </c>
      <c r="AW532" s="9">
        <f t="shared" si="309"/>
        <v>0</v>
      </c>
      <c r="AX532" s="54" t="s">
        <v>79</v>
      </c>
      <c r="AY532" s="9">
        <f t="shared" si="310"/>
        <v>0</v>
      </c>
      <c r="AZ532" s="54" t="s">
        <v>86</v>
      </c>
      <c r="BA532" s="9">
        <f t="shared" si="311"/>
        <v>0</v>
      </c>
      <c r="BB532" s="54" t="s">
        <v>107</v>
      </c>
      <c r="BC532" s="9">
        <f t="shared" si="312"/>
        <v>0</v>
      </c>
      <c r="BD532" s="54" t="s">
        <v>111</v>
      </c>
      <c r="BE532" s="9">
        <f t="shared" si="313"/>
        <v>0</v>
      </c>
      <c r="BF532" s="54" t="s">
        <v>126</v>
      </c>
      <c r="BG532" s="9">
        <f t="shared" si="314"/>
        <v>0</v>
      </c>
      <c r="BH532" s="9"/>
      <c r="BI532" s="54" t="s">
        <v>75</v>
      </c>
      <c r="BJ532" s="9">
        <f t="shared" si="315"/>
        <v>0</v>
      </c>
      <c r="BK532" s="55" t="s">
        <v>84</v>
      </c>
      <c r="BL532" s="9">
        <f t="shared" si="316"/>
        <v>0</v>
      </c>
      <c r="BM532" s="54" t="s">
        <v>86</v>
      </c>
      <c r="BN532" s="9">
        <f t="shared" si="317"/>
        <v>0</v>
      </c>
      <c r="BO532" s="54" t="s">
        <v>107</v>
      </c>
      <c r="BP532" s="9">
        <f t="shared" si="318"/>
        <v>0</v>
      </c>
      <c r="BQ532" s="54" t="s">
        <v>111</v>
      </c>
      <c r="BR532" s="9">
        <f t="shared" si="319"/>
        <v>0</v>
      </c>
      <c r="BS532" s="54" t="s">
        <v>126</v>
      </c>
      <c r="BT532" s="9">
        <f t="shared" si="320"/>
        <v>0</v>
      </c>
      <c r="BU532" s="9"/>
      <c r="BV532" s="54" t="s">
        <v>74</v>
      </c>
      <c r="BW532" s="9">
        <f t="shared" si="321"/>
        <v>0</v>
      </c>
      <c r="BX532" s="55" t="s">
        <v>139</v>
      </c>
      <c r="BY532" s="9">
        <f t="shared" si="322"/>
        <v>0</v>
      </c>
      <c r="BZ532" s="54" t="s">
        <v>86</v>
      </c>
      <c r="CA532" s="9">
        <f t="shared" si="323"/>
        <v>0</v>
      </c>
      <c r="CB532" s="54" t="s">
        <v>123</v>
      </c>
      <c r="CC532" s="9">
        <f t="shared" si="324"/>
        <v>0</v>
      </c>
      <c r="CD532" s="54" t="s">
        <v>111</v>
      </c>
      <c r="CE532" s="9">
        <f t="shared" si="325"/>
        <v>0</v>
      </c>
      <c r="CF532" s="54" t="s">
        <v>126</v>
      </c>
      <c r="CG532" s="9">
        <f t="shared" si="326"/>
        <v>0</v>
      </c>
      <c r="CH532" s="9"/>
      <c r="CI532" s="54" t="s">
        <v>74</v>
      </c>
      <c r="CJ532" s="9">
        <f t="shared" si="327"/>
        <v>0</v>
      </c>
      <c r="CK532" s="55" t="s">
        <v>139</v>
      </c>
      <c r="CL532" s="9">
        <f t="shared" si="328"/>
        <v>0</v>
      </c>
      <c r="CM532" s="54" t="s">
        <v>86</v>
      </c>
      <c r="CN532" s="9">
        <f t="shared" si="329"/>
        <v>0</v>
      </c>
      <c r="CO532" s="54" t="s">
        <v>123</v>
      </c>
      <c r="CP532" s="9">
        <f t="shared" si="330"/>
        <v>0</v>
      </c>
      <c r="CQ532" s="54" t="s">
        <v>111</v>
      </c>
      <c r="CR532" s="9">
        <f t="shared" si="331"/>
        <v>0</v>
      </c>
      <c r="CS532" s="54" t="s">
        <v>126</v>
      </c>
      <c r="CT532" s="9">
        <f t="shared" si="332"/>
        <v>0</v>
      </c>
    </row>
    <row r="533" spans="1:98" x14ac:dyDescent="0.15">
      <c r="A533" s="33" t="s">
        <v>1207</v>
      </c>
      <c r="B533" s="34" t="s">
        <v>1208</v>
      </c>
      <c r="C533" s="35" t="s">
        <v>170</v>
      </c>
      <c r="D533" s="35" t="s">
        <v>52</v>
      </c>
      <c r="E533" s="9"/>
      <c r="F533" s="36"/>
      <c r="G533" s="33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4">
        <f t="shared" si="296"/>
        <v>0</v>
      </c>
      <c r="N533" s="33"/>
      <c r="O533" s="9">
        <f>IF($D533="理科",IF(AND($M533&gt;='高考-分数线'!$C$2,$G533&gt;='高考-分数线'!$D$2),36,IF($G533&gt;='高考-分数线'!$D$2,18,0)),IF($D533="文科",IF(AND($M533&gt;='高考-分数线'!$C$3,$G533&gt;='高考-分数线'!$D$3),36,IF($G533&gt;='高考-分数线'!$D$3,18,0))))</f>
        <v>0</v>
      </c>
      <c r="P533" s="9">
        <f>IF($D533="理科",IF(AND($M533&gt;='高考-分数线'!$C$2,H533&gt;='高考-分数线'!$E$2),36,IF(H533&gt;='高考-分数线'!$E$2,18,0)),IF($D533="文科",IF(AND($M533&gt;='高考-分数线'!$C$3,H533&gt;='高考-分数线'!$E$3),36,IF(H533&gt;='高考-分数线'!$E$3,18,0))))</f>
        <v>0</v>
      </c>
      <c r="Q533" s="9">
        <f>IF($D533="理科",IF(AND($M533&gt;='高考-分数线'!$C$2,I533&gt;='高考-分数线'!$F$2),36,IF(I533&gt;='高考-分数线'!$F$2,18,0)),IF($D533="文科",IF(AND($M533&gt;='高考-分数线'!$C$3,I533&gt;='高考-分数线'!$F$3),36,IF(I533&gt;='高考-分数线'!$F$3,18,0))))</f>
        <v>0</v>
      </c>
      <c r="R533" s="9">
        <f>IF($D533="理科",IF(AND($M533&gt;='高考-分数线'!$C$2,J533&gt;='高考-分数线'!$G$2),36,IF(J533&gt;='高考-分数线'!$G$2,18,0)),IF($D533="文科",IF(AND($M533&gt;='高考-分数线'!$C$3,J533&gt;='高考-分数线'!$G$3),36,IF(J533&gt;='高考-分数线'!$G$3,18,0))))</f>
        <v>0</v>
      </c>
      <c r="S533" s="9">
        <f>IF($D533="理科",IF(AND($M533&gt;='高考-分数线'!$C$2,K533&gt;='高考-分数线'!$H$2),36,IF(K533&gt;='高考-分数线'!$H$2,18,0)),IF($D533="文科",IF(AND($M533&gt;='高考-分数线'!$C$3,K533&gt;='高考-分数线'!$H$3),36,IF(K533&gt;='高考-分数线'!$H$3,18,0))))</f>
        <v>0</v>
      </c>
      <c r="T533" s="9">
        <f>IF($D533="理科",IF(AND($M533&gt;='高考-分数线'!$C$2,L533&gt;='高考-分数线'!$I$2),36,IF(L533&gt;='高考-分数线'!$I$2,18,0)),IF($D533="文科",IF(AND($M533&gt;='高考-分数线'!$C$3,L533&gt;='高考-分数线'!$I$3),36,IF(L533&gt;='高考-分数线'!$I$3,18,0))))</f>
        <v>0</v>
      </c>
      <c r="U533" s="33"/>
      <c r="V533" s="54" t="s">
        <v>73</v>
      </c>
      <c r="W533" s="9">
        <f t="shared" si="297"/>
        <v>0</v>
      </c>
      <c r="X533" s="54" t="s">
        <v>80</v>
      </c>
      <c r="Y533" s="9">
        <f t="shared" si="298"/>
        <v>0</v>
      </c>
      <c r="Z533" s="54" t="s">
        <v>89</v>
      </c>
      <c r="AA533" s="9">
        <f t="shared" si="299"/>
        <v>0</v>
      </c>
      <c r="AB533" s="54" t="s">
        <v>123</v>
      </c>
      <c r="AC533" s="9">
        <f t="shared" si="300"/>
        <v>0</v>
      </c>
      <c r="AD533" s="54" t="s">
        <v>110</v>
      </c>
      <c r="AE533" s="9">
        <f t="shared" si="301"/>
        <v>0</v>
      </c>
      <c r="AF533" s="54" t="s">
        <v>103</v>
      </c>
      <c r="AG533" s="9">
        <f t="shared" si="302"/>
        <v>0</v>
      </c>
      <c r="AH533" s="9"/>
      <c r="AI533" s="9" t="s">
        <v>76</v>
      </c>
      <c r="AJ533" s="9">
        <f t="shared" si="303"/>
        <v>0</v>
      </c>
      <c r="AK533" s="55" t="s">
        <v>80</v>
      </c>
      <c r="AL533" s="9">
        <f t="shared" si="304"/>
        <v>0</v>
      </c>
      <c r="AM533" s="9" t="s">
        <v>89</v>
      </c>
      <c r="AN533" s="9">
        <f t="shared" si="305"/>
        <v>0</v>
      </c>
      <c r="AO533" s="54" t="s">
        <v>123</v>
      </c>
      <c r="AP533" s="9">
        <f t="shared" si="306"/>
        <v>0</v>
      </c>
      <c r="AQ533" s="54" t="s">
        <v>110</v>
      </c>
      <c r="AR533" s="9">
        <f t="shared" si="307"/>
        <v>0</v>
      </c>
      <c r="AS533" s="54" t="s">
        <v>127</v>
      </c>
      <c r="AT533" s="9">
        <f t="shared" si="308"/>
        <v>0</v>
      </c>
      <c r="AU533" s="9"/>
      <c r="AV533" s="54" t="s">
        <v>73</v>
      </c>
      <c r="AW533" s="9">
        <f t="shared" si="309"/>
        <v>0</v>
      </c>
      <c r="AX533" s="54" t="s">
        <v>132</v>
      </c>
      <c r="AY533" s="9">
        <f t="shared" si="310"/>
        <v>0</v>
      </c>
      <c r="AZ533" s="54" t="s">
        <v>86</v>
      </c>
      <c r="BA533" s="9">
        <f t="shared" si="311"/>
        <v>0</v>
      </c>
      <c r="BB533" s="54" t="s">
        <v>123</v>
      </c>
      <c r="BC533" s="9">
        <f t="shared" si="312"/>
        <v>0</v>
      </c>
      <c r="BD533" s="54" t="s">
        <v>133</v>
      </c>
      <c r="BE533" s="9">
        <f t="shared" si="313"/>
        <v>0</v>
      </c>
      <c r="BF533" s="54" t="s">
        <v>103</v>
      </c>
      <c r="BG533" s="9">
        <f t="shared" si="314"/>
        <v>0</v>
      </c>
      <c r="BH533" s="9"/>
      <c r="BI533" s="54" t="s">
        <v>73</v>
      </c>
      <c r="BJ533" s="9">
        <f t="shared" si="315"/>
        <v>0</v>
      </c>
      <c r="BK533" s="55" t="s">
        <v>132</v>
      </c>
      <c r="BL533" s="9">
        <f t="shared" si="316"/>
        <v>0</v>
      </c>
      <c r="BM533" s="54" t="s">
        <v>86</v>
      </c>
      <c r="BN533" s="9">
        <f t="shared" si="317"/>
        <v>0</v>
      </c>
      <c r="BO533" s="54" t="s">
        <v>123</v>
      </c>
      <c r="BP533" s="9">
        <f t="shared" si="318"/>
        <v>0</v>
      </c>
      <c r="BQ533" s="54" t="s">
        <v>133</v>
      </c>
      <c r="BR533" s="9">
        <f t="shared" si="319"/>
        <v>0</v>
      </c>
      <c r="BS533" s="54" t="s">
        <v>103</v>
      </c>
      <c r="BT533" s="9">
        <f t="shared" si="320"/>
        <v>0</v>
      </c>
      <c r="BU533" s="9"/>
      <c r="BV533" s="54" t="s">
        <v>74</v>
      </c>
      <c r="BW533" s="9">
        <f t="shared" si="321"/>
        <v>0</v>
      </c>
      <c r="BX533" s="55" t="s">
        <v>139</v>
      </c>
      <c r="BY533" s="9">
        <f t="shared" si="322"/>
        <v>0</v>
      </c>
      <c r="BZ533" s="54" t="s">
        <v>86</v>
      </c>
      <c r="CA533" s="9">
        <f t="shared" si="323"/>
        <v>0</v>
      </c>
      <c r="CB533" s="54" t="s">
        <v>123</v>
      </c>
      <c r="CC533" s="9">
        <f t="shared" si="324"/>
        <v>0</v>
      </c>
      <c r="CD533" s="54" t="s">
        <v>111</v>
      </c>
      <c r="CE533" s="9">
        <f t="shared" si="325"/>
        <v>0</v>
      </c>
      <c r="CF533" s="54" t="s">
        <v>126</v>
      </c>
      <c r="CG533" s="9">
        <f t="shared" si="326"/>
        <v>0</v>
      </c>
      <c r="CH533" s="9"/>
      <c r="CI533" s="54" t="s">
        <v>74</v>
      </c>
      <c r="CJ533" s="9">
        <f t="shared" si="327"/>
        <v>0</v>
      </c>
      <c r="CK533" s="55" t="s">
        <v>139</v>
      </c>
      <c r="CL533" s="9">
        <f t="shared" si="328"/>
        <v>0</v>
      </c>
      <c r="CM533" s="54" t="s">
        <v>86</v>
      </c>
      <c r="CN533" s="9">
        <f t="shared" si="329"/>
        <v>0</v>
      </c>
      <c r="CO533" s="54" t="s">
        <v>123</v>
      </c>
      <c r="CP533" s="9">
        <f t="shared" si="330"/>
        <v>0</v>
      </c>
      <c r="CQ533" s="54" t="s">
        <v>111</v>
      </c>
      <c r="CR533" s="9">
        <f t="shared" si="331"/>
        <v>0</v>
      </c>
      <c r="CS533" s="54" t="s">
        <v>126</v>
      </c>
      <c r="CT533" s="9">
        <f t="shared" si="332"/>
        <v>0</v>
      </c>
    </row>
    <row r="534" spans="1:98" x14ac:dyDescent="0.15">
      <c r="A534" s="33" t="s">
        <v>829</v>
      </c>
      <c r="B534" s="34" t="s">
        <v>1209</v>
      </c>
      <c r="C534" s="35" t="s">
        <v>170</v>
      </c>
      <c r="D534" s="35" t="s">
        <v>52</v>
      </c>
      <c r="E534" s="9"/>
      <c r="F534" s="36"/>
      <c r="G534" s="33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4">
        <f t="shared" si="296"/>
        <v>0</v>
      </c>
      <c r="N534" s="33"/>
      <c r="O534" s="9">
        <f>IF($D534="理科",IF(AND($M534&gt;='高考-分数线'!$C$2,$G534&gt;='高考-分数线'!$D$2),36,IF($G534&gt;='高考-分数线'!$D$2,18,0)),IF($D534="文科",IF(AND($M534&gt;='高考-分数线'!$C$3,$G534&gt;='高考-分数线'!$D$3),36,IF($G534&gt;='高考-分数线'!$D$3,18,0))))</f>
        <v>0</v>
      </c>
      <c r="P534" s="9">
        <f>IF($D534="理科",IF(AND($M534&gt;='高考-分数线'!$C$2,H534&gt;='高考-分数线'!$E$2),36,IF(H534&gt;='高考-分数线'!$E$2,18,0)),IF($D534="文科",IF(AND($M534&gt;='高考-分数线'!$C$3,H534&gt;='高考-分数线'!$E$3),36,IF(H534&gt;='高考-分数线'!$E$3,18,0))))</f>
        <v>0</v>
      </c>
      <c r="Q534" s="9">
        <f>IF($D534="理科",IF(AND($M534&gt;='高考-分数线'!$C$2,I534&gt;='高考-分数线'!$F$2),36,IF(I534&gt;='高考-分数线'!$F$2,18,0)),IF($D534="文科",IF(AND($M534&gt;='高考-分数线'!$C$3,I534&gt;='高考-分数线'!$F$3),36,IF(I534&gt;='高考-分数线'!$F$3,18,0))))</f>
        <v>0</v>
      </c>
      <c r="R534" s="9">
        <f>IF($D534="理科",IF(AND($M534&gt;='高考-分数线'!$C$2,J534&gt;='高考-分数线'!$G$2),36,IF(J534&gt;='高考-分数线'!$G$2,18,0)),IF($D534="文科",IF(AND($M534&gt;='高考-分数线'!$C$3,J534&gt;='高考-分数线'!$G$3),36,IF(J534&gt;='高考-分数线'!$G$3,18,0))))</f>
        <v>0</v>
      </c>
      <c r="S534" s="9">
        <f>IF($D534="理科",IF(AND($M534&gt;='高考-分数线'!$C$2,K534&gt;='高考-分数线'!$H$2),36,IF(K534&gt;='高考-分数线'!$H$2,18,0)),IF($D534="文科",IF(AND($M534&gt;='高考-分数线'!$C$3,K534&gt;='高考-分数线'!$H$3),36,IF(K534&gt;='高考-分数线'!$H$3,18,0))))</f>
        <v>0</v>
      </c>
      <c r="T534" s="9">
        <f>IF($D534="理科",IF(AND($M534&gt;='高考-分数线'!$C$2,L534&gt;='高考-分数线'!$I$2),36,IF(L534&gt;='高考-分数线'!$I$2,18,0)),IF($D534="文科",IF(AND($M534&gt;='高考-分数线'!$C$3,L534&gt;='高考-分数线'!$I$3),36,IF(L534&gt;='高考-分数线'!$I$3,18,0))))</f>
        <v>0</v>
      </c>
      <c r="U534" s="33"/>
      <c r="V534" s="54" t="s">
        <v>75</v>
      </c>
      <c r="W534" s="9">
        <f t="shared" si="297"/>
        <v>0</v>
      </c>
      <c r="X534" s="54" t="s">
        <v>80</v>
      </c>
      <c r="Y534" s="9">
        <f t="shared" si="298"/>
        <v>0</v>
      </c>
      <c r="Z534" s="54" t="s">
        <v>89</v>
      </c>
      <c r="AA534" s="9">
        <f t="shared" si="299"/>
        <v>0</v>
      </c>
      <c r="AB534" s="54" t="s">
        <v>123</v>
      </c>
      <c r="AC534" s="9">
        <f t="shared" si="300"/>
        <v>0</v>
      </c>
      <c r="AD534" s="54" t="s">
        <v>111</v>
      </c>
      <c r="AE534" s="9">
        <f t="shared" si="301"/>
        <v>0</v>
      </c>
      <c r="AF534" s="54" t="s">
        <v>103</v>
      </c>
      <c r="AG534" s="9">
        <f t="shared" si="302"/>
        <v>0</v>
      </c>
      <c r="AH534" s="9"/>
      <c r="AI534" s="9" t="s">
        <v>73</v>
      </c>
      <c r="AJ534" s="9">
        <f t="shared" si="303"/>
        <v>0</v>
      </c>
      <c r="AK534" s="55" t="s">
        <v>80</v>
      </c>
      <c r="AL534" s="9">
        <f t="shared" si="304"/>
        <v>0</v>
      </c>
      <c r="AM534" s="9" t="s">
        <v>85</v>
      </c>
      <c r="AN534" s="9">
        <f t="shared" si="305"/>
        <v>0</v>
      </c>
      <c r="AO534" s="54" t="s">
        <v>105</v>
      </c>
      <c r="AP534" s="9">
        <f t="shared" si="306"/>
        <v>0</v>
      </c>
      <c r="AQ534" s="54" t="s">
        <v>110</v>
      </c>
      <c r="AR534" s="9">
        <f t="shared" si="307"/>
        <v>0</v>
      </c>
      <c r="AS534" s="54" t="s">
        <v>103</v>
      </c>
      <c r="AT534" s="9">
        <f t="shared" si="308"/>
        <v>0</v>
      </c>
      <c r="AU534" s="9"/>
      <c r="AV534" s="54" t="s">
        <v>77</v>
      </c>
      <c r="AW534" s="9">
        <f t="shared" si="309"/>
        <v>0</v>
      </c>
      <c r="AX534" s="54" t="s">
        <v>80</v>
      </c>
      <c r="AY534" s="9">
        <f t="shared" si="310"/>
        <v>0</v>
      </c>
      <c r="AZ534" s="54" t="s">
        <v>90</v>
      </c>
      <c r="BA534" s="9">
        <f t="shared" si="311"/>
        <v>0</v>
      </c>
      <c r="BB534" s="54" t="s">
        <v>123</v>
      </c>
      <c r="BC534" s="9">
        <f t="shared" si="312"/>
        <v>0</v>
      </c>
      <c r="BD534" s="54" t="s">
        <v>128</v>
      </c>
      <c r="BE534" s="9">
        <f t="shared" si="313"/>
        <v>0</v>
      </c>
      <c r="BF534" s="54" t="s">
        <v>126</v>
      </c>
      <c r="BG534" s="9">
        <f t="shared" si="314"/>
        <v>0</v>
      </c>
      <c r="BH534" s="9"/>
      <c r="BI534" s="54" t="s">
        <v>77</v>
      </c>
      <c r="BJ534" s="9">
        <f t="shared" si="315"/>
        <v>0</v>
      </c>
      <c r="BK534" s="55" t="s">
        <v>80</v>
      </c>
      <c r="BL534" s="9">
        <f t="shared" si="316"/>
        <v>0</v>
      </c>
      <c r="BM534" s="54" t="s">
        <v>90</v>
      </c>
      <c r="BN534" s="9">
        <f t="shared" si="317"/>
        <v>0</v>
      </c>
      <c r="BO534" s="54" t="s">
        <v>123</v>
      </c>
      <c r="BP534" s="9">
        <f t="shared" si="318"/>
        <v>0</v>
      </c>
      <c r="BQ534" s="54" t="s">
        <v>128</v>
      </c>
      <c r="BR534" s="9">
        <f t="shared" si="319"/>
        <v>0</v>
      </c>
      <c r="BS534" s="54" t="s">
        <v>126</v>
      </c>
      <c r="BT534" s="9">
        <f t="shared" si="320"/>
        <v>0</v>
      </c>
      <c r="BU534" s="9"/>
      <c r="BV534" s="54" t="s">
        <v>75</v>
      </c>
      <c r="BW534" s="9">
        <f t="shared" si="321"/>
        <v>0</v>
      </c>
      <c r="BX534" s="55" t="s">
        <v>139</v>
      </c>
      <c r="BY534" s="9">
        <f t="shared" si="322"/>
        <v>0</v>
      </c>
      <c r="BZ534" s="54" t="s">
        <v>89</v>
      </c>
      <c r="CA534" s="9">
        <f t="shared" si="323"/>
        <v>0</v>
      </c>
      <c r="CB534" s="54" t="s">
        <v>123</v>
      </c>
      <c r="CC534" s="9">
        <f t="shared" si="324"/>
        <v>0</v>
      </c>
      <c r="CD534" s="54" t="s">
        <v>111</v>
      </c>
      <c r="CE534" s="9">
        <f t="shared" si="325"/>
        <v>0</v>
      </c>
      <c r="CF534" s="54" t="s">
        <v>126</v>
      </c>
      <c r="CG534" s="9">
        <f t="shared" si="326"/>
        <v>0</v>
      </c>
      <c r="CH534" s="9"/>
      <c r="CI534" s="54" t="s">
        <v>75</v>
      </c>
      <c r="CJ534" s="9">
        <f t="shared" si="327"/>
        <v>0</v>
      </c>
      <c r="CK534" s="55" t="s">
        <v>139</v>
      </c>
      <c r="CL534" s="9">
        <f t="shared" si="328"/>
        <v>0</v>
      </c>
      <c r="CM534" s="54" t="s">
        <v>89</v>
      </c>
      <c r="CN534" s="9">
        <f t="shared" si="329"/>
        <v>0</v>
      </c>
      <c r="CO534" s="54" t="s">
        <v>123</v>
      </c>
      <c r="CP534" s="9">
        <f t="shared" si="330"/>
        <v>0</v>
      </c>
      <c r="CQ534" s="54" t="s">
        <v>111</v>
      </c>
      <c r="CR534" s="9">
        <f t="shared" si="331"/>
        <v>0</v>
      </c>
      <c r="CS534" s="54" t="s">
        <v>126</v>
      </c>
      <c r="CT534" s="9">
        <f t="shared" si="332"/>
        <v>0</v>
      </c>
    </row>
    <row r="535" spans="1:98" x14ac:dyDescent="0.15">
      <c r="A535" s="33" t="s">
        <v>1210</v>
      </c>
      <c r="B535" s="34" t="s">
        <v>1211</v>
      </c>
      <c r="C535" s="35" t="s">
        <v>170</v>
      </c>
      <c r="D535" s="35" t="s">
        <v>52</v>
      </c>
      <c r="E535" s="9"/>
      <c r="F535" s="36"/>
      <c r="G535" s="33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4">
        <f t="shared" si="296"/>
        <v>0</v>
      </c>
      <c r="N535" s="33"/>
      <c r="O535" s="9">
        <f>IF($D535="理科",IF(AND($M535&gt;='高考-分数线'!$C$2,$G535&gt;='高考-分数线'!$D$2),36,IF($G535&gt;='高考-分数线'!$D$2,18,0)),IF($D535="文科",IF(AND($M535&gt;='高考-分数线'!$C$3,$G535&gt;='高考-分数线'!$D$3),36,IF($G535&gt;='高考-分数线'!$D$3,18,0))))</f>
        <v>0</v>
      </c>
      <c r="P535" s="9">
        <f>IF($D535="理科",IF(AND($M535&gt;='高考-分数线'!$C$2,H535&gt;='高考-分数线'!$E$2),36,IF(H535&gt;='高考-分数线'!$E$2,18,0)),IF($D535="文科",IF(AND($M535&gt;='高考-分数线'!$C$3,H535&gt;='高考-分数线'!$E$3),36,IF(H535&gt;='高考-分数线'!$E$3,18,0))))</f>
        <v>0</v>
      </c>
      <c r="Q535" s="9">
        <f>IF($D535="理科",IF(AND($M535&gt;='高考-分数线'!$C$2,I535&gt;='高考-分数线'!$F$2),36,IF(I535&gt;='高考-分数线'!$F$2,18,0)),IF($D535="文科",IF(AND($M535&gt;='高考-分数线'!$C$3,I535&gt;='高考-分数线'!$F$3),36,IF(I535&gt;='高考-分数线'!$F$3,18,0))))</f>
        <v>0</v>
      </c>
      <c r="R535" s="9">
        <f>IF($D535="理科",IF(AND($M535&gt;='高考-分数线'!$C$2,J535&gt;='高考-分数线'!$G$2),36,IF(J535&gt;='高考-分数线'!$G$2,18,0)),IF($D535="文科",IF(AND($M535&gt;='高考-分数线'!$C$3,J535&gt;='高考-分数线'!$G$3),36,IF(J535&gt;='高考-分数线'!$G$3,18,0))))</f>
        <v>0</v>
      </c>
      <c r="S535" s="9">
        <f>IF($D535="理科",IF(AND($M535&gt;='高考-分数线'!$C$2,K535&gt;='高考-分数线'!$H$2),36,IF(K535&gt;='高考-分数线'!$H$2,18,0)),IF($D535="文科",IF(AND($M535&gt;='高考-分数线'!$C$3,K535&gt;='高考-分数线'!$H$3),36,IF(K535&gt;='高考-分数线'!$H$3,18,0))))</f>
        <v>0</v>
      </c>
      <c r="T535" s="9">
        <f>IF($D535="理科",IF(AND($M535&gt;='高考-分数线'!$C$2,L535&gt;='高考-分数线'!$I$2),36,IF(L535&gt;='高考-分数线'!$I$2,18,0)),IF($D535="文科",IF(AND($M535&gt;='高考-分数线'!$C$3,L535&gt;='高考-分数线'!$I$3),36,IF(L535&gt;='高考-分数线'!$I$3,18,0))))</f>
        <v>0</v>
      </c>
      <c r="U535" s="33"/>
      <c r="V535" s="54" t="s">
        <v>77</v>
      </c>
      <c r="W535" s="9">
        <f t="shared" si="297"/>
        <v>0</v>
      </c>
      <c r="X535" s="54" t="s">
        <v>82</v>
      </c>
      <c r="Y535" s="9">
        <f t="shared" si="298"/>
        <v>0</v>
      </c>
      <c r="Z535" s="54" t="s">
        <v>90</v>
      </c>
      <c r="AA535" s="9">
        <f t="shared" si="299"/>
        <v>0</v>
      </c>
      <c r="AB535" s="54" t="s">
        <v>105</v>
      </c>
      <c r="AC535" s="9">
        <f t="shared" si="300"/>
        <v>0</v>
      </c>
      <c r="AD535" s="54" t="s">
        <v>108</v>
      </c>
      <c r="AE535" s="9">
        <f t="shared" si="301"/>
        <v>0</v>
      </c>
      <c r="AF535" s="54" t="s">
        <v>103</v>
      </c>
      <c r="AG535" s="9">
        <f t="shared" si="302"/>
        <v>0</v>
      </c>
      <c r="AH535" s="9"/>
      <c r="AI535" s="9" t="s">
        <v>76</v>
      </c>
      <c r="AJ535" s="9">
        <f t="shared" si="303"/>
        <v>0</v>
      </c>
      <c r="AK535" s="55" t="s">
        <v>80</v>
      </c>
      <c r="AL535" s="9">
        <f t="shared" si="304"/>
        <v>0</v>
      </c>
      <c r="AM535" s="9" t="s">
        <v>89</v>
      </c>
      <c r="AN535" s="9">
        <f t="shared" si="305"/>
        <v>0</v>
      </c>
      <c r="AO535" s="54" t="s">
        <v>123</v>
      </c>
      <c r="AP535" s="9">
        <f t="shared" si="306"/>
        <v>0</v>
      </c>
      <c r="AQ535" s="54" t="s">
        <v>110</v>
      </c>
      <c r="AR535" s="9">
        <f t="shared" si="307"/>
        <v>0</v>
      </c>
      <c r="AS535" s="54" t="s">
        <v>127</v>
      </c>
      <c r="AT535" s="9">
        <f t="shared" si="308"/>
        <v>0</v>
      </c>
      <c r="AU535" s="9"/>
      <c r="AV535" s="54" t="s">
        <v>76</v>
      </c>
      <c r="AW535" s="9">
        <f t="shared" si="309"/>
        <v>0</v>
      </c>
      <c r="AX535" s="54" t="s">
        <v>84</v>
      </c>
      <c r="AY535" s="9">
        <f t="shared" si="310"/>
        <v>0</v>
      </c>
      <c r="AZ535" s="54" t="s">
        <v>89</v>
      </c>
      <c r="BA535" s="9">
        <f t="shared" si="311"/>
        <v>0</v>
      </c>
      <c r="BB535" s="54" t="s">
        <v>107</v>
      </c>
      <c r="BC535" s="9">
        <f t="shared" si="312"/>
        <v>0</v>
      </c>
      <c r="BD535" s="54" t="s">
        <v>111</v>
      </c>
      <c r="BE535" s="9">
        <f t="shared" si="313"/>
        <v>0</v>
      </c>
      <c r="BF535" s="54" t="s">
        <v>126</v>
      </c>
      <c r="BG535" s="9">
        <f t="shared" si="314"/>
        <v>0</v>
      </c>
      <c r="BH535" s="9"/>
      <c r="BI535" s="54" t="s">
        <v>76</v>
      </c>
      <c r="BJ535" s="9">
        <f t="shared" si="315"/>
        <v>0</v>
      </c>
      <c r="BK535" s="55" t="s">
        <v>84</v>
      </c>
      <c r="BL535" s="9">
        <f t="shared" si="316"/>
        <v>0</v>
      </c>
      <c r="BM535" s="54" t="s">
        <v>89</v>
      </c>
      <c r="BN535" s="9">
        <f t="shared" si="317"/>
        <v>0</v>
      </c>
      <c r="BO535" s="54" t="s">
        <v>107</v>
      </c>
      <c r="BP535" s="9">
        <f t="shared" si="318"/>
        <v>0</v>
      </c>
      <c r="BQ535" s="54" t="s">
        <v>111</v>
      </c>
      <c r="BR535" s="9">
        <f t="shared" si="319"/>
        <v>0</v>
      </c>
      <c r="BS535" s="54" t="s">
        <v>126</v>
      </c>
      <c r="BT535" s="9">
        <f t="shared" si="320"/>
        <v>0</v>
      </c>
      <c r="BU535" s="9"/>
      <c r="BV535" s="54" t="s">
        <v>74</v>
      </c>
      <c r="BW535" s="9">
        <f t="shared" si="321"/>
        <v>0</v>
      </c>
      <c r="BX535" s="55" t="s">
        <v>139</v>
      </c>
      <c r="BY535" s="9">
        <f t="shared" si="322"/>
        <v>0</v>
      </c>
      <c r="BZ535" s="54" t="s">
        <v>86</v>
      </c>
      <c r="CA535" s="9">
        <f t="shared" si="323"/>
        <v>0</v>
      </c>
      <c r="CB535" s="54" t="s">
        <v>123</v>
      </c>
      <c r="CC535" s="9">
        <f t="shared" si="324"/>
        <v>0</v>
      </c>
      <c r="CD535" s="54" t="s">
        <v>111</v>
      </c>
      <c r="CE535" s="9">
        <f t="shared" si="325"/>
        <v>0</v>
      </c>
      <c r="CF535" s="54" t="s">
        <v>126</v>
      </c>
      <c r="CG535" s="9">
        <f t="shared" si="326"/>
        <v>0</v>
      </c>
      <c r="CH535" s="9"/>
      <c r="CI535" s="54" t="s">
        <v>74</v>
      </c>
      <c r="CJ535" s="9">
        <f t="shared" si="327"/>
        <v>0</v>
      </c>
      <c r="CK535" s="55" t="s">
        <v>139</v>
      </c>
      <c r="CL535" s="9">
        <f t="shared" si="328"/>
        <v>0</v>
      </c>
      <c r="CM535" s="54" t="s">
        <v>86</v>
      </c>
      <c r="CN535" s="9">
        <f t="shared" si="329"/>
        <v>0</v>
      </c>
      <c r="CO535" s="54" t="s">
        <v>123</v>
      </c>
      <c r="CP535" s="9">
        <f t="shared" si="330"/>
        <v>0</v>
      </c>
      <c r="CQ535" s="54" t="s">
        <v>111</v>
      </c>
      <c r="CR535" s="9">
        <f t="shared" si="331"/>
        <v>0</v>
      </c>
      <c r="CS535" s="54" t="s">
        <v>126</v>
      </c>
      <c r="CT535" s="9">
        <f t="shared" si="332"/>
        <v>0</v>
      </c>
    </row>
    <row r="536" spans="1:98" x14ac:dyDescent="0.15">
      <c r="A536" s="33" t="s">
        <v>1212</v>
      </c>
      <c r="B536" s="34" t="s">
        <v>1213</v>
      </c>
      <c r="C536" s="35" t="s">
        <v>170</v>
      </c>
      <c r="D536" s="35" t="s">
        <v>52</v>
      </c>
      <c r="E536" s="9"/>
      <c r="F536" s="36"/>
      <c r="G536" s="33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4">
        <f t="shared" si="296"/>
        <v>0</v>
      </c>
      <c r="N536" s="33"/>
      <c r="O536" s="9">
        <f>IF($D536="理科",IF(AND($M536&gt;='高考-分数线'!$C$2,$G536&gt;='高考-分数线'!$D$2),36,IF($G536&gt;='高考-分数线'!$D$2,18,0)),IF($D536="文科",IF(AND($M536&gt;='高考-分数线'!$C$3,$G536&gt;='高考-分数线'!$D$3),36,IF($G536&gt;='高考-分数线'!$D$3,18,0))))</f>
        <v>0</v>
      </c>
      <c r="P536" s="9">
        <f>IF($D536="理科",IF(AND($M536&gt;='高考-分数线'!$C$2,H536&gt;='高考-分数线'!$E$2),36,IF(H536&gt;='高考-分数线'!$E$2,18,0)),IF($D536="文科",IF(AND($M536&gt;='高考-分数线'!$C$3,H536&gt;='高考-分数线'!$E$3),36,IF(H536&gt;='高考-分数线'!$E$3,18,0))))</f>
        <v>0</v>
      </c>
      <c r="Q536" s="9">
        <f>IF($D536="理科",IF(AND($M536&gt;='高考-分数线'!$C$2,I536&gt;='高考-分数线'!$F$2),36,IF(I536&gt;='高考-分数线'!$F$2,18,0)),IF($D536="文科",IF(AND($M536&gt;='高考-分数线'!$C$3,I536&gt;='高考-分数线'!$F$3),36,IF(I536&gt;='高考-分数线'!$F$3,18,0))))</f>
        <v>0</v>
      </c>
      <c r="R536" s="9">
        <f>IF($D536="理科",IF(AND($M536&gt;='高考-分数线'!$C$2,J536&gt;='高考-分数线'!$G$2),36,IF(J536&gt;='高考-分数线'!$G$2,18,0)),IF($D536="文科",IF(AND($M536&gt;='高考-分数线'!$C$3,J536&gt;='高考-分数线'!$G$3),36,IF(J536&gt;='高考-分数线'!$G$3,18,0))))</f>
        <v>0</v>
      </c>
      <c r="S536" s="9">
        <f>IF($D536="理科",IF(AND($M536&gt;='高考-分数线'!$C$2,K536&gt;='高考-分数线'!$H$2),36,IF(K536&gt;='高考-分数线'!$H$2,18,0)),IF($D536="文科",IF(AND($M536&gt;='高考-分数线'!$C$3,K536&gt;='高考-分数线'!$H$3),36,IF(K536&gt;='高考-分数线'!$H$3,18,0))))</f>
        <v>0</v>
      </c>
      <c r="T536" s="9">
        <f>IF($D536="理科",IF(AND($M536&gt;='高考-分数线'!$C$2,L536&gt;='高考-分数线'!$I$2),36,IF(L536&gt;='高考-分数线'!$I$2,18,0)),IF($D536="文科",IF(AND($M536&gt;='高考-分数线'!$C$3,L536&gt;='高考-分数线'!$I$3),36,IF(L536&gt;='高考-分数线'!$I$3,18,0))))</f>
        <v>0</v>
      </c>
      <c r="U536" s="33"/>
      <c r="V536" s="54" t="s">
        <v>77</v>
      </c>
      <c r="W536" s="9">
        <f t="shared" si="297"/>
        <v>0</v>
      </c>
      <c r="X536" s="54" t="s">
        <v>81</v>
      </c>
      <c r="Y536" s="9">
        <f t="shared" si="298"/>
        <v>0</v>
      </c>
      <c r="Z536" s="54" t="s">
        <v>90</v>
      </c>
      <c r="AA536" s="9">
        <f t="shared" si="299"/>
        <v>0</v>
      </c>
      <c r="AB536" s="54" t="s">
        <v>123</v>
      </c>
      <c r="AC536" s="9">
        <f t="shared" si="300"/>
        <v>0</v>
      </c>
      <c r="AD536" s="54" t="s">
        <v>110</v>
      </c>
      <c r="AE536" s="9">
        <f t="shared" si="301"/>
        <v>0</v>
      </c>
      <c r="AF536" s="54" t="s">
        <v>103</v>
      </c>
      <c r="AG536" s="9">
        <f t="shared" si="302"/>
        <v>0</v>
      </c>
      <c r="AH536" s="9"/>
      <c r="AI536" s="9" t="s">
        <v>73</v>
      </c>
      <c r="AJ536" s="9">
        <f t="shared" si="303"/>
        <v>0</v>
      </c>
      <c r="AK536" s="55" t="s">
        <v>79</v>
      </c>
      <c r="AL536" s="9">
        <f t="shared" si="304"/>
        <v>0</v>
      </c>
      <c r="AM536" s="9" t="s">
        <v>85</v>
      </c>
      <c r="AN536" s="9">
        <f t="shared" si="305"/>
        <v>0</v>
      </c>
      <c r="AO536" s="54" t="s">
        <v>105</v>
      </c>
      <c r="AP536" s="9">
        <f t="shared" si="306"/>
        <v>0</v>
      </c>
      <c r="AQ536" s="54" t="s">
        <v>111</v>
      </c>
      <c r="AR536" s="9">
        <f t="shared" si="307"/>
        <v>0</v>
      </c>
      <c r="AS536" s="54" t="s">
        <v>103</v>
      </c>
      <c r="AT536" s="9">
        <f t="shared" si="308"/>
        <v>0</v>
      </c>
      <c r="AU536" s="9"/>
      <c r="AV536" s="54" t="s">
        <v>77</v>
      </c>
      <c r="AW536" s="9">
        <f t="shared" si="309"/>
        <v>0</v>
      </c>
      <c r="AX536" s="54" t="s">
        <v>80</v>
      </c>
      <c r="AY536" s="9">
        <f t="shared" si="310"/>
        <v>0</v>
      </c>
      <c r="AZ536" s="54" t="s">
        <v>90</v>
      </c>
      <c r="BA536" s="9">
        <f t="shared" si="311"/>
        <v>0</v>
      </c>
      <c r="BB536" s="54" t="s">
        <v>105</v>
      </c>
      <c r="BC536" s="9">
        <f t="shared" si="312"/>
        <v>0</v>
      </c>
      <c r="BD536" s="54" t="s">
        <v>111</v>
      </c>
      <c r="BE536" s="9">
        <f t="shared" si="313"/>
        <v>0</v>
      </c>
      <c r="BF536" s="54" t="s">
        <v>112</v>
      </c>
      <c r="BG536" s="9">
        <f t="shared" si="314"/>
        <v>0</v>
      </c>
      <c r="BH536" s="9"/>
      <c r="BI536" s="54" t="s">
        <v>77</v>
      </c>
      <c r="BJ536" s="9">
        <f t="shared" si="315"/>
        <v>0</v>
      </c>
      <c r="BK536" s="55" t="s">
        <v>80</v>
      </c>
      <c r="BL536" s="9">
        <f t="shared" si="316"/>
        <v>0</v>
      </c>
      <c r="BM536" s="54" t="s">
        <v>90</v>
      </c>
      <c r="BN536" s="9">
        <f t="shared" si="317"/>
        <v>0</v>
      </c>
      <c r="BO536" s="54" t="s">
        <v>105</v>
      </c>
      <c r="BP536" s="9">
        <f t="shared" si="318"/>
        <v>0</v>
      </c>
      <c r="BQ536" s="54" t="s">
        <v>111</v>
      </c>
      <c r="BR536" s="9">
        <f t="shared" si="319"/>
        <v>0</v>
      </c>
      <c r="BS536" s="54" t="s">
        <v>112</v>
      </c>
      <c r="BT536" s="9">
        <f t="shared" si="320"/>
        <v>0</v>
      </c>
      <c r="BU536" s="9"/>
      <c r="BV536" s="54" t="s">
        <v>74</v>
      </c>
      <c r="BW536" s="9">
        <f t="shared" si="321"/>
        <v>0</v>
      </c>
      <c r="BX536" s="55" t="s">
        <v>139</v>
      </c>
      <c r="BY536" s="9">
        <f t="shared" si="322"/>
        <v>0</v>
      </c>
      <c r="BZ536" s="54" t="s">
        <v>86</v>
      </c>
      <c r="CA536" s="9">
        <f t="shared" si="323"/>
        <v>0</v>
      </c>
      <c r="CB536" s="54" t="s">
        <v>123</v>
      </c>
      <c r="CC536" s="9">
        <f t="shared" si="324"/>
        <v>0</v>
      </c>
      <c r="CD536" s="54" t="s">
        <v>111</v>
      </c>
      <c r="CE536" s="9">
        <f t="shared" si="325"/>
        <v>0</v>
      </c>
      <c r="CF536" s="54" t="s">
        <v>126</v>
      </c>
      <c r="CG536" s="9">
        <f t="shared" si="326"/>
        <v>0</v>
      </c>
      <c r="CH536" s="9"/>
      <c r="CI536" s="54" t="s">
        <v>74</v>
      </c>
      <c r="CJ536" s="9">
        <f t="shared" si="327"/>
        <v>0</v>
      </c>
      <c r="CK536" s="55" t="s">
        <v>139</v>
      </c>
      <c r="CL536" s="9">
        <f t="shared" si="328"/>
        <v>0</v>
      </c>
      <c r="CM536" s="54" t="s">
        <v>86</v>
      </c>
      <c r="CN536" s="9">
        <f t="shared" si="329"/>
        <v>0</v>
      </c>
      <c r="CO536" s="54" t="s">
        <v>123</v>
      </c>
      <c r="CP536" s="9">
        <f t="shared" si="330"/>
        <v>0</v>
      </c>
      <c r="CQ536" s="54" t="s">
        <v>111</v>
      </c>
      <c r="CR536" s="9">
        <f t="shared" si="331"/>
        <v>0</v>
      </c>
      <c r="CS536" s="54" t="s">
        <v>126</v>
      </c>
      <c r="CT536" s="9">
        <f t="shared" si="332"/>
        <v>0</v>
      </c>
    </row>
    <row r="537" spans="1:98" x14ac:dyDescent="0.15">
      <c r="A537" s="33" t="s">
        <v>1214</v>
      </c>
      <c r="B537" s="34" t="s">
        <v>1215</v>
      </c>
      <c r="C537" s="35" t="s">
        <v>170</v>
      </c>
      <c r="D537" s="35" t="s">
        <v>52</v>
      </c>
      <c r="E537" s="9"/>
      <c r="F537" s="36"/>
      <c r="G537" s="33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4">
        <f t="shared" si="296"/>
        <v>0</v>
      </c>
      <c r="N537" s="33"/>
      <c r="O537" s="9">
        <f>IF($D537="理科",IF(AND($M537&gt;='高考-分数线'!$C$2,$G537&gt;='高考-分数线'!$D$2),36,IF($G537&gt;='高考-分数线'!$D$2,18,0)),IF($D537="文科",IF(AND($M537&gt;='高考-分数线'!$C$3,$G537&gt;='高考-分数线'!$D$3),36,IF($G537&gt;='高考-分数线'!$D$3,18,0))))</f>
        <v>0</v>
      </c>
      <c r="P537" s="9">
        <f>IF($D537="理科",IF(AND($M537&gt;='高考-分数线'!$C$2,H537&gt;='高考-分数线'!$E$2),36,IF(H537&gt;='高考-分数线'!$E$2,18,0)),IF($D537="文科",IF(AND($M537&gt;='高考-分数线'!$C$3,H537&gt;='高考-分数线'!$E$3),36,IF(H537&gt;='高考-分数线'!$E$3,18,0))))</f>
        <v>0</v>
      </c>
      <c r="Q537" s="9">
        <f>IF($D537="理科",IF(AND($M537&gt;='高考-分数线'!$C$2,I537&gt;='高考-分数线'!$F$2),36,IF(I537&gt;='高考-分数线'!$F$2,18,0)),IF($D537="文科",IF(AND($M537&gt;='高考-分数线'!$C$3,I537&gt;='高考-分数线'!$F$3),36,IF(I537&gt;='高考-分数线'!$F$3,18,0))))</f>
        <v>0</v>
      </c>
      <c r="R537" s="9">
        <f>IF($D537="理科",IF(AND($M537&gt;='高考-分数线'!$C$2,J537&gt;='高考-分数线'!$G$2),36,IF(J537&gt;='高考-分数线'!$G$2,18,0)),IF($D537="文科",IF(AND($M537&gt;='高考-分数线'!$C$3,J537&gt;='高考-分数线'!$G$3),36,IF(J537&gt;='高考-分数线'!$G$3,18,0))))</f>
        <v>0</v>
      </c>
      <c r="S537" s="9">
        <f>IF($D537="理科",IF(AND($M537&gt;='高考-分数线'!$C$2,K537&gt;='高考-分数线'!$H$2),36,IF(K537&gt;='高考-分数线'!$H$2,18,0)),IF($D537="文科",IF(AND($M537&gt;='高考-分数线'!$C$3,K537&gt;='高考-分数线'!$H$3),36,IF(K537&gt;='高考-分数线'!$H$3,18,0))))</f>
        <v>0</v>
      </c>
      <c r="T537" s="9">
        <f>IF($D537="理科",IF(AND($M537&gt;='高考-分数线'!$C$2,L537&gt;='高考-分数线'!$I$2),36,IF(L537&gt;='高考-分数线'!$I$2,18,0)),IF($D537="文科",IF(AND($M537&gt;='高考-分数线'!$C$3,L537&gt;='高考-分数线'!$I$3),36,IF(L537&gt;='高考-分数线'!$I$3,18,0))))</f>
        <v>0</v>
      </c>
      <c r="U537" s="33"/>
      <c r="V537" s="54" t="s">
        <v>77</v>
      </c>
      <c r="W537" s="9">
        <f t="shared" si="297"/>
        <v>0</v>
      </c>
      <c r="X537" s="54" t="s">
        <v>82</v>
      </c>
      <c r="Y537" s="9">
        <f t="shared" si="298"/>
        <v>0</v>
      </c>
      <c r="Z537" s="54" t="s">
        <v>90</v>
      </c>
      <c r="AA537" s="9">
        <f t="shared" si="299"/>
        <v>0</v>
      </c>
      <c r="AB537" s="54" t="s">
        <v>105</v>
      </c>
      <c r="AC537" s="9">
        <f t="shared" si="300"/>
        <v>0</v>
      </c>
      <c r="AD537" s="54" t="s">
        <v>108</v>
      </c>
      <c r="AE537" s="9">
        <f t="shared" si="301"/>
        <v>0</v>
      </c>
      <c r="AF537" s="54" t="s">
        <v>103</v>
      </c>
      <c r="AG537" s="9">
        <f t="shared" si="302"/>
        <v>0</v>
      </c>
      <c r="AH537" s="9"/>
      <c r="AI537" s="9" t="s">
        <v>73</v>
      </c>
      <c r="AJ537" s="9">
        <f t="shared" si="303"/>
        <v>0</v>
      </c>
      <c r="AK537" s="55" t="s">
        <v>79</v>
      </c>
      <c r="AL537" s="9">
        <f t="shared" si="304"/>
        <v>0</v>
      </c>
      <c r="AM537" s="9" t="s">
        <v>85</v>
      </c>
      <c r="AN537" s="9">
        <f t="shared" si="305"/>
        <v>0</v>
      </c>
      <c r="AO537" s="54" t="s">
        <v>105</v>
      </c>
      <c r="AP537" s="9">
        <f t="shared" si="306"/>
        <v>0</v>
      </c>
      <c r="AQ537" s="54" t="s">
        <v>110</v>
      </c>
      <c r="AR537" s="9">
        <f t="shared" si="307"/>
        <v>0</v>
      </c>
      <c r="AS537" s="54" t="s">
        <v>103</v>
      </c>
      <c r="AT537" s="9">
        <f t="shared" si="308"/>
        <v>0</v>
      </c>
      <c r="AU537" s="9"/>
      <c r="AV537" s="54" t="s">
        <v>73</v>
      </c>
      <c r="AW537" s="9">
        <f t="shared" si="309"/>
        <v>0</v>
      </c>
      <c r="AX537" s="54" t="s">
        <v>132</v>
      </c>
      <c r="AY537" s="9">
        <f t="shared" si="310"/>
        <v>0</v>
      </c>
      <c r="AZ537" s="54" t="s">
        <v>86</v>
      </c>
      <c r="BA537" s="9">
        <f t="shared" si="311"/>
        <v>0</v>
      </c>
      <c r="BB537" s="54" t="s">
        <v>105</v>
      </c>
      <c r="BC537" s="9">
        <f t="shared" si="312"/>
        <v>0</v>
      </c>
      <c r="BD537" s="54" t="s">
        <v>111</v>
      </c>
      <c r="BE537" s="9">
        <f t="shared" si="313"/>
        <v>0</v>
      </c>
      <c r="BF537" s="54" t="s">
        <v>112</v>
      </c>
      <c r="BG537" s="9">
        <f t="shared" si="314"/>
        <v>0</v>
      </c>
      <c r="BH537" s="9"/>
      <c r="BI537" s="54" t="s">
        <v>73</v>
      </c>
      <c r="BJ537" s="9">
        <f t="shared" si="315"/>
        <v>0</v>
      </c>
      <c r="BK537" s="55" t="s">
        <v>132</v>
      </c>
      <c r="BL537" s="9">
        <f t="shared" si="316"/>
        <v>0</v>
      </c>
      <c r="BM537" s="54" t="s">
        <v>86</v>
      </c>
      <c r="BN537" s="9">
        <f t="shared" si="317"/>
        <v>0</v>
      </c>
      <c r="BO537" s="54" t="s">
        <v>105</v>
      </c>
      <c r="BP537" s="9">
        <f t="shared" si="318"/>
        <v>0</v>
      </c>
      <c r="BQ537" s="54" t="s">
        <v>111</v>
      </c>
      <c r="BR537" s="9">
        <f t="shared" si="319"/>
        <v>0</v>
      </c>
      <c r="BS537" s="54" t="s">
        <v>112</v>
      </c>
      <c r="BT537" s="9">
        <f t="shared" si="320"/>
        <v>0</v>
      </c>
      <c r="BU537" s="9"/>
      <c r="BV537" s="54" t="s">
        <v>73</v>
      </c>
      <c r="BW537" s="9">
        <f t="shared" si="321"/>
        <v>0</v>
      </c>
      <c r="BX537" s="55" t="s">
        <v>84</v>
      </c>
      <c r="BY537" s="9">
        <f t="shared" si="322"/>
        <v>0</v>
      </c>
      <c r="BZ537" s="54" t="s">
        <v>85</v>
      </c>
      <c r="CA537" s="9">
        <f t="shared" si="323"/>
        <v>0</v>
      </c>
      <c r="CB537" s="54" t="s">
        <v>105</v>
      </c>
      <c r="CC537" s="9">
        <f t="shared" si="324"/>
        <v>0</v>
      </c>
      <c r="CD537" s="54" t="s">
        <v>108</v>
      </c>
      <c r="CE537" s="9">
        <f t="shared" si="325"/>
        <v>0</v>
      </c>
      <c r="CF537" s="54" t="s">
        <v>112</v>
      </c>
      <c r="CG537" s="9">
        <f t="shared" si="326"/>
        <v>0</v>
      </c>
      <c r="CH537" s="9"/>
      <c r="CI537" s="54" t="s">
        <v>73</v>
      </c>
      <c r="CJ537" s="9">
        <f t="shared" si="327"/>
        <v>0</v>
      </c>
      <c r="CK537" s="55" t="s">
        <v>84</v>
      </c>
      <c r="CL537" s="9">
        <f t="shared" si="328"/>
        <v>0</v>
      </c>
      <c r="CM537" s="54" t="s">
        <v>85</v>
      </c>
      <c r="CN537" s="9">
        <f t="shared" si="329"/>
        <v>0</v>
      </c>
      <c r="CO537" s="54" t="s">
        <v>105</v>
      </c>
      <c r="CP537" s="9">
        <f t="shared" si="330"/>
        <v>0</v>
      </c>
      <c r="CQ537" s="54" t="s">
        <v>108</v>
      </c>
      <c r="CR537" s="9">
        <f t="shared" si="331"/>
        <v>0</v>
      </c>
      <c r="CS537" s="54" t="s">
        <v>112</v>
      </c>
      <c r="CT537" s="9">
        <f t="shared" si="332"/>
        <v>0</v>
      </c>
    </row>
    <row r="538" spans="1:98" x14ac:dyDescent="0.15">
      <c r="A538" s="33" t="s">
        <v>1216</v>
      </c>
      <c r="B538" s="34" t="s">
        <v>1217</v>
      </c>
      <c r="C538" s="35" t="s">
        <v>170</v>
      </c>
      <c r="D538" s="35" t="s">
        <v>52</v>
      </c>
      <c r="E538" s="9"/>
      <c r="F538" s="36"/>
      <c r="G538" s="33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4">
        <f t="shared" si="296"/>
        <v>0</v>
      </c>
      <c r="N538" s="33"/>
      <c r="O538" s="9">
        <f>IF($D538="理科",IF(AND($M538&gt;='高考-分数线'!$C$2,$G538&gt;='高考-分数线'!$D$2),36,IF($G538&gt;='高考-分数线'!$D$2,18,0)),IF($D538="文科",IF(AND($M538&gt;='高考-分数线'!$C$3,$G538&gt;='高考-分数线'!$D$3),36,IF($G538&gt;='高考-分数线'!$D$3,18,0))))</f>
        <v>0</v>
      </c>
      <c r="P538" s="9">
        <f>IF($D538="理科",IF(AND($M538&gt;='高考-分数线'!$C$2,H538&gt;='高考-分数线'!$E$2),36,IF(H538&gt;='高考-分数线'!$E$2,18,0)),IF($D538="文科",IF(AND($M538&gt;='高考-分数线'!$C$3,H538&gt;='高考-分数线'!$E$3),36,IF(H538&gt;='高考-分数线'!$E$3,18,0))))</f>
        <v>0</v>
      </c>
      <c r="Q538" s="9">
        <f>IF($D538="理科",IF(AND($M538&gt;='高考-分数线'!$C$2,I538&gt;='高考-分数线'!$F$2),36,IF(I538&gt;='高考-分数线'!$F$2,18,0)),IF($D538="文科",IF(AND($M538&gt;='高考-分数线'!$C$3,I538&gt;='高考-分数线'!$F$3),36,IF(I538&gt;='高考-分数线'!$F$3,18,0))))</f>
        <v>0</v>
      </c>
      <c r="R538" s="9">
        <f>IF($D538="理科",IF(AND($M538&gt;='高考-分数线'!$C$2,J538&gt;='高考-分数线'!$G$2),36,IF(J538&gt;='高考-分数线'!$G$2,18,0)),IF($D538="文科",IF(AND($M538&gt;='高考-分数线'!$C$3,J538&gt;='高考-分数线'!$G$3),36,IF(J538&gt;='高考-分数线'!$G$3,18,0))))</f>
        <v>0</v>
      </c>
      <c r="S538" s="9">
        <f>IF($D538="理科",IF(AND($M538&gt;='高考-分数线'!$C$2,K538&gt;='高考-分数线'!$H$2),36,IF(K538&gt;='高考-分数线'!$H$2,18,0)),IF($D538="文科",IF(AND($M538&gt;='高考-分数线'!$C$3,K538&gt;='高考-分数线'!$H$3),36,IF(K538&gt;='高考-分数线'!$H$3,18,0))))</f>
        <v>0</v>
      </c>
      <c r="T538" s="9">
        <f>IF($D538="理科",IF(AND($M538&gt;='高考-分数线'!$C$2,L538&gt;='高考-分数线'!$I$2),36,IF(L538&gt;='高考-分数线'!$I$2,18,0)),IF($D538="文科",IF(AND($M538&gt;='高考-分数线'!$C$3,L538&gt;='高考-分数线'!$I$3),36,IF(L538&gt;='高考-分数线'!$I$3,18,0))))</f>
        <v>0</v>
      </c>
      <c r="U538" s="33"/>
      <c r="V538" s="54" t="s">
        <v>75</v>
      </c>
      <c r="W538" s="9">
        <f t="shared" si="297"/>
        <v>0</v>
      </c>
      <c r="X538" s="54" t="s">
        <v>80</v>
      </c>
      <c r="Y538" s="9">
        <f t="shared" si="298"/>
        <v>0</v>
      </c>
      <c r="Z538" s="54" t="s">
        <v>89</v>
      </c>
      <c r="AA538" s="9">
        <f t="shared" si="299"/>
        <v>0</v>
      </c>
      <c r="AB538" s="54" t="s">
        <v>123</v>
      </c>
      <c r="AC538" s="9">
        <f t="shared" si="300"/>
        <v>0</v>
      </c>
      <c r="AD538" s="54" t="s">
        <v>111</v>
      </c>
      <c r="AE538" s="9">
        <f t="shared" si="301"/>
        <v>0</v>
      </c>
      <c r="AF538" s="54" t="s">
        <v>103</v>
      </c>
      <c r="AG538" s="9">
        <f t="shared" si="302"/>
        <v>0</v>
      </c>
      <c r="AH538" s="9"/>
      <c r="AI538" s="9" t="s">
        <v>74</v>
      </c>
      <c r="AJ538" s="9">
        <f t="shared" si="303"/>
        <v>0</v>
      </c>
      <c r="AK538" s="55" t="s">
        <v>79</v>
      </c>
      <c r="AL538" s="9">
        <f t="shared" si="304"/>
        <v>0</v>
      </c>
      <c r="AM538" s="9" t="s">
        <v>85</v>
      </c>
      <c r="AN538" s="9">
        <f t="shared" si="305"/>
        <v>0</v>
      </c>
      <c r="AO538" s="54" t="s">
        <v>105</v>
      </c>
      <c r="AP538" s="9">
        <f t="shared" si="306"/>
        <v>0</v>
      </c>
      <c r="AQ538" s="54" t="s">
        <v>111</v>
      </c>
      <c r="AR538" s="9">
        <f t="shared" si="307"/>
        <v>0</v>
      </c>
      <c r="AS538" s="54" t="s">
        <v>103</v>
      </c>
      <c r="AT538" s="9">
        <f t="shared" si="308"/>
        <v>0</v>
      </c>
      <c r="AU538" s="9"/>
      <c r="AV538" s="54" t="s">
        <v>74</v>
      </c>
      <c r="AW538" s="9">
        <f t="shared" si="309"/>
        <v>0</v>
      </c>
      <c r="AX538" s="54" t="s">
        <v>79</v>
      </c>
      <c r="AY538" s="9">
        <f t="shared" si="310"/>
        <v>0</v>
      </c>
      <c r="AZ538" s="54" t="s">
        <v>89</v>
      </c>
      <c r="BA538" s="9">
        <f t="shared" si="311"/>
        <v>0</v>
      </c>
      <c r="BB538" s="54" t="s">
        <v>123</v>
      </c>
      <c r="BC538" s="9">
        <f t="shared" si="312"/>
        <v>0</v>
      </c>
      <c r="BD538" s="54" t="s">
        <v>133</v>
      </c>
      <c r="BE538" s="9">
        <f t="shared" si="313"/>
        <v>0</v>
      </c>
      <c r="BF538" s="54" t="s">
        <v>103</v>
      </c>
      <c r="BG538" s="9">
        <f t="shared" si="314"/>
        <v>0</v>
      </c>
      <c r="BH538" s="9"/>
      <c r="BI538" s="54" t="s">
        <v>74</v>
      </c>
      <c r="BJ538" s="9">
        <f t="shared" si="315"/>
        <v>0</v>
      </c>
      <c r="BK538" s="55" t="s">
        <v>79</v>
      </c>
      <c r="BL538" s="9">
        <f t="shared" si="316"/>
        <v>0</v>
      </c>
      <c r="BM538" s="54" t="s">
        <v>89</v>
      </c>
      <c r="BN538" s="9">
        <f t="shared" si="317"/>
        <v>0</v>
      </c>
      <c r="BO538" s="54" t="s">
        <v>123</v>
      </c>
      <c r="BP538" s="9">
        <f t="shared" si="318"/>
        <v>0</v>
      </c>
      <c r="BQ538" s="54" t="s">
        <v>133</v>
      </c>
      <c r="BR538" s="9">
        <f t="shared" si="319"/>
        <v>0</v>
      </c>
      <c r="BS538" s="54" t="s">
        <v>103</v>
      </c>
      <c r="BT538" s="9">
        <f t="shared" si="320"/>
        <v>0</v>
      </c>
      <c r="BU538" s="9"/>
      <c r="BV538" s="54" t="s">
        <v>75</v>
      </c>
      <c r="BW538" s="9">
        <f t="shared" si="321"/>
        <v>0</v>
      </c>
      <c r="BX538" s="55" t="s">
        <v>139</v>
      </c>
      <c r="BY538" s="9">
        <f t="shared" si="322"/>
        <v>0</v>
      </c>
      <c r="BZ538" s="54" t="s">
        <v>89</v>
      </c>
      <c r="CA538" s="9">
        <f t="shared" si="323"/>
        <v>0</v>
      </c>
      <c r="CB538" s="54" t="s">
        <v>123</v>
      </c>
      <c r="CC538" s="9">
        <f t="shared" si="324"/>
        <v>0</v>
      </c>
      <c r="CD538" s="54" t="s">
        <v>111</v>
      </c>
      <c r="CE538" s="9">
        <f t="shared" si="325"/>
        <v>0</v>
      </c>
      <c r="CF538" s="54" t="s">
        <v>126</v>
      </c>
      <c r="CG538" s="9">
        <f t="shared" si="326"/>
        <v>0</v>
      </c>
      <c r="CH538" s="9"/>
      <c r="CI538" s="54" t="s">
        <v>75</v>
      </c>
      <c r="CJ538" s="9">
        <f t="shared" si="327"/>
        <v>0</v>
      </c>
      <c r="CK538" s="55" t="s">
        <v>139</v>
      </c>
      <c r="CL538" s="9">
        <f t="shared" si="328"/>
        <v>0</v>
      </c>
      <c r="CM538" s="54" t="s">
        <v>89</v>
      </c>
      <c r="CN538" s="9">
        <f t="shared" si="329"/>
        <v>0</v>
      </c>
      <c r="CO538" s="54" t="s">
        <v>123</v>
      </c>
      <c r="CP538" s="9">
        <f t="shared" si="330"/>
        <v>0</v>
      </c>
      <c r="CQ538" s="54" t="s">
        <v>111</v>
      </c>
      <c r="CR538" s="9">
        <f t="shared" si="331"/>
        <v>0</v>
      </c>
      <c r="CS538" s="54" t="s">
        <v>126</v>
      </c>
      <c r="CT538" s="9">
        <f t="shared" si="332"/>
        <v>0</v>
      </c>
    </row>
    <row r="539" spans="1:98" x14ac:dyDescent="0.15">
      <c r="A539" s="33" t="s">
        <v>302</v>
      </c>
      <c r="B539" s="34" t="s">
        <v>1218</v>
      </c>
      <c r="C539" s="35" t="s">
        <v>170</v>
      </c>
      <c r="D539" s="35" t="s">
        <v>52</v>
      </c>
      <c r="E539" s="9"/>
      <c r="F539" s="36"/>
      <c r="G539" s="33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4">
        <f t="shared" si="296"/>
        <v>0</v>
      </c>
      <c r="N539" s="33"/>
      <c r="O539" s="9">
        <f>IF($D539="理科",IF(AND($M539&gt;='高考-分数线'!$C$2,$G539&gt;='高考-分数线'!$D$2),36,IF($G539&gt;='高考-分数线'!$D$2,18,0)),IF($D539="文科",IF(AND($M539&gt;='高考-分数线'!$C$3,$G539&gt;='高考-分数线'!$D$3),36,IF($G539&gt;='高考-分数线'!$D$3,18,0))))</f>
        <v>0</v>
      </c>
      <c r="P539" s="9">
        <f>IF($D539="理科",IF(AND($M539&gt;='高考-分数线'!$C$2,H539&gt;='高考-分数线'!$E$2),36,IF(H539&gt;='高考-分数线'!$E$2,18,0)),IF($D539="文科",IF(AND($M539&gt;='高考-分数线'!$C$3,H539&gt;='高考-分数线'!$E$3),36,IF(H539&gt;='高考-分数线'!$E$3,18,0))))</f>
        <v>0</v>
      </c>
      <c r="Q539" s="9">
        <f>IF($D539="理科",IF(AND($M539&gt;='高考-分数线'!$C$2,I539&gt;='高考-分数线'!$F$2),36,IF(I539&gt;='高考-分数线'!$F$2,18,0)),IF($D539="文科",IF(AND($M539&gt;='高考-分数线'!$C$3,I539&gt;='高考-分数线'!$F$3),36,IF(I539&gt;='高考-分数线'!$F$3,18,0))))</f>
        <v>0</v>
      </c>
      <c r="R539" s="9">
        <f>IF($D539="理科",IF(AND($M539&gt;='高考-分数线'!$C$2,J539&gt;='高考-分数线'!$G$2),36,IF(J539&gt;='高考-分数线'!$G$2,18,0)),IF($D539="文科",IF(AND($M539&gt;='高考-分数线'!$C$3,J539&gt;='高考-分数线'!$G$3),36,IF(J539&gt;='高考-分数线'!$G$3,18,0))))</f>
        <v>0</v>
      </c>
      <c r="S539" s="9">
        <f>IF($D539="理科",IF(AND($M539&gt;='高考-分数线'!$C$2,K539&gt;='高考-分数线'!$H$2),36,IF(K539&gt;='高考-分数线'!$H$2,18,0)),IF($D539="文科",IF(AND($M539&gt;='高考-分数线'!$C$3,K539&gt;='高考-分数线'!$H$3),36,IF(K539&gt;='高考-分数线'!$H$3,18,0))))</f>
        <v>0</v>
      </c>
      <c r="T539" s="9">
        <f>IF($D539="理科",IF(AND($M539&gt;='高考-分数线'!$C$2,L539&gt;='高考-分数线'!$I$2),36,IF(L539&gt;='高考-分数线'!$I$2,18,0)),IF($D539="文科",IF(AND($M539&gt;='高考-分数线'!$C$3,L539&gt;='高考-分数线'!$I$3),36,IF(L539&gt;='高考-分数线'!$I$3,18,0))))</f>
        <v>0</v>
      </c>
      <c r="U539" s="33"/>
      <c r="V539" s="54" t="s">
        <v>77</v>
      </c>
      <c r="W539" s="9">
        <f t="shared" si="297"/>
        <v>0</v>
      </c>
      <c r="X539" s="54" t="s">
        <v>81</v>
      </c>
      <c r="Y539" s="9">
        <f t="shared" si="298"/>
        <v>0</v>
      </c>
      <c r="Z539" s="54" t="s">
        <v>90</v>
      </c>
      <c r="AA539" s="9">
        <f t="shared" si="299"/>
        <v>0</v>
      </c>
      <c r="AB539" s="54" t="s">
        <v>123</v>
      </c>
      <c r="AC539" s="9">
        <f t="shared" si="300"/>
        <v>0</v>
      </c>
      <c r="AD539" s="54" t="s">
        <v>110</v>
      </c>
      <c r="AE539" s="9">
        <f t="shared" si="301"/>
        <v>0</v>
      </c>
      <c r="AF539" s="54" t="s">
        <v>103</v>
      </c>
      <c r="AG539" s="9">
        <f t="shared" si="302"/>
        <v>0</v>
      </c>
      <c r="AH539" s="9"/>
      <c r="AI539" s="9" t="s">
        <v>74</v>
      </c>
      <c r="AJ539" s="9">
        <f t="shared" si="303"/>
        <v>0</v>
      </c>
      <c r="AK539" s="55" t="s">
        <v>81</v>
      </c>
      <c r="AL539" s="9">
        <f t="shared" si="304"/>
        <v>0</v>
      </c>
      <c r="AM539" s="9" t="s">
        <v>89</v>
      </c>
      <c r="AN539" s="9">
        <f t="shared" si="305"/>
        <v>0</v>
      </c>
      <c r="AO539" s="54" t="s">
        <v>105</v>
      </c>
      <c r="AP539" s="9">
        <f t="shared" si="306"/>
        <v>0</v>
      </c>
      <c r="AQ539" s="54" t="s">
        <v>110</v>
      </c>
      <c r="AR539" s="9">
        <f t="shared" si="307"/>
        <v>0</v>
      </c>
      <c r="AS539" s="54" t="s">
        <v>127</v>
      </c>
      <c r="AT539" s="9">
        <f t="shared" si="308"/>
        <v>0</v>
      </c>
      <c r="AU539" s="9"/>
      <c r="AV539" s="54" t="s">
        <v>74</v>
      </c>
      <c r="AW539" s="9">
        <f t="shared" si="309"/>
        <v>0</v>
      </c>
      <c r="AX539" s="54" t="s">
        <v>79</v>
      </c>
      <c r="AY539" s="9">
        <f t="shared" si="310"/>
        <v>0</v>
      </c>
      <c r="AZ539" s="54" t="s">
        <v>89</v>
      </c>
      <c r="BA539" s="9">
        <f t="shared" si="311"/>
        <v>0</v>
      </c>
      <c r="BB539" s="54" t="s">
        <v>123</v>
      </c>
      <c r="BC539" s="9">
        <f t="shared" si="312"/>
        <v>0</v>
      </c>
      <c r="BD539" s="54" t="s">
        <v>133</v>
      </c>
      <c r="BE539" s="9">
        <f t="shared" si="313"/>
        <v>0</v>
      </c>
      <c r="BF539" s="54" t="s">
        <v>126</v>
      </c>
      <c r="BG539" s="9">
        <f t="shared" si="314"/>
        <v>0</v>
      </c>
      <c r="BH539" s="9"/>
      <c r="BI539" s="54" t="s">
        <v>74</v>
      </c>
      <c r="BJ539" s="9">
        <f t="shared" si="315"/>
        <v>0</v>
      </c>
      <c r="BK539" s="55" t="s">
        <v>79</v>
      </c>
      <c r="BL539" s="9">
        <f t="shared" si="316"/>
        <v>0</v>
      </c>
      <c r="BM539" s="54" t="s">
        <v>89</v>
      </c>
      <c r="BN539" s="9">
        <f t="shared" si="317"/>
        <v>0</v>
      </c>
      <c r="BO539" s="54" t="s">
        <v>123</v>
      </c>
      <c r="BP539" s="9">
        <f t="shared" si="318"/>
        <v>0</v>
      </c>
      <c r="BQ539" s="54" t="s">
        <v>133</v>
      </c>
      <c r="BR539" s="9">
        <f t="shared" si="319"/>
        <v>0</v>
      </c>
      <c r="BS539" s="54" t="s">
        <v>126</v>
      </c>
      <c r="BT539" s="9">
        <f t="shared" si="320"/>
        <v>0</v>
      </c>
      <c r="BU539" s="9"/>
      <c r="BV539" s="54" t="s">
        <v>74</v>
      </c>
      <c r="BW539" s="9">
        <f t="shared" si="321"/>
        <v>0</v>
      </c>
      <c r="BX539" s="55" t="s">
        <v>139</v>
      </c>
      <c r="BY539" s="9">
        <f t="shared" si="322"/>
        <v>0</v>
      </c>
      <c r="BZ539" s="54" t="s">
        <v>86</v>
      </c>
      <c r="CA539" s="9">
        <f t="shared" si="323"/>
        <v>0</v>
      </c>
      <c r="CB539" s="54" t="s">
        <v>123</v>
      </c>
      <c r="CC539" s="9">
        <f t="shared" si="324"/>
        <v>0</v>
      </c>
      <c r="CD539" s="54" t="s">
        <v>111</v>
      </c>
      <c r="CE539" s="9">
        <f t="shared" si="325"/>
        <v>0</v>
      </c>
      <c r="CF539" s="54" t="s">
        <v>126</v>
      </c>
      <c r="CG539" s="9">
        <f t="shared" si="326"/>
        <v>0</v>
      </c>
      <c r="CH539" s="9"/>
      <c r="CI539" s="54" t="s">
        <v>74</v>
      </c>
      <c r="CJ539" s="9">
        <f t="shared" si="327"/>
        <v>0</v>
      </c>
      <c r="CK539" s="55" t="s">
        <v>139</v>
      </c>
      <c r="CL539" s="9">
        <f t="shared" si="328"/>
        <v>0</v>
      </c>
      <c r="CM539" s="54" t="s">
        <v>86</v>
      </c>
      <c r="CN539" s="9">
        <f t="shared" si="329"/>
        <v>0</v>
      </c>
      <c r="CO539" s="54" t="s">
        <v>123</v>
      </c>
      <c r="CP539" s="9">
        <f t="shared" si="330"/>
        <v>0</v>
      </c>
      <c r="CQ539" s="54" t="s">
        <v>111</v>
      </c>
      <c r="CR539" s="9">
        <f t="shared" si="331"/>
        <v>0</v>
      </c>
      <c r="CS539" s="54" t="s">
        <v>126</v>
      </c>
      <c r="CT539" s="9">
        <f t="shared" si="332"/>
        <v>0</v>
      </c>
    </row>
    <row r="540" spans="1:98" x14ac:dyDescent="0.15">
      <c r="A540" s="33" t="s">
        <v>1219</v>
      </c>
      <c r="B540" s="34" t="s">
        <v>1220</v>
      </c>
      <c r="C540" s="35" t="s">
        <v>170</v>
      </c>
      <c r="D540" s="35" t="s">
        <v>52</v>
      </c>
      <c r="E540" s="9"/>
      <c r="F540" s="36"/>
      <c r="G540" s="33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4">
        <f t="shared" si="296"/>
        <v>0</v>
      </c>
      <c r="N540" s="33"/>
      <c r="O540" s="9">
        <f>IF($D540="理科",IF(AND($M540&gt;='高考-分数线'!$C$2,$G540&gt;='高考-分数线'!$D$2),36,IF($G540&gt;='高考-分数线'!$D$2,18,0)),IF($D540="文科",IF(AND($M540&gt;='高考-分数线'!$C$3,$G540&gt;='高考-分数线'!$D$3),36,IF($G540&gt;='高考-分数线'!$D$3,18,0))))</f>
        <v>0</v>
      </c>
      <c r="P540" s="9">
        <f>IF($D540="理科",IF(AND($M540&gt;='高考-分数线'!$C$2,H540&gt;='高考-分数线'!$E$2),36,IF(H540&gt;='高考-分数线'!$E$2,18,0)),IF($D540="文科",IF(AND($M540&gt;='高考-分数线'!$C$3,H540&gt;='高考-分数线'!$E$3),36,IF(H540&gt;='高考-分数线'!$E$3,18,0))))</f>
        <v>0</v>
      </c>
      <c r="Q540" s="9">
        <f>IF($D540="理科",IF(AND($M540&gt;='高考-分数线'!$C$2,I540&gt;='高考-分数线'!$F$2),36,IF(I540&gt;='高考-分数线'!$F$2,18,0)),IF($D540="文科",IF(AND($M540&gt;='高考-分数线'!$C$3,I540&gt;='高考-分数线'!$F$3),36,IF(I540&gt;='高考-分数线'!$F$3,18,0))))</f>
        <v>0</v>
      </c>
      <c r="R540" s="9">
        <f>IF($D540="理科",IF(AND($M540&gt;='高考-分数线'!$C$2,J540&gt;='高考-分数线'!$G$2),36,IF(J540&gt;='高考-分数线'!$G$2,18,0)),IF($D540="文科",IF(AND($M540&gt;='高考-分数线'!$C$3,J540&gt;='高考-分数线'!$G$3),36,IF(J540&gt;='高考-分数线'!$G$3,18,0))))</f>
        <v>0</v>
      </c>
      <c r="S540" s="9">
        <f>IF($D540="理科",IF(AND($M540&gt;='高考-分数线'!$C$2,K540&gt;='高考-分数线'!$H$2),36,IF(K540&gt;='高考-分数线'!$H$2,18,0)),IF($D540="文科",IF(AND($M540&gt;='高考-分数线'!$C$3,K540&gt;='高考-分数线'!$H$3),36,IF(K540&gt;='高考-分数线'!$H$3,18,0))))</f>
        <v>0</v>
      </c>
      <c r="T540" s="9">
        <f>IF($D540="理科",IF(AND($M540&gt;='高考-分数线'!$C$2,L540&gt;='高考-分数线'!$I$2),36,IF(L540&gt;='高考-分数线'!$I$2,18,0)),IF($D540="文科",IF(AND($M540&gt;='高考-分数线'!$C$3,L540&gt;='高考-分数线'!$I$3),36,IF(L540&gt;='高考-分数线'!$I$3,18,0))))</f>
        <v>0</v>
      </c>
      <c r="U540" s="33"/>
      <c r="V540" s="54" t="s">
        <v>74</v>
      </c>
      <c r="W540" s="9">
        <f t="shared" si="297"/>
        <v>0</v>
      </c>
      <c r="X540" s="54" t="s">
        <v>79</v>
      </c>
      <c r="Y540" s="9">
        <f t="shared" si="298"/>
        <v>0</v>
      </c>
      <c r="Z540" s="54" t="s">
        <v>86</v>
      </c>
      <c r="AA540" s="9">
        <f t="shared" si="299"/>
        <v>0</v>
      </c>
      <c r="AB540" s="54" t="s">
        <v>107</v>
      </c>
      <c r="AC540" s="9">
        <f t="shared" si="300"/>
        <v>0</v>
      </c>
      <c r="AD540" s="54" t="s">
        <v>110</v>
      </c>
      <c r="AE540" s="9">
        <f t="shared" si="301"/>
        <v>0</v>
      </c>
      <c r="AF540" s="54" t="s">
        <v>103</v>
      </c>
      <c r="AG540" s="9">
        <f t="shared" si="302"/>
        <v>0</v>
      </c>
      <c r="AH540" s="9"/>
      <c r="AI540" s="9" t="s">
        <v>77</v>
      </c>
      <c r="AJ540" s="9">
        <f t="shared" si="303"/>
        <v>0</v>
      </c>
      <c r="AK540" s="55" t="s">
        <v>80</v>
      </c>
      <c r="AL540" s="9">
        <f t="shared" si="304"/>
        <v>0</v>
      </c>
      <c r="AM540" s="9" t="s">
        <v>90</v>
      </c>
      <c r="AN540" s="9">
        <f t="shared" si="305"/>
        <v>0</v>
      </c>
      <c r="AO540" s="54" t="s">
        <v>123</v>
      </c>
      <c r="AP540" s="9">
        <f t="shared" si="306"/>
        <v>0</v>
      </c>
      <c r="AQ540" s="54" t="s">
        <v>111</v>
      </c>
      <c r="AR540" s="9">
        <f t="shared" si="307"/>
        <v>0</v>
      </c>
      <c r="AS540" s="54" t="s">
        <v>103</v>
      </c>
      <c r="AT540" s="9">
        <f t="shared" si="308"/>
        <v>0</v>
      </c>
      <c r="AU540" s="9"/>
      <c r="AV540" s="54" t="s">
        <v>77</v>
      </c>
      <c r="AW540" s="9">
        <f t="shared" si="309"/>
        <v>0</v>
      </c>
      <c r="AX540" s="54" t="s">
        <v>80</v>
      </c>
      <c r="AY540" s="9">
        <f t="shared" si="310"/>
        <v>0</v>
      </c>
      <c r="AZ540" s="54" t="s">
        <v>90</v>
      </c>
      <c r="BA540" s="9">
        <f t="shared" si="311"/>
        <v>0</v>
      </c>
      <c r="BB540" s="54" t="s">
        <v>123</v>
      </c>
      <c r="BC540" s="9">
        <f t="shared" si="312"/>
        <v>0</v>
      </c>
      <c r="BD540" s="54" t="s">
        <v>111</v>
      </c>
      <c r="BE540" s="9">
        <f t="shared" si="313"/>
        <v>0</v>
      </c>
      <c r="BF540" s="54" t="s">
        <v>103</v>
      </c>
      <c r="BG540" s="9">
        <f t="shared" si="314"/>
        <v>0</v>
      </c>
      <c r="BH540" s="9"/>
      <c r="BI540" s="54" t="s">
        <v>77</v>
      </c>
      <c r="BJ540" s="9">
        <f t="shared" si="315"/>
        <v>0</v>
      </c>
      <c r="BK540" s="55" t="s">
        <v>80</v>
      </c>
      <c r="BL540" s="9">
        <f t="shared" si="316"/>
        <v>0</v>
      </c>
      <c r="BM540" s="54" t="s">
        <v>90</v>
      </c>
      <c r="BN540" s="9">
        <f t="shared" si="317"/>
        <v>0</v>
      </c>
      <c r="BO540" s="54" t="s">
        <v>123</v>
      </c>
      <c r="BP540" s="9">
        <f t="shared" si="318"/>
        <v>0</v>
      </c>
      <c r="BQ540" s="54" t="s">
        <v>111</v>
      </c>
      <c r="BR540" s="9">
        <f t="shared" si="319"/>
        <v>0</v>
      </c>
      <c r="BS540" s="54" t="s">
        <v>103</v>
      </c>
      <c r="BT540" s="9">
        <f t="shared" si="320"/>
        <v>0</v>
      </c>
      <c r="BU540" s="9"/>
      <c r="BV540" s="54" t="s">
        <v>75</v>
      </c>
      <c r="BW540" s="9">
        <f t="shared" si="321"/>
        <v>0</v>
      </c>
      <c r="BX540" s="55" t="s">
        <v>139</v>
      </c>
      <c r="BY540" s="9">
        <f t="shared" si="322"/>
        <v>0</v>
      </c>
      <c r="BZ540" s="54" t="s">
        <v>89</v>
      </c>
      <c r="CA540" s="9">
        <f t="shared" si="323"/>
        <v>0</v>
      </c>
      <c r="CB540" s="54" t="s">
        <v>123</v>
      </c>
      <c r="CC540" s="9">
        <f t="shared" si="324"/>
        <v>0</v>
      </c>
      <c r="CD540" s="54" t="s">
        <v>111</v>
      </c>
      <c r="CE540" s="9">
        <f t="shared" si="325"/>
        <v>0</v>
      </c>
      <c r="CF540" s="54" t="s">
        <v>126</v>
      </c>
      <c r="CG540" s="9">
        <f t="shared" si="326"/>
        <v>0</v>
      </c>
      <c r="CH540" s="9"/>
      <c r="CI540" s="54" t="s">
        <v>75</v>
      </c>
      <c r="CJ540" s="9">
        <f t="shared" si="327"/>
        <v>0</v>
      </c>
      <c r="CK540" s="55" t="s">
        <v>139</v>
      </c>
      <c r="CL540" s="9">
        <f t="shared" si="328"/>
        <v>0</v>
      </c>
      <c r="CM540" s="54" t="s">
        <v>89</v>
      </c>
      <c r="CN540" s="9">
        <f t="shared" si="329"/>
        <v>0</v>
      </c>
      <c r="CO540" s="54" t="s">
        <v>123</v>
      </c>
      <c r="CP540" s="9">
        <f t="shared" si="330"/>
        <v>0</v>
      </c>
      <c r="CQ540" s="54" t="s">
        <v>111</v>
      </c>
      <c r="CR540" s="9">
        <f t="shared" si="331"/>
        <v>0</v>
      </c>
      <c r="CS540" s="54" t="s">
        <v>126</v>
      </c>
      <c r="CT540" s="9">
        <f t="shared" si="332"/>
        <v>0</v>
      </c>
    </row>
    <row r="541" spans="1:98" x14ac:dyDescent="0.15">
      <c r="A541" s="33" t="s">
        <v>1221</v>
      </c>
      <c r="B541" s="34" t="s">
        <v>1222</v>
      </c>
      <c r="C541" s="35" t="s">
        <v>170</v>
      </c>
      <c r="D541" s="35" t="s">
        <v>52</v>
      </c>
      <c r="E541" s="9"/>
      <c r="F541" s="36"/>
      <c r="G541" s="33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4">
        <f t="shared" si="296"/>
        <v>0</v>
      </c>
      <c r="N541" s="33"/>
      <c r="O541" s="9">
        <f>IF($D541="理科",IF(AND($M541&gt;='高考-分数线'!$C$2,$G541&gt;='高考-分数线'!$D$2),36,IF($G541&gt;='高考-分数线'!$D$2,18,0)),IF($D541="文科",IF(AND($M541&gt;='高考-分数线'!$C$3,$G541&gt;='高考-分数线'!$D$3),36,IF($G541&gt;='高考-分数线'!$D$3,18,0))))</f>
        <v>0</v>
      </c>
      <c r="P541" s="9">
        <f>IF($D541="理科",IF(AND($M541&gt;='高考-分数线'!$C$2,H541&gt;='高考-分数线'!$E$2),36,IF(H541&gt;='高考-分数线'!$E$2,18,0)),IF($D541="文科",IF(AND($M541&gt;='高考-分数线'!$C$3,H541&gt;='高考-分数线'!$E$3),36,IF(H541&gt;='高考-分数线'!$E$3,18,0))))</f>
        <v>0</v>
      </c>
      <c r="Q541" s="9">
        <f>IF($D541="理科",IF(AND($M541&gt;='高考-分数线'!$C$2,I541&gt;='高考-分数线'!$F$2),36,IF(I541&gt;='高考-分数线'!$F$2,18,0)),IF($D541="文科",IF(AND($M541&gt;='高考-分数线'!$C$3,I541&gt;='高考-分数线'!$F$3),36,IF(I541&gt;='高考-分数线'!$F$3,18,0))))</f>
        <v>0</v>
      </c>
      <c r="R541" s="9">
        <f>IF($D541="理科",IF(AND($M541&gt;='高考-分数线'!$C$2,J541&gt;='高考-分数线'!$G$2),36,IF(J541&gt;='高考-分数线'!$G$2,18,0)),IF($D541="文科",IF(AND($M541&gt;='高考-分数线'!$C$3,J541&gt;='高考-分数线'!$G$3),36,IF(J541&gt;='高考-分数线'!$G$3,18,0))))</f>
        <v>0</v>
      </c>
      <c r="S541" s="9">
        <f>IF($D541="理科",IF(AND($M541&gt;='高考-分数线'!$C$2,K541&gt;='高考-分数线'!$H$2),36,IF(K541&gt;='高考-分数线'!$H$2,18,0)),IF($D541="文科",IF(AND($M541&gt;='高考-分数线'!$C$3,K541&gt;='高考-分数线'!$H$3),36,IF(K541&gt;='高考-分数线'!$H$3,18,0))))</f>
        <v>0</v>
      </c>
      <c r="T541" s="9">
        <f>IF($D541="理科",IF(AND($M541&gt;='高考-分数线'!$C$2,L541&gt;='高考-分数线'!$I$2),36,IF(L541&gt;='高考-分数线'!$I$2,18,0)),IF($D541="文科",IF(AND($M541&gt;='高考-分数线'!$C$3,L541&gt;='高考-分数线'!$I$3),36,IF(L541&gt;='高考-分数线'!$I$3,18,0))))</f>
        <v>0</v>
      </c>
      <c r="U541" s="33"/>
      <c r="V541" s="54" t="s">
        <v>73</v>
      </c>
      <c r="W541" s="9">
        <f t="shared" si="297"/>
        <v>0</v>
      </c>
      <c r="X541" s="54" t="s">
        <v>80</v>
      </c>
      <c r="Y541" s="9">
        <f t="shared" si="298"/>
        <v>0</v>
      </c>
      <c r="Z541" s="54" t="s">
        <v>89</v>
      </c>
      <c r="AA541" s="9">
        <f t="shared" si="299"/>
        <v>0</v>
      </c>
      <c r="AB541" s="54" t="s">
        <v>123</v>
      </c>
      <c r="AC541" s="9">
        <f t="shared" si="300"/>
        <v>0</v>
      </c>
      <c r="AD541" s="54" t="s">
        <v>110</v>
      </c>
      <c r="AE541" s="9">
        <f t="shared" si="301"/>
        <v>0</v>
      </c>
      <c r="AF541" s="54" t="s">
        <v>103</v>
      </c>
      <c r="AG541" s="9">
        <f t="shared" si="302"/>
        <v>0</v>
      </c>
      <c r="AH541" s="9"/>
      <c r="AI541" s="9" t="s">
        <v>75</v>
      </c>
      <c r="AJ541" s="9">
        <f t="shared" si="303"/>
        <v>0</v>
      </c>
      <c r="AK541" s="55" t="s">
        <v>84</v>
      </c>
      <c r="AL541" s="9">
        <f t="shared" si="304"/>
        <v>0</v>
      </c>
      <c r="AM541" s="9" t="s">
        <v>90</v>
      </c>
      <c r="AN541" s="9">
        <f t="shared" si="305"/>
        <v>0</v>
      </c>
      <c r="AO541" s="54" t="s">
        <v>123</v>
      </c>
      <c r="AP541" s="9">
        <f t="shared" si="306"/>
        <v>0</v>
      </c>
      <c r="AQ541" s="54" t="s">
        <v>111</v>
      </c>
      <c r="AR541" s="9">
        <f t="shared" si="307"/>
        <v>0</v>
      </c>
      <c r="AS541" s="54" t="s">
        <v>103</v>
      </c>
      <c r="AT541" s="9">
        <f t="shared" si="308"/>
        <v>0</v>
      </c>
      <c r="AU541" s="9"/>
      <c r="AV541" s="54" t="s">
        <v>75</v>
      </c>
      <c r="AW541" s="9">
        <f t="shared" si="309"/>
        <v>0</v>
      </c>
      <c r="AX541" s="54" t="s">
        <v>84</v>
      </c>
      <c r="AY541" s="9">
        <f t="shared" si="310"/>
        <v>0</v>
      </c>
      <c r="AZ541" s="54" t="s">
        <v>89</v>
      </c>
      <c r="BA541" s="9">
        <f t="shared" si="311"/>
        <v>0</v>
      </c>
      <c r="BB541" s="54" t="s">
        <v>123</v>
      </c>
      <c r="BC541" s="9">
        <f t="shared" si="312"/>
        <v>0</v>
      </c>
      <c r="BD541" s="54" t="s">
        <v>111</v>
      </c>
      <c r="BE541" s="9">
        <f t="shared" si="313"/>
        <v>0</v>
      </c>
      <c r="BF541" s="54" t="s">
        <v>103</v>
      </c>
      <c r="BG541" s="9">
        <f t="shared" si="314"/>
        <v>0</v>
      </c>
      <c r="BH541" s="9"/>
      <c r="BI541" s="54" t="s">
        <v>75</v>
      </c>
      <c r="BJ541" s="9">
        <f t="shared" si="315"/>
        <v>0</v>
      </c>
      <c r="BK541" s="55" t="s">
        <v>84</v>
      </c>
      <c r="BL541" s="9">
        <f t="shared" si="316"/>
        <v>0</v>
      </c>
      <c r="BM541" s="54" t="s">
        <v>89</v>
      </c>
      <c r="BN541" s="9">
        <f t="shared" si="317"/>
        <v>0</v>
      </c>
      <c r="BO541" s="54" t="s">
        <v>123</v>
      </c>
      <c r="BP541" s="9">
        <f t="shared" si="318"/>
        <v>0</v>
      </c>
      <c r="BQ541" s="54" t="s">
        <v>111</v>
      </c>
      <c r="BR541" s="9">
        <f t="shared" si="319"/>
        <v>0</v>
      </c>
      <c r="BS541" s="54" t="s">
        <v>103</v>
      </c>
      <c r="BT541" s="9">
        <f t="shared" si="320"/>
        <v>0</v>
      </c>
      <c r="BU541" s="9"/>
      <c r="BV541" s="54" t="s">
        <v>73</v>
      </c>
      <c r="BW541" s="9">
        <f t="shared" si="321"/>
        <v>0</v>
      </c>
      <c r="BX541" s="55" t="s">
        <v>84</v>
      </c>
      <c r="BY541" s="9">
        <f t="shared" si="322"/>
        <v>0</v>
      </c>
      <c r="BZ541" s="54" t="s">
        <v>85</v>
      </c>
      <c r="CA541" s="9">
        <f t="shared" si="323"/>
        <v>0</v>
      </c>
      <c r="CB541" s="54" t="s">
        <v>105</v>
      </c>
      <c r="CC541" s="9">
        <f t="shared" si="324"/>
        <v>0</v>
      </c>
      <c r="CD541" s="54" t="s">
        <v>108</v>
      </c>
      <c r="CE541" s="9">
        <f t="shared" si="325"/>
        <v>0</v>
      </c>
      <c r="CF541" s="54" t="s">
        <v>112</v>
      </c>
      <c r="CG541" s="9">
        <f t="shared" si="326"/>
        <v>0</v>
      </c>
      <c r="CH541" s="9"/>
      <c r="CI541" s="54" t="s">
        <v>73</v>
      </c>
      <c r="CJ541" s="9">
        <f t="shared" si="327"/>
        <v>0</v>
      </c>
      <c r="CK541" s="55" t="s">
        <v>84</v>
      </c>
      <c r="CL541" s="9">
        <f t="shared" si="328"/>
        <v>0</v>
      </c>
      <c r="CM541" s="54" t="s">
        <v>85</v>
      </c>
      <c r="CN541" s="9">
        <f t="shared" si="329"/>
        <v>0</v>
      </c>
      <c r="CO541" s="54" t="s">
        <v>105</v>
      </c>
      <c r="CP541" s="9">
        <f t="shared" si="330"/>
        <v>0</v>
      </c>
      <c r="CQ541" s="54" t="s">
        <v>108</v>
      </c>
      <c r="CR541" s="9">
        <f t="shared" si="331"/>
        <v>0</v>
      </c>
      <c r="CS541" s="54" t="s">
        <v>112</v>
      </c>
      <c r="CT541" s="9">
        <f t="shared" si="332"/>
        <v>0</v>
      </c>
    </row>
    <row r="542" spans="1:98" x14ac:dyDescent="0.15">
      <c r="A542" s="33" t="s">
        <v>1223</v>
      </c>
      <c r="B542" s="34" t="s">
        <v>1224</v>
      </c>
      <c r="C542" s="35" t="s">
        <v>170</v>
      </c>
      <c r="D542" s="35" t="s">
        <v>52</v>
      </c>
      <c r="E542" s="9"/>
      <c r="F542" s="36"/>
      <c r="G542" s="33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4">
        <f t="shared" si="296"/>
        <v>0</v>
      </c>
      <c r="N542" s="33"/>
      <c r="O542" s="9">
        <f>IF($D542="理科",IF(AND($M542&gt;='高考-分数线'!$C$2,$G542&gt;='高考-分数线'!$D$2),36,IF($G542&gt;='高考-分数线'!$D$2,18,0)),IF($D542="文科",IF(AND($M542&gt;='高考-分数线'!$C$3,$G542&gt;='高考-分数线'!$D$3),36,IF($G542&gt;='高考-分数线'!$D$3,18,0))))</f>
        <v>0</v>
      </c>
      <c r="P542" s="9">
        <f>IF($D542="理科",IF(AND($M542&gt;='高考-分数线'!$C$2,H542&gt;='高考-分数线'!$E$2),36,IF(H542&gt;='高考-分数线'!$E$2,18,0)),IF($D542="文科",IF(AND($M542&gt;='高考-分数线'!$C$3,H542&gt;='高考-分数线'!$E$3),36,IF(H542&gt;='高考-分数线'!$E$3,18,0))))</f>
        <v>0</v>
      </c>
      <c r="Q542" s="9">
        <f>IF($D542="理科",IF(AND($M542&gt;='高考-分数线'!$C$2,I542&gt;='高考-分数线'!$F$2),36,IF(I542&gt;='高考-分数线'!$F$2,18,0)),IF($D542="文科",IF(AND($M542&gt;='高考-分数线'!$C$3,I542&gt;='高考-分数线'!$F$3),36,IF(I542&gt;='高考-分数线'!$F$3,18,0))))</f>
        <v>0</v>
      </c>
      <c r="R542" s="9">
        <f>IF($D542="理科",IF(AND($M542&gt;='高考-分数线'!$C$2,J542&gt;='高考-分数线'!$G$2),36,IF(J542&gt;='高考-分数线'!$G$2,18,0)),IF($D542="文科",IF(AND($M542&gt;='高考-分数线'!$C$3,J542&gt;='高考-分数线'!$G$3),36,IF(J542&gt;='高考-分数线'!$G$3,18,0))))</f>
        <v>0</v>
      </c>
      <c r="S542" s="9">
        <f>IF($D542="理科",IF(AND($M542&gt;='高考-分数线'!$C$2,K542&gt;='高考-分数线'!$H$2),36,IF(K542&gt;='高考-分数线'!$H$2,18,0)),IF($D542="文科",IF(AND($M542&gt;='高考-分数线'!$C$3,K542&gt;='高考-分数线'!$H$3),36,IF(K542&gt;='高考-分数线'!$H$3,18,0))))</f>
        <v>0</v>
      </c>
      <c r="T542" s="9">
        <f>IF($D542="理科",IF(AND($M542&gt;='高考-分数线'!$C$2,L542&gt;='高考-分数线'!$I$2),36,IF(L542&gt;='高考-分数线'!$I$2,18,0)),IF($D542="文科",IF(AND($M542&gt;='高考-分数线'!$C$3,L542&gt;='高考-分数线'!$I$3),36,IF(L542&gt;='高考-分数线'!$I$3,18,0))))</f>
        <v>0</v>
      </c>
      <c r="U542" s="33"/>
      <c r="V542" s="54" t="s">
        <v>75</v>
      </c>
      <c r="W542" s="9">
        <f t="shared" si="297"/>
        <v>0</v>
      </c>
      <c r="X542" s="54" t="s">
        <v>80</v>
      </c>
      <c r="Y542" s="9">
        <f t="shared" si="298"/>
        <v>0</v>
      </c>
      <c r="Z542" s="54" t="s">
        <v>89</v>
      </c>
      <c r="AA542" s="9">
        <f t="shared" si="299"/>
        <v>0</v>
      </c>
      <c r="AB542" s="54" t="s">
        <v>123</v>
      </c>
      <c r="AC542" s="9">
        <f t="shared" si="300"/>
        <v>0</v>
      </c>
      <c r="AD542" s="54" t="s">
        <v>111</v>
      </c>
      <c r="AE542" s="9">
        <f t="shared" si="301"/>
        <v>0</v>
      </c>
      <c r="AF542" s="54" t="s">
        <v>103</v>
      </c>
      <c r="AG542" s="9">
        <f t="shared" si="302"/>
        <v>0</v>
      </c>
      <c r="AH542" s="9"/>
      <c r="AI542" s="9" t="s">
        <v>73</v>
      </c>
      <c r="AJ542" s="9">
        <f t="shared" si="303"/>
        <v>0</v>
      </c>
      <c r="AK542" s="55" t="s">
        <v>79</v>
      </c>
      <c r="AL542" s="9">
        <f t="shared" si="304"/>
        <v>0</v>
      </c>
      <c r="AM542" s="9" t="s">
        <v>85</v>
      </c>
      <c r="AN542" s="9">
        <f t="shared" si="305"/>
        <v>0</v>
      </c>
      <c r="AO542" s="54" t="s">
        <v>105</v>
      </c>
      <c r="AP542" s="9">
        <f t="shared" si="306"/>
        <v>0</v>
      </c>
      <c r="AQ542" s="54" t="s">
        <v>110</v>
      </c>
      <c r="AR542" s="9">
        <f t="shared" si="307"/>
        <v>0</v>
      </c>
      <c r="AS542" s="54" t="s">
        <v>103</v>
      </c>
      <c r="AT542" s="9">
        <f t="shared" si="308"/>
        <v>0</v>
      </c>
      <c r="AU542" s="9"/>
      <c r="AV542" s="54" t="s">
        <v>73</v>
      </c>
      <c r="AW542" s="9">
        <f t="shared" si="309"/>
        <v>0</v>
      </c>
      <c r="AX542" s="54" t="s">
        <v>132</v>
      </c>
      <c r="AY542" s="9">
        <f t="shared" si="310"/>
        <v>0</v>
      </c>
      <c r="AZ542" s="54" t="s">
        <v>86</v>
      </c>
      <c r="BA542" s="9">
        <f t="shared" si="311"/>
        <v>0</v>
      </c>
      <c r="BB542" s="54" t="s">
        <v>123</v>
      </c>
      <c r="BC542" s="9">
        <f t="shared" si="312"/>
        <v>0</v>
      </c>
      <c r="BD542" s="54" t="s">
        <v>128</v>
      </c>
      <c r="BE542" s="9">
        <f t="shared" si="313"/>
        <v>0</v>
      </c>
      <c r="BF542" s="54" t="s">
        <v>126</v>
      </c>
      <c r="BG542" s="9">
        <f t="shared" si="314"/>
        <v>0</v>
      </c>
      <c r="BH542" s="9"/>
      <c r="BI542" s="54" t="s">
        <v>73</v>
      </c>
      <c r="BJ542" s="9">
        <f t="shared" si="315"/>
        <v>0</v>
      </c>
      <c r="BK542" s="55" t="s">
        <v>132</v>
      </c>
      <c r="BL542" s="9">
        <f t="shared" si="316"/>
        <v>0</v>
      </c>
      <c r="BM542" s="54" t="s">
        <v>86</v>
      </c>
      <c r="BN542" s="9">
        <f t="shared" si="317"/>
        <v>0</v>
      </c>
      <c r="BO542" s="54" t="s">
        <v>123</v>
      </c>
      <c r="BP542" s="9">
        <f t="shared" si="318"/>
        <v>0</v>
      </c>
      <c r="BQ542" s="54" t="s">
        <v>128</v>
      </c>
      <c r="BR542" s="9">
        <f t="shared" si="319"/>
        <v>0</v>
      </c>
      <c r="BS542" s="54" t="s">
        <v>126</v>
      </c>
      <c r="BT542" s="9">
        <f t="shared" si="320"/>
        <v>0</v>
      </c>
      <c r="BU542" s="9"/>
      <c r="BV542" s="54" t="s">
        <v>75</v>
      </c>
      <c r="BW542" s="9">
        <f t="shared" si="321"/>
        <v>0</v>
      </c>
      <c r="BX542" s="55" t="s">
        <v>139</v>
      </c>
      <c r="BY542" s="9">
        <f t="shared" si="322"/>
        <v>0</v>
      </c>
      <c r="BZ542" s="54" t="s">
        <v>89</v>
      </c>
      <c r="CA542" s="9">
        <f t="shared" si="323"/>
        <v>0</v>
      </c>
      <c r="CB542" s="54" t="s">
        <v>123</v>
      </c>
      <c r="CC542" s="9">
        <f t="shared" si="324"/>
        <v>0</v>
      </c>
      <c r="CD542" s="54" t="s">
        <v>111</v>
      </c>
      <c r="CE542" s="9">
        <f t="shared" si="325"/>
        <v>0</v>
      </c>
      <c r="CF542" s="54" t="s">
        <v>126</v>
      </c>
      <c r="CG542" s="9">
        <f t="shared" si="326"/>
        <v>0</v>
      </c>
      <c r="CH542" s="9"/>
      <c r="CI542" s="54" t="s">
        <v>75</v>
      </c>
      <c r="CJ542" s="9">
        <f t="shared" si="327"/>
        <v>0</v>
      </c>
      <c r="CK542" s="55" t="s">
        <v>139</v>
      </c>
      <c r="CL542" s="9">
        <f t="shared" si="328"/>
        <v>0</v>
      </c>
      <c r="CM542" s="54" t="s">
        <v>89</v>
      </c>
      <c r="CN542" s="9">
        <f t="shared" si="329"/>
        <v>0</v>
      </c>
      <c r="CO542" s="54" t="s">
        <v>123</v>
      </c>
      <c r="CP542" s="9">
        <f t="shared" si="330"/>
        <v>0</v>
      </c>
      <c r="CQ542" s="54" t="s">
        <v>111</v>
      </c>
      <c r="CR542" s="9">
        <f t="shared" si="331"/>
        <v>0</v>
      </c>
      <c r="CS542" s="54" t="s">
        <v>126</v>
      </c>
      <c r="CT542" s="9">
        <f t="shared" si="332"/>
        <v>0</v>
      </c>
    </row>
    <row r="543" spans="1:98" x14ac:dyDescent="0.15">
      <c r="A543" s="33" t="s">
        <v>1225</v>
      </c>
      <c r="B543" s="34" t="s">
        <v>1226</v>
      </c>
      <c r="C543" s="35" t="s">
        <v>170</v>
      </c>
      <c r="D543" s="35" t="s">
        <v>52</v>
      </c>
      <c r="E543" s="9"/>
      <c r="F543" s="36"/>
      <c r="G543" s="33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4">
        <f t="shared" si="296"/>
        <v>0</v>
      </c>
      <c r="N543" s="33"/>
      <c r="O543" s="9">
        <f>IF($D543="理科",IF(AND($M543&gt;='高考-分数线'!$C$2,$G543&gt;='高考-分数线'!$D$2),36,IF($G543&gt;='高考-分数线'!$D$2,18,0)),IF($D543="文科",IF(AND($M543&gt;='高考-分数线'!$C$3,$G543&gt;='高考-分数线'!$D$3),36,IF($G543&gt;='高考-分数线'!$D$3,18,0))))</f>
        <v>0</v>
      </c>
      <c r="P543" s="9">
        <f>IF($D543="理科",IF(AND($M543&gt;='高考-分数线'!$C$2,H543&gt;='高考-分数线'!$E$2),36,IF(H543&gt;='高考-分数线'!$E$2,18,0)),IF($D543="文科",IF(AND($M543&gt;='高考-分数线'!$C$3,H543&gt;='高考-分数线'!$E$3),36,IF(H543&gt;='高考-分数线'!$E$3,18,0))))</f>
        <v>0</v>
      </c>
      <c r="Q543" s="9">
        <f>IF($D543="理科",IF(AND($M543&gt;='高考-分数线'!$C$2,I543&gt;='高考-分数线'!$F$2),36,IF(I543&gt;='高考-分数线'!$F$2,18,0)),IF($D543="文科",IF(AND($M543&gt;='高考-分数线'!$C$3,I543&gt;='高考-分数线'!$F$3),36,IF(I543&gt;='高考-分数线'!$F$3,18,0))))</f>
        <v>0</v>
      </c>
      <c r="R543" s="9">
        <f>IF($D543="理科",IF(AND($M543&gt;='高考-分数线'!$C$2,J543&gt;='高考-分数线'!$G$2),36,IF(J543&gt;='高考-分数线'!$G$2,18,0)),IF($D543="文科",IF(AND($M543&gt;='高考-分数线'!$C$3,J543&gt;='高考-分数线'!$G$3),36,IF(J543&gt;='高考-分数线'!$G$3,18,0))))</f>
        <v>0</v>
      </c>
      <c r="S543" s="9">
        <f>IF($D543="理科",IF(AND($M543&gt;='高考-分数线'!$C$2,K543&gt;='高考-分数线'!$H$2),36,IF(K543&gt;='高考-分数线'!$H$2,18,0)),IF($D543="文科",IF(AND($M543&gt;='高考-分数线'!$C$3,K543&gt;='高考-分数线'!$H$3),36,IF(K543&gt;='高考-分数线'!$H$3,18,0))))</f>
        <v>0</v>
      </c>
      <c r="T543" s="9">
        <f>IF($D543="理科",IF(AND($M543&gt;='高考-分数线'!$C$2,L543&gt;='高考-分数线'!$I$2),36,IF(L543&gt;='高考-分数线'!$I$2,18,0)),IF($D543="文科",IF(AND($M543&gt;='高考-分数线'!$C$3,L543&gt;='高考-分数线'!$I$3),36,IF(L543&gt;='高考-分数线'!$I$3,18,0))))</f>
        <v>0</v>
      </c>
      <c r="U543" s="33"/>
      <c r="V543" s="54" t="s">
        <v>78</v>
      </c>
      <c r="W543" s="9">
        <f t="shared" si="297"/>
        <v>0</v>
      </c>
      <c r="X543" s="54" t="s">
        <v>79</v>
      </c>
      <c r="Y543" s="9">
        <f t="shared" si="298"/>
        <v>0</v>
      </c>
      <c r="Z543" s="54" t="s">
        <v>86</v>
      </c>
      <c r="AA543" s="9">
        <f t="shared" si="299"/>
        <v>0</v>
      </c>
      <c r="AB543" s="54" t="s">
        <v>105</v>
      </c>
      <c r="AC543" s="9">
        <f t="shared" si="300"/>
        <v>0</v>
      </c>
      <c r="AD543" s="54" t="s">
        <v>110</v>
      </c>
      <c r="AE543" s="9">
        <f t="shared" si="301"/>
        <v>0</v>
      </c>
      <c r="AF543" s="54" t="s">
        <v>112</v>
      </c>
      <c r="AG543" s="9">
        <f t="shared" si="302"/>
        <v>0</v>
      </c>
      <c r="AH543" s="9"/>
      <c r="AI543" s="9" t="s">
        <v>73</v>
      </c>
      <c r="AJ543" s="9">
        <f t="shared" si="303"/>
        <v>0</v>
      </c>
      <c r="AK543" s="55" t="s">
        <v>84</v>
      </c>
      <c r="AL543" s="9">
        <f t="shared" si="304"/>
        <v>0</v>
      </c>
      <c r="AM543" s="9" t="s">
        <v>85</v>
      </c>
      <c r="AN543" s="9">
        <f t="shared" si="305"/>
        <v>0</v>
      </c>
      <c r="AO543" s="54" t="s">
        <v>105</v>
      </c>
      <c r="AP543" s="9">
        <f t="shared" si="306"/>
        <v>0</v>
      </c>
      <c r="AQ543" s="54" t="s">
        <v>111</v>
      </c>
      <c r="AR543" s="9">
        <f t="shared" si="307"/>
        <v>0</v>
      </c>
      <c r="AS543" s="54" t="s">
        <v>103</v>
      </c>
      <c r="AT543" s="9">
        <f t="shared" si="308"/>
        <v>0</v>
      </c>
      <c r="AU543" s="9"/>
      <c r="AV543" s="54" t="s">
        <v>76</v>
      </c>
      <c r="AW543" s="9">
        <f t="shared" si="309"/>
        <v>0</v>
      </c>
      <c r="AX543" s="54" t="s">
        <v>84</v>
      </c>
      <c r="AY543" s="9">
        <f t="shared" si="310"/>
        <v>0</v>
      </c>
      <c r="AZ543" s="54" t="s">
        <v>89</v>
      </c>
      <c r="BA543" s="9">
        <f t="shared" si="311"/>
        <v>0</v>
      </c>
      <c r="BB543" s="54" t="s">
        <v>123</v>
      </c>
      <c r="BC543" s="9">
        <f t="shared" si="312"/>
        <v>0</v>
      </c>
      <c r="BD543" s="54" t="s">
        <v>133</v>
      </c>
      <c r="BE543" s="9">
        <f t="shared" si="313"/>
        <v>0</v>
      </c>
      <c r="BF543" s="54" t="s">
        <v>103</v>
      </c>
      <c r="BG543" s="9">
        <f t="shared" si="314"/>
        <v>0</v>
      </c>
      <c r="BH543" s="9"/>
      <c r="BI543" s="54" t="s">
        <v>76</v>
      </c>
      <c r="BJ543" s="9">
        <f t="shared" si="315"/>
        <v>0</v>
      </c>
      <c r="BK543" s="55" t="s">
        <v>84</v>
      </c>
      <c r="BL543" s="9">
        <f t="shared" si="316"/>
        <v>0</v>
      </c>
      <c r="BM543" s="54" t="s">
        <v>89</v>
      </c>
      <c r="BN543" s="9">
        <f t="shared" si="317"/>
        <v>0</v>
      </c>
      <c r="BO543" s="54" t="s">
        <v>123</v>
      </c>
      <c r="BP543" s="9">
        <f t="shared" si="318"/>
        <v>0</v>
      </c>
      <c r="BQ543" s="54" t="s">
        <v>133</v>
      </c>
      <c r="BR543" s="9">
        <f t="shared" si="319"/>
        <v>0</v>
      </c>
      <c r="BS543" s="54" t="s">
        <v>103</v>
      </c>
      <c r="BT543" s="9">
        <f t="shared" si="320"/>
        <v>0</v>
      </c>
      <c r="BU543" s="9"/>
      <c r="BV543" s="54" t="s">
        <v>74</v>
      </c>
      <c r="BW543" s="9">
        <f t="shared" si="321"/>
        <v>0</v>
      </c>
      <c r="BX543" s="55" t="s">
        <v>139</v>
      </c>
      <c r="BY543" s="9">
        <f t="shared" si="322"/>
        <v>0</v>
      </c>
      <c r="BZ543" s="54" t="s">
        <v>86</v>
      </c>
      <c r="CA543" s="9">
        <f t="shared" si="323"/>
        <v>0</v>
      </c>
      <c r="CB543" s="54" t="s">
        <v>123</v>
      </c>
      <c r="CC543" s="9">
        <f t="shared" si="324"/>
        <v>0</v>
      </c>
      <c r="CD543" s="54" t="s">
        <v>111</v>
      </c>
      <c r="CE543" s="9">
        <f t="shared" si="325"/>
        <v>0</v>
      </c>
      <c r="CF543" s="54" t="s">
        <v>126</v>
      </c>
      <c r="CG543" s="9">
        <f t="shared" si="326"/>
        <v>0</v>
      </c>
      <c r="CH543" s="9"/>
      <c r="CI543" s="54" t="s">
        <v>74</v>
      </c>
      <c r="CJ543" s="9">
        <f t="shared" si="327"/>
        <v>0</v>
      </c>
      <c r="CK543" s="55" t="s">
        <v>139</v>
      </c>
      <c r="CL543" s="9">
        <f t="shared" si="328"/>
        <v>0</v>
      </c>
      <c r="CM543" s="54" t="s">
        <v>86</v>
      </c>
      <c r="CN543" s="9">
        <f t="shared" si="329"/>
        <v>0</v>
      </c>
      <c r="CO543" s="54" t="s">
        <v>123</v>
      </c>
      <c r="CP543" s="9">
        <f t="shared" si="330"/>
        <v>0</v>
      </c>
      <c r="CQ543" s="54" t="s">
        <v>111</v>
      </c>
      <c r="CR543" s="9">
        <f t="shared" si="331"/>
        <v>0</v>
      </c>
      <c r="CS543" s="54" t="s">
        <v>126</v>
      </c>
      <c r="CT543" s="9">
        <f t="shared" si="332"/>
        <v>0</v>
      </c>
    </row>
    <row r="544" spans="1:98" x14ac:dyDescent="0.15">
      <c r="A544" s="33" t="s">
        <v>1227</v>
      </c>
      <c r="B544" s="34" t="s">
        <v>1228</v>
      </c>
      <c r="C544" s="35" t="s">
        <v>170</v>
      </c>
      <c r="D544" s="35" t="s">
        <v>52</v>
      </c>
      <c r="E544" s="9"/>
      <c r="F544" s="36"/>
      <c r="G544" s="33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4">
        <f t="shared" si="296"/>
        <v>0</v>
      </c>
      <c r="N544" s="33"/>
      <c r="O544" s="9">
        <f>IF($D544="理科",IF(AND($M544&gt;='高考-分数线'!$C$2,$G544&gt;='高考-分数线'!$D$2),36,IF($G544&gt;='高考-分数线'!$D$2,18,0)),IF($D544="文科",IF(AND($M544&gt;='高考-分数线'!$C$3,$G544&gt;='高考-分数线'!$D$3),36,IF($G544&gt;='高考-分数线'!$D$3,18,0))))</f>
        <v>0</v>
      </c>
      <c r="P544" s="9">
        <f>IF($D544="理科",IF(AND($M544&gt;='高考-分数线'!$C$2,H544&gt;='高考-分数线'!$E$2),36,IF(H544&gt;='高考-分数线'!$E$2,18,0)),IF($D544="文科",IF(AND($M544&gt;='高考-分数线'!$C$3,H544&gt;='高考-分数线'!$E$3),36,IF(H544&gt;='高考-分数线'!$E$3,18,0))))</f>
        <v>0</v>
      </c>
      <c r="Q544" s="9">
        <f>IF($D544="理科",IF(AND($M544&gt;='高考-分数线'!$C$2,I544&gt;='高考-分数线'!$F$2),36,IF(I544&gt;='高考-分数线'!$F$2,18,0)),IF($D544="文科",IF(AND($M544&gt;='高考-分数线'!$C$3,I544&gt;='高考-分数线'!$F$3),36,IF(I544&gt;='高考-分数线'!$F$3,18,0))))</f>
        <v>0</v>
      </c>
      <c r="R544" s="9">
        <f>IF($D544="理科",IF(AND($M544&gt;='高考-分数线'!$C$2,J544&gt;='高考-分数线'!$G$2),36,IF(J544&gt;='高考-分数线'!$G$2,18,0)),IF($D544="文科",IF(AND($M544&gt;='高考-分数线'!$C$3,J544&gt;='高考-分数线'!$G$3),36,IF(J544&gt;='高考-分数线'!$G$3,18,0))))</f>
        <v>0</v>
      </c>
      <c r="S544" s="9">
        <f>IF($D544="理科",IF(AND($M544&gt;='高考-分数线'!$C$2,K544&gt;='高考-分数线'!$H$2),36,IF(K544&gt;='高考-分数线'!$H$2,18,0)),IF($D544="文科",IF(AND($M544&gt;='高考-分数线'!$C$3,K544&gt;='高考-分数线'!$H$3),36,IF(K544&gt;='高考-分数线'!$H$3,18,0))))</f>
        <v>0</v>
      </c>
      <c r="T544" s="9">
        <f>IF($D544="理科",IF(AND($M544&gt;='高考-分数线'!$C$2,L544&gt;='高考-分数线'!$I$2),36,IF(L544&gt;='高考-分数线'!$I$2,18,0)),IF($D544="文科",IF(AND($M544&gt;='高考-分数线'!$C$3,L544&gt;='高考-分数线'!$I$3),36,IF(L544&gt;='高考-分数线'!$I$3,18,0))))</f>
        <v>0</v>
      </c>
      <c r="U544" s="33"/>
      <c r="V544" s="54" t="s">
        <v>73</v>
      </c>
      <c r="W544" s="9">
        <f t="shared" si="297"/>
        <v>0</v>
      </c>
      <c r="X544" s="54" t="s">
        <v>80</v>
      </c>
      <c r="Y544" s="9">
        <f t="shared" si="298"/>
        <v>0</v>
      </c>
      <c r="Z544" s="54" t="s">
        <v>89</v>
      </c>
      <c r="AA544" s="9">
        <f t="shared" si="299"/>
        <v>0</v>
      </c>
      <c r="AB544" s="54" t="s">
        <v>123</v>
      </c>
      <c r="AC544" s="9">
        <f t="shared" si="300"/>
        <v>0</v>
      </c>
      <c r="AD544" s="54" t="s">
        <v>110</v>
      </c>
      <c r="AE544" s="9">
        <f t="shared" si="301"/>
        <v>0</v>
      </c>
      <c r="AF544" s="54" t="s">
        <v>103</v>
      </c>
      <c r="AG544" s="9">
        <f t="shared" si="302"/>
        <v>0</v>
      </c>
      <c r="AH544" s="9"/>
      <c r="AI544" s="9" t="s">
        <v>75</v>
      </c>
      <c r="AJ544" s="9">
        <f t="shared" si="303"/>
        <v>0</v>
      </c>
      <c r="AK544" s="55" t="s">
        <v>81</v>
      </c>
      <c r="AL544" s="9">
        <f t="shared" si="304"/>
        <v>0</v>
      </c>
      <c r="AM544" s="9" t="s">
        <v>89</v>
      </c>
      <c r="AN544" s="9">
        <f t="shared" si="305"/>
        <v>0</v>
      </c>
      <c r="AO544" s="54" t="s">
        <v>123</v>
      </c>
      <c r="AP544" s="9">
        <f t="shared" si="306"/>
        <v>0</v>
      </c>
      <c r="AQ544" s="54" t="s">
        <v>110</v>
      </c>
      <c r="AR544" s="9">
        <f t="shared" si="307"/>
        <v>0</v>
      </c>
      <c r="AS544" s="54" t="s">
        <v>127</v>
      </c>
      <c r="AT544" s="9">
        <f t="shared" si="308"/>
        <v>0</v>
      </c>
      <c r="AU544" s="9"/>
      <c r="AV544" s="54" t="s">
        <v>75</v>
      </c>
      <c r="AW544" s="9">
        <f t="shared" si="309"/>
        <v>0</v>
      </c>
      <c r="AX544" s="54" t="s">
        <v>84</v>
      </c>
      <c r="AY544" s="9">
        <f t="shared" si="310"/>
        <v>0</v>
      </c>
      <c r="AZ544" s="54" t="s">
        <v>89</v>
      </c>
      <c r="BA544" s="9">
        <f t="shared" si="311"/>
        <v>0</v>
      </c>
      <c r="BB544" s="54" t="s">
        <v>105</v>
      </c>
      <c r="BC544" s="9">
        <f t="shared" si="312"/>
        <v>0</v>
      </c>
      <c r="BD544" s="54" t="s">
        <v>111</v>
      </c>
      <c r="BE544" s="9">
        <f t="shared" si="313"/>
        <v>0</v>
      </c>
      <c r="BF544" s="54" t="s">
        <v>112</v>
      </c>
      <c r="BG544" s="9">
        <f t="shared" si="314"/>
        <v>0</v>
      </c>
      <c r="BH544" s="9"/>
      <c r="BI544" s="54" t="s">
        <v>75</v>
      </c>
      <c r="BJ544" s="9">
        <f t="shared" si="315"/>
        <v>0</v>
      </c>
      <c r="BK544" s="55" t="s">
        <v>84</v>
      </c>
      <c r="BL544" s="9">
        <f t="shared" si="316"/>
        <v>0</v>
      </c>
      <c r="BM544" s="54" t="s">
        <v>89</v>
      </c>
      <c r="BN544" s="9">
        <f t="shared" si="317"/>
        <v>0</v>
      </c>
      <c r="BO544" s="54" t="s">
        <v>105</v>
      </c>
      <c r="BP544" s="9">
        <f t="shared" si="318"/>
        <v>0</v>
      </c>
      <c r="BQ544" s="54" t="s">
        <v>111</v>
      </c>
      <c r="BR544" s="9">
        <f t="shared" si="319"/>
        <v>0</v>
      </c>
      <c r="BS544" s="54" t="s">
        <v>112</v>
      </c>
      <c r="BT544" s="9">
        <f t="shared" si="320"/>
        <v>0</v>
      </c>
      <c r="BU544" s="9"/>
      <c r="BV544" s="54" t="s">
        <v>73</v>
      </c>
      <c r="BW544" s="9">
        <f t="shared" si="321"/>
        <v>0</v>
      </c>
      <c r="BX544" s="55" t="s">
        <v>84</v>
      </c>
      <c r="BY544" s="9">
        <f t="shared" si="322"/>
        <v>0</v>
      </c>
      <c r="BZ544" s="54" t="s">
        <v>85</v>
      </c>
      <c r="CA544" s="9">
        <f t="shared" si="323"/>
        <v>0</v>
      </c>
      <c r="CB544" s="54" t="s">
        <v>105</v>
      </c>
      <c r="CC544" s="9">
        <f t="shared" si="324"/>
        <v>0</v>
      </c>
      <c r="CD544" s="54" t="s">
        <v>108</v>
      </c>
      <c r="CE544" s="9">
        <f t="shared" si="325"/>
        <v>0</v>
      </c>
      <c r="CF544" s="54" t="s">
        <v>112</v>
      </c>
      <c r="CG544" s="9">
        <f t="shared" si="326"/>
        <v>0</v>
      </c>
      <c r="CH544" s="9"/>
      <c r="CI544" s="54" t="s">
        <v>73</v>
      </c>
      <c r="CJ544" s="9">
        <f t="shared" si="327"/>
        <v>0</v>
      </c>
      <c r="CK544" s="55" t="s">
        <v>84</v>
      </c>
      <c r="CL544" s="9">
        <f t="shared" si="328"/>
        <v>0</v>
      </c>
      <c r="CM544" s="54" t="s">
        <v>85</v>
      </c>
      <c r="CN544" s="9">
        <f t="shared" si="329"/>
        <v>0</v>
      </c>
      <c r="CO544" s="54" t="s">
        <v>105</v>
      </c>
      <c r="CP544" s="9">
        <f t="shared" si="330"/>
        <v>0</v>
      </c>
      <c r="CQ544" s="54" t="s">
        <v>108</v>
      </c>
      <c r="CR544" s="9">
        <f t="shared" si="331"/>
        <v>0</v>
      </c>
      <c r="CS544" s="54" t="s">
        <v>112</v>
      </c>
      <c r="CT544" s="9">
        <f t="shared" si="332"/>
        <v>0</v>
      </c>
    </row>
    <row r="545" spans="1:98" x14ac:dyDescent="0.15">
      <c r="A545" s="33" t="s">
        <v>1229</v>
      </c>
      <c r="B545" s="34" t="s">
        <v>1230</v>
      </c>
      <c r="C545" s="35" t="s">
        <v>170</v>
      </c>
      <c r="D545" s="35" t="s">
        <v>52</v>
      </c>
      <c r="E545" s="9"/>
      <c r="F545" s="36"/>
      <c r="G545" s="33">
        <v>0</v>
      </c>
      <c r="H545" s="9">
        <v>0</v>
      </c>
      <c r="I545" s="9">
        <v>0</v>
      </c>
      <c r="J545" s="9">
        <v>0</v>
      </c>
      <c r="K545" s="9">
        <v>0</v>
      </c>
      <c r="L545" s="9">
        <v>0</v>
      </c>
      <c r="M545" s="4">
        <f t="shared" si="296"/>
        <v>0</v>
      </c>
      <c r="N545" s="33"/>
      <c r="O545" s="9">
        <f>IF($D545="理科",IF(AND($M545&gt;='高考-分数线'!$C$2,$G545&gt;='高考-分数线'!$D$2),36,IF($G545&gt;='高考-分数线'!$D$2,18,0)),IF($D545="文科",IF(AND($M545&gt;='高考-分数线'!$C$3,$G545&gt;='高考-分数线'!$D$3),36,IF($G545&gt;='高考-分数线'!$D$3,18,0))))</f>
        <v>0</v>
      </c>
      <c r="P545" s="9">
        <f>IF($D545="理科",IF(AND($M545&gt;='高考-分数线'!$C$2,H545&gt;='高考-分数线'!$E$2),36,IF(H545&gt;='高考-分数线'!$E$2,18,0)),IF($D545="文科",IF(AND($M545&gt;='高考-分数线'!$C$3,H545&gt;='高考-分数线'!$E$3),36,IF(H545&gt;='高考-分数线'!$E$3,18,0))))</f>
        <v>0</v>
      </c>
      <c r="Q545" s="9">
        <f>IF($D545="理科",IF(AND($M545&gt;='高考-分数线'!$C$2,I545&gt;='高考-分数线'!$F$2),36,IF(I545&gt;='高考-分数线'!$F$2,18,0)),IF($D545="文科",IF(AND($M545&gt;='高考-分数线'!$C$3,I545&gt;='高考-分数线'!$F$3),36,IF(I545&gt;='高考-分数线'!$F$3,18,0))))</f>
        <v>0</v>
      </c>
      <c r="R545" s="9">
        <f>IF($D545="理科",IF(AND($M545&gt;='高考-分数线'!$C$2,J545&gt;='高考-分数线'!$G$2),36,IF(J545&gt;='高考-分数线'!$G$2,18,0)),IF($D545="文科",IF(AND($M545&gt;='高考-分数线'!$C$3,J545&gt;='高考-分数线'!$G$3),36,IF(J545&gt;='高考-分数线'!$G$3,18,0))))</f>
        <v>0</v>
      </c>
      <c r="S545" s="9">
        <f>IF($D545="理科",IF(AND($M545&gt;='高考-分数线'!$C$2,K545&gt;='高考-分数线'!$H$2),36,IF(K545&gt;='高考-分数线'!$H$2,18,0)),IF($D545="文科",IF(AND($M545&gt;='高考-分数线'!$C$3,K545&gt;='高考-分数线'!$H$3),36,IF(K545&gt;='高考-分数线'!$H$3,18,0))))</f>
        <v>0</v>
      </c>
      <c r="T545" s="9">
        <f>IF($D545="理科",IF(AND($M545&gt;='高考-分数线'!$C$2,L545&gt;='高考-分数线'!$I$2),36,IF(L545&gt;='高考-分数线'!$I$2,18,0)),IF($D545="文科",IF(AND($M545&gt;='高考-分数线'!$C$3,L545&gt;='高考-分数线'!$I$3),36,IF(L545&gt;='高考-分数线'!$I$3,18,0))))</f>
        <v>0</v>
      </c>
      <c r="U545" s="33"/>
      <c r="V545" s="54" t="s">
        <v>75</v>
      </c>
      <c r="W545" s="9">
        <f t="shared" si="297"/>
        <v>0</v>
      </c>
      <c r="X545" s="54" t="s">
        <v>81</v>
      </c>
      <c r="Y545" s="9">
        <f t="shared" si="298"/>
        <v>0</v>
      </c>
      <c r="Z545" s="54" t="s">
        <v>87</v>
      </c>
      <c r="AA545" s="9">
        <f t="shared" si="299"/>
        <v>0</v>
      </c>
      <c r="AB545" s="54" t="s">
        <v>105</v>
      </c>
      <c r="AC545" s="9">
        <f t="shared" si="300"/>
        <v>0</v>
      </c>
      <c r="AD545" s="54" t="s">
        <v>111</v>
      </c>
      <c r="AE545" s="9">
        <f t="shared" si="301"/>
        <v>0</v>
      </c>
      <c r="AF545" s="54" t="s">
        <v>103</v>
      </c>
      <c r="AG545" s="9">
        <f t="shared" si="302"/>
        <v>0</v>
      </c>
      <c r="AH545" s="9"/>
      <c r="AI545" s="9" t="s">
        <v>77</v>
      </c>
      <c r="AJ545" s="9">
        <f t="shared" si="303"/>
        <v>0</v>
      </c>
      <c r="AK545" s="55" t="s">
        <v>80</v>
      </c>
      <c r="AL545" s="9">
        <f t="shared" si="304"/>
        <v>0</v>
      </c>
      <c r="AM545" s="9" t="s">
        <v>90</v>
      </c>
      <c r="AN545" s="9">
        <f t="shared" si="305"/>
        <v>0</v>
      </c>
      <c r="AO545" s="54" t="s">
        <v>123</v>
      </c>
      <c r="AP545" s="9">
        <f t="shared" si="306"/>
        <v>0</v>
      </c>
      <c r="AQ545" s="54" t="s">
        <v>110</v>
      </c>
      <c r="AR545" s="9">
        <f t="shared" si="307"/>
        <v>0</v>
      </c>
      <c r="AS545" s="54" t="s">
        <v>112</v>
      </c>
      <c r="AT545" s="9">
        <f t="shared" si="308"/>
        <v>0</v>
      </c>
      <c r="AU545" s="9"/>
      <c r="AV545" s="54" t="s">
        <v>73</v>
      </c>
      <c r="AW545" s="9">
        <f t="shared" si="309"/>
        <v>0</v>
      </c>
      <c r="AX545" s="54" t="s">
        <v>132</v>
      </c>
      <c r="AY545" s="9">
        <f t="shared" si="310"/>
        <v>0</v>
      </c>
      <c r="AZ545" s="54" t="s">
        <v>86</v>
      </c>
      <c r="BA545" s="9">
        <f t="shared" si="311"/>
        <v>0</v>
      </c>
      <c r="BB545" s="54" t="s">
        <v>123</v>
      </c>
      <c r="BC545" s="9">
        <f t="shared" si="312"/>
        <v>0</v>
      </c>
      <c r="BD545" s="54" t="s">
        <v>133</v>
      </c>
      <c r="BE545" s="9">
        <f t="shared" si="313"/>
        <v>0</v>
      </c>
      <c r="BF545" s="54" t="s">
        <v>103</v>
      </c>
      <c r="BG545" s="9">
        <f t="shared" si="314"/>
        <v>0</v>
      </c>
      <c r="BH545" s="9"/>
      <c r="BI545" s="54" t="s">
        <v>73</v>
      </c>
      <c r="BJ545" s="9">
        <f t="shared" si="315"/>
        <v>0</v>
      </c>
      <c r="BK545" s="55" t="s">
        <v>132</v>
      </c>
      <c r="BL545" s="9">
        <f t="shared" si="316"/>
        <v>0</v>
      </c>
      <c r="BM545" s="54" t="s">
        <v>86</v>
      </c>
      <c r="BN545" s="9">
        <f t="shared" si="317"/>
        <v>0</v>
      </c>
      <c r="BO545" s="54" t="s">
        <v>123</v>
      </c>
      <c r="BP545" s="9">
        <f t="shared" si="318"/>
        <v>0</v>
      </c>
      <c r="BQ545" s="54" t="s">
        <v>133</v>
      </c>
      <c r="BR545" s="9">
        <f t="shared" si="319"/>
        <v>0</v>
      </c>
      <c r="BS545" s="54" t="s">
        <v>103</v>
      </c>
      <c r="BT545" s="9">
        <f t="shared" si="320"/>
        <v>0</v>
      </c>
      <c r="BU545" s="9"/>
      <c r="BV545" s="54" t="s">
        <v>75</v>
      </c>
      <c r="BW545" s="9">
        <f t="shared" si="321"/>
        <v>0</v>
      </c>
      <c r="BX545" s="55" t="s">
        <v>139</v>
      </c>
      <c r="BY545" s="9">
        <f t="shared" si="322"/>
        <v>0</v>
      </c>
      <c r="BZ545" s="54" t="s">
        <v>89</v>
      </c>
      <c r="CA545" s="9">
        <f t="shared" si="323"/>
        <v>0</v>
      </c>
      <c r="CB545" s="54" t="s">
        <v>123</v>
      </c>
      <c r="CC545" s="9">
        <f t="shared" si="324"/>
        <v>0</v>
      </c>
      <c r="CD545" s="54" t="s">
        <v>111</v>
      </c>
      <c r="CE545" s="9">
        <f t="shared" si="325"/>
        <v>0</v>
      </c>
      <c r="CF545" s="54" t="s">
        <v>126</v>
      </c>
      <c r="CG545" s="9">
        <f t="shared" si="326"/>
        <v>0</v>
      </c>
      <c r="CH545" s="9"/>
      <c r="CI545" s="54" t="s">
        <v>75</v>
      </c>
      <c r="CJ545" s="9">
        <f t="shared" si="327"/>
        <v>0</v>
      </c>
      <c r="CK545" s="55" t="s">
        <v>139</v>
      </c>
      <c r="CL545" s="9">
        <f t="shared" si="328"/>
        <v>0</v>
      </c>
      <c r="CM545" s="54" t="s">
        <v>89</v>
      </c>
      <c r="CN545" s="9">
        <f t="shared" si="329"/>
        <v>0</v>
      </c>
      <c r="CO545" s="54" t="s">
        <v>123</v>
      </c>
      <c r="CP545" s="9">
        <f t="shared" si="330"/>
        <v>0</v>
      </c>
      <c r="CQ545" s="54" t="s">
        <v>111</v>
      </c>
      <c r="CR545" s="9">
        <f t="shared" si="331"/>
        <v>0</v>
      </c>
      <c r="CS545" s="54" t="s">
        <v>126</v>
      </c>
      <c r="CT545" s="9">
        <f t="shared" si="332"/>
        <v>0</v>
      </c>
    </row>
    <row r="546" spans="1:98" x14ac:dyDescent="0.15">
      <c r="A546" s="33" t="s">
        <v>1231</v>
      </c>
      <c r="B546" s="34" t="s">
        <v>1232</v>
      </c>
      <c r="C546" s="35" t="s">
        <v>170</v>
      </c>
      <c r="D546" s="35" t="s">
        <v>52</v>
      </c>
      <c r="E546" s="9"/>
      <c r="F546" s="36"/>
      <c r="G546" s="33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4">
        <f t="shared" si="296"/>
        <v>0</v>
      </c>
      <c r="N546" s="33"/>
      <c r="O546" s="9">
        <f>IF($D546="理科",IF(AND($M546&gt;='高考-分数线'!$C$2,$G546&gt;='高考-分数线'!$D$2),36,IF($G546&gt;='高考-分数线'!$D$2,18,0)),IF($D546="文科",IF(AND($M546&gt;='高考-分数线'!$C$3,$G546&gt;='高考-分数线'!$D$3),36,IF($G546&gt;='高考-分数线'!$D$3,18,0))))</f>
        <v>0</v>
      </c>
      <c r="P546" s="9">
        <f>IF($D546="理科",IF(AND($M546&gt;='高考-分数线'!$C$2,H546&gt;='高考-分数线'!$E$2),36,IF(H546&gt;='高考-分数线'!$E$2,18,0)),IF($D546="文科",IF(AND($M546&gt;='高考-分数线'!$C$3,H546&gt;='高考-分数线'!$E$3),36,IF(H546&gt;='高考-分数线'!$E$3,18,0))))</f>
        <v>0</v>
      </c>
      <c r="Q546" s="9">
        <f>IF($D546="理科",IF(AND($M546&gt;='高考-分数线'!$C$2,I546&gt;='高考-分数线'!$F$2),36,IF(I546&gt;='高考-分数线'!$F$2,18,0)),IF($D546="文科",IF(AND($M546&gt;='高考-分数线'!$C$3,I546&gt;='高考-分数线'!$F$3),36,IF(I546&gt;='高考-分数线'!$F$3,18,0))))</f>
        <v>0</v>
      </c>
      <c r="R546" s="9">
        <f>IF($D546="理科",IF(AND($M546&gt;='高考-分数线'!$C$2,J546&gt;='高考-分数线'!$G$2),36,IF(J546&gt;='高考-分数线'!$G$2,18,0)),IF($D546="文科",IF(AND($M546&gt;='高考-分数线'!$C$3,J546&gt;='高考-分数线'!$G$3),36,IF(J546&gt;='高考-分数线'!$G$3,18,0))))</f>
        <v>0</v>
      </c>
      <c r="S546" s="9">
        <f>IF($D546="理科",IF(AND($M546&gt;='高考-分数线'!$C$2,K546&gt;='高考-分数线'!$H$2),36,IF(K546&gt;='高考-分数线'!$H$2,18,0)),IF($D546="文科",IF(AND($M546&gt;='高考-分数线'!$C$3,K546&gt;='高考-分数线'!$H$3),36,IF(K546&gt;='高考-分数线'!$H$3,18,0))))</f>
        <v>0</v>
      </c>
      <c r="T546" s="9">
        <f>IF($D546="理科",IF(AND($M546&gt;='高考-分数线'!$C$2,L546&gt;='高考-分数线'!$I$2),36,IF(L546&gt;='高考-分数线'!$I$2,18,0)),IF($D546="文科",IF(AND($M546&gt;='高考-分数线'!$C$3,L546&gt;='高考-分数线'!$I$3),36,IF(L546&gt;='高考-分数线'!$I$3,18,0))))</f>
        <v>0</v>
      </c>
      <c r="U546" s="33"/>
      <c r="V546" s="54" t="s">
        <v>75</v>
      </c>
      <c r="W546" s="9">
        <f t="shared" si="297"/>
        <v>0</v>
      </c>
      <c r="X546" s="54" t="s">
        <v>81</v>
      </c>
      <c r="Y546" s="9">
        <f t="shared" si="298"/>
        <v>0</v>
      </c>
      <c r="Z546" s="54" t="s">
        <v>87</v>
      </c>
      <c r="AA546" s="9">
        <f t="shared" si="299"/>
        <v>0</v>
      </c>
      <c r="AB546" s="54" t="s">
        <v>105</v>
      </c>
      <c r="AC546" s="9">
        <f t="shared" si="300"/>
        <v>0</v>
      </c>
      <c r="AD546" s="54" t="s">
        <v>111</v>
      </c>
      <c r="AE546" s="9">
        <f t="shared" si="301"/>
        <v>0</v>
      </c>
      <c r="AF546" s="54" t="s">
        <v>103</v>
      </c>
      <c r="AG546" s="9">
        <f t="shared" si="302"/>
        <v>0</v>
      </c>
      <c r="AH546" s="9"/>
      <c r="AI546" s="9" t="s">
        <v>76</v>
      </c>
      <c r="AJ546" s="9">
        <f t="shared" si="303"/>
        <v>0</v>
      </c>
      <c r="AK546" s="55" t="s">
        <v>80</v>
      </c>
      <c r="AL546" s="9">
        <f t="shared" si="304"/>
        <v>0</v>
      </c>
      <c r="AM546" s="9" t="s">
        <v>89</v>
      </c>
      <c r="AN546" s="9">
        <f t="shared" si="305"/>
        <v>0</v>
      </c>
      <c r="AO546" s="54" t="s">
        <v>123</v>
      </c>
      <c r="AP546" s="9">
        <f t="shared" si="306"/>
        <v>0</v>
      </c>
      <c r="AQ546" s="54" t="s">
        <v>110</v>
      </c>
      <c r="AR546" s="9">
        <f t="shared" si="307"/>
        <v>0</v>
      </c>
      <c r="AS546" s="54" t="s">
        <v>127</v>
      </c>
      <c r="AT546" s="9">
        <f t="shared" si="308"/>
        <v>0</v>
      </c>
      <c r="AU546" s="9"/>
      <c r="AV546" s="54" t="s">
        <v>77</v>
      </c>
      <c r="AW546" s="9">
        <f t="shared" si="309"/>
        <v>0</v>
      </c>
      <c r="AX546" s="54" t="s">
        <v>80</v>
      </c>
      <c r="AY546" s="9">
        <f t="shared" si="310"/>
        <v>0</v>
      </c>
      <c r="AZ546" s="54" t="s">
        <v>90</v>
      </c>
      <c r="BA546" s="9">
        <f t="shared" si="311"/>
        <v>0</v>
      </c>
      <c r="BB546" s="54" t="s">
        <v>123</v>
      </c>
      <c r="BC546" s="9">
        <f t="shared" si="312"/>
        <v>0</v>
      </c>
      <c r="BD546" s="54" t="s">
        <v>133</v>
      </c>
      <c r="BE546" s="9">
        <f t="shared" si="313"/>
        <v>0</v>
      </c>
      <c r="BF546" s="54" t="s">
        <v>103</v>
      </c>
      <c r="BG546" s="9">
        <f t="shared" si="314"/>
        <v>0</v>
      </c>
      <c r="BH546" s="9"/>
      <c r="BI546" s="54" t="s">
        <v>77</v>
      </c>
      <c r="BJ546" s="9">
        <f t="shared" si="315"/>
        <v>0</v>
      </c>
      <c r="BK546" s="55" t="s">
        <v>80</v>
      </c>
      <c r="BL546" s="9">
        <f t="shared" si="316"/>
        <v>0</v>
      </c>
      <c r="BM546" s="54" t="s">
        <v>90</v>
      </c>
      <c r="BN546" s="9">
        <f t="shared" si="317"/>
        <v>0</v>
      </c>
      <c r="BO546" s="54" t="s">
        <v>123</v>
      </c>
      <c r="BP546" s="9">
        <f t="shared" si="318"/>
        <v>0</v>
      </c>
      <c r="BQ546" s="54" t="s">
        <v>133</v>
      </c>
      <c r="BR546" s="9">
        <f t="shared" si="319"/>
        <v>0</v>
      </c>
      <c r="BS546" s="54" t="s">
        <v>103</v>
      </c>
      <c r="BT546" s="9">
        <f t="shared" si="320"/>
        <v>0</v>
      </c>
      <c r="BU546" s="9"/>
      <c r="BV546" s="54" t="s">
        <v>75</v>
      </c>
      <c r="BW546" s="9">
        <f t="shared" si="321"/>
        <v>0</v>
      </c>
      <c r="BX546" s="55" t="s">
        <v>139</v>
      </c>
      <c r="BY546" s="9">
        <f t="shared" si="322"/>
        <v>0</v>
      </c>
      <c r="BZ546" s="54" t="s">
        <v>89</v>
      </c>
      <c r="CA546" s="9">
        <f t="shared" si="323"/>
        <v>0</v>
      </c>
      <c r="CB546" s="54" t="s">
        <v>123</v>
      </c>
      <c r="CC546" s="9">
        <f t="shared" si="324"/>
        <v>0</v>
      </c>
      <c r="CD546" s="54" t="s">
        <v>111</v>
      </c>
      <c r="CE546" s="9">
        <f t="shared" si="325"/>
        <v>0</v>
      </c>
      <c r="CF546" s="54" t="s">
        <v>126</v>
      </c>
      <c r="CG546" s="9">
        <f t="shared" si="326"/>
        <v>0</v>
      </c>
      <c r="CH546" s="9"/>
      <c r="CI546" s="54" t="s">
        <v>75</v>
      </c>
      <c r="CJ546" s="9">
        <f t="shared" si="327"/>
        <v>0</v>
      </c>
      <c r="CK546" s="55" t="s">
        <v>139</v>
      </c>
      <c r="CL546" s="9">
        <f t="shared" si="328"/>
        <v>0</v>
      </c>
      <c r="CM546" s="54" t="s">
        <v>89</v>
      </c>
      <c r="CN546" s="9">
        <f t="shared" si="329"/>
        <v>0</v>
      </c>
      <c r="CO546" s="54" t="s">
        <v>123</v>
      </c>
      <c r="CP546" s="9">
        <f t="shared" si="330"/>
        <v>0</v>
      </c>
      <c r="CQ546" s="54" t="s">
        <v>111</v>
      </c>
      <c r="CR546" s="9">
        <f t="shared" si="331"/>
        <v>0</v>
      </c>
      <c r="CS546" s="54" t="s">
        <v>126</v>
      </c>
      <c r="CT546" s="9">
        <f t="shared" si="332"/>
        <v>0</v>
      </c>
    </row>
    <row r="547" spans="1:98" x14ac:dyDescent="0.15">
      <c r="A547" s="33" t="s">
        <v>1233</v>
      </c>
      <c r="B547" s="34" t="s">
        <v>1234</v>
      </c>
      <c r="C547" s="35" t="s">
        <v>1235</v>
      </c>
      <c r="D547" s="35" t="s">
        <v>51</v>
      </c>
      <c r="E547" s="9"/>
      <c r="F547" s="36"/>
      <c r="G547" s="33">
        <v>106</v>
      </c>
      <c r="H547" s="9">
        <v>94</v>
      </c>
      <c r="I547" s="9">
        <v>111</v>
      </c>
      <c r="J547" s="9">
        <v>52</v>
      </c>
      <c r="K547" s="9">
        <v>51</v>
      </c>
      <c r="L547" s="9">
        <v>57</v>
      </c>
      <c r="M547" s="4">
        <f t="shared" si="296"/>
        <v>471</v>
      </c>
      <c r="N547" s="33" t="s">
        <v>171</v>
      </c>
      <c r="O547" s="9">
        <f>IF($D547="理科",IF(AND($M547&gt;='高考-分数线'!$C$2,$G547&gt;='高考-分数线'!$D$2),36,IF($G547&gt;='高考-分数线'!$D$2,18,0)),IF($D547="文科",IF(AND($M547&gt;='高考-分数线'!$C$3,$G547&gt;='高考-分数线'!$D$3),36,IF($G547&gt;='高考-分数线'!$D$3,18,0))))</f>
        <v>36</v>
      </c>
      <c r="P547" s="9">
        <f>IF($D547="理科",IF(AND($M547&gt;='高考-分数线'!$C$2,H547&gt;='高考-分数线'!$E$2),36,IF(H547&gt;='高考-分数线'!$E$2,18,0)),IF($D547="文科",IF(AND($M547&gt;='高考-分数线'!$C$3,H547&gt;='高考-分数线'!$E$3),36,IF(H547&gt;='高考-分数线'!$E$3,18,0))))</f>
        <v>36</v>
      </c>
      <c r="Q547" s="9">
        <f>IF($D547="理科",IF(AND($M547&gt;='高考-分数线'!$C$2,I547&gt;='高考-分数线'!$F$2),36,IF(I547&gt;='高考-分数线'!$F$2,18,0)),IF($D547="文科",IF(AND($M547&gt;='高考-分数线'!$C$3,I547&gt;='高考-分数线'!$F$3),36,IF(I547&gt;='高考-分数线'!$F$3,18,0))))</f>
        <v>36</v>
      </c>
      <c r="R547" s="9">
        <f>IF($D547="理科",IF(AND($M547&gt;='高考-分数线'!$C$2,J547&gt;='高考-分数线'!$G$2),36,IF(J547&gt;='高考-分数线'!$G$2,18,0)),IF($D547="文科",IF(AND($M547&gt;='高考-分数线'!$C$3,J547&gt;='高考-分数线'!$G$3),36,IF(J547&gt;='高考-分数线'!$G$3,18,0))))</f>
        <v>36</v>
      </c>
      <c r="S547" s="9">
        <f>IF($D547="理科",IF(AND($M547&gt;='高考-分数线'!$C$2,K547&gt;='高考-分数线'!$H$2),36,IF(K547&gt;='高考-分数线'!$H$2,18,0)),IF($D547="文科",IF(AND($M547&gt;='高考-分数线'!$C$3,K547&gt;='高考-分数线'!$H$3),36,IF(K547&gt;='高考-分数线'!$H$3,18,0))))</f>
        <v>0</v>
      </c>
      <c r="T547" s="9">
        <f>IF($D547="理科",IF(AND($M547&gt;='高考-分数线'!$C$2,L547&gt;='高考-分数线'!$I$2),36,IF(L547&gt;='高考-分数线'!$I$2,18,0)),IF($D547="文科",IF(AND($M547&gt;='高考-分数线'!$C$3,L547&gt;='高考-分数线'!$I$3),36,IF(L547&gt;='高考-分数线'!$I$3,18,0))))</f>
        <v>0</v>
      </c>
      <c r="U547" s="33"/>
      <c r="V547" s="54"/>
      <c r="W547" s="9"/>
      <c r="X547" s="54"/>
      <c r="Y547" s="9"/>
      <c r="Z547" s="54"/>
      <c r="AA547" s="9"/>
      <c r="AB547" s="54"/>
      <c r="AC547" s="9"/>
      <c r="AD547" s="54"/>
      <c r="AE547" s="9"/>
      <c r="AF547" s="54"/>
      <c r="AG547" s="9"/>
      <c r="AH547" s="9"/>
      <c r="AI547" s="9"/>
      <c r="AJ547" s="9"/>
      <c r="AK547" s="55"/>
      <c r="AL547" s="9"/>
      <c r="AM547" s="9"/>
      <c r="AN547" s="9"/>
      <c r="AO547" s="54"/>
      <c r="AP547" s="9"/>
      <c r="AQ547" s="54"/>
      <c r="AR547" s="9"/>
      <c r="AS547" s="54"/>
      <c r="AT547" s="9"/>
      <c r="AU547" s="9"/>
      <c r="AV547" s="63"/>
      <c r="AW547" s="9"/>
      <c r="AX547" s="54"/>
      <c r="AY547" s="9"/>
      <c r="AZ547" s="54"/>
      <c r="BA547" s="9"/>
      <c r="BB547" s="54"/>
      <c r="BC547" s="9"/>
      <c r="BD547" s="54"/>
      <c r="BE547" s="9"/>
      <c r="BF547" s="54"/>
      <c r="BG547" s="9"/>
      <c r="BH547" s="9"/>
      <c r="BI547" s="54"/>
      <c r="BJ547" s="9"/>
      <c r="BK547" s="55"/>
      <c r="BL547" s="9"/>
      <c r="BM547" s="54"/>
      <c r="BN547" s="9"/>
      <c r="BO547" s="54"/>
      <c r="BP547" s="9"/>
      <c r="BQ547" s="54"/>
      <c r="BR547" s="9"/>
      <c r="BS547" s="54"/>
      <c r="BT547" s="9"/>
      <c r="BU547" s="9"/>
      <c r="BV547" s="54" t="s">
        <v>75</v>
      </c>
      <c r="BW547" s="9">
        <f>$O547*0.5</f>
        <v>18</v>
      </c>
      <c r="BX547" s="55" t="s">
        <v>81</v>
      </c>
      <c r="BY547" s="9">
        <f>$P547*0.5</f>
        <v>18</v>
      </c>
      <c r="BZ547" s="54" t="s">
        <v>89</v>
      </c>
      <c r="CA547" s="9">
        <f>$Q547*0.5</f>
        <v>18</v>
      </c>
      <c r="CB547" s="54" t="s">
        <v>91</v>
      </c>
      <c r="CC547" s="9">
        <f>$R547*0.5</f>
        <v>18</v>
      </c>
      <c r="CD547" s="54" t="s">
        <v>96</v>
      </c>
      <c r="CE547" s="9">
        <f>$S547*0.5</f>
        <v>0</v>
      </c>
      <c r="CF547" s="54" t="s">
        <v>122</v>
      </c>
      <c r="CG547" s="9">
        <f>$T547*0.5</f>
        <v>0</v>
      </c>
      <c r="CH547" s="9"/>
      <c r="CI547" s="54" t="s">
        <v>75</v>
      </c>
      <c r="CJ547" s="9">
        <f>$O547*0.5</f>
        <v>18</v>
      </c>
      <c r="CK547" s="55" t="s">
        <v>81</v>
      </c>
      <c r="CL547" s="9">
        <f>$P547*0.5</f>
        <v>18</v>
      </c>
      <c r="CM547" s="54" t="s">
        <v>89</v>
      </c>
      <c r="CN547" s="9">
        <f>$Q547*0.5</f>
        <v>18</v>
      </c>
      <c r="CO547" s="54" t="s">
        <v>91</v>
      </c>
      <c r="CP547" s="9">
        <f>$R547*0.5</f>
        <v>18</v>
      </c>
      <c r="CQ547" s="54" t="s">
        <v>96</v>
      </c>
      <c r="CR547" s="9">
        <f>$S547*0.5</f>
        <v>0</v>
      </c>
      <c r="CS547" s="54" t="s">
        <v>122</v>
      </c>
      <c r="CT547" s="9">
        <f>$T547*0.5</f>
        <v>0</v>
      </c>
    </row>
    <row r="548" spans="1:98" x14ac:dyDescent="0.15">
      <c r="A548" s="33" t="s">
        <v>1236</v>
      </c>
      <c r="B548" s="34" t="s">
        <v>1237</v>
      </c>
      <c r="C548" s="35" t="s">
        <v>1235</v>
      </c>
      <c r="D548" s="35" t="s">
        <v>51</v>
      </c>
      <c r="E548" s="9"/>
      <c r="F548" s="36"/>
      <c r="G548" s="33">
        <v>96</v>
      </c>
      <c r="H548" s="9">
        <v>113</v>
      </c>
      <c r="I548" s="9">
        <v>67</v>
      </c>
      <c r="J548" s="9">
        <v>62.5</v>
      </c>
      <c r="K548" s="9">
        <v>55</v>
      </c>
      <c r="L548" s="9">
        <v>72.5</v>
      </c>
      <c r="M548" s="4">
        <f t="shared" si="296"/>
        <v>466</v>
      </c>
      <c r="N548" s="33" t="s">
        <v>171</v>
      </c>
      <c r="O548" s="9">
        <f>IF($D548="理科",IF(AND($M548&gt;='高考-分数线'!$C$2,$G548&gt;='高考-分数线'!$D$2),36,IF($G548&gt;='高考-分数线'!$D$2,18,0)),IF($D548="文科",IF(AND($M548&gt;='高考-分数线'!$C$3,$G548&gt;='高考-分数线'!$D$3),36,IF($G548&gt;='高考-分数线'!$D$3,18,0))))</f>
        <v>0</v>
      </c>
      <c r="P548" s="9">
        <f>IF($D548="理科",IF(AND($M548&gt;='高考-分数线'!$C$2,H548&gt;='高考-分数线'!$E$2),36,IF(H548&gt;='高考-分数线'!$E$2,18,0)),IF($D548="文科",IF(AND($M548&gt;='高考-分数线'!$C$3,H548&gt;='高考-分数线'!$E$3),36,IF(H548&gt;='高考-分数线'!$E$3,18,0))))</f>
        <v>36</v>
      </c>
      <c r="Q548" s="9">
        <f>IF($D548="理科",IF(AND($M548&gt;='高考-分数线'!$C$2,I548&gt;='高考-分数线'!$F$2),36,IF(I548&gt;='高考-分数线'!$F$2,18,0)),IF($D548="文科",IF(AND($M548&gt;='高考-分数线'!$C$3,I548&gt;='高考-分数线'!$F$3),36,IF(I548&gt;='高考-分数线'!$F$3,18,0))))</f>
        <v>0</v>
      </c>
      <c r="R548" s="9">
        <f>IF($D548="理科",IF(AND($M548&gt;='高考-分数线'!$C$2,J548&gt;='高考-分数线'!$G$2),36,IF(J548&gt;='高考-分数线'!$G$2,18,0)),IF($D548="文科",IF(AND($M548&gt;='高考-分数线'!$C$3,J548&gt;='高考-分数线'!$G$3),36,IF(J548&gt;='高考-分数线'!$G$3,18,0))))</f>
        <v>36</v>
      </c>
      <c r="S548" s="9">
        <f>IF($D548="理科",IF(AND($M548&gt;='高考-分数线'!$C$2,K548&gt;='高考-分数线'!$H$2),36,IF(K548&gt;='高考-分数线'!$H$2,18,0)),IF($D548="文科",IF(AND($M548&gt;='高考-分数线'!$C$3,K548&gt;='高考-分数线'!$H$3),36,IF(K548&gt;='高考-分数线'!$H$3,18,0))))</f>
        <v>36</v>
      </c>
      <c r="T548" s="9">
        <f>IF($D548="理科",IF(AND($M548&gt;='高考-分数线'!$C$2,L548&gt;='高考-分数线'!$I$2),36,IF(L548&gt;='高考-分数线'!$I$2,18,0)),IF($D548="文科",IF(AND($M548&gt;='高考-分数线'!$C$3,L548&gt;='高考-分数线'!$I$3),36,IF(L548&gt;='高考-分数线'!$I$3,18,0))))</f>
        <v>36</v>
      </c>
      <c r="U548" s="33"/>
      <c r="V548" s="54"/>
      <c r="W548" s="9"/>
      <c r="X548" s="54"/>
      <c r="Y548" s="9"/>
      <c r="Z548" s="54"/>
      <c r="AA548" s="9"/>
      <c r="AB548" s="54"/>
      <c r="AC548" s="9"/>
      <c r="AD548" s="54"/>
      <c r="AE548" s="9"/>
      <c r="AF548" s="54"/>
      <c r="AG548" s="9"/>
      <c r="AH548" s="9"/>
      <c r="AI548" s="9"/>
      <c r="AJ548" s="9"/>
      <c r="AK548" s="55"/>
      <c r="AL548" s="9"/>
      <c r="AM548" s="9"/>
      <c r="AN548" s="9"/>
      <c r="AO548" s="54"/>
      <c r="AP548" s="9"/>
      <c r="AQ548" s="54"/>
      <c r="AR548" s="9"/>
      <c r="AS548" s="54"/>
      <c r="AT548" s="9"/>
      <c r="AU548" s="9"/>
      <c r="AV548" s="63"/>
      <c r="AW548" s="9"/>
      <c r="AX548" s="54"/>
      <c r="AY548" s="9"/>
      <c r="AZ548" s="54"/>
      <c r="BA548" s="9"/>
      <c r="BB548" s="54"/>
      <c r="BC548" s="9"/>
      <c r="BD548" s="54"/>
      <c r="BE548" s="9"/>
      <c r="BF548" s="54"/>
      <c r="BG548" s="9"/>
      <c r="BH548" s="9"/>
      <c r="BI548" s="54"/>
      <c r="BJ548" s="9"/>
      <c r="BK548" s="55"/>
      <c r="BL548" s="9"/>
      <c r="BM548" s="54"/>
      <c r="BN548" s="9"/>
      <c r="BO548" s="54"/>
      <c r="BP548" s="9"/>
      <c r="BQ548" s="54"/>
      <c r="BR548" s="9"/>
      <c r="BS548" s="54"/>
      <c r="BT548" s="9"/>
      <c r="BU548" s="9"/>
      <c r="BV548" s="54" t="s">
        <v>75</v>
      </c>
      <c r="BW548" s="9">
        <f t="shared" ref="BW548:BW567" si="333">$O548*0.5</f>
        <v>0</v>
      </c>
      <c r="BX548" s="55" t="s">
        <v>81</v>
      </c>
      <c r="BY548" s="9">
        <f t="shared" ref="BY548:BY567" si="334">$P548*0.5</f>
        <v>18</v>
      </c>
      <c r="BZ548" s="54" t="s">
        <v>89</v>
      </c>
      <c r="CA548" s="9">
        <f t="shared" ref="CA548:CA567" si="335">$Q548*0.5</f>
        <v>0</v>
      </c>
      <c r="CB548" s="54" t="s">
        <v>91</v>
      </c>
      <c r="CC548" s="9">
        <f t="shared" ref="CC548:CC567" si="336">$R548*0.5</f>
        <v>18</v>
      </c>
      <c r="CD548" s="54" t="s">
        <v>96</v>
      </c>
      <c r="CE548" s="9">
        <f t="shared" ref="CE548:CE567" si="337">$S548*0.5</f>
        <v>18</v>
      </c>
      <c r="CF548" s="54" t="s">
        <v>122</v>
      </c>
      <c r="CG548" s="9">
        <f t="shared" ref="CG548:CG567" si="338">$T548*0.5</f>
        <v>18</v>
      </c>
      <c r="CH548" s="9"/>
      <c r="CI548" s="54" t="s">
        <v>75</v>
      </c>
      <c r="CJ548" s="9">
        <f t="shared" ref="CJ548:CJ567" si="339">$O548*0.5</f>
        <v>0</v>
      </c>
      <c r="CK548" s="55" t="s">
        <v>81</v>
      </c>
      <c r="CL548" s="9">
        <f t="shared" ref="CL548:CL567" si="340">$P548*0.5</f>
        <v>18</v>
      </c>
      <c r="CM548" s="54" t="s">
        <v>89</v>
      </c>
      <c r="CN548" s="9">
        <f t="shared" ref="CN548:CN567" si="341">$Q548*0.5</f>
        <v>0</v>
      </c>
      <c r="CO548" s="54" t="s">
        <v>91</v>
      </c>
      <c r="CP548" s="9">
        <f t="shared" ref="CP548:CP567" si="342">$R548*0.5</f>
        <v>18</v>
      </c>
      <c r="CQ548" s="54" t="s">
        <v>96</v>
      </c>
      <c r="CR548" s="9">
        <f t="shared" ref="CR548:CR567" si="343">$S548*0.5</f>
        <v>18</v>
      </c>
      <c r="CS548" s="54" t="s">
        <v>122</v>
      </c>
      <c r="CT548" s="9">
        <f t="shared" ref="CT548:CT567" si="344">$T548*0.5</f>
        <v>18</v>
      </c>
    </row>
    <row r="549" spans="1:98" x14ac:dyDescent="0.15">
      <c r="A549" s="33" t="s">
        <v>1238</v>
      </c>
      <c r="B549" s="34" t="s">
        <v>1239</v>
      </c>
      <c r="C549" s="35" t="s">
        <v>1235</v>
      </c>
      <c r="D549" s="35" t="s">
        <v>51</v>
      </c>
      <c r="E549" s="9"/>
      <c r="F549" s="36"/>
      <c r="G549" s="33">
        <v>95</v>
      </c>
      <c r="H549" s="9">
        <v>99</v>
      </c>
      <c r="I549" s="9">
        <v>75</v>
      </c>
      <c r="J549" s="9">
        <v>69.5</v>
      </c>
      <c r="K549" s="9">
        <v>56</v>
      </c>
      <c r="L549" s="9">
        <v>66.5</v>
      </c>
      <c r="M549" s="4">
        <f t="shared" si="296"/>
        <v>461</v>
      </c>
      <c r="N549" s="33" t="s">
        <v>171</v>
      </c>
      <c r="O549" s="9">
        <f>IF($D549="理科",IF(AND($M549&gt;='高考-分数线'!$C$2,$G549&gt;='高考-分数线'!$D$2),36,IF($G549&gt;='高考-分数线'!$D$2,18,0)),IF($D549="文科",IF(AND($M549&gt;='高考-分数线'!$C$3,$G549&gt;='高考-分数线'!$D$3),36,IF($G549&gt;='高考-分数线'!$D$3,18,0))))</f>
        <v>0</v>
      </c>
      <c r="P549" s="9">
        <f>IF($D549="理科",IF(AND($M549&gt;='高考-分数线'!$C$2,H549&gt;='高考-分数线'!$E$2),36,IF(H549&gt;='高考-分数线'!$E$2,18,0)),IF($D549="文科",IF(AND($M549&gt;='高考-分数线'!$C$3,H549&gt;='高考-分数线'!$E$3),36,IF(H549&gt;='高考-分数线'!$E$3,18,0))))</f>
        <v>36</v>
      </c>
      <c r="Q549" s="9">
        <f>IF($D549="理科",IF(AND($M549&gt;='高考-分数线'!$C$2,I549&gt;='高考-分数线'!$F$2),36,IF(I549&gt;='高考-分数线'!$F$2,18,0)),IF($D549="文科",IF(AND($M549&gt;='高考-分数线'!$C$3,I549&gt;='高考-分数线'!$F$3),36,IF(I549&gt;='高考-分数线'!$F$3,18,0))))</f>
        <v>0</v>
      </c>
      <c r="R549" s="9">
        <f>IF($D549="理科",IF(AND($M549&gt;='高考-分数线'!$C$2,J549&gt;='高考-分数线'!$G$2),36,IF(J549&gt;='高考-分数线'!$G$2,18,0)),IF($D549="文科",IF(AND($M549&gt;='高考-分数线'!$C$3,J549&gt;='高考-分数线'!$G$3),36,IF(J549&gt;='高考-分数线'!$G$3,18,0))))</f>
        <v>36</v>
      </c>
      <c r="S549" s="9">
        <f>IF($D549="理科",IF(AND($M549&gt;='高考-分数线'!$C$2,K549&gt;='高考-分数线'!$H$2),36,IF(K549&gt;='高考-分数线'!$H$2,18,0)),IF($D549="文科",IF(AND($M549&gt;='高考-分数线'!$C$3,K549&gt;='高考-分数线'!$H$3),36,IF(K549&gt;='高考-分数线'!$H$3,18,0))))</f>
        <v>36</v>
      </c>
      <c r="T549" s="9">
        <f>IF($D549="理科",IF(AND($M549&gt;='高考-分数线'!$C$2,L549&gt;='高考-分数线'!$I$2),36,IF(L549&gt;='高考-分数线'!$I$2,18,0)),IF($D549="文科",IF(AND($M549&gt;='高考-分数线'!$C$3,L549&gt;='高考-分数线'!$I$3),36,IF(L549&gt;='高考-分数线'!$I$3,18,0))))</f>
        <v>36</v>
      </c>
      <c r="U549" s="33"/>
      <c r="V549" s="54"/>
      <c r="W549" s="9"/>
      <c r="X549" s="54"/>
      <c r="Y549" s="9"/>
      <c r="Z549" s="54"/>
      <c r="AA549" s="9"/>
      <c r="AB549" s="54"/>
      <c r="AC549" s="9"/>
      <c r="AD549" s="54"/>
      <c r="AE549" s="9"/>
      <c r="AF549" s="54"/>
      <c r="AG549" s="9"/>
      <c r="AH549" s="9"/>
      <c r="AI549" s="9"/>
      <c r="AJ549" s="9"/>
      <c r="AK549" s="55"/>
      <c r="AL549" s="9"/>
      <c r="AM549" s="9"/>
      <c r="AN549" s="9"/>
      <c r="AO549" s="54"/>
      <c r="AP549" s="9"/>
      <c r="AQ549" s="54"/>
      <c r="AR549" s="9"/>
      <c r="AS549" s="54"/>
      <c r="AT549" s="9"/>
      <c r="AU549" s="9"/>
      <c r="AV549" s="63"/>
      <c r="AW549" s="9"/>
      <c r="AX549" s="54"/>
      <c r="AY549" s="9"/>
      <c r="AZ549" s="54"/>
      <c r="BA549" s="9"/>
      <c r="BB549" s="54"/>
      <c r="BC549" s="9"/>
      <c r="BD549" s="54"/>
      <c r="BE549" s="9"/>
      <c r="BF549" s="54"/>
      <c r="BG549" s="9"/>
      <c r="BH549" s="9"/>
      <c r="BI549" s="54"/>
      <c r="BJ549" s="9"/>
      <c r="BK549" s="55"/>
      <c r="BL549" s="9"/>
      <c r="BM549" s="54"/>
      <c r="BN549" s="9"/>
      <c r="BO549" s="54"/>
      <c r="BP549" s="9"/>
      <c r="BQ549" s="54"/>
      <c r="BR549" s="9"/>
      <c r="BS549" s="54"/>
      <c r="BT549" s="9"/>
      <c r="BU549" s="9"/>
      <c r="BV549" s="54" t="s">
        <v>75</v>
      </c>
      <c r="BW549" s="9">
        <f t="shared" si="333"/>
        <v>0</v>
      </c>
      <c r="BX549" s="55" t="s">
        <v>81</v>
      </c>
      <c r="BY549" s="9">
        <f t="shared" si="334"/>
        <v>18</v>
      </c>
      <c r="BZ549" s="54" t="s">
        <v>89</v>
      </c>
      <c r="CA549" s="9">
        <f t="shared" si="335"/>
        <v>0</v>
      </c>
      <c r="CB549" s="54" t="s">
        <v>91</v>
      </c>
      <c r="CC549" s="9">
        <f t="shared" si="336"/>
        <v>18</v>
      </c>
      <c r="CD549" s="54" t="s">
        <v>96</v>
      </c>
      <c r="CE549" s="9">
        <f t="shared" si="337"/>
        <v>18</v>
      </c>
      <c r="CF549" s="54" t="s">
        <v>122</v>
      </c>
      <c r="CG549" s="9">
        <f t="shared" si="338"/>
        <v>18</v>
      </c>
      <c r="CH549" s="9"/>
      <c r="CI549" s="54" t="s">
        <v>75</v>
      </c>
      <c r="CJ549" s="9">
        <f t="shared" si="339"/>
        <v>0</v>
      </c>
      <c r="CK549" s="55" t="s">
        <v>81</v>
      </c>
      <c r="CL549" s="9">
        <f t="shared" si="340"/>
        <v>18</v>
      </c>
      <c r="CM549" s="54" t="s">
        <v>89</v>
      </c>
      <c r="CN549" s="9">
        <f t="shared" si="341"/>
        <v>0</v>
      </c>
      <c r="CO549" s="54" t="s">
        <v>91</v>
      </c>
      <c r="CP549" s="9">
        <f t="shared" si="342"/>
        <v>18</v>
      </c>
      <c r="CQ549" s="54" t="s">
        <v>96</v>
      </c>
      <c r="CR549" s="9">
        <f t="shared" si="343"/>
        <v>18</v>
      </c>
      <c r="CS549" s="54" t="s">
        <v>122</v>
      </c>
      <c r="CT549" s="9">
        <f t="shared" si="344"/>
        <v>18</v>
      </c>
    </row>
    <row r="550" spans="1:98" x14ac:dyDescent="0.15">
      <c r="A550" s="33" t="s">
        <v>1240</v>
      </c>
      <c r="B550" s="34" t="s">
        <v>1241</v>
      </c>
      <c r="C550" s="35" t="s">
        <v>1235</v>
      </c>
      <c r="D550" s="35" t="s">
        <v>51</v>
      </c>
      <c r="E550" s="9"/>
      <c r="F550" s="36"/>
      <c r="G550" s="33">
        <v>97</v>
      </c>
      <c r="H550" s="9">
        <v>78</v>
      </c>
      <c r="I550" s="9">
        <v>122</v>
      </c>
      <c r="J550" s="9">
        <v>28</v>
      </c>
      <c r="K550" s="9">
        <v>40</v>
      </c>
      <c r="L550" s="9">
        <v>75</v>
      </c>
      <c r="M550" s="4">
        <f t="shared" si="296"/>
        <v>440</v>
      </c>
      <c r="N550" s="33"/>
      <c r="O550" s="9">
        <f>IF($D550="理科",IF(AND($M550&gt;='高考-分数线'!$C$2,$G550&gt;='高考-分数线'!$D$2),36,IF($G550&gt;='高考-分数线'!$D$2,18,0)),IF($D550="文科",IF(AND($M550&gt;='高考-分数线'!$C$3,$G550&gt;='高考-分数线'!$D$3),36,IF($G550&gt;='高考-分数线'!$D$3,18,0))))</f>
        <v>0</v>
      </c>
      <c r="P550" s="9">
        <f>IF($D550="理科",IF(AND($M550&gt;='高考-分数线'!$C$2,H550&gt;='高考-分数线'!$E$2),36,IF(H550&gt;='高考-分数线'!$E$2,18,0)),IF($D550="文科",IF(AND($M550&gt;='高考-分数线'!$C$3,H550&gt;='高考-分数线'!$E$3),36,IF(H550&gt;='高考-分数线'!$E$3,18,0))))</f>
        <v>0</v>
      </c>
      <c r="Q550" s="9">
        <f>IF($D550="理科",IF(AND($M550&gt;='高考-分数线'!$C$2,I550&gt;='高考-分数线'!$F$2),36,IF(I550&gt;='高考-分数线'!$F$2,18,0)),IF($D550="文科",IF(AND($M550&gt;='高考-分数线'!$C$3,I550&gt;='高考-分数线'!$F$3),36,IF(I550&gt;='高考-分数线'!$F$3,18,0))))</f>
        <v>18</v>
      </c>
      <c r="R550" s="9">
        <f>IF($D550="理科",IF(AND($M550&gt;='高考-分数线'!$C$2,J550&gt;='高考-分数线'!$G$2),36,IF(J550&gt;='高考-分数线'!$G$2,18,0)),IF($D550="文科",IF(AND($M550&gt;='高考-分数线'!$C$3,J550&gt;='高考-分数线'!$G$3),36,IF(J550&gt;='高考-分数线'!$G$3,18,0))))</f>
        <v>0</v>
      </c>
      <c r="S550" s="9">
        <f>IF($D550="理科",IF(AND($M550&gt;='高考-分数线'!$C$2,K550&gt;='高考-分数线'!$H$2),36,IF(K550&gt;='高考-分数线'!$H$2,18,0)),IF($D550="文科",IF(AND($M550&gt;='高考-分数线'!$C$3,K550&gt;='高考-分数线'!$H$3),36,IF(K550&gt;='高考-分数线'!$H$3,18,0))))</f>
        <v>0</v>
      </c>
      <c r="T550" s="9">
        <f>IF($D550="理科",IF(AND($M550&gt;='高考-分数线'!$C$2,L550&gt;='高考-分数线'!$I$2),36,IF(L550&gt;='高考-分数线'!$I$2,18,0)),IF($D550="文科",IF(AND($M550&gt;='高考-分数线'!$C$3,L550&gt;='高考-分数线'!$I$3),36,IF(L550&gt;='高考-分数线'!$I$3,18,0))))</f>
        <v>18</v>
      </c>
      <c r="U550" s="33"/>
      <c r="V550" s="54"/>
      <c r="W550" s="9"/>
      <c r="X550" s="54"/>
      <c r="Y550" s="9"/>
      <c r="Z550" s="54"/>
      <c r="AA550" s="9"/>
      <c r="AB550" s="54"/>
      <c r="AC550" s="9"/>
      <c r="AD550" s="54"/>
      <c r="AE550" s="9"/>
      <c r="AF550" s="54"/>
      <c r="AG550" s="9"/>
      <c r="AH550" s="9"/>
      <c r="AI550" s="9"/>
      <c r="AJ550" s="9"/>
      <c r="AK550" s="55"/>
      <c r="AL550" s="9"/>
      <c r="AM550" s="9"/>
      <c r="AN550" s="9"/>
      <c r="AO550" s="54"/>
      <c r="AP550" s="9"/>
      <c r="AQ550" s="54"/>
      <c r="AR550" s="9"/>
      <c r="AS550" s="54"/>
      <c r="AT550" s="9"/>
      <c r="AU550" s="9"/>
      <c r="AV550" s="63"/>
      <c r="AW550" s="9"/>
      <c r="AX550" s="54"/>
      <c r="AY550" s="9"/>
      <c r="AZ550" s="54"/>
      <c r="BA550" s="9"/>
      <c r="BB550" s="54"/>
      <c r="BC550" s="9"/>
      <c r="BD550" s="54"/>
      <c r="BE550" s="9"/>
      <c r="BF550" s="54"/>
      <c r="BG550" s="9"/>
      <c r="BH550" s="9"/>
      <c r="BI550" s="54"/>
      <c r="BJ550" s="9"/>
      <c r="BK550" s="55"/>
      <c r="BL550" s="9"/>
      <c r="BM550" s="54"/>
      <c r="BN550" s="9"/>
      <c r="BO550" s="54"/>
      <c r="BP550" s="9"/>
      <c r="BQ550" s="54"/>
      <c r="BR550" s="9"/>
      <c r="BS550" s="54"/>
      <c r="BT550" s="9"/>
      <c r="BU550" s="9"/>
      <c r="BV550" s="54" t="s">
        <v>75</v>
      </c>
      <c r="BW550" s="9">
        <f t="shared" si="333"/>
        <v>0</v>
      </c>
      <c r="BX550" s="55" t="s">
        <v>81</v>
      </c>
      <c r="BY550" s="9">
        <f t="shared" si="334"/>
        <v>0</v>
      </c>
      <c r="BZ550" s="54" t="s">
        <v>89</v>
      </c>
      <c r="CA550" s="9">
        <f t="shared" si="335"/>
        <v>9</v>
      </c>
      <c r="CB550" s="54" t="s">
        <v>91</v>
      </c>
      <c r="CC550" s="9">
        <f t="shared" si="336"/>
        <v>0</v>
      </c>
      <c r="CD550" s="54" t="s">
        <v>96</v>
      </c>
      <c r="CE550" s="9">
        <f t="shared" si="337"/>
        <v>0</v>
      </c>
      <c r="CF550" s="54" t="s">
        <v>122</v>
      </c>
      <c r="CG550" s="9">
        <f t="shared" si="338"/>
        <v>9</v>
      </c>
      <c r="CH550" s="9"/>
      <c r="CI550" s="54" t="s">
        <v>75</v>
      </c>
      <c r="CJ550" s="9">
        <f t="shared" si="339"/>
        <v>0</v>
      </c>
      <c r="CK550" s="55" t="s">
        <v>81</v>
      </c>
      <c r="CL550" s="9">
        <f t="shared" si="340"/>
        <v>0</v>
      </c>
      <c r="CM550" s="54" t="s">
        <v>89</v>
      </c>
      <c r="CN550" s="9">
        <f t="shared" si="341"/>
        <v>9</v>
      </c>
      <c r="CO550" s="54" t="s">
        <v>91</v>
      </c>
      <c r="CP550" s="9">
        <f t="shared" si="342"/>
        <v>0</v>
      </c>
      <c r="CQ550" s="54" t="s">
        <v>96</v>
      </c>
      <c r="CR550" s="9">
        <f t="shared" si="343"/>
        <v>0</v>
      </c>
      <c r="CS550" s="54" t="s">
        <v>122</v>
      </c>
      <c r="CT550" s="9">
        <f t="shared" si="344"/>
        <v>9</v>
      </c>
    </row>
    <row r="551" spans="1:98" x14ac:dyDescent="0.15">
      <c r="A551" s="33" t="s">
        <v>1242</v>
      </c>
      <c r="B551" s="34" t="s">
        <v>1243</v>
      </c>
      <c r="C551" s="35" t="s">
        <v>1235</v>
      </c>
      <c r="D551" s="35" t="s">
        <v>51</v>
      </c>
      <c r="E551" s="9"/>
      <c r="F551" s="36"/>
      <c r="G551" s="33">
        <v>105</v>
      </c>
      <c r="H551" s="9">
        <v>91</v>
      </c>
      <c r="I551" s="9">
        <v>99</v>
      </c>
      <c r="J551" s="9">
        <v>36</v>
      </c>
      <c r="K551" s="9">
        <v>39</v>
      </c>
      <c r="L551" s="9">
        <v>42.5</v>
      </c>
      <c r="M551" s="4">
        <f t="shared" si="296"/>
        <v>412.5</v>
      </c>
      <c r="N551" s="33"/>
      <c r="O551" s="9">
        <f>IF($D551="理科",IF(AND($M551&gt;='高考-分数线'!$C$2,$G551&gt;='高考-分数线'!$D$2),36,IF($G551&gt;='高考-分数线'!$D$2,18,0)),IF($D551="文科",IF(AND($M551&gt;='高考-分数线'!$C$3,$G551&gt;='高考-分数线'!$D$3),36,IF($G551&gt;='高考-分数线'!$D$3,18,0))))</f>
        <v>18</v>
      </c>
      <c r="P551" s="9">
        <f>IF($D551="理科",IF(AND($M551&gt;='高考-分数线'!$C$2,H551&gt;='高考-分数线'!$E$2),36,IF(H551&gt;='高考-分数线'!$E$2,18,0)),IF($D551="文科",IF(AND($M551&gt;='高考-分数线'!$C$3,H551&gt;='高考-分数线'!$E$3),36,IF(H551&gt;='高考-分数线'!$E$3,18,0))))</f>
        <v>18</v>
      </c>
      <c r="Q551" s="9">
        <f>IF($D551="理科",IF(AND($M551&gt;='高考-分数线'!$C$2,I551&gt;='高考-分数线'!$F$2),36,IF(I551&gt;='高考-分数线'!$F$2,18,0)),IF($D551="文科",IF(AND($M551&gt;='高考-分数线'!$C$3,I551&gt;='高考-分数线'!$F$3),36,IF(I551&gt;='高考-分数线'!$F$3,18,0))))</f>
        <v>0</v>
      </c>
      <c r="R551" s="9">
        <f>IF($D551="理科",IF(AND($M551&gt;='高考-分数线'!$C$2,J551&gt;='高考-分数线'!$G$2),36,IF(J551&gt;='高考-分数线'!$G$2,18,0)),IF($D551="文科",IF(AND($M551&gt;='高考-分数线'!$C$3,J551&gt;='高考-分数线'!$G$3),36,IF(J551&gt;='高考-分数线'!$G$3,18,0))))</f>
        <v>0</v>
      </c>
      <c r="S551" s="9">
        <f>IF($D551="理科",IF(AND($M551&gt;='高考-分数线'!$C$2,K551&gt;='高考-分数线'!$H$2),36,IF(K551&gt;='高考-分数线'!$H$2,18,0)),IF($D551="文科",IF(AND($M551&gt;='高考-分数线'!$C$3,K551&gt;='高考-分数线'!$H$3),36,IF(K551&gt;='高考-分数线'!$H$3,18,0))))</f>
        <v>0</v>
      </c>
      <c r="T551" s="9">
        <f>IF($D551="理科",IF(AND($M551&gt;='高考-分数线'!$C$2,L551&gt;='高考-分数线'!$I$2),36,IF(L551&gt;='高考-分数线'!$I$2,18,0)),IF($D551="文科",IF(AND($M551&gt;='高考-分数线'!$C$3,L551&gt;='高考-分数线'!$I$3),36,IF(L551&gt;='高考-分数线'!$I$3,18,0))))</f>
        <v>0</v>
      </c>
      <c r="U551" s="33"/>
      <c r="V551" s="54"/>
      <c r="W551" s="9"/>
      <c r="X551" s="54"/>
      <c r="Y551" s="9"/>
      <c r="Z551" s="54"/>
      <c r="AA551" s="9"/>
      <c r="AB551" s="54"/>
      <c r="AC551" s="9"/>
      <c r="AD551" s="54"/>
      <c r="AE551" s="9"/>
      <c r="AF551" s="54"/>
      <c r="AG551" s="9"/>
      <c r="AH551" s="9"/>
      <c r="AI551" s="9"/>
      <c r="AJ551" s="9"/>
      <c r="AK551" s="55"/>
      <c r="AL551" s="9"/>
      <c r="AM551" s="9"/>
      <c r="AN551" s="9"/>
      <c r="AO551" s="54"/>
      <c r="AP551" s="9"/>
      <c r="AQ551" s="54"/>
      <c r="AR551" s="9"/>
      <c r="AS551" s="54"/>
      <c r="AT551" s="9"/>
      <c r="AU551" s="9"/>
      <c r="AV551" s="63"/>
      <c r="AW551" s="9"/>
      <c r="AX551" s="54"/>
      <c r="AY551" s="9"/>
      <c r="AZ551" s="54"/>
      <c r="BA551" s="9"/>
      <c r="BB551" s="54"/>
      <c r="BC551" s="9"/>
      <c r="BD551" s="54"/>
      <c r="BE551" s="9"/>
      <c r="BF551" s="54"/>
      <c r="BG551" s="9"/>
      <c r="BH551" s="9"/>
      <c r="BI551" s="54"/>
      <c r="BJ551" s="9"/>
      <c r="BK551" s="55"/>
      <c r="BL551" s="9"/>
      <c r="BM551" s="54"/>
      <c r="BN551" s="9"/>
      <c r="BO551" s="54"/>
      <c r="BP551" s="9"/>
      <c r="BQ551" s="54"/>
      <c r="BR551" s="9"/>
      <c r="BS551" s="54"/>
      <c r="BT551" s="9"/>
      <c r="BU551" s="9"/>
      <c r="BV551" s="54" t="s">
        <v>75</v>
      </c>
      <c r="BW551" s="9">
        <f t="shared" si="333"/>
        <v>9</v>
      </c>
      <c r="BX551" s="55" t="s">
        <v>81</v>
      </c>
      <c r="BY551" s="9">
        <f t="shared" si="334"/>
        <v>9</v>
      </c>
      <c r="BZ551" s="54" t="s">
        <v>89</v>
      </c>
      <c r="CA551" s="9">
        <f t="shared" si="335"/>
        <v>0</v>
      </c>
      <c r="CB551" s="54" t="s">
        <v>91</v>
      </c>
      <c r="CC551" s="9">
        <f t="shared" si="336"/>
        <v>0</v>
      </c>
      <c r="CD551" s="54" t="s">
        <v>96</v>
      </c>
      <c r="CE551" s="9">
        <f t="shared" si="337"/>
        <v>0</v>
      </c>
      <c r="CF551" s="54" t="s">
        <v>122</v>
      </c>
      <c r="CG551" s="9">
        <f t="shared" si="338"/>
        <v>0</v>
      </c>
      <c r="CH551" s="9"/>
      <c r="CI551" s="54" t="s">
        <v>75</v>
      </c>
      <c r="CJ551" s="9">
        <f t="shared" si="339"/>
        <v>9</v>
      </c>
      <c r="CK551" s="55" t="s">
        <v>81</v>
      </c>
      <c r="CL551" s="9">
        <f t="shared" si="340"/>
        <v>9</v>
      </c>
      <c r="CM551" s="54" t="s">
        <v>89</v>
      </c>
      <c r="CN551" s="9">
        <f t="shared" si="341"/>
        <v>0</v>
      </c>
      <c r="CO551" s="54" t="s">
        <v>91</v>
      </c>
      <c r="CP551" s="9">
        <f t="shared" si="342"/>
        <v>0</v>
      </c>
      <c r="CQ551" s="54" t="s">
        <v>96</v>
      </c>
      <c r="CR551" s="9">
        <f t="shared" si="343"/>
        <v>0</v>
      </c>
      <c r="CS551" s="54" t="s">
        <v>122</v>
      </c>
      <c r="CT551" s="9">
        <f t="shared" si="344"/>
        <v>0</v>
      </c>
    </row>
    <row r="552" spans="1:98" x14ac:dyDescent="0.15">
      <c r="A552" s="33" t="s">
        <v>1244</v>
      </c>
      <c r="B552" s="34" t="s">
        <v>1245</v>
      </c>
      <c r="C552" s="35" t="s">
        <v>1235</v>
      </c>
      <c r="D552" s="35" t="s">
        <v>51</v>
      </c>
      <c r="E552" s="9"/>
      <c r="F552" s="36"/>
      <c r="G552" s="33">
        <v>95</v>
      </c>
      <c r="H552" s="9">
        <v>87</v>
      </c>
      <c r="I552" s="9">
        <v>83</v>
      </c>
      <c r="J552" s="9">
        <v>49</v>
      </c>
      <c r="K552" s="9">
        <v>54</v>
      </c>
      <c r="L552" s="9">
        <v>66</v>
      </c>
      <c r="M552" s="4">
        <f t="shared" si="296"/>
        <v>434</v>
      </c>
      <c r="N552" s="33"/>
      <c r="O552" s="9">
        <f>IF($D552="理科",IF(AND($M552&gt;='高考-分数线'!$C$2,$G552&gt;='高考-分数线'!$D$2),36,IF($G552&gt;='高考-分数线'!$D$2,18,0)),IF($D552="文科",IF(AND($M552&gt;='高考-分数线'!$C$3,$G552&gt;='高考-分数线'!$D$3),36,IF($G552&gt;='高考-分数线'!$D$3,18,0))))</f>
        <v>0</v>
      </c>
      <c r="P552" s="9">
        <f>IF($D552="理科",IF(AND($M552&gt;='高考-分数线'!$C$2,H552&gt;='高考-分数线'!$E$2),36,IF(H552&gt;='高考-分数线'!$E$2,18,0)),IF($D552="文科",IF(AND($M552&gt;='高考-分数线'!$C$3,H552&gt;='高考-分数线'!$E$3),36,IF(H552&gt;='高考-分数线'!$E$3,18,0))))</f>
        <v>0</v>
      </c>
      <c r="Q552" s="9">
        <f>IF($D552="理科",IF(AND($M552&gt;='高考-分数线'!$C$2,I552&gt;='高考-分数线'!$F$2),36,IF(I552&gt;='高考-分数线'!$F$2,18,0)),IF($D552="文科",IF(AND($M552&gt;='高考-分数线'!$C$3,I552&gt;='高考-分数线'!$F$3),36,IF(I552&gt;='高考-分数线'!$F$3,18,0))))</f>
        <v>0</v>
      </c>
      <c r="R552" s="9">
        <f>IF($D552="理科",IF(AND($M552&gt;='高考-分数线'!$C$2,J552&gt;='高考-分数线'!$G$2),36,IF(J552&gt;='高考-分数线'!$G$2,18,0)),IF($D552="文科",IF(AND($M552&gt;='高考-分数线'!$C$3,J552&gt;='高考-分数线'!$G$3),36,IF(J552&gt;='高考-分数线'!$G$3,18,0))))</f>
        <v>0</v>
      </c>
      <c r="S552" s="9">
        <f>IF($D552="理科",IF(AND($M552&gt;='高考-分数线'!$C$2,K552&gt;='高考-分数线'!$H$2),36,IF(K552&gt;='高考-分数线'!$H$2,18,0)),IF($D552="文科",IF(AND($M552&gt;='高考-分数线'!$C$3,K552&gt;='高考-分数线'!$H$3),36,IF(K552&gt;='高考-分数线'!$H$3,18,0))))</f>
        <v>18</v>
      </c>
      <c r="T552" s="9">
        <f>IF($D552="理科",IF(AND($M552&gt;='高考-分数线'!$C$2,L552&gt;='高考-分数线'!$I$2),36,IF(L552&gt;='高考-分数线'!$I$2,18,0)),IF($D552="文科",IF(AND($M552&gt;='高考-分数线'!$C$3,L552&gt;='高考-分数线'!$I$3),36,IF(L552&gt;='高考-分数线'!$I$3,18,0))))</f>
        <v>18</v>
      </c>
      <c r="U552" s="33"/>
      <c r="V552" s="54"/>
      <c r="W552" s="9"/>
      <c r="X552" s="54"/>
      <c r="Y552" s="9"/>
      <c r="Z552" s="54"/>
      <c r="AA552" s="9"/>
      <c r="AB552" s="54"/>
      <c r="AC552" s="9"/>
      <c r="AD552" s="54"/>
      <c r="AE552" s="9"/>
      <c r="AF552" s="54"/>
      <c r="AG552" s="9"/>
      <c r="AH552" s="9"/>
      <c r="AI552" s="9"/>
      <c r="AJ552" s="9"/>
      <c r="AK552" s="55"/>
      <c r="AL552" s="9"/>
      <c r="AM552" s="9"/>
      <c r="AN552" s="9"/>
      <c r="AO552" s="54"/>
      <c r="AP552" s="9"/>
      <c r="AQ552" s="54"/>
      <c r="AR552" s="9"/>
      <c r="AS552" s="54"/>
      <c r="AT552" s="9"/>
      <c r="AU552" s="9"/>
      <c r="AV552" s="63"/>
      <c r="AW552" s="9"/>
      <c r="AX552" s="54"/>
      <c r="AY552" s="9"/>
      <c r="AZ552" s="54"/>
      <c r="BA552" s="9"/>
      <c r="BB552" s="54"/>
      <c r="BC552" s="9"/>
      <c r="BD552" s="54"/>
      <c r="BE552" s="9"/>
      <c r="BF552" s="54"/>
      <c r="BG552" s="9"/>
      <c r="BH552" s="9"/>
      <c r="BI552" s="54"/>
      <c r="BJ552" s="9"/>
      <c r="BK552" s="55"/>
      <c r="BL552" s="9"/>
      <c r="BM552" s="54"/>
      <c r="BN552" s="9"/>
      <c r="BO552" s="54"/>
      <c r="BP552" s="9"/>
      <c r="BQ552" s="54"/>
      <c r="BR552" s="9"/>
      <c r="BS552" s="54"/>
      <c r="BT552" s="9"/>
      <c r="BU552" s="9"/>
      <c r="BV552" s="54" t="s">
        <v>75</v>
      </c>
      <c r="BW552" s="9">
        <f t="shared" si="333"/>
        <v>0</v>
      </c>
      <c r="BX552" s="55" t="s">
        <v>138</v>
      </c>
      <c r="BY552" s="9">
        <f t="shared" si="334"/>
        <v>0</v>
      </c>
      <c r="BZ552" s="54" t="s">
        <v>88</v>
      </c>
      <c r="CA552" s="9">
        <f t="shared" si="335"/>
        <v>0</v>
      </c>
      <c r="CB552" s="54" t="s">
        <v>93</v>
      </c>
      <c r="CC552" s="9">
        <f t="shared" si="336"/>
        <v>0</v>
      </c>
      <c r="CD552" s="54" t="s">
        <v>99</v>
      </c>
      <c r="CE552" s="9">
        <f t="shared" si="337"/>
        <v>9</v>
      </c>
      <c r="CF552" s="54" t="s">
        <v>102</v>
      </c>
      <c r="CG552" s="9">
        <f t="shared" si="338"/>
        <v>9</v>
      </c>
      <c r="CH552" s="9"/>
      <c r="CI552" s="54" t="s">
        <v>75</v>
      </c>
      <c r="CJ552" s="9">
        <f t="shared" si="339"/>
        <v>0</v>
      </c>
      <c r="CK552" s="55" t="s">
        <v>138</v>
      </c>
      <c r="CL552" s="9">
        <f t="shared" si="340"/>
        <v>0</v>
      </c>
      <c r="CM552" s="54" t="s">
        <v>88</v>
      </c>
      <c r="CN552" s="9">
        <f t="shared" si="341"/>
        <v>0</v>
      </c>
      <c r="CO552" s="54" t="s">
        <v>93</v>
      </c>
      <c r="CP552" s="9">
        <f t="shared" si="342"/>
        <v>0</v>
      </c>
      <c r="CQ552" s="54" t="s">
        <v>99</v>
      </c>
      <c r="CR552" s="9">
        <f t="shared" si="343"/>
        <v>9</v>
      </c>
      <c r="CS552" s="54" t="s">
        <v>102</v>
      </c>
      <c r="CT552" s="9">
        <f t="shared" si="344"/>
        <v>9</v>
      </c>
    </row>
    <row r="553" spans="1:98" x14ac:dyDescent="0.15">
      <c r="A553" s="33" t="s">
        <v>1246</v>
      </c>
      <c r="B553" s="34" t="s">
        <v>1247</v>
      </c>
      <c r="C553" s="35" t="s">
        <v>1235</v>
      </c>
      <c r="D553" s="35" t="s">
        <v>51</v>
      </c>
      <c r="E553" s="9"/>
      <c r="F553" s="36"/>
      <c r="G553" s="33">
        <v>102</v>
      </c>
      <c r="H553" s="9">
        <v>94</v>
      </c>
      <c r="I553" s="9">
        <v>46</v>
      </c>
      <c r="J553" s="9">
        <v>70</v>
      </c>
      <c r="K553" s="9">
        <v>50</v>
      </c>
      <c r="L553" s="9">
        <v>70</v>
      </c>
      <c r="M553" s="4">
        <f t="shared" si="296"/>
        <v>432</v>
      </c>
      <c r="N553" s="33"/>
      <c r="O553" s="9">
        <f>IF($D553="理科",IF(AND($M553&gt;='高考-分数线'!$C$2,$G553&gt;='高考-分数线'!$D$2),36,IF($G553&gt;='高考-分数线'!$D$2,18,0)),IF($D553="文科",IF(AND($M553&gt;='高考-分数线'!$C$3,$G553&gt;='高考-分数线'!$D$3),36,IF($G553&gt;='高考-分数线'!$D$3,18,0))))</f>
        <v>18</v>
      </c>
      <c r="P553" s="9">
        <f>IF($D553="理科",IF(AND($M553&gt;='高考-分数线'!$C$2,H553&gt;='高考-分数线'!$E$2),36,IF(H553&gt;='高考-分数线'!$E$2,18,0)),IF($D553="文科",IF(AND($M553&gt;='高考-分数线'!$C$3,H553&gt;='高考-分数线'!$E$3),36,IF(H553&gt;='高考-分数线'!$E$3,18,0))))</f>
        <v>18</v>
      </c>
      <c r="Q553" s="9">
        <f>IF($D553="理科",IF(AND($M553&gt;='高考-分数线'!$C$2,I553&gt;='高考-分数线'!$F$2),36,IF(I553&gt;='高考-分数线'!$F$2,18,0)),IF($D553="文科",IF(AND($M553&gt;='高考-分数线'!$C$3,I553&gt;='高考-分数线'!$F$3),36,IF(I553&gt;='高考-分数线'!$F$3,18,0))))</f>
        <v>0</v>
      </c>
      <c r="R553" s="9">
        <f>IF($D553="理科",IF(AND($M553&gt;='高考-分数线'!$C$2,J553&gt;='高考-分数线'!$G$2),36,IF(J553&gt;='高考-分数线'!$G$2,18,0)),IF($D553="文科",IF(AND($M553&gt;='高考-分数线'!$C$3,J553&gt;='高考-分数线'!$G$3),36,IF(J553&gt;='高考-分数线'!$G$3,18,0))))</f>
        <v>18</v>
      </c>
      <c r="S553" s="9">
        <f>IF($D553="理科",IF(AND($M553&gt;='高考-分数线'!$C$2,K553&gt;='高考-分数线'!$H$2),36,IF(K553&gt;='高考-分数线'!$H$2,18,0)),IF($D553="文科",IF(AND($M553&gt;='高考-分数线'!$C$3,K553&gt;='高考-分数线'!$H$3),36,IF(K553&gt;='高考-分数线'!$H$3,18,0))))</f>
        <v>0</v>
      </c>
      <c r="T553" s="9">
        <f>IF($D553="理科",IF(AND($M553&gt;='高考-分数线'!$C$2,L553&gt;='高考-分数线'!$I$2),36,IF(L553&gt;='高考-分数线'!$I$2,18,0)),IF($D553="文科",IF(AND($M553&gt;='高考-分数线'!$C$3,L553&gt;='高考-分数线'!$I$3),36,IF(L553&gt;='高考-分数线'!$I$3,18,0))))</f>
        <v>18</v>
      </c>
      <c r="U553" s="33"/>
      <c r="V553" s="54"/>
      <c r="W553" s="9"/>
      <c r="X553" s="54"/>
      <c r="Y553" s="9"/>
      <c r="Z553" s="54"/>
      <c r="AA553" s="9"/>
      <c r="AB553" s="54"/>
      <c r="AC553" s="9"/>
      <c r="AD553" s="54"/>
      <c r="AE553" s="9"/>
      <c r="AF553" s="54"/>
      <c r="AG553" s="9"/>
      <c r="AH553" s="9"/>
      <c r="AI553" s="9"/>
      <c r="AJ553" s="9"/>
      <c r="AK553" s="55"/>
      <c r="AL553" s="9"/>
      <c r="AM553" s="9"/>
      <c r="AN553" s="9"/>
      <c r="AO553" s="54"/>
      <c r="AP553" s="9"/>
      <c r="AQ553" s="54"/>
      <c r="AR553" s="9"/>
      <c r="AS553" s="54"/>
      <c r="AT553" s="9"/>
      <c r="AU553" s="9"/>
      <c r="AV553" s="63"/>
      <c r="AW553" s="9"/>
      <c r="AX553" s="54"/>
      <c r="AY553" s="9"/>
      <c r="AZ553" s="54"/>
      <c r="BA553" s="9"/>
      <c r="BB553" s="54"/>
      <c r="BC553" s="9"/>
      <c r="BD553" s="54"/>
      <c r="BE553" s="9"/>
      <c r="BF553" s="54"/>
      <c r="BG553" s="9"/>
      <c r="BH553" s="9"/>
      <c r="BI553" s="54"/>
      <c r="BJ553" s="9"/>
      <c r="BK553" s="55"/>
      <c r="BL553" s="9"/>
      <c r="BM553" s="54"/>
      <c r="BN553" s="9"/>
      <c r="BO553" s="54"/>
      <c r="BP553" s="9"/>
      <c r="BQ553" s="54"/>
      <c r="BR553" s="9"/>
      <c r="BS553" s="54"/>
      <c r="BT553" s="9"/>
      <c r="BU553" s="9"/>
      <c r="BV553" s="54" t="s">
        <v>75</v>
      </c>
      <c r="BW553" s="9">
        <f t="shared" si="333"/>
        <v>9</v>
      </c>
      <c r="BX553" s="55" t="s">
        <v>138</v>
      </c>
      <c r="BY553" s="9">
        <f t="shared" si="334"/>
        <v>9</v>
      </c>
      <c r="BZ553" s="54" t="s">
        <v>88</v>
      </c>
      <c r="CA553" s="9">
        <f t="shared" si="335"/>
        <v>0</v>
      </c>
      <c r="CB553" s="54" t="s">
        <v>93</v>
      </c>
      <c r="CC553" s="9">
        <f t="shared" si="336"/>
        <v>9</v>
      </c>
      <c r="CD553" s="54" t="s">
        <v>99</v>
      </c>
      <c r="CE553" s="9">
        <f t="shared" si="337"/>
        <v>0</v>
      </c>
      <c r="CF553" s="54" t="s">
        <v>102</v>
      </c>
      <c r="CG553" s="9">
        <f t="shared" si="338"/>
        <v>9</v>
      </c>
      <c r="CH553" s="9"/>
      <c r="CI553" s="54" t="s">
        <v>75</v>
      </c>
      <c r="CJ553" s="9">
        <f t="shared" si="339"/>
        <v>9</v>
      </c>
      <c r="CK553" s="55" t="s">
        <v>138</v>
      </c>
      <c r="CL553" s="9">
        <f t="shared" si="340"/>
        <v>9</v>
      </c>
      <c r="CM553" s="54" t="s">
        <v>88</v>
      </c>
      <c r="CN553" s="9">
        <f t="shared" si="341"/>
        <v>0</v>
      </c>
      <c r="CO553" s="54" t="s">
        <v>93</v>
      </c>
      <c r="CP553" s="9">
        <f t="shared" si="342"/>
        <v>9</v>
      </c>
      <c r="CQ553" s="54" t="s">
        <v>99</v>
      </c>
      <c r="CR553" s="9">
        <f t="shared" si="343"/>
        <v>0</v>
      </c>
      <c r="CS553" s="54" t="s">
        <v>102</v>
      </c>
      <c r="CT553" s="9">
        <f t="shared" si="344"/>
        <v>9</v>
      </c>
    </row>
    <row r="554" spans="1:98" x14ac:dyDescent="0.15">
      <c r="A554" s="33" t="s">
        <v>1248</v>
      </c>
      <c r="B554" s="34" t="s">
        <v>1249</v>
      </c>
      <c r="C554" s="35" t="s">
        <v>1235</v>
      </c>
      <c r="D554" s="35" t="s">
        <v>51</v>
      </c>
      <c r="E554" s="9"/>
      <c r="F554" s="36"/>
      <c r="G554" s="33">
        <v>101</v>
      </c>
      <c r="H554" s="9">
        <v>85</v>
      </c>
      <c r="I554" s="9">
        <v>100</v>
      </c>
      <c r="J554" s="9">
        <v>28.5</v>
      </c>
      <c r="K554" s="9">
        <v>48.5</v>
      </c>
      <c r="L554" s="9">
        <v>67.5</v>
      </c>
      <c r="M554" s="4">
        <f t="shared" si="296"/>
        <v>430.5</v>
      </c>
      <c r="N554" s="33"/>
      <c r="O554" s="9">
        <f>IF($D554="理科",IF(AND($M554&gt;='高考-分数线'!$C$2,$G554&gt;='高考-分数线'!$D$2),36,IF($G554&gt;='高考-分数线'!$D$2,18,0)),IF($D554="文科",IF(AND($M554&gt;='高考-分数线'!$C$3,$G554&gt;='高考-分数线'!$D$3),36,IF($G554&gt;='高考-分数线'!$D$3,18,0))))</f>
        <v>18</v>
      </c>
      <c r="P554" s="9">
        <f>IF($D554="理科",IF(AND($M554&gt;='高考-分数线'!$C$2,H554&gt;='高考-分数线'!$E$2),36,IF(H554&gt;='高考-分数线'!$E$2,18,0)),IF($D554="文科",IF(AND($M554&gt;='高考-分数线'!$C$3,H554&gt;='高考-分数线'!$E$3),36,IF(H554&gt;='高考-分数线'!$E$3,18,0))))</f>
        <v>0</v>
      </c>
      <c r="Q554" s="9">
        <f>IF($D554="理科",IF(AND($M554&gt;='高考-分数线'!$C$2,I554&gt;='高考-分数线'!$F$2),36,IF(I554&gt;='高考-分数线'!$F$2,18,0)),IF($D554="文科",IF(AND($M554&gt;='高考-分数线'!$C$3,I554&gt;='高考-分数线'!$F$3),36,IF(I554&gt;='高考-分数线'!$F$3,18,0))))</f>
        <v>0</v>
      </c>
      <c r="R554" s="9">
        <f>IF($D554="理科",IF(AND($M554&gt;='高考-分数线'!$C$2,J554&gt;='高考-分数线'!$G$2),36,IF(J554&gt;='高考-分数线'!$G$2,18,0)),IF($D554="文科",IF(AND($M554&gt;='高考-分数线'!$C$3,J554&gt;='高考-分数线'!$G$3),36,IF(J554&gt;='高考-分数线'!$G$3,18,0))))</f>
        <v>0</v>
      </c>
      <c r="S554" s="9">
        <f>IF($D554="理科",IF(AND($M554&gt;='高考-分数线'!$C$2,K554&gt;='高考-分数线'!$H$2),36,IF(K554&gt;='高考-分数线'!$H$2,18,0)),IF($D554="文科",IF(AND($M554&gt;='高考-分数线'!$C$3,K554&gt;='高考-分数线'!$H$3),36,IF(K554&gt;='高考-分数线'!$H$3,18,0))))</f>
        <v>0</v>
      </c>
      <c r="T554" s="9">
        <f>IF($D554="理科",IF(AND($M554&gt;='高考-分数线'!$C$2,L554&gt;='高考-分数线'!$I$2),36,IF(L554&gt;='高考-分数线'!$I$2,18,0)),IF($D554="文科",IF(AND($M554&gt;='高考-分数线'!$C$3,L554&gt;='高考-分数线'!$I$3),36,IF(L554&gt;='高考-分数线'!$I$3,18,0))))</f>
        <v>18</v>
      </c>
      <c r="U554" s="33"/>
      <c r="V554" s="54"/>
      <c r="W554" s="9"/>
      <c r="X554" s="54"/>
      <c r="Y554" s="9"/>
      <c r="Z554" s="54"/>
      <c r="AA554" s="9"/>
      <c r="AB554" s="54"/>
      <c r="AC554" s="9"/>
      <c r="AD554" s="54"/>
      <c r="AE554" s="9"/>
      <c r="AF554" s="54"/>
      <c r="AG554" s="9"/>
      <c r="AH554" s="9"/>
      <c r="AI554" s="9"/>
      <c r="AJ554" s="9"/>
      <c r="AK554" s="55"/>
      <c r="AL554" s="9"/>
      <c r="AM554" s="9"/>
      <c r="AN554" s="9"/>
      <c r="AO554" s="54"/>
      <c r="AP554" s="9"/>
      <c r="AQ554" s="54"/>
      <c r="AR554" s="9"/>
      <c r="AS554" s="54"/>
      <c r="AT554" s="9"/>
      <c r="AU554" s="9"/>
      <c r="AV554" s="63"/>
      <c r="AW554" s="9"/>
      <c r="AX554" s="54"/>
      <c r="AY554" s="9"/>
      <c r="AZ554" s="54"/>
      <c r="BA554" s="9"/>
      <c r="BB554" s="54"/>
      <c r="BC554" s="9"/>
      <c r="BD554" s="54"/>
      <c r="BE554" s="9"/>
      <c r="BF554" s="54"/>
      <c r="BG554" s="9"/>
      <c r="BH554" s="9"/>
      <c r="BI554" s="54"/>
      <c r="BJ554" s="9"/>
      <c r="BK554" s="55"/>
      <c r="BL554" s="9"/>
      <c r="BM554" s="54"/>
      <c r="BN554" s="9"/>
      <c r="BO554" s="54"/>
      <c r="BP554" s="9"/>
      <c r="BQ554" s="54"/>
      <c r="BR554" s="9"/>
      <c r="BS554" s="54"/>
      <c r="BT554" s="9"/>
      <c r="BU554" s="9"/>
      <c r="BV554" s="54" t="s">
        <v>75</v>
      </c>
      <c r="BW554" s="9">
        <f t="shared" si="333"/>
        <v>9</v>
      </c>
      <c r="BX554" s="55" t="s">
        <v>81</v>
      </c>
      <c r="BY554" s="9">
        <f t="shared" si="334"/>
        <v>0</v>
      </c>
      <c r="BZ554" s="54" t="s">
        <v>89</v>
      </c>
      <c r="CA554" s="9">
        <f t="shared" si="335"/>
        <v>0</v>
      </c>
      <c r="CB554" s="54" t="s">
        <v>91</v>
      </c>
      <c r="CC554" s="9">
        <f t="shared" si="336"/>
        <v>0</v>
      </c>
      <c r="CD554" s="54" t="s">
        <v>96</v>
      </c>
      <c r="CE554" s="9">
        <f t="shared" si="337"/>
        <v>0</v>
      </c>
      <c r="CF554" s="54" t="s">
        <v>122</v>
      </c>
      <c r="CG554" s="9">
        <f t="shared" si="338"/>
        <v>9</v>
      </c>
      <c r="CH554" s="9"/>
      <c r="CI554" s="54" t="s">
        <v>75</v>
      </c>
      <c r="CJ554" s="9">
        <f t="shared" si="339"/>
        <v>9</v>
      </c>
      <c r="CK554" s="55" t="s">
        <v>81</v>
      </c>
      <c r="CL554" s="9">
        <f t="shared" si="340"/>
        <v>0</v>
      </c>
      <c r="CM554" s="54" t="s">
        <v>89</v>
      </c>
      <c r="CN554" s="9">
        <f t="shared" si="341"/>
        <v>0</v>
      </c>
      <c r="CO554" s="54" t="s">
        <v>91</v>
      </c>
      <c r="CP554" s="9">
        <f t="shared" si="342"/>
        <v>0</v>
      </c>
      <c r="CQ554" s="54" t="s">
        <v>96</v>
      </c>
      <c r="CR554" s="9">
        <f t="shared" si="343"/>
        <v>0</v>
      </c>
      <c r="CS554" s="54" t="s">
        <v>122</v>
      </c>
      <c r="CT554" s="9">
        <f t="shared" si="344"/>
        <v>9</v>
      </c>
    </row>
    <row r="555" spans="1:98" x14ac:dyDescent="0.15">
      <c r="A555" s="33" t="s">
        <v>1250</v>
      </c>
      <c r="B555" s="34" t="s">
        <v>1251</v>
      </c>
      <c r="C555" s="35" t="s">
        <v>1235</v>
      </c>
      <c r="D555" s="35" t="s">
        <v>51</v>
      </c>
      <c r="E555" s="9"/>
      <c r="F555" s="36"/>
      <c r="G555" s="33">
        <v>87</v>
      </c>
      <c r="H555" s="9">
        <v>87</v>
      </c>
      <c r="I555" s="9">
        <v>86</v>
      </c>
      <c r="J555" s="9">
        <v>53</v>
      </c>
      <c r="K555" s="9">
        <v>40</v>
      </c>
      <c r="L555" s="9">
        <v>58</v>
      </c>
      <c r="M555" s="4">
        <f t="shared" si="296"/>
        <v>411</v>
      </c>
      <c r="N555" s="33"/>
      <c r="O555" s="9">
        <f>IF($D555="理科",IF(AND($M555&gt;='高考-分数线'!$C$2,$G555&gt;='高考-分数线'!$D$2),36,IF($G555&gt;='高考-分数线'!$D$2,18,0)),IF($D555="文科",IF(AND($M555&gt;='高考-分数线'!$C$3,$G555&gt;='高考-分数线'!$D$3),36,IF($G555&gt;='高考-分数线'!$D$3,18,0))))</f>
        <v>0</v>
      </c>
      <c r="P555" s="9">
        <f>IF($D555="理科",IF(AND($M555&gt;='高考-分数线'!$C$2,H555&gt;='高考-分数线'!$E$2),36,IF(H555&gt;='高考-分数线'!$E$2,18,0)),IF($D555="文科",IF(AND($M555&gt;='高考-分数线'!$C$3,H555&gt;='高考-分数线'!$E$3),36,IF(H555&gt;='高考-分数线'!$E$3,18,0))))</f>
        <v>0</v>
      </c>
      <c r="Q555" s="9">
        <f>IF($D555="理科",IF(AND($M555&gt;='高考-分数线'!$C$2,I555&gt;='高考-分数线'!$F$2),36,IF(I555&gt;='高考-分数线'!$F$2,18,0)),IF($D555="文科",IF(AND($M555&gt;='高考-分数线'!$C$3,I555&gt;='高考-分数线'!$F$3),36,IF(I555&gt;='高考-分数线'!$F$3,18,0))))</f>
        <v>0</v>
      </c>
      <c r="R555" s="9">
        <f>IF($D555="理科",IF(AND($M555&gt;='高考-分数线'!$C$2,J555&gt;='高考-分数线'!$G$2),36,IF(J555&gt;='高考-分数线'!$G$2,18,0)),IF($D555="文科",IF(AND($M555&gt;='高考-分数线'!$C$3,J555&gt;='高考-分数线'!$G$3),36,IF(J555&gt;='高考-分数线'!$G$3,18,0))))</f>
        <v>18</v>
      </c>
      <c r="S555" s="9">
        <f>IF($D555="理科",IF(AND($M555&gt;='高考-分数线'!$C$2,K555&gt;='高考-分数线'!$H$2),36,IF(K555&gt;='高考-分数线'!$H$2,18,0)),IF($D555="文科",IF(AND($M555&gt;='高考-分数线'!$C$3,K555&gt;='高考-分数线'!$H$3),36,IF(K555&gt;='高考-分数线'!$H$3,18,0))))</f>
        <v>0</v>
      </c>
      <c r="T555" s="9">
        <f>IF($D555="理科",IF(AND($M555&gt;='高考-分数线'!$C$2,L555&gt;='高考-分数线'!$I$2),36,IF(L555&gt;='高考-分数线'!$I$2,18,0)),IF($D555="文科",IF(AND($M555&gt;='高考-分数线'!$C$3,L555&gt;='高考-分数线'!$I$3),36,IF(L555&gt;='高考-分数线'!$I$3,18,0))))</f>
        <v>0</v>
      </c>
      <c r="U555" s="33"/>
      <c r="V555" s="54"/>
      <c r="W555" s="9"/>
      <c r="X555" s="54"/>
      <c r="Y555" s="9"/>
      <c r="Z555" s="54"/>
      <c r="AA555" s="9"/>
      <c r="AB555" s="54"/>
      <c r="AC555" s="9"/>
      <c r="AD555" s="54"/>
      <c r="AE555" s="9"/>
      <c r="AF555" s="54"/>
      <c r="AG555" s="9"/>
      <c r="AH555" s="9"/>
      <c r="AI555" s="9"/>
      <c r="AJ555" s="9"/>
      <c r="AK555" s="55"/>
      <c r="AL555" s="9"/>
      <c r="AM555" s="9"/>
      <c r="AN555" s="9"/>
      <c r="AO555" s="54"/>
      <c r="AP555" s="9"/>
      <c r="AQ555" s="54"/>
      <c r="AR555" s="9"/>
      <c r="AS555" s="54"/>
      <c r="AT555" s="9"/>
      <c r="AU555" s="9"/>
      <c r="AV555" s="63"/>
      <c r="AW555" s="9"/>
      <c r="AX555" s="54"/>
      <c r="AY555" s="9"/>
      <c r="AZ555" s="54"/>
      <c r="BA555" s="9"/>
      <c r="BB555" s="54"/>
      <c r="BC555" s="9"/>
      <c r="BD555" s="54"/>
      <c r="BE555" s="9"/>
      <c r="BF555" s="54"/>
      <c r="BG555" s="9"/>
      <c r="BH555" s="9"/>
      <c r="BI555" s="54"/>
      <c r="BJ555" s="9"/>
      <c r="BK555" s="55"/>
      <c r="BL555" s="9"/>
      <c r="BM555" s="54"/>
      <c r="BN555" s="9"/>
      <c r="BO555" s="54"/>
      <c r="BP555" s="9"/>
      <c r="BQ555" s="54"/>
      <c r="BR555" s="9"/>
      <c r="BS555" s="54"/>
      <c r="BT555" s="9"/>
      <c r="BU555" s="9"/>
      <c r="BV555" s="54" t="s">
        <v>75</v>
      </c>
      <c r="BW555" s="9">
        <f t="shared" si="333"/>
        <v>0</v>
      </c>
      <c r="BX555" s="55" t="s">
        <v>81</v>
      </c>
      <c r="BY555" s="9">
        <f t="shared" si="334"/>
        <v>0</v>
      </c>
      <c r="BZ555" s="54" t="s">
        <v>89</v>
      </c>
      <c r="CA555" s="9">
        <f t="shared" si="335"/>
        <v>0</v>
      </c>
      <c r="CB555" s="54" t="s">
        <v>91</v>
      </c>
      <c r="CC555" s="9">
        <f t="shared" si="336"/>
        <v>9</v>
      </c>
      <c r="CD555" s="54" t="s">
        <v>96</v>
      </c>
      <c r="CE555" s="9">
        <f t="shared" si="337"/>
        <v>0</v>
      </c>
      <c r="CF555" s="54" t="s">
        <v>122</v>
      </c>
      <c r="CG555" s="9">
        <f t="shared" si="338"/>
        <v>0</v>
      </c>
      <c r="CH555" s="9"/>
      <c r="CI555" s="54" t="s">
        <v>75</v>
      </c>
      <c r="CJ555" s="9">
        <f t="shared" si="339"/>
        <v>0</v>
      </c>
      <c r="CK555" s="55" t="s">
        <v>81</v>
      </c>
      <c r="CL555" s="9">
        <f t="shared" si="340"/>
        <v>0</v>
      </c>
      <c r="CM555" s="54" t="s">
        <v>89</v>
      </c>
      <c r="CN555" s="9">
        <f t="shared" si="341"/>
        <v>0</v>
      </c>
      <c r="CO555" s="54" t="s">
        <v>91</v>
      </c>
      <c r="CP555" s="9">
        <f t="shared" si="342"/>
        <v>9</v>
      </c>
      <c r="CQ555" s="54" t="s">
        <v>96</v>
      </c>
      <c r="CR555" s="9">
        <f t="shared" si="343"/>
        <v>0</v>
      </c>
      <c r="CS555" s="54" t="s">
        <v>122</v>
      </c>
      <c r="CT555" s="9">
        <f t="shared" si="344"/>
        <v>0</v>
      </c>
    </row>
    <row r="556" spans="1:98" x14ac:dyDescent="0.15">
      <c r="A556" s="33" t="s">
        <v>1252</v>
      </c>
      <c r="B556" s="34" t="s">
        <v>1253</v>
      </c>
      <c r="C556" s="35" t="s">
        <v>1235</v>
      </c>
      <c r="D556" s="35" t="s">
        <v>51</v>
      </c>
      <c r="E556" s="9"/>
      <c r="F556" s="36"/>
      <c r="G556" s="33">
        <v>95</v>
      </c>
      <c r="H556" s="9">
        <v>95</v>
      </c>
      <c r="I556" s="9">
        <v>59</v>
      </c>
      <c r="J556" s="9">
        <v>23.5</v>
      </c>
      <c r="K556" s="9">
        <v>40</v>
      </c>
      <c r="L556" s="9">
        <v>39.5</v>
      </c>
      <c r="M556" s="4">
        <f t="shared" si="296"/>
        <v>352</v>
      </c>
      <c r="N556" s="33"/>
      <c r="O556" s="9">
        <f>IF($D556="理科",IF(AND($M556&gt;='高考-分数线'!$C$2,$G556&gt;='高考-分数线'!$D$2),36,IF($G556&gt;='高考-分数线'!$D$2,18,0)),IF($D556="文科",IF(AND($M556&gt;='高考-分数线'!$C$3,$G556&gt;='高考-分数线'!$D$3),36,IF($G556&gt;='高考-分数线'!$D$3,18,0))))</f>
        <v>0</v>
      </c>
      <c r="P556" s="9">
        <f>IF($D556="理科",IF(AND($M556&gt;='高考-分数线'!$C$2,H556&gt;='高考-分数线'!$E$2),36,IF(H556&gt;='高考-分数线'!$E$2,18,0)),IF($D556="文科",IF(AND($M556&gt;='高考-分数线'!$C$3,H556&gt;='高考-分数线'!$E$3),36,IF(H556&gt;='高考-分数线'!$E$3,18,0))))</f>
        <v>18</v>
      </c>
      <c r="Q556" s="9">
        <f>IF($D556="理科",IF(AND($M556&gt;='高考-分数线'!$C$2,I556&gt;='高考-分数线'!$F$2),36,IF(I556&gt;='高考-分数线'!$F$2,18,0)),IF($D556="文科",IF(AND($M556&gt;='高考-分数线'!$C$3,I556&gt;='高考-分数线'!$F$3),36,IF(I556&gt;='高考-分数线'!$F$3,18,0))))</f>
        <v>0</v>
      </c>
      <c r="R556" s="9">
        <f>IF($D556="理科",IF(AND($M556&gt;='高考-分数线'!$C$2,J556&gt;='高考-分数线'!$G$2),36,IF(J556&gt;='高考-分数线'!$G$2,18,0)),IF($D556="文科",IF(AND($M556&gt;='高考-分数线'!$C$3,J556&gt;='高考-分数线'!$G$3),36,IF(J556&gt;='高考-分数线'!$G$3,18,0))))</f>
        <v>0</v>
      </c>
      <c r="S556" s="9">
        <f>IF($D556="理科",IF(AND($M556&gt;='高考-分数线'!$C$2,K556&gt;='高考-分数线'!$H$2),36,IF(K556&gt;='高考-分数线'!$H$2,18,0)),IF($D556="文科",IF(AND($M556&gt;='高考-分数线'!$C$3,K556&gt;='高考-分数线'!$H$3),36,IF(K556&gt;='高考-分数线'!$H$3,18,0))))</f>
        <v>0</v>
      </c>
      <c r="T556" s="9">
        <f>IF($D556="理科",IF(AND($M556&gt;='高考-分数线'!$C$2,L556&gt;='高考-分数线'!$I$2),36,IF(L556&gt;='高考-分数线'!$I$2,18,0)),IF($D556="文科",IF(AND($M556&gt;='高考-分数线'!$C$3,L556&gt;='高考-分数线'!$I$3),36,IF(L556&gt;='高考-分数线'!$I$3,18,0))))</f>
        <v>0</v>
      </c>
      <c r="U556" s="33"/>
      <c r="V556" s="54"/>
      <c r="W556" s="9"/>
      <c r="X556" s="54"/>
      <c r="Y556" s="9"/>
      <c r="Z556" s="54"/>
      <c r="AA556" s="9"/>
      <c r="AB556" s="54"/>
      <c r="AC556" s="9"/>
      <c r="AD556" s="54"/>
      <c r="AE556" s="9"/>
      <c r="AF556" s="54"/>
      <c r="AG556" s="9"/>
      <c r="AH556" s="9"/>
      <c r="AI556" s="9"/>
      <c r="AJ556" s="9"/>
      <c r="AK556" s="55"/>
      <c r="AL556" s="9"/>
      <c r="AM556" s="9"/>
      <c r="AN556" s="9"/>
      <c r="AO556" s="54"/>
      <c r="AP556" s="9"/>
      <c r="AQ556" s="54"/>
      <c r="AR556" s="9"/>
      <c r="AS556" s="54"/>
      <c r="AT556" s="9"/>
      <c r="AU556" s="9"/>
      <c r="AV556" s="63"/>
      <c r="AW556" s="9"/>
      <c r="AX556" s="54"/>
      <c r="AY556" s="9"/>
      <c r="AZ556" s="54"/>
      <c r="BA556" s="9"/>
      <c r="BB556" s="54"/>
      <c r="BC556" s="9"/>
      <c r="BD556" s="54"/>
      <c r="BE556" s="9"/>
      <c r="BF556" s="54"/>
      <c r="BG556" s="9"/>
      <c r="BH556" s="9"/>
      <c r="BI556" s="54"/>
      <c r="BJ556" s="9"/>
      <c r="BK556" s="55"/>
      <c r="BL556" s="9"/>
      <c r="BM556" s="54"/>
      <c r="BN556" s="9"/>
      <c r="BO556" s="54"/>
      <c r="BP556" s="9"/>
      <c r="BQ556" s="54"/>
      <c r="BR556" s="9"/>
      <c r="BS556" s="54"/>
      <c r="BT556" s="9"/>
      <c r="BU556" s="9"/>
      <c r="BV556" s="54" t="s">
        <v>75</v>
      </c>
      <c r="BW556" s="9">
        <f t="shared" si="333"/>
        <v>0</v>
      </c>
      <c r="BX556" s="55" t="s">
        <v>81</v>
      </c>
      <c r="BY556" s="9">
        <f t="shared" si="334"/>
        <v>9</v>
      </c>
      <c r="BZ556" s="54" t="s">
        <v>89</v>
      </c>
      <c r="CA556" s="9">
        <f t="shared" si="335"/>
        <v>0</v>
      </c>
      <c r="CB556" s="54" t="s">
        <v>91</v>
      </c>
      <c r="CC556" s="9">
        <f t="shared" si="336"/>
        <v>0</v>
      </c>
      <c r="CD556" s="54" t="s">
        <v>96</v>
      </c>
      <c r="CE556" s="9">
        <f t="shared" si="337"/>
        <v>0</v>
      </c>
      <c r="CF556" s="54" t="s">
        <v>122</v>
      </c>
      <c r="CG556" s="9">
        <f t="shared" si="338"/>
        <v>0</v>
      </c>
      <c r="CH556" s="9"/>
      <c r="CI556" s="54" t="s">
        <v>75</v>
      </c>
      <c r="CJ556" s="9">
        <f t="shared" si="339"/>
        <v>0</v>
      </c>
      <c r="CK556" s="55" t="s">
        <v>81</v>
      </c>
      <c r="CL556" s="9">
        <f t="shared" si="340"/>
        <v>9</v>
      </c>
      <c r="CM556" s="54" t="s">
        <v>89</v>
      </c>
      <c r="CN556" s="9">
        <f t="shared" si="341"/>
        <v>0</v>
      </c>
      <c r="CO556" s="54" t="s">
        <v>91</v>
      </c>
      <c r="CP556" s="9">
        <f t="shared" si="342"/>
        <v>0</v>
      </c>
      <c r="CQ556" s="54" t="s">
        <v>96</v>
      </c>
      <c r="CR556" s="9">
        <f t="shared" si="343"/>
        <v>0</v>
      </c>
      <c r="CS556" s="54" t="s">
        <v>122</v>
      </c>
      <c r="CT556" s="9">
        <f t="shared" si="344"/>
        <v>0</v>
      </c>
    </row>
    <row r="557" spans="1:98" x14ac:dyDescent="0.15">
      <c r="A557" s="33" t="s">
        <v>1254</v>
      </c>
      <c r="B557" s="34" t="s">
        <v>1255</v>
      </c>
      <c r="C557" s="35" t="s">
        <v>1235</v>
      </c>
      <c r="D557" s="35" t="s">
        <v>51</v>
      </c>
      <c r="E557" s="9"/>
      <c r="F557" s="36"/>
      <c r="G557" s="33">
        <v>81</v>
      </c>
      <c r="H557" s="9">
        <v>29</v>
      </c>
      <c r="I557" s="9">
        <v>21</v>
      </c>
      <c r="J557" s="9">
        <v>25</v>
      </c>
      <c r="K557" s="9">
        <v>23</v>
      </c>
      <c r="L557" s="9">
        <v>42</v>
      </c>
      <c r="M557" s="4">
        <f t="shared" si="296"/>
        <v>221</v>
      </c>
      <c r="N557" s="33"/>
      <c r="O557" s="9">
        <f>IF($D557="理科",IF(AND($M557&gt;='高考-分数线'!$C$2,$G557&gt;='高考-分数线'!$D$2),36,IF($G557&gt;='高考-分数线'!$D$2,18,0)),IF($D557="文科",IF(AND($M557&gt;='高考-分数线'!$C$3,$G557&gt;='高考-分数线'!$D$3),36,IF($G557&gt;='高考-分数线'!$D$3,18,0))))</f>
        <v>0</v>
      </c>
      <c r="P557" s="9">
        <f>IF($D557="理科",IF(AND($M557&gt;='高考-分数线'!$C$2,H557&gt;='高考-分数线'!$E$2),36,IF(H557&gt;='高考-分数线'!$E$2,18,0)),IF($D557="文科",IF(AND($M557&gt;='高考-分数线'!$C$3,H557&gt;='高考-分数线'!$E$3),36,IF(H557&gt;='高考-分数线'!$E$3,18,0))))</f>
        <v>0</v>
      </c>
      <c r="Q557" s="9">
        <f>IF($D557="理科",IF(AND($M557&gt;='高考-分数线'!$C$2,I557&gt;='高考-分数线'!$F$2),36,IF(I557&gt;='高考-分数线'!$F$2,18,0)),IF($D557="文科",IF(AND($M557&gt;='高考-分数线'!$C$3,I557&gt;='高考-分数线'!$F$3),36,IF(I557&gt;='高考-分数线'!$F$3,18,0))))</f>
        <v>0</v>
      </c>
      <c r="R557" s="9">
        <f>IF($D557="理科",IF(AND($M557&gt;='高考-分数线'!$C$2,J557&gt;='高考-分数线'!$G$2),36,IF(J557&gt;='高考-分数线'!$G$2,18,0)),IF($D557="文科",IF(AND($M557&gt;='高考-分数线'!$C$3,J557&gt;='高考-分数线'!$G$3),36,IF(J557&gt;='高考-分数线'!$G$3,18,0))))</f>
        <v>0</v>
      </c>
      <c r="S557" s="9">
        <f>IF($D557="理科",IF(AND($M557&gt;='高考-分数线'!$C$2,K557&gt;='高考-分数线'!$H$2),36,IF(K557&gt;='高考-分数线'!$H$2,18,0)),IF($D557="文科",IF(AND($M557&gt;='高考-分数线'!$C$3,K557&gt;='高考-分数线'!$H$3),36,IF(K557&gt;='高考-分数线'!$H$3,18,0))))</f>
        <v>0</v>
      </c>
      <c r="T557" s="9">
        <f>IF($D557="理科",IF(AND($M557&gt;='高考-分数线'!$C$2,L557&gt;='高考-分数线'!$I$2),36,IF(L557&gt;='高考-分数线'!$I$2,18,0)),IF($D557="文科",IF(AND($M557&gt;='高考-分数线'!$C$3,L557&gt;='高考-分数线'!$I$3),36,IF(L557&gt;='高考-分数线'!$I$3,18,0))))</f>
        <v>0</v>
      </c>
      <c r="U557" s="33"/>
      <c r="V557" s="54"/>
      <c r="W557" s="9"/>
      <c r="X557" s="54"/>
      <c r="Y557" s="9"/>
      <c r="Z557" s="54"/>
      <c r="AA557" s="9"/>
      <c r="AB557" s="54"/>
      <c r="AC557" s="9"/>
      <c r="AD557" s="54"/>
      <c r="AE557" s="9"/>
      <c r="AF557" s="54"/>
      <c r="AG557" s="9"/>
      <c r="AH557" s="9"/>
      <c r="AI557" s="9"/>
      <c r="AJ557" s="9"/>
      <c r="AK557" s="55"/>
      <c r="AL557" s="9"/>
      <c r="AM557" s="9"/>
      <c r="AN557" s="9"/>
      <c r="AO557" s="54"/>
      <c r="AP557" s="9"/>
      <c r="AQ557" s="54"/>
      <c r="AR557" s="9"/>
      <c r="AS557" s="54"/>
      <c r="AT557" s="9"/>
      <c r="AU557" s="9"/>
      <c r="AV557" s="63"/>
      <c r="AW557" s="9"/>
      <c r="AX557" s="54"/>
      <c r="AY557" s="9"/>
      <c r="AZ557" s="54"/>
      <c r="BA557" s="9"/>
      <c r="BB557" s="54"/>
      <c r="BC557" s="9"/>
      <c r="BD557" s="54"/>
      <c r="BE557" s="9"/>
      <c r="BF557" s="54"/>
      <c r="BG557" s="9"/>
      <c r="BH557" s="9"/>
      <c r="BI557" s="54"/>
      <c r="BJ557" s="9"/>
      <c r="BK557" s="55"/>
      <c r="BL557" s="9"/>
      <c r="BM557" s="54"/>
      <c r="BN557" s="9"/>
      <c r="BO557" s="54"/>
      <c r="BP557" s="9"/>
      <c r="BQ557" s="54"/>
      <c r="BR557" s="9"/>
      <c r="BS557" s="54"/>
      <c r="BT557" s="9"/>
      <c r="BU557" s="9"/>
      <c r="BV557" s="54" t="s">
        <v>74</v>
      </c>
      <c r="BW557" s="9">
        <f t="shared" si="333"/>
        <v>0</v>
      </c>
      <c r="BX557" s="55" t="s">
        <v>137</v>
      </c>
      <c r="BY557" s="9">
        <f t="shared" si="334"/>
        <v>0</v>
      </c>
      <c r="BZ557" s="54" t="s">
        <v>85</v>
      </c>
      <c r="CA557" s="9">
        <f t="shared" si="335"/>
        <v>0</v>
      </c>
      <c r="CB557" s="54" t="s">
        <v>94</v>
      </c>
      <c r="CC557" s="9">
        <f t="shared" si="336"/>
        <v>0</v>
      </c>
      <c r="CD557" s="54" t="s">
        <v>96</v>
      </c>
      <c r="CE557" s="9">
        <f t="shared" si="337"/>
        <v>0</v>
      </c>
      <c r="CF557" s="54" t="s">
        <v>122</v>
      </c>
      <c r="CG557" s="9">
        <f t="shared" si="338"/>
        <v>0</v>
      </c>
      <c r="CH557" s="9"/>
      <c r="CI557" s="54" t="s">
        <v>74</v>
      </c>
      <c r="CJ557" s="9">
        <f t="shared" si="339"/>
        <v>0</v>
      </c>
      <c r="CK557" s="55" t="s">
        <v>137</v>
      </c>
      <c r="CL557" s="9">
        <f t="shared" si="340"/>
        <v>0</v>
      </c>
      <c r="CM557" s="54" t="s">
        <v>85</v>
      </c>
      <c r="CN557" s="9">
        <f t="shared" si="341"/>
        <v>0</v>
      </c>
      <c r="CO557" s="54" t="s">
        <v>94</v>
      </c>
      <c r="CP557" s="9">
        <f t="shared" si="342"/>
        <v>0</v>
      </c>
      <c r="CQ557" s="54" t="s">
        <v>96</v>
      </c>
      <c r="CR557" s="9">
        <f t="shared" si="343"/>
        <v>0</v>
      </c>
      <c r="CS557" s="54" t="s">
        <v>122</v>
      </c>
      <c r="CT557" s="9">
        <f t="shared" si="344"/>
        <v>0</v>
      </c>
    </row>
    <row r="558" spans="1:98" x14ac:dyDescent="0.15">
      <c r="A558" s="33" t="s">
        <v>1256</v>
      </c>
      <c r="B558" s="34" t="s">
        <v>1257</v>
      </c>
      <c r="C558" s="35" t="s">
        <v>1235</v>
      </c>
      <c r="D558" s="35" t="s">
        <v>52</v>
      </c>
      <c r="E558" s="9"/>
      <c r="F558" s="36"/>
      <c r="G558" s="33">
        <v>112</v>
      </c>
      <c r="H558" s="9">
        <v>94</v>
      </c>
      <c r="I558" s="9">
        <v>114</v>
      </c>
      <c r="J558" s="9">
        <v>64</v>
      </c>
      <c r="K558" s="9">
        <v>66.5</v>
      </c>
      <c r="L558" s="9">
        <v>62</v>
      </c>
      <c r="M558" s="4">
        <f t="shared" si="296"/>
        <v>512.5</v>
      </c>
      <c r="N558" s="33" t="s">
        <v>171</v>
      </c>
      <c r="O558" s="9">
        <f>IF($D558="理科",IF(AND($M558&gt;='高考-分数线'!$C$2,$G558&gt;='高考-分数线'!$D$2),36,IF($G558&gt;='高考-分数线'!$D$2,18,0)),IF($D558="文科",IF(AND($M558&gt;='高考-分数线'!$C$3,$G558&gt;='高考-分数线'!$D$3),36,IF($G558&gt;='高考-分数线'!$D$3,18,0))))</f>
        <v>36</v>
      </c>
      <c r="P558" s="9">
        <f>IF($D558="理科",IF(AND($M558&gt;='高考-分数线'!$C$2,H558&gt;='高考-分数线'!$E$2),36,IF(H558&gt;='高考-分数线'!$E$2,18,0)),IF($D558="文科",IF(AND($M558&gt;='高考-分数线'!$C$3,H558&gt;='高考-分数线'!$E$3),36,IF(H558&gt;='高考-分数线'!$E$3,18,0))))</f>
        <v>36</v>
      </c>
      <c r="Q558" s="9">
        <f>IF($D558="理科",IF(AND($M558&gt;='高考-分数线'!$C$2,I558&gt;='高考-分数线'!$F$2),36,IF(I558&gt;='高考-分数线'!$F$2,18,0)),IF($D558="文科",IF(AND($M558&gt;='高考-分数线'!$C$3,I558&gt;='高考-分数线'!$F$3),36,IF(I558&gt;='高考-分数线'!$F$3,18,0))))</f>
        <v>36</v>
      </c>
      <c r="R558" s="9">
        <f>IF($D558="理科",IF(AND($M558&gt;='高考-分数线'!$C$2,J558&gt;='高考-分数线'!$G$2),36,IF(J558&gt;='高考-分数线'!$G$2,18,0)),IF($D558="文科",IF(AND($M558&gt;='高考-分数线'!$C$3,J558&gt;='高考-分数线'!$G$3),36,IF(J558&gt;='高考-分数线'!$G$3,18,0))))</f>
        <v>0</v>
      </c>
      <c r="S558" s="9">
        <f>IF($D558="理科",IF(AND($M558&gt;='高考-分数线'!$C$2,K558&gt;='高考-分数线'!$H$2),36,IF(K558&gt;='高考-分数线'!$H$2,18,0)),IF($D558="文科",IF(AND($M558&gt;='高考-分数线'!$C$3,K558&gt;='高考-分数线'!$H$3),36,IF(K558&gt;='高考-分数线'!$H$3,18,0))))</f>
        <v>36</v>
      </c>
      <c r="T558" s="9">
        <f>IF($D558="理科",IF(AND($M558&gt;='高考-分数线'!$C$2,L558&gt;='高考-分数线'!$I$2),36,IF(L558&gt;='高考-分数线'!$I$2,18,0)),IF($D558="文科",IF(AND($M558&gt;='高考-分数线'!$C$3,L558&gt;='高考-分数线'!$I$3),36,IF(L558&gt;='高考-分数线'!$I$3,18,0))))</f>
        <v>0</v>
      </c>
      <c r="U558" s="33"/>
      <c r="V558" s="54"/>
      <c r="W558" s="9"/>
      <c r="X558" s="54"/>
      <c r="Y558" s="9"/>
      <c r="Z558" s="54"/>
      <c r="AA558" s="9"/>
      <c r="AB558" s="54"/>
      <c r="AC558" s="9"/>
      <c r="AD558" s="54"/>
      <c r="AE558" s="9"/>
      <c r="AF558" s="54"/>
      <c r="AG558" s="9"/>
      <c r="AH558" s="9"/>
      <c r="AI558" s="9"/>
      <c r="AJ558" s="9"/>
      <c r="AK558" s="55"/>
      <c r="AL558" s="9"/>
      <c r="AM558" s="9"/>
      <c r="AN558" s="9"/>
      <c r="AO558" s="54"/>
      <c r="AP558" s="9"/>
      <c r="AQ558" s="54"/>
      <c r="AR558" s="9"/>
      <c r="AS558" s="54"/>
      <c r="AT558" s="9"/>
      <c r="AU558" s="9"/>
      <c r="AV558" s="63"/>
      <c r="AW558" s="9"/>
      <c r="AX558" s="54"/>
      <c r="AY558" s="9"/>
      <c r="AZ558" s="54"/>
      <c r="BA558" s="9"/>
      <c r="BB558" s="54"/>
      <c r="BC558" s="9"/>
      <c r="BD558" s="54"/>
      <c r="BE558" s="9"/>
      <c r="BF558" s="54"/>
      <c r="BG558" s="9"/>
      <c r="BH558" s="9"/>
      <c r="BI558" s="54"/>
      <c r="BJ558" s="9"/>
      <c r="BK558" s="55"/>
      <c r="BL558" s="9"/>
      <c r="BM558" s="54"/>
      <c r="BN558" s="9"/>
      <c r="BO558" s="54"/>
      <c r="BP558" s="9"/>
      <c r="BQ558" s="54"/>
      <c r="BR558" s="9"/>
      <c r="BS558" s="54"/>
      <c r="BT558" s="9"/>
      <c r="BU558" s="9"/>
      <c r="BV558" s="54" t="s">
        <v>77</v>
      </c>
      <c r="BW558" s="9">
        <f t="shared" si="333"/>
        <v>18</v>
      </c>
      <c r="BX558" s="55" t="s">
        <v>81</v>
      </c>
      <c r="BY558" s="9">
        <f t="shared" si="334"/>
        <v>18</v>
      </c>
      <c r="BZ558" s="54" t="s">
        <v>86</v>
      </c>
      <c r="CA558" s="9">
        <f t="shared" si="335"/>
        <v>18</v>
      </c>
      <c r="CB558" s="54" t="s">
        <v>105</v>
      </c>
      <c r="CC558" s="9">
        <f t="shared" si="336"/>
        <v>0</v>
      </c>
      <c r="CD558" s="54" t="s">
        <v>108</v>
      </c>
      <c r="CE558" s="9">
        <f t="shared" si="337"/>
        <v>18</v>
      </c>
      <c r="CF558" s="54" t="s">
        <v>112</v>
      </c>
      <c r="CG558" s="9">
        <f t="shared" si="338"/>
        <v>0</v>
      </c>
      <c r="CH558" s="9"/>
      <c r="CI558" s="54" t="s">
        <v>77</v>
      </c>
      <c r="CJ558" s="9">
        <f t="shared" si="339"/>
        <v>18</v>
      </c>
      <c r="CK558" s="55" t="s">
        <v>81</v>
      </c>
      <c r="CL558" s="9">
        <f t="shared" si="340"/>
        <v>18</v>
      </c>
      <c r="CM558" s="54" t="s">
        <v>86</v>
      </c>
      <c r="CN558" s="9">
        <f t="shared" si="341"/>
        <v>18</v>
      </c>
      <c r="CO558" s="54" t="s">
        <v>105</v>
      </c>
      <c r="CP558" s="9">
        <f t="shared" si="342"/>
        <v>0</v>
      </c>
      <c r="CQ558" s="54" t="s">
        <v>108</v>
      </c>
      <c r="CR558" s="9">
        <f t="shared" si="343"/>
        <v>18</v>
      </c>
      <c r="CS558" s="54" t="s">
        <v>112</v>
      </c>
      <c r="CT558" s="9">
        <f t="shared" si="344"/>
        <v>0</v>
      </c>
    </row>
    <row r="559" spans="1:98" x14ac:dyDescent="0.15">
      <c r="A559" s="33" t="s">
        <v>1258</v>
      </c>
      <c r="B559" s="34" t="s">
        <v>1259</v>
      </c>
      <c r="C559" s="35" t="s">
        <v>1235</v>
      </c>
      <c r="D559" s="35" t="s">
        <v>52</v>
      </c>
      <c r="E559" s="9"/>
      <c r="F559" s="36"/>
      <c r="G559" s="33">
        <v>104</v>
      </c>
      <c r="H559" s="9">
        <v>71</v>
      </c>
      <c r="I559" s="9">
        <v>87</v>
      </c>
      <c r="J559" s="9">
        <v>69.5</v>
      </c>
      <c r="K559" s="9">
        <v>69</v>
      </c>
      <c r="L559" s="9">
        <v>66</v>
      </c>
      <c r="M559" s="4">
        <f t="shared" si="296"/>
        <v>466.5</v>
      </c>
      <c r="N559" s="33"/>
      <c r="O559" s="9">
        <f>IF($D559="理科",IF(AND($M559&gt;='高考-分数线'!$C$2,$G559&gt;='高考-分数线'!$D$2),36,IF($G559&gt;='高考-分数线'!$D$2,18,0)),IF($D559="文科",IF(AND($M559&gt;='高考-分数线'!$C$3,$G559&gt;='高考-分数线'!$D$3),36,IF($G559&gt;='高考-分数线'!$D$3,18,0))))</f>
        <v>0</v>
      </c>
      <c r="P559" s="9">
        <f>IF($D559="理科",IF(AND($M559&gt;='高考-分数线'!$C$2,H559&gt;='高考-分数线'!$E$2),36,IF(H559&gt;='高考-分数线'!$E$2,18,0)),IF($D559="文科",IF(AND($M559&gt;='高考-分数线'!$C$3,H559&gt;='高考-分数线'!$E$3),36,IF(H559&gt;='高考-分数线'!$E$3,18,0))))</f>
        <v>0</v>
      </c>
      <c r="Q559" s="9">
        <f>IF($D559="理科",IF(AND($M559&gt;='高考-分数线'!$C$2,I559&gt;='高考-分数线'!$F$2),36,IF(I559&gt;='高考-分数线'!$F$2,18,0)),IF($D559="文科",IF(AND($M559&gt;='高考-分数线'!$C$3,I559&gt;='高考-分数线'!$F$3),36,IF(I559&gt;='高考-分数线'!$F$3,18,0))))</f>
        <v>0</v>
      </c>
      <c r="R559" s="9">
        <f>IF($D559="理科",IF(AND($M559&gt;='高考-分数线'!$C$2,J559&gt;='高考-分数线'!$G$2),36,IF(J559&gt;='高考-分数线'!$G$2,18,0)),IF($D559="文科",IF(AND($M559&gt;='高考-分数线'!$C$3,J559&gt;='高考-分数线'!$G$3),36,IF(J559&gt;='高考-分数线'!$G$3,18,0))))</f>
        <v>18</v>
      </c>
      <c r="S559" s="9">
        <f>IF($D559="理科",IF(AND($M559&gt;='高考-分数线'!$C$2,K559&gt;='高考-分数线'!$H$2),36,IF(K559&gt;='高考-分数线'!$H$2,18,0)),IF($D559="文科",IF(AND($M559&gt;='高考-分数线'!$C$3,K559&gt;='高考-分数线'!$H$3),36,IF(K559&gt;='高考-分数线'!$H$3,18,0))))</f>
        <v>18</v>
      </c>
      <c r="T559" s="9">
        <f>IF($D559="理科",IF(AND($M559&gt;='高考-分数线'!$C$2,L559&gt;='高考-分数线'!$I$2),36,IF(L559&gt;='高考-分数线'!$I$2,18,0)),IF($D559="文科",IF(AND($M559&gt;='高考-分数线'!$C$3,L559&gt;='高考-分数线'!$I$3),36,IF(L559&gt;='高考-分数线'!$I$3,18,0))))</f>
        <v>18</v>
      </c>
      <c r="U559" s="33"/>
      <c r="V559" s="54"/>
      <c r="W559" s="9"/>
      <c r="X559" s="54"/>
      <c r="Y559" s="9"/>
      <c r="Z559" s="54"/>
      <c r="AA559" s="9"/>
      <c r="AB559" s="54"/>
      <c r="AC559" s="9"/>
      <c r="AD559" s="54"/>
      <c r="AE559" s="9"/>
      <c r="AF559" s="54"/>
      <c r="AG559" s="9"/>
      <c r="AH559" s="9"/>
      <c r="AI559" s="9"/>
      <c r="AJ559" s="9"/>
      <c r="AK559" s="55"/>
      <c r="AL559" s="9"/>
      <c r="AM559" s="9"/>
      <c r="AN559" s="9"/>
      <c r="AO559" s="54"/>
      <c r="AP559" s="9"/>
      <c r="AQ559" s="54"/>
      <c r="AR559" s="9"/>
      <c r="AS559" s="54"/>
      <c r="AT559" s="9"/>
      <c r="AU559" s="9"/>
      <c r="AV559" s="63"/>
      <c r="AW559" s="9"/>
      <c r="AX559" s="54"/>
      <c r="AY559" s="9"/>
      <c r="AZ559" s="54"/>
      <c r="BA559" s="9"/>
      <c r="BB559" s="54"/>
      <c r="BC559" s="9"/>
      <c r="BD559" s="54"/>
      <c r="BE559" s="9"/>
      <c r="BF559" s="54"/>
      <c r="BG559" s="9"/>
      <c r="BH559" s="9"/>
      <c r="BI559" s="54"/>
      <c r="BJ559" s="9"/>
      <c r="BK559" s="55"/>
      <c r="BL559" s="9"/>
      <c r="BM559" s="54"/>
      <c r="BN559" s="9"/>
      <c r="BO559" s="54"/>
      <c r="BP559" s="9"/>
      <c r="BQ559" s="54"/>
      <c r="BR559" s="9"/>
      <c r="BS559" s="54"/>
      <c r="BT559" s="9"/>
      <c r="BU559" s="9"/>
      <c r="BV559" s="54" t="s">
        <v>73</v>
      </c>
      <c r="BW559" s="9">
        <f t="shared" si="333"/>
        <v>0</v>
      </c>
      <c r="BX559" s="55" t="s">
        <v>84</v>
      </c>
      <c r="BY559" s="9">
        <f t="shared" si="334"/>
        <v>0</v>
      </c>
      <c r="BZ559" s="54" t="s">
        <v>85</v>
      </c>
      <c r="CA559" s="9">
        <f t="shared" si="335"/>
        <v>0</v>
      </c>
      <c r="CB559" s="54" t="s">
        <v>105</v>
      </c>
      <c r="CC559" s="9">
        <f t="shared" si="336"/>
        <v>9</v>
      </c>
      <c r="CD559" s="54" t="s">
        <v>108</v>
      </c>
      <c r="CE559" s="9">
        <f t="shared" si="337"/>
        <v>9</v>
      </c>
      <c r="CF559" s="54" t="s">
        <v>112</v>
      </c>
      <c r="CG559" s="9">
        <f t="shared" si="338"/>
        <v>9</v>
      </c>
      <c r="CH559" s="9"/>
      <c r="CI559" s="54" t="s">
        <v>73</v>
      </c>
      <c r="CJ559" s="9">
        <f t="shared" si="339"/>
        <v>0</v>
      </c>
      <c r="CK559" s="55" t="s">
        <v>84</v>
      </c>
      <c r="CL559" s="9">
        <f t="shared" si="340"/>
        <v>0</v>
      </c>
      <c r="CM559" s="54" t="s">
        <v>85</v>
      </c>
      <c r="CN559" s="9">
        <f t="shared" si="341"/>
        <v>0</v>
      </c>
      <c r="CO559" s="54" t="s">
        <v>105</v>
      </c>
      <c r="CP559" s="9">
        <f t="shared" si="342"/>
        <v>9</v>
      </c>
      <c r="CQ559" s="54" t="s">
        <v>108</v>
      </c>
      <c r="CR559" s="9">
        <f t="shared" si="343"/>
        <v>9</v>
      </c>
      <c r="CS559" s="54" t="s">
        <v>112</v>
      </c>
      <c r="CT559" s="9">
        <f t="shared" si="344"/>
        <v>9</v>
      </c>
    </row>
    <row r="560" spans="1:98" x14ac:dyDescent="0.15">
      <c r="A560" s="33" t="s">
        <v>1260</v>
      </c>
      <c r="B560" s="34" t="s">
        <v>1261</v>
      </c>
      <c r="C560" s="35" t="s">
        <v>1235</v>
      </c>
      <c r="D560" s="35" t="s">
        <v>52</v>
      </c>
      <c r="E560" s="9">
        <v>1</v>
      </c>
      <c r="F560" s="36"/>
      <c r="G560" s="33">
        <v>105</v>
      </c>
      <c r="H560" s="9">
        <v>75</v>
      </c>
      <c r="I560" s="9">
        <v>118</v>
      </c>
      <c r="J560" s="9">
        <v>64.5</v>
      </c>
      <c r="K560" s="9">
        <v>58</v>
      </c>
      <c r="L560" s="9">
        <v>56</v>
      </c>
      <c r="M560" s="4">
        <f t="shared" si="296"/>
        <v>476.5</v>
      </c>
      <c r="N560" s="33" t="s">
        <v>171</v>
      </c>
      <c r="O560" s="9">
        <f>IF($D560="理科",IF(AND($M560&gt;='高考-分数线'!$C$2,$G560&gt;='高考-分数线'!$D$2),36,IF($G560&gt;='高考-分数线'!$D$2,18,0)),IF($D560="文科",IF(AND($M560&gt;='高考-分数线'!$C$3,$G560&gt;='高考-分数线'!$D$3),36,IF($G560&gt;='高考-分数线'!$D$3,18,0))))</f>
        <v>0</v>
      </c>
      <c r="P560" s="9">
        <f>IF($D560="理科",IF(AND($M560&gt;='高考-分数线'!$C$2,H560&gt;='高考-分数线'!$E$2),36,IF(H560&gt;='高考-分数线'!$E$2,18,0)),IF($D560="文科",IF(AND($M560&gt;='高考-分数线'!$C$3,H560&gt;='高考-分数线'!$E$3),36,IF(H560&gt;='高考-分数线'!$E$3,18,0))))</f>
        <v>0</v>
      </c>
      <c r="Q560" s="9">
        <f>IF($D560="理科",IF(AND($M560&gt;='高考-分数线'!$C$2,I560&gt;='高考-分数线'!$F$2),36,IF(I560&gt;='高考-分数线'!$F$2,18,0)),IF($D560="文科",IF(AND($M560&gt;='高考-分数线'!$C$3,I560&gt;='高考-分数线'!$F$3),36,IF(I560&gt;='高考-分数线'!$F$3,18,0))))</f>
        <v>36</v>
      </c>
      <c r="R560" s="9">
        <f>IF($D560="理科",IF(AND($M560&gt;='高考-分数线'!$C$2,J560&gt;='高考-分数线'!$G$2),36,IF(J560&gt;='高考-分数线'!$G$2,18,0)),IF($D560="文科",IF(AND($M560&gt;='高考-分数线'!$C$3,J560&gt;='高考-分数线'!$G$3),36,IF(J560&gt;='高考-分数线'!$G$3,18,0))))</f>
        <v>0</v>
      </c>
      <c r="S560" s="9">
        <f>IF($D560="理科",IF(AND($M560&gt;='高考-分数线'!$C$2,K560&gt;='高考-分数线'!$H$2),36,IF(K560&gt;='高考-分数线'!$H$2,18,0)),IF($D560="文科",IF(AND($M560&gt;='高考-分数线'!$C$3,K560&gt;='高考-分数线'!$H$3),36,IF(K560&gt;='高考-分数线'!$H$3,18,0))))</f>
        <v>0</v>
      </c>
      <c r="T560" s="9">
        <f>IF($D560="理科",IF(AND($M560&gt;='高考-分数线'!$C$2,L560&gt;='高考-分数线'!$I$2),36,IF(L560&gt;='高考-分数线'!$I$2,18,0)),IF($D560="文科",IF(AND($M560&gt;='高考-分数线'!$C$3,L560&gt;='高考-分数线'!$I$3),36,IF(L560&gt;='高考-分数线'!$I$3,18,0))))</f>
        <v>0</v>
      </c>
      <c r="U560" s="33"/>
      <c r="V560" s="54"/>
      <c r="W560" s="9"/>
      <c r="X560" s="54"/>
      <c r="Y560" s="9"/>
      <c r="Z560" s="54"/>
      <c r="AA560" s="9"/>
      <c r="AB560" s="54"/>
      <c r="AC560" s="9"/>
      <c r="AD560" s="54"/>
      <c r="AE560" s="9"/>
      <c r="AF560" s="54"/>
      <c r="AG560" s="9"/>
      <c r="AH560" s="9"/>
      <c r="AI560" s="9"/>
      <c r="AJ560" s="9"/>
      <c r="AK560" s="55"/>
      <c r="AL560" s="9"/>
      <c r="AM560" s="9"/>
      <c r="AN560" s="9"/>
      <c r="AO560" s="54"/>
      <c r="AP560" s="9"/>
      <c r="AQ560" s="54"/>
      <c r="AR560" s="9"/>
      <c r="AS560" s="54"/>
      <c r="AT560" s="9"/>
      <c r="AU560" s="9"/>
      <c r="AV560" s="63"/>
      <c r="AW560" s="9"/>
      <c r="AX560" s="54"/>
      <c r="AY560" s="9"/>
      <c r="AZ560" s="54"/>
      <c r="BA560" s="9"/>
      <c r="BB560" s="54"/>
      <c r="BC560" s="9"/>
      <c r="BD560" s="54"/>
      <c r="BE560" s="9"/>
      <c r="BF560" s="54"/>
      <c r="BG560" s="9"/>
      <c r="BH560" s="9"/>
      <c r="BI560" s="54"/>
      <c r="BJ560" s="9"/>
      <c r="BK560" s="55"/>
      <c r="BL560" s="9"/>
      <c r="BM560" s="54"/>
      <c r="BN560" s="9"/>
      <c r="BO560" s="54"/>
      <c r="BP560" s="9"/>
      <c r="BQ560" s="54"/>
      <c r="BR560" s="9"/>
      <c r="BS560" s="54"/>
      <c r="BT560" s="9"/>
      <c r="BU560" s="9"/>
      <c r="BV560" s="54" t="s">
        <v>77</v>
      </c>
      <c r="BW560" s="9">
        <f t="shared" si="333"/>
        <v>0</v>
      </c>
      <c r="BX560" s="55" t="s">
        <v>81</v>
      </c>
      <c r="BY560" s="9">
        <f t="shared" si="334"/>
        <v>0</v>
      </c>
      <c r="BZ560" s="54" t="s">
        <v>86</v>
      </c>
      <c r="CA560" s="9">
        <f t="shared" si="335"/>
        <v>18</v>
      </c>
      <c r="CB560" s="54" t="s">
        <v>105</v>
      </c>
      <c r="CC560" s="9">
        <f t="shared" si="336"/>
        <v>0</v>
      </c>
      <c r="CD560" s="54" t="s">
        <v>108</v>
      </c>
      <c r="CE560" s="9">
        <f t="shared" si="337"/>
        <v>0</v>
      </c>
      <c r="CF560" s="54" t="s">
        <v>112</v>
      </c>
      <c r="CG560" s="9">
        <f t="shared" si="338"/>
        <v>0</v>
      </c>
      <c r="CH560" s="9"/>
      <c r="CI560" s="54" t="s">
        <v>77</v>
      </c>
      <c r="CJ560" s="9">
        <f t="shared" si="339"/>
        <v>0</v>
      </c>
      <c r="CK560" s="55" t="s">
        <v>81</v>
      </c>
      <c r="CL560" s="9">
        <f t="shared" si="340"/>
        <v>0</v>
      </c>
      <c r="CM560" s="54" t="s">
        <v>86</v>
      </c>
      <c r="CN560" s="9">
        <f t="shared" si="341"/>
        <v>18</v>
      </c>
      <c r="CO560" s="54" t="s">
        <v>105</v>
      </c>
      <c r="CP560" s="9">
        <f t="shared" si="342"/>
        <v>0</v>
      </c>
      <c r="CQ560" s="54" t="s">
        <v>108</v>
      </c>
      <c r="CR560" s="9">
        <f t="shared" si="343"/>
        <v>0</v>
      </c>
      <c r="CS560" s="54" t="s">
        <v>112</v>
      </c>
      <c r="CT560" s="9">
        <f t="shared" si="344"/>
        <v>0</v>
      </c>
    </row>
    <row r="561" spans="1:98" x14ac:dyDescent="0.15">
      <c r="A561" s="33" t="s">
        <v>1262</v>
      </c>
      <c r="B561" s="34" t="s">
        <v>1263</v>
      </c>
      <c r="C561" s="35" t="s">
        <v>1235</v>
      </c>
      <c r="D561" s="35" t="s">
        <v>52</v>
      </c>
      <c r="E561" s="9"/>
      <c r="F561" s="36"/>
      <c r="G561" s="33">
        <v>82</v>
      </c>
      <c r="H561" s="9">
        <v>64</v>
      </c>
      <c r="I561" s="9">
        <v>113</v>
      </c>
      <c r="J561" s="9">
        <v>56</v>
      </c>
      <c r="K561" s="9">
        <v>57</v>
      </c>
      <c r="L561" s="9">
        <v>51</v>
      </c>
      <c r="M561" s="4">
        <f t="shared" si="296"/>
        <v>423</v>
      </c>
      <c r="N561" s="33"/>
      <c r="O561" s="9">
        <f>IF($D561="理科",IF(AND($M561&gt;='高考-分数线'!$C$2,$G561&gt;='高考-分数线'!$D$2),36,IF($G561&gt;='高考-分数线'!$D$2,18,0)),IF($D561="文科",IF(AND($M561&gt;='高考-分数线'!$C$3,$G561&gt;='高考-分数线'!$D$3),36,IF($G561&gt;='高考-分数线'!$D$3,18,0))))</f>
        <v>0</v>
      </c>
      <c r="P561" s="9">
        <f>IF($D561="理科",IF(AND($M561&gt;='高考-分数线'!$C$2,H561&gt;='高考-分数线'!$E$2),36,IF(H561&gt;='高考-分数线'!$E$2,18,0)),IF($D561="文科",IF(AND($M561&gt;='高考-分数线'!$C$3,H561&gt;='高考-分数线'!$E$3),36,IF(H561&gt;='高考-分数线'!$E$3,18,0))))</f>
        <v>0</v>
      </c>
      <c r="Q561" s="9">
        <f>IF($D561="理科",IF(AND($M561&gt;='高考-分数线'!$C$2,I561&gt;='高考-分数线'!$F$2),36,IF(I561&gt;='高考-分数线'!$F$2,18,0)),IF($D561="文科",IF(AND($M561&gt;='高考-分数线'!$C$3,I561&gt;='高考-分数线'!$F$3),36,IF(I561&gt;='高考-分数线'!$F$3,18,0))))</f>
        <v>18</v>
      </c>
      <c r="R561" s="9">
        <f>IF($D561="理科",IF(AND($M561&gt;='高考-分数线'!$C$2,J561&gt;='高考-分数线'!$G$2),36,IF(J561&gt;='高考-分数线'!$G$2,18,0)),IF($D561="文科",IF(AND($M561&gt;='高考-分数线'!$C$3,J561&gt;='高考-分数线'!$G$3),36,IF(J561&gt;='高考-分数线'!$G$3,18,0))))</f>
        <v>0</v>
      </c>
      <c r="S561" s="9">
        <f>IF($D561="理科",IF(AND($M561&gt;='高考-分数线'!$C$2,K561&gt;='高考-分数线'!$H$2),36,IF(K561&gt;='高考-分数线'!$H$2,18,0)),IF($D561="文科",IF(AND($M561&gt;='高考-分数线'!$C$3,K561&gt;='高考-分数线'!$H$3),36,IF(K561&gt;='高考-分数线'!$H$3,18,0))))</f>
        <v>0</v>
      </c>
      <c r="T561" s="9">
        <f>IF($D561="理科",IF(AND($M561&gt;='高考-分数线'!$C$2,L561&gt;='高考-分数线'!$I$2),36,IF(L561&gt;='高考-分数线'!$I$2,18,0)),IF($D561="文科",IF(AND($M561&gt;='高考-分数线'!$C$3,L561&gt;='高考-分数线'!$I$3),36,IF(L561&gt;='高考-分数线'!$I$3,18,0))))</f>
        <v>0</v>
      </c>
      <c r="U561" s="33"/>
      <c r="V561" s="54"/>
      <c r="W561" s="9"/>
      <c r="X561" s="54"/>
      <c r="Y561" s="9"/>
      <c r="Z561" s="54"/>
      <c r="AA561" s="9"/>
      <c r="AB561" s="54"/>
      <c r="AC561" s="9"/>
      <c r="AD561" s="54"/>
      <c r="AE561" s="9"/>
      <c r="AF561" s="54"/>
      <c r="AG561" s="9"/>
      <c r="AH561" s="9"/>
      <c r="AI561" s="9"/>
      <c r="AJ561" s="9"/>
      <c r="AK561" s="55"/>
      <c r="AL561" s="9"/>
      <c r="AM561" s="9"/>
      <c r="AN561" s="9"/>
      <c r="AO561" s="54"/>
      <c r="AP561" s="9"/>
      <c r="AQ561" s="54"/>
      <c r="AR561" s="9"/>
      <c r="AS561" s="54"/>
      <c r="AT561" s="9"/>
      <c r="AU561" s="9"/>
      <c r="AV561" s="63"/>
      <c r="AW561" s="9"/>
      <c r="AX561" s="54"/>
      <c r="AY561" s="9"/>
      <c r="AZ561" s="54"/>
      <c r="BA561" s="9"/>
      <c r="BB561" s="54"/>
      <c r="BC561" s="9"/>
      <c r="BD561" s="54"/>
      <c r="BE561" s="9"/>
      <c r="BF561" s="54"/>
      <c r="BG561" s="9"/>
      <c r="BH561" s="9"/>
      <c r="BI561" s="54"/>
      <c r="BJ561" s="9"/>
      <c r="BK561" s="55"/>
      <c r="BL561" s="9"/>
      <c r="BM561" s="54"/>
      <c r="BN561" s="9"/>
      <c r="BO561" s="54"/>
      <c r="BP561" s="9"/>
      <c r="BQ561" s="54"/>
      <c r="BR561" s="9"/>
      <c r="BS561" s="54"/>
      <c r="BT561" s="9"/>
      <c r="BU561" s="9"/>
      <c r="BV561" s="54" t="s">
        <v>77</v>
      </c>
      <c r="BW561" s="9">
        <f t="shared" si="333"/>
        <v>0</v>
      </c>
      <c r="BX561" s="55" t="s">
        <v>81</v>
      </c>
      <c r="BY561" s="9">
        <f t="shared" si="334"/>
        <v>0</v>
      </c>
      <c r="BZ561" s="54" t="s">
        <v>86</v>
      </c>
      <c r="CA561" s="9">
        <f t="shared" si="335"/>
        <v>9</v>
      </c>
      <c r="CB561" s="54" t="s">
        <v>105</v>
      </c>
      <c r="CC561" s="9">
        <f t="shared" si="336"/>
        <v>0</v>
      </c>
      <c r="CD561" s="54" t="s">
        <v>108</v>
      </c>
      <c r="CE561" s="9">
        <f t="shared" si="337"/>
        <v>0</v>
      </c>
      <c r="CF561" s="54" t="s">
        <v>112</v>
      </c>
      <c r="CG561" s="9">
        <f t="shared" si="338"/>
        <v>0</v>
      </c>
      <c r="CH561" s="9"/>
      <c r="CI561" s="54" t="s">
        <v>77</v>
      </c>
      <c r="CJ561" s="9">
        <f t="shared" si="339"/>
        <v>0</v>
      </c>
      <c r="CK561" s="55" t="s">
        <v>81</v>
      </c>
      <c r="CL561" s="9">
        <f t="shared" si="340"/>
        <v>0</v>
      </c>
      <c r="CM561" s="54" t="s">
        <v>86</v>
      </c>
      <c r="CN561" s="9">
        <f t="shared" si="341"/>
        <v>9</v>
      </c>
      <c r="CO561" s="54" t="s">
        <v>105</v>
      </c>
      <c r="CP561" s="9">
        <f t="shared" si="342"/>
        <v>0</v>
      </c>
      <c r="CQ561" s="54" t="s">
        <v>108</v>
      </c>
      <c r="CR561" s="9">
        <f t="shared" si="343"/>
        <v>0</v>
      </c>
      <c r="CS561" s="54" t="s">
        <v>112</v>
      </c>
      <c r="CT561" s="9">
        <f t="shared" si="344"/>
        <v>0</v>
      </c>
    </row>
    <row r="562" spans="1:98" x14ac:dyDescent="0.15">
      <c r="A562" s="33" t="s">
        <v>1264</v>
      </c>
      <c r="B562" s="34" t="s">
        <v>1265</v>
      </c>
      <c r="C562" s="35" t="s">
        <v>1235</v>
      </c>
      <c r="D562" s="35" t="s">
        <v>52</v>
      </c>
      <c r="E562" s="9"/>
      <c r="F562" s="36"/>
      <c r="G562" s="33">
        <v>69</v>
      </c>
      <c r="H562" s="9">
        <v>29</v>
      </c>
      <c r="I562" s="9">
        <v>46</v>
      </c>
      <c r="J562" s="9">
        <v>23</v>
      </c>
      <c r="K562" s="9">
        <v>42</v>
      </c>
      <c r="L562" s="9">
        <v>29</v>
      </c>
      <c r="M562" s="4">
        <f t="shared" si="296"/>
        <v>238</v>
      </c>
      <c r="N562" s="33"/>
      <c r="O562" s="9">
        <f>IF($D562="理科",IF(AND($M562&gt;='高考-分数线'!$C$2,$G562&gt;='高考-分数线'!$D$2),36,IF($G562&gt;='高考-分数线'!$D$2,18,0)),IF($D562="文科",IF(AND($M562&gt;='高考-分数线'!$C$3,$G562&gt;='高考-分数线'!$D$3),36,IF($G562&gt;='高考-分数线'!$D$3,18,0))))</f>
        <v>0</v>
      </c>
      <c r="P562" s="9">
        <f>IF($D562="理科",IF(AND($M562&gt;='高考-分数线'!$C$2,H562&gt;='高考-分数线'!$E$2),36,IF(H562&gt;='高考-分数线'!$E$2,18,0)),IF($D562="文科",IF(AND($M562&gt;='高考-分数线'!$C$3,H562&gt;='高考-分数线'!$E$3),36,IF(H562&gt;='高考-分数线'!$E$3,18,0))))</f>
        <v>0</v>
      </c>
      <c r="Q562" s="9">
        <f>IF($D562="理科",IF(AND($M562&gt;='高考-分数线'!$C$2,I562&gt;='高考-分数线'!$F$2),36,IF(I562&gt;='高考-分数线'!$F$2,18,0)),IF($D562="文科",IF(AND($M562&gt;='高考-分数线'!$C$3,I562&gt;='高考-分数线'!$F$3),36,IF(I562&gt;='高考-分数线'!$F$3,18,0))))</f>
        <v>0</v>
      </c>
      <c r="R562" s="9">
        <f>IF($D562="理科",IF(AND($M562&gt;='高考-分数线'!$C$2,J562&gt;='高考-分数线'!$G$2),36,IF(J562&gt;='高考-分数线'!$G$2,18,0)),IF($D562="文科",IF(AND($M562&gt;='高考-分数线'!$C$3,J562&gt;='高考-分数线'!$G$3),36,IF(J562&gt;='高考-分数线'!$G$3,18,0))))</f>
        <v>0</v>
      </c>
      <c r="S562" s="9">
        <f>IF($D562="理科",IF(AND($M562&gt;='高考-分数线'!$C$2,K562&gt;='高考-分数线'!$H$2),36,IF(K562&gt;='高考-分数线'!$H$2,18,0)),IF($D562="文科",IF(AND($M562&gt;='高考-分数线'!$C$3,K562&gt;='高考-分数线'!$H$3),36,IF(K562&gt;='高考-分数线'!$H$3,18,0))))</f>
        <v>0</v>
      </c>
      <c r="T562" s="9">
        <f>IF($D562="理科",IF(AND($M562&gt;='高考-分数线'!$C$2,L562&gt;='高考-分数线'!$I$2),36,IF(L562&gt;='高考-分数线'!$I$2,18,0)),IF($D562="文科",IF(AND($M562&gt;='高考-分数线'!$C$3,L562&gt;='高考-分数线'!$I$3),36,IF(L562&gt;='高考-分数线'!$I$3,18,0))))</f>
        <v>0</v>
      </c>
      <c r="U562" s="33"/>
      <c r="V562" s="54"/>
      <c r="W562" s="9"/>
      <c r="X562" s="54"/>
      <c r="Y562" s="9"/>
      <c r="Z562" s="54"/>
      <c r="AA562" s="9"/>
      <c r="AB562" s="54"/>
      <c r="AC562" s="9"/>
      <c r="AD562" s="54"/>
      <c r="AE562" s="9"/>
      <c r="AF562" s="54"/>
      <c r="AG562" s="9"/>
      <c r="AH562" s="9"/>
      <c r="AI562" s="9"/>
      <c r="AJ562" s="9"/>
      <c r="AK562" s="55"/>
      <c r="AL562" s="9"/>
      <c r="AM562" s="9"/>
      <c r="AN562" s="9"/>
      <c r="AO562" s="54"/>
      <c r="AP562" s="9"/>
      <c r="AQ562" s="54"/>
      <c r="AR562" s="9"/>
      <c r="AS562" s="54"/>
      <c r="AT562" s="9"/>
      <c r="AU562" s="9"/>
      <c r="AV562" s="63"/>
      <c r="AW562" s="9"/>
      <c r="AX562" s="54"/>
      <c r="AY562" s="9"/>
      <c r="AZ562" s="54"/>
      <c r="BA562" s="9"/>
      <c r="BB562" s="54"/>
      <c r="BC562" s="9"/>
      <c r="BD562" s="54"/>
      <c r="BE562" s="9"/>
      <c r="BF562" s="54"/>
      <c r="BG562" s="9"/>
      <c r="BH562" s="9"/>
      <c r="BI562" s="54"/>
      <c r="BJ562" s="9"/>
      <c r="BK562" s="55"/>
      <c r="BL562" s="9"/>
      <c r="BM562" s="54"/>
      <c r="BN562" s="9"/>
      <c r="BO562" s="54"/>
      <c r="BP562" s="9"/>
      <c r="BQ562" s="54"/>
      <c r="BR562" s="9"/>
      <c r="BS562" s="54"/>
      <c r="BT562" s="9"/>
      <c r="BU562" s="9"/>
      <c r="BV562" s="54" t="s">
        <v>73</v>
      </c>
      <c r="BW562" s="9">
        <f t="shared" si="333"/>
        <v>0</v>
      </c>
      <c r="BX562" s="55" t="s">
        <v>84</v>
      </c>
      <c r="BY562" s="9">
        <f t="shared" si="334"/>
        <v>0</v>
      </c>
      <c r="BZ562" s="54" t="s">
        <v>85</v>
      </c>
      <c r="CA562" s="9">
        <f t="shared" si="335"/>
        <v>0</v>
      </c>
      <c r="CB562" s="54" t="s">
        <v>105</v>
      </c>
      <c r="CC562" s="9">
        <f t="shared" si="336"/>
        <v>0</v>
      </c>
      <c r="CD562" s="54" t="s">
        <v>108</v>
      </c>
      <c r="CE562" s="9">
        <f t="shared" si="337"/>
        <v>0</v>
      </c>
      <c r="CF562" s="54" t="s">
        <v>112</v>
      </c>
      <c r="CG562" s="9">
        <f t="shared" si="338"/>
        <v>0</v>
      </c>
      <c r="CH562" s="9"/>
      <c r="CI562" s="54" t="s">
        <v>73</v>
      </c>
      <c r="CJ562" s="9">
        <f t="shared" si="339"/>
        <v>0</v>
      </c>
      <c r="CK562" s="55" t="s">
        <v>84</v>
      </c>
      <c r="CL562" s="9">
        <f t="shared" si="340"/>
        <v>0</v>
      </c>
      <c r="CM562" s="54" t="s">
        <v>85</v>
      </c>
      <c r="CN562" s="9">
        <f t="shared" si="341"/>
        <v>0</v>
      </c>
      <c r="CO562" s="54" t="s">
        <v>105</v>
      </c>
      <c r="CP562" s="9">
        <f t="shared" si="342"/>
        <v>0</v>
      </c>
      <c r="CQ562" s="54" t="s">
        <v>108</v>
      </c>
      <c r="CR562" s="9">
        <f t="shared" si="343"/>
        <v>0</v>
      </c>
      <c r="CS562" s="54" t="s">
        <v>112</v>
      </c>
      <c r="CT562" s="9">
        <f t="shared" si="344"/>
        <v>0</v>
      </c>
    </row>
    <row r="563" spans="1:98" x14ac:dyDescent="0.15">
      <c r="A563" s="33" t="s">
        <v>833</v>
      </c>
      <c r="B563" s="34" t="s">
        <v>1266</v>
      </c>
      <c r="C563" s="35" t="s">
        <v>1235</v>
      </c>
      <c r="D563" s="35" t="s">
        <v>52</v>
      </c>
      <c r="E563" s="9"/>
      <c r="F563" s="36"/>
      <c r="G563" s="33">
        <v>79</v>
      </c>
      <c r="H563" s="9">
        <v>44</v>
      </c>
      <c r="I563" s="9">
        <v>39</v>
      </c>
      <c r="J563" s="9">
        <v>57</v>
      </c>
      <c r="K563" s="9">
        <v>53.5</v>
      </c>
      <c r="L563" s="9">
        <v>24</v>
      </c>
      <c r="M563" s="4">
        <f t="shared" si="296"/>
        <v>296.5</v>
      </c>
      <c r="N563" s="33"/>
      <c r="O563" s="9">
        <f>IF($D563="理科",IF(AND($M563&gt;='高考-分数线'!$C$2,$G563&gt;='高考-分数线'!$D$2),36,IF($G563&gt;='高考-分数线'!$D$2,18,0)),IF($D563="文科",IF(AND($M563&gt;='高考-分数线'!$C$3,$G563&gt;='高考-分数线'!$D$3),36,IF($G563&gt;='高考-分数线'!$D$3,18,0))))</f>
        <v>0</v>
      </c>
      <c r="P563" s="9">
        <f>IF($D563="理科",IF(AND($M563&gt;='高考-分数线'!$C$2,H563&gt;='高考-分数线'!$E$2),36,IF(H563&gt;='高考-分数线'!$E$2,18,0)),IF($D563="文科",IF(AND($M563&gt;='高考-分数线'!$C$3,H563&gt;='高考-分数线'!$E$3),36,IF(H563&gt;='高考-分数线'!$E$3,18,0))))</f>
        <v>0</v>
      </c>
      <c r="Q563" s="9">
        <f>IF($D563="理科",IF(AND($M563&gt;='高考-分数线'!$C$2,I563&gt;='高考-分数线'!$F$2),36,IF(I563&gt;='高考-分数线'!$F$2,18,0)),IF($D563="文科",IF(AND($M563&gt;='高考-分数线'!$C$3,I563&gt;='高考-分数线'!$F$3),36,IF(I563&gt;='高考-分数线'!$F$3,18,0))))</f>
        <v>0</v>
      </c>
      <c r="R563" s="9">
        <f>IF($D563="理科",IF(AND($M563&gt;='高考-分数线'!$C$2,J563&gt;='高考-分数线'!$G$2),36,IF(J563&gt;='高考-分数线'!$G$2,18,0)),IF($D563="文科",IF(AND($M563&gt;='高考-分数线'!$C$3,J563&gt;='高考-分数线'!$G$3),36,IF(J563&gt;='高考-分数线'!$G$3,18,0))))</f>
        <v>0</v>
      </c>
      <c r="S563" s="9">
        <f>IF($D563="理科",IF(AND($M563&gt;='高考-分数线'!$C$2,K563&gt;='高考-分数线'!$H$2),36,IF(K563&gt;='高考-分数线'!$H$2,18,0)),IF($D563="文科",IF(AND($M563&gt;='高考-分数线'!$C$3,K563&gt;='高考-分数线'!$H$3),36,IF(K563&gt;='高考-分数线'!$H$3,18,0))))</f>
        <v>0</v>
      </c>
      <c r="T563" s="9">
        <f>IF($D563="理科",IF(AND($M563&gt;='高考-分数线'!$C$2,L563&gt;='高考-分数线'!$I$2),36,IF(L563&gt;='高考-分数线'!$I$2,18,0)),IF($D563="文科",IF(AND($M563&gt;='高考-分数线'!$C$3,L563&gt;='高考-分数线'!$I$3),36,IF(L563&gt;='高考-分数线'!$I$3,18,0))))</f>
        <v>0</v>
      </c>
      <c r="U563" s="33"/>
      <c r="V563" s="54"/>
      <c r="W563" s="9"/>
      <c r="X563" s="54"/>
      <c r="Y563" s="9"/>
      <c r="Z563" s="54"/>
      <c r="AA563" s="9"/>
      <c r="AB563" s="54"/>
      <c r="AC563" s="9"/>
      <c r="AD563" s="54"/>
      <c r="AE563" s="9"/>
      <c r="AF563" s="54"/>
      <c r="AG563" s="9"/>
      <c r="AH563" s="9"/>
      <c r="AI563" s="9"/>
      <c r="AJ563" s="9"/>
      <c r="AK563" s="55"/>
      <c r="AL563" s="9"/>
      <c r="AM563" s="9"/>
      <c r="AN563" s="9"/>
      <c r="AO563" s="54"/>
      <c r="AP563" s="9"/>
      <c r="AQ563" s="54"/>
      <c r="AR563" s="9"/>
      <c r="AS563" s="54"/>
      <c r="AT563" s="9"/>
      <c r="AU563" s="9"/>
      <c r="AV563" s="63"/>
      <c r="AW563" s="9"/>
      <c r="AX563" s="54"/>
      <c r="AY563" s="9"/>
      <c r="AZ563" s="54"/>
      <c r="BA563" s="9"/>
      <c r="BB563" s="54"/>
      <c r="BC563" s="9"/>
      <c r="BD563" s="54"/>
      <c r="BE563" s="9"/>
      <c r="BF563" s="54"/>
      <c r="BG563" s="9"/>
      <c r="BH563" s="9"/>
      <c r="BI563" s="54"/>
      <c r="BJ563" s="9"/>
      <c r="BK563" s="55"/>
      <c r="BL563" s="9"/>
      <c r="BM563" s="54"/>
      <c r="BN563" s="9"/>
      <c r="BO563" s="54"/>
      <c r="BP563" s="9"/>
      <c r="BQ563" s="54"/>
      <c r="BR563" s="9"/>
      <c r="BS563" s="54"/>
      <c r="BT563" s="9"/>
      <c r="BU563" s="9"/>
      <c r="BV563" s="54" t="s">
        <v>73</v>
      </c>
      <c r="BW563" s="9">
        <f t="shared" si="333"/>
        <v>0</v>
      </c>
      <c r="BX563" s="55" t="s">
        <v>84</v>
      </c>
      <c r="BY563" s="9">
        <f t="shared" si="334"/>
        <v>0</v>
      </c>
      <c r="BZ563" s="54" t="s">
        <v>85</v>
      </c>
      <c r="CA563" s="9">
        <f t="shared" si="335"/>
        <v>0</v>
      </c>
      <c r="CB563" s="54" t="s">
        <v>105</v>
      </c>
      <c r="CC563" s="9">
        <f t="shared" si="336"/>
        <v>0</v>
      </c>
      <c r="CD563" s="54" t="s">
        <v>108</v>
      </c>
      <c r="CE563" s="9">
        <f t="shared" si="337"/>
        <v>0</v>
      </c>
      <c r="CF563" s="54" t="s">
        <v>112</v>
      </c>
      <c r="CG563" s="9">
        <f t="shared" si="338"/>
        <v>0</v>
      </c>
      <c r="CH563" s="9"/>
      <c r="CI563" s="54" t="s">
        <v>73</v>
      </c>
      <c r="CJ563" s="9">
        <f t="shared" si="339"/>
        <v>0</v>
      </c>
      <c r="CK563" s="55" t="s">
        <v>84</v>
      </c>
      <c r="CL563" s="9">
        <f t="shared" si="340"/>
        <v>0</v>
      </c>
      <c r="CM563" s="54" t="s">
        <v>85</v>
      </c>
      <c r="CN563" s="9">
        <f t="shared" si="341"/>
        <v>0</v>
      </c>
      <c r="CO563" s="54" t="s">
        <v>105</v>
      </c>
      <c r="CP563" s="9">
        <f t="shared" si="342"/>
        <v>0</v>
      </c>
      <c r="CQ563" s="54" t="s">
        <v>108</v>
      </c>
      <c r="CR563" s="9">
        <f t="shared" si="343"/>
        <v>0</v>
      </c>
      <c r="CS563" s="54" t="s">
        <v>112</v>
      </c>
      <c r="CT563" s="9">
        <f t="shared" si="344"/>
        <v>0</v>
      </c>
    </row>
    <row r="564" spans="1:98" x14ac:dyDescent="0.15">
      <c r="A564" s="33" t="s">
        <v>1267</v>
      </c>
      <c r="B564" s="34" t="s">
        <v>1268</v>
      </c>
      <c r="C564" s="35" t="s">
        <v>1235</v>
      </c>
      <c r="D564" s="35" t="s">
        <v>52</v>
      </c>
      <c r="E564" s="9"/>
      <c r="F564" s="36"/>
      <c r="G564" s="33">
        <v>84</v>
      </c>
      <c r="H564" s="9">
        <v>64</v>
      </c>
      <c r="I564" s="9">
        <v>40</v>
      </c>
      <c r="J564" s="9">
        <v>58.5</v>
      </c>
      <c r="K564" s="9">
        <v>57.5</v>
      </c>
      <c r="L564" s="9">
        <v>60</v>
      </c>
      <c r="M564" s="4">
        <f t="shared" si="296"/>
        <v>364</v>
      </c>
      <c r="N564" s="33"/>
      <c r="O564" s="9">
        <f>IF($D564="理科",IF(AND($M564&gt;='高考-分数线'!$C$2,$G564&gt;='高考-分数线'!$D$2),36,IF($G564&gt;='高考-分数线'!$D$2,18,0)),IF($D564="文科",IF(AND($M564&gt;='高考-分数线'!$C$3,$G564&gt;='高考-分数线'!$D$3),36,IF($G564&gt;='高考-分数线'!$D$3,18,0))))</f>
        <v>0</v>
      </c>
      <c r="P564" s="9">
        <f>IF($D564="理科",IF(AND($M564&gt;='高考-分数线'!$C$2,H564&gt;='高考-分数线'!$E$2),36,IF(H564&gt;='高考-分数线'!$E$2,18,0)),IF($D564="文科",IF(AND($M564&gt;='高考-分数线'!$C$3,H564&gt;='高考-分数线'!$E$3),36,IF(H564&gt;='高考-分数线'!$E$3,18,0))))</f>
        <v>0</v>
      </c>
      <c r="Q564" s="9">
        <f>IF($D564="理科",IF(AND($M564&gt;='高考-分数线'!$C$2,I564&gt;='高考-分数线'!$F$2),36,IF(I564&gt;='高考-分数线'!$F$2,18,0)),IF($D564="文科",IF(AND($M564&gt;='高考-分数线'!$C$3,I564&gt;='高考-分数线'!$F$3),36,IF(I564&gt;='高考-分数线'!$F$3,18,0))))</f>
        <v>0</v>
      </c>
      <c r="R564" s="9">
        <f>IF($D564="理科",IF(AND($M564&gt;='高考-分数线'!$C$2,J564&gt;='高考-分数线'!$G$2),36,IF(J564&gt;='高考-分数线'!$G$2,18,0)),IF($D564="文科",IF(AND($M564&gt;='高考-分数线'!$C$3,J564&gt;='高考-分数线'!$G$3),36,IF(J564&gt;='高考-分数线'!$G$3,18,0))))</f>
        <v>0</v>
      </c>
      <c r="S564" s="9">
        <f>IF($D564="理科",IF(AND($M564&gt;='高考-分数线'!$C$2,K564&gt;='高考-分数线'!$H$2),36,IF(K564&gt;='高考-分数线'!$H$2,18,0)),IF($D564="文科",IF(AND($M564&gt;='高考-分数线'!$C$3,K564&gt;='高考-分数线'!$H$3),36,IF(K564&gt;='高考-分数线'!$H$3,18,0))))</f>
        <v>0</v>
      </c>
      <c r="T564" s="9">
        <f>IF($D564="理科",IF(AND($M564&gt;='高考-分数线'!$C$2,L564&gt;='高考-分数线'!$I$2),36,IF(L564&gt;='高考-分数线'!$I$2,18,0)),IF($D564="文科",IF(AND($M564&gt;='高考-分数线'!$C$3,L564&gt;='高考-分数线'!$I$3),36,IF(L564&gt;='高考-分数线'!$I$3,18,0))))</f>
        <v>0</v>
      </c>
      <c r="U564" s="33"/>
      <c r="V564" s="54"/>
      <c r="W564" s="9"/>
      <c r="X564" s="54"/>
      <c r="Y564" s="9"/>
      <c r="Z564" s="54"/>
      <c r="AA564" s="9"/>
      <c r="AB564" s="54"/>
      <c r="AC564" s="9"/>
      <c r="AD564" s="54"/>
      <c r="AE564" s="9"/>
      <c r="AF564" s="54"/>
      <c r="AG564" s="9"/>
      <c r="AH564" s="9"/>
      <c r="AI564" s="9"/>
      <c r="AJ564" s="9"/>
      <c r="AK564" s="55"/>
      <c r="AL564" s="9"/>
      <c r="AM564" s="9"/>
      <c r="AN564" s="9"/>
      <c r="AO564" s="54"/>
      <c r="AP564" s="9"/>
      <c r="AQ564" s="54"/>
      <c r="AR564" s="9"/>
      <c r="AS564" s="54"/>
      <c r="AT564" s="9"/>
      <c r="AU564" s="9"/>
      <c r="AV564" s="63"/>
      <c r="AW564" s="9"/>
      <c r="AX564" s="54"/>
      <c r="AY564" s="9"/>
      <c r="AZ564" s="54"/>
      <c r="BA564" s="9"/>
      <c r="BB564" s="54"/>
      <c r="BC564" s="9"/>
      <c r="BD564" s="54"/>
      <c r="BE564" s="9"/>
      <c r="BF564" s="54"/>
      <c r="BG564" s="9"/>
      <c r="BH564" s="9"/>
      <c r="BI564" s="54"/>
      <c r="BJ564" s="9"/>
      <c r="BK564" s="55"/>
      <c r="BL564" s="9"/>
      <c r="BM564" s="54"/>
      <c r="BN564" s="9"/>
      <c r="BO564" s="54"/>
      <c r="BP564" s="9"/>
      <c r="BQ564" s="54"/>
      <c r="BR564" s="9"/>
      <c r="BS564" s="54"/>
      <c r="BT564" s="9"/>
      <c r="BU564" s="9"/>
      <c r="BV564" s="54" t="s">
        <v>74</v>
      </c>
      <c r="BW564" s="9">
        <f t="shared" si="333"/>
        <v>0</v>
      </c>
      <c r="BX564" s="55" t="s">
        <v>139</v>
      </c>
      <c r="BY564" s="9">
        <f t="shared" si="334"/>
        <v>0</v>
      </c>
      <c r="BZ564" s="54" t="s">
        <v>86</v>
      </c>
      <c r="CA564" s="9">
        <f t="shared" si="335"/>
        <v>0</v>
      </c>
      <c r="CB564" s="54" t="s">
        <v>123</v>
      </c>
      <c r="CC564" s="9">
        <f t="shared" si="336"/>
        <v>0</v>
      </c>
      <c r="CD564" s="54" t="s">
        <v>111</v>
      </c>
      <c r="CE564" s="9">
        <f t="shared" si="337"/>
        <v>0</v>
      </c>
      <c r="CF564" s="54" t="s">
        <v>126</v>
      </c>
      <c r="CG564" s="9">
        <f t="shared" si="338"/>
        <v>0</v>
      </c>
      <c r="CH564" s="9"/>
      <c r="CI564" s="54" t="s">
        <v>74</v>
      </c>
      <c r="CJ564" s="9">
        <f t="shared" si="339"/>
        <v>0</v>
      </c>
      <c r="CK564" s="55" t="s">
        <v>139</v>
      </c>
      <c r="CL564" s="9">
        <f t="shared" si="340"/>
        <v>0</v>
      </c>
      <c r="CM564" s="54" t="s">
        <v>86</v>
      </c>
      <c r="CN564" s="9">
        <f t="shared" si="341"/>
        <v>0</v>
      </c>
      <c r="CO564" s="54" t="s">
        <v>123</v>
      </c>
      <c r="CP564" s="9">
        <f t="shared" si="342"/>
        <v>0</v>
      </c>
      <c r="CQ564" s="54" t="s">
        <v>111</v>
      </c>
      <c r="CR564" s="9">
        <f t="shared" si="343"/>
        <v>0</v>
      </c>
      <c r="CS564" s="54" t="s">
        <v>126</v>
      </c>
      <c r="CT564" s="9">
        <f t="shared" si="344"/>
        <v>0</v>
      </c>
    </row>
    <row r="565" spans="1:98" x14ac:dyDescent="0.15">
      <c r="A565" s="33" t="s">
        <v>1269</v>
      </c>
      <c r="B565" s="34" t="s">
        <v>1270</v>
      </c>
      <c r="C565" s="35" t="s">
        <v>1235</v>
      </c>
      <c r="D565" s="35" t="s">
        <v>52</v>
      </c>
      <c r="E565" s="9"/>
      <c r="F565" s="36"/>
      <c r="G565" s="33">
        <v>106</v>
      </c>
      <c r="H565" s="9">
        <v>59</v>
      </c>
      <c r="I565" s="9">
        <v>64</v>
      </c>
      <c r="J565" s="9">
        <v>69.5</v>
      </c>
      <c r="K565" s="9">
        <v>42</v>
      </c>
      <c r="L565" s="9">
        <v>54</v>
      </c>
      <c r="M565" s="4">
        <f t="shared" si="296"/>
        <v>394.5</v>
      </c>
      <c r="N565" s="33"/>
      <c r="O565" s="9">
        <f>IF($D565="理科",IF(AND($M565&gt;='高考-分数线'!$C$2,$G565&gt;='高考-分数线'!$D$2),36,IF($G565&gt;='高考-分数线'!$D$2,18,0)),IF($D565="文科",IF(AND($M565&gt;='高考-分数线'!$C$3,$G565&gt;='高考-分数线'!$D$3),36,IF($G565&gt;='高考-分数线'!$D$3,18,0))))</f>
        <v>18</v>
      </c>
      <c r="P565" s="9">
        <f>IF($D565="理科",IF(AND($M565&gt;='高考-分数线'!$C$2,H565&gt;='高考-分数线'!$E$2),36,IF(H565&gt;='高考-分数线'!$E$2,18,0)),IF($D565="文科",IF(AND($M565&gt;='高考-分数线'!$C$3,H565&gt;='高考-分数线'!$E$3),36,IF(H565&gt;='高考-分数线'!$E$3,18,0))))</f>
        <v>0</v>
      </c>
      <c r="Q565" s="9">
        <f>IF($D565="理科",IF(AND($M565&gt;='高考-分数线'!$C$2,I565&gt;='高考-分数线'!$F$2),36,IF(I565&gt;='高考-分数线'!$F$2,18,0)),IF($D565="文科",IF(AND($M565&gt;='高考-分数线'!$C$3,I565&gt;='高考-分数线'!$F$3),36,IF(I565&gt;='高考-分数线'!$F$3,18,0))))</f>
        <v>0</v>
      </c>
      <c r="R565" s="9">
        <f>IF($D565="理科",IF(AND($M565&gt;='高考-分数线'!$C$2,J565&gt;='高考-分数线'!$G$2),36,IF(J565&gt;='高考-分数线'!$G$2,18,0)),IF($D565="文科",IF(AND($M565&gt;='高考-分数线'!$C$3,J565&gt;='高考-分数线'!$G$3),36,IF(J565&gt;='高考-分数线'!$G$3,18,0))))</f>
        <v>18</v>
      </c>
      <c r="S565" s="9">
        <f>IF($D565="理科",IF(AND($M565&gt;='高考-分数线'!$C$2,K565&gt;='高考-分数线'!$H$2),36,IF(K565&gt;='高考-分数线'!$H$2,18,0)),IF($D565="文科",IF(AND($M565&gt;='高考-分数线'!$C$3,K565&gt;='高考-分数线'!$H$3),36,IF(K565&gt;='高考-分数线'!$H$3,18,0))))</f>
        <v>0</v>
      </c>
      <c r="T565" s="9">
        <f>IF($D565="理科",IF(AND($M565&gt;='高考-分数线'!$C$2,L565&gt;='高考-分数线'!$I$2),36,IF(L565&gt;='高考-分数线'!$I$2,18,0)),IF($D565="文科",IF(AND($M565&gt;='高考-分数线'!$C$3,L565&gt;='高考-分数线'!$I$3),36,IF(L565&gt;='高考-分数线'!$I$3,18,0))))</f>
        <v>0</v>
      </c>
      <c r="U565" s="33"/>
      <c r="V565" s="54"/>
      <c r="W565" s="9"/>
      <c r="X565" s="54"/>
      <c r="Y565" s="9"/>
      <c r="Z565" s="54"/>
      <c r="AA565" s="9"/>
      <c r="AB565" s="54"/>
      <c r="AC565" s="9"/>
      <c r="AD565" s="54"/>
      <c r="AE565" s="9"/>
      <c r="AF565" s="54"/>
      <c r="AG565" s="9"/>
      <c r="AH565" s="9"/>
      <c r="AI565" s="9"/>
      <c r="AJ565" s="9"/>
      <c r="AK565" s="55"/>
      <c r="AL565" s="9"/>
      <c r="AM565" s="9"/>
      <c r="AN565" s="9"/>
      <c r="AO565" s="54"/>
      <c r="AP565" s="9"/>
      <c r="AQ565" s="54"/>
      <c r="AR565" s="9"/>
      <c r="AS565" s="54"/>
      <c r="AT565" s="9"/>
      <c r="AU565" s="9"/>
      <c r="AV565" s="63"/>
      <c r="AW565" s="9"/>
      <c r="AX565" s="54"/>
      <c r="AY565" s="9"/>
      <c r="AZ565" s="54"/>
      <c r="BA565" s="9"/>
      <c r="BB565" s="54"/>
      <c r="BC565" s="9"/>
      <c r="BD565" s="54"/>
      <c r="BE565" s="9"/>
      <c r="BF565" s="54"/>
      <c r="BG565" s="9"/>
      <c r="BH565" s="9"/>
      <c r="BI565" s="54"/>
      <c r="BJ565" s="9"/>
      <c r="BK565" s="55"/>
      <c r="BL565" s="9"/>
      <c r="BM565" s="54"/>
      <c r="BN565" s="9"/>
      <c r="BO565" s="54"/>
      <c r="BP565" s="9"/>
      <c r="BQ565" s="54"/>
      <c r="BR565" s="9"/>
      <c r="BS565" s="54"/>
      <c r="BT565" s="9"/>
      <c r="BU565" s="9"/>
      <c r="BV565" s="54" t="s">
        <v>73</v>
      </c>
      <c r="BW565" s="9">
        <f t="shared" si="333"/>
        <v>9</v>
      </c>
      <c r="BX565" s="55" t="s">
        <v>84</v>
      </c>
      <c r="BY565" s="9">
        <f t="shared" si="334"/>
        <v>0</v>
      </c>
      <c r="BZ565" s="54" t="s">
        <v>85</v>
      </c>
      <c r="CA565" s="9">
        <f t="shared" si="335"/>
        <v>0</v>
      </c>
      <c r="CB565" s="54" t="s">
        <v>105</v>
      </c>
      <c r="CC565" s="9">
        <f t="shared" si="336"/>
        <v>9</v>
      </c>
      <c r="CD565" s="54" t="s">
        <v>108</v>
      </c>
      <c r="CE565" s="9">
        <f t="shared" si="337"/>
        <v>0</v>
      </c>
      <c r="CF565" s="54" t="s">
        <v>112</v>
      </c>
      <c r="CG565" s="9">
        <f t="shared" si="338"/>
        <v>0</v>
      </c>
      <c r="CH565" s="9"/>
      <c r="CI565" s="54" t="s">
        <v>73</v>
      </c>
      <c r="CJ565" s="9">
        <f t="shared" si="339"/>
        <v>9</v>
      </c>
      <c r="CK565" s="55" t="s">
        <v>84</v>
      </c>
      <c r="CL565" s="9">
        <f t="shared" si="340"/>
        <v>0</v>
      </c>
      <c r="CM565" s="54" t="s">
        <v>85</v>
      </c>
      <c r="CN565" s="9">
        <f t="shared" si="341"/>
        <v>0</v>
      </c>
      <c r="CO565" s="54" t="s">
        <v>105</v>
      </c>
      <c r="CP565" s="9">
        <f t="shared" si="342"/>
        <v>9</v>
      </c>
      <c r="CQ565" s="54" t="s">
        <v>108</v>
      </c>
      <c r="CR565" s="9">
        <f t="shared" si="343"/>
        <v>0</v>
      </c>
      <c r="CS565" s="54" t="s">
        <v>112</v>
      </c>
      <c r="CT565" s="9">
        <f t="shared" si="344"/>
        <v>0</v>
      </c>
    </row>
    <row r="566" spans="1:98" x14ac:dyDescent="0.15">
      <c r="A566" s="33" t="s">
        <v>1271</v>
      </c>
      <c r="B566" s="34" t="s">
        <v>1272</v>
      </c>
      <c r="C566" s="35" t="s">
        <v>1235</v>
      </c>
      <c r="D566" s="35" t="s">
        <v>52</v>
      </c>
      <c r="E566" s="9"/>
      <c r="F566" s="36"/>
      <c r="G566" s="33">
        <v>94</v>
      </c>
      <c r="H566" s="9">
        <v>80</v>
      </c>
      <c r="I566" s="9">
        <v>93</v>
      </c>
      <c r="J566" s="9">
        <v>49.5</v>
      </c>
      <c r="K566" s="9">
        <v>51</v>
      </c>
      <c r="L566" s="9">
        <v>47</v>
      </c>
      <c r="M566" s="4">
        <f t="shared" si="296"/>
        <v>414.5</v>
      </c>
      <c r="N566" s="33"/>
      <c r="O566" s="9">
        <f>IF($D566="理科",IF(AND($M566&gt;='高考-分数线'!$C$2,$G566&gt;='高考-分数线'!$D$2),36,IF($G566&gt;='高考-分数线'!$D$2,18,0)),IF($D566="文科",IF(AND($M566&gt;='高考-分数线'!$C$3,$G566&gt;='高考-分数线'!$D$3),36,IF($G566&gt;='高考-分数线'!$D$3,18,0))))</f>
        <v>0</v>
      </c>
      <c r="P566" s="9">
        <f>IF($D566="理科",IF(AND($M566&gt;='高考-分数线'!$C$2,H566&gt;='高考-分数线'!$E$2),36,IF(H566&gt;='高考-分数线'!$E$2,18,0)),IF($D566="文科",IF(AND($M566&gt;='高考-分数线'!$C$3,H566&gt;='高考-分数线'!$E$3),36,IF(H566&gt;='高考-分数线'!$E$3,18,0))))</f>
        <v>18</v>
      </c>
      <c r="Q566" s="9">
        <f>IF($D566="理科",IF(AND($M566&gt;='高考-分数线'!$C$2,I566&gt;='高考-分数线'!$F$2),36,IF(I566&gt;='高考-分数线'!$F$2,18,0)),IF($D566="文科",IF(AND($M566&gt;='高考-分数线'!$C$3,I566&gt;='高考-分数线'!$F$3),36,IF(I566&gt;='高考-分数线'!$F$3,18,0))))</f>
        <v>0</v>
      </c>
      <c r="R566" s="9">
        <f>IF($D566="理科",IF(AND($M566&gt;='高考-分数线'!$C$2,J566&gt;='高考-分数线'!$G$2),36,IF(J566&gt;='高考-分数线'!$G$2,18,0)),IF($D566="文科",IF(AND($M566&gt;='高考-分数线'!$C$3,J566&gt;='高考-分数线'!$G$3),36,IF(J566&gt;='高考-分数线'!$G$3,18,0))))</f>
        <v>0</v>
      </c>
      <c r="S566" s="9">
        <f>IF($D566="理科",IF(AND($M566&gt;='高考-分数线'!$C$2,K566&gt;='高考-分数线'!$H$2),36,IF(K566&gt;='高考-分数线'!$H$2,18,0)),IF($D566="文科",IF(AND($M566&gt;='高考-分数线'!$C$3,K566&gt;='高考-分数线'!$H$3),36,IF(K566&gt;='高考-分数线'!$H$3,18,0))))</f>
        <v>0</v>
      </c>
      <c r="T566" s="9">
        <f>IF($D566="理科",IF(AND($M566&gt;='高考-分数线'!$C$2,L566&gt;='高考-分数线'!$I$2),36,IF(L566&gt;='高考-分数线'!$I$2,18,0)),IF($D566="文科",IF(AND($M566&gt;='高考-分数线'!$C$3,L566&gt;='高考-分数线'!$I$3),36,IF(L566&gt;='高考-分数线'!$I$3,18,0))))</f>
        <v>0</v>
      </c>
      <c r="U566" s="33"/>
      <c r="V566" s="54"/>
      <c r="W566" s="9"/>
      <c r="X566" s="54"/>
      <c r="Y566" s="9"/>
      <c r="Z566" s="54"/>
      <c r="AA566" s="9"/>
      <c r="AB566" s="54"/>
      <c r="AC566" s="9"/>
      <c r="AD566" s="54"/>
      <c r="AE566" s="9"/>
      <c r="AF566" s="54"/>
      <c r="AG566" s="9"/>
      <c r="AH566" s="9"/>
      <c r="AI566" s="9"/>
      <c r="AJ566" s="9"/>
      <c r="AK566" s="55"/>
      <c r="AL566" s="9"/>
      <c r="AM566" s="9"/>
      <c r="AN566" s="9"/>
      <c r="AO566" s="54"/>
      <c r="AP566" s="9"/>
      <c r="AQ566" s="54"/>
      <c r="AR566" s="9"/>
      <c r="AS566" s="54"/>
      <c r="AT566" s="9"/>
      <c r="AU566" s="9"/>
      <c r="AV566" s="63"/>
      <c r="AW566" s="9"/>
      <c r="AX566" s="54"/>
      <c r="AY566" s="9"/>
      <c r="AZ566" s="54"/>
      <c r="BA566" s="9"/>
      <c r="BB566" s="54"/>
      <c r="BC566" s="9"/>
      <c r="BD566" s="54"/>
      <c r="BE566" s="9"/>
      <c r="BF566" s="54"/>
      <c r="BG566" s="9"/>
      <c r="BH566" s="9"/>
      <c r="BI566" s="54"/>
      <c r="BJ566" s="9"/>
      <c r="BK566" s="55"/>
      <c r="BL566" s="9"/>
      <c r="BM566" s="54"/>
      <c r="BN566" s="9"/>
      <c r="BO566" s="54"/>
      <c r="BP566" s="9"/>
      <c r="BQ566" s="54"/>
      <c r="BR566" s="9"/>
      <c r="BS566" s="54"/>
      <c r="BT566" s="9"/>
      <c r="BU566" s="9"/>
      <c r="BV566" s="54" t="s">
        <v>73</v>
      </c>
      <c r="BW566" s="9">
        <f t="shared" si="333"/>
        <v>0</v>
      </c>
      <c r="BX566" s="55" t="s">
        <v>84</v>
      </c>
      <c r="BY566" s="9">
        <f t="shared" si="334"/>
        <v>9</v>
      </c>
      <c r="BZ566" s="54" t="s">
        <v>85</v>
      </c>
      <c r="CA566" s="9">
        <f t="shared" si="335"/>
        <v>0</v>
      </c>
      <c r="CB566" s="54" t="s">
        <v>105</v>
      </c>
      <c r="CC566" s="9">
        <f t="shared" si="336"/>
        <v>0</v>
      </c>
      <c r="CD566" s="54" t="s">
        <v>108</v>
      </c>
      <c r="CE566" s="9">
        <f t="shared" si="337"/>
        <v>0</v>
      </c>
      <c r="CF566" s="54" t="s">
        <v>112</v>
      </c>
      <c r="CG566" s="9">
        <f t="shared" si="338"/>
        <v>0</v>
      </c>
      <c r="CH566" s="9"/>
      <c r="CI566" s="54" t="s">
        <v>73</v>
      </c>
      <c r="CJ566" s="9">
        <f t="shared" si="339"/>
        <v>0</v>
      </c>
      <c r="CK566" s="55" t="s">
        <v>84</v>
      </c>
      <c r="CL566" s="9">
        <f t="shared" si="340"/>
        <v>9</v>
      </c>
      <c r="CM566" s="54" t="s">
        <v>85</v>
      </c>
      <c r="CN566" s="9">
        <f t="shared" si="341"/>
        <v>0</v>
      </c>
      <c r="CO566" s="54" t="s">
        <v>105</v>
      </c>
      <c r="CP566" s="9">
        <f t="shared" si="342"/>
        <v>0</v>
      </c>
      <c r="CQ566" s="54" t="s">
        <v>108</v>
      </c>
      <c r="CR566" s="9">
        <f t="shared" si="343"/>
        <v>0</v>
      </c>
      <c r="CS566" s="54" t="s">
        <v>112</v>
      </c>
      <c r="CT566" s="9">
        <f t="shared" si="344"/>
        <v>0</v>
      </c>
    </row>
    <row r="567" spans="1:98" x14ac:dyDescent="0.15">
      <c r="A567" s="33" t="s">
        <v>1273</v>
      </c>
      <c r="B567" s="34" t="s">
        <v>1274</v>
      </c>
      <c r="C567" s="35" t="s">
        <v>1235</v>
      </c>
      <c r="D567" s="35" t="s">
        <v>52</v>
      </c>
      <c r="E567" s="9"/>
      <c r="F567" s="36"/>
      <c r="G567" s="33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4">
        <f t="shared" si="296"/>
        <v>0</v>
      </c>
      <c r="N567" s="33"/>
      <c r="O567" s="9">
        <f>IF($D567="理科",IF(AND($M567&gt;='高考-分数线'!$C$2,$G567&gt;='高考-分数线'!$D$2),36,IF($G567&gt;='高考-分数线'!$D$2,18,0)),IF($D567="文科",IF(AND($M567&gt;='高考-分数线'!$C$3,$G567&gt;='高考-分数线'!$D$3),36,IF($G567&gt;='高考-分数线'!$D$3,18,0))))</f>
        <v>0</v>
      </c>
      <c r="P567" s="9">
        <f>IF($D567="理科",IF(AND($M567&gt;='高考-分数线'!$C$2,H567&gt;='高考-分数线'!$E$2),36,IF(H567&gt;='高考-分数线'!$E$2,18,0)),IF($D567="文科",IF(AND($M567&gt;='高考-分数线'!$C$3,H567&gt;='高考-分数线'!$E$3),36,IF(H567&gt;='高考-分数线'!$E$3,18,0))))</f>
        <v>0</v>
      </c>
      <c r="Q567" s="9">
        <f>IF($D567="理科",IF(AND($M567&gt;='高考-分数线'!$C$2,I567&gt;='高考-分数线'!$F$2),36,IF(I567&gt;='高考-分数线'!$F$2,18,0)),IF($D567="文科",IF(AND($M567&gt;='高考-分数线'!$C$3,I567&gt;='高考-分数线'!$F$3),36,IF(I567&gt;='高考-分数线'!$F$3,18,0))))</f>
        <v>0</v>
      </c>
      <c r="R567" s="9">
        <f>IF($D567="理科",IF(AND($M567&gt;='高考-分数线'!$C$2,J567&gt;='高考-分数线'!$G$2),36,IF(J567&gt;='高考-分数线'!$G$2,18,0)),IF($D567="文科",IF(AND($M567&gt;='高考-分数线'!$C$3,J567&gt;='高考-分数线'!$G$3),36,IF(J567&gt;='高考-分数线'!$G$3,18,0))))</f>
        <v>0</v>
      </c>
      <c r="S567" s="9">
        <f>IF($D567="理科",IF(AND($M567&gt;='高考-分数线'!$C$2,K567&gt;='高考-分数线'!$H$2),36,IF(K567&gt;='高考-分数线'!$H$2,18,0)),IF($D567="文科",IF(AND($M567&gt;='高考-分数线'!$C$3,K567&gt;='高考-分数线'!$H$3),36,IF(K567&gt;='高考-分数线'!$H$3,18,0))))</f>
        <v>0</v>
      </c>
      <c r="T567" s="9">
        <f>IF($D567="理科",IF(AND($M567&gt;='高考-分数线'!$C$2,L567&gt;='高考-分数线'!$I$2),36,IF(L567&gt;='高考-分数线'!$I$2,18,0)),IF($D567="文科",IF(AND($M567&gt;='高考-分数线'!$C$3,L567&gt;='高考-分数线'!$I$3),36,IF(L567&gt;='高考-分数线'!$I$3,18,0))))</f>
        <v>0</v>
      </c>
      <c r="U567" s="33"/>
      <c r="V567" s="54"/>
      <c r="W567" s="9"/>
      <c r="X567" s="54"/>
      <c r="Y567" s="9"/>
      <c r="Z567" s="54"/>
      <c r="AA567" s="9"/>
      <c r="AB567" s="54"/>
      <c r="AC567" s="9"/>
      <c r="AD567" s="54"/>
      <c r="AE567" s="9"/>
      <c r="AF567" s="54"/>
      <c r="AG567" s="9"/>
      <c r="AH567" s="9"/>
      <c r="AI567" s="9"/>
      <c r="AJ567" s="9"/>
      <c r="AK567" s="55"/>
      <c r="AL567" s="9"/>
      <c r="AM567" s="9"/>
      <c r="AN567" s="9"/>
      <c r="AO567" s="54"/>
      <c r="AP567" s="9"/>
      <c r="AQ567" s="54"/>
      <c r="AR567" s="9"/>
      <c r="AS567" s="54"/>
      <c r="AT567" s="9"/>
      <c r="AU567" s="9"/>
      <c r="AV567" s="64"/>
      <c r="AW567" s="9"/>
      <c r="AX567" s="54"/>
      <c r="AY567" s="9"/>
      <c r="AZ567" s="54"/>
      <c r="BA567" s="9"/>
      <c r="BB567" s="54"/>
      <c r="BC567" s="9"/>
      <c r="BD567" s="54"/>
      <c r="BE567" s="9"/>
      <c r="BF567" s="54"/>
      <c r="BG567" s="9"/>
      <c r="BH567" s="9"/>
      <c r="BI567" s="54"/>
      <c r="BJ567" s="9"/>
      <c r="BK567" s="55"/>
      <c r="BL567" s="9"/>
      <c r="BM567" s="54"/>
      <c r="BN567" s="9"/>
      <c r="BO567" s="54"/>
      <c r="BP567" s="9"/>
      <c r="BQ567" s="54"/>
      <c r="BR567" s="9"/>
      <c r="BS567" s="54"/>
      <c r="BT567" s="9"/>
      <c r="BU567" s="9"/>
      <c r="BV567" s="54" t="s">
        <v>75</v>
      </c>
      <c r="BW567" s="9">
        <f t="shared" si="333"/>
        <v>0</v>
      </c>
      <c r="BX567" s="55" t="s">
        <v>139</v>
      </c>
      <c r="BY567" s="9">
        <f t="shared" si="334"/>
        <v>0</v>
      </c>
      <c r="BZ567" s="54" t="s">
        <v>89</v>
      </c>
      <c r="CA567" s="9">
        <f t="shared" si="335"/>
        <v>0</v>
      </c>
      <c r="CB567" s="54" t="s">
        <v>123</v>
      </c>
      <c r="CC567" s="9">
        <f t="shared" si="336"/>
        <v>0</v>
      </c>
      <c r="CD567" s="54" t="s">
        <v>111</v>
      </c>
      <c r="CE567" s="9">
        <f t="shared" si="337"/>
        <v>0</v>
      </c>
      <c r="CF567" s="54" t="s">
        <v>126</v>
      </c>
      <c r="CG567" s="9">
        <f t="shared" si="338"/>
        <v>0</v>
      </c>
      <c r="CH567" s="9"/>
      <c r="CI567" s="54" t="s">
        <v>75</v>
      </c>
      <c r="CJ567" s="9">
        <f t="shared" si="339"/>
        <v>0</v>
      </c>
      <c r="CK567" s="55" t="s">
        <v>139</v>
      </c>
      <c r="CL567" s="9">
        <f t="shared" si="340"/>
        <v>0</v>
      </c>
      <c r="CM567" s="54" t="s">
        <v>89</v>
      </c>
      <c r="CN567" s="9">
        <f t="shared" si="341"/>
        <v>0</v>
      </c>
      <c r="CO567" s="54" t="s">
        <v>123</v>
      </c>
      <c r="CP567" s="9">
        <f t="shared" si="342"/>
        <v>0</v>
      </c>
      <c r="CQ567" s="54" t="s">
        <v>111</v>
      </c>
      <c r="CR567" s="9">
        <f t="shared" si="343"/>
        <v>0</v>
      </c>
      <c r="CS567" s="54" t="s">
        <v>126</v>
      </c>
      <c r="CT567" s="9">
        <f t="shared" si="344"/>
        <v>0</v>
      </c>
    </row>
    <row r="568" spans="1:98" x14ac:dyDescent="0.15">
      <c r="V568" s="1" t="s">
        <v>1275</v>
      </c>
      <c r="W568" s="1" t="s">
        <v>1276</v>
      </c>
      <c r="X568" s="1" t="s">
        <v>1275</v>
      </c>
      <c r="Y568" s="1" t="s">
        <v>1276</v>
      </c>
      <c r="Z568" s="1" t="s">
        <v>1275</v>
      </c>
      <c r="AA568" s="1" t="s">
        <v>1276</v>
      </c>
      <c r="AB568" s="1" t="s">
        <v>1275</v>
      </c>
      <c r="AC568" s="1" t="s">
        <v>1276</v>
      </c>
      <c r="AD568" s="1" t="s">
        <v>1275</v>
      </c>
      <c r="AE568" s="1" t="s">
        <v>1276</v>
      </c>
      <c r="AF568" s="1" t="s">
        <v>1275</v>
      </c>
      <c r="AG568" s="1" t="s">
        <v>1276</v>
      </c>
      <c r="AI568" s="1" t="s">
        <v>1275</v>
      </c>
      <c r="AJ568" s="1" t="s">
        <v>1276</v>
      </c>
      <c r="AK568" s="1" t="s">
        <v>1275</v>
      </c>
      <c r="AL568" s="1" t="s">
        <v>1276</v>
      </c>
      <c r="AM568" s="1" t="s">
        <v>1275</v>
      </c>
      <c r="AN568" s="1" t="s">
        <v>1276</v>
      </c>
      <c r="AO568" s="1" t="s">
        <v>1275</v>
      </c>
      <c r="AP568" s="1" t="s">
        <v>1276</v>
      </c>
      <c r="AQ568" s="1" t="s">
        <v>1275</v>
      </c>
      <c r="AR568" s="1" t="s">
        <v>1276</v>
      </c>
      <c r="AS568" s="1" t="s">
        <v>1275</v>
      </c>
      <c r="AT568" s="1" t="s">
        <v>1276</v>
      </c>
      <c r="AV568" s="1" t="s">
        <v>1275</v>
      </c>
      <c r="AW568" s="1" t="s">
        <v>1276</v>
      </c>
      <c r="AX568" s="1" t="s">
        <v>1275</v>
      </c>
      <c r="AY568" s="1" t="s">
        <v>1276</v>
      </c>
      <c r="AZ568" s="1" t="s">
        <v>1275</v>
      </c>
      <c r="BA568" s="1" t="s">
        <v>1276</v>
      </c>
      <c r="BB568" s="1" t="s">
        <v>1275</v>
      </c>
      <c r="BC568" s="1" t="s">
        <v>1276</v>
      </c>
      <c r="BD568" s="1" t="s">
        <v>1275</v>
      </c>
      <c r="BE568" s="1" t="s">
        <v>1276</v>
      </c>
      <c r="BF568" s="1" t="s">
        <v>1275</v>
      </c>
      <c r="BG568" s="1" t="s">
        <v>1276</v>
      </c>
      <c r="BI568" s="1" t="s">
        <v>1275</v>
      </c>
      <c r="BJ568" s="1" t="s">
        <v>1276</v>
      </c>
      <c r="BK568" s="1" t="s">
        <v>1275</v>
      </c>
      <c r="BL568" s="1" t="s">
        <v>1276</v>
      </c>
      <c r="BM568" s="1" t="s">
        <v>1275</v>
      </c>
      <c r="BN568" s="1" t="s">
        <v>1276</v>
      </c>
      <c r="BO568" s="1" t="s">
        <v>1275</v>
      </c>
      <c r="BP568" s="1" t="s">
        <v>1276</v>
      </c>
      <c r="BQ568" s="1" t="s">
        <v>1275</v>
      </c>
      <c r="BR568" s="1" t="s">
        <v>1276</v>
      </c>
      <c r="BS568" s="1" t="s">
        <v>1275</v>
      </c>
      <c r="BT568" s="1" t="s">
        <v>1276</v>
      </c>
      <c r="BV568" s="1" t="s">
        <v>1275</v>
      </c>
      <c r="BW568" s="1" t="s">
        <v>1276</v>
      </c>
      <c r="BX568" s="1" t="s">
        <v>1275</v>
      </c>
      <c r="BY568" s="1" t="s">
        <v>1276</v>
      </c>
      <c r="BZ568" s="1" t="s">
        <v>1275</v>
      </c>
      <c r="CA568" s="1" t="s">
        <v>1276</v>
      </c>
      <c r="CB568" s="1" t="s">
        <v>1275</v>
      </c>
      <c r="CC568" s="1" t="s">
        <v>1276</v>
      </c>
      <c r="CD568" s="1" t="s">
        <v>1275</v>
      </c>
      <c r="CE568" s="1" t="s">
        <v>1276</v>
      </c>
      <c r="CF568" s="1" t="s">
        <v>1275</v>
      </c>
      <c r="CG568" s="1" t="s">
        <v>1276</v>
      </c>
      <c r="CI568" s="1" t="s">
        <v>1275</v>
      </c>
      <c r="CJ568" s="1" t="s">
        <v>1276</v>
      </c>
      <c r="CK568" s="1" t="s">
        <v>1275</v>
      </c>
      <c r="CL568" s="1" t="s">
        <v>1276</v>
      </c>
      <c r="CM568" s="1" t="s">
        <v>1275</v>
      </c>
      <c r="CN568" s="1" t="s">
        <v>1276</v>
      </c>
      <c r="CO568" s="1" t="s">
        <v>1275</v>
      </c>
      <c r="CP568" s="1" t="s">
        <v>1276</v>
      </c>
      <c r="CQ568" s="1" t="s">
        <v>1275</v>
      </c>
      <c r="CR568" s="1" t="s">
        <v>1276</v>
      </c>
      <c r="CS568" s="1" t="s">
        <v>1275</v>
      </c>
      <c r="CT568" s="1" t="s">
        <v>1276</v>
      </c>
    </row>
    <row r="569" spans="1:98" x14ac:dyDescent="0.15">
      <c r="V569" s="1" t="s">
        <v>78</v>
      </c>
      <c r="W569" s="62">
        <v>1.8</v>
      </c>
      <c r="X569" s="1" t="s">
        <v>79</v>
      </c>
      <c r="Y569" s="62">
        <v>14.4</v>
      </c>
      <c r="Z569" s="1" t="s">
        <v>87</v>
      </c>
      <c r="AA569" s="62">
        <v>9</v>
      </c>
      <c r="AB569" s="1" t="s">
        <v>105</v>
      </c>
      <c r="AC569" s="62">
        <v>14.4</v>
      </c>
      <c r="AD569" s="1" t="s">
        <v>125</v>
      </c>
      <c r="AE569" s="62">
        <v>32.4</v>
      </c>
      <c r="AF569" s="1" t="s">
        <v>125</v>
      </c>
      <c r="AG569" s="62">
        <v>19.8</v>
      </c>
      <c r="AI569" s="1" t="s">
        <v>78</v>
      </c>
      <c r="AJ569" s="62">
        <v>30.6</v>
      </c>
      <c r="AK569" s="1" t="s">
        <v>79</v>
      </c>
      <c r="AL569" s="62">
        <v>12.6</v>
      </c>
      <c r="AM569" s="1" t="s">
        <v>87</v>
      </c>
      <c r="AN569" s="62">
        <v>18</v>
      </c>
      <c r="AO569" s="1" t="s">
        <v>105</v>
      </c>
      <c r="AP569" s="62">
        <v>14.4</v>
      </c>
      <c r="AQ569" s="1" t="s">
        <v>110</v>
      </c>
      <c r="AR569" s="62">
        <v>37.799999999999997</v>
      </c>
      <c r="AS569" s="1" t="s">
        <v>127</v>
      </c>
      <c r="AT569" s="62">
        <v>3.6</v>
      </c>
      <c r="AV569" s="1" t="s">
        <v>78</v>
      </c>
      <c r="AW569" s="62">
        <v>37.799999999999997</v>
      </c>
      <c r="AX569" s="1" t="s">
        <v>129</v>
      </c>
      <c r="AY569" s="62">
        <v>135</v>
      </c>
      <c r="AZ569" s="1" t="s">
        <v>87</v>
      </c>
      <c r="BA569" s="62">
        <v>24.3</v>
      </c>
      <c r="BB569" s="1" t="s">
        <v>105</v>
      </c>
      <c r="BC569" s="62">
        <v>24.3</v>
      </c>
      <c r="BD569" s="1" t="s">
        <v>128</v>
      </c>
      <c r="BE569" s="62">
        <v>10.8</v>
      </c>
      <c r="BF569" s="1" t="s">
        <v>122</v>
      </c>
      <c r="BG569" s="62">
        <v>37.799999999999997</v>
      </c>
      <c r="BI569" s="1" t="s">
        <v>78</v>
      </c>
      <c r="BJ569" s="62">
        <v>37.799999999999997</v>
      </c>
      <c r="BK569" s="1" t="s">
        <v>79</v>
      </c>
      <c r="BL569" s="62">
        <v>10.8</v>
      </c>
      <c r="BM569" s="1" t="s">
        <v>87</v>
      </c>
      <c r="BN569" s="62">
        <v>24.3</v>
      </c>
      <c r="BO569" s="1" t="s">
        <v>105</v>
      </c>
      <c r="BP569" s="62">
        <v>24.3</v>
      </c>
      <c r="BQ569" s="1" t="s">
        <v>128</v>
      </c>
      <c r="BR569" s="62">
        <v>10.8</v>
      </c>
      <c r="BS569" s="1" t="s">
        <v>122</v>
      </c>
      <c r="BT569" s="62">
        <v>35.1</v>
      </c>
      <c r="BV569" s="1" t="s">
        <v>75</v>
      </c>
      <c r="BW569" s="62">
        <v>171</v>
      </c>
      <c r="BX569" s="1" t="s">
        <v>137</v>
      </c>
      <c r="BY569" s="62">
        <v>22.5</v>
      </c>
      <c r="BZ569" s="1" t="s">
        <v>86</v>
      </c>
      <c r="CA569" s="62">
        <v>175.5</v>
      </c>
      <c r="CB569" s="1" t="s">
        <v>105</v>
      </c>
      <c r="CC569" s="62">
        <v>135</v>
      </c>
      <c r="CD569" s="1" t="s">
        <v>108</v>
      </c>
      <c r="CE569" s="62">
        <v>135</v>
      </c>
      <c r="CF569" s="1" t="s">
        <v>122</v>
      </c>
      <c r="CG569" s="62">
        <v>103.5</v>
      </c>
      <c r="CI569" s="1" t="s">
        <v>75</v>
      </c>
      <c r="CJ569" s="62">
        <v>171</v>
      </c>
      <c r="CK569" s="1" t="s">
        <v>137</v>
      </c>
      <c r="CL569" s="62">
        <v>22.5</v>
      </c>
      <c r="CM569" s="1" t="s">
        <v>86</v>
      </c>
      <c r="CN569" s="62">
        <v>175.5</v>
      </c>
      <c r="CO569" s="1" t="s">
        <v>105</v>
      </c>
      <c r="CP569" s="62">
        <v>135</v>
      </c>
      <c r="CQ569" s="1" t="s">
        <v>108</v>
      </c>
      <c r="CR569" s="62">
        <v>135</v>
      </c>
      <c r="CS569" s="1" t="s">
        <v>122</v>
      </c>
      <c r="CT569" s="62">
        <v>103.5</v>
      </c>
    </row>
    <row r="570" spans="1:98" x14ac:dyDescent="0.15">
      <c r="V570" s="1" t="s">
        <v>75</v>
      </c>
      <c r="W570" s="62">
        <v>18</v>
      </c>
      <c r="X570" s="1" t="s">
        <v>84</v>
      </c>
      <c r="Y570" s="62">
        <v>109.8</v>
      </c>
      <c r="Z570" s="1" t="s">
        <v>86</v>
      </c>
      <c r="AA570" s="62">
        <v>14.4</v>
      </c>
      <c r="AB570" s="1" t="s">
        <v>93</v>
      </c>
      <c r="AC570" s="62">
        <v>91.8</v>
      </c>
      <c r="AD570" s="1" t="s">
        <v>110</v>
      </c>
      <c r="AE570" s="62">
        <v>23.4</v>
      </c>
      <c r="AF570" s="1" t="s">
        <v>112</v>
      </c>
      <c r="AG570" s="62">
        <v>41.4</v>
      </c>
      <c r="AI570" s="1" t="s">
        <v>75</v>
      </c>
      <c r="AJ570" s="62">
        <v>39.6</v>
      </c>
      <c r="AK570" s="1" t="s">
        <v>84</v>
      </c>
      <c r="AL570" s="62">
        <v>79.2</v>
      </c>
      <c r="AM570" s="1" t="s">
        <v>86</v>
      </c>
      <c r="AN570" s="62">
        <v>48.6</v>
      </c>
      <c r="AO570" s="1" t="s">
        <v>93</v>
      </c>
      <c r="AP570" s="62">
        <v>97.2</v>
      </c>
      <c r="AQ570" s="1" t="s">
        <v>98</v>
      </c>
      <c r="AR570" s="62">
        <v>82.8</v>
      </c>
      <c r="AS570" s="1" t="s">
        <v>122</v>
      </c>
      <c r="AT570" s="62">
        <v>25.2</v>
      </c>
      <c r="AV570" s="1" t="s">
        <v>75</v>
      </c>
      <c r="AW570" s="62">
        <v>35.1</v>
      </c>
      <c r="AX570" s="1" t="s">
        <v>79</v>
      </c>
      <c r="AY570" s="62">
        <v>16.2</v>
      </c>
      <c r="AZ570" s="1" t="s">
        <v>86</v>
      </c>
      <c r="BA570" s="62">
        <v>75.599999999999994</v>
      </c>
      <c r="BB570" s="1" t="s">
        <v>93</v>
      </c>
      <c r="BC570" s="62">
        <v>178.2</v>
      </c>
      <c r="BD570" s="1" t="s">
        <v>133</v>
      </c>
      <c r="BE570" s="62">
        <v>54</v>
      </c>
      <c r="BF570" s="1" t="s">
        <v>126</v>
      </c>
      <c r="BG570" s="62">
        <v>8.1</v>
      </c>
      <c r="BI570" s="1" t="s">
        <v>75</v>
      </c>
      <c r="BJ570" s="62">
        <v>40.5</v>
      </c>
      <c r="BK570" s="1" t="s">
        <v>84</v>
      </c>
      <c r="BL570" s="62">
        <v>143.1</v>
      </c>
      <c r="BM570" s="1" t="s">
        <v>86</v>
      </c>
      <c r="BN570" s="62">
        <v>75.599999999999994</v>
      </c>
      <c r="BO570" s="1" t="s">
        <v>93</v>
      </c>
      <c r="BP570" s="62">
        <v>180.9</v>
      </c>
      <c r="BQ570" s="1" t="s">
        <v>133</v>
      </c>
      <c r="BR570" s="62">
        <v>54</v>
      </c>
      <c r="BS570" s="1" t="s">
        <v>126</v>
      </c>
      <c r="BT570" s="62">
        <v>8.1</v>
      </c>
      <c r="BV570" s="1" t="s">
        <v>136</v>
      </c>
      <c r="BW570" s="62">
        <v>162</v>
      </c>
      <c r="BX570" s="1" t="s">
        <v>138</v>
      </c>
      <c r="BY570" s="62">
        <v>27</v>
      </c>
      <c r="BZ570" s="1" t="s">
        <v>88</v>
      </c>
      <c r="CA570" s="62">
        <v>202.5</v>
      </c>
      <c r="CB570" s="1" t="s">
        <v>93</v>
      </c>
      <c r="CC570" s="62">
        <v>247.5</v>
      </c>
      <c r="CD570" s="1" t="s">
        <v>98</v>
      </c>
      <c r="CE570" s="62">
        <v>247.5</v>
      </c>
      <c r="CF570" s="1" t="s">
        <v>126</v>
      </c>
      <c r="CG570" s="62">
        <v>49.5</v>
      </c>
      <c r="CI570" s="1" t="s">
        <v>136</v>
      </c>
      <c r="CJ570" s="62">
        <v>162</v>
      </c>
      <c r="CK570" s="1" t="s">
        <v>138</v>
      </c>
      <c r="CL570" s="62">
        <v>27</v>
      </c>
      <c r="CM570" s="1" t="s">
        <v>88</v>
      </c>
      <c r="CN570" s="62">
        <v>202.5</v>
      </c>
      <c r="CO570" s="1" t="s">
        <v>93</v>
      </c>
      <c r="CP570" s="62">
        <v>247.5</v>
      </c>
      <c r="CQ570" s="1" t="s">
        <v>98</v>
      </c>
      <c r="CR570" s="62">
        <v>247.5</v>
      </c>
      <c r="CS570" s="1" t="s">
        <v>126</v>
      </c>
      <c r="CT570" s="62">
        <v>49.5</v>
      </c>
    </row>
    <row r="571" spans="1:98" x14ac:dyDescent="0.15">
      <c r="A571" s="2" t="s">
        <v>56</v>
      </c>
      <c r="B571" s="2" t="s">
        <v>1283</v>
      </c>
      <c r="V571" s="1" t="s">
        <v>73</v>
      </c>
      <c r="W571" s="62">
        <v>81</v>
      </c>
      <c r="X571" s="1" t="s">
        <v>82</v>
      </c>
      <c r="Y571" s="62">
        <v>5.4</v>
      </c>
      <c r="Z571" s="1" t="s">
        <v>88</v>
      </c>
      <c r="AA571" s="62">
        <v>104.4</v>
      </c>
      <c r="AB571" s="1" t="s">
        <v>95</v>
      </c>
      <c r="AC571" s="62">
        <v>19.8</v>
      </c>
      <c r="AD571" s="1" t="s">
        <v>108</v>
      </c>
      <c r="AE571" s="62">
        <v>7.2</v>
      </c>
      <c r="AF571" s="1" t="s">
        <v>100</v>
      </c>
      <c r="AG571" s="62">
        <v>7.2</v>
      </c>
      <c r="AI571" s="1" t="s">
        <v>73</v>
      </c>
      <c r="AJ571" s="62">
        <v>63</v>
      </c>
      <c r="AK571" s="1" t="s">
        <v>82</v>
      </c>
      <c r="AL571" s="62">
        <v>1.8</v>
      </c>
      <c r="AM571" s="1" t="s">
        <v>88</v>
      </c>
      <c r="AN571" s="62">
        <v>88.2</v>
      </c>
      <c r="AO571" s="1" t="s">
        <v>95</v>
      </c>
      <c r="AP571" s="62">
        <v>16.2</v>
      </c>
      <c r="AQ571" s="1" t="s">
        <v>111</v>
      </c>
      <c r="AR571" s="62">
        <v>7.2</v>
      </c>
      <c r="AS571" s="1" t="s">
        <v>112</v>
      </c>
      <c r="AT571" s="62">
        <v>48.6</v>
      </c>
      <c r="AV571" s="1" t="s">
        <v>73</v>
      </c>
      <c r="AW571" s="62">
        <v>121.5</v>
      </c>
      <c r="AX571" s="1" t="s">
        <v>84</v>
      </c>
      <c r="AY571" s="62">
        <v>143.1</v>
      </c>
      <c r="AZ571" s="1" t="s">
        <v>88</v>
      </c>
      <c r="BA571" s="62">
        <v>116.1</v>
      </c>
      <c r="BB571" s="1" t="s">
        <v>95</v>
      </c>
      <c r="BC571" s="62">
        <v>18.899999999999999</v>
      </c>
      <c r="BD571" s="1" t="s">
        <v>98</v>
      </c>
      <c r="BE571" s="62">
        <v>110.7</v>
      </c>
      <c r="BF571" s="1" t="s">
        <v>112</v>
      </c>
      <c r="BG571" s="62">
        <v>89.1</v>
      </c>
      <c r="BI571" s="1" t="s">
        <v>73</v>
      </c>
      <c r="BJ571" s="62">
        <v>121.5</v>
      </c>
      <c r="BK571" s="1" t="s">
        <v>83</v>
      </c>
      <c r="BL571" s="62">
        <v>153.9</v>
      </c>
      <c r="BM571" s="1" t="s">
        <v>135</v>
      </c>
      <c r="BN571" s="62">
        <v>116.1</v>
      </c>
      <c r="BO571" s="1" t="s">
        <v>95</v>
      </c>
      <c r="BP571" s="62">
        <v>18.899999999999999</v>
      </c>
      <c r="BQ571" s="1" t="s">
        <v>98</v>
      </c>
      <c r="BR571" s="62">
        <v>110.7</v>
      </c>
      <c r="BS571" s="1" t="s">
        <v>112</v>
      </c>
      <c r="BT571" s="62">
        <v>91.8</v>
      </c>
      <c r="BV571" s="1" t="s">
        <v>73</v>
      </c>
      <c r="BW571" s="62">
        <v>234</v>
      </c>
      <c r="BX571" s="1" t="s">
        <v>139</v>
      </c>
      <c r="BY571" s="62">
        <v>13.5</v>
      </c>
      <c r="BZ571" s="1" t="s">
        <v>89</v>
      </c>
      <c r="CA571" s="62">
        <v>117</v>
      </c>
      <c r="CB571" s="1" t="s">
        <v>95</v>
      </c>
      <c r="CC571" s="62">
        <v>22.5</v>
      </c>
      <c r="CD571" s="1" t="s">
        <v>111</v>
      </c>
      <c r="CE571" s="62">
        <v>4.5</v>
      </c>
      <c r="CF571" s="1" t="s">
        <v>112</v>
      </c>
      <c r="CG571" s="62">
        <v>144</v>
      </c>
      <c r="CI571" s="1" t="s">
        <v>73</v>
      </c>
      <c r="CJ571" s="62">
        <v>234</v>
      </c>
      <c r="CK571" s="1" t="s">
        <v>139</v>
      </c>
      <c r="CL571" s="62">
        <v>13.5</v>
      </c>
      <c r="CM571" s="1" t="s">
        <v>89</v>
      </c>
      <c r="CN571" s="62">
        <v>117</v>
      </c>
      <c r="CO571" s="1" t="s">
        <v>95</v>
      </c>
      <c r="CP571" s="62">
        <v>22.5</v>
      </c>
      <c r="CQ571" s="1" t="s">
        <v>111</v>
      </c>
      <c r="CR571" s="62">
        <v>4.5</v>
      </c>
      <c r="CS571" s="1" t="s">
        <v>112</v>
      </c>
      <c r="CT571" s="62">
        <v>144</v>
      </c>
    </row>
    <row r="572" spans="1:98" x14ac:dyDescent="0.15">
      <c r="A572" s="9" t="str">
        <f t="shared" ref="A572:B577" si="345">V569</f>
        <v>李正琪</v>
      </c>
      <c r="B572" s="9">
        <f t="shared" si="345"/>
        <v>1.8</v>
      </c>
      <c r="V572" s="1" t="s">
        <v>76</v>
      </c>
      <c r="W572" s="62">
        <v>120.6</v>
      </c>
      <c r="X572" s="1" t="s">
        <v>83</v>
      </c>
      <c r="Y572" s="62">
        <v>100.8</v>
      </c>
      <c r="Z572" s="1" t="s">
        <v>89</v>
      </c>
      <c r="AA572" s="62">
        <v>25.2</v>
      </c>
      <c r="AB572" s="1" t="s">
        <v>91</v>
      </c>
      <c r="AC572" s="62">
        <v>39.6</v>
      </c>
      <c r="AD572" s="1" t="s">
        <v>98</v>
      </c>
      <c r="AE572" s="62">
        <v>75.599999999999994</v>
      </c>
      <c r="AF572" s="1" t="s">
        <v>102</v>
      </c>
      <c r="AG572" s="62">
        <v>77.400000000000006</v>
      </c>
      <c r="AI572" s="1" t="s">
        <v>76</v>
      </c>
      <c r="AJ572" s="62">
        <v>93.6</v>
      </c>
      <c r="AK572" s="1" t="s">
        <v>83</v>
      </c>
      <c r="AL572" s="62">
        <v>106.2</v>
      </c>
      <c r="AM572" s="1" t="s">
        <v>89</v>
      </c>
      <c r="AN572" s="62">
        <v>10.8</v>
      </c>
      <c r="AO572" s="1" t="s">
        <v>91</v>
      </c>
      <c r="AP572" s="62">
        <v>48.6</v>
      </c>
      <c r="AQ572" s="1" t="s">
        <v>96</v>
      </c>
      <c r="AR572" s="62">
        <v>79.2</v>
      </c>
      <c r="AS572" s="1" t="s">
        <v>102</v>
      </c>
      <c r="AT572" s="62">
        <v>102.6</v>
      </c>
      <c r="AV572" s="1" t="s">
        <v>76</v>
      </c>
      <c r="AW572" s="62">
        <v>113.4</v>
      </c>
      <c r="AX572" s="1" t="s">
        <v>132</v>
      </c>
      <c r="AY572" s="62">
        <v>13.5</v>
      </c>
      <c r="AZ572" s="1" t="s">
        <v>89</v>
      </c>
      <c r="BA572" s="62">
        <v>27</v>
      </c>
      <c r="BB572" s="1" t="s">
        <v>91</v>
      </c>
      <c r="BC572" s="62">
        <v>67.5</v>
      </c>
      <c r="BD572" s="1" t="s">
        <v>111</v>
      </c>
      <c r="BE572" s="62">
        <v>2.7</v>
      </c>
      <c r="BF572" s="1" t="s">
        <v>102</v>
      </c>
      <c r="BG572" s="62">
        <v>135</v>
      </c>
      <c r="BI572" s="1" t="s">
        <v>76</v>
      </c>
      <c r="BJ572" s="62">
        <v>116.1</v>
      </c>
      <c r="BK572" s="1" t="s">
        <v>132</v>
      </c>
      <c r="BL572" s="62">
        <v>0</v>
      </c>
      <c r="BM572" s="1" t="s">
        <v>89</v>
      </c>
      <c r="BN572" s="62">
        <v>27</v>
      </c>
      <c r="BO572" s="1" t="s">
        <v>91</v>
      </c>
      <c r="BP572" s="62">
        <v>72.900000000000006</v>
      </c>
      <c r="BQ572" s="1" t="s">
        <v>111</v>
      </c>
      <c r="BR572" s="62">
        <v>2.7</v>
      </c>
      <c r="BS572" s="1" t="s">
        <v>102</v>
      </c>
      <c r="BT572" s="62">
        <v>137.69999999999999</v>
      </c>
      <c r="BV572" s="1" t="s">
        <v>74</v>
      </c>
      <c r="BW572" s="62">
        <v>27</v>
      </c>
      <c r="BX572" s="1" t="s">
        <v>84</v>
      </c>
      <c r="BY572" s="62">
        <v>225</v>
      </c>
      <c r="BZ572" s="1" t="s">
        <v>90</v>
      </c>
      <c r="CA572" s="62">
        <v>27</v>
      </c>
      <c r="CB572" s="1" t="s">
        <v>91</v>
      </c>
      <c r="CC572" s="62">
        <v>112.5</v>
      </c>
      <c r="CD572" s="1" t="s">
        <v>96</v>
      </c>
      <c r="CE572" s="62">
        <v>211.5</v>
      </c>
      <c r="CF572" s="1" t="s">
        <v>102</v>
      </c>
      <c r="CG572" s="62">
        <v>211.5</v>
      </c>
      <c r="CI572" s="1" t="s">
        <v>74</v>
      </c>
      <c r="CJ572" s="62">
        <v>27</v>
      </c>
      <c r="CK572" s="1" t="s">
        <v>84</v>
      </c>
      <c r="CL572" s="62">
        <v>225</v>
      </c>
      <c r="CM572" s="1" t="s">
        <v>90</v>
      </c>
      <c r="CN572" s="62">
        <v>27</v>
      </c>
      <c r="CO572" s="1" t="s">
        <v>91</v>
      </c>
      <c r="CP572" s="62">
        <v>112.5</v>
      </c>
      <c r="CQ572" s="1" t="s">
        <v>96</v>
      </c>
      <c r="CR572" s="62">
        <v>211.5</v>
      </c>
      <c r="CS572" s="1" t="s">
        <v>102</v>
      </c>
      <c r="CT572" s="62">
        <v>211.5</v>
      </c>
    </row>
    <row r="573" spans="1:98" x14ac:dyDescent="0.15">
      <c r="A573" s="9" t="str">
        <f t="shared" si="345"/>
        <v>李志友</v>
      </c>
      <c r="B573" s="9">
        <f t="shared" si="345"/>
        <v>18</v>
      </c>
      <c r="V573" s="1" t="s">
        <v>74</v>
      </c>
      <c r="W573" s="62">
        <v>34.200000000000003</v>
      </c>
      <c r="X573" s="1" t="s">
        <v>81</v>
      </c>
      <c r="Y573" s="62">
        <v>14.4</v>
      </c>
      <c r="Z573" s="1" t="s">
        <v>90</v>
      </c>
      <c r="AA573" s="62">
        <v>9</v>
      </c>
      <c r="AB573" s="1" t="s">
        <v>123</v>
      </c>
      <c r="AC573" s="62">
        <v>28.8</v>
      </c>
      <c r="AD573" s="1" t="s">
        <v>111</v>
      </c>
      <c r="AE573" s="62">
        <v>14.4</v>
      </c>
      <c r="AF573" s="1" t="s">
        <v>103</v>
      </c>
      <c r="AG573" s="62">
        <v>32.4</v>
      </c>
      <c r="AI573" s="1" t="s">
        <v>74</v>
      </c>
      <c r="AJ573" s="62">
        <v>39.6</v>
      </c>
      <c r="AK573" s="1" t="s">
        <v>81</v>
      </c>
      <c r="AL573" s="62">
        <v>61.2</v>
      </c>
      <c r="AM573" s="1" t="s">
        <v>90</v>
      </c>
      <c r="AN573" s="62">
        <v>3.6</v>
      </c>
      <c r="AO573" s="1" t="s">
        <v>123</v>
      </c>
      <c r="AP573" s="62">
        <v>18</v>
      </c>
      <c r="AQ573" s="1" t="s">
        <v>99</v>
      </c>
      <c r="AR573" s="62">
        <v>10.8</v>
      </c>
      <c r="AS573" s="1" t="s">
        <v>103</v>
      </c>
      <c r="AT573" s="62">
        <v>21.6</v>
      </c>
      <c r="AV573" s="1" t="s">
        <v>74</v>
      </c>
      <c r="AW573" s="62">
        <v>86.4</v>
      </c>
      <c r="AX573" s="1" t="s">
        <v>81</v>
      </c>
      <c r="AY573" s="62">
        <v>86.4</v>
      </c>
      <c r="AZ573" s="1" t="s">
        <v>90</v>
      </c>
      <c r="BA573" s="62">
        <v>2.7</v>
      </c>
      <c r="BB573" s="1" t="s">
        <v>123</v>
      </c>
      <c r="BC573" s="62">
        <v>24.3</v>
      </c>
      <c r="BD573" s="1" t="s">
        <v>96</v>
      </c>
      <c r="BE573" s="62">
        <v>132.30000000000001</v>
      </c>
      <c r="BF573" s="1" t="s">
        <v>103</v>
      </c>
      <c r="BG573" s="62">
        <v>13.5</v>
      </c>
      <c r="BI573" s="1" t="s">
        <v>74</v>
      </c>
      <c r="BJ573" s="62">
        <v>83.7</v>
      </c>
      <c r="BK573" s="1" t="s">
        <v>81</v>
      </c>
      <c r="BL573" s="62">
        <v>86.4</v>
      </c>
      <c r="BM573" s="1" t="s">
        <v>90</v>
      </c>
      <c r="BN573" s="62">
        <v>2.7</v>
      </c>
      <c r="BO573" s="1" t="s">
        <v>123</v>
      </c>
      <c r="BP573" s="62">
        <v>24.3</v>
      </c>
      <c r="BQ573" s="1" t="s">
        <v>96</v>
      </c>
      <c r="BR573" s="62">
        <v>132.30000000000001</v>
      </c>
      <c r="BS573" s="1" t="s">
        <v>103</v>
      </c>
      <c r="BT573" s="62">
        <v>10.8</v>
      </c>
      <c r="BV573" s="1" t="s">
        <v>77</v>
      </c>
      <c r="BW573" s="62">
        <v>166.5</v>
      </c>
      <c r="BX573" s="1" t="s">
        <v>83</v>
      </c>
      <c r="BY573" s="62">
        <v>243</v>
      </c>
      <c r="BZ573" s="1" t="s">
        <v>85</v>
      </c>
      <c r="CA573" s="62">
        <v>216</v>
      </c>
      <c r="CB573" s="1" t="s">
        <v>123</v>
      </c>
      <c r="CC573" s="62">
        <v>4.5</v>
      </c>
      <c r="CD573" s="1" t="s">
        <v>99</v>
      </c>
      <c r="CE573" s="62">
        <v>18</v>
      </c>
      <c r="CF573" s="1" t="s">
        <v>121</v>
      </c>
      <c r="CG573" s="62">
        <v>202.5</v>
      </c>
      <c r="CI573" s="1" t="s">
        <v>77</v>
      </c>
      <c r="CJ573" s="62">
        <v>166.5</v>
      </c>
      <c r="CK573" s="1" t="s">
        <v>83</v>
      </c>
      <c r="CL573" s="62">
        <v>243</v>
      </c>
      <c r="CM573" s="1" t="s">
        <v>85</v>
      </c>
      <c r="CN573" s="62">
        <v>216</v>
      </c>
      <c r="CO573" s="1" t="s">
        <v>123</v>
      </c>
      <c r="CP573" s="62">
        <v>4.5</v>
      </c>
      <c r="CQ573" s="1" t="s">
        <v>99</v>
      </c>
      <c r="CR573" s="62">
        <v>18</v>
      </c>
      <c r="CS573" s="1" t="s">
        <v>121</v>
      </c>
      <c r="CT573" s="62">
        <v>202.5</v>
      </c>
    </row>
    <row r="574" spans="1:98" x14ac:dyDescent="0.15">
      <c r="A574" s="9" t="str">
        <f t="shared" si="345"/>
        <v>易涛</v>
      </c>
      <c r="B574" s="9">
        <f t="shared" si="345"/>
        <v>81</v>
      </c>
      <c r="V574" s="1" t="s">
        <v>77</v>
      </c>
      <c r="W574" s="62">
        <v>19.8</v>
      </c>
      <c r="X574" s="1" t="s">
        <v>80</v>
      </c>
      <c r="Y574" s="62">
        <v>19.8</v>
      </c>
      <c r="Z574" s="1" t="s">
        <v>85</v>
      </c>
      <c r="AA574" s="62">
        <v>104.4</v>
      </c>
      <c r="AB574" s="1" t="s">
        <v>107</v>
      </c>
      <c r="AC574" s="62">
        <v>5.4</v>
      </c>
      <c r="AD574" s="1" t="s">
        <v>96</v>
      </c>
      <c r="AE574" s="62">
        <v>63</v>
      </c>
      <c r="AF574" s="1" t="s">
        <v>121</v>
      </c>
      <c r="AG574" s="62">
        <v>73.8</v>
      </c>
      <c r="AI574" s="1" t="s">
        <v>77</v>
      </c>
      <c r="AJ574" s="62">
        <v>9</v>
      </c>
      <c r="AK574" s="1" t="s">
        <v>80</v>
      </c>
      <c r="AL574" s="62">
        <v>3.6</v>
      </c>
      <c r="AM574" s="1" t="s">
        <v>85</v>
      </c>
      <c r="AN574" s="62">
        <v>97.2</v>
      </c>
      <c r="AO574" s="1" t="s">
        <v>107</v>
      </c>
      <c r="AP574" s="62">
        <v>16.2</v>
      </c>
      <c r="AQ574" s="1" t="s">
        <v>1278</v>
      </c>
      <c r="AR574" s="62"/>
      <c r="AS574" s="1" t="s">
        <v>121</v>
      </c>
      <c r="AT574" s="62">
        <v>50.4</v>
      </c>
      <c r="AV574" s="1" t="s">
        <v>77</v>
      </c>
      <c r="AW574" s="62">
        <v>16.2</v>
      </c>
      <c r="AX574" s="1" t="s">
        <v>80</v>
      </c>
      <c r="AY574" s="62">
        <v>2.7</v>
      </c>
      <c r="AZ574" s="1" t="s">
        <v>85</v>
      </c>
      <c r="BA574" s="62">
        <v>153.9</v>
      </c>
      <c r="BB574" s="1" t="s">
        <v>107</v>
      </c>
      <c r="BC574" s="62">
        <v>24.3</v>
      </c>
      <c r="BD574" s="1" t="s">
        <v>99</v>
      </c>
      <c r="BE574" s="62">
        <v>16.2</v>
      </c>
      <c r="BF574" s="1" t="s">
        <v>121</v>
      </c>
      <c r="BG574" s="62">
        <v>94.5</v>
      </c>
      <c r="BI574" s="1" t="s">
        <v>77</v>
      </c>
      <c r="BJ574" s="62">
        <v>16.2</v>
      </c>
      <c r="BK574" s="1" t="s">
        <v>80</v>
      </c>
      <c r="BL574" s="62">
        <v>2.7</v>
      </c>
      <c r="BM574" s="1" t="s">
        <v>85</v>
      </c>
      <c r="BN574" s="62">
        <v>153.9</v>
      </c>
      <c r="BO574" s="1" t="s">
        <v>107</v>
      </c>
      <c r="BP574" s="62">
        <v>24.3</v>
      </c>
      <c r="BQ574" s="1" t="s">
        <v>99</v>
      </c>
      <c r="BR574" s="62">
        <v>16.2</v>
      </c>
      <c r="BS574" s="1" t="s">
        <v>121</v>
      </c>
      <c r="BT574" s="62">
        <v>94.5</v>
      </c>
      <c r="BV574" s="1" t="s">
        <v>1278</v>
      </c>
      <c r="BW574" s="62">
        <v>0</v>
      </c>
      <c r="BX574" s="1" t="s">
        <v>81</v>
      </c>
      <c r="BY574" s="62">
        <v>234</v>
      </c>
      <c r="BZ574" s="1" t="s">
        <v>1278</v>
      </c>
      <c r="CA574" s="62">
        <v>0</v>
      </c>
      <c r="CB574" s="1" t="s">
        <v>94</v>
      </c>
      <c r="CC574" s="62">
        <v>301.5</v>
      </c>
      <c r="CD574" s="1" t="s">
        <v>1278</v>
      </c>
      <c r="CE574" s="62">
        <v>0</v>
      </c>
      <c r="CF574" s="1" t="s">
        <v>1278</v>
      </c>
      <c r="CG574" s="62">
        <v>0</v>
      </c>
      <c r="CI574" s="1" t="s">
        <v>1279</v>
      </c>
      <c r="CJ574" s="62">
        <v>760.5</v>
      </c>
      <c r="CK574" s="1" t="s">
        <v>81</v>
      </c>
      <c r="CL574" s="62">
        <v>234</v>
      </c>
      <c r="CM574" s="1" t="s">
        <v>1279</v>
      </c>
      <c r="CN574" s="62">
        <v>738</v>
      </c>
      <c r="CO574" s="1" t="s">
        <v>94</v>
      </c>
      <c r="CP574" s="62">
        <v>301.5</v>
      </c>
      <c r="CQ574" s="1" t="s">
        <v>1279</v>
      </c>
      <c r="CR574" s="62">
        <v>616.5</v>
      </c>
      <c r="CS574" s="1" t="s">
        <v>1279</v>
      </c>
      <c r="CT574" s="62">
        <v>711</v>
      </c>
    </row>
    <row r="575" spans="1:98" x14ac:dyDescent="0.15">
      <c r="A575" s="9" t="str">
        <f t="shared" si="345"/>
        <v>岳贵敏</v>
      </c>
      <c r="B575" s="9">
        <f t="shared" si="345"/>
        <v>120.6</v>
      </c>
      <c r="V575" s="1" t="s">
        <v>1278</v>
      </c>
      <c r="W575" s="62"/>
      <c r="X575" s="1" t="s">
        <v>1278</v>
      </c>
      <c r="Y575" s="62"/>
      <c r="Z575" s="1" t="s">
        <v>1278</v>
      </c>
      <c r="AA575" s="62"/>
      <c r="AB575" s="1" t="s">
        <v>94</v>
      </c>
      <c r="AC575" s="62">
        <v>93.6</v>
      </c>
      <c r="AD575" s="1" t="s">
        <v>99</v>
      </c>
      <c r="AE575" s="62">
        <v>1.8</v>
      </c>
      <c r="AF575" s="1" t="s">
        <v>1278</v>
      </c>
      <c r="AG575" s="62"/>
      <c r="AI575" s="1" t="s">
        <v>1278</v>
      </c>
      <c r="AJ575" s="62"/>
      <c r="AK575" s="1" t="s">
        <v>1278</v>
      </c>
      <c r="AL575" s="62"/>
      <c r="AM575" s="1" t="s">
        <v>1278</v>
      </c>
      <c r="AN575" s="62"/>
      <c r="AO575" s="1" t="s">
        <v>94</v>
      </c>
      <c r="AP575" s="62">
        <v>82.8</v>
      </c>
      <c r="AQ575" s="1" t="s">
        <v>1279</v>
      </c>
      <c r="AR575" s="62">
        <v>217.8</v>
      </c>
      <c r="AS575" s="1" t="s">
        <v>1278</v>
      </c>
      <c r="AT575" s="62"/>
      <c r="AV575" s="1" t="s">
        <v>1278</v>
      </c>
      <c r="AW575" s="62"/>
      <c r="AX575" s="1" t="s">
        <v>1278</v>
      </c>
      <c r="AY575" s="62"/>
      <c r="AZ575" s="1" t="s">
        <v>1278</v>
      </c>
      <c r="BA575" s="62"/>
      <c r="BB575" s="1" t="s">
        <v>94</v>
      </c>
      <c r="BC575" s="62">
        <v>99.9</v>
      </c>
      <c r="BD575" s="1" t="s">
        <v>1278</v>
      </c>
      <c r="BE575" s="62"/>
      <c r="BF575" s="1" t="s">
        <v>1278</v>
      </c>
      <c r="BG575" s="62"/>
      <c r="BI575" s="1" t="s">
        <v>1278</v>
      </c>
      <c r="BJ575" s="62">
        <v>0</v>
      </c>
      <c r="BK575" s="1" t="s">
        <v>1278</v>
      </c>
      <c r="BL575" s="62">
        <v>0</v>
      </c>
      <c r="BM575" s="1" t="s">
        <v>1280</v>
      </c>
      <c r="BN575" s="62">
        <v>0</v>
      </c>
      <c r="BO575" s="1" t="s">
        <v>94</v>
      </c>
      <c r="BP575" s="62">
        <v>97.2</v>
      </c>
      <c r="BQ575" s="1" t="s">
        <v>1278</v>
      </c>
      <c r="BR575" s="62">
        <v>0</v>
      </c>
      <c r="BS575" s="1" t="s">
        <v>1278</v>
      </c>
      <c r="BT575" s="62">
        <v>0</v>
      </c>
      <c r="BV575" s="1" t="s">
        <v>1279</v>
      </c>
      <c r="BW575" s="62">
        <v>760.5</v>
      </c>
      <c r="BX575" s="1" t="s">
        <v>80</v>
      </c>
      <c r="BY575" s="62">
        <v>4.5</v>
      </c>
      <c r="BZ575" s="1" t="s">
        <v>1279</v>
      </c>
      <c r="CA575" s="62">
        <v>738</v>
      </c>
      <c r="CB575" s="1" t="s">
        <v>1278</v>
      </c>
      <c r="CC575" s="62">
        <v>0</v>
      </c>
      <c r="CD575" s="1" t="s">
        <v>1279</v>
      </c>
      <c r="CE575" s="62">
        <v>616.5</v>
      </c>
      <c r="CF575" s="1" t="s">
        <v>1279</v>
      </c>
      <c r="CG575" s="62">
        <v>711</v>
      </c>
      <c r="CK575" s="1" t="s">
        <v>80</v>
      </c>
      <c r="CL575" s="62">
        <v>4.5</v>
      </c>
      <c r="CO575" s="1" t="s">
        <v>1279</v>
      </c>
      <c r="CP575" s="62">
        <v>823.5</v>
      </c>
    </row>
    <row r="576" spans="1:98" x14ac:dyDescent="0.15">
      <c r="A576" s="9" t="str">
        <f t="shared" si="345"/>
        <v>岳子琦</v>
      </c>
      <c r="B576" s="9">
        <f t="shared" si="345"/>
        <v>34.200000000000003</v>
      </c>
      <c r="V576" s="1" t="s">
        <v>1279</v>
      </c>
      <c r="W576" s="62">
        <v>275.39999999999998</v>
      </c>
      <c r="X576" s="1" t="s">
        <v>1279</v>
      </c>
      <c r="Y576" s="62">
        <v>264.60000000000002</v>
      </c>
      <c r="Z576" s="1" t="s">
        <v>1279</v>
      </c>
      <c r="AA576" s="62">
        <v>266.39999999999998</v>
      </c>
      <c r="AB576" s="1" t="s">
        <v>1278</v>
      </c>
      <c r="AC576" s="62"/>
      <c r="AD576" s="1" t="s">
        <v>1278</v>
      </c>
      <c r="AE576" s="62"/>
      <c r="AF576" s="1" t="s">
        <v>1279</v>
      </c>
      <c r="AG576" s="62">
        <v>252</v>
      </c>
      <c r="AI576" s="1" t="s">
        <v>1279</v>
      </c>
      <c r="AJ576" s="62">
        <v>275.39999999999998</v>
      </c>
      <c r="AK576" s="1" t="s">
        <v>1279</v>
      </c>
      <c r="AL576" s="62">
        <v>264.60000000000002</v>
      </c>
      <c r="AM576" s="1" t="s">
        <v>1279</v>
      </c>
      <c r="AN576" s="62">
        <v>266.39999999999998</v>
      </c>
      <c r="AO576" s="1" t="s">
        <v>1278</v>
      </c>
      <c r="AP576" s="62"/>
      <c r="AS576" s="1" t="s">
        <v>1279</v>
      </c>
      <c r="AT576" s="62">
        <v>252</v>
      </c>
      <c r="AV576" s="1" t="s">
        <v>1279</v>
      </c>
      <c r="AW576" s="62">
        <v>410.4</v>
      </c>
      <c r="AX576" s="1" t="s">
        <v>1279</v>
      </c>
      <c r="AY576" s="62">
        <v>396.9</v>
      </c>
      <c r="AZ576" s="1" t="s">
        <v>1279</v>
      </c>
      <c r="BA576" s="62">
        <v>399.6</v>
      </c>
      <c r="BB576" s="1" t="s">
        <v>1278</v>
      </c>
      <c r="BC576" s="62"/>
      <c r="BD576" s="1" t="s">
        <v>1279</v>
      </c>
      <c r="BE576" s="62">
        <v>326.7</v>
      </c>
      <c r="BF576" s="1" t="s">
        <v>1279</v>
      </c>
      <c r="BG576" s="62">
        <v>378</v>
      </c>
      <c r="BI576" s="1" t="s">
        <v>1279</v>
      </c>
      <c r="BJ576" s="62">
        <v>415.8</v>
      </c>
      <c r="BK576" s="1" t="s">
        <v>1279</v>
      </c>
      <c r="BL576" s="62">
        <v>396.9</v>
      </c>
      <c r="BM576" s="1" t="s">
        <v>1278</v>
      </c>
      <c r="BN576" s="62"/>
      <c r="BO576" s="1" t="s">
        <v>1278</v>
      </c>
      <c r="BP576" s="62">
        <v>0</v>
      </c>
      <c r="BQ576" s="1" t="s">
        <v>1279</v>
      </c>
      <c r="BR576" s="62">
        <v>326.7</v>
      </c>
      <c r="BS576" s="1" t="s">
        <v>1279</v>
      </c>
      <c r="BT576" s="62">
        <v>378</v>
      </c>
      <c r="BX576" s="1" t="s">
        <v>1278</v>
      </c>
      <c r="BY576" s="62">
        <v>0</v>
      </c>
      <c r="CB576" s="1" t="s">
        <v>1279</v>
      </c>
      <c r="CC576" s="62">
        <v>823.5</v>
      </c>
      <c r="CK576" s="1" t="s">
        <v>1279</v>
      </c>
      <c r="CL576" s="62">
        <v>769.5</v>
      </c>
    </row>
    <row r="577" spans="1:77" x14ac:dyDescent="0.15">
      <c r="A577" s="9" t="str">
        <f t="shared" si="345"/>
        <v>周菊明</v>
      </c>
      <c r="B577" s="9">
        <f t="shared" si="345"/>
        <v>19.8</v>
      </c>
      <c r="AB577" s="1" t="s">
        <v>1279</v>
      </c>
      <c r="AC577" s="62">
        <v>293.39999999999998</v>
      </c>
      <c r="AD577" s="1" t="s">
        <v>1279</v>
      </c>
      <c r="AE577" s="62">
        <v>217.8</v>
      </c>
      <c r="AO577" s="1" t="s">
        <v>1279</v>
      </c>
      <c r="AP577" s="62">
        <v>293.39999999999998</v>
      </c>
      <c r="BB577" s="1" t="s">
        <v>1279</v>
      </c>
      <c r="BC577" s="62">
        <v>437.4</v>
      </c>
      <c r="BM577" s="1" t="s">
        <v>1279</v>
      </c>
      <c r="BN577" s="62">
        <v>399.6</v>
      </c>
      <c r="BO577" s="1" t="s">
        <v>1279</v>
      </c>
      <c r="BP577" s="62">
        <v>442.8</v>
      </c>
      <c r="BX577" s="1" t="s">
        <v>1279</v>
      </c>
      <c r="BY577" s="62">
        <v>769.5</v>
      </c>
    </row>
    <row r="578" spans="1:77" x14ac:dyDescent="0.15">
      <c r="A578" s="9" t="str">
        <f t="shared" ref="A578:B583" si="346">X569</f>
        <v>孙文</v>
      </c>
      <c r="B578" s="9">
        <f t="shared" si="346"/>
        <v>14.4</v>
      </c>
    </row>
    <row r="579" spans="1:77" x14ac:dyDescent="0.15">
      <c r="A579" s="9" t="str">
        <f t="shared" si="346"/>
        <v>王江</v>
      </c>
      <c r="B579" s="9">
        <f t="shared" si="346"/>
        <v>109.8</v>
      </c>
    </row>
    <row r="580" spans="1:77" x14ac:dyDescent="0.15">
      <c r="A580" s="9" t="str">
        <f t="shared" si="346"/>
        <v>徐万雄</v>
      </c>
      <c r="B580" s="9">
        <f t="shared" si="346"/>
        <v>5.4</v>
      </c>
    </row>
    <row r="581" spans="1:77" x14ac:dyDescent="0.15">
      <c r="A581" s="9" t="str">
        <f t="shared" si="346"/>
        <v>央宗娜姆</v>
      </c>
      <c r="B581" s="9">
        <f t="shared" si="346"/>
        <v>100.8</v>
      </c>
    </row>
    <row r="582" spans="1:77" x14ac:dyDescent="0.15">
      <c r="A582" s="9" t="str">
        <f t="shared" si="346"/>
        <v>赵云川</v>
      </c>
      <c r="B582" s="9">
        <f t="shared" si="346"/>
        <v>14.4</v>
      </c>
    </row>
    <row r="583" spans="1:77" x14ac:dyDescent="0.15">
      <c r="A583" s="9" t="str">
        <f t="shared" si="346"/>
        <v>周军</v>
      </c>
      <c r="B583" s="9">
        <f t="shared" si="346"/>
        <v>19.8</v>
      </c>
    </row>
    <row r="584" spans="1:77" x14ac:dyDescent="0.15">
      <c r="A584" s="9" t="str">
        <f t="shared" ref="A584:B589" si="347">Z569</f>
        <v>曾春兰</v>
      </c>
      <c r="B584" s="9">
        <f t="shared" si="347"/>
        <v>9</v>
      </c>
    </row>
    <row r="585" spans="1:77" x14ac:dyDescent="0.15">
      <c r="A585" s="9" t="str">
        <f t="shared" si="347"/>
        <v>曾佳瑶</v>
      </c>
      <c r="B585" s="9">
        <f t="shared" si="347"/>
        <v>14.4</v>
      </c>
    </row>
    <row r="586" spans="1:77" x14ac:dyDescent="0.15">
      <c r="A586" s="9" t="str">
        <f t="shared" si="347"/>
        <v>雷敏</v>
      </c>
      <c r="B586" s="9">
        <f t="shared" si="347"/>
        <v>104.4</v>
      </c>
    </row>
    <row r="587" spans="1:77" x14ac:dyDescent="0.15">
      <c r="A587" s="9" t="str">
        <f t="shared" si="347"/>
        <v>彭丹</v>
      </c>
      <c r="B587" s="9">
        <f t="shared" si="347"/>
        <v>25.2</v>
      </c>
    </row>
    <row r="588" spans="1:77" x14ac:dyDescent="0.15">
      <c r="A588" s="9" t="str">
        <f t="shared" si="347"/>
        <v>张翠莲</v>
      </c>
      <c r="B588" s="9">
        <f t="shared" si="347"/>
        <v>9</v>
      </c>
    </row>
    <row r="589" spans="1:77" x14ac:dyDescent="0.15">
      <c r="A589" s="9" t="str">
        <f t="shared" si="347"/>
        <v>周凯</v>
      </c>
      <c r="B589" s="9">
        <f t="shared" si="347"/>
        <v>104.4</v>
      </c>
    </row>
    <row r="590" spans="1:77" x14ac:dyDescent="0.15">
      <c r="A590" s="9" t="str">
        <f t="shared" ref="A590:B596" si="348">AB569</f>
        <v>纪春权</v>
      </c>
      <c r="B590" s="9">
        <f t="shared" si="348"/>
        <v>14.4</v>
      </c>
    </row>
    <row r="591" spans="1:77" x14ac:dyDescent="0.15">
      <c r="A591" s="9" t="str">
        <f t="shared" si="348"/>
        <v>兰举银</v>
      </c>
      <c r="B591" s="9">
        <f t="shared" si="348"/>
        <v>91.8</v>
      </c>
    </row>
    <row r="592" spans="1:77" x14ac:dyDescent="0.15">
      <c r="A592" s="9" t="str">
        <f t="shared" si="348"/>
        <v>宋加友</v>
      </c>
      <c r="B592" s="9">
        <f t="shared" si="348"/>
        <v>19.8</v>
      </c>
    </row>
    <row r="593" spans="1:2" x14ac:dyDescent="0.15">
      <c r="A593" s="9" t="str">
        <f t="shared" si="348"/>
        <v>王友春</v>
      </c>
      <c r="B593" s="9">
        <f t="shared" si="348"/>
        <v>39.6</v>
      </c>
    </row>
    <row r="594" spans="1:2" x14ac:dyDescent="0.15">
      <c r="A594" s="9" t="str">
        <f t="shared" si="348"/>
        <v>王长发</v>
      </c>
      <c r="B594" s="9">
        <f t="shared" si="348"/>
        <v>28.8</v>
      </c>
    </row>
    <row r="595" spans="1:2" x14ac:dyDescent="0.15">
      <c r="A595" s="9" t="str">
        <f t="shared" si="348"/>
        <v>尹伦</v>
      </c>
      <c r="B595" s="9">
        <f t="shared" si="348"/>
        <v>5.4</v>
      </c>
    </row>
    <row r="596" spans="1:2" x14ac:dyDescent="0.15">
      <c r="A596" s="9" t="str">
        <f t="shared" si="348"/>
        <v>赵建超</v>
      </c>
      <c r="B596" s="9">
        <f t="shared" si="348"/>
        <v>93.6</v>
      </c>
    </row>
    <row r="597" spans="1:2" x14ac:dyDescent="0.15">
      <c r="A597" s="9" t="str">
        <f t="shared" ref="A597:B603" si="349">AD569</f>
        <v>陈文惠</v>
      </c>
      <c r="B597" s="9">
        <f t="shared" si="349"/>
        <v>32.4</v>
      </c>
    </row>
    <row r="598" spans="1:2" x14ac:dyDescent="0.15">
      <c r="A598" s="9" t="str">
        <f t="shared" si="349"/>
        <v>胡军</v>
      </c>
      <c r="B598" s="9">
        <f t="shared" si="349"/>
        <v>23.4</v>
      </c>
    </row>
    <row r="599" spans="1:2" x14ac:dyDescent="0.15">
      <c r="A599" s="9" t="str">
        <f t="shared" si="349"/>
        <v>金明龙</v>
      </c>
      <c r="B599" s="9">
        <f t="shared" si="349"/>
        <v>7.2</v>
      </c>
    </row>
    <row r="600" spans="1:2" x14ac:dyDescent="0.15">
      <c r="A600" s="9" t="str">
        <f t="shared" si="349"/>
        <v>任吉洪</v>
      </c>
      <c r="B600" s="9">
        <f t="shared" si="349"/>
        <v>75.599999999999994</v>
      </c>
    </row>
    <row r="601" spans="1:2" x14ac:dyDescent="0.15">
      <c r="A601" s="9" t="str">
        <f t="shared" si="349"/>
        <v>央青拉姆</v>
      </c>
      <c r="B601" s="9">
        <f t="shared" si="349"/>
        <v>14.4</v>
      </c>
    </row>
    <row r="602" spans="1:2" x14ac:dyDescent="0.15">
      <c r="A602" s="9" t="str">
        <f t="shared" si="349"/>
        <v>余英</v>
      </c>
      <c r="B602" s="9">
        <f t="shared" si="349"/>
        <v>63</v>
      </c>
    </row>
    <row r="603" spans="1:2" x14ac:dyDescent="0.15">
      <c r="A603" s="9" t="str">
        <f t="shared" si="349"/>
        <v>郑富全</v>
      </c>
      <c r="B603" s="9">
        <f t="shared" si="349"/>
        <v>1.8</v>
      </c>
    </row>
    <row r="604" spans="1:2" x14ac:dyDescent="0.15">
      <c r="A604" s="9" t="str">
        <f t="shared" ref="A604:B609" si="350">AF569</f>
        <v>陈文惠</v>
      </c>
      <c r="B604" s="9">
        <f t="shared" si="350"/>
        <v>19.8</v>
      </c>
    </row>
    <row r="605" spans="1:2" x14ac:dyDescent="0.15">
      <c r="A605" s="9" t="str">
        <f t="shared" si="350"/>
        <v>李树海</v>
      </c>
      <c r="B605" s="9">
        <f t="shared" si="350"/>
        <v>41.4</v>
      </c>
    </row>
    <row r="606" spans="1:2" x14ac:dyDescent="0.15">
      <c r="A606" s="9" t="str">
        <f t="shared" si="350"/>
        <v>陆正超</v>
      </c>
      <c r="B606" s="9">
        <f t="shared" si="350"/>
        <v>7.2</v>
      </c>
    </row>
    <row r="607" spans="1:2" x14ac:dyDescent="0.15">
      <c r="A607" s="9" t="str">
        <f t="shared" si="350"/>
        <v>彭桦</v>
      </c>
      <c r="B607" s="9">
        <f t="shared" si="350"/>
        <v>77.400000000000006</v>
      </c>
    </row>
    <row r="608" spans="1:2" x14ac:dyDescent="0.15">
      <c r="A608" s="9" t="str">
        <f t="shared" si="350"/>
        <v>汪绍伦</v>
      </c>
      <c r="B608" s="9">
        <f t="shared" si="350"/>
        <v>32.4</v>
      </c>
    </row>
    <row r="609" spans="1:2" x14ac:dyDescent="0.15">
      <c r="A609" s="9" t="str">
        <f t="shared" si="350"/>
        <v>张弘</v>
      </c>
      <c r="B609" s="9">
        <f t="shared" si="350"/>
        <v>73.8</v>
      </c>
    </row>
    <row r="610" spans="1:2" x14ac:dyDescent="0.15">
      <c r="A610" s="9" t="str">
        <f t="shared" ref="A610:B615" si="351">AI569</f>
        <v>李正琪</v>
      </c>
      <c r="B610" s="9">
        <f t="shared" si="351"/>
        <v>30.6</v>
      </c>
    </row>
    <row r="611" spans="1:2" x14ac:dyDescent="0.15">
      <c r="A611" s="9" t="str">
        <f t="shared" si="351"/>
        <v>李志友</v>
      </c>
      <c r="B611" s="9">
        <f t="shared" si="351"/>
        <v>39.6</v>
      </c>
    </row>
    <row r="612" spans="1:2" x14ac:dyDescent="0.15">
      <c r="A612" s="9" t="str">
        <f t="shared" si="351"/>
        <v>易涛</v>
      </c>
      <c r="B612" s="9">
        <f t="shared" si="351"/>
        <v>63</v>
      </c>
    </row>
    <row r="613" spans="1:2" x14ac:dyDescent="0.15">
      <c r="A613" s="9" t="str">
        <f t="shared" si="351"/>
        <v>岳贵敏</v>
      </c>
      <c r="B613" s="9">
        <f t="shared" si="351"/>
        <v>93.6</v>
      </c>
    </row>
    <row r="614" spans="1:2" x14ac:dyDescent="0.15">
      <c r="A614" s="9" t="str">
        <f t="shared" si="351"/>
        <v>岳子琦</v>
      </c>
      <c r="B614" s="9">
        <f t="shared" si="351"/>
        <v>39.6</v>
      </c>
    </row>
    <row r="615" spans="1:2" x14ac:dyDescent="0.15">
      <c r="A615" s="9" t="str">
        <f t="shared" si="351"/>
        <v>周菊明</v>
      </c>
      <c r="B615" s="9">
        <f t="shared" si="351"/>
        <v>9</v>
      </c>
    </row>
    <row r="616" spans="1:2" x14ac:dyDescent="0.15">
      <c r="A616" s="9" t="str">
        <f t="shared" ref="A616:B621" si="352">AK569</f>
        <v>孙文</v>
      </c>
      <c r="B616" s="9">
        <f t="shared" si="352"/>
        <v>12.6</v>
      </c>
    </row>
    <row r="617" spans="1:2" x14ac:dyDescent="0.15">
      <c r="A617" s="9" t="str">
        <f t="shared" si="352"/>
        <v>王江</v>
      </c>
      <c r="B617" s="9">
        <f t="shared" si="352"/>
        <v>79.2</v>
      </c>
    </row>
    <row r="618" spans="1:2" x14ac:dyDescent="0.15">
      <c r="A618" s="9" t="str">
        <f t="shared" si="352"/>
        <v>徐万雄</v>
      </c>
      <c r="B618" s="9">
        <f t="shared" si="352"/>
        <v>1.8</v>
      </c>
    </row>
    <row r="619" spans="1:2" x14ac:dyDescent="0.15">
      <c r="A619" s="9" t="str">
        <f t="shared" si="352"/>
        <v>央宗娜姆</v>
      </c>
      <c r="B619" s="9">
        <f t="shared" si="352"/>
        <v>106.2</v>
      </c>
    </row>
    <row r="620" spans="1:2" x14ac:dyDescent="0.15">
      <c r="A620" s="9" t="str">
        <f t="shared" si="352"/>
        <v>赵云川</v>
      </c>
      <c r="B620" s="9">
        <f t="shared" si="352"/>
        <v>61.2</v>
      </c>
    </row>
    <row r="621" spans="1:2" x14ac:dyDescent="0.15">
      <c r="A621" s="9" t="str">
        <f t="shared" si="352"/>
        <v>周军</v>
      </c>
      <c r="B621" s="9">
        <f t="shared" si="352"/>
        <v>3.6</v>
      </c>
    </row>
    <row r="622" spans="1:2" x14ac:dyDescent="0.15">
      <c r="A622" s="9" t="str">
        <f t="shared" ref="A622:B627" si="353">AM569</f>
        <v>曾春兰</v>
      </c>
      <c r="B622" s="9">
        <f t="shared" si="353"/>
        <v>18</v>
      </c>
    </row>
    <row r="623" spans="1:2" x14ac:dyDescent="0.15">
      <c r="A623" s="9" t="str">
        <f t="shared" si="353"/>
        <v>曾佳瑶</v>
      </c>
      <c r="B623" s="9">
        <f t="shared" si="353"/>
        <v>48.6</v>
      </c>
    </row>
    <row r="624" spans="1:2" x14ac:dyDescent="0.15">
      <c r="A624" s="9" t="str">
        <f t="shared" si="353"/>
        <v>雷敏</v>
      </c>
      <c r="B624" s="9">
        <f t="shared" si="353"/>
        <v>88.2</v>
      </c>
    </row>
    <row r="625" spans="1:2" x14ac:dyDescent="0.15">
      <c r="A625" s="9" t="str">
        <f t="shared" si="353"/>
        <v>彭丹</v>
      </c>
      <c r="B625" s="9">
        <f t="shared" si="353"/>
        <v>10.8</v>
      </c>
    </row>
    <row r="626" spans="1:2" x14ac:dyDescent="0.15">
      <c r="A626" s="9" t="str">
        <f t="shared" si="353"/>
        <v>张翠莲</v>
      </c>
      <c r="B626" s="9">
        <f t="shared" si="353"/>
        <v>3.6</v>
      </c>
    </row>
    <row r="627" spans="1:2" x14ac:dyDescent="0.15">
      <c r="A627" s="9" t="str">
        <f t="shared" si="353"/>
        <v>周凯</v>
      </c>
      <c r="B627" s="9">
        <f t="shared" si="353"/>
        <v>97.2</v>
      </c>
    </row>
    <row r="628" spans="1:2" x14ac:dyDescent="0.15">
      <c r="A628" s="9" t="str">
        <f t="shared" ref="A628:B634" si="354">AO569</f>
        <v>纪春权</v>
      </c>
      <c r="B628" s="9">
        <f t="shared" si="354"/>
        <v>14.4</v>
      </c>
    </row>
    <row r="629" spans="1:2" x14ac:dyDescent="0.15">
      <c r="A629" s="9" t="str">
        <f t="shared" si="354"/>
        <v>兰举银</v>
      </c>
      <c r="B629" s="9">
        <f t="shared" si="354"/>
        <v>97.2</v>
      </c>
    </row>
    <row r="630" spans="1:2" x14ac:dyDescent="0.15">
      <c r="A630" s="9" t="str">
        <f t="shared" si="354"/>
        <v>宋加友</v>
      </c>
      <c r="B630" s="9">
        <f t="shared" si="354"/>
        <v>16.2</v>
      </c>
    </row>
    <row r="631" spans="1:2" x14ac:dyDescent="0.15">
      <c r="A631" s="9" t="str">
        <f t="shared" si="354"/>
        <v>王友春</v>
      </c>
      <c r="B631" s="9">
        <f t="shared" si="354"/>
        <v>48.6</v>
      </c>
    </row>
    <row r="632" spans="1:2" x14ac:dyDescent="0.15">
      <c r="A632" s="9" t="str">
        <f t="shared" si="354"/>
        <v>王长发</v>
      </c>
      <c r="B632" s="9">
        <f t="shared" si="354"/>
        <v>18</v>
      </c>
    </row>
    <row r="633" spans="1:2" x14ac:dyDescent="0.15">
      <c r="A633" s="9" t="str">
        <f t="shared" si="354"/>
        <v>尹伦</v>
      </c>
      <c r="B633" s="9">
        <f t="shared" si="354"/>
        <v>16.2</v>
      </c>
    </row>
    <row r="634" spans="1:2" x14ac:dyDescent="0.15">
      <c r="A634" s="9" t="str">
        <f t="shared" si="354"/>
        <v>赵建超</v>
      </c>
      <c r="B634" s="9">
        <f t="shared" si="354"/>
        <v>82.8</v>
      </c>
    </row>
    <row r="635" spans="1:2" x14ac:dyDescent="0.15">
      <c r="A635" s="9" t="str">
        <f t="shared" ref="A635:B639" si="355">AQ569</f>
        <v>胡军</v>
      </c>
      <c r="B635" s="9">
        <f t="shared" si="355"/>
        <v>37.799999999999997</v>
      </c>
    </row>
    <row r="636" spans="1:2" x14ac:dyDescent="0.15">
      <c r="A636" s="9" t="str">
        <f t="shared" si="355"/>
        <v>任吉洪</v>
      </c>
      <c r="B636" s="9">
        <f t="shared" si="355"/>
        <v>82.8</v>
      </c>
    </row>
    <row r="637" spans="1:2" x14ac:dyDescent="0.15">
      <c r="A637" s="9" t="str">
        <f t="shared" si="355"/>
        <v>央青拉姆</v>
      </c>
      <c r="B637" s="9">
        <f t="shared" si="355"/>
        <v>7.2</v>
      </c>
    </row>
    <row r="638" spans="1:2" x14ac:dyDescent="0.15">
      <c r="A638" s="9" t="str">
        <f t="shared" si="355"/>
        <v>余英</v>
      </c>
      <c r="B638" s="9">
        <f t="shared" si="355"/>
        <v>79.2</v>
      </c>
    </row>
    <row r="639" spans="1:2" x14ac:dyDescent="0.15">
      <c r="A639" s="9" t="str">
        <f t="shared" si="355"/>
        <v>郑富全</v>
      </c>
      <c r="B639" s="9">
        <f t="shared" si="355"/>
        <v>10.8</v>
      </c>
    </row>
    <row r="640" spans="1:2" x14ac:dyDescent="0.15">
      <c r="A640" s="9" t="str">
        <f t="shared" ref="A640:B645" si="356">AS569</f>
        <v>付兴秋</v>
      </c>
      <c r="B640" s="9">
        <f t="shared" si="356"/>
        <v>3.6</v>
      </c>
    </row>
    <row r="641" spans="1:2" x14ac:dyDescent="0.15">
      <c r="A641" s="9" t="str">
        <f t="shared" si="356"/>
        <v>辜英琼</v>
      </c>
      <c r="B641" s="9">
        <f t="shared" si="356"/>
        <v>25.2</v>
      </c>
    </row>
    <row r="642" spans="1:2" x14ac:dyDescent="0.15">
      <c r="A642" s="9" t="str">
        <f t="shared" si="356"/>
        <v>李树海</v>
      </c>
      <c r="B642" s="9">
        <f t="shared" si="356"/>
        <v>48.6</v>
      </c>
    </row>
    <row r="643" spans="1:2" x14ac:dyDescent="0.15">
      <c r="A643" s="9" t="str">
        <f t="shared" si="356"/>
        <v>彭桦</v>
      </c>
      <c r="B643" s="9">
        <f t="shared" si="356"/>
        <v>102.6</v>
      </c>
    </row>
    <row r="644" spans="1:2" x14ac:dyDescent="0.15">
      <c r="A644" s="9" t="str">
        <f t="shared" si="356"/>
        <v>汪绍伦</v>
      </c>
      <c r="B644" s="9">
        <f t="shared" si="356"/>
        <v>21.6</v>
      </c>
    </row>
    <row r="645" spans="1:2" x14ac:dyDescent="0.15">
      <c r="A645" s="9" t="str">
        <f t="shared" si="356"/>
        <v>张弘</v>
      </c>
      <c r="B645" s="9">
        <f t="shared" si="356"/>
        <v>50.4</v>
      </c>
    </row>
    <row r="646" spans="1:2" x14ac:dyDescent="0.15">
      <c r="A646" s="9" t="str">
        <f t="shared" ref="A646:B651" si="357">AV569</f>
        <v>李正琪</v>
      </c>
      <c r="B646" s="9">
        <f t="shared" si="357"/>
        <v>37.799999999999997</v>
      </c>
    </row>
    <row r="647" spans="1:2" x14ac:dyDescent="0.15">
      <c r="A647" s="9" t="str">
        <f t="shared" si="357"/>
        <v>李志友</v>
      </c>
      <c r="B647" s="9">
        <f t="shared" si="357"/>
        <v>35.1</v>
      </c>
    </row>
    <row r="648" spans="1:2" x14ac:dyDescent="0.15">
      <c r="A648" s="9" t="str">
        <f t="shared" si="357"/>
        <v>易涛</v>
      </c>
      <c r="B648" s="9">
        <f t="shared" si="357"/>
        <v>121.5</v>
      </c>
    </row>
    <row r="649" spans="1:2" x14ac:dyDescent="0.15">
      <c r="A649" s="9" t="str">
        <f t="shared" si="357"/>
        <v>岳贵敏</v>
      </c>
      <c r="B649" s="9">
        <f t="shared" si="357"/>
        <v>113.4</v>
      </c>
    </row>
    <row r="650" spans="1:2" x14ac:dyDescent="0.15">
      <c r="A650" s="9" t="str">
        <f t="shared" si="357"/>
        <v>岳子琦</v>
      </c>
      <c r="B650" s="9">
        <f t="shared" si="357"/>
        <v>86.4</v>
      </c>
    </row>
    <row r="651" spans="1:2" x14ac:dyDescent="0.15">
      <c r="A651" s="9" t="str">
        <f t="shared" si="357"/>
        <v>周菊明</v>
      </c>
      <c r="B651" s="9">
        <f t="shared" si="357"/>
        <v>16.2</v>
      </c>
    </row>
    <row r="652" spans="1:2" x14ac:dyDescent="0.15">
      <c r="A652" s="9" t="str">
        <f t="shared" ref="A652:B657" si="358">AX569</f>
        <v>黄金华</v>
      </c>
      <c r="B652" s="9">
        <f t="shared" si="358"/>
        <v>135</v>
      </c>
    </row>
    <row r="653" spans="1:2" x14ac:dyDescent="0.15">
      <c r="A653" s="9" t="str">
        <f t="shared" si="358"/>
        <v>孙文</v>
      </c>
      <c r="B653" s="9">
        <f t="shared" si="358"/>
        <v>16.2</v>
      </c>
    </row>
    <row r="654" spans="1:2" x14ac:dyDescent="0.15">
      <c r="A654" s="9" t="str">
        <f t="shared" si="358"/>
        <v>王江</v>
      </c>
      <c r="B654" s="9">
        <f t="shared" si="358"/>
        <v>143.1</v>
      </c>
    </row>
    <row r="655" spans="1:2" x14ac:dyDescent="0.15">
      <c r="A655" s="9" t="str">
        <f t="shared" si="358"/>
        <v>余玉红</v>
      </c>
      <c r="B655" s="9">
        <f t="shared" si="358"/>
        <v>13.5</v>
      </c>
    </row>
    <row r="656" spans="1:2" x14ac:dyDescent="0.15">
      <c r="A656" s="9" t="str">
        <f t="shared" si="358"/>
        <v>赵云川</v>
      </c>
      <c r="B656" s="9">
        <f t="shared" si="358"/>
        <v>86.4</v>
      </c>
    </row>
    <row r="657" spans="1:2" x14ac:dyDescent="0.15">
      <c r="A657" s="9" t="str">
        <f t="shared" si="358"/>
        <v>周军</v>
      </c>
      <c r="B657" s="9">
        <f t="shared" si="358"/>
        <v>2.7</v>
      </c>
    </row>
    <row r="658" spans="1:2" x14ac:dyDescent="0.15">
      <c r="A658" s="9" t="str">
        <f t="shared" ref="A658:B663" si="359">AZ569</f>
        <v>曾春兰</v>
      </c>
      <c r="B658" s="9">
        <f t="shared" si="359"/>
        <v>24.3</v>
      </c>
    </row>
    <row r="659" spans="1:2" x14ac:dyDescent="0.15">
      <c r="A659" s="9" t="str">
        <f t="shared" si="359"/>
        <v>曾佳瑶</v>
      </c>
      <c r="B659" s="9">
        <f t="shared" si="359"/>
        <v>75.599999999999994</v>
      </c>
    </row>
    <row r="660" spans="1:2" x14ac:dyDescent="0.15">
      <c r="A660" s="9" t="str">
        <f t="shared" si="359"/>
        <v>雷敏</v>
      </c>
      <c r="B660" s="9">
        <f t="shared" si="359"/>
        <v>116.1</v>
      </c>
    </row>
    <row r="661" spans="1:2" x14ac:dyDescent="0.15">
      <c r="A661" s="9" t="str">
        <f t="shared" si="359"/>
        <v>彭丹</v>
      </c>
      <c r="B661" s="9">
        <f t="shared" si="359"/>
        <v>27</v>
      </c>
    </row>
    <row r="662" spans="1:2" x14ac:dyDescent="0.15">
      <c r="A662" s="9" t="str">
        <f t="shared" si="359"/>
        <v>张翠莲</v>
      </c>
      <c r="B662" s="9">
        <f t="shared" si="359"/>
        <v>2.7</v>
      </c>
    </row>
    <row r="663" spans="1:2" x14ac:dyDescent="0.15">
      <c r="A663" s="9" t="str">
        <f t="shared" si="359"/>
        <v>周凯</v>
      </c>
      <c r="B663" s="9">
        <f t="shared" si="359"/>
        <v>153.9</v>
      </c>
    </row>
    <row r="664" spans="1:2" x14ac:dyDescent="0.15">
      <c r="A664" s="9" t="str">
        <f t="shared" ref="A664:B670" si="360">BB569</f>
        <v>纪春权</v>
      </c>
      <c r="B664" s="9">
        <f t="shared" si="360"/>
        <v>24.3</v>
      </c>
    </row>
    <row r="665" spans="1:2" x14ac:dyDescent="0.15">
      <c r="A665" s="9" t="str">
        <f t="shared" si="360"/>
        <v>兰举银</v>
      </c>
      <c r="B665" s="9">
        <f t="shared" si="360"/>
        <v>178.2</v>
      </c>
    </row>
    <row r="666" spans="1:2" x14ac:dyDescent="0.15">
      <c r="A666" s="9" t="str">
        <f t="shared" si="360"/>
        <v>宋加友</v>
      </c>
      <c r="B666" s="9">
        <f t="shared" si="360"/>
        <v>18.899999999999999</v>
      </c>
    </row>
    <row r="667" spans="1:2" x14ac:dyDescent="0.15">
      <c r="A667" s="9" t="str">
        <f t="shared" si="360"/>
        <v>王友春</v>
      </c>
      <c r="B667" s="9">
        <f t="shared" si="360"/>
        <v>67.5</v>
      </c>
    </row>
    <row r="668" spans="1:2" x14ac:dyDescent="0.15">
      <c r="A668" s="9" t="str">
        <f t="shared" si="360"/>
        <v>王长发</v>
      </c>
      <c r="B668" s="9">
        <f t="shared" si="360"/>
        <v>24.3</v>
      </c>
    </row>
    <row r="669" spans="1:2" x14ac:dyDescent="0.15">
      <c r="A669" s="9" t="str">
        <f t="shared" si="360"/>
        <v>尹伦</v>
      </c>
      <c r="B669" s="9">
        <f t="shared" si="360"/>
        <v>24.3</v>
      </c>
    </row>
    <row r="670" spans="1:2" x14ac:dyDescent="0.15">
      <c r="A670" s="9" t="str">
        <f t="shared" si="360"/>
        <v>赵建超</v>
      </c>
      <c r="B670" s="9">
        <f t="shared" si="360"/>
        <v>99.9</v>
      </c>
    </row>
    <row r="671" spans="1:2" x14ac:dyDescent="0.15">
      <c r="A671" s="9" t="str">
        <f t="shared" ref="A671:B676" si="361">BD569</f>
        <v>勾中文</v>
      </c>
      <c r="B671" s="9">
        <f t="shared" si="361"/>
        <v>10.8</v>
      </c>
    </row>
    <row r="672" spans="1:2" x14ac:dyDescent="0.15">
      <c r="A672" s="9" t="str">
        <f t="shared" si="361"/>
        <v>胡也</v>
      </c>
      <c r="B672" s="9">
        <f t="shared" si="361"/>
        <v>54</v>
      </c>
    </row>
    <row r="673" spans="1:2" x14ac:dyDescent="0.15">
      <c r="A673" s="9" t="str">
        <f t="shared" si="361"/>
        <v>任吉洪</v>
      </c>
      <c r="B673" s="9">
        <f t="shared" si="361"/>
        <v>110.7</v>
      </c>
    </row>
    <row r="674" spans="1:2" x14ac:dyDescent="0.15">
      <c r="A674" s="9" t="str">
        <f t="shared" si="361"/>
        <v>央青拉姆</v>
      </c>
      <c r="B674" s="9">
        <f t="shared" si="361"/>
        <v>2.7</v>
      </c>
    </row>
    <row r="675" spans="1:2" x14ac:dyDescent="0.15">
      <c r="A675" s="9" t="str">
        <f t="shared" si="361"/>
        <v>余英</v>
      </c>
      <c r="B675" s="9">
        <f t="shared" si="361"/>
        <v>132.30000000000001</v>
      </c>
    </row>
    <row r="676" spans="1:2" x14ac:dyDescent="0.15">
      <c r="A676" s="9" t="str">
        <f t="shared" si="361"/>
        <v>郑富全</v>
      </c>
      <c r="B676" s="9">
        <f t="shared" si="361"/>
        <v>16.2</v>
      </c>
    </row>
    <row r="677" spans="1:2" x14ac:dyDescent="0.15">
      <c r="A677" s="9" t="str">
        <f t="shared" ref="A677:B682" si="362">BF569</f>
        <v>辜英琼</v>
      </c>
      <c r="B677" s="9">
        <f t="shared" si="362"/>
        <v>37.799999999999997</v>
      </c>
    </row>
    <row r="678" spans="1:2" x14ac:dyDescent="0.15">
      <c r="A678" s="9" t="str">
        <f t="shared" si="362"/>
        <v>胡柔殳</v>
      </c>
      <c r="B678" s="9">
        <f t="shared" si="362"/>
        <v>8.1</v>
      </c>
    </row>
    <row r="679" spans="1:2" x14ac:dyDescent="0.15">
      <c r="A679" s="9" t="str">
        <f t="shared" si="362"/>
        <v>李树海</v>
      </c>
      <c r="B679" s="9">
        <f t="shared" si="362"/>
        <v>89.1</v>
      </c>
    </row>
    <row r="680" spans="1:2" x14ac:dyDescent="0.15">
      <c r="A680" s="9" t="str">
        <f t="shared" si="362"/>
        <v>彭桦</v>
      </c>
      <c r="B680" s="9">
        <f t="shared" si="362"/>
        <v>135</v>
      </c>
    </row>
    <row r="681" spans="1:2" x14ac:dyDescent="0.15">
      <c r="A681" s="9" t="str">
        <f t="shared" si="362"/>
        <v>汪绍伦</v>
      </c>
      <c r="B681" s="9">
        <f t="shared" si="362"/>
        <v>13.5</v>
      </c>
    </row>
    <row r="682" spans="1:2" x14ac:dyDescent="0.15">
      <c r="A682" s="9" t="str">
        <f t="shared" si="362"/>
        <v>张弘</v>
      </c>
      <c r="B682" s="9">
        <f t="shared" si="362"/>
        <v>94.5</v>
      </c>
    </row>
    <row r="683" spans="1:2" x14ac:dyDescent="0.15">
      <c r="A683" s="9" t="str">
        <f t="shared" ref="A683:B688" si="363">BI569</f>
        <v>李正琪</v>
      </c>
      <c r="B683" s="9">
        <f t="shared" si="363"/>
        <v>37.799999999999997</v>
      </c>
    </row>
    <row r="684" spans="1:2" x14ac:dyDescent="0.15">
      <c r="A684" s="9" t="str">
        <f t="shared" si="363"/>
        <v>李志友</v>
      </c>
      <c r="B684" s="9">
        <f t="shared" si="363"/>
        <v>40.5</v>
      </c>
    </row>
    <row r="685" spans="1:2" x14ac:dyDescent="0.15">
      <c r="A685" s="9" t="str">
        <f t="shared" si="363"/>
        <v>易涛</v>
      </c>
      <c r="B685" s="9">
        <f t="shared" si="363"/>
        <v>121.5</v>
      </c>
    </row>
    <row r="686" spans="1:2" x14ac:dyDescent="0.15">
      <c r="A686" s="9" t="str">
        <f t="shared" si="363"/>
        <v>岳贵敏</v>
      </c>
      <c r="B686" s="9">
        <f t="shared" si="363"/>
        <v>116.1</v>
      </c>
    </row>
    <row r="687" spans="1:2" x14ac:dyDescent="0.15">
      <c r="A687" s="9" t="str">
        <f t="shared" si="363"/>
        <v>岳子琦</v>
      </c>
      <c r="B687" s="9">
        <f t="shared" si="363"/>
        <v>83.7</v>
      </c>
    </row>
    <row r="688" spans="1:2" x14ac:dyDescent="0.15">
      <c r="A688" s="9" t="str">
        <f t="shared" si="363"/>
        <v>周菊明</v>
      </c>
      <c r="B688" s="9">
        <f t="shared" si="363"/>
        <v>16.2</v>
      </c>
    </row>
    <row r="689" spans="1:2" x14ac:dyDescent="0.15">
      <c r="A689" s="9" t="str">
        <f t="shared" ref="A689:B694" si="364">BK569</f>
        <v>孙文</v>
      </c>
      <c r="B689" s="9">
        <f t="shared" si="364"/>
        <v>10.8</v>
      </c>
    </row>
    <row r="690" spans="1:2" x14ac:dyDescent="0.15">
      <c r="A690" s="9" t="str">
        <f t="shared" si="364"/>
        <v>王江</v>
      </c>
      <c r="B690" s="9">
        <f t="shared" si="364"/>
        <v>143.1</v>
      </c>
    </row>
    <row r="691" spans="1:2" x14ac:dyDescent="0.15">
      <c r="A691" s="9" t="str">
        <f t="shared" si="364"/>
        <v>央宗娜姆</v>
      </c>
      <c r="B691" s="9">
        <f t="shared" si="364"/>
        <v>153.9</v>
      </c>
    </row>
    <row r="692" spans="1:2" x14ac:dyDescent="0.15">
      <c r="A692" s="9" t="str">
        <f t="shared" si="364"/>
        <v>余玉红</v>
      </c>
      <c r="B692" s="9">
        <f t="shared" si="364"/>
        <v>0</v>
      </c>
    </row>
    <row r="693" spans="1:2" x14ac:dyDescent="0.15">
      <c r="A693" s="9" t="str">
        <f t="shared" si="364"/>
        <v>赵云川</v>
      </c>
      <c r="B693" s="9">
        <f t="shared" si="364"/>
        <v>86.4</v>
      </c>
    </row>
    <row r="694" spans="1:2" x14ac:dyDescent="0.15">
      <c r="A694" s="9" t="str">
        <f t="shared" si="364"/>
        <v>周军</v>
      </c>
      <c r="B694" s="9">
        <f t="shared" si="364"/>
        <v>2.7</v>
      </c>
    </row>
    <row r="695" spans="1:2" x14ac:dyDescent="0.15">
      <c r="A695" s="9" t="str">
        <f t="shared" ref="A695:B700" si="365">BM569</f>
        <v>曾春兰</v>
      </c>
      <c r="B695" s="9">
        <f t="shared" si="365"/>
        <v>24.3</v>
      </c>
    </row>
    <row r="696" spans="1:2" x14ac:dyDescent="0.15">
      <c r="A696" s="9" t="str">
        <f t="shared" si="365"/>
        <v>曾佳瑶</v>
      </c>
      <c r="B696" s="9">
        <f t="shared" si="365"/>
        <v>75.599999999999994</v>
      </c>
    </row>
    <row r="697" spans="1:2" x14ac:dyDescent="0.15">
      <c r="A697" s="9" t="str">
        <f t="shared" si="365"/>
        <v>聂艳梅</v>
      </c>
      <c r="B697" s="9">
        <f t="shared" si="365"/>
        <v>116.1</v>
      </c>
    </row>
    <row r="698" spans="1:2" x14ac:dyDescent="0.15">
      <c r="A698" s="9" t="str">
        <f t="shared" si="365"/>
        <v>彭丹</v>
      </c>
      <c r="B698" s="9">
        <f t="shared" si="365"/>
        <v>27</v>
      </c>
    </row>
    <row r="699" spans="1:2" x14ac:dyDescent="0.15">
      <c r="A699" s="9" t="str">
        <f t="shared" si="365"/>
        <v>张翠莲</v>
      </c>
      <c r="B699" s="9">
        <f t="shared" si="365"/>
        <v>2.7</v>
      </c>
    </row>
    <row r="700" spans="1:2" x14ac:dyDescent="0.15">
      <c r="A700" s="9" t="str">
        <f t="shared" si="365"/>
        <v>周凯</v>
      </c>
      <c r="B700" s="9">
        <f t="shared" si="365"/>
        <v>153.9</v>
      </c>
    </row>
    <row r="701" spans="1:2" x14ac:dyDescent="0.15">
      <c r="A701" s="9" t="str">
        <f t="shared" ref="A701:B707" si="366">BO569</f>
        <v>纪春权</v>
      </c>
      <c r="B701" s="9">
        <f t="shared" si="366"/>
        <v>24.3</v>
      </c>
    </row>
    <row r="702" spans="1:2" x14ac:dyDescent="0.15">
      <c r="A702" s="9" t="str">
        <f t="shared" si="366"/>
        <v>兰举银</v>
      </c>
      <c r="B702" s="9">
        <f t="shared" si="366"/>
        <v>180.9</v>
      </c>
    </row>
    <row r="703" spans="1:2" x14ac:dyDescent="0.15">
      <c r="A703" s="9" t="str">
        <f t="shared" si="366"/>
        <v>宋加友</v>
      </c>
      <c r="B703" s="9">
        <f t="shared" si="366"/>
        <v>18.899999999999999</v>
      </c>
    </row>
    <row r="704" spans="1:2" x14ac:dyDescent="0.15">
      <c r="A704" s="9" t="str">
        <f t="shared" si="366"/>
        <v>王友春</v>
      </c>
      <c r="B704" s="9">
        <f t="shared" si="366"/>
        <v>72.900000000000006</v>
      </c>
    </row>
    <row r="705" spans="1:2" x14ac:dyDescent="0.15">
      <c r="A705" s="9" t="str">
        <f t="shared" si="366"/>
        <v>王长发</v>
      </c>
      <c r="B705" s="9">
        <f t="shared" si="366"/>
        <v>24.3</v>
      </c>
    </row>
    <row r="706" spans="1:2" x14ac:dyDescent="0.15">
      <c r="A706" s="9" t="str">
        <f t="shared" si="366"/>
        <v>尹伦</v>
      </c>
      <c r="B706" s="9">
        <f t="shared" si="366"/>
        <v>24.3</v>
      </c>
    </row>
    <row r="707" spans="1:2" x14ac:dyDescent="0.15">
      <c r="A707" s="9" t="str">
        <f t="shared" si="366"/>
        <v>赵建超</v>
      </c>
      <c r="B707" s="9">
        <f t="shared" si="366"/>
        <v>97.2</v>
      </c>
    </row>
    <row r="708" spans="1:2" x14ac:dyDescent="0.15">
      <c r="A708" s="9" t="str">
        <f t="shared" ref="A708:B713" si="367">BQ569</f>
        <v>勾中文</v>
      </c>
      <c r="B708" s="9">
        <f t="shared" si="367"/>
        <v>10.8</v>
      </c>
    </row>
    <row r="709" spans="1:2" x14ac:dyDescent="0.15">
      <c r="A709" s="9" t="str">
        <f t="shared" si="367"/>
        <v>胡也</v>
      </c>
      <c r="B709" s="9">
        <f t="shared" si="367"/>
        <v>54</v>
      </c>
    </row>
    <row r="710" spans="1:2" x14ac:dyDescent="0.15">
      <c r="A710" s="9" t="str">
        <f t="shared" si="367"/>
        <v>任吉洪</v>
      </c>
      <c r="B710" s="9">
        <f t="shared" si="367"/>
        <v>110.7</v>
      </c>
    </row>
    <row r="711" spans="1:2" x14ac:dyDescent="0.15">
      <c r="A711" s="9" t="str">
        <f t="shared" si="367"/>
        <v>央青拉姆</v>
      </c>
      <c r="B711" s="9">
        <f t="shared" si="367"/>
        <v>2.7</v>
      </c>
    </row>
    <row r="712" spans="1:2" x14ac:dyDescent="0.15">
      <c r="A712" s="9" t="str">
        <f t="shared" si="367"/>
        <v>余英</v>
      </c>
      <c r="B712" s="9">
        <f t="shared" si="367"/>
        <v>132.30000000000001</v>
      </c>
    </row>
    <row r="713" spans="1:2" x14ac:dyDescent="0.15">
      <c r="A713" s="9" t="str">
        <f t="shared" si="367"/>
        <v>郑富全</v>
      </c>
      <c r="B713" s="9">
        <f t="shared" si="367"/>
        <v>16.2</v>
      </c>
    </row>
    <row r="714" spans="1:2" x14ac:dyDescent="0.15">
      <c r="A714" s="9" t="str">
        <f t="shared" ref="A714:B719" si="368">BS569</f>
        <v>辜英琼</v>
      </c>
      <c r="B714" s="9">
        <f t="shared" si="368"/>
        <v>35.1</v>
      </c>
    </row>
    <row r="715" spans="1:2" x14ac:dyDescent="0.15">
      <c r="A715" s="9" t="str">
        <f t="shared" si="368"/>
        <v>胡柔殳</v>
      </c>
      <c r="B715" s="9">
        <f t="shared" si="368"/>
        <v>8.1</v>
      </c>
    </row>
    <row r="716" spans="1:2" x14ac:dyDescent="0.15">
      <c r="A716" s="9" t="str">
        <f t="shared" si="368"/>
        <v>李树海</v>
      </c>
      <c r="B716" s="9">
        <f t="shared" si="368"/>
        <v>91.8</v>
      </c>
    </row>
    <row r="717" spans="1:2" x14ac:dyDescent="0.15">
      <c r="A717" s="9" t="str">
        <f t="shared" si="368"/>
        <v>彭桦</v>
      </c>
      <c r="B717" s="9">
        <f t="shared" si="368"/>
        <v>137.69999999999999</v>
      </c>
    </row>
    <row r="718" spans="1:2" x14ac:dyDescent="0.15">
      <c r="A718" s="9" t="str">
        <f t="shared" si="368"/>
        <v>汪绍伦</v>
      </c>
      <c r="B718" s="9">
        <f t="shared" si="368"/>
        <v>10.8</v>
      </c>
    </row>
    <row r="719" spans="1:2" x14ac:dyDescent="0.15">
      <c r="A719" s="9" t="str">
        <f t="shared" si="368"/>
        <v>张弘</v>
      </c>
      <c r="B719" s="9">
        <f t="shared" si="368"/>
        <v>94.5</v>
      </c>
    </row>
    <row r="720" spans="1:2" x14ac:dyDescent="0.15">
      <c r="A720" s="9" t="str">
        <f t="shared" ref="A720:B724" si="369">BV569</f>
        <v>李志友</v>
      </c>
      <c r="B720" s="9">
        <f t="shared" si="369"/>
        <v>171</v>
      </c>
    </row>
    <row r="721" spans="1:2" x14ac:dyDescent="0.15">
      <c r="A721" s="9" t="str">
        <f t="shared" si="369"/>
        <v>杨宗国</v>
      </c>
      <c r="B721" s="9">
        <f t="shared" si="369"/>
        <v>162</v>
      </c>
    </row>
    <row r="722" spans="1:2" x14ac:dyDescent="0.15">
      <c r="A722" s="9" t="str">
        <f t="shared" si="369"/>
        <v>易涛</v>
      </c>
      <c r="B722" s="9">
        <f t="shared" si="369"/>
        <v>234</v>
      </c>
    </row>
    <row r="723" spans="1:2" x14ac:dyDescent="0.15">
      <c r="A723" s="9" t="str">
        <f t="shared" si="369"/>
        <v>岳子琦</v>
      </c>
      <c r="B723" s="9">
        <f t="shared" si="369"/>
        <v>27</v>
      </c>
    </row>
    <row r="724" spans="1:2" x14ac:dyDescent="0.15">
      <c r="A724" s="9" t="str">
        <f t="shared" si="369"/>
        <v>周菊明</v>
      </c>
      <c r="B724" s="9">
        <f t="shared" si="369"/>
        <v>166.5</v>
      </c>
    </row>
    <row r="725" spans="1:2" x14ac:dyDescent="0.15">
      <c r="A725" s="9" t="str">
        <f t="shared" ref="A725:B731" si="370">BX569</f>
        <v>李黎明</v>
      </c>
      <c r="B725" s="9">
        <f t="shared" si="370"/>
        <v>22.5</v>
      </c>
    </row>
    <row r="726" spans="1:2" x14ac:dyDescent="0.15">
      <c r="A726" s="9" t="str">
        <f t="shared" si="370"/>
        <v>刘宗林</v>
      </c>
      <c r="B726" s="9">
        <f t="shared" si="370"/>
        <v>27</v>
      </c>
    </row>
    <row r="727" spans="1:2" x14ac:dyDescent="0.15">
      <c r="A727" s="9" t="str">
        <f t="shared" si="370"/>
        <v>邵敏</v>
      </c>
      <c r="B727" s="9">
        <f t="shared" si="370"/>
        <v>13.5</v>
      </c>
    </row>
    <row r="728" spans="1:2" x14ac:dyDescent="0.15">
      <c r="A728" s="9" t="str">
        <f t="shared" si="370"/>
        <v>王江</v>
      </c>
      <c r="B728" s="9">
        <f t="shared" si="370"/>
        <v>225</v>
      </c>
    </row>
    <row r="729" spans="1:2" x14ac:dyDescent="0.15">
      <c r="A729" s="9" t="str">
        <f t="shared" si="370"/>
        <v>央宗娜姆</v>
      </c>
      <c r="B729" s="9">
        <f t="shared" si="370"/>
        <v>243</v>
      </c>
    </row>
    <row r="730" spans="1:2" x14ac:dyDescent="0.15">
      <c r="A730" s="9" t="str">
        <f t="shared" si="370"/>
        <v>赵云川</v>
      </c>
      <c r="B730" s="9">
        <f t="shared" si="370"/>
        <v>234</v>
      </c>
    </row>
    <row r="731" spans="1:2" x14ac:dyDescent="0.15">
      <c r="A731" s="9" t="str">
        <f t="shared" si="370"/>
        <v>周军</v>
      </c>
      <c r="B731" s="9">
        <f t="shared" si="370"/>
        <v>4.5</v>
      </c>
    </row>
    <row r="732" spans="1:2" x14ac:dyDescent="0.15">
      <c r="A732" s="9" t="str">
        <f t="shared" ref="A732:B736" si="371">BZ569</f>
        <v>曾佳瑶</v>
      </c>
      <c r="B732" s="9">
        <f t="shared" si="371"/>
        <v>175.5</v>
      </c>
    </row>
    <row r="733" spans="1:2" x14ac:dyDescent="0.15">
      <c r="A733" s="9" t="str">
        <f t="shared" si="371"/>
        <v>雷敏</v>
      </c>
      <c r="B733" s="9">
        <f t="shared" si="371"/>
        <v>202.5</v>
      </c>
    </row>
    <row r="734" spans="1:2" x14ac:dyDescent="0.15">
      <c r="A734" s="9" t="str">
        <f t="shared" si="371"/>
        <v>彭丹</v>
      </c>
      <c r="B734" s="9">
        <f t="shared" si="371"/>
        <v>117</v>
      </c>
    </row>
    <row r="735" spans="1:2" x14ac:dyDescent="0.15">
      <c r="A735" s="9" t="str">
        <f t="shared" si="371"/>
        <v>张翠莲</v>
      </c>
      <c r="B735" s="9">
        <f t="shared" si="371"/>
        <v>27</v>
      </c>
    </row>
    <row r="736" spans="1:2" x14ac:dyDescent="0.15">
      <c r="A736" s="9" t="str">
        <f t="shared" si="371"/>
        <v>周凯</v>
      </c>
      <c r="B736" s="9">
        <f t="shared" si="371"/>
        <v>216</v>
      </c>
    </row>
    <row r="737" spans="1:2" x14ac:dyDescent="0.15">
      <c r="A737" s="9" t="str">
        <f t="shared" ref="A737:B742" si="372">CB569</f>
        <v>纪春权</v>
      </c>
      <c r="B737" s="9">
        <f t="shared" si="372"/>
        <v>135</v>
      </c>
    </row>
    <row r="738" spans="1:2" x14ac:dyDescent="0.15">
      <c r="A738" s="9" t="str">
        <f t="shared" si="372"/>
        <v>兰举银</v>
      </c>
      <c r="B738" s="9">
        <f t="shared" si="372"/>
        <v>247.5</v>
      </c>
    </row>
    <row r="739" spans="1:2" x14ac:dyDescent="0.15">
      <c r="A739" s="9" t="str">
        <f t="shared" si="372"/>
        <v>宋加友</v>
      </c>
      <c r="B739" s="9">
        <f t="shared" si="372"/>
        <v>22.5</v>
      </c>
    </row>
    <row r="740" spans="1:2" x14ac:dyDescent="0.15">
      <c r="A740" s="9" t="str">
        <f t="shared" si="372"/>
        <v>王友春</v>
      </c>
      <c r="B740" s="9">
        <f t="shared" si="372"/>
        <v>112.5</v>
      </c>
    </row>
    <row r="741" spans="1:2" x14ac:dyDescent="0.15">
      <c r="A741" s="9" t="str">
        <f t="shared" si="372"/>
        <v>王长发</v>
      </c>
      <c r="B741" s="9">
        <f t="shared" si="372"/>
        <v>4.5</v>
      </c>
    </row>
    <row r="742" spans="1:2" x14ac:dyDescent="0.15">
      <c r="A742" s="9" t="str">
        <f t="shared" si="372"/>
        <v>赵建超</v>
      </c>
      <c r="B742" s="9">
        <f t="shared" si="372"/>
        <v>301.5</v>
      </c>
    </row>
    <row r="743" spans="1:2" x14ac:dyDescent="0.15">
      <c r="A743" s="9" t="str">
        <f t="shared" ref="A743:B747" si="373">CD569</f>
        <v>金明龙</v>
      </c>
      <c r="B743" s="9">
        <f t="shared" si="373"/>
        <v>135</v>
      </c>
    </row>
    <row r="744" spans="1:2" x14ac:dyDescent="0.15">
      <c r="A744" s="9" t="str">
        <f t="shared" si="373"/>
        <v>任吉洪</v>
      </c>
      <c r="B744" s="9">
        <f t="shared" si="373"/>
        <v>247.5</v>
      </c>
    </row>
    <row r="745" spans="1:2" x14ac:dyDescent="0.15">
      <c r="A745" s="9" t="str">
        <f t="shared" si="373"/>
        <v>央青拉姆</v>
      </c>
      <c r="B745" s="9">
        <f t="shared" si="373"/>
        <v>4.5</v>
      </c>
    </row>
    <row r="746" spans="1:2" x14ac:dyDescent="0.15">
      <c r="A746" s="9" t="str">
        <f t="shared" si="373"/>
        <v>余英</v>
      </c>
      <c r="B746" s="9">
        <f t="shared" si="373"/>
        <v>211.5</v>
      </c>
    </row>
    <row r="747" spans="1:2" x14ac:dyDescent="0.15">
      <c r="A747" s="9" t="str">
        <f t="shared" si="373"/>
        <v>郑富全</v>
      </c>
      <c r="B747" s="9">
        <f t="shared" si="373"/>
        <v>18</v>
      </c>
    </row>
    <row r="748" spans="1:2" x14ac:dyDescent="0.15">
      <c r="A748" s="9" t="str">
        <f t="shared" ref="A748:B752" si="374">CF569</f>
        <v>辜英琼</v>
      </c>
      <c r="B748" s="9">
        <f t="shared" si="374"/>
        <v>103.5</v>
      </c>
    </row>
    <row r="749" spans="1:2" x14ac:dyDescent="0.15">
      <c r="A749" s="9" t="str">
        <f t="shared" si="374"/>
        <v>胡柔殳</v>
      </c>
      <c r="B749" s="9">
        <f t="shared" si="374"/>
        <v>49.5</v>
      </c>
    </row>
    <row r="750" spans="1:2" x14ac:dyDescent="0.15">
      <c r="A750" s="9" t="str">
        <f t="shared" si="374"/>
        <v>李树海</v>
      </c>
      <c r="B750" s="9">
        <f t="shared" si="374"/>
        <v>144</v>
      </c>
    </row>
    <row r="751" spans="1:2" x14ac:dyDescent="0.15">
      <c r="A751" s="9" t="str">
        <f t="shared" si="374"/>
        <v>彭桦</v>
      </c>
      <c r="B751" s="9">
        <f t="shared" si="374"/>
        <v>211.5</v>
      </c>
    </row>
    <row r="752" spans="1:2" x14ac:dyDescent="0.15">
      <c r="A752" s="9" t="str">
        <f t="shared" si="374"/>
        <v>张弘</v>
      </c>
      <c r="B752" s="9">
        <f t="shared" si="374"/>
        <v>202.5</v>
      </c>
    </row>
    <row r="753" spans="1:2" x14ac:dyDescent="0.15">
      <c r="A753" s="9" t="str">
        <f t="shared" ref="A753:B757" si="375">CI569</f>
        <v>李志友</v>
      </c>
      <c r="B753" s="9">
        <f t="shared" si="375"/>
        <v>171</v>
      </c>
    </row>
    <row r="754" spans="1:2" x14ac:dyDescent="0.15">
      <c r="A754" s="9" t="str">
        <f t="shared" si="375"/>
        <v>杨宗国</v>
      </c>
      <c r="B754" s="9">
        <f t="shared" si="375"/>
        <v>162</v>
      </c>
    </row>
    <row r="755" spans="1:2" x14ac:dyDescent="0.15">
      <c r="A755" s="9" t="str">
        <f t="shared" si="375"/>
        <v>易涛</v>
      </c>
      <c r="B755" s="9">
        <f t="shared" si="375"/>
        <v>234</v>
      </c>
    </row>
    <row r="756" spans="1:2" x14ac:dyDescent="0.15">
      <c r="A756" s="9" t="str">
        <f t="shared" si="375"/>
        <v>岳子琦</v>
      </c>
      <c r="B756" s="9">
        <f t="shared" si="375"/>
        <v>27</v>
      </c>
    </row>
    <row r="757" spans="1:2" x14ac:dyDescent="0.15">
      <c r="A757" s="9" t="str">
        <f t="shared" si="375"/>
        <v>周菊明</v>
      </c>
      <c r="B757" s="9">
        <f t="shared" si="375"/>
        <v>166.5</v>
      </c>
    </row>
    <row r="758" spans="1:2" x14ac:dyDescent="0.15">
      <c r="A758" s="9" t="str">
        <f t="shared" ref="A758:B764" si="376">CK569</f>
        <v>李黎明</v>
      </c>
      <c r="B758" s="9">
        <f t="shared" si="376"/>
        <v>22.5</v>
      </c>
    </row>
    <row r="759" spans="1:2" x14ac:dyDescent="0.15">
      <c r="A759" s="9" t="str">
        <f t="shared" si="376"/>
        <v>刘宗林</v>
      </c>
      <c r="B759" s="9">
        <f t="shared" si="376"/>
        <v>27</v>
      </c>
    </row>
    <row r="760" spans="1:2" x14ac:dyDescent="0.15">
      <c r="A760" s="9" t="str">
        <f t="shared" si="376"/>
        <v>邵敏</v>
      </c>
      <c r="B760" s="9">
        <f t="shared" si="376"/>
        <v>13.5</v>
      </c>
    </row>
    <row r="761" spans="1:2" x14ac:dyDescent="0.15">
      <c r="A761" s="9" t="str">
        <f t="shared" si="376"/>
        <v>王江</v>
      </c>
      <c r="B761" s="9">
        <f t="shared" si="376"/>
        <v>225</v>
      </c>
    </row>
    <row r="762" spans="1:2" x14ac:dyDescent="0.15">
      <c r="A762" s="9" t="str">
        <f t="shared" si="376"/>
        <v>央宗娜姆</v>
      </c>
      <c r="B762" s="9">
        <f t="shared" si="376"/>
        <v>243</v>
      </c>
    </row>
    <row r="763" spans="1:2" x14ac:dyDescent="0.15">
      <c r="A763" s="9" t="str">
        <f t="shared" si="376"/>
        <v>赵云川</v>
      </c>
      <c r="B763" s="9">
        <f t="shared" si="376"/>
        <v>234</v>
      </c>
    </row>
    <row r="764" spans="1:2" x14ac:dyDescent="0.15">
      <c r="A764" s="9" t="str">
        <f t="shared" si="376"/>
        <v>周军</v>
      </c>
      <c r="B764" s="9">
        <f t="shared" si="376"/>
        <v>4.5</v>
      </c>
    </row>
    <row r="765" spans="1:2" x14ac:dyDescent="0.15">
      <c r="A765" s="9" t="str">
        <f t="shared" ref="A765:B769" si="377">CM569</f>
        <v>曾佳瑶</v>
      </c>
      <c r="B765" s="9">
        <f t="shared" si="377"/>
        <v>175.5</v>
      </c>
    </row>
    <row r="766" spans="1:2" x14ac:dyDescent="0.15">
      <c r="A766" s="9" t="str">
        <f t="shared" si="377"/>
        <v>雷敏</v>
      </c>
      <c r="B766" s="9">
        <f t="shared" si="377"/>
        <v>202.5</v>
      </c>
    </row>
    <row r="767" spans="1:2" x14ac:dyDescent="0.15">
      <c r="A767" s="9" t="str">
        <f t="shared" si="377"/>
        <v>彭丹</v>
      </c>
      <c r="B767" s="9">
        <f t="shared" si="377"/>
        <v>117</v>
      </c>
    </row>
    <row r="768" spans="1:2" x14ac:dyDescent="0.15">
      <c r="A768" s="9" t="str">
        <f t="shared" si="377"/>
        <v>张翠莲</v>
      </c>
      <c r="B768" s="9">
        <f t="shared" si="377"/>
        <v>27</v>
      </c>
    </row>
    <row r="769" spans="1:2" x14ac:dyDescent="0.15">
      <c r="A769" s="9" t="str">
        <f t="shared" si="377"/>
        <v>周凯</v>
      </c>
      <c r="B769" s="9">
        <f t="shared" si="377"/>
        <v>216</v>
      </c>
    </row>
    <row r="770" spans="1:2" x14ac:dyDescent="0.15">
      <c r="A770" s="9" t="str">
        <f t="shared" ref="A770:B775" si="378">CO569</f>
        <v>纪春权</v>
      </c>
      <c r="B770" s="9">
        <f t="shared" si="378"/>
        <v>135</v>
      </c>
    </row>
    <row r="771" spans="1:2" x14ac:dyDescent="0.15">
      <c r="A771" s="9" t="str">
        <f t="shared" si="378"/>
        <v>兰举银</v>
      </c>
      <c r="B771" s="9">
        <f t="shared" si="378"/>
        <v>247.5</v>
      </c>
    </row>
    <row r="772" spans="1:2" x14ac:dyDescent="0.15">
      <c r="A772" s="9" t="str">
        <f t="shared" si="378"/>
        <v>宋加友</v>
      </c>
      <c r="B772" s="9">
        <f t="shared" si="378"/>
        <v>22.5</v>
      </c>
    </row>
    <row r="773" spans="1:2" x14ac:dyDescent="0.15">
      <c r="A773" s="9" t="str">
        <f t="shared" si="378"/>
        <v>王友春</v>
      </c>
      <c r="B773" s="9">
        <f t="shared" si="378"/>
        <v>112.5</v>
      </c>
    </row>
    <row r="774" spans="1:2" x14ac:dyDescent="0.15">
      <c r="A774" s="9" t="str">
        <f t="shared" si="378"/>
        <v>王长发</v>
      </c>
      <c r="B774" s="9">
        <f t="shared" si="378"/>
        <v>4.5</v>
      </c>
    </row>
    <row r="775" spans="1:2" x14ac:dyDescent="0.15">
      <c r="A775" s="9" t="str">
        <f t="shared" si="378"/>
        <v>赵建超</v>
      </c>
      <c r="B775" s="9">
        <f t="shared" si="378"/>
        <v>301.5</v>
      </c>
    </row>
    <row r="776" spans="1:2" x14ac:dyDescent="0.15">
      <c r="A776" s="9" t="str">
        <f t="shared" ref="A776:B780" si="379">CQ569</f>
        <v>金明龙</v>
      </c>
      <c r="B776" s="9">
        <f t="shared" si="379"/>
        <v>135</v>
      </c>
    </row>
    <row r="777" spans="1:2" x14ac:dyDescent="0.15">
      <c r="A777" s="9" t="str">
        <f t="shared" si="379"/>
        <v>任吉洪</v>
      </c>
      <c r="B777" s="9">
        <f t="shared" si="379"/>
        <v>247.5</v>
      </c>
    </row>
    <row r="778" spans="1:2" x14ac:dyDescent="0.15">
      <c r="A778" s="9" t="str">
        <f t="shared" si="379"/>
        <v>央青拉姆</v>
      </c>
      <c r="B778" s="9">
        <f t="shared" si="379"/>
        <v>4.5</v>
      </c>
    </row>
    <row r="779" spans="1:2" x14ac:dyDescent="0.15">
      <c r="A779" s="9" t="str">
        <f t="shared" si="379"/>
        <v>余英</v>
      </c>
      <c r="B779" s="9">
        <f t="shared" si="379"/>
        <v>211.5</v>
      </c>
    </row>
    <row r="780" spans="1:2" x14ac:dyDescent="0.15">
      <c r="A780" s="9" t="str">
        <f t="shared" si="379"/>
        <v>郑富全</v>
      </c>
      <c r="B780" s="9">
        <f t="shared" si="379"/>
        <v>18</v>
      </c>
    </row>
    <row r="781" spans="1:2" x14ac:dyDescent="0.15">
      <c r="A781" s="9" t="str">
        <f t="shared" ref="A781:B785" si="380">CS569</f>
        <v>辜英琼</v>
      </c>
      <c r="B781" s="9">
        <f t="shared" si="380"/>
        <v>103.5</v>
      </c>
    </row>
    <row r="782" spans="1:2" x14ac:dyDescent="0.15">
      <c r="A782" s="9" t="str">
        <f t="shared" si="380"/>
        <v>胡柔殳</v>
      </c>
      <c r="B782" s="9">
        <f t="shared" si="380"/>
        <v>49.5</v>
      </c>
    </row>
    <row r="783" spans="1:2" x14ac:dyDescent="0.15">
      <c r="A783" s="9" t="str">
        <f t="shared" si="380"/>
        <v>李树海</v>
      </c>
      <c r="B783" s="9">
        <f t="shared" si="380"/>
        <v>144</v>
      </c>
    </row>
    <row r="784" spans="1:2" x14ac:dyDescent="0.15">
      <c r="A784" s="9" t="str">
        <f t="shared" si="380"/>
        <v>彭桦</v>
      </c>
      <c r="B784" s="9">
        <f t="shared" si="380"/>
        <v>211.5</v>
      </c>
    </row>
    <row r="785" spans="1:13" x14ac:dyDescent="0.15">
      <c r="A785" s="9" t="str">
        <f t="shared" si="380"/>
        <v>张弘</v>
      </c>
      <c r="B785" s="9">
        <f t="shared" si="380"/>
        <v>202.5</v>
      </c>
    </row>
    <row r="788" spans="1:13" x14ac:dyDescent="0.15">
      <c r="A788" s="1" t="s">
        <v>1275</v>
      </c>
      <c r="B788" s="1" t="s">
        <v>1284</v>
      </c>
      <c r="H788" s="2" t="s">
        <v>56</v>
      </c>
      <c r="I788" s="65" t="s">
        <v>1285</v>
      </c>
      <c r="J788" s="2" t="s">
        <v>1286</v>
      </c>
      <c r="K788" s="2" t="s">
        <v>1287</v>
      </c>
      <c r="L788" s="2" t="s">
        <v>1288</v>
      </c>
      <c r="M788" s="66" t="s">
        <v>146</v>
      </c>
    </row>
    <row r="789" spans="1:13" x14ac:dyDescent="0.15">
      <c r="A789" s="1" t="s">
        <v>87</v>
      </c>
      <c r="B789" s="62">
        <v>75.599999999999994</v>
      </c>
      <c r="D789" s="17"/>
      <c r="H789" s="9" t="s">
        <v>87</v>
      </c>
      <c r="I789" s="67">
        <f>VLOOKUP(H789,'高考-文化总分上线奖'!A$793:B$841,2,FALSE)</f>
        <v>13.62</v>
      </c>
      <c r="J789" s="67">
        <f>'高考-总额分配'!$D$20*I789/$I$838</f>
        <v>665.79327026296448</v>
      </c>
      <c r="K789" s="9">
        <f>VLOOKUP(H789,A$789:B$837,2,FALSE)</f>
        <v>75.599999999999994</v>
      </c>
      <c r="L789" s="67">
        <f>'高考-总额分配'!$D$21*K789/$K$838</f>
        <v>499.65581378957933</v>
      </c>
      <c r="M789" s="67">
        <f>J789+L789</f>
        <v>1165.4490840525439</v>
      </c>
    </row>
    <row r="790" spans="1:13" x14ac:dyDescent="0.15">
      <c r="A790" s="1" t="s">
        <v>86</v>
      </c>
      <c r="B790" s="62">
        <v>565.20000000000005</v>
      </c>
      <c r="D790" s="17"/>
      <c r="H790" s="9" t="s">
        <v>86</v>
      </c>
      <c r="I790" s="67">
        <f>VLOOKUP(H790,'高考-文化总分上线奖'!A$793:B$841,2,FALSE)</f>
        <v>145.44</v>
      </c>
      <c r="J790" s="67">
        <f>'高考-总额分配'!$D$20*I790/$I$838</f>
        <v>7109.6162428080443</v>
      </c>
      <c r="K790" s="9">
        <f t="shared" ref="K790:K837" si="381">VLOOKUP(H790,A$789:B$837,2,FALSE)</f>
        <v>565.20000000000005</v>
      </c>
      <c r="L790" s="67">
        <f>'高考-总额分配'!$D$21*K790/$K$838</f>
        <v>3735.5220364268553</v>
      </c>
      <c r="M790" s="67">
        <f t="shared" ref="M790:M837" si="382">J790+L790</f>
        <v>10845.1382792349</v>
      </c>
    </row>
    <row r="791" spans="1:13" x14ac:dyDescent="0.15">
      <c r="A791" s="1" t="s">
        <v>125</v>
      </c>
      <c r="B791" s="62">
        <v>52.2</v>
      </c>
      <c r="D791" s="17"/>
      <c r="H791" s="9" t="s">
        <v>125</v>
      </c>
      <c r="I791" s="67">
        <f>VLOOKUP(H791,'高考-文化总分上线奖'!A$793:B$841,2,FALSE)</f>
        <v>6.9</v>
      </c>
      <c r="J791" s="67">
        <f>'高考-总额分配'!$D$20*I791/$I$838</f>
        <v>337.29615013321995</v>
      </c>
      <c r="K791" s="9">
        <f t="shared" si="381"/>
        <v>52.2</v>
      </c>
      <c r="L791" s="67">
        <f>'高考-总额分配'!$D$21*K791/$K$838</f>
        <v>345.00044285470955</v>
      </c>
      <c r="M791" s="67">
        <f t="shared" si="382"/>
        <v>682.29659298792944</v>
      </c>
    </row>
    <row r="792" spans="1:13" x14ac:dyDescent="0.15">
      <c r="A792" s="1" t="s">
        <v>127</v>
      </c>
      <c r="B792" s="62">
        <v>3.6</v>
      </c>
      <c r="D792" s="17"/>
      <c r="H792" s="9" t="s">
        <v>127</v>
      </c>
      <c r="I792" s="67">
        <f>VLOOKUP(H792,'高考-文化总分上线奖'!A$793:B$841,2,FALSE)</f>
        <v>0</v>
      </c>
      <c r="J792" s="67">
        <f>'高考-总额分配'!$D$20*I792/$I$838</f>
        <v>0</v>
      </c>
      <c r="K792" s="9">
        <f t="shared" si="381"/>
        <v>3.6</v>
      </c>
      <c r="L792" s="67">
        <f>'高考-总额分配'!$D$21*K792/$K$838</f>
        <v>23.793133989979967</v>
      </c>
      <c r="M792" s="67">
        <f t="shared" si="382"/>
        <v>23.793133989979967</v>
      </c>
    </row>
    <row r="793" spans="1:13" x14ac:dyDescent="0.15">
      <c r="A793" s="1" t="s">
        <v>128</v>
      </c>
      <c r="B793" s="62">
        <v>21.6</v>
      </c>
      <c r="D793" s="17"/>
      <c r="H793" s="9" t="s">
        <v>128</v>
      </c>
      <c r="I793" s="67">
        <f>VLOOKUP(H793,'高考-文化总分上线奖'!A$793:B$841,2,FALSE)</f>
        <v>-1.98</v>
      </c>
      <c r="J793" s="67">
        <f>'高考-总额分配'!$D$20*I793/$I$838</f>
        <v>-96.789330038228329</v>
      </c>
      <c r="K793" s="9">
        <f t="shared" si="381"/>
        <v>21.6</v>
      </c>
      <c r="L793" s="67">
        <f>'高考-总额分配'!$D$21*K793/$K$838</f>
        <v>142.75880393987981</v>
      </c>
      <c r="M793" s="67">
        <f t="shared" si="382"/>
        <v>45.969473901651483</v>
      </c>
    </row>
    <row r="794" spans="1:13" x14ac:dyDescent="0.15">
      <c r="A794" s="1" t="s">
        <v>122</v>
      </c>
      <c r="B794" s="62">
        <v>305.10000000000002</v>
      </c>
      <c r="D794" s="17"/>
      <c r="H794" s="9" t="s">
        <v>122</v>
      </c>
      <c r="I794" s="67">
        <f>VLOOKUP(H794,'高考-文化总分上线奖'!A$793:B$841,2,FALSE)</f>
        <v>22.74</v>
      </c>
      <c r="J794" s="67">
        <f>'高考-总额分配'!$D$20*I794/$I$838</f>
        <v>1111.6107904390465</v>
      </c>
      <c r="K794" s="9">
        <f t="shared" si="381"/>
        <v>305.10000000000002</v>
      </c>
      <c r="L794" s="67">
        <f>'高考-总额分配'!$D$21*K794/$K$838</f>
        <v>2016.4681056508025</v>
      </c>
      <c r="M794" s="67">
        <f t="shared" si="382"/>
        <v>3128.078896089849</v>
      </c>
    </row>
    <row r="795" spans="1:13" x14ac:dyDescent="0.15">
      <c r="A795" s="1" t="s">
        <v>110</v>
      </c>
      <c r="B795" s="62">
        <v>61.2</v>
      </c>
      <c r="D795" s="17"/>
      <c r="H795" s="9" t="s">
        <v>110</v>
      </c>
      <c r="I795" s="67">
        <f>VLOOKUP(H795,'高考-文化总分上线奖'!A$793:B$841,2,FALSE)</f>
        <v>23.46</v>
      </c>
      <c r="J795" s="67">
        <f>'高考-总额分配'!$D$20*I795/$I$838</f>
        <v>1146.8069104529479</v>
      </c>
      <c r="K795" s="9">
        <f t="shared" si="381"/>
        <v>61.2</v>
      </c>
      <c r="L795" s="67">
        <f>'高考-总额分配'!$D$21*K795/$K$838</f>
        <v>404.48327782965953</v>
      </c>
      <c r="M795" s="67">
        <f t="shared" si="382"/>
        <v>1551.2901882826075</v>
      </c>
    </row>
    <row r="796" spans="1:13" x14ac:dyDescent="0.15">
      <c r="A796" s="1" t="s">
        <v>126</v>
      </c>
      <c r="B796" s="62">
        <v>115.2</v>
      </c>
      <c r="D796" s="17"/>
      <c r="H796" s="9" t="s">
        <v>126</v>
      </c>
      <c r="I796" s="67">
        <f>VLOOKUP(H796,'高考-文化总分上线奖'!A$793:B$841,2,FALSE)</f>
        <v>3.6</v>
      </c>
      <c r="J796" s="67">
        <f>'高考-总额分配'!$D$20*I796/$I$838</f>
        <v>175.98060006950607</v>
      </c>
      <c r="K796" s="9">
        <f t="shared" si="381"/>
        <v>115.2</v>
      </c>
      <c r="L796" s="67">
        <f>'高考-总额分配'!$D$21*K796/$K$838</f>
        <v>761.38028767935896</v>
      </c>
      <c r="M796" s="67">
        <f t="shared" si="382"/>
        <v>937.36088774886503</v>
      </c>
    </row>
    <row r="797" spans="1:13" x14ac:dyDescent="0.15">
      <c r="A797" s="1" t="s">
        <v>133</v>
      </c>
      <c r="B797" s="62">
        <v>108</v>
      </c>
      <c r="D797" s="17"/>
      <c r="H797" s="9" t="s">
        <v>133</v>
      </c>
      <c r="I797" s="67">
        <f>VLOOKUP(H797,'高考-文化总分上线奖'!A$793:B$841,2,FALSE)</f>
        <v>35.46</v>
      </c>
      <c r="J797" s="67">
        <f>'高考-总额分配'!$D$20*I797/$I$838</f>
        <v>1733.4089106846347</v>
      </c>
      <c r="K797" s="9">
        <f t="shared" si="381"/>
        <v>108</v>
      </c>
      <c r="L797" s="67">
        <f>'高考-总额分配'!$D$21*K797/$K$838</f>
        <v>713.79401969939909</v>
      </c>
      <c r="M797" s="67">
        <f t="shared" si="382"/>
        <v>2447.2029303840336</v>
      </c>
    </row>
    <row r="798" spans="1:13" x14ac:dyDescent="0.15">
      <c r="A798" s="1" t="s">
        <v>129</v>
      </c>
      <c r="B798" s="62">
        <v>135</v>
      </c>
      <c r="D798" s="17"/>
      <c r="H798" s="9" t="s">
        <v>129</v>
      </c>
      <c r="I798" s="67">
        <f>VLOOKUP(H798,'高考-文化总分上线奖'!A$793:B$841,2,FALSE)</f>
        <v>27.81</v>
      </c>
      <c r="J798" s="67">
        <f>'高考-总额分配'!$D$20*I798/$I$838</f>
        <v>1359.4501355369343</v>
      </c>
      <c r="K798" s="9">
        <f t="shared" si="381"/>
        <v>135</v>
      </c>
      <c r="L798" s="67">
        <f>'高考-总额分配'!$D$21*K798/$K$838</f>
        <v>892.24252462424886</v>
      </c>
      <c r="M798" s="67">
        <f t="shared" si="382"/>
        <v>2251.6926601611831</v>
      </c>
    </row>
    <row r="799" spans="1:13" x14ac:dyDescent="0.15">
      <c r="A799" s="1" t="s">
        <v>105</v>
      </c>
      <c r="B799" s="62">
        <v>347.4</v>
      </c>
      <c r="D799" s="17"/>
      <c r="H799" s="9" t="s">
        <v>105</v>
      </c>
      <c r="I799" s="67">
        <f>VLOOKUP(H799,'高考-文化总分上线奖'!A$793:B$841,2,FALSE)</f>
        <v>146.52000000000001</v>
      </c>
      <c r="J799" s="67">
        <f>'高考-总额分配'!$D$20*I799/$I$838</f>
        <v>7162.4104228288979</v>
      </c>
      <c r="K799" s="9">
        <f t="shared" si="381"/>
        <v>347.4</v>
      </c>
      <c r="L799" s="67">
        <f>'高考-总额分配'!$D$21*K799/$K$838</f>
        <v>2296.0374300330668</v>
      </c>
      <c r="M799" s="67">
        <f t="shared" si="382"/>
        <v>9458.4478528619657</v>
      </c>
    </row>
    <row r="800" spans="1:13" x14ac:dyDescent="0.15">
      <c r="A800" s="1" t="s">
        <v>108</v>
      </c>
      <c r="B800" s="62">
        <v>277.2</v>
      </c>
      <c r="D800" s="17"/>
      <c r="H800" s="9" t="s">
        <v>108</v>
      </c>
      <c r="I800" s="67">
        <f>VLOOKUP(H800,'高考-文化总分上线奖'!A$793:B$841,2,FALSE)</f>
        <v>96.12</v>
      </c>
      <c r="J800" s="67">
        <f>'高考-总额分配'!$D$20*I800/$I$838</f>
        <v>4698.6820218558123</v>
      </c>
      <c r="K800" s="9">
        <f t="shared" si="381"/>
        <v>277.2</v>
      </c>
      <c r="L800" s="67">
        <f>'高考-总额分配'!$D$21*K800/$K$838</f>
        <v>1832.0713172284575</v>
      </c>
      <c r="M800" s="67">
        <f t="shared" si="382"/>
        <v>6530.75333908427</v>
      </c>
    </row>
    <row r="801" spans="1:13" x14ac:dyDescent="0.15">
      <c r="A801" s="1" t="s">
        <v>93</v>
      </c>
      <c r="B801" s="62">
        <v>1043.0999999999999</v>
      </c>
      <c r="D801" s="17"/>
      <c r="H801" s="9" t="s">
        <v>93</v>
      </c>
      <c r="I801" s="67">
        <f>VLOOKUP(H801,'高考-文化总分上线奖'!A$793:B$841,2,FALSE)</f>
        <v>151.38</v>
      </c>
      <c r="J801" s="67">
        <f>'高考-总额分配'!$D$20*I801/$I$838</f>
        <v>7399.9842329227304</v>
      </c>
      <c r="K801" s="9">
        <f t="shared" si="381"/>
        <v>1043.0999999999999</v>
      </c>
      <c r="L801" s="67">
        <f>'高考-总额分配'!$D$21*K801/$K$838</f>
        <v>6894.0605735966956</v>
      </c>
      <c r="M801" s="67">
        <f t="shared" si="382"/>
        <v>14294.044806519425</v>
      </c>
    </row>
    <row r="802" spans="1:13" x14ac:dyDescent="0.15">
      <c r="A802" s="1" t="s">
        <v>88</v>
      </c>
      <c r="B802" s="62">
        <v>713.7</v>
      </c>
      <c r="D802" s="17"/>
      <c r="H802" s="9" t="s">
        <v>88</v>
      </c>
      <c r="I802" s="67">
        <f>VLOOKUP(H802,'高考-文化总分上线奖'!A$793:B$841,2,FALSE)</f>
        <v>128.1</v>
      </c>
      <c r="J802" s="67">
        <f>'高考-总额分配'!$D$20*I802/$I$838</f>
        <v>6261.9763524732571</v>
      </c>
      <c r="K802" s="9">
        <f t="shared" si="381"/>
        <v>713.7</v>
      </c>
      <c r="L802" s="67">
        <f>'高考-总额分配'!$D$21*K802/$K$838</f>
        <v>4716.9888135135288</v>
      </c>
      <c r="M802" s="67">
        <f t="shared" si="382"/>
        <v>10978.965165986785</v>
      </c>
    </row>
    <row r="803" spans="1:13" x14ac:dyDescent="0.15">
      <c r="A803" s="1" t="s">
        <v>137</v>
      </c>
      <c r="B803" s="62">
        <v>45</v>
      </c>
      <c r="D803" s="17"/>
      <c r="H803" s="9" t="s">
        <v>137</v>
      </c>
      <c r="I803" s="67">
        <f>VLOOKUP(H803,'高考-文化总分上线奖'!A$793:B$841,2,FALSE)</f>
        <v>-3.3</v>
      </c>
      <c r="J803" s="67">
        <f>'高考-总额分配'!$D$20*I803/$I$838</f>
        <v>-161.31555006371389</v>
      </c>
      <c r="K803" s="9">
        <f t="shared" si="381"/>
        <v>45</v>
      </c>
      <c r="L803" s="67">
        <f>'高考-总额分配'!$D$21*K803/$K$838</f>
        <v>297.41417487474956</v>
      </c>
      <c r="M803" s="67">
        <f t="shared" si="382"/>
        <v>136.09862481103568</v>
      </c>
    </row>
    <row r="804" spans="1:13" x14ac:dyDescent="0.15">
      <c r="A804" s="1" t="s">
        <v>112</v>
      </c>
      <c r="B804" s="62">
        <v>558.9</v>
      </c>
      <c r="D804" s="17"/>
      <c r="H804" s="9" t="s">
        <v>112</v>
      </c>
      <c r="I804" s="67">
        <f>VLOOKUP(H804,'高考-文化总分上线奖'!A$793:B$841,2,FALSE)</f>
        <v>152.69999999999999</v>
      </c>
      <c r="J804" s="67">
        <f>'高考-总额分配'!$D$20*I804/$I$838</f>
        <v>7464.5104529482151</v>
      </c>
      <c r="K804" s="9">
        <f t="shared" si="381"/>
        <v>558.9</v>
      </c>
      <c r="L804" s="67">
        <f>'高考-总额分配'!$D$21*K804/$K$838</f>
        <v>3693.8840519443897</v>
      </c>
      <c r="M804" s="67">
        <f t="shared" si="382"/>
        <v>11158.394504892605</v>
      </c>
    </row>
    <row r="805" spans="1:13" x14ac:dyDescent="0.15">
      <c r="A805" s="1" t="s">
        <v>78</v>
      </c>
      <c r="B805" s="62">
        <v>108</v>
      </c>
      <c r="D805" s="17"/>
      <c r="H805" s="9" t="s">
        <v>78</v>
      </c>
      <c r="I805" s="67">
        <f>VLOOKUP(H805,'高考-文化总分上线奖'!A$793:B$841,2,FALSE)</f>
        <v>14.46</v>
      </c>
      <c r="J805" s="67">
        <f>'高考-总额分配'!$D$20*I805/$I$838</f>
        <v>706.85541027918271</v>
      </c>
      <c r="K805" s="9">
        <f t="shared" si="381"/>
        <v>108</v>
      </c>
      <c r="L805" s="67">
        <f>'高考-总额分配'!$D$21*K805/$K$838</f>
        <v>713.79401969939909</v>
      </c>
      <c r="M805" s="67">
        <f t="shared" si="382"/>
        <v>1420.6494299785818</v>
      </c>
    </row>
    <row r="806" spans="1:13" x14ac:dyDescent="0.15">
      <c r="A806" s="1" t="s">
        <v>75</v>
      </c>
      <c r="B806" s="62">
        <v>475.2</v>
      </c>
      <c r="D806" s="17"/>
      <c r="H806" s="9" t="s">
        <v>75</v>
      </c>
      <c r="I806" s="67">
        <f>VLOOKUP(H806,'高考-文化总分上线奖'!A$793:B$841,2,FALSE)</f>
        <v>66.78</v>
      </c>
      <c r="J806" s="67">
        <f>'高考-总额分配'!$D$20*I806/$I$838</f>
        <v>3264.4401312893374</v>
      </c>
      <c r="K806" s="9">
        <f t="shared" si="381"/>
        <v>475.2</v>
      </c>
      <c r="L806" s="67">
        <f>'高考-总额分配'!$D$21*K806/$K$838</f>
        <v>3140.6936866773558</v>
      </c>
      <c r="M806" s="67">
        <f t="shared" si="382"/>
        <v>6405.1338179666927</v>
      </c>
    </row>
    <row r="807" spans="1:13" x14ac:dyDescent="0.15">
      <c r="A807" s="1" t="s">
        <v>138</v>
      </c>
      <c r="B807" s="62">
        <v>54</v>
      </c>
      <c r="D807" s="17"/>
      <c r="H807" s="9" t="s">
        <v>138</v>
      </c>
      <c r="I807" s="67">
        <f>VLOOKUP(H807,'高考-文化总分上线奖'!A$793:B$841,2,FALSE)</f>
        <v>3.9</v>
      </c>
      <c r="J807" s="67">
        <f>'高考-总额分配'!$D$20*I807/$I$838</f>
        <v>190.64565007529822</v>
      </c>
      <c r="K807" s="9">
        <f t="shared" si="381"/>
        <v>54</v>
      </c>
      <c r="L807" s="67">
        <f>'高考-总额分配'!$D$21*K807/$K$838</f>
        <v>356.89700984969954</v>
      </c>
      <c r="M807" s="67">
        <f t="shared" si="382"/>
        <v>547.54265992499779</v>
      </c>
    </row>
    <row r="808" spans="1:13" x14ac:dyDescent="0.15">
      <c r="A808" s="1" t="s">
        <v>100</v>
      </c>
      <c r="B808" s="62">
        <v>7.2</v>
      </c>
      <c r="D808" s="17"/>
      <c r="H808" s="9" t="s">
        <v>100</v>
      </c>
      <c r="I808" s="67">
        <f>VLOOKUP(H808,'高考-文化总分上线奖'!A$793:B$841,2,FALSE)</f>
        <v>1.74</v>
      </c>
      <c r="J808" s="67">
        <f>'高考-总额分配'!$D$20*I808/$I$838</f>
        <v>85.057290033594597</v>
      </c>
      <c r="K808" s="9">
        <f t="shared" si="381"/>
        <v>7.2</v>
      </c>
      <c r="L808" s="67">
        <f>'高考-总额分配'!$D$21*K808/$K$838</f>
        <v>47.586267979959935</v>
      </c>
      <c r="M808" s="67">
        <f t="shared" si="382"/>
        <v>132.64355801355453</v>
      </c>
    </row>
    <row r="809" spans="1:13" x14ac:dyDescent="0.15">
      <c r="A809" s="1" t="s">
        <v>135</v>
      </c>
      <c r="B809" s="62">
        <v>116.1</v>
      </c>
      <c r="D809" s="17"/>
      <c r="H809" s="9" t="s">
        <v>135</v>
      </c>
      <c r="I809" s="67">
        <f>VLOOKUP(H809,'高考-文化总分上线奖'!A$793:B$841,2,FALSE)</f>
        <v>18.18</v>
      </c>
      <c r="J809" s="67">
        <f>'高考-总额分配'!$D$20*I809/$I$838</f>
        <v>888.70203035100553</v>
      </c>
      <c r="K809" s="9">
        <f t="shared" si="381"/>
        <v>116.1</v>
      </c>
      <c r="L809" s="67">
        <f>'高考-总额分配'!$D$21*K809/$K$838</f>
        <v>767.32857117685387</v>
      </c>
      <c r="M809" s="67">
        <f t="shared" si="382"/>
        <v>1656.0306015278593</v>
      </c>
    </row>
    <row r="810" spans="1:13" x14ac:dyDescent="0.15">
      <c r="A810" s="1" t="s">
        <v>89</v>
      </c>
      <c r="B810" s="62">
        <v>324</v>
      </c>
      <c r="D810" s="17"/>
      <c r="H810" s="9" t="s">
        <v>89</v>
      </c>
      <c r="I810" s="67">
        <f>VLOOKUP(H810,'高考-文化总分上线奖'!A$793:B$841,2,FALSE)</f>
        <v>59.46</v>
      </c>
      <c r="J810" s="67">
        <f>'高考-总额分配'!$D$20*I810/$I$838</f>
        <v>2906.6129111480086</v>
      </c>
      <c r="K810" s="9">
        <f t="shared" si="381"/>
        <v>324</v>
      </c>
      <c r="L810" s="67">
        <f>'高考-总额分配'!$D$21*K810/$K$838</f>
        <v>2141.3820590981973</v>
      </c>
      <c r="M810" s="67">
        <f t="shared" si="382"/>
        <v>5047.9949702462054</v>
      </c>
    </row>
    <row r="811" spans="1:13" x14ac:dyDescent="0.15">
      <c r="A811" s="1" t="s">
        <v>102</v>
      </c>
      <c r="B811" s="62">
        <v>875.7</v>
      </c>
      <c r="D811" s="17"/>
      <c r="H811" s="9" t="s">
        <v>102</v>
      </c>
      <c r="I811" s="67">
        <f>VLOOKUP(H811,'高考-文化总分上线奖'!A$793:B$841,2,FALSE)</f>
        <v>169.14</v>
      </c>
      <c r="J811" s="67">
        <f>'高考-总额分配'!$D$20*I811/$I$838</f>
        <v>8268.1551932656257</v>
      </c>
      <c r="K811" s="9">
        <f t="shared" si="381"/>
        <v>875.7</v>
      </c>
      <c r="L811" s="67">
        <f>'高考-总额分配'!$D$21*K811/$K$838</f>
        <v>5787.6798430626277</v>
      </c>
      <c r="M811" s="67">
        <f t="shared" si="382"/>
        <v>14055.835036328253</v>
      </c>
    </row>
    <row r="812" spans="1:13" x14ac:dyDescent="0.15">
      <c r="A812" s="1" t="s">
        <v>98</v>
      </c>
      <c r="B812" s="62">
        <v>874.8</v>
      </c>
      <c r="D812" s="17"/>
      <c r="H812" s="9" t="s">
        <v>98</v>
      </c>
      <c r="I812" s="67">
        <f>VLOOKUP(H812,'高考-文化总分上线奖'!A$793:B$841,2,FALSE)</f>
        <v>213.24</v>
      </c>
      <c r="J812" s="67">
        <f>'高考-总额分配'!$D$20*I812/$I$838</f>
        <v>10423.917544117076</v>
      </c>
      <c r="K812" s="9">
        <f t="shared" si="381"/>
        <v>874.8</v>
      </c>
      <c r="L812" s="67">
        <f>'高考-总额分配'!$D$21*K812/$K$838</f>
        <v>5781.7315595651326</v>
      </c>
      <c r="M812" s="67">
        <f t="shared" si="382"/>
        <v>16205.649103682208</v>
      </c>
    </row>
    <row r="813" spans="1:13" x14ac:dyDescent="0.15">
      <c r="A813" s="1" t="s">
        <v>139</v>
      </c>
      <c r="B813" s="62">
        <v>27</v>
      </c>
      <c r="D813" s="17"/>
      <c r="H813" s="9" t="s">
        <v>139</v>
      </c>
      <c r="I813" s="67">
        <f>VLOOKUP(H813,'高考-文化总分上线奖'!A$793:B$841,2,FALSE)</f>
        <v>0</v>
      </c>
      <c r="J813" s="67">
        <f>'高考-总额分配'!$D$20*I813/$I$838</f>
        <v>0</v>
      </c>
      <c r="K813" s="9">
        <f t="shared" si="381"/>
        <v>27</v>
      </c>
      <c r="L813" s="67">
        <f>'高考-总额分配'!$D$21*K813/$K$838</f>
        <v>178.44850492484977</v>
      </c>
      <c r="M813" s="67">
        <f t="shared" si="382"/>
        <v>178.44850492484977</v>
      </c>
    </row>
    <row r="814" spans="1:13" x14ac:dyDescent="0.15">
      <c r="A814" s="1" t="s">
        <v>95</v>
      </c>
      <c r="B814" s="62">
        <v>118.8</v>
      </c>
      <c r="D814" s="17"/>
      <c r="H814" s="9" t="s">
        <v>95</v>
      </c>
      <c r="I814" s="67">
        <f>VLOOKUP(H814,'高考-文化总分上线奖'!A$793:B$841,2,FALSE)</f>
        <v>11.34</v>
      </c>
      <c r="J814" s="67">
        <f>'高考-总额分配'!$D$20*I814/$I$838</f>
        <v>554.33889021894402</v>
      </c>
      <c r="K814" s="9">
        <f t="shared" si="381"/>
        <v>118.8</v>
      </c>
      <c r="L814" s="67">
        <f>'高考-总额分配'!$D$21*K814/$K$838</f>
        <v>785.17342166933895</v>
      </c>
      <c r="M814" s="67">
        <f t="shared" si="382"/>
        <v>1339.512311888283</v>
      </c>
    </row>
    <row r="815" spans="1:13" x14ac:dyDescent="0.15">
      <c r="A815" s="1" t="s">
        <v>79</v>
      </c>
      <c r="B815" s="62">
        <v>54</v>
      </c>
      <c r="D815" s="17"/>
      <c r="H815" s="9" t="s">
        <v>79</v>
      </c>
      <c r="I815" s="67">
        <f>VLOOKUP(H815,'高考-文化总分上线奖'!A$793:B$841,2,FALSE)</f>
        <v>9.24</v>
      </c>
      <c r="J815" s="67">
        <f>'高考-总额分配'!$D$20*I815/$I$838</f>
        <v>451.68354017839891</v>
      </c>
      <c r="K815" s="9">
        <f t="shared" si="381"/>
        <v>54</v>
      </c>
      <c r="L815" s="67">
        <f>'高考-总额分配'!$D$21*K815/$K$838</f>
        <v>356.89700984969954</v>
      </c>
      <c r="M815" s="67">
        <f t="shared" si="382"/>
        <v>808.58055002809851</v>
      </c>
    </row>
    <row r="816" spans="1:13" x14ac:dyDescent="0.15">
      <c r="A816" s="1" t="s">
        <v>103</v>
      </c>
      <c r="B816" s="62">
        <v>78.3</v>
      </c>
      <c r="D816" s="17"/>
      <c r="H816" s="9" t="s">
        <v>103</v>
      </c>
      <c r="I816" s="67">
        <f>VLOOKUP(H816,'高考-文化总分上线奖'!A$793:B$841,2,FALSE)</f>
        <v>17.7</v>
      </c>
      <c r="J816" s="67">
        <f>'高考-总额分配'!$D$20*I816/$I$838</f>
        <v>865.23795034173804</v>
      </c>
      <c r="K816" s="9">
        <f t="shared" si="381"/>
        <v>78.3</v>
      </c>
      <c r="L816" s="67">
        <f>'高考-总额分配'!$D$21*K816/$K$838</f>
        <v>517.50066428206424</v>
      </c>
      <c r="M816" s="67">
        <f t="shared" si="382"/>
        <v>1382.7386146238023</v>
      </c>
    </row>
    <row r="817" spans="1:13" x14ac:dyDescent="0.15">
      <c r="A817" s="1" t="s">
        <v>84</v>
      </c>
      <c r="B817" s="62">
        <v>925.2</v>
      </c>
      <c r="D817" s="17"/>
      <c r="H817" s="9" t="s">
        <v>84</v>
      </c>
      <c r="I817" s="67">
        <f>VLOOKUP(H817,'高考-文化总分上线奖'!A$793:B$841,2,FALSE)</f>
        <v>156.84</v>
      </c>
      <c r="J817" s="67">
        <f>'高考-总额分配'!$D$20*I817/$I$838</f>
        <v>7666.8881430281472</v>
      </c>
      <c r="K817" s="9">
        <f t="shared" si="381"/>
        <v>925.2</v>
      </c>
      <c r="L817" s="67">
        <f>'高考-总额分配'!$D$21*K817/$K$838</f>
        <v>6114.8354354248522</v>
      </c>
      <c r="M817" s="67">
        <f t="shared" si="382"/>
        <v>13781.723578452998</v>
      </c>
    </row>
    <row r="818" spans="1:13" x14ac:dyDescent="0.15">
      <c r="A818" s="1" t="s">
        <v>91</v>
      </c>
      <c r="B818" s="62">
        <v>453.6</v>
      </c>
      <c r="D818" s="17"/>
      <c r="H818" s="9" t="s">
        <v>91</v>
      </c>
      <c r="I818" s="67">
        <f>VLOOKUP(H818,'高考-文化总分上线奖'!A$793:B$841,2,FALSE)</f>
        <v>51.06</v>
      </c>
      <c r="J818" s="67">
        <f>'高考-总额分配'!$D$20*I818/$I$838</f>
        <v>2495.9915109858275</v>
      </c>
      <c r="K818" s="9">
        <f t="shared" si="381"/>
        <v>453.6</v>
      </c>
      <c r="L818" s="67">
        <f>'高考-总额分配'!$D$21*K818/$K$838</f>
        <v>2997.9348827374761</v>
      </c>
      <c r="M818" s="67">
        <f t="shared" si="382"/>
        <v>5493.9263937233036</v>
      </c>
    </row>
    <row r="819" spans="1:13" x14ac:dyDescent="0.15">
      <c r="A819" s="1" t="s">
        <v>123</v>
      </c>
      <c r="B819" s="62">
        <v>104.4</v>
      </c>
      <c r="D819" s="17"/>
      <c r="H819" s="9" t="s">
        <v>123</v>
      </c>
      <c r="I819" s="67">
        <f>VLOOKUP(H819,'高考-文化总分上线奖'!A$793:B$841,2,FALSE)</f>
        <v>15.96</v>
      </c>
      <c r="J819" s="67">
        <f>'高考-总额分配'!$D$20*I819/$I$838</f>
        <v>780.1806603081435</v>
      </c>
      <c r="K819" s="9">
        <f t="shared" si="381"/>
        <v>104.4</v>
      </c>
      <c r="L819" s="67">
        <f>'高考-总额分配'!$D$21*K819/$K$838</f>
        <v>690.00088570941909</v>
      </c>
      <c r="M819" s="67">
        <f t="shared" si="382"/>
        <v>1470.1815460175626</v>
      </c>
    </row>
    <row r="820" spans="1:13" x14ac:dyDescent="0.15">
      <c r="A820" s="1" t="s">
        <v>82</v>
      </c>
      <c r="B820" s="62">
        <v>7.2</v>
      </c>
      <c r="D820" s="17"/>
      <c r="H820" s="9" t="s">
        <v>82</v>
      </c>
      <c r="I820" s="67">
        <f>VLOOKUP(H820,'高考-文化总分上线奖'!A$793:B$841,2,FALSE)</f>
        <v>-0.12</v>
      </c>
      <c r="J820" s="67">
        <f>'高考-总额分配'!$D$20*I820/$I$838</f>
        <v>-5.8660200023168683</v>
      </c>
      <c r="K820" s="9">
        <f t="shared" si="381"/>
        <v>7.2</v>
      </c>
      <c r="L820" s="67">
        <f>'高考-总额分配'!$D$21*K820/$K$838</f>
        <v>47.586267979959935</v>
      </c>
      <c r="M820" s="67">
        <f t="shared" si="382"/>
        <v>41.720247977643069</v>
      </c>
    </row>
    <row r="821" spans="1:13" x14ac:dyDescent="0.15">
      <c r="A821" s="1" t="s">
        <v>111</v>
      </c>
      <c r="B821" s="62">
        <v>36</v>
      </c>
      <c r="D821" s="17"/>
      <c r="H821" s="9" t="s">
        <v>111</v>
      </c>
      <c r="I821" s="67">
        <f>VLOOKUP(H821,'高考-文化总分上线奖'!A$793:B$841,2,FALSE)</f>
        <v>20.94</v>
      </c>
      <c r="J821" s="67">
        <f>'高考-总额分配'!$D$20*I821/$I$838</f>
        <v>1023.6204904042937</v>
      </c>
      <c r="K821" s="9">
        <f t="shared" si="381"/>
        <v>36</v>
      </c>
      <c r="L821" s="67">
        <f>'高考-总额分配'!$D$21*K821/$K$838</f>
        <v>237.9313398997997</v>
      </c>
      <c r="M821" s="67">
        <f t="shared" si="382"/>
        <v>1261.5518303040935</v>
      </c>
    </row>
    <row r="822" spans="1:13" x14ac:dyDescent="0.15">
      <c r="A822" s="1" t="s">
        <v>83</v>
      </c>
      <c r="B822" s="62">
        <v>846.9</v>
      </c>
      <c r="D822" s="17"/>
      <c r="H822" s="9" t="s">
        <v>83</v>
      </c>
      <c r="I822" s="67">
        <f>VLOOKUP(H822,'高考-文化总分上线奖'!A$793:B$841,2,FALSE)</f>
        <v>171.48</v>
      </c>
      <c r="J822" s="67">
        <f>'高考-总额分配'!$D$20*I822/$I$838</f>
        <v>8382.5425833108056</v>
      </c>
      <c r="K822" s="9">
        <f t="shared" si="381"/>
        <v>846.9</v>
      </c>
      <c r="L822" s="67">
        <f>'高考-总额分配'!$D$21*K822/$K$838</f>
        <v>5597.3347711427878</v>
      </c>
      <c r="M822" s="67">
        <f t="shared" si="382"/>
        <v>13979.877354453594</v>
      </c>
    </row>
    <row r="823" spans="1:13" x14ac:dyDescent="0.15">
      <c r="A823" s="1" t="s">
        <v>136</v>
      </c>
      <c r="B823" s="62">
        <v>324</v>
      </c>
      <c r="D823" s="17"/>
      <c r="H823" s="9" t="s">
        <v>136</v>
      </c>
      <c r="I823" s="67">
        <f>VLOOKUP(H823,'高考-文化总分上线奖'!A$793:B$841,2,FALSE)</f>
        <v>69.900000000000006</v>
      </c>
      <c r="J823" s="67">
        <f>'高考-总额分配'!$D$20*I823/$I$838</f>
        <v>3416.9566513495765</v>
      </c>
      <c r="K823" s="9">
        <f t="shared" si="381"/>
        <v>324</v>
      </c>
      <c r="L823" s="67">
        <f>'高考-总额分配'!$D$21*K823/$K$838</f>
        <v>2141.3820590981973</v>
      </c>
      <c r="M823" s="67">
        <f t="shared" si="382"/>
        <v>5558.3387104477733</v>
      </c>
    </row>
    <row r="824" spans="1:13" x14ac:dyDescent="0.15">
      <c r="A824" s="1" t="s">
        <v>73</v>
      </c>
      <c r="B824" s="62">
        <v>855</v>
      </c>
      <c r="D824" s="17"/>
      <c r="H824" s="9" t="s">
        <v>73</v>
      </c>
      <c r="I824" s="67">
        <f>VLOOKUP(H824,'高考-文化总分上线奖'!A$793:B$841,2,FALSE)</f>
        <v>178.02</v>
      </c>
      <c r="J824" s="67">
        <f>'高考-总额分配'!$D$20*I824/$I$838</f>
        <v>8702.2406734370743</v>
      </c>
      <c r="K824" s="9">
        <f t="shared" si="381"/>
        <v>855</v>
      </c>
      <c r="L824" s="67">
        <f>'高考-总额分配'!$D$21*K824/$K$838</f>
        <v>5650.8693226202422</v>
      </c>
      <c r="M824" s="67">
        <f t="shared" si="382"/>
        <v>14353.109996057316</v>
      </c>
    </row>
    <row r="825" spans="1:13" x14ac:dyDescent="0.15">
      <c r="A825" s="1" t="s">
        <v>107</v>
      </c>
      <c r="B825" s="62">
        <v>70.2</v>
      </c>
      <c r="D825" s="17"/>
      <c r="H825" s="9" t="s">
        <v>107</v>
      </c>
      <c r="I825" s="67">
        <f>VLOOKUP(H825,'高考-文化总分上线奖'!A$793:B$841,2,FALSE)</f>
        <v>11.52</v>
      </c>
      <c r="J825" s="67">
        <f>'高考-总额分配'!$D$20*I825/$I$838</f>
        <v>563.13792022241933</v>
      </c>
      <c r="K825" s="9">
        <f t="shared" si="381"/>
        <v>70.2</v>
      </c>
      <c r="L825" s="67">
        <f>'高考-总额分配'!$D$21*K825/$K$838</f>
        <v>463.96611280460939</v>
      </c>
      <c r="M825" s="67">
        <f t="shared" si="382"/>
        <v>1027.1040330270287</v>
      </c>
    </row>
    <row r="826" spans="1:13" x14ac:dyDescent="0.15">
      <c r="A826" s="1" t="s">
        <v>96</v>
      </c>
      <c r="B826" s="62">
        <v>829.8</v>
      </c>
      <c r="D826" s="17"/>
      <c r="H826" s="9" t="s">
        <v>96</v>
      </c>
      <c r="I826" s="67">
        <f>VLOOKUP(H826,'高考-文化总分上线奖'!A$793:B$841,2,FALSE)</f>
        <v>186.84</v>
      </c>
      <c r="J826" s="67">
        <f>'高考-总额分配'!$D$20*I826/$I$838</f>
        <v>9133.3931436073653</v>
      </c>
      <c r="K826" s="9">
        <f t="shared" si="381"/>
        <v>829.8</v>
      </c>
      <c r="L826" s="67">
        <f>'高考-总额分配'!$D$21*K826/$K$838</f>
        <v>5484.3173846903828</v>
      </c>
      <c r="M826" s="67">
        <f t="shared" si="382"/>
        <v>14617.710528297748</v>
      </c>
    </row>
    <row r="827" spans="1:13" x14ac:dyDescent="0.15">
      <c r="A827" s="1" t="s">
        <v>132</v>
      </c>
      <c r="B827" s="62">
        <v>13.5</v>
      </c>
      <c r="D827" s="17"/>
      <c r="H827" s="9" t="s">
        <v>132</v>
      </c>
      <c r="I827" s="67">
        <f>VLOOKUP(H827,'高考-文化总分上线奖'!A$793:B$841,2,FALSE)</f>
        <v>-0.63</v>
      </c>
      <c r="J827" s="67">
        <f>'高考-总额分配'!$D$20*I827/$I$838</f>
        <v>-30.79660501216356</v>
      </c>
      <c r="K827" s="9">
        <f t="shared" si="381"/>
        <v>13.5</v>
      </c>
      <c r="L827" s="67">
        <f>'高考-总额分配'!$D$21*K827/$K$838</f>
        <v>89.224252462424886</v>
      </c>
      <c r="M827" s="67">
        <f t="shared" si="382"/>
        <v>58.427647450261325</v>
      </c>
    </row>
    <row r="828" spans="1:13" x14ac:dyDescent="0.15">
      <c r="A828" s="1" t="s">
        <v>76</v>
      </c>
      <c r="B828" s="62">
        <v>443.7</v>
      </c>
      <c r="D828" s="17"/>
      <c r="H828" s="2" t="s">
        <v>76</v>
      </c>
      <c r="I828" s="67">
        <f>VLOOKUP(H828,'高考-文化总分上线奖'!A$793:B$841,2,FALSE)</f>
        <v>82.8</v>
      </c>
      <c r="J828" s="67">
        <f>'高考-总额分配'!$D$20*I828/$I$838</f>
        <v>4047.553801598639</v>
      </c>
      <c r="K828" s="9">
        <f t="shared" si="381"/>
        <v>443.7</v>
      </c>
      <c r="L828" s="67">
        <f>'高考-总额分配'!$D$21*K828/$K$838</f>
        <v>2932.5037642650309</v>
      </c>
      <c r="M828" s="67">
        <f t="shared" si="382"/>
        <v>6980.0575658636699</v>
      </c>
    </row>
    <row r="829" spans="1:13" x14ac:dyDescent="0.15">
      <c r="A829" s="1" t="s">
        <v>74</v>
      </c>
      <c r="B829" s="62">
        <v>297.89999999999998</v>
      </c>
      <c r="D829" s="17"/>
      <c r="H829" s="9" t="s">
        <v>74</v>
      </c>
      <c r="I829" s="67">
        <f>VLOOKUP(H829,'高考-文化总分上线奖'!A$793:B$841,2,FALSE)</f>
        <v>37.14</v>
      </c>
      <c r="J829" s="67">
        <f>'高考-总额分配'!$D$20*I829/$I$838</f>
        <v>1815.533190717071</v>
      </c>
      <c r="K829" s="9">
        <f t="shared" si="381"/>
        <v>297.89999999999998</v>
      </c>
      <c r="L829" s="67">
        <f>'高考-总额分配'!$D$21*K829/$K$838</f>
        <v>1968.8818376708421</v>
      </c>
      <c r="M829" s="67">
        <f t="shared" si="382"/>
        <v>3784.415028387913</v>
      </c>
    </row>
    <row r="830" spans="1:13" x14ac:dyDescent="0.15">
      <c r="A830" s="1" t="s">
        <v>90</v>
      </c>
      <c r="B830" s="62">
        <v>72</v>
      </c>
      <c r="D830" s="17"/>
      <c r="H830" s="9" t="s">
        <v>90</v>
      </c>
      <c r="I830" s="67">
        <f>VLOOKUP(H830,'高考-文化总分上线奖'!A$793:B$841,2,FALSE)</f>
        <v>2.94</v>
      </c>
      <c r="J830" s="67">
        <f>'高考-总额分配'!$D$20*I830/$I$838</f>
        <v>143.71749005676327</v>
      </c>
      <c r="K830" s="9">
        <f t="shared" si="381"/>
        <v>72</v>
      </c>
      <c r="L830" s="67">
        <f>'高考-总额分配'!$D$21*K830/$K$838</f>
        <v>475.86267979959939</v>
      </c>
      <c r="M830" s="67">
        <f t="shared" si="382"/>
        <v>619.58016985636266</v>
      </c>
    </row>
    <row r="831" spans="1:13" x14ac:dyDescent="0.15">
      <c r="A831" s="1" t="s">
        <v>121</v>
      </c>
      <c r="B831" s="62">
        <v>718.2</v>
      </c>
      <c r="D831" s="17"/>
      <c r="H831" s="9" t="s">
        <v>121</v>
      </c>
      <c r="I831" s="67">
        <f>VLOOKUP(H831,'高考-文化总分上线奖'!A$793:B$841,2,FALSE)</f>
        <v>194.1</v>
      </c>
      <c r="J831" s="67">
        <f>'高考-总额分配'!$D$20*I831/$I$838</f>
        <v>9488.2873537475352</v>
      </c>
      <c r="K831" s="9">
        <f t="shared" si="381"/>
        <v>718.2</v>
      </c>
      <c r="L831" s="67">
        <f>'高考-总额分配'!$D$21*K831/$K$838</f>
        <v>4746.7302310010036</v>
      </c>
      <c r="M831" s="67">
        <f t="shared" si="382"/>
        <v>14235.017584748539</v>
      </c>
    </row>
    <row r="832" spans="1:13" x14ac:dyDescent="0.15">
      <c r="A832" s="1" t="s">
        <v>94</v>
      </c>
      <c r="B832" s="62">
        <v>976.5</v>
      </c>
      <c r="D832" s="17"/>
      <c r="H832" s="9" t="s">
        <v>94</v>
      </c>
      <c r="I832" s="67">
        <f>VLOOKUP(H832,'高考-文化总分上线奖'!A$793:B$841,2,FALSE)</f>
        <v>177.72</v>
      </c>
      <c r="J832" s="67">
        <f>'高考-总额分配'!$D$20*I832/$I$838</f>
        <v>8687.575623431283</v>
      </c>
      <c r="K832" s="9">
        <f t="shared" si="381"/>
        <v>976.5</v>
      </c>
      <c r="L832" s="67">
        <f>'高考-总额分配'!$D$21*K832/$K$838</f>
        <v>6453.8875947820661</v>
      </c>
      <c r="M832" s="67">
        <f t="shared" si="382"/>
        <v>15141.46321821335</v>
      </c>
    </row>
    <row r="833" spans="1:13" x14ac:dyDescent="0.15">
      <c r="A833" s="1" t="s">
        <v>81</v>
      </c>
      <c r="B833" s="62">
        <v>716.4</v>
      </c>
      <c r="D833" s="17"/>
      <c r="H833" s="9" t="s">
        <v>81</v>
      </c>
      <c r="I833" s="67">
        <f>VLOOKUP(H833,'高考-文化总分上线奖'!A$793:B$841,2,FALSE)</f>
        <v>196.14</v>
      </c>
      <c r="J833" s="67">
        <f>'高考-总额分配'!$D$20*I833/$I$838</f>
        <v>9588.0096937869203</v>
      </c>
      <c r="K833" s="9">
        <f t="shared" si="381"/>
        <v>716.4</v>
      </c>
      <c r="L833" s="67">
        <f>'高考-总额分配'!$D$21*K833/$K$838</f>
        <v>4734.8336640060143</v>
      </c>
      <c r="M833" s="67">
        <f t="shared" si="382"/>
        <v>14322.843357792935</v>
      </c>
    </row>
    <row r="834" spans="1:13" x14ac:dyDescent="0.15">
      <c r="A834" s="1" t="s">
        <v>99</v>
      </c>
      <c r="B834" s="62">
        <v>81</v>
      </c>
      <c r="D834" s="17"/>
      <c r="H834" s="9" t="s">
        <v>99</v>
      </c>
      <c r="I834" s="67">
        <f>VLOOKUP(H834,'高考-文化总分上线奖'!A$793:B$841,2,FALSE)</f>
        <v>-14.7</v>
      </c>
      <c r="J834" s="67">
        <f>'高考-总额分配'!$D$20*I834/$I$838</f>
        <v>-718.58745028381634</v>
      </c>
      <c r="K834" s="9">
        <f t="shared" si="381"/>
        <v>81</v>
      </c>
      <c r="L834" s="67">
        <f>'高考-总额分配'!$D$21*K834/$K$838</f>
        <v>535.34551477454932</v>
      </c>
      <c r="M834" s="67">
        <f t="shared" si="382"/>
        <v>-183.24193550926702</v>
      </c>
    </row>
    <row r="835" spans="1:13" x14ac:dyDescent="0.15">
      <c r="A835" s="1" t="s">
        <v>77</v>
      </c>
      <c r="B835" s="62">
        <v>394.2</v>
      </c>
      <c r="D835" s="17"/>
      <c r="H835" s="9" t="s">
        <v>77</v>
      </c>
      <c r="I835" s="67">
        <f>VLOOKUP(H835,'高考-文化总分上线奖'!A$793:B$841,2,FALSE)</f>
        <v>106.8</v>
      </c>
      <c r="J835" s="67">
        <f>'高考-总额分配'!$D$20*I835/$I$838</f>
        <v>5220.7578020620122</v>
      </c>
      <c r="K835" s="9">
        <f t="shared" si="381"/>
        <v>394.2</v>
      </c>
      <c r="L835" s="67">
        <f>'高考-总额分配'!$D$21*K835/$K$838</f>
        <v>2605.3481719028064</v>
      </c>
      <c r="M835" s="67">
        <f t="shared" si="382"/>
        <v>7826.105973964819</v>
      </c>
    </row>
    <row r="836" spans="1:13" x14ac:dyDescent="0.15">
      <c r="A836" s="1" t="s">
        <v>80</v>
      </c>
      <c r="B836" s="62">
        <v>37.799999999999997</v>
      </c>
      <c r="D836" s="17"/>
      <c r="H836" s="9" t="s">
        <v>80</v>
      </c>
      <c r="I836" s="67">
        <f>VLOOKUP(H836,'高考-文化总分上线奖'!A$793:B$841,2,FALSE)</f>
        <v>5.94</v>
      </c>
      <c r="J836" s="67">
        <f>'高考-总额分配'!$D$20*I836/$I$838</f>
        <v>290.36799011468503</v>
      </c>
      <c r="K836" s="9">
        <f t="shared" si="381"/>
        <v>37.799999999999997</v>
      </c>
      <c r="L836" s="67">
        <f>'高考-总额分配'!$D$21*K836/$K$838</f>
        <v>249.82790689478966</v>
      </c>
      <c r="M836" s="67">
        <f t="shared" si="382"/>
        <v>540.19589700947472</v>
      </c>
    </row>
    <row r="837" spans="1:13" x14ac:dyDescent="0.15">
      <c r="A837" s="1" t="s">
        <v>85</v>
      </c>
      <c r="B837" s="62">
        <v>941.4</v>
      </c>
      <c r="D837" s="17"/>
      <c r="H837" s="9" t="s">
        <v>85</v>
      </c>
      <c r="I837" s="67">
        <f>VLOOKUP(H837,'高考-文化总分上线奖'!A$793:B$841,2,FALSE)</f>
        <v>199.56</v>
      </c>
      <c r="J837" s="67">
        <f>'高考-总额分配'!$D$20*I837/$I$838</f>
        <v>9755.191263852952</v>
      </c>
      <c r="K837" s="9">
        <f t="shared" si="381"/>
        <v>941.4</v>
      </c>
      <c r="L837" s="68">
        <f>'高考-总额分配'!$D$21*K837/$K$838</f>
        <v>6221.9045383797611</v>
      </c>
      <c r="M837" s="67">
        <f t="shared" si="382"/>
        <v>15977.095802232714</v>
      </c>
    </row>
    <row r="838" spans="1:13" ht="28.5" customHeight="1" x14ac:dyDescent="0.15">
      <c r="A838" s="1" t="s">
        <v>1279</v>
      </c>
      <c r="B838" s="62">
        <v>16686</v>
      </c>
      <c r="D838" s="17"/>
      <c r="H838" s="12" t="s">
        <v>1289</v>
      </c>
      <c r="I838" s="17">
        <f>SUM(I789:I837)</f>
        <v>3384.0000000000009</v>
      </c>
      <c r="J838" s="17">
        <f t="shared" ref="J838:M838" si="383">SUM(J789:J837)</f>
        <v>165421.76406533571</v>
      </c>
      <c r="K838" s="17">
        <f t="shared" si="383"/>
        <v>16686.000000000004</v>
      </c>
      <c r="L838" s="17">
        <f t="shared" si="383"/>
        <v>110281.17604355716</v>
      </c>
      <c r="M838" s="17">
        <f t="shared" si="383"/>
        <v>275702.94010889292</v>
      </c>
    </row>
  </sheetData>
  <sheetProtection password="CF7A" sheet="1" objects="1" scenarios="1"/>
  <protectedRanges>
    <protectedRange password="C7BF" sqref="B567 B533:B545 B553:B554 B82:B86" name="区域2"/>
    <protectedRange password="C7BF" sqref="A567 A533:A545 A553:A554 A82:A86" name="区域2_1"/>
  </protectedRanges>
  <mergeCells count="44">
    <mergeCell ref="U1:AG1"/>
    <mergeCell ref="AH1:AT1"/>
    <mergeCell ref="AU1:BG1"/>
    <mergeCell ref="BH1:BT1"/>
    <mergeCell ref="BU1:CG1"/>
    <mergeCell ref="CH1:CT1"/>
    <mergeCell ref="V2:W2"/>
    <mergeCell ref="X2:Y2"/>
    <mergeCell ref="Z2:AA2"/>
    <mergeCell ref="AB2:AC2"/>
    <mergeCell ref="AD2:AE2"/>
    <mergeCell ref="AF2:AG2"/>
    <mergeCell ref="AI2:AJ2"/>
    <mergeCell ref="AK2:AL2"/>
    <mergeCell ref="AM2:AN2"/>
    <mergeCell ref="AO2:AP2"/>
    <mergeCell ref="AQ2:AR2"/>
    <mergeCell ref="AS2:AT2"/>
    <mergeCell ref="AV2:AW2"/>
    <mergeCell ref="AX2:AY2"/>
    <mergeCell ref="AZ2:BA2"/>
    <mergeCell ref="BS2:BT2"/>
    <mergeCell ref="BV2:BW2"/>
    <mergeCell ref="BB2:BC2"/>
    <mergeCell ref="BD2:BE2"/>
    <mergeCell ref="BF2:BG2"/>
    <mergeCell ref="BI2:BJ2"/>
    <mergeCell ref="BK2:BL2"/>
    <mergeCell ref="CS2:CT2"/>
    <mergeCell ref="G1:M2"/>
    <mergeCell ref="O1:T2"/>
    <mergeCell ref="CI2:CJ2"/>
    <mergeCell ref="CK2:CL2"/>
    <mergeCell ref="CM2:CN2"/>
    <mergeCell ref="CO2:CP2"/>
    <mergeCell ref="CQ2:CR2"/>
    <mergeCell ref="BX2:BY2"/>
    <mergeCell ref="BZ2:CA2"/>
    <mergeCell ref="CB2:CC2"/>
    <mergeCell ref="CD2:CE2"/>
    <mergeCell ref="CF2:CG2"/>
    <mergeCell ref="BM2:BN2"/>
    <mergeCell ref="BO2:BP2"/>
    <mergeCell ref="BQ2:BR2"/>
  </mergeCells>
  <phoneticPr fontId="3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348"/>
  <sheetViews>
    <sheetView tabSelected="1" zoomScale="90" zoomScaleNormal="90" workbookViewId="0">
      <pane xSplit="2" ySplit="2" topLeftCell="C3" activePane="bottomRight" state="frozen"/>
      <selection pane="topRight"/>
      <selection pane="bottomLeft"/>
      <selection pane="bottomRight" activeCell="K20" sqref="K20"/>
    </sheetView>
  </sheetViews>
  <sheetFormatPr defaultColWidth="9" defaultRowHeight="13.5" x14ac:dyDescent="0.15"/>
  <cols>
    <col min="1" max="1" width="8.875" style="1"/>
    <col min="2" max="2" width="12.75" style="1"/>
    <col min="3" max="3" width="12.75" style="1" customWidth="1"/>
    <col min="4" max="4" width="7.5" style="1" customWidth="1"/>
    <col min="5" max="5" width="11.375" style="1" customWidth="1"/>
    <col min="6" max="6" width="7.5" style="1" customWidth="1"/>
    <col min="7" max="7" width="9.5" style="1" customWidth="1"/>
    <col min="8" max="8" width="8.375" style="1" customWidth="1"/>
    <col min="9" max="9" width="7.375" style="1" customWidth="1"/>
    <col min="10" max="10" width="7.625" style="1" customWidth="1"/>
    <col min="11" max="11" width="12.625" style="1" customWidth="1"/>
    <col min="12" max="12" width="7.125" style="1" customWidth="1"/>
    <col min="13" max="13" width="11.375" style="1" customWidth="1"/>
    <col min="14" max="14" width="5.875" style="1" customWidth="1"/>
    <col min="15" max="15" width="11.375" style="1" customWidth="1"/>
    <col min="16" max="16" width="7.25" style="1" customWidth="1"/>
    <col min="17" max="17" width="11.375" style="1" customWidth="1"/>
    <col min="18" max="18" width="7.25" style="1" customWidth="1"/>
    <col min="19" max="19" width="12.75" style="1" customWidth="1"/>
    <col min="20" max="20" width="11.375" style="1" customWidth="1"/>
    <col min="21" max="21" width="12.75" style="1" customWidth="1"/>
    <col min="22" max="22" width="11.375" style="1" customWidth="1"/>
    <col min="23" max="23" width="7.5" style="1" customWidth="1"/>
    <col min="24" max="24" width="11.375" style="1" customWidth="1"/>
    <col min="25" max="25" width="7" style="1" customWidth="1"/>
    <col min="26" max="26" width="11.375" style="1" customWidth="1"/>
    <col min="27" max="27" width="7.75" style="1" customWidth="1"/>
    <col min="28" max="28" width="11.375" style="1" customWidth="1"/>
    <col min="29" max="29" width="6.125" style="1" customWidth="1"/>
    <col min="30" max="30" width="11.375" style="1" customWidth="1"/>
    <col min="31" max="31" width="6.625" style="1" customWidth="1"/>
    <col min="32" max="32" width="11.375" style="1" customWidth="1"/>
    <col min="33" max="33" width="7.625" style="1" customWidth="1"/>
    <col min="34" max="34" width="13.5" style="1" customWidth="1"/>
    <col min="35" max="35" width="11.375" style="1" customWidth="1"/>
    <col min="36" max="36" width="12.75" style="1" customWidth="1"/>
    <col min="37" max="37" width="11.375" style="1" customWidth="1"/>
    <col min="38" max="38" width="12.75" style="1" customWidth="1"/>
    <col min="39" max="39" width="11.375" style="1" customWidth="1"/>
    <col min="40" max="40" width="12.75" style="1" customWidth="1"/>
    <col min="41" max="41" width="11.375" style="1" customWidth="1"/>
    <col min="42" max="42" width="12.75" style="1" customWidth="1"/>
    <col min="43" max="43" width="11.375" style="1" customWidth="1"/>
    <col min="44" max="44" width="12.75" style="1" customWidth="1"/>
    <col min="45" max="45" width="11.375" style="1" customWidth="1"/>
    <col min="46" max="46" width="12.75" style="1" customWidth="1"/>
    <col min="47" max="47" width="11.375" style="1" customWidth="1"/>
    <col min="48" max="48" width="12.75" style="1" customWidth="1"/>
    <col min="49" max="49" width="12.25" style="1" customWidth="1"/>
    <col min="50" max="50" width="11.375" style="1" customWidth="1"/>
    <col min="51" max="51" width="12.75" style="1"/>
    <col min="52" max="52" width="11.375" style="1"/>
    <col min="53" max="53" width="12.75" style="1"/>
    <col min="54" max="54" width="11.375" style="1"/>
    <col min="55" max="55" width="12.75" style="1" customWidth="1"/>
    <col min="56" max="56" width="11.375" style="1" customWidth="1"/>
    <col min="57" max="57" width="12.75" style="1" customWidth="1"/>
    <col min="58" max="58" width="11.375" style="1" customWidth="1"/>
    <col min="59" max="59" width="12.75" style="1" customWidth="1"/>
    <col min="60" max="60" width="11.375" style="1" customWidth="1"/>
    <col min="61" max="61" width="12.75" style="1" customWidth="1"/>
    <col min="62" max="62" width="11.375" style="1" customWidth="1"/>
    <col min="63" max="63" width="12.75" style="1" customWidth="1"/>
    <col min="64" max="64" width="12.125" style="1" customWidth="1"/>
    <col min="65" max="65" width="11.375" style="1" customWidth="1"/>
    <col min="66" max="66" width="12.75" style="1" customWidth="1"/>
    <col min="67" max="67" width="11.375" style="1" customWidth="1"/>
    <col min="68" max="68" width="12.75" style="1" customWidth="1"/>
    <col min="69" max="69" width="11.375" style="1" customWidth="1"/>
    <col min="70" max="70" width="12.75" style="1" customWidth="1"/>
    <col min="71" max="71" width="11.375" style="1" customWidth="1"/>
    <col min="72" max="72" width="12.75" style="1" customWidth="1"/>
    <col min="73" max="73" width="11.375" style="1" customWidth="1"/>
    <col min="74" max="74" width="6" style="1" customWidth="1"/>
    <col min="75" max="75" width="11.375" style="1" customWidth="1"/>
    <col min="76" max="76" width="6.5" style="1" customWidth="1"/>
    <col min="77" max="77" width="11.375" style="1" customWidth="1"/>
    <col min="78" max="78" width="5.375" style="1" customWidth="1"/>
    <col min="79" max="79" width="13.125" style="1" customWidth="1"/>
    <col min="80" max="80" width="11.375" style="1" customWidth="1"/>
    <col min="81" max="81" width="5.375" style="1" customWidth="1"/>
    <col min="82" max="82" width="12.625" style="1"/>
    <col min="83" max="83" width="5.75" style="1" customWidth="1"/>
    <col min="84" max="84" width="11.375" style="1"/>
    <col min="85" max="85" width="5.75" style="1" customWidth="1"/>
    <col min="86" max="86" width="11.375" style="1"/>
    <col min="87" max="87" width="7.75" style="1" customWidth="1"/>
    <col min="88" max="88" width="11.375" style="1"/>
    <col min="89" max="89" width="5.375" style="1" customWidth="1"/>
    <col min="90" max="90" width="11.375" style="1"/>
    <col min="91" max="91" width="5.125" style="1" customWidth="1"/>
    <col min="92" max="92" width="11.375" style="1"/>
    <col min="93" max="93" width="5.125" style="1" customWidth="1"/>
    <col min="94" max="16384" width="9" style="1"/>
  </cols>
  <sheetData>
    <row r="1" spans="1:93" x14ac:dyDescent="0.15">
      <c r="A1" s="2"/>
      <c r="B1" s="2"/>
      <c r="C1" s="2"/>
      <c r="D1" s="225" t="s">
        <v>1290</v>
      </c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 t="s">
        <v>1291</v>
      </c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 t="s">
        <v>1292</v>
      </c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 t="s">
        <v>1293</v>
      </c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 t="s">
        <v>1294</v>
      </c>
      <c r="BM1" s="225"/>
      <c r="BN1" s="225"/>
      <c r="BO1" s="225"/>
      <c r="BP1" s="225"/>
      <c r="BQ1" s="225"/>
      <c r="BR1" s="225"/>
      <c r="BS1" s="225"/>
      <c r="BT1" s="225"/>
      <c r="BU1" s="225"/>
      <c r="BV1" s="225"/>
      <c r="BW1" s="225"/>
      <c r="BX1" s="225"/>
      <c r="BY1" s="225"/>
      <c r="BZ1" s="225"/>
      <c r="CA1" s="225" t="s">
        <v>1295</v>
      </c>
      <c r="CB1" s="225"/>
      <c r="CC1" s="225"/>
      <c r="CD1" s="225"/>
      <c r="CE1" s="225"/>
      <c r="CF1" s="225"/>
      <c r="CG1" s="225"/>
      <c r="CH1" s="225"/>
      <c r="CI1" s="225"/>
      <c r="CJ1" s="225"/>
      <c r="CK1" s="225"/>
      <c r="CL1" s="225"/>
      <c r="CM1" s="225"/>
      <c r="CN1" s="225"/>
      <c r="CO1" s="225"/>
    </row>
    <row r="2" spans="1:93" x14ac:dyDescent="0.15">
      <c r="C2" s="4"/>
      <c r="D2" s="247" t="s">
        <v>1296</v>
      </c>
      <c r="E2" s="248"/>
      <c r="F2" s="249"/>
      <c r="G2" s="225" t="s">
        <v>44</v>
      </c>
      <c r="H2" s="225"/>
      <c r="I2" s="225" t="s">
        <v>45</v>
      </c>
      <c r="J2" s="225"/>
      <c r="K2" s="225" t="s">
        <v>46</v>
      </c>
      <c r="L2" s="225"/>
      <c r="M2" s="225" t="s">
        <v>47</v>
      </c>
      <c r="N2" s="225"/>
      <c r="O2" s="225" t="s">
        <v>48</v>
      </c>
      <c r="P2" s="225"/>
      <c r="Q2" s="225" t="s">
        <v>49</v>
      </c>
      <c r="R2" s="225"/>
      <c r="S2" s="247" t="s">
        <v>1296</v>
      </c>
      <c r="T2" s="248"/>
      <c r="U2" s="249"/>
      <c r="V2" s="225" t="s">
        <v>44</v>
      </c>
      <c r="W2" s="225"/>
      <c r="X2" s="225" t="s">
        <v>45</v>
      </c>
      <c r="Y2" s="225"/>
      <c r="Z2" s="225" t="s">
        <v>46</v>
      </c>
      <c r="AA2" s="225"/>
      <c r="AB2" s="225" t="s">
        <v>47</v>
      </c>
      <c r="AC2" s="225"/>
      <c r="AD2" s="225" t="s">
        <v>48</v>
      </c>
      <c r="AE2" s="225"/>
      <c r="AF2" s="225" t="s">
        <v>49</v>
      </c>
      <c r="AG2" s="225"/>
      <c r="AH2" s="247" t="s">
        <v>1296</v>
      </c>
      <c r="AI2" s="248"/>
      <c r="AJ2" s="249"/>
      <c r="AK2" s="225" t="s">
        <v>44</v>
      </c>
      <c r="AL2" s="225"/>
      <c r="AM2" s="225" t="s">
        <v>45</v>
      </c>
      <c r="AN2" s="225"/>
      <c r="AO2" s="225" t="s">
        <v>46</v>
      </c>
      <c r="AP2" s="225"/>
      <c r="AQ2" s="225" t="s">
        <v>92</v>
      </c>
      <c r="AR2" s="225"/>
      <c r="AS2" s="225" t="s">
        <v>97</v>
      </c>
      <c r="AT2" s="225"/>
      <c r="AU2" s="225" t="s">
        <v>101</v>
      </c>
      <c r="AV2" s="225"/>
      <c r="AW2" s="247" t="s">
        <v>1296</v>
      </c>
      <c r="AX2" s="248"/>
      <c r="AY2" s="249"/>
      <c r="AZ2" s="225" t="s">
        <v>44</v>
      </c>
      <c r="BA2" s="225"/>
      <c r="BB2" s="225" t="s">
        <v>45</v>
      </c>
      <c r="BC2" s="225"/>
      <c r="BD2" s="225" t="s">
        <v>46</v>
      </c>
      <c r="BE2" s="225"/>
      <c r="BF2" s="225" t="s">
        <v>47</v>
      </c>
      <c r="BG2" s="225"/>
      <c r="BH2" s="225" t="s">
        <v>48</v>
      </c>
      <c r="BI2" s="225"/>
      <c r="BJ2" s="225" t="s">
        <v>49</v>
      </c>
      <c r="BK2" s="225"/>
      <c r="BL2" s="247" t="s">
        <v>1296</v>
      </c>
      <c r="BM2" s="248"/>
      <c r="BN2" s="249"/>
      <c r="BO2" s="225" t="s">
        <v>44</v>
      </c>
      <c r="BP2" s="225"/>
      <c r="BQ2" s="225" t="s">
        <v>45</v>
      </c>
      <c r="BR2" s="225"/>
      <c r="BS2" s="225" t="s">
        <v>46</v>
      </c>
      <c r="BT2" s="225"/>
      <c r="BU2" s="225" t="s">
        <v>47</v>
      </c>
      <c r="BV2" s="225"/>
      <c r="BW2" s="225" t="s">
        <v>48</v>
      </c>
      <c r="BX2" s="225"/>
      <c r="BY2" s="225" t="s">
        <v>49</v>
      </c>
      <c r="BZ2" s="225"/>
      <c r="CA2" s="244" t="s">
        <v>1296</v>
      </c>
      <c r="CB2" s="245"/>
      <c r="CC2" s="246"/>
      <c r="CD2" s="225" t="s">
        <v>44</v>
      </c>
      <c r="CE2" s="225"/>
      <c r="CF2" s="225" t="s">
        <v>45</v>
      </c>
      <c r="CG2" s="225"/>
      <c r="CH2" s="225" t="s">
        <v>46</v>
      </c>
      <c r="CI2" s="225"/>
      <c r="CJ2" s="225" t="s">
        <v>47</v>
      </c>
      <c r="CK2" s="225"/>
      <c r="CL2" s="225" t="s">
        <v>48</v>
      </c>
      <c r="CM2" s="225"/>
      <c r="CN2" s="225" t="s">
        <v>49</v>
      </c>
      <c r="CO2" s="225"/>
    </row>
    <row r="3" spans="1:93" x14ac:dyDescent="0.15">
      <c r="A3" s="2" t="s">
        <v>56</v>
      </c>
      <c r="B3" s="2" t="s">
        <v>157</v>
      </c>
      <c r="C3" s="4" t="s">
        <v>1297</v>
      </c>
      <c r="D3" s="4" t="s">
        <v>156</v>
      </c>
      <c r="E3" s="6" t="s">
        <v>56</v>
      </c>
      <c r="F3" s="7" t="s">
        <v>1298</v>
      </c>
      <c r="G3" s="6" t="s">
        <v>56</v>
      </c>
      <c r="H3" s="7" t="s">
        <v>1298</v>
      </c>
      <c r="I3" s="6" t="s">
        <v>56</v>
      </c>
      <c r="J3" s="7" t="s">
        <v>1298</v>
      </c>
      <c r="K3" s="6" t="s">
        <v>56</v>
      </c>
      <c r="L3" s="7" t="s">
        <v>1298</v>
      </c>
      <c r="M3" s="6" t="s">
        <v>56</v>
      </c>
      <c r="N3" s="7" t="s">
        <v>1298</v>
      </c>
      <c r="O3" s="6" t="s">
        <v>56</v>
      </c>
      <c r="P3" s="7" t="s">
        <v>1298</v>
      </c>
      <c r="Q3" s="6" t="s">
        <v>56</v>
      </c>
      <c r="R3" s="7" t="s">
        <v>1298</v>
      </c>
      <c r="S3" s="5"/>
      <c r="T3" s="6" t="s">
        <v>56</v>
      </c>
      <c r="U3" s="7" t="s">
        <v>1298</v>
      </c>
      <c r="V3" s="6" t="s">
        <v>56</v>
      </c>
      <c r="W3" s="7" t="s">
        <v>1298</v>
      </c>
      <c r="X3" s="6" t="s">
        <v>56</v>
      </c>
      <c r="Y3" s="7" t="s">
        <v>1298</v>
      </c>
      <c r="Z3" s="6" t="s">
        <v>56</v>
      </c>
      <c r="AA3" s="7" t="s">
        <v>1298</v>
      </c>
      <c r="AB3" s="6" t="s">
        <v>56</v>
      </c>
      <c r="AC3" s="7" t="s">
        <v>1298</v>
      </c>
      <c r="AD3" s="6" t="s">
        <v>56</v>
      </c>
      <c r="AE3" s="7" t="s">
        <v>1298</v>
      </c>
      <c r="AF3" s="6" t="s">
        <v>56</v>
      </c>
      <c r="AG3" s="7" t="s">
        <v>1298</v>
      </c>
      <c r="AH3" s="5"/>
      <c r="AI3" s="6" t="s">
        <v>56</v>
      </c>
      <c r="AJ3" s="7" t="s">
        <v>1298</v>
      </c>
      <c r="AK3" s="6" t="s">
        <v>56</v>
      </c>
      <c r="AL3" s="7" t="s">
        <v>1298</v>
      </c>
      <c r="AM3" s="6" t="s">
        <v>56</v>
      </c>
      <c r="AN3" s="7" t="s">
        <v>1298</v>
      </c>
      <c r="AO3" s="6" t="s">
        <v>56</v>
      </c>
      <c r="AP3" s="7" t="s">
        <v>1298</v>
      </c>
      <c r="AQ3" s="6" t="s">
        <v>56</v>
      </c>
      <c r="AR3" s="7" t="s">
        <v>1298</v>
      </c>
      <c r="AS3" s="6" t="s">
        <v>56</v>
      </c>
      <c r="AT3" s="7" t="s">
        <v>1298</v>
      </c>
      <c r="AU3" s="6" t="s">
        <v>56</v>
      </c>
      <c r="AV3" s="7" t="s">
        <v>1298</v>
      </c>
      <c r="AW3" s="5"/>
      <c r="AX3" s="6" t="s">
        <v>56</v>
      </c>
      <c r="AY3" s="7" t="s">
        <v>1298</v>
      </c>
      <c r="AZ3" s="6" t="s">
        <v>56</v>
      </c>
      <c r="BA3" s="7" t="s">
        <v>1298</v>
      </c>
      <c r="BB3" s="6" t="s">
        <v>56</v>
      </c>
      <c r="BC3" s="7" t="s">
        <v>1298</v>
      </c>
      <c r="BD3" s="6" t="s">
        <v>56</v>
      </c>
      <c r="BE3" s="7" t="s">
        <v>1298</v>
      </c>
      <c r="BF3" s="6" t="s">
        <v>56</v>
      </c>
      <c r="BG3" s="7" t="s">
        <v>1298</v>
      </c>
      <c r="BH3" s="6" t="s">
        <v>56</v>
      </c>
      <c r="BI3" s="7" t="s">
        <v>1298</v>
      </c>
      <c r="BJ3" s="6" t="s">
        <v>56</v>
      </c>
      <c r="BK3" s="7" t="s">
        <v>1298</v>
      </c>
      <c r="BL3" s="5"/>
      <c r="BM3" s="6" t="s">
        <v>56</v>
      </c>
      <c r="BN3" s="7" t="s">
        <v>1298</v>
      </c>
      <c r="BO3" s="6" t="s">
        <v>56</v>
      </c>
      <c r="BP3" s="7" t="s">
        <v>1298</v>
      </c>
      <c r="BQ3" s="6" t="s">
        <v>56</v>
      </c>
      <c r="BR3" s="7" t="s">
        <v>1298</v>
      </c>
      <c r="BS3" s="6" t="s">
        <v>56</v>
      </c>
      <c r="BT3" s="7" t="s">
        <v>1298</v>
      </c>
      <c r="BU3" s="6" t="s">
        <v>56</v>
      </c>
      <c r="BV3" s="7" t="s">
        <v>1298</v>
      </c>
      <c r="BW3" s="6" t="s">
        <v>56</v>
      </c>
      <c r="BX3" s="7" t="s">
        <v>1298</v>
      </c>
      <c r="BY3" s="6" t="s">
        <v>56</v>
      </c>
      <c r="BZ3" s="7" t="s">
        <v>1298</v>
      </c>
      <c r="CA3" s="14"/>
      <c r="CB3" s="6" t="s">
        <v>56</v>
      </c>
      <c r="CC3" s="7" t="s">
        <v>1298</v>
      </c>
      <c r="CD3" s="6" t="s">
        <v>56</v>
      </c>
      <c r="CE3" s="7" t="s">
        <v>1298</v>
      </c>
      <c r="CF3" s="6" t="s">
        <v>56</v>
      </c>
      <c r="CG3" s="7" t="s">
        <v>1298</v>
      </c>
      <c r="CH3" s="6" t="s">
        <v>56</v>
      </c>
      <c r="CI3" s="7" t="s">
        <v>1298</v>
      </c>
      <c r="CJ3" s="6" t="s">
        <v>56</v>
      </c>
      <c r="CK3" s="7" t="s">
        <v>1298</v>
      </c>
      <c r="CL3" s="6" t="s">
        <v>56</v>
      </c>
      <c r="CM3" s="7" t="s">
        <v>1298</v>
      </c>
      <c r="CN3" s="6" t="s">
        <v>56</v>
      </c>
      <c r="CO3" s="7" t="s">
        <v>1298</v>
      </c>
    </row>
    <row r="4" spans="1:93" ht="15" x14ac:dyDescent="0.2">
      <c r="A4" s="8" t="s">
        <v>1299</v>
      </c>
      <c r="B4" s="8" t="s">
        <v>1300</v>
      </c>
      <c r="C4" s="2" t="s">
        <v>1301</v>
      </c>
      <c r="D4" s="9" t="s">
        <v>1302</v>
      </c>
      <c r="E4" s="9" t="s">
        <v>1303</v>
      </c>
      <c r="F4" s="9">
        <v>1</v>
      </c>
      <c r="G4" s="9" t="s">
        <v>1304</v>
      </c>
      <c r="H4" s="2">
        <f t="shared" ref="H4:H7" si="0">6*0.2*0.5</f>
        <v>0.60000000000000009</v>
      </c>
      <c r="I4" s="9" t="s">
        <v>1305</v>
      </c>
      <c r="J4" s="2">
        <f t="shared" ref="J4:N4" si="1">6*0.2*0.5</f>
        <v>0.60000000000000009</v>
      </c>
      <c r="K4" s="9" t="s">
        <v>1306</v>
      </c>
      <c r="L4" s="2">
        <f t="shared" si="1"/>
        <v>0.60000000000000009</v>
      </c>
      <c r="M4" s="9" t="s">
        <v>95</v>
      </c>
      <c r="N4" s="2">
        <f t="shared" si="1"/>
        <v>0.60000000000000009</v>
      </c>
      <c r="O4" s="9" t="s">
        <v>1307</v>
      </c>
      <c r="P4" s="2">
        <f>6*0.2*0.5</f>
        <v>0.60000000000000009</v>
      </c>
      <c r="Q4" s="2" t="s">
        <v>1303</v>
      </c>
      <c r="R4" s="2">
        <f>6*0.2*0.5</f>
        <v>0.60000000000000009</v>
      </c>
      <c r="S4" s="9" t="s">
        <v>1308</v>
      </c>
      <c r="T4" s="9" t="s">
        <v>1303</v>
      </c>
      <c r="U4" s="9">
        <v>1</v>
      </c>
      <c r="V4" s="9" t="s">
        <v>1309</v>
      </c>
      <c r="W4" s="2">
        <f>6*0.2*0.5</f>
        <v>0.60000000000000009</v>
      </c>
      <c r="X4" s="9" t="s">
        <v>1305</v>
      </c>
      <c r="Y4" s="2">
        <f>6*0.2*0.5</f>
        <v>0.60000000000000009</v>
      </c>
      <c r="Z4" s="9" t="s">
        <v>1310</v>
      </c>
      <c r="AA4" s="2">
        <f>6*0.2*0.5</f>
        <v>0.60000000000000009</v>
      </c>
      <c r="AB4" s="9" t="s">
        <v>95</v>
      </c>
      <c r="AC4" s="2">
        <f>6*0.2*0.5</f>
        <v>0.60000000000000009</v>
      </c>
      <c r="AD4" s="9" t="s">
        <v>1307</v>
      </c>
      <c r="AE4" s="2">
        <f>6*0.2*0.5</f>
        <v>0.60000000000000009</v>
      </c>
      <c r="AF4" s="9" t="s">
        <v>1303</v>
      </c>
      <c r="AG4" s="2">
        <f>6*0.2*0.5</f>
        <v>0.60000000000000009</v>
      </c>
      <c r="AH4" s="2" t="s">
        <v>1308</v>
      </c>
      <c r="AI4" s="9" t="s">
        <v>1303</v>
      </c>
      <c r="AJ4" s="9">
        <v>1</v>
      </c>
      <c r="AK4" s="9" t="s">
        <v>136</v>
      </c>
      <c r="AL4" s="2">
        <f>6*0.3*0.5</f>
        <v>0.89999999999999991</v>
      </c>
      <c r="AM4" s="9" t="s">
        <v>1305</v>
      </c>
      <c r="AN4" s="2">
        <f>6*0.3*0.5</f>
        <v>0.89999999999999991</v>
      </c>
      <c r="AO4" s="9" t="s">
        <v>1310</v>
      </c>
      <c r="AP4" s="2">
        <f>6*0.3*0.5</f>
        <v>0.89999999999999991</v>
      </c>
      <c r="AQ4" s="9" t="s">
        <v>95</v>
      </c>
      <c r="AR4" s="2">
        <f>6*0.3*0.5</f>
        <v>0.89999999999999991</v>
      </c>
      <c r="AS4" s="9" t="s">
        <v>1307</v>
      </c>
      <c r="AT4" s="2">
        <f>6*0.3*0.5</f>
        <v>0.89999999999999991</v>
      </c>
      <c r="AU4" s="9" t="s">
        <v>1303</v>
      </c>
      <c r="AV4" s="2">
        <f>6*0.3*0.5</f>
        <v>0.89999999999999991</v>
      </c>
      <c r="AW4" s="9" t="s">
        <v>1308</v>
      </c>
      <c r="AX4" s="9" t="s">
        <v>1303</v>
      </c>
      <c r="AY4" s="9">
        <v>1</v>
      </c>
      <c r="AZ4" s="9" t="s">
        <v>136</v>
      </c>
      <c r="BA4" s="2">
        <f>6*0.3*0.5</f>
        <v>0.89999999999999991</v>
      </c>
      <c r="BB4" s="9" t="s">
        <v>1305</v>
      </c>
      <c r="BC4" s="2">
        <f>6*0.3*0.5</f>
        <v>0.89999999999999991</v>
      </c>
      <c r="BD4" s="9" t="s">
        <v>1310</v>
      </c>
      <c r="BE4" s="2">
        <f>6*0.3*0.5</f>
        <v>0.89999999999999991</v>
      </c>
      <c r="BF4" s="9" t="s">
        <v>95</v>
      </c>
      <c r="BG4" s="2">
        <f>6*0.3*0.5</f>
        <v>0.89999999999999991</v>
      </c>
      <c r="BH4" s="9" t="s">
        <v>1307</v>
      </c>
      <c r="BI4" s="2">
        <f>6*0.3*0.5</f>
        <v>0.89999999999999991</v>
      </c>
      <c r="BJ4" s="9" t="s">
        <v>1303</v>
      </c>
      <c r="BK4" s="2">
        <f>6*0.3*0.5</f>
        <v>0.89999999999999991</v>
      </c>
      <c r="BL4" s="2" t="s">
        <v>1308</v>
      </c>
      <c r="BM4" s="9" t="s">
        <v>1303</v>
      </c>
      <c r="BN4" s="9">
        <v>1</v>
      </c>
      <c r="BO4" s="9" t="s">
        <v>136</v>
      </c>
      <c r="BP4" s="2">
        <f>6*0.5*0.5</f>
        <v>1.5</v>
      </c>
      <c r="BQ4" s="9" t="s">
        <v>1305</v>
      </c>
      <c r="BR4" s="2">
        <f>6*0.5*0.5</f>
        <v>1.5</v>
      </c>
      <c r="BS4" s="9" t="s">
        <v>1306</v>
      </c>
      <c r="BT4" s="2">
        <f>6*0.5*0.5</f>
        <v>1.5</v>
      </c>
      <c r="BU4" s="9" t="s">
        <v>95</v>
      </c>
      <c r="BV4" s="2">
        <f>6*0.5*0.5</f>
        <v>1.5</v>
      </c>
      <c r="BW4" s="9" t="s">
        <v>1307</v>
      </c>
      <c r="BX4" s="2">
        <f>6*0.5*0.5</f>
        <v>1.5</v>
      </c>
      <c r="BY4" s="9" t="s">
        <v>1303</v>
      </c>
      <c r="BZ4" s="2">
        <f>6*0.5*0.5</f>
        <v>1.5</v>
      </c>
      <c r="CA4" s="9" t="s">
        <v>1308</v>
      </c>
      <c r="CB4" s="9" t="s">
        <v>1303</v>
      </c>
      <c r="CC4" s="9">
        <v>1</v>
      </c>
      <c r="CD4" s="9" t="s">
        <v>136</v>
      </c>
      <c r="CE4" s="2">
        <f>6*0.5*0.5</f>
        <v>1.5</v>
      </c>
      <c r="CF4" s="9" t="s">
        <v>1305</v>
      </c>
      <c r="CG4" s="2">
        <f>6*0.5*0.5</f>
        <v>1.5</v>
      </c>
      <c r="CH4" s="9" t="s">
        <v>1306</v>
      </c>
      <c r="CI4" s="2">
        <f>6*0.5*0.5</f>
        <v>1.5</v>
      </c>
      <c r="CJ4" s="9" t="s">
        <v>95</v>
      </c>
      <c r="CK4" s="2">
        <f>6*0.5*0.5</f>
        <v>1.5</v>
      </c>
      <c r="CL4" s="9" t="s">
        <v>1307</v>
      </c>
      <c r="CM4" s="2">
        <f>6*0.5*0.5</f>
        <v>1.5</v>
      </c>
      <c r="CN4" s="9" t="s">
        <v>1303</v>
      </c>
      <c r="CO4" s="2">
        <f>6*0.5*0.5</f>
        <v>1.5</v>
      </c>
    </row>
    <row r="5" spans="1:93" ht="15" x14ac:dyDescent="0.2">
      <c r="A5" s="8" t="s">
        <v>1311</v>
      </c>
      <c r="B5" s="8" t="s">
        <v>1312</v>
      </c>
      <c r="C5" s="2" t="s">
        <v>1301</v>
      </c>
      <c r="D5" s="9" t="s">
        <v>1313</v>
      </c>
      <c r="E5" s="9" t="s">
        <v>1314</v>
      </c>
      <c r="F5" s="9">
        <v>1</v>
      </c>
      <c r="G5" s="9" t="s">
        <v>1315</v>
      </c>
      <c r="H5" s="2">
        <f t="shared" si="0"/>
        <v>0.60000000000000009</v>
      </c>
      <c r="I5" s="9" t="s">
        <v>1314</v>
      </c>
      <c r="J5" s="2">
        <f>6*0.2*0.5</f>
        <v>0.60000000000000009</v>
      </c>
      <c r="K5" s="9" t="s">
        <v>87</v>
      </c>
      <c r="L5" s="2">
        <f>6*0.2*0.5</f>
        <v>0.60000000000000009</v>
      </c>
      <c r="M5" s="2" t="s">
        <v>1316</v>
      </c>
      <c r="N5" s="2">
        <f>6*0.2*0.5</f>
        <v>0.60000000000000009</v>
      </c>
      <c r="O5" s="2" t="s">
        <v>1317</v>
      </c>
      <c r="P5" s="2">
        <f>6*0.2*0.5</f>
        <v>0.60000000000000009</v>
      </c>
      <c r="Q5" s="2" t="s">
        <v>1318</v>
      </c>
      <c r="R5" s="2">
        <f>6*0.2*0.5</f>
        <v>0.60000000000000009</v>
      </c>
      <c r="S5" s="9" t="s">
        <v>1319</v>
      </c>
      <c r="T5" s="9" t="s">
        <v>1320</v>
      </c>
      <c r="U5" s="9">
        <v>1</v>
      </c>
      <c r="V5" s="9" t="s">
        <v>1321</v>
      </c>
      <c r="W5" s="2">
        <f>6*0.2*0.5</f>
        <v>0.60000000000000009</v>
      </c>
      <c r="X5" s="9" t="s">
        <v>1322</v>
      </c>
      <c r="Y5" s="2">
        <f>6*0.2*0.5</f>
        <v>0.60000000000000009</v>
      </c>
      <c r="Z5" s="9" t="s">
        <v>1320</v>
      </c>
      <c r="AA5" s="2">
        <f>6*0.2*0.5</f>
        <v>0.60000000000000009</v>
      </c>
      <c r="AB5" s="9" t="s">
        <v>142</v>
      </c>
      <c r="AC5" s="2">
        <f>6*0.2*0.5</f>
        <v>0.60000000000000009</v>
      </c>
      <c r="AD5" s="9" t="s">
        <v>1317</v>
      </c>
      <c r="AE5" s="2">
        <f>6*0.2*0.5</f>
        <v>0.60000000000000009</v>
      </c>
      <c r="AF5" s="9" t="s">
        <v>1318</v>
      </c>
      <c r="AG5" s="2">
        <f>6*0.2*0.5</f>
        <v>0.60000000000000009</v>
      </c>
      <c r="AH5" s="2" t="s">
        <v>1319</v>
      </c>
      <c r="AI5" s="9" t="s">
        <v>1320</v>
      </c>
      <c r="AJ5" s="9">
        <v>1</v>
      </c>
      <c r="AK5" s="9" t="s">
        <v>1321</v>
      </c>
      <c r="AL5" s="2">
        <f>6*0.3*0.5</f>
        <v>0.89999999999999991</v>
      </c>
      <c r="AM5" s="9" t="s">
        <v>1322</v>
      </c>
      <c r="AN5" s="2">
        <f>6*0.3*0.5</f>
        <v>0.89999999999999991</v>
      </c>
      <c r="AO5" s="9" t="s">
        <v>1320</v>
      </c>
      <c r="AP5" s="2">
        <f>6*0.3*0.5</f>
        <v>0.89999999999999991</v>
      </c>
      <c r="AQ5" s="9" t="s">
        <v>142</v>
      </c>
      <c r="AR5" s="2">
        <f>6*0.3*0.5</f>
        <v>0.89999999999999991</v>
      </c>
      <c r="AS5" s="9" t="s">
        <v>1317</v>
      </c>
      <c r="AT5" s="2">
        <f>6*0.3*0.5</f>
        <v>0.89999999999999991</v>
      </c>
      <c r="AU5" s="9" t="s">
        <v>1318</v>
      </c>
      <c r="AV5" s="2">
        <f>6*0.3*0.5</f>
        <v>0.89999999999999991</v>
      </c>
      <c r="AW5" s="9" t="s">
        <v>1319</v>
      </c>
      <c r="AX5" s="9" t="s">
        <v>1320</v>
      </c>
      <c r="AY5" s="9">
        <v>1</v>
      </c>
      <c r="AZ5" s="9" t="s">
        <v>136</v>
      </c>
      <c r="BA5" s="2">
        <f>6*0.3*0.5</f>
        <v>0.89999999999999991</v>
      </c>
      <c r="BB5" s="9" t="s">
        <v>1322</v>
      </c>
      <c r="BC5" s="2">
        <f>6*0.3*0.5</f>
        <v>0.89999999999999991</v>
      </c>
      <c r="BD5" s="9" t="s">
        <v>1320</v>
      </c>
      <c r="BE5" s="2">
        <f>6*0.3*0.5</f>
        <v>0.89999999999999991</v>
      </c>
      <c r="BF5" s="9" t="s">
        <v>142</v>
      </c>
      <c r="BG5" s="2">
        <f>6*0.3*0.5</f>
        <v>0.89999999999999991</v>
      </c>
      <c r="BH5" s="9" t="s">
        <v>1317</v>
      </c>
      <c r="BI5" s="2">
        <f>6*0.3*0.5</f>
        <v>0.89999999999999991</v>
      </c>
      <c r="BJ5" s="9" t="s">
        <v>1318</v>
      </c>
      <c r="BK5" s="2">
        <f>6*0.3*0.5</f>
        <v>0.89999999999999991</v>
      </c>
      <c r="BL5" s="2" t="s">
        <v>1319</v>
      </c>
      <c r="BM5" s="9" t="s">
        <v>1320</v>
      </c>
      <c r="BN5" s="9">
        <v>1</v>
      </c>
      <c r="BO5" s="9" t="s">
        <v>1321</v>
      </c>
      <c r="BP5" s="2">
        <f>6*0.5*0.5</f>
        <v>1.5</v>
      </c>
      <c r="BQ5" s="9" t="s">
        <v>1322</v>
      </c>
      <c r="BR5" s="2">
        <f>6*0.5*0.5</f>
        <v>1.5</v>
      </c>
      <c r="BS5" s="9" t="s">
        <v>1320</v>
      </c>
      <c r="BT5" s="2">
        <f>6*0.5*0.5</f>
        <v>1.5</v>
      </c>
      <c r="BU5" s="9" t="s">
        <v>142</v>
      </c>
      <c r="BV5" s="2">
        <f>6*0.5*0.5</f>
        <v>1.5</v>
      </c>
      <c r="BW5" s="9" t="s">
        <v>1317</v>
      </c>
      <c r="BX5" s="2">
        <f>6*0.5*0.5</f>
        <v>1.5</v>
      </c>
      <c r="BY5" s="9" t="s">
        <v>1318</v>
      </c>
      <c r="BZ5" s="2">
        <f>6*0.5*0.5</f>
        <v>1.5</v>
      </c>
      <c r="CA5" s="9" t="s">
        <v>1319</v>
      </c>
      <c r="CB5" s="9" t="s">
        <v>1320</v>
      </c>
      <c r="CC5" s="9">
        <v>1</v>
      </c>
      <c r="CD5" s="9" t="s">
        <v>1321</v>
      </c>
      <c r="CE5" s="2">
        <f>6*0.5*0.5</f>
        <v>1.5</v>
      </c>
      <c r="CF5" s="9" t="s">
        <v>1322</v>
      </c>
      <c r="CG5" s="2">
        <f>6*0.5*0.5</f>
        <v>1.5</v>
      </c>
      <c r="CH5" s="9" t="s">
        <v>1320</v>
      </c>
      <c r="CI5" s="2">
        <f>6*0.5*0.5</f>
        <v>1.5</v>
      </c>
      <c r="CJ5" s="9" t="s">
        <v>142</v>
      </c>
      <c r="CK5" s="2">
        <f>6*0.5*0.5</f>
        <v>1.5</v>
      </c>
      <c r="CL5" s="9" t="s">
        <v>1317</v>
      </c>
      <c r="CM5" s="2">
        <f>6*0.5*0.5</f>
        <v>1.5</v>
      </c>
      <c r="CN5" s="9" t="s">
        <v>1318</v>
      </c>
      <c r="CO5" s="2">
        <f>6*0.5*0.5</f>
        <v>1.5</v>
      </c>
    </row>
    <row r="6" spans="1:93" ht="15" x14ac:dyDescent="0.2">
      <c r="A6" s="8" t="s">
        <v>1323</v>
      </c>
      <c r="B6" s="8" t="s">
        <v>1324</v>
      </c>
      <c r="C6" s="2" t="s">
        <v>1301</v>
      </c>
      <c r="D6" s="9" t="s">
        <v>1302</v>
      </c>
      <c r="E6" s="9" t="s">
        <v>1303</v>
      </c>
      <c r="F6" s="9">
        <v>1</v>
      </c>
      <c r="G6" s="9" t="s">
        <v>1304</v>
      </c>
      <c r="H6" s="2">
        <f t="shared" si="0"/>
        <v>0.60000000000000009</v>
      </c>
      <c r="I6" s="9" t="s">
        <v>1305</v>
      </c>
      <c r="J6" s="2">
        <f>6*0.2*0.5</f>
        <v>0.60000000000000009</v>
      </c>
      <c r="K6" s="9" t="s">
        <v>1306</v>
      </c>
      <c r="L6" s="2">
        <f>6*0.2*0.5</f>
        <v>0.60000000000000009</v>
      </c>
      <c r="M6" s="9" t="s">
        <v>95</v>
      </c>
      <c r="N6" s="2">
        <f>6*0.2*0.5</f>
        <v>0.60000000000000009</v>
      </c>
      <c r="O6" s="2" t="s">
        <v>1317</v>
      </c>
      <c r="P6" s="2">
        <f>6*0.2*0.5</f>
        <v>0.60000000000000009</v>
      </c>
      <c r="Q6" s="2" t="s">
        <v>1303</v>
      </c>
      <c r="R6" s="2">
        <f>6*0.2*0.5</f>
        <v>0.60000000000000009</v>
      </c>
      <c r="S6" s="9" t="s">
        <v>1308</v>
      </c>
      <c r="T6" s="9" t="s">
        <v>1303</v>
      </c>
      <c r="U6" s="9">
        <v>1</v>
      </c>
      <c r="V6" s="9" t="s">
        <v>1309</v>
      </c>
      <c r="W6" s="2">
        <f>6*0.2*0.5</f>
        <v>0.60000000000000009</v>
      </c>
      <c r="X6" s="9" t="s">
        <v>1305</v>
      </c>
      <c r="Y6" s="2">
        <f>6*0.2*0.5</f>
        <v>0.60000000000000009</v>
      </c>
      <c r="Z6" s="9" t="s">
        <v>1310</v>
      </c>
      <c r="AA6" s="2">
        <f>6*0.2*0.5</f>
        <v>0.60000000000000009</v>
      </c>
      <c r="AB6" s="9" t="s">
        <v>95</v>
      </c>
      <c r="AC6" s="2">
        <f>6*0.2*0.5</f>
        <v>0.60000000000000009</v>
      </c>
      <c r="AD6" s="9" t="s">
        <v>1307</v>
      </c>
      <c r="AE6" s="2">
        <f>6*0.2*0.5</f>
        <v>0.60000000000000009</v>
      </c>
      <c r="AF6" s="9" t="s">
        <v>1303</v>
      </c>
      <c r="AG6" s="2">
        <f>6*0.2*0.5</f>
        <v>0.60000000000000009</v>
      </c>
      <c r="AH6" s="2" t="s">
        <v>1308</v>
      </c>
      <c r="AI6" s="9" t="s">
        <v>1303</v>
      </c>
      <c r="AJ6" s="9">
        <v>1</v>
      </c>
      <c r="AK6" s="9" t="s">
        <v>136</v>
      </c>
      <c r="AL6" s="2">
        <f>6*0.3*0.5</f>
        <v>0.89999999999999991</v>
      </c>
      <c r="AM6" s="9" t="s">
        <v>1305</v>
      </c>
      <c r="AN6" s="2">
        <f>6*0.3*0.5</f>
        <v>0.89999999999999991</v>
      </c>
      <c r="AO6" s="9" t="s">
        <v>1310</v>
      </c>
      <c r="AP6" s="2">
        <f>6*0.3*0.5</f>
        <v>0.89999999999999991</v>
      </c>
      <c r="AQ6" s="9" t="s">
        <v>95</v>
      </c>
      <c r="AR6" s="2">
        <f>6*0.3*0.5</f>
        <v>0.89999999999999991</v>
      </c>
      <c r="AS6" s="9" t="s">
        <v>1307</v>
      </c>
      <c r="AT6" s="2">
        <f>6*0.3*0.5</f>
        <v>0.89999999999999991</v>
      </c>
      <c r="AU6" s="9" t="s">
        <v>1303</v>
      </c>
      <c r="AV6" s="2">
        <f>6*0.3*0.5</f>
        <v>0.89999999999999991</v>
      </c>
      <c r="AW6" s="9" t="s">
        <v>1308</v>
      </c>
      <c r="AX6" s="9" t="s">
        <v>1303</v>
      </c>
      <c r="AY6" s="9">
        <v>1</v>
      </c>
      <c r="AZ6" s="9" t="s">
        <v>136</v>
      </c>
      <c r="BA6" s="2">
        <f>6*0.3*0.5</f>
        <v>0.89999999999999991</v>
      </c>
      <c r="BB6" s="9" t="s">
        <v>1305</v>
      </c>
      <c r="BC6" s="2">
        <f>6*0.3*0.5</f>
        <v>0.89999999999999991</v>
      </c>
      <c r="BD6" s="9" t="s">
        <v>1310</v>
      </c>
      <c r="BE6" s="2">
        <f>6*0.3*0.5</f>
        <v>0.89999999999999991</v>
      </c>
      <c r="BF6" s="9" t="s">
        <v>95</v>
      </c>
      <c r="BG6" s="2">
        <f>6*0.3*0.5</f>
        <v>0.89999999999999991</v>
      </c>
      <c r="BH6" s="9" t="s">
        <v>1307</v>
      </c>
      <c r="BI6" s="2">
        <f>6*0.3*0.5</f>
        <v>0.89999999999999991</v>
      </c>
      <c r="BJ6" s="9" t="s">
        <v>1303</v>
      </c>
      <c r="BK6" s="2">
        <f>6*0.3*0.5</f>
        <v>0.89999999999999991</v>
      </c>
      <c r="BL6" s="2" t="s">
        <v>1308</v>
      </c>
      <c r="BM6" s="9" t="s">
        <v>1303</v>
      </c>
      <c r="BN6" s="9">
        <v>1</v>
      </c>
      <c r="BO6" s="9" t="s">
        <v>136</v>
      </c>
      <c r="BP6" s="2">
        <f>6*0.5*0.5</f>
        <v>1.5</v>
      </c>
      <c r="BQ6" s="9" t="s">
        <v>1305</v>
      </c>
      <c r="BR6" s="2">
        <f>6*0.5*0.5</f>
        <v>1.5</v>
      </c>
      <c r="BS6" s="9" t="s">
        <v>1306</v>
      </c>
      <c r="BT6" s="2">
        <f>6*0.5*0.5</f>
        <v>1.5</v>
      </c>
      <c r="BU6" s="9" t="s">
        <v>95</v>
      </c>
      <c r="BV6" s="2">
        <f>6*0.5*0.5</f>
        <v>1.5</v>
      </c>
      <c r="BW6" s="9" t="s">
        <v>1307</v>
      </c>
      <c r="BX6" s="2">
        <f>6*0.5*0.5</f>
        <v>1.5</v>
      </c>
      <c r="BY6" s="9" t="s">
        <v>1303</v>
      </c>
      <c r="BZ6" s="2">
        <f>6*0.5*0.5</f>
        <v>1.5</v>
      </c>
      <c r="CA6" s="9" t="s">
        <v>1308</v>
      </c>
      <c r="CB6" s="9" t="s">
        <v>1303</v>
      </c>
      <c r="CC6" s="9">
        <v>1</v>
      </c>
      <c r="CD6" s="9" t="s">
        <v>136</v>
      </c>
      <c r="CE6" s="2">
        <f>6*0.5*0.5</f>
        <v>1.5</v>
      </c>
      <c r="CF6" s="9" t="s">
        <v>1305</v>
      </c>
      <c r="CG6" s="2">
        <f>6*0.5*0.5</f>
        <v>1.5</v>
      </c>
      <c r="CH6" s="9" t="s">
        <v>1306</v>
      </c>
      <c r="CI6" s="2">
        <f>6*0.5*0.5</f>
        <v>1.5</v>
      </c>
      <c r="CJ6" s="9" t="s">
        <v>95</v>
      </c>
      <c r="CK6" s="2">
        <f>6*0.5*0.5</f>
        <v>1.5</v>
      </c>
      <c r="CL6" s="9" t="s">
        <v>1307</v>
      </c>
      <c r="CM6" s="2">
        <f>6*0.5*0.5</f>
        <v>1.5</v>
      </c>
      <c r="CN6" s="9" t="s">
        <v>1303</v>
      </c>
      <c r="CO6" s="2">
        <f>6*0.5*0.5</f>
        <v>1.5</v>
      </c>
    </row>
    <row r="7" spans="1:93" ht="15" x14ac:dyDescent="0.2">
      <c r="A7" s="8" t="s">
        <v>1325</v>
      </c>
      <c r="B7" s="8" t="s">
        <v>1326</v>
      </c>
      <c r="C7" s="2" t="s">
        <v>1301</v>
      </c>
      <c r="D7" s="9" t="s">
        <v>1302</v>
      </c>
      <c r="E7" s="9" t="s">
        <v>1303</v>
      </c>
      <c r="F7" s="9">
        <v>1</v>
      </c>
      <c r="G7" s="9" t="s">
        <v>1304</v>
      </c>
      <c r="H7" s="2">
        <f t="shared" si="0"/>
        <v>0.60000000000000009</v>
      </c>
      <c r="I7" s="9" t="s">
        <v>1305</v>
      </c>
      <c r="J7" s="2">
        <f>6*0.2*0.5</f>
        <v>0.60000000000000009</v>
      </c>
      <c r="K7" s="9" t="s">
        <v>1306</v>
      </c>
      <c r="L7" s="2">
        <f>6*0.2*0.5</f>
        <v>0.60000000000000009</v>
      </c>
      <c r="M7" s="9" t="s">
        <v>95</v>
      </c>
      <c r="N7" s="2">
        <f>6*0.2*0.5</f>
        <v>0.60000000000000009</v>
      </c>
      <c r="O7" s="2" t="s">
        <v>1317</v>
      </c>
      <c r="P7" s="2">
        <f>6*0.2*0.5</f>
        <v>0.60000000000000009</v>
      </c>
      <c r="Q7" s="2" t="s">
        <v>1303</v>
      </c>
      <c r="R7" s="2">
        <f>6*0.2*0.5</f>
        <v>0.60000000000000009</v>
      </c>
      <c r="S7" s="9" t="s">
        <v>1308</v>
      </c>
      <c r="T7" s="9" t="s">
        <v>1303</v>
      </c>
      <c r="U7" s="9">
        <v>1</v>
      </c>
      <c r="V7" s="9" t="s">
        <v>1309</v>
      </c>
      <c r="W7" s="2">
        <f>6*0.2*0.5</f>
        <v>0.60000000000000009</v>
      </c>
      <c r="X7" s="9" t="s">
        <v>1305</v>
      </c>
      <c r="Y7" s="2">
        <f>6*0.2*0.5</f>
        <v>0.60000000000000009</v>
      </c>
      <c r="Z7" s="9" t="s">
        <v>1310</v>
      </c>
      <c r="AA7" s="2">
        <f>6*0.2*0.5</f>
        <v>0.60000000000000009</v>
      </c>
      <c r="AB7" s="9" t="s">
        <v>95</v>
      </c>
      <c r="AC7" s="2">
        <f>6*0.2*0.5</f>
        <v>0.60000000000000009</v>
      </c>
      <c r="AD7" s="9" t="s">
        <v>1307</v>
      </c>
      <c r="AE7" s="2">
        <f>6*0.2*0.5</f>
        <v>0.60000000000000009</v>
      </c>
      <c r="AF7" s="9" t="s">
        <v>1303</v>
      </c>
      <c r="AG7" s="2">
        <f>6*0.2*0.5</f>
        <v>0.60000000000000009</v>
      </c>
      <c r="AH7" s="2" t="s">
        <v>1308</v>
      </c>
      <c r="AI7" s="9" t="s">
        <v>1303</v>
      </c>
      <c r="AJ7" s="9">
        <v>1</v>
      </c>
      <c r="AK7" s="9" t="s">
        <v>136</v>
      </c>
      <c r="AL7" s="2">
        <f>6*0.3*0.5</f>
        <v>0.89999999999999991</v>
      </c>
      <c r="AM7" s="9" t="s">
        <v>1305</v>
      </c>
      <c r="AN7" s="2">
        <f>6*0.3*0.5</f>
        <v>0.89999999999999991</v>
      </c>
      <c r="AO7" s="9" t="s">
        <v>1310</v>
      </c>
      <c r="AP7" s="2">
        <f>6*0.3*0.5</f>
        <v>0.89999999999999991</v>
      </c>
      <c r="AQ7" s="9" t="s">
        <v>95</v>
      </c>
      <c r="AR7" s="2">
        <f>6*0.3*0.5</f>
        <v>0.89999999999999991</v>
      </c>
      <c r="AS7" s="9" t="s">
        <v>1307</v>
      </c>
      <c r="AT7" s="2">
        <f>6*0.3*0.5</f>
        <v>0.89999999999999991</v>
      </c>
      <c r="AU7" s="9" t="s">
        <v>1303</v>
      </c>
      <c r="AV7" s="2">
        <f>6*0.3*0.5</f>
        <v>0.89999999999999991</v>
      </c>
      <c r="AW7" s="9" t="s">
        <v>1308</v>
      </c>
      <c r="AX7" s="9" t="s">
        <v>1303</v>
      </c>
      <c r="AY7" s="9">
        <v>1</v>
      </c>
      <c r="AZ7" s="9" t="s">
        <v>136</v>
      </c>
      <c r="BA7" s="2">
        <f>6*0.3*0.5</f>
        <v>0.89999999999999991</v>
      </c>
      <c r="BB7" s="9" t="s">
        <v>1305</v>
      </c>
      <c r="BC7" s="2">
        <f>6*0.3*0.5</f>
        <v>0.89999999999999991</v>
      </c>
      <c r="BD7" s="9" t="s">
        <v>1310</v>
      </c>
      <c r="BE7" s="2">
        <f>6*0.3*0.5</f>
        <v>0.89999999999999991</v>
      </c>
      <c r="BF7" s="9" t="s">
        <v>95</v>
      </c>
      <c r="BG7" s="2">
        <f>6*0.3*0.5</f>
        <v>0.89999999999999991</v>
      </c>
      <c r="BH7" s="9" t="s">
        <v>1307</v>
      </c>
      <c r="BI7" s="2">
        <f>6*0.3*0.5</f>
        <v>0.89999999999999991</v>
      </c>
      <c r="BJ7" s="9" t="s">
        <v>1303</v>
      </c>
      <c r="BK7" s="2">
        <f>6*0.3*0.5</f>
        <v>0.89999999999999991</v>
      </c>
      <c r="BL7" s="2" t="s">
        <v>1308</v>
      </c>
      <c r="BM7" s="9" t="s">
        <v>1303</v>
      </c>
      <c r="BN7" s="9">
        <v>1</v>
      </c>
      <c r="BO7" s="9" t="s">
        <v>136</v>
      </c>
      <c r="BP7" s="2">
        <f>6*0.5*0.5</f>
        <v>1.5</v>
      </c>
      <c r="BQ7" s="9" t="s">
        <v>1305</v>
      </c>
      <c r="BR7" s="2">
        <f>6*0.5*0.5</f>
        <v>1.5</v>
      </c>
      <c r="BS7" s="9" t="s">
        <v>1306</v>
      </c>
      <c r="BT7" s="2">
        <f>6*0.5*0.5</f>
        <v>1.5</v>
      </c>
      <c r="BU7" s="9" t="s">
        <v>95</v>
      </c>
      <c r="BV7" s="2">
        <f>6*0.5*0.5</f>
        <v>1.5</v>
      </c>
      <c r="BW7" s="9" t="s">
        <v>1307</v>
      </c>
      <c r="BX7" s="2">
        <f>6*0.5*0.5</f>
        <v>1.5</v>
      </c>
      <c r="BY7" s="9" t="s">
        <v>1303</v>
      </c>
      <c r="BZ7" s="2">
        <f>6*0.5*0.5</f>
        <v>1.5</v>
      </c>
      <c r="CA7" s="9" t="s">
        <v>1308</v>
      </c>
      <c r="CB7" s="9" t="s">
        <v>1303</v>
      </c>
      <c r="CC7" s="9">
        <v>1</v>
      </c>
      <c r="CD7" s="9" t="s">
        <v>136</v>
      </c>
      <c r="CE7" s="2">
        <f>6*0.5*0.5</f>
        <v>1.5</v>
      </c>
      <c r="CF7" s="9" t="s">
        <v>1305</v>
      </c>
      <c r="CG7" s="2">
        <f>6*0.5*0.5</f>
        <v>1.5</v>
      </c>
      <c r="CH7" s="9" t="s">
        <v>1306</v>
      </c>
      <c r="CI7" s="2">
        <f>6*0.5*0.5</f>
        <v>1.5</v>
      </c>
      <c r="CJ7" s="9" t="s">
        <v>95</v>
      </c>
      <c r="CK7" s="2">
        <f>6*0.5*0.5</f>
        <v>1.5</v>
      </c>
      <c r="CL7" s="9" t="s">
        <v>1307</v>
      </c>
      <c r="CM7" s="2">
        <f>6*0.5*0.5</f>
        <v>1.5</v>
      </c>
      <c r="CN7" s="9" t="s">
        <v>1303</v>
      </c>
      <c r="CO7" s="2">
        <f>6*0.5*0.5</f>
        <v>1.5</v>
      </c>
    </row>
    <row r="8" spans="1:93" ht="15" x14ac:dyDescent="0.2">
      <c r="A8" s="8" t="s">
        <v>1327</v>
      </c>
      <c r="B8" s="8" t="s">
        <v>1328</v>
      </c>
      <c r="C8" s="2" t="s">
        <v>1329</v>
      </c>
      <c r="D8" s="9" t="s">
        <v>1313</v>
      </c>
      <c r="E8" s="9" t="s">
        <v>1314</v>
      </c>
      <c r="F8" s="9">
        <v>1</v>
      </c>
      <c r="G8" s="9" t="s">
        <v>1315</v>
      </c>
      <c r="H8" s="10">
        <f t="shared" ref="H8:L8" si="2">12*0.2*0.5</f>
        <v>1.2000000000000002</v>
      </c>
      <c r="I8" s="9" t="s">
        <v>1314</v>
      </c>
      <c r="J8" s="10">
        <f t="shared" si="2"/>
        <v>1.2000000000000002</v>
      </c>
      <c r="K8" s="9" t="s">
        <v>87</v>
      </c>
      <c r="L8" s="10">
        <f t="shared" si="2"/>
        <v>1.2000000000000002</v>
      </c>
      <c r="M8" s="9" t="s">
        <v>91</v>
      </c>
      <c r="N8" s="10">
        <f t="shared" ref="N8:R8" si="3">12*0.2*0.5</f>
        <v>1.2000000000000002</v>
      </c>
      <c r="O8" s="2" t="s">
        <v>1317</v>
      </c>
      <c r="P8" s="10">
        <f t="shared" si="3"/>
        <v>1.2000000000000002</v>
      </c>
      <c r="Q8" s="2" t="s">
        <v>1330</v>
      </c>
      <c r="R8" s="10">
        <f t="shared" si="3"/>
        <v>1.2000000000000002</v>
      </c>
      <c r="S8" s="9" t="s">
        <v>1331</v>
      </c>
      <c r="T8" s="9" t="s">
        <v>1314</v>
      </c>
      <c r="U8" s="9">
        <v>1</v>
      </c>
      <c r="V8" s="9" t="s">
        <v>1315</v>
      </c>
      <c r="W8" s="10">
        <f t="shared" ref="W8:AA8" si="4">12*0.2*0.5</f>
        <v>1.2000000000000002</v>
      </c>
      <c r="X8" s="9" t="s">
        <v>1314</v>
      </c>
      <c r="Y8" s="10">
        <f t="shared" si="4"/>
        <v>1.2000000000000002</v>
      </c>
      <c r="Z8" s="9" t="s">
        <v>1332</v>
      </c>
      <c r="AA8" s="10">
        <f t="shared" si="4"/>
        <v>1.2000000000000002</v>
      </c>
      <c r="AB8" s="9" t="s">
        <v>91</v>
      </c>
      <c r="AC8" s="10">
        <f t="shared" ref="AC8:AG8" si="5">12*0.2*0.5</f>
        <v>1.2000000000000002</v>
      </c>
      <c r="AD8" s="9" t="s">
        <v>1333</v>
      </c>
      <c r="AE8" s="10">
        <f t="shared" si="5"/>
        <v>1.2000000000000002</v>
      </c>
      <c r="AF8" s="9" t="s">
        <v>1330</v>
      </c>
      <c r="AG8" s="10">
        <f t="shared" si="5"/>
        <v>1.2000000000000002</v>
      </c>
      <c r="AH8" s="2" t="s">
        <v>1331</v>
      </c>
      <c r="AI8" s="9" t="s">
        <v>1314</v>
      </c>
      <c r="AJ8" s="9">
        <v>1</v>
      </c>
      <c r="AK8" s="9" t="s">
        <v>1315</v>
      </c>
      <c r="AL8" s="10">
        <f t="shared" ref="AL8:AP8" si="6">12*0.3*0.5</f>
        <v>1.7999999999999998</v>
      </c>
      <c r="AM8" s="9" t="s">
        <v>1314</v>
      </c>
      <c r="AN8" s="10">
        <f t="shared" si="6"/>
        <v>1.7999999999999998</v>
      </c>
      <c r="AO8" s="9" t="s">
        <v>1332</v>
      </c>
      <c r="AP8" s="10">
        <f t="shared" si="6"/>
        <v>1.7999999999999998</v>
      </c>
      <c r="AQ8" s="9" t="s">
        <v>95</v>
      </c>
      <c r="AR8" s="10">
        <f t="shared" ref="AR8:AV8" si="7">12*0.3*0.5</f>
        <v>1.7999999999999998</v>
      </c>
      <c r="AS8" s="9" t="s">
        <v>98</v>
      </c>
      <c r="AT8" s="10">
        <f t="shared" si="7"/>
        <v>1.7999999999999998</v>
      </c>
      <c r="AU8" s="9" t="s">
        <v>1330</v>
      </c>
      <c r="AV8" s="10">
        <f t="shared" si="7"/>
        <v>1.7999999999999998</v>
      </c>
      <c r="AW8" s="9" t="s">
        <v>1331</v>
      </c>
      <c r="AX8" s="9" t="s">
        <v>1314</v>
      </c>
      <c r="AY8" s="9">
        <v>1</v>
      </c>
      <c r="AZ8" s="9" t="s">
        <v>1315</v>
      </c>
      <c r="BA8" s="10">
        <f t="shared" ref="BA8:BE8" si="8">12*0.3*0.5</f>
        <v>1.7999999999999998</v>
      </c>
      <c r="BB8" s="9" t="s">
        <v>1314</v>
      </c>
      <c r="BC8" s="10">
        <f t="shared" si="8"/>
        <v>1.7999999999999998</v>
      </c>
      <c r="BD8" s="9" t="s">
        <v>1332</v>
      </c>
      <c r="BE8" s="10">
        <f t="shared" si="8"/>
        <v>1.7999999999999998</v>
      </c>
      <c r="BF8" s="9" t="s">
        <v>95</v>
      </c>
      <c r="BG8" s="10">
        <f t="shared" ref="BG8:BK8" si="9">12*0.3*0.5</f>
        <v>1.7999999999999998</v>
      </c>
      <c r="BH8" s="9" t="s">
        <v>1333</v>
      </c>
      <c r="BI8" s="10">
        <f t="shared" si="9"/>
        <v>1.7999999999999998</v>
      </c>
      <c r="BJ8" s="9" t="s">
        <v>1330</v>
      </c>
      <c r="BK8" s="10">
        <f t="shared" si="9"/>
        <v>1.7999999999999998</v>
      </c>
      <c r="BL8" s="2" t="s">
        <v>1331</v>
      </c>
      <c r="BM8" s="9" t="s">
        <v>1314</v>
      </c>
      <c r="BN8" s="9">
        <v>1</v>
      </c>
      <c r="BO8" s="9" t="s">
        <v>1315</v>
      </c>
      <c r="BP8" s="2">
        <f t="shared" ref="BP8:BT8" si="10">12*0.5*0.5</f>
        <v>3</v>
      </c>
      <c r="BQ8" s="9" t="s">
        <v>1314</v>
      </c>
      <c r="BR8" s="2">
        <f t="shared" si="10"/>
        <v>3</v>
      </c>
      <c r="BS8" s="9" t="s">
        <v>1332</v>
      </c>
      <c r="BT8" s="2">
        <f t="shared" si="10"/>
        <v>3</v>
      </c>
      <c r="BU8" s="9" t="s">
        <v>95</v>
      </c>
      <c r="BV8" s="2">
        <f t="shared" ref="BV8:BZ8" si="11">12*0.5*0.5</f>
        <v>3</v>
      </c>
      <c r="BW8" s="9" t="s">
        <v>1333</v>
      </c>
      <c r="BX8" s="2">
        <f t="shared" si="11"/>
        <v>3</v>
      </c>
      <c r="BY8" s="9" t="s">
        <v>1330</v>
      </c>
      <c r="BZ8" s="2">
        <f t="shared" si="11"/>
        <v>3</v>
      </c>
      <c r="CA8" s="9" t="s">
        <v>1331</v>
      </c>
      <c r="CB8" s="9" t="s">
        <v>1314</v>
      </c>
      <c r="CC8" s="9">
        <v>1</v>
      </c>
      <c r="CD8" s="9" t="s">
        <v>1315</v>
      </c>
      <c r="CE8" s="2">
        <f t="shared" ref="CE8:CI8" si="12">12*0.5*0.5</f>
        <v>3</v>
      </c>
      <c r="CF8" s="9" t="s">
        <v>1314</v>
      </c>
      <c r="CG8" s="2">
        <f t="shared" si="12"/>
        <v>3</v>
      </c>
      <c r="CH8" s="9" t="s">
        <v>1332</v>
      </c>
      <c r="CI8" s="2">
        <f t="shared" si="12"/>
        <v>3</v>
      </c>
      <c r="CJ8" s="9" t="s">
        <v>95</v>
      </c>
      <c r="CK8" s="2">
        <f t="shared" ref="CK8:CO8" si="13">12*0.5*0.5</f>
        <v>3</v>
      </c>
      <c r="CL8" s="9" t="s">
        <v>1333</v>
      </c>
      <c r="CM8" s="2">
        <f t="shared" si="13"/>
        <v>3</v>
      </c>
      <c r="CN8" s="9" t="s">
        <v>1330</v>
      </c>
      <c r="CO8" s="2">
        <f t="shared" si="13"/>
        <v>3</v>
      </c>
    </row>
    <row r="9" spans="1:93" ht="15" x14ac:dyDescent="0.2">
      <c r="A9" s="8" t="s">
        <v>1334</v>
      </c>
      <c r="B9" s="8" t="s">
        <v>1335</v>
      </c>
      <c r="C9" s="2" t="s">
        <v>1329</v>
      </c>
      <c r="D9" s="9" t="s">
        <v>1336</v>
      </c>
      <c r="E9" s="9" t="s">
        <v>1320</v>
      </c>
      <c r="F9" s="9">
        <v>1</v>
      </c>
      <c r="G9" s="9" t="s">
        <v>1321</v>
      </c>
      <c r="H9" s="10">
        <f>12*0.2*0.5</f>
        <v>1.2000000000000002</v>
      </c>
      <c r="I9" s="9" t="s">
        <v>1322</v>
      </c>
      <c r="J9" s="10">
        <f>12*0.2*0.5</f>
        <v>1.2000000000000002</v>
      </c>
      <c r="K9" s="9" t="s">
        <v>1320</v>
      </c>
      <c r="L9" s="10">
        <f t="shared" ref="L9:L18" si="14">12*0.2*0.5</f>
        <v>1.2000000000000002</v>
      </c>
      <c r="M9" s="2" t="s">
        <v>1316</v>
      </c>
      <c r="N9" s="10">
        <f t="shared" ref="N9:N18" si="15">12*0.2*0.5</f>
        <v>1.2000000000000002</v>
      </c>
      <c r="O9" s="2" t="s">
        <v>1317</v>
      </c>
      <c r="P9" s="10">
        <f t="shared" ref="P9:P18" si="16">12*0.2*0.5</f>
        <v>1.2000000000000002</v>
      </c>
      <c r="Q9" s="2" t="s">
        <v>1318</v>
      </c>
      <c r="R9" s="10">
        <f t="shared" ref="R9:R18" si="17">12*0.2*0.5</f>
        <v>1.2000000000000002</v>
      </c>
      <c r="S9" s="9" t="s">
        <v>1319</v>
      </c>
      <c r="T9" s="9" t="s">
        <v>1320</v>
      </c>
      <c r="U9" s="9">
        <v>1</v>
      </c>
      <c r="V9" s="9" t="s">
        <v>1321</v>
      </c>
      <c r="W9" s="10">
        <f t="shared" ref="W9:W18" si="18">12*0.2*0.5</f>
        <v>1.2000000000000002</v>
      </c>
      <c r="X9" s="9" t="s">
        <v>1322</v>
      </c>
      <c r="Y9" s="10">
        <f t="shared" ref="Y9:Y18" si="19">12*0.2*0.5</f>
        <v>1.2000000000000002</v>
      </c>
      <c r="Z9" s="9" t="s">
        <v>1320</v>
      </c>
      <c r="AA9" s="10">
        <f t="shared" ref="AA9:AA18" si="20">12*0.2*0.5</f>
        <v>1.2000000000000002</v>
      </c>
      <c r="AB9" s="9" t="s">
        <v>142</v>
      </c>
      <c r="AC9" s="10">
        <f t="shared" ref="AC9:AC18" si="21">12*0.2*0.5</f>
        <v>1.2000000000000002</v>
      </c>
      <c r="AD9" s="9" t="s">
        <v>1317</v>
      </c>
      <c r="AE9" s="10">
        <f t="shared" ref="AE9:AE18" si="22">12*0.2*0.5</f>
        <v>1.2000000000000002</v>
      </c>
      <c r="AF9" s="9" t="s">
        <v>1318</v>
      </c>
      <c r="AG9" s="10">
        <f t="shared" ref="AG9:AG18" si="23">12*0.2*0.5</f>
        <v>1.2000000000000002</v>
      </c>
      <c r="AH9" s="2" t="s">
        <v>1319</v>
      </c>
      <c r="AI9" s="9" t="s">
        <v>1320</v>
      </c>
      <c r="AJ9" s="9">
        <v>1</v>
      </c>
      <c r="AK9" s="9" t="s">
        <v>1321</v>
      </c>
      <c r="AL9" s="10">
        <f t="shared" ref="AL9:AL18" si="24">12*0.3*0.5</f>
        <v>1.7999999999999998</v>
      </c>
      <c r="AM9" s="9" t="s">
        <v>1322</v>
      </c>
      <c r="AN9" s="10">
        <f t="shared" ref="AN9:AN18" si="25">12*0.3*0.5</f>
        <v>1.7999999999999998</v>
      </c>
      <c r="AO9" s="9" t="s">
        <v>1320</v>
      </c>
      <c r="AP9" s="10">
        <f t="shared" ref="AP9:AP18" si="26">12*0.3*0.5</f>
        <v>1.7999999999999998</v>
      </c>
      <c r="AQ9" s="9" t="s">
        <v>142</v>
      </c>
      <c r="AR9" s="10">
        <f t="shared" ref="AR9:AR18" si="27">12*0.3*0.5</f>
        <v>1.7999999999999998</v>
      </c>
      <c r="AS9" s="9" t="s">
        <v>1317</v>
      </c>
      <c r="AT9" s="10">
        <f t="shared" ref="AT9:AT18" si="28">12*0.3*0.5</f>
        <v>1.7999999999999998</v>
      </c>
      <c r="AU9" s="9" t="s">
        <v>1318</v>
      </c>
      <c r="AV9" s="10">
        <f t="shared" ref="AV9:AV18" si="29">12*0.3*0.5</f>
        <v>1.7999999999999998</v>
      </c>
      <c r="AW9" s="9" t="s">
        <v>1319</v>
      </c>
      <c r="AX9" s="9" t="s">
        <v>1320</v>
      </c>
      <c r="AY9" s="9">
        <v>1</v>
      </c>
      <c r="AZ9" s="9" t="s">
        <v>136</v>
      </c>
      <c r="BA9" s="10">
        <f t="shared" ref="BA9:BA18" si="30">12*0.3*0.5</f>
        <v>1.7999999999999998</v>
      </c>
      <c r="BB9" s="9" t="s">
        <v>1322</v>
      </c>
      <c r="BC9" s="10">
        <f t="shared" ref="BC9:BC18" si="31">12*0.3*0.5</f>
        <v>1.7999999999999998</v>
      </c>
      <c r="BD9" s="9" t="s">
        <v>1320</v>
      </c>
      <c r="BE9" s="10">
        <f t="shared" ref="BE9:BE18" si="32">12*0.3*0.5</f>
        <v>1.7999999999999998</v>
      </c>
      <c r="BF9" s="9" t="s">
        <v>142</v>
      </c>
      <c r="BG9" s="10">
        <f t="shared" ref="BG9:BG18" si="33">12*0.3*0.5</f>
        <v>1.7999999999999998</v>
      </c>
      <c r="BH9" s="9" t="s">
        <v>1317</v>
      </c>
      <c r="BI9" s="10">
        <f t="shared" ref="BI9:BI18" si="34">12*0.3*0.5</f>
        <v>1.7999999999999998</v>
      </c>
      <c r="BJ9" s="9" t="s">
        <v>1318</v>
      </c>
      <c r="BK9" s="10">
        <f t="shared" ref="BK9:BK18" si="35">12*0.3*0.5</f>
        <v>1.7999999999999998</v>
      </c>
      <c r="BL9" s="2" t="s">
        <v>1319</v>
      </c>
      <c r="BM9" s="9" t="s">
        <v>1320</v>
      </c>
      <c r="BN9" s="9">
        <v>1</v>
      </c>
      <c r="BO9" s="9" t="s">
        <v>1321</v>
      </c>
      <c r="BP9" s="2">
        <f t="shared" ref="BP9:BP18" si="36">12*0.5*0.5</f>
        <v>3</v>
      </c>
      <c r="BQ9" s="9" t="s">
        <v>1322</v>
      </c>
      <c r="BR9" s="2">
        <f t="shared" ref="BR9:BR18" si="37">12*0.5*0.5</f>
        <v>3</v>
      </c>
      <c r="BS9" s="9" t="s">
        <v>1320</v>
      </c>
      <c r="BT9" s="2">
        <f t="shared" ref="BT9:BT18" si="38">12*0.5*0.5</f>
        <v>3</v>
      </c>
      <c r="BU9" s="9" t="s">
        <v>142</v>
      </c>
      <c r="BV9" s="2">
        <f t="shared" ref="BV9:BV18" si="39">12*0.5*0.5</f>
        <v>3</v>
      </c>
      <c r="BW9" s="9" t="s">
        <v>1317</v>
      </c>
      <c r="BX9" s="2">
        <f t="shared" ref="BX9:BX18" si="40">12*0.5*0.5</f>
        <v>3</v>
      </c>
      <c r="BY9" s="9" t="s">
        <v>1318</v>
      </c>
      <c r="BZ9" s="2">
        <f t="shared" ref="BZ9:BZ18" si="41">12*0.5*0.5</f>
        <v>3</v>
      </c>
      <c r="CA9" s="9" t="s">
        <v>1319</v>
      </c>
      <c r="CB9" s="9" t="s">
        <v>1320</v>
      </c>
      <c r="CC9" s="9">
        <v>1</v>
      </c>
      <c r="CD9" s="9" t="s">
        <v>1321</v>
      </c>
      <c r="CE9" s="2">
        <f t="shared" ref="CE9:CE18" si="42">12*0.5*0.5</f>
        <v>3</v>
      </c>
      <c r="CF9" s="9" t="s">
        <v>1322</v>
      </c>
      <c r="CG9" s="2">
        <f t="shared" ref="CG9:CG18" si="43">12*0.5*0.5</f>
        <v>3</v>
      </c>
      <c r="CH9" s="9" t="s">
        <v>1320</v>
      </c>
      <c r="CI9" s="2">
        <f t="shared" ref="CI9:CI18" si="44">12*0.5*0.5</f>
        <v>3</v>
      </c>
      <c r="CJ9" s="9" t="s">
        <v>142</v>
      </c>
      <c r="CK9" s="2">
        <f t="shared" ref="CK9:CK18" si="45">12*0.5*0.5</f>
        <v>3</v>
      </c>
      <c r="CL9" s="9" t="s">
        <v>1317</v>
      </c>
      <c r="CM9" s="2">
        <f t="shared" ref="CM9:CM18" si="46">12*0.5*0.5</f>
        <v>3</v>
      </c>
      <c r="CN9" s="9" t="s">
        <v>1318</v>
      </c>
      <c r="CO9" s="2">
        <f t="shared" ref="CO9:CO18" si="47">12*0.5*0.5</f>
        <v>3</v>
      </c>
    </row>
    <row r="10" spans="1:93" ht="15" x14ac:dyDescent="0.2">
      <c r="A10" s="8" t="s">
        <v>609</v>
      </c>
      <c r="B10" s="8" t="s">
        <v>1337</v>
      </c>
      <c r="C10" s="2" t="s">
        <v>1329</v>
      </c>
      <c r="D10" s="9" t="s">
        <v>1336</v>
      </c>
      <c r="E10" s="9" t="s">
        <v>1320</v>
      </c>
      <c r="F10" s="9">
        <v>1</v>
      </c>
      <c r="G10" s="9" t="s">
        <v>1321</v>
      </c>
      <c r="H10" s="10">
        <f t="shared" ref="H10:H19" si="48">12*0.2*0.5</f>
        <v>1.2000000000000002</v>
      </c>
      <c r="I10" s="9" t="s">
        <v>1322</v>
      </c>
      <c r="J10" s="10">
        <f t="shared" ref="J10:J19" si="49">12*0.2*0.5</f>
        <v>1.2000000000000002</v>
      </c>
      <c r="K10" s="9" t="s">
        <v>1320</v>
      </c>
      <c r="L10" s="10">
        <f t="shared" si="14"/>
        <v>1.2000000000000002</v>
      </c>
      <c r="M10" s="2" t="s">
        <v>1316</v>
      </c>
      <c r="N10" s="10">
        <f t="shared" si="15"/>
        <v>1.2000000000000002</v>
      </c>
      <c r="O10" s="2" t="s">
        <v>1317</v>
      </c>
      <c r="P10" s="10">
        <f t="shared" si="16"/>
        <v>1.2000000000000002</v>
      </c>
      <c r="Q10" s="2" t="s">
        <v>1318</v>
      </c>
      <c r="R10" s="10">
        <f t="shared" si="17"/>
        <v>1.2000000000000002</v>
      </c>
      <c r="S10" s="9" t="s">
        <v>1319</v>
      </c>
      <c r="T10" s="9" t="s">
        <v>1320</v>
      </c>
      <c r="U10" s="9">
        <v>1</v>
      </c>
      <c r="V10" s="9" t="s">
        <v>1321</v>
      </c>
      <c r="W10" s="10">
        <f t="shared" si="18"/>
        <v>1.2000000000000002</v>
      </c>
      <c r="X10" s="9" t="s">
        <v>1322</v>
      </c>
      <c r="Y10" s="10">
        <f t="shared" si="19"/>
        <v>1.2000000000000002</v>
      </c>
      <c r="Z10" s="9" t="s">
        <v>1320</v>
      </c>
      <c r="AA10" s="10">
        <f t="shared" si="20"/>
        <v>1.2000000000000002</v>
      </c>
      <c r="AB10" s="9" t="s">
        <v>142</v>
      </c>
      <c r="AC10" s="10">
        <f t="shared" si="21"/>
        <v>1.2000000000000002</v>
      </c>
      <c r="AD10" s="9" t="s">
        <v>1317</v>
      </c>
      <c r="AE10" s="10">
        <f t="shared" si="22"/>
        <v>1.2000000000000002</v>
      </c>
      <c r="AF10" s="9" t="s">
        <v>1318</v>
      </c>
      <c r="AG10" s="10">
        <f t="shared" si="23"/>
        <v>1.2000000000000002</v>
      </c>
      <c r="AH10" s="2" t="s">
        <v>1319</v>
      </c>
      <c r="AI10" s="9" t="s">
        <v>1320</v>
      </c>
      <c r="AJ10" s="9">
        <v>1</v>
      </c>
      <c r="AK10" s="9" t="s">
        <v>1321</v>
      </c>
      <c r="AL10" s="10">
        <f t="shared" si="24"/>
        <v>1.7999999999999998</v>
      </c>
      <c r="AM10" s="9" t="s">
        <v>1322</v>
      </c>
      <c r="AN10" s="10">
        <f t="shared" si="25"/>
        <v>1.7999999999999998</v>
      </c>
      <c r="AO10" s="9" t="s">
        <v>1320</v>
      </c>
      <c r="AP10" s="10">
        <f t="shared" si="26"/>
        <v>1.7999999999999998</v>
      </c>
      <c r="AQ10" s="9" t="s">
        <v>142</v>
      </c>
      <c r="AR10" s="10">
        <f t="shared" si="27"/>
        <v>1.7999999999999998</v>
      </c>
      <c r="AS10" s="9" t="s">
        <v>1317</v>
      </c>
      <c r="AT10" s="10">
        <f t="shared" si="28"/>
        <v>1.7999999999999998</v>
      </c>
      <c r="AU10" s="9" t="s">
        <v>1318</v>
      </c>
      <c r="AV10" s="10">
        <f t="shared" si="29"/>
        <v>1.7999999999999998</v>
      </c>
      <c r="AW10" s="9" t="s">
        <v>1319</v>
      </c>
      <c r="AX10" s="9" t="s">
        <v>1320</v>
      </c>
      <c r="AY10" s="9">
        <v>1</v>
      </c>
      <c r="AZ10" s="9" t="s">
        <v>136</v>
      </c>
      <c r="BA10" s="10">
        <f t="shared" si="30"/>
        <v>1.7999999999999998</v>
      </c>
      <c r="BB10" s="9" t="s">
        <v>1322</v>
      </c>
      <c r="BC10" s="10">
        <f t="shared" si="31"/>
        <v>1.7999999999999998</v>
      </c>
      <c r="BD10" s="9" t="s">
        <v>1320</v>
      </c>
      <c r="BE10" s="10">
        <f t="shared" si="32"/>
        <v>1.7999999999999998</v>
      </c>
      <c r="BF10" s="9" t="s">
        <v>142</v>
      </c>
      <c r="BG10" s="10">
        <f t="shared" si="33"/>
        <v>1.7999999999999998</v>
      </c>
      <c r="BH10" s="9" t="s">
        <v>1317</v>
      </c>
      <c r="BI10" s="10">
        <f t="shared" si="34"/>
        <v>1.7999999999999998</v>
      </c>
      <c r="BJ10" s="9" t="s">
        <v>1318</v>
      </c>
      <c r="BK10" s="10">
        <f t="shared" si="35"/>
        <v>1.7999999999999998</v>
      </c>
      <c r="BL10" s="2" t="s">
        <v>1319</v>
      </c>
      <c r="BM10" s="9" t="s">
        <v>1320</v>
      </c>
      <c r="BN10" s="9">
        <v>1</v>
      </c>
      <c r="BO10" s="9" t="s">
        <v>1321</v>
      </c>
      <c r="BP10" s="2">
        <f t="shared" si="36"/>
        <v>3</v>
      </c>
      <c r="BQ10" s="9" t="s">
        <v>1322</v>
      </c>
      <c r="BR10" s="2">
        <f t="shared" si="37"/>
        <v>3</v>
      </c>
      <c r="BS10" s="9" t="s">
        <v>1320</v>
      </c>
      <c r="BT10" s="2">
        <f t="shared" si="38"/>
        <v>3</v>
      </c>
      <c r="BU10" s="9" t="s">
        <v>142</v>
      </c>
      <c r="BV10" s="2">
        <f t="shared" si="39"/>
        <v>3</v>
      </c>
      <c r="BW10" s="9" t="s">
        <v>1317</v>
      </c>
      <c r="BX10" s="2">
        <f t="shared" si="40"/>
        <v>3</v>
      </c>
      <c r="BY10" s="9" t="s">
        <v>1318</v>
      </c>
      <c r="BZ10" s="2">
        <f t="shared" si="41"/>
        <v>3</v>
      </c>
      <c r="CA10" s="9" t="s">
        <v>1319</v>
      </c>
      <c r="CB10" s="9" t="s">
        <v>1320</v>
      </c>
      <c r="CC10" s="9">
        <v>1</v>
      </c>
      <c r="CD10" s="9" t="s">
        <v>1321</v>
      </c>
      <c r="CE10" s="2">
        <f t="shared" si="42"/>
        <v>3</v>
      </c>
      <c r="CF10" s="9" t="s">
        <v>1322</v>
      </c>
      <c r="CG10" s="2">
        <f t="shared" si="43"/>
        <v>3</v>
      </c>
      <c r="CH10" s="9" t="s">
        <v>1320</v>
      </c>
      <c r="CI10" s="2">
        <f t="shared" si="44"/>
        <v>3</v>
      </c>
      <c r="CJ10" s="9" t="s">
        <v>142</v>
      </c>
      <c r="CK10" s="2">
        <f t="shared" si="45"/>
        <v>3</v>
      </c>
      <c r="CL10" s="9" t="s">
        <v>1317</v>
      </c>
      <c r="CM10" s="2">
        <f t="shared" si="46"/>
        <v>3</v>
      </c>
      <c r="CN10" s="9" t="s">
        <v>1318</v>
      </c>
      <c r="CO10" s="2">
        <f t="shared" si="47"/>
        <v>3</v>
      </c>
    </row>
    <row r="11" spans="1:93" ht="15" x14ac:dyDescent="0.2">
      <c r="A11" s="8" t="s">
        <v>1338</v>
      </c>
      <c r="B11" s="8" t="s">
        <v>1339</v>
      </c>
      <c r="C11" s="2" t="s">
        <v>1329</v>
      </c>
      <c r="D11" s="9" t="s">
        <v>1313</v>
      </c>
      <c r="E11" s="9" t="s">
        <v>1314</v>
      </c>
      <c r="F11" s="9">
        <v>1</v>
      </c>
      <c r="G11" s="9" t="s">
        <v>1315</v>
      </c>
      <c r="H11" s="10">
        <f t="shared" si="48"/>
        <v>1.2000000000000002</v>
      </c>
      <c r="I11" s="9" t="s">
        <v>1314</v>
      </c>
      <c r="J11" s="10">
        <f t="shared" si="49"/>
        <v>1.2000000000000002</v>
      </c>
      <c r="K11" s="9" t="s">
        <v>87</v>
      </c>
      <c r="L11" s="10">
        <f t="shared" si="14"/>
        <v>1.2000000000000002</v>
      </c>
      <c r="M11" s="9" t="s">
        <v>91</v>
      </c>
      <c r="N11" s="10">
        <f t="shared" si="15"/>
        <v>1.2000000000000002</v>
      </c>
      <c r="O11" s="9" t="s">
        <v>1333</v>
      </c>
      <c r="P11" s="10">
        <f t="shared" si="16"/>
        <v>1.2000000000000002</v>
      </c>
      <c r="Q11" s="2" t="s">
        <v>1330</v>
      </c>
      <c r="R11" s="10">
        <f t="shared" si="17"/>
        <v>1.2000000000000002</v>
      </c>
      <c r="S11" s="9" t="s">
        <v>1331</v>
      </c>
      <c r="T11" s="9" t="s">
        <v>1314</v>
      </c>
      <c r="U11" s="9">
        <v>1</v>
      </c>
      <c r="V11" s="9" t="s">
        <v>1315</v>
      </c>
      <c r="W11" s="10">
        <f t="shared" si="18"/>
        <v>1.2000000000000002</v>
      </c>
      <c r="X11" s="9" t="s">
        <v>1314</v>
      </c>
      <c r="Y11" s="10">
        <f t="shared" si="19"/>
        <v>1.2000000000000002</v>
      </c>
      <c r="Z11" s="9" t="s">
        <v>1332</v>
      </c>
      <c r="AA11" s="10">
        <f t="shared" si="20"/>
        <v>1.2000000000000002</v>
      </c>
      <c r="AB11" s="9" t="s">
        <v>91</v>
      </c>
      <c r="AC11" s="10">
        <f t="shared" si="21"/>
        <v>1.2000000000000002</v>
      </c>
      <c r="AD11" s="9" t="s">
        <v>1333</v>
      </c>
      <c r="AE11" s="10">
        <f t="shared" si="22"/>
        <v>1.2000000000000002</v>
      </c>
      <c r="AF11" s="9" t="s">
        <v>1330</v>
      </c>
      <c r="AG11" s="10">
        <f t="shared" si="23"/>
        <v>1.2000000000000002</v>
      </c>
      <c r="AH11" s="2" t="s">
        <v>1331</v>
      </c>
      <c r="AI11" s="9" t="s">
        <v>1314</v>
      </c>
      <c r="AJ11" s="9">
        <v>1</v>
      </c>
      <c r="AK11" s="9" t="s">
        <v>1315</v>
      </c>
      <c r="AL11" s="10">
        <f t="shared" si="24"/>
        <v>1.7999999999999998</v>
      </c>
      <c r="AM11" s="9" t="s">
        <v>1314</v>
      </c>
      <c r="AN11" s="10">
        <f t="shared" si="25"/>
        <v>1.7999999999999998</v>
      </c>
      <c r="AO11" s="9" t="s">
        <v>1332</v>
      </c>
      <c r="AP11" s="10">
        <f t="shared" si="26"/>
        <v>1.7999999999999998</v>
      </c>
      <c r="AQ11" s="9" t="s">
        <v>95</v>
      </c>
      <c r="AR11" s="10">
        <f t="shared" si="27"/>
        <v>1.7999999999999998</v>
      </c>
      <c r="AS11" s="9" t="s">
        <v>98</v>
      </c>
      <c r="AT11" s="10">
        <f t="shared" si="28"/>
        <v>1.7999999999999998</v>
      </c>
      <c r="AU11" s="9" t="s">
        <v>1330</v>
      </c>
      <c r="AV11" s="10">
        <f t="shared" si="29"/>
        <v>1.7999999999999998</v>
      </c>
      <c r="AW11" s="9" t="s">
        <v>1331</v>
      </c>
      <c r="AX11" s="9" t="s">
        <v>1314</v>
      </c>
      <c r="AY11" s="9">
        <v>1</v>
      </c>
      <c r="AZ11" s="9" t="s">
        <v>1315</v>
      </c>
      <c r="BA11" s="10">
        <f t="shared" si="30"/>
        <v>1.7999999999999998</v>
      </c>
      <c r="BB11" s="9" t="s">
        <v>1314</v>
      </c>
      <c r="BC11" s="10">
        <f t="shared" si="31"/>
        <v>1.7999999999999998</v>
      </c>
      <c r="BD11" s="9" t="s">
        <v>1332</v>
      </c>
      <c r="BE11" s="10">
        <f t="shared" si="32"/>
        <v>1.7999999999999998</v>
      </c>
      <c r="BF11" s="9" t="s">
        <v>95</v>
      </c>
      <c r="BG11" s="10">
        <f t="shared" si="33"/>
        <v>1.7999999999999998</v>
      </c>
      <c r="BH11" s="9" t="s">
        <v>1333</v>
      </c>
      <c r="BI11" s="10">
        <f t="shared" si="34"/>
        <v>1.7999999999999998</v>
      </c>
      <c r="BJ11" s="9" t="s">
        <v>1330</v>
      </c>
      <c r="BK11" s="10">
        <f t="shared" si="35"/>
        <v>1.7999999999999998</v>
      </c>
      <c r="BL11" s="2" t="s">
        <v>1331</v>
      </c>
      <c r="BM11" s="9" t="s">
        <v>1314</v>
      </c>
      <c r="BN11" s="9">
        <v>1</v>
      </c>
      <c r="BO11" s="9" t="s">
        <v>1315</v>
      </c>
      <c r="BP11" s="2">
        <f t="shared" si="36"/>
        <v>3</v>
      </c>
      <c r="BQ11" s="9" t="s">
        <v>1314</v>
      </c>
      <c r="BR11" s="2">
        <f t="shared" si="37"/>
        <v>3</v>
      </c>
      <c r="BS11" s="9" t="s">
        <v>1332</v>
      </c>
      <c r="BT11" s="2">
        <f t="shared" si="38"/>
        <v>3</v>
      </c>
      <c r="BU11" s="9" t="s">
        <v>95</v>
      </c>
      <c r="BV11" s="2">
        <f t="shared" si="39"/>
        <v>3</v>
      </c>
      <c r="BW11" s="9" t="s">
        <v>1333</v>
      </c>
      <c r="BX11" s="2">
        <f t="shared" si="40"/>
        <v>3</v>
      </c>
      <c r="BY11" s="9" t="s">
        <v>1330</v>
      </c>
      <c r="BZ11" s="2">
        <f t="shared" si="41"/>
        <v>3</v>
      </c>
      <c r="CA11" s="9" t="s">
        <v>1331</v>
      </c>
      <c r="CB11" s="9" t="s">
        <v>1314</v>
      </c>
      <c r="CC11" s="9">
        <v>1</v>
      </c>
      <c r="CD11" s="9" t="s">
        <v>1315</v>
      </c>
      <c r="CE11" s="2">
        <f t="shared" si="42"/>
        <v>3</v>
      </c>
      <c r="CF11" s="9" t="s">
        <v>1314</v>
      </c>
      <c r="CG11" s="2">
        <f t="shared" si="43"/>
        <v>3</v>
      </c>
      <c r="CH11" s="9" t="s">
        <v>1332</v>
      </c>
      <c r="CI11" s="2">
        <f t="shared" si="44"/>
        <v>3</v>
      </c>
      <c r="CJ11" s="9" t="s">
        <v>95</v>
      </c>
      <c r="CK11" s="2">
        <f t="shared" si="45"/>
        <v>3</v>
      </c>
      <c r="CL11" s="9" t="s">
        <v>1333</v>
      </c>
      <c r="CM11" s="2">
        <f t="shared" si="46"/>
        <v>3</v>
      </c>
      <c r="CN11" s="9" t="s">
        <v>1330</v>
      </c>
      <c r="CO11" s="2">
        <f t="shared" si="47"/>
        <v>3</v>
      </c>
    </row>
    <row r="12" spans="1:93" ht="15" x14ac:dyDescent="0.2">
      <c r="A12" s="8" t="s">
        <v>1340</v>
      </c>
      <c r="B12" s="8" t="s">
        <v>1341</v>
      </c>
      <c r="C12" s="2" t="s">
        <v>1329</v>
      </c>
      <c r="D12" s="9" t="s">
        <v>1313</v>
      </c>
      <c r="E12" s="9" t="s">
        <v>1314</v>
      </c>
      <c r="F12" s="9">
        <v>1</v>
      </c>
      <c r="G12" s="9" t="s">
        <v>1315</v>
      </c>
      <c r="H12" s="10">
        <f t="shared" si="48"/>
        <v>1.2000000000000002</v>
      </c>
      <c r="I12" s="9" t="s">
        <v>1314</v>
      </c>
      <c r="J12" s="10">
        <f t="shared" si="49"/>
        <v>1.2000000000000002</v>
      </c>
      <c r="K12" s="9" t="s">
        <v>87</v>
      </c>
      <c r="L12" s="10">
        <f t="shared" si="14"/>
        <v>1.2000000000000002</v>
      </c>
      <c r="M12" s="9" t="s">
        <v>91</v>
      </c>
      <c r="N12" s="10">
        <f t="shared" si="15"/>
        <v>1.2000000000000002</v>
      </c>
      <c r="O12" s="9" t="s">
        <v>1333</v>
      </c>
      <c r="P12" s="10">
        <f t="shared" si="16"/>
        <v>1.2000000000000002</v>
      </c>
      <c r="Q12" s="2" t="s">
        <v>1330</v>
      </c>
      <c r="R12" s="10">
        <f t="shared" si="17"/>
        <v>1.2000000000000002</v>
      </c>
      <c r="S12" s="9" t="s">
        <v>1331</v>
      </c>
      <c r="T12" s="9" t="s">
        <v>1314</v>
      </c>
      <c r="U12" s="9">
        <v>1</v>
      </c>
      <c r="V12" s="9" t="s">
        <v>1315</v>
      </c>
      <c r="W12" s="10">
        <f t="shared" si="18"/>
        <v>1.2000000000000002</v>
      </c>
      <c r="X12" s="9" t="s">
        <v>1314</v>
      </c>
      <c r="Y12" s="10">
        <f t="shared" si="19"/>
        <v>1.2000000000000002</v>
      </c>
      <c r="Z12" s="9" t="s">
        <v>1332</v>
      </c>
      <c r="AA12" s="10">
        <f t="shared" si="20"/>
        <v>1.2000000000000002</v>
      </c>
      <c r="AB12" s="9" t="s">
        <v>91</v>
      </c>
      <c r="AC12" s="10">
        <f t="shared" si="21"/>
        <v>1.2000000000000002</v>
      </c>
      <c r="AD12" s="9" t="s">
        <v>1333</v>
      </c>
      <c r="AE12" s="10">
        <f t="shared" si="22"/>
        <v>1.2000000000000002</v>
      </c>
      <c r="AF12" s="9" t="s">
        <v>1330</v>
      </c>
      <c r="AG12" s="10">
        <f t="shared" si="23"/>
        <v>1.2000000000000002</v>
      </c>
      <c r="AH12" s="2" t="s">
        <v>1331</v>
      </c>
      <c r="AI12" s="9" t="s">
        <v>1314</v>
      </c>
      <c r="AJ12" s="9">
        <v>1</v>
      </c>
      <c r="AK12" s="9" t="s">
        <v>1315</v>
      </c>
      <c r="AL12" s="10">
        <f t="shared" si="24"/>
        <v>1.7999999999999998</v>
      </c>
      <c r="AM12" s="9" t="s">
        <v>1314</v>
      </c>
      <c r="AN12" s="10">
        <f t="shared" si="25"/>
        <v>1.7999999999999998</v>
      </c>
      <c r="AO12" s="9" t="s">
        <v>1332</v>
      </c>
      <c r="AP12" s="10">
        <f t="shared" si="26"/>
        <v>1.7999999999999998</v>
      </c>
      <c r="AQ12" s="9" t="s">
        <v>95</v>
      </c>
      <c r="AR12" s="10">
        <f t="shared" si="27"/>
        <v>1.7999999999999998</v>
      </c>
      <c r="AS12" s="9" t="s">
        <v>98</v>
      </c>
      <c r="AT12" s="10">
        <f t="shared" si="28"/>
        <v>1.7999999999999998</v>
      </c>
      <c r="AU12" s="9" t="s">
        <v>1330</v>
      </c>
      <c r="AV12" s="10">
        <f t="shared" si="29"/>
        <v>1.7999999999999998</v>
      </c>
      <c r="AW12" s="9" t="s">
        <v>1331</v>
      </c>
      <c r="AX12" s="9" t="s">
        <v>1314</v>
      </c>
      <c r="AY12" s="9">
        <v>1</v>
      </c>
      <c r="AZ12" s="9" t="s">
        <v>1315</v>
      </c>
      <c r="BA12" s="10">
        <f t="shared" si="30"/>
        <v>1.7999999999999998</v>
      </c>
      <c r="BB12" s="9" t="s">
        <v>1314</v>
      </c>
      <c r="BC12" s="10">
        <f t="shared" si="31"/>
        <v>1.7999999999999998</v>
      </c>
      <c r="BD12" s="9" t="s">
        <v>1332</v>
      </c>
      <c r="BE12" s="10">
        <f t="shared" si="32"/>
        <v>1.7999999999999998</v>
      </c>
      <c r="BF12" s="9" t="s">
        <v>95</v>
      </c>
      <c r="BG12" s="10">
        <f t="shared" si="33"/>
        <v>1.7999999999999998</v>
      </c>
      <c r="BH12" s="9" t="s">
        <v>1333</v>
      </c>
      <c r="BI12" s="10">
        <f t="shared" si="34"/>
        <v>1.7999999999999998</v>
      </c>
      <c r="BJ12" s="9" t="s">
        <v>1330</v>
      </c>
      <c r="BK12" s="10">
        <f t="shared" si="35"/>
        <v>1.7999999999999998</v>
      </c>
      <c r="BL12" s="2" t="s">
        <v>1331</v>
      </c>
      <c r="BM12" s="9" t="s">
        <v>1314</v>
      </c>
      <c r="BN12" s="9">
        <v>1</v>
      </c>
      <c r="BO12" s="9" t="s">
        <v>1315</v>
      </c>
      <c r="BP12" s="2">
        <f t="shared" si="36"/>
        <v>3</v>
      </c>
      <c r="BQ12" s="9" t="s">
        <v>1314</v>
      </c>
      <c r="BR12" s="2">
        <f t="shared" si="37"/>
        <v>3</v>
      </c>
      <c r="BS12" s="9" t="s">
        <v>1332</v>
      </c>
      <c r="BT12" s="2">
        <f t="shared" si="38"/>
        <v>3</v>
      </c>
      <c r="BU12" s="9" t="s">
        <v>95</v>
      </c>
      <c r="BV12" s="2">
        <f t="shared" si="39"/>
        <v>3</v>
      </c>
      <c r="BW12" s="9" t="s">
        <v>1333</v>
      </c>
      <c r="BX12" s="2">
        <f t="shared" si="40"/>
        <v>3</v>
      </c>
      <c r="BY12" s="9" t="s">
        <v>1330</v>
      </c>
      <c r="BZ12" s="2">
        <f t="shared" si="41"/>
        <v>3</v>
      </c>
      <c r="CA12" s="9" t="s">
        <v>1331</v>
      </c>
      <c r="CB12" s="9" t="s">
        <v>1314</v>
      </c>
      <c r="CC12" s="9">
        <v>1</v>
      </c>
      <c r="CD12" s="9" t="s">
        <v>1315</v>
      </c>
      <c r="CE12" s="2">
        <f t="shared" si="42"/>
        <v>3</v>
      </c>
      <c r="CF12" s="9" t="s">
        <v>1314</v>
      </c>
      <c r="CG12" s="2">
        <f t="shared" si="43"/>
        <v>3</v>
      </c>
      <c r="CH12" s="9" t="s">
        <v>1332</v>
      </c>
      <c r="CI12" s="2">
        <f t="shared" si="44"/>
        <v>3</v>
      </c>
      <c r="CJ12" s="9" t="s">
        <v>95</v>
      </c>
      <c r="CK12" s="2">
        <f t="shared" si="45"/>
        <v>3</v>
      </c>
      <c r="CL12" s="9" t="s">
        <v>1333</v>
      </c>
      <c r="CM12" s="2">
        <f t="shared" si="46"/>
        <v>3</v>
      </c>
      <c r="CN12" s="9" t="s">
        <v>1330</v>
      </c>
      <c r="CO12" s="2">
        <f t="shared" si="47"/>
        <v>3</v>
      </c>
    </row>
    <row r="13" spans="1:93" ht="15" x14ac:dyDescent="0.2">
      <c r="A13" s="8" t="s">
        <v>1342</v>
      </c>
      <c r="B13" s="8" t="s">
        <v>1343</v>
      </c>
      <c r="C13" s="2" t="s">
        <v>1329</v>
      </c>
      <c r="D13" s="9" t="s">
        <v>1313</v>
      </c>
      <c r="E13" s="9" t="s">
        <v>1314</v>
      </c>
      <c r="F13" s="9">
        <v>1</v>
      </c>
      <c r="G13" s="9" t="s">
        <v>1315</v>
      </c>
      <c r="H13" s="10">
        <f t="shared" si="48"/>
        <v>1.2000000000000002</v>
      </c>
      <c r="I13" s="9" t="s">
        <v>1314</v>
      </c>
      <c r="J13" s="10">
        <f t="shared" si="49"/>
        <v>1.2000000000000002</v>
      </c>
      <c r="K13" s="9" t="s">
        <v>87</v>
      </c>
      <c r="L13" s="10">
        <f t="shared" si="14"/>
        <v>1.2000000000000002</v>
      </c>
      <c r="M13" s="9" t="s">
        <v>91</v>
      </c>
      <c r="N13" s="10">
        <f t="shared" si="15"/>
        <v>1.2000000000000002</v>
      </c>
      <c r="O13" s="9" t="s">
        <v>1333</v>
      </c>
      <c r="P13" s="10">
        <f t="shared" si="16"/>
        <v>1.2000000000000002</v>
      </c>
      <c r="Q13" s="2" t="s">
        <v>1330</v>
      </c>
      <c r="R13" s="10">
        <f t="shared" si="17"/>
        <v>1.2000000000000002</v>
      </c>
      <c r="S13" s="9" t="s">
        <v>1331</v>
      </c>
      <c r="T13" s="9" t="s">
        <v>1314</v>
      </c>
      <c r="U13" s="9">
        <v>1</v>
      </c>
      <c r="V13" s="9" t="s">
        <v>1315</v>
      </c>
      <c r="W13" s="10">
        <f t="shared" si="18"/>
        <v>1.2000000000000002</v>
      </c>
      <c r="X13" s="9" t="s">
        <v>1314</v>
      </c>
      <c r="Y13" s="10">
        <f t="shared" si="19"/>
        <v>1.2000000000000002</v>
      </c>
      <c r="Z13" s="9" t="s">
        <v>1332</v>
      </c>
      <c r="AA13" s="10">
        <f t="shared" si="20"/>
        <v>1.2000000000000002</v>
      </c>
      <c r="AB13" s="9" t="s">
        <v>91</v>
      </c>
      <c r="AC13" s="10">
        <f t="shared" si="21"/>
        <v>1.2000000000000002</v>
      </c>
      <c r="AD13" s="9" t="s">
        <v>1333</v>
      </c>
      <c r="AE13" s="10">
        <f t="shared" si="22"/>
        <v>1.2000000000000002</v>
      </c>
      <c r="AF13" s="9" t="s">
        <v>1330</v>
      </c>
      <c r="AG13" s="10">
        <f t="shared" si="23"/>
        <v>1.2000000000000002</v>
      </c>
      <c r="AH13" s="2" t="s">
        <v>1331</v>
      </c>
      <c r="AI13" s="9" t="s">
        <v>1314</v>
      </c>
      <c r="AJ13" s="9">
        <v>1</v>
      </c>
      <c r="AK13" s="9" t="s">
        <v>1315</v>
      </c>
      <c r="AL13" s="10">
        <f t="shared" si="24"/>
        <v>1.7999999999999998</v>
      </c>
      <c r="AM13" s="9" t="s">
        <v>1314</v>
      </c>
      <c r="AN13" s="10">
        <f t="shared" si="25"/>
        <v>1.7999999999999998</v>
      </c>
      <c r="AO13" s="9" t="s">
        <v>1332</v>
      </c>
      <c r="AP13" s="10">
        <f t="shared" si="26"/>
        <v>1.7999999999999998</v>
      </c>
      <c r="AQ13" s="9" t="s">
        <v>95</v>
      </c>
      <c r="AR13" s="10">
        <f t="shared" si="27"/>
        <v>1.7999999999999998</v>
      </c>
      <c r="AS13" s="9" t="s">
        <v>98</v>
      </c>
      <c r="AT13" s="10">
        <f t="shared" si="28"/>
        <v>1.7999999999999998</v>
      </c>
      <c r="AU13" s="9" t="s">
        <v>1330</v>
      </c>
      <c r="AV13" s="10">
        <f t="shared" si="29"/>
        <v>1.7999999999999998</v>
      </c>
      <c r="AW13" s="9" t="s">
        <v>1331</v>
      </c>
      <c r="AX13" s="9" t="s">
        <v>1314</v>
      </c>
      <c r="AY13" s="9">
        <v>1</v>
      </c>
      <c r="AZ13" s="9" t="s">
        <v>1315</v>
      </c>
      <c r="BA13" s="10">
        <f t="shared" si="30"/>
        <v>1.7999999999999998</v>
      </c>
      <c r="BB13" s="9" t="s">
        <v>1314</v>
      </c>
      <c r="BC13" s="10">
        <f t="shared" si="31"/>
        <v>1.7999999999999998</v>
      </c>
      <c r="BD13" s="9" t="s">
        <v>1332</v>
      </c>
      <c r="BE13" s="10">
        <f t="shared" si="32"/>
        <v>1.7999999999999998</v>
      </c>
      <c r="BF13" s="9" t="s">
        <v>95</v>
      </c>
      <c r="BG13" s="10">
        <f t="shared" si="33"/>
        <v>1.7999999999999998</v>
      </c>
      <c r="BH13" s="9" t="s">
        <v>1333</v>
      </c>
      <c r="BI13" s="10">
        <f t="shared" si="34"/>
        <v>1.7999999999999998</v>
      </c>
      <c r="BJ13" s="9" t="s">
        <v>1330</v>
      </c>
      <c r="BK13" s="10">
        <f t="shared" si="35"/>
        <v>1.7999999999999998</v>
      </c>
      <c r="BL13" s="2" t="s">
        <v>1331</v>
      </c>
      <c r="BM13" s="9" t="s">
        <v>1314</v>
      </c>
      <c r="BN13" s="9">
        <v>1</v>
      </c>
      <c r="BO13" s="9" t="s">
        <v>1315</v>
      </c>
      <c r="BP13" s="2">
        <f t="shared" si="36"/>
        <v>3</v>
      </c>
      <c r="BQ13" s="9" t="s">
        <v>1314</v>
      </c>
      <c r="BR13" s="2">
        <f t="shared" si="37"/>
        <v>3</v>
      </c>
      <c r="BS13" s="9" t="s">
        <v>1332</v>
      </c>
      <c r="BT13" s="2">
        <f t="shared" si="38"/>
        <v>3</v>
      </c>
      <c r="BU13" s="9" t="s">
        <v>95</v>
      </c>
      <c r="BV13" s="2">
        <f t="shared" si="39"/>
        <v>3</v>
      </c>
      <c r="BW13" s="9" t="s">
        <v>1333</v>
      </c>
      <c r="BX13" s="2">
        <f t="shared" si="40"/>
        <v>3</v>
      </c>
      <c r="BY13" s="9" t="s">
        <v>1330</v>
      </c>
      <c r="BZ13" s="2">
        <f t="shared" si="41"/>
        <v>3</v>
      </c>
      <c r="CA13" s="9" t="s">
        <v>1331</v>
      </c>
      <c r="CB13" s="9" t="s">
        <v>1314</v>
      </c>
      <c r="CC13" s="9">
        <v>1</v>
      </c>
      <c r="CD13" s="9" t="s">
        <v>1315</v>
      </c>
      <c r="CE13" s="2">
        <f t="shared" si="42"/>
        <v>3</v>
      </c>
      <c r="CF13" s="9" t="s">
        <v>1314</v>
      </c>
      <c r="CG13" s="2">
        <f t="shared" si="43"/>
        <v>3</v>
      </c>
      <c r="CH13" s="9" t="s">
        <v>1332</v>
      </c>
      <c r="CI13" s="2">
        <f t="shared" si="44"/>
        <v>3</v>
      </c>
      <c r="CJ13" s="9" t="s">
        <v>95</v>
      </c>
      <c r="CK13" s="2">
        <f t="shared" si="45"/>
        <v>3</v>
      </c>
      <c r="CL13" s="9" t="s">
        <v>1333</v>
      </c>
      <c r="CM13" s="2">
        <f t="shared" si="46"/>
        <v>3</v>
      </c>
      <c r="CN13" s="9" t="s">
        <v>1330</v>
      </c>
      <c r="CO13" s="2">
        <f t="shared" si="47"/>
        <v>3</v>
      </c>
    </row>
    <row r="14" spans="1:93" ht="15" x14ac:dyDescent="0.2">
      <c r="A14" s="8" t="s">
        <v>1344</v>
      </c>
      <c r="B14" s="8" t="s">
        <v>1345</v>
      </c>
      <c r="C14" s="2" t="s">
        <v>1329</v>
      </c>
      <c r="D14" s="9" t="s">
        <v>1336</v>
      </c>
      <c r="E14" s="9" t="s">
        <v>1320</v>
      </c>
      <c r="F14" s="9">
        <v>1</v>
      </c>
      <c r="G14" s="9" t="s">
        <v>1321</v>
      </c>
      <c r="H14" s="10">
        <f t="shared" si="48"/>
        <v>1.2000000000000002</v>
      </c>
      <c r="I14" s="9" t="s">
        <v>1322</v>
      </c>
      <c r="J14" s="10">
        <f t="shared" si="49"/>
        <v>1.2000000000000002</v>
      </c>
      <c r="K14" s="9" t="s">
        <v>1320</v>
      </c>
      <c r="L14" s="10">
        <f t="shared" si="14"/>
        <v>1.2000000000000002</v>
      </c>
      <c r="M14" s="9" t="s">
        <v>1346</v>
      </c>
      <c r="N14" s="10">
        <f t="shared" si="15"/>
        <v>1.2000000000000002</v>
      </c>
      <c r="O14" s="9" t="s">
        <v>1333</v>
      </c>
      <c r="P14" s="10">
        <f t="shared" si="16"/>
        <v>1.2000000000000002</v>
      </c>
      <c r="Q14" s="2" t="s">
        <v>122</v>
      </c>
      <c r="R14" s="10">
        <f t="shared" si="17"/>
        <v>1.2000000000000002</v>
      </c>
      <c r="S14" s="9" t="s">
        <v>1347</v>
      </c>
      <c r="T14" s="9" t="s">
        <v>1348</v>
      </c>
      <c r="U14" s="9">
        <v>1</v>
      </c>
      <c r="V14" s="9" t="s">
        <v>1348</v>
      </c>
      <c r="W14" s="10">
        <f t="shared" si="18"/>
        <v>1.2000000000000002</v>
      </c>
      <c r="X14" s="9" t="s">
        <v>1349</v>
      </c>
      <c r="Y14" s="10">
        <f t="shared" si="19"/>
        <v>1.2000000000000002</v>
      </c>
      <c r="Z14" s="9" t="s">
        <v>1332</v>
      </c>
      <c r="AA14" s="10">
        <f t="shared" si="20"/>
        <v>1.2000000000000002</v>
      </c>
      <c r="AB14" s="9" t="s">
        <v>91</v>
      </c>
      <c r="AC14" s="10">
        <f t="shared" si="21"/>
        <v>1.2000000000000002</v>
      </c>
      <c r="AD14" s="9" t="s">
        <v>98</v>
      </c>
      <c r="AE14" s="10">
        <f t="shared" si="22"/>
        <v>1.2000000000000002</v>
      </c>
      <c r="AF14" s="9" t="s">
        <v>1350</v>
      </c>
      <c r="AG14" s="10">
        <f t="shared" si="23"/>
        <v>1.2000000000000002</v>
      </c>
      <c r="AH14" s="2" t="s">
        <v>1351</v>
      </c>
      <c r="AI14" s="9" t="s">
        <v>122</v>
      </c>
      <c r="AJ14" s="9">
        <v>1</v>
      </c>
      <c r="AK14" s="9" t="s">
        <v>75</v>
      </c>
      <c r="AL14" s="10">
        <f t="shared" si="24"/>
        <v>1.7999999999999998</v>
      </c>
      <c r="AM14" s="9" t="s">
        <v>1352</v>
      </c>
      <c r="AN14" s="10">
        <f t="shared" si="25"/>
        <v>1.7999999999999998</v>
      </c>
      <c r="AO14" s="9" t="s">
        <v>1353</v>
      </c>
      <c r="AP14" s="10">
        <f t="shared" si="26"/>
        <v>1.7999999999999998</v>
      </c>
      <c r="AQ14" s="9" t="s">
        <v>93</v>
      </c>
      <c r="AR14" s="10">
        <f t="shared" si="27"/>
        <v>1.7999999999999998</v>
      </c>
      <c r="AS14" s="9" t="s">
        <v>98</v>
      </c>
      <c r="AT14" s="10">
        <f t="shared" si="28"/>
        <v>1.7999999999999998</v>
      </c>
      <c r="AU14" s="9" t="s">
        <v>1354</v>
      </c>
      <c r="AV14" s="10">
        <f t="shared" si="29"/>
        <v>1.7999999999999998</v>
      </c>
      <c r="AW14" s="9" t="s">
        <v>1351</v>
      </c>
      <c r="AX14" s="9" t="s">
        <v>93</v>
      </c>
      <c r="AY14" s="9">
        <v>1</v>
      </c>
      <c r="AZ14" s="9" t="s">
        <v>75</v>
      </c>
      <c r="BA14" s="10">
        <f t="shared" si="30"/>
        <v>1.7999999999999998</v>
      </c>
      <c r="BB14" s="9" t="s">
        <v>1352</v>
      </c>
      <c r="BC14" s="10">
        <f t="shared" si="31"/>
        <v>1.7999999999999998</v>
      </c>
      <c r="BD14" s="9" t="s">
        <v>1353</v>
      </c>
      <c r="BE14" s="10">
        <f t="shared" si="32"/>
        <v>1.7999999999999998</v>
      </c>
      <c r="BF14" s="9" t="s">
        <v>93</v>
      </c>
      <c r="BG14" s="10">
        <f t="shared" si="33"/>
        <v>1.7999999999999998</v>
      </c>
      <c r="BH14" s="9" t="s">
        <v>98</v>
      </c>
      <c r="BI14" s="10">
        <f t="shared" si="34"/>
        <v>1.7999999999999998</v>
      </c>
      <c r="BJ14" s="9" t="s">
        <v>122</v>
      </c>
      <c r="BK14" s="10">
        <f t="shared" si="35"/>
        <v>1.7999999999999998</v>
      </c>
      <c r="BL14" s="2" t="s">
        <v>1351</v>
      </c>
      <c r="BM14" s="9" t="s">
        <v>93</v>
      </c>
      <c r="BN14" s="9">
        <v>1</v>
      </c>
      <c r="BO14" s="9" t="s">
        <v>75</v>
      </c>
      <c r="BP14" s="2">
        <f t="shared" si="36"/>
        <v>3</v>
      </c>
      <c r="BQ14" s="9" t="s">
        <v>1352</v>
      </c>
      <c r="BR14" s="2">
        <f t="shared" si="37"/>
        <v>3</v>
      </c>
      <c r="BS14" s="9" t="s">
        <v>1353</v>
      </c>
      <c r="BT14" s="2">
        <f t="shared" si="38"/>
        <v>3</v>
      </c>
      <c r="BU14" s="9" t="s">
        <v>93</v>
      </c>
      <c r="BV14" s="2">
        <f t="shared" si="39"/>
        <v>3</v>
      </c>
      <c r="BW14" s="9" t="s">
        <v>98</v>
      </c>
      <c r="BX14" s="2">
        <f t="shared" si="40"/>
        <v>3</v>
      </c>
      <c r="BY14" s="9" t="s">
        <v>1355</v>
      </c>
      <c r="BZ14" s="2">
        <f t="shared" si="41"/>
        <v>3</v>
      </c>
      <c r="CA14" s="9" t="s">
        <v>1351</v>
      </c>
      <c r="CB14" s="9" t="s">
        <v>93</v>
      </c>
      <c r="CC14" s="9">
        <v>1</v>
      </c>
      <c r="CD14" s="9" t="s">
        <v>75</v>
      </c>
      <c r="CE14" s="2">
        <f t="shared" si="42"/>
        <v>3</v>
      </c>
      <c r="CF14" s="9" t="s">
        <v>1352</v>
      </c>
      <c r="CG14" s="2">
        <f t="shared" si="43"/>
        <v>3</v>
      </c>
      <c r="CH14" s="9" t="s">
        <v>1353</v>
      </c>
      <c r="CI14" s="2">
        <f t="shared" si="44"/>
        <v>3</v>
      </c>
      <c r="CJ14" s="9" t="s">
        <v>93</v>
      </c>
      <c r="CK14" s="2">
        <f t="shared" si="45"/>
        <v>3</v>
      </c>
      <c r="CL14" s="9" t="s">
        <v>98</v>
      </c>
      <c r="CM14" s="2">
        <f t="shared" si="46"/>
        <v>3</v>
      </c>
      <c r="CN14" s="9" t="s">
        <v>1355</v>
      </c>
      <c r="CO14" s="2">
        <f t="shared" si="47"/>
        <v>3</v>
      </c>
    </row>
    <row r="15" spans="1:93" ht="15" x14ac:dyDescent="0.2">
      <c r="A15" s="8" t="s">
        <v>1356</v>
      </c>
      <c r="B15" s="8" t="s">
        <v>1357</v>
      </c>
      <c r="C15" s="2" t="s">
        <v>1329</v>
      </c>
      <c r="D15" s="9" t="s">
        <v>1313</v>
      </c>
      <c r="E15" s="9" t="s">
        <v>1314</v>
      </c>
      <c r="F15" s="9">
        <v>1</v>
      </c>
      <c r="G15" s="9" t="s">
        <v>1315</v>
      </c>
      <c r="H15" s="10">
        <f t="shared" si="48"/>
        <v>1.2000000000000002</v>
      </c>
      <c r="I15" s="9" t="s">
        <v>1314</v>
      </c>
      <c r="J15" s="10">
        <f t="shared" si="49"/>
        <v>1.2000000000000002</v>
      </c>
      <c r="K15" s="9" t="s">
        <v>87</v>
      </c>
      <c r="L15" s="10">
        <f t="shared" si="14"/>
        <v>1.2000000000000002</v>
      </c>
      <c r="M15" s="9" t="s">
        <v>91</v>
      </c>
      <c r="N15" s="10">
        <f t="shared" si="15"/>
        <v>1.2000000000000002</v>
      </c>
      <c r="O15" s="9" t="s">
        <v>1333</v>
      </c>
      <c r="P15" s="10">
        <f t="shared" si="16"/>
        <v>1.2000000000000002</v>
      </c>
      <c r="Q15" s="2" t="s">
        <v>1330</v>
      </c>
      <c r="R15" s="10">
        <f t="shared" si="17"/>
        <v>1.2000000000000002</v>
      </c>
      <c r="S15" s="9" t="s">
        <v>1331</v>
      </c>
      <c r="T15" s="9" t="s">
        <v>1314</v>
      </c>
      <c r="U15" s="9">
        <v>1</v>
      </c>
      <c r="V15" s="9" t="s">
        <v>1315</v>
      </c>
      <c r="W15" s="10">
        <f t="shared" si="18"/>
        <v>1.2000000000000002</v>
      </c>
      <c r="X15" s="9" t="s">
        <v>1314</v>
      </c>
      <c r="Y15" s="10">
        <f t="shared" si="19"/>
        <v>1.2000000000000002</v>
      </c>
      <c r="Z15" s="9" t="s">
        <v>1332</v>
      </c>
      <c r="AA15" s="10">
        <f t="shared" si="20"/>
        <v>1.2000000000000002</v>
      </c>
      <c r="AB15" s="9" t="s">
        <v>1358</v>
      </c>
      <c r="AC15" s="10">
        <f t="shared" si="21"/>
        <v>1.2000000000000002</v>
      </c>
      <c r="AD15" s="9" t="s">
        <v>1307</v>
      </c>
      <c r="AE15" s="10">
        <f t="shared" si="22"/>
        <v>1.2000000000000002</v>
      </c>
      <c r="AF15" s="9" t="s">
        <v>1330</v>
      </c>
      <c r="AG15" s="10">
        <f t="shared" si="23"/>
        <v>1.2000000000000002</v>
      </c>
      <c r="AH15" s="2" t="s">
        <v>1331</v>
      </c>
      <c r="AI15" s="9" t="s">
        <v>1314</v>
      </c>
      <c r="AJ15" s="9">
        <v>1</v>
      </c>
      <c r="AK15" s="9" t="s">
        <v>1315</v>
      </c>
      <c r="AL15" s="10">
        <f t="shared" si="24"/>
        <v>1.7999999999999998</v>
      </c>
      <c r="AM15" s="9" t="s">
        <v>1314</v>
      </c>
      <c r="AN15" s="10">
        <f t="shared" si="25"/>
        <v>1.7999999999999998</v>
      </c>
      <c r="AO15" s="9" t="s">
        <v>1332</v>
      </c>
      <c r="AP15" s="10">
        <f t="shared" si="26"/>
        <v>1.7999999999999998</v>
      </c>
      <c r="AQ15" s="9" t="s">
        <v>93</v>
      </c>
      <c r="AR15" s="10">
        <f t="shared" si="27"/>
        <v>1.7999999999999998</v>
      </c>
      <c r="AS15" s="9" t="s">
        <v>1307</v>
      </c>
      <c r="AT15" s="10">
        <f t="shared" si="28"/>
        <v>1.7999999999999998</v>
      </c>
      <c r="AU15" s="9" t="s">
        <v>1330</v>
      </c>
      <c r="AV15" s="10">
        <f t="shared" si="29"/>
        <v>1.7999999999999998</v>
      </c>
      <c r="AW15" s="9" t="s">
        <v>1331</v>
      </c>
      <c r="AX15" s="9" t="s">
        <v>1314</v>
      </c>
      <c r="AY15" s="9">
        <v>1</v>
      </c>
      <c r="AZ15" s="9" t="s">
        <v>1315</v>
      </c>
      <c r="BA15" s="10">
        <f t="shared" si="30"/>
        <v>1.7999999999999998</v>
      </c>
      <c r="BB15" s="9" t="s">
        <v>1314</v>
      </c>
      <c r="BC15" s="10">
        <f t="shared" si="31"/>
        <v>1.7999999999999998</v>
      </c>
      <c r="BD15" s="9" t="s">
        <v>1332</v>
      </c>
      <c r="BE15" s="10">
        <f t="shared" si="32"/>
        <v>1.7999999999999998</v>
      </c>
      <c r="BF15" s="9" t="s">
        <v>95</v>
      </c>
      <c r="BG15" s="10">
        <f t="shared" si="33"/>
        <v>1.7999999999999998</v>
      </c>
      <c r="BH15" s="9" t="s">
        <v>1333</v>
      </c>
      <c r="BI15" s="10">
        <f t="shared" si="34"/>
        <v>1.7999999999999998</v>
      </c>
      <c r="BJ15" s="9" t="s">
        <v>1330</v>
      </c>
      <c r="BK15" s="10">
        <f t="shared" si="35"/>
        <v>1.7999999999999998</v>
      </c>
      <c r="BL15" s="2" t="s">
        <v>1331</v>
      </c>
      <c r="BM15" s="9" t="s">
        <v>1314</v>
      </c>
      <c r="BN15" s="9">
        <v>1</v>
      </c>
      <c r="BO15" s="9" t="s">
        <v>1315</v>
      </c>
      <c r="BP15" s="2">
        <f t="shared" si="36"/>
        <v>3</v>
      </c>
      <c r="BQ15" s="9" t="s">
        <v>1314</v>
      </c>
      <c r="BR15" s="2">
        <f t="shared" si="37"/>
        <v>3</v>
      </c>
      <c r="BS15" s="9" t="s">
        <v>1332</v>
      </c>
      <c r="BT15" s="2">
        <f t="shared" si="38"/>
        <v>3</v>
      </c>
      <c r="BU15" s="9" t="s">
        <v>95</v>
      </c>
      <c r="BV15" s="2">
        <f t="shared" si="39"/>
        <v>3</v>
      </c>
      <c r="BW15" s="9" t="s">
        <v>1333</v>
      </c>
      <c r="BX15" s="2">
        <f t="shared" si="40"/>
        <v>3</v>
      </c>
      <c r="BY15" s="9" t="s">
        <v>1330</v>
      </c>
      <c r="BZ15" s="2">
        <f t="shared" si="41"/>
        <v>3</v>
      </c>
      <c r="CA15" s="9" t="s">
        <v>1331</v>
      </c>
      <c r="CB15" s="9" t="s">
        <v>1314</v>
      </c>
      <c r="CC15" s="9">
        <v>1</v>
      </c>
      <c r="CD15" s="9" t="s">
        <v>1315</v>
      </c>
      <c r="CE15" s="2">
        <f t="shared" si="42"/>
        <v>3</v>
      </c>
      <c r="CF15" s="9" t="s">
        <v>1314</v>
      </c>
      <c r="CG15" s="2">
        <f t="shared" si="43"/>
        <v>3</v>
      </c>
      <c r="CH15" s="9" t="s">
        <v>1332</v>
      </c>
      <c r="CI15" s="2">
        <f t="shared" si="44"/>
        <v>3</v>
      </c>
      <c r="CJ15" s="9" t="s">
        <v>95</v>
      </c>
      <c r="CK15" s="2">
        <f t="shared" si="45"/>
        <v>3</v>
      </c>
      <c r="CL15" s="9" t="s">
        <v>1333</v>
      </c>
      <c r="CM15" s="2">
        <f t="shared" si="46"/>
        <v>3</v>
      </c>
      <c r="CN15" s="9" t="s">
        <v>1330</v>
      </c>
      <c r="CO15" s="2">
        <f t="shared" si="47"/>
        <v>3</v>
      </c>
    </row>
    <row r="16" spans="1:93" ht="15" x14ac:dyDescent="0.2">
      <c r="A16" s="8" t="s">
        <v>1359</v>
      </c>
      <c r="B16" s="8" t="s">
        <v>1360</v>
      </c>
      <c r="C16" s="2" t="s">
        <v>1329</v>
      </c>
      <c r="D16" s="9" t="s">
        <v>1336</v>
      </c>
      <c r="E16" s="9" t="s">
        <v>1320</v>
      </c>
      <c r="F16" s="9">
        <v>1</v>
      </c>
      <c r="G16" s="9" t="s">
        <v>1321</v>
      </c>
      <c r="H16" s="10">
        <f t="shared" si="48"/>
        <v>1.2000000000000002</v>
      </c>
      <c r="I16" s="9" t="s">
        <v>1322</v>
      </c>
      <c r="J16" s="10">
        <f t="shared" si="49"/>
        <v>1.2000000000000002</v>
      </c>
      <c r="K16" s="9" t="s">
        <v>1320</v>
      </c>
      <c r="L16" s="10">
        <f t="shared" si="14"/>
        <v>1.2000000000000002</v>
      </c>
      <c r="M16" s="9" t="s">
        <v>1346</v>
      </c>
      <c r="N16" s="10">
        <f t="shared" si="15"/>
        <v>1.2000000000000002</v>
      </c>
      <c r="O16" s="9" t="s">
        <v>1333</v>
      </c>
      <c r="P16" s="10">
        <f t="shared" si="16"/>
        <v>1.2000000000000002</v>
      </c>
      <c r="Q16" s="2" t="s">
        <v>122</v>
      </c>
      <c r="R16" s="10">
        <f t="shared" si="17"/>
        <v>1.2000000000000002</v>
      </c>
      <c r="S16" s="9" t="e">
        <v>#N/A</v>
      </c>
      <c r="T16" s="9" t="s">
        <v>1348</v>
      </c>
      <c r="U16" s="9">
        <v>1</v>
      </c>
      <c r="V16" s="9" t="s">
        <v>1348</v>
      </c>
      <c r="W16" s="10">
        <f t="shared" si="18"/>
        <v>1.2000000000000002</v>
      </c>
      <c r="X16" s="9" t="s">
        <v>1349</v>
      </c>
      <c r="Y16" s="10">
        <f t="shared" si="19"/>
        <v>1.2000000000000002</v>
      </c>
      <c r="Z16" s="9" t="s">
        <v>1332</v>
      </c>
      <c r="AA16" s="10">
        <f t="shared" si="20"/>
        <v>1.2000000000000002</v>
      </c>
      <c r="AB16" s="9" t="s">
        <v>91</v>
      </c>
      <c r="AC16" s="10">
        <f t="shared" si="21"/>
        <v>1.2000000000000002</v>
      </c>
      <c r="AD16" s="9" t="s">
        <v>98</v>
      </c>
      <c r="AE16" s="10">
        <f t="shared" si="22"/>
        <v>1.2000000000000002</v>
      </c>
      <c r="AF16" s="9" t="s">
        <v>1350</v>
      </c>
      <c r="AG16" s="10">
        <f t="shared" si="23"/>
        <v>1.2000000000000002</v>
      </c>
      <c r="AH16" s="2" t="s">
        <v>1347</v>
      </c>
      <c r="AI16" s="9" t="s">
        <v>1348</v>
      </c>
      <c r="AJ16" s="9">
        <v>1</v>
      </c>
      <c r="AK16" s="9" t="s">
        <v>1348</v>
      </c>
      <c r="AL16" s="10">
        <f t="shared" si="24"/>
        <v>1.7999999999999998</v>
      </c>
      <c r="AM16" s="9" t="s">
        <v>139</v>
      </c>
      <c r="AN16" s="10">
        <f t="shared" si="25"/>
        <v>1.7999999999999998</v>
      </c>
      <c r="AO16" s="9" t="s">
        <v>1332</v>
      </c>
      <c r="AP16" s="10">
        <f t="shared" si="26"/>
        <v>1.7999999999999998</v>
      </c>
      <c r="AQ16" s="9" t="s">
        <v>93</v>
      </c>
      <c r="AR16" s="10">
        <f t="shared" si="27"/>
        <v>1.7999999999999998</v>
      </c>
      <c r="AS16" s="9" t="s">
        <v>98</v>
      </c>
      <c r="AT16" s="10">
        <f t="shared" si="28"/>
        <v>1.7999999999999998</v>
      </c>
      <c r="AU16" s="9" t="s">
        <v>1354</v>
      </c>
      <c r="AV16" s="10">
        <f t="shared" si="29"/>
        <v>1.7999999999999998</v>
      </c>
      <c r="AW16" s="9" t="s">
        <v>1347</v>
      </c>
      <c r="AX16" s="9" t="s">
        <v>98</v>
      </c>
      <c r="AY16" s="9">
        <v>1</v>
      </c>
      <c r="AZ16" s="9" t="s">
        <v>1348</v>
      </c>
      <c r="BA16" s="10">
        <f t="shared" si="30"/>
        <v>1.7999999999999998</v>
      </c>
      <c r="BB16" s="9" t="s">
        <v>139</v>
      </c>
      <c r="BC16" s="10">
        <f t="shared" si="31"/>
        <v>1.7999999999999998</v>
      </c>
      <c r="BD16" s="9" t="s">
        <v>1332</v>
      </c>
      <c r="BE16" s="10">
        <f t="shared" si="32"/>
        <v>1.7999999999999998</v>
      </c>
      <c r="BF16" s="9" t="s">
        <v>93</v>
      </c>
      <c r="BG16" s="10">
        <f t="shared" si="33"/>
        <v>1.7999999999999998</v>
      </c>
      <c r="BH16" s="9" t="s">
        <v>98</v>
      </c>
      <c r="BI16" s="10">
        <f t="shared" si="34"/>
        <v>1.7999999999999998</v>
      </c>
      <c r="BJ16" s="9" t="s">
        <v>1354</v>
      </c>
      <c r="BK16" s="10">
        <f t="shared" si="35"/>
        <v>1.7999999999999998</v>
      </c>
      <c r="BL16" s="2" t="s">
        <v>1347</v>
      </c>
      <c r="BM16" s="9" t="s">
        <v>98</v>
      </c>
      <c r="BN16" s="9">
        <v>1</v>
      </c>
      <c r="BO16" s="9" t="s">
        <v>1348</v>
      </c>
      <c r="BP16" s="2">
        <f t="shared" si="36"/>
        <v>3</v>
      </c>
      <c r="BQ16" s="9" t="s">
        <v>139</v>
      </c>
      <c r="BR16" s="2">
        <f t="shared" si="37"/>
        <v>3</v>
      </c>
      <c r="BS16" s="9" t="s">
        <v>1332</v>
      </c>
      <c r="BT16" s="2">
        <f t="shared" si="38"/>
        <v>3</v>
      </c>
      <c r="BU16" s="9" t="s">
        <v>93</v>
      </c>
      <c r="BV16" s="2">
        <f t="shared" si="39"/>
        <v>3</v>
      </c>
      <c r="BW16" s="9" t="s">
        <v>98</v>
      </c>
      <c r="BX16" s="2">
        <f t="shared" si="40"/>
        <v>3</v>
      </c>
      <c r="BY16" s="9" t="s">
        <v>1355</v>
      </c>
      <c r="BZ16" s="2">
        <f t="shared" si="41"/>
        <v>3</v>
      </c>
      <c r="CA16" s="9" t="s">
        <v>1347</v>
      </c>
      <c r="CB16" s="9" t="s">
        <v>98</v>
      </c>
      <c r="CC16" s="9">
        <v>1</v>
      </c>
      <c r="CD16" s="9" t="s">
        <v>1348</v>
      </c>
      <c r="CE16" s="2">
        <f t="shared" si="42"/>
        <v>3</v>
      </c>
      <c r="CF16" s="9" t="s">
        <v>139</v>
      </c>
      <c r="CG16" s="2">
        <f t="shared" si="43"/>
        <v>3</v>
      </c>
      <c r="CH16" s="9" t="s">
        <v>1332</v>
      </c>
      <c r="CI16" s="2">
        <f t="shared" si="44"/>
        <v>3</v>
      </c>
      <c r="CJ16" s="9" t="s">
        <v>93</v>
      </c>
      <c r="CK16" s="2">
        <f t="shared" si="45"/>
        <v>3</v>
      </c>
      <c r="CL16" s="9" t="s">
        <v>98</v>
      </c>
      <c r="CM16" s="2">
        <f t="shared" si="46"/>
        <v>3</v>
      </c>
      <c r="CN16" s="9" t="s">
        <v>1355</v>
      </c>
      <c r="CO16" s="2">
        <f t="shared" si="47"/>
        <v>3</v>
      </c>
    </row>
    <row r="17" spans="1:93" ht="15" x14ac:dyDescent="0.2">
      <c r="A17" s="8" t="s">
        <v>1361</v>
      </c>
      <c r="B17" s="8" t="s">
        <v>1362</v>
      </c>
      <c r="C17" s="2" t="s">
        <v>1329</v>
      </c>
      <c r="D17" s="9" t="s">
        <v>1313</v>
      </c>
      <c r="E17" s="9" t="s">
        <v>1314</v>
      </c>
      <c r="F17" s="9">
        <v>1</v>
      </c>
      <c r="G17" s="9" t="s">
        <v>1315</v>
      </c>
      <c r="H17" s="10">
        <f t="shared" si="48"/>
        <v>1.2000000000000002</v>
      </c>
      <c r="I17" s="9" t="s">
        <v>1314</v>
      </c>
      <c r="J17" s="10">
        <f t="shared" si="49"/>
        <v>1.2000000000000002</v>
      </c>
      <c r="K17" s="9" t="s">
        <v>87</v>
      </c>
      <c r="L17" s="10">
        <f t="shared" si="14"/>
        <v>1.2000000000000002</v>
      </c>
      <c r="M17" s="9" t="s">
        <v>91</v>
      </c>
      <c r="N17" s="10">
        <f t="shared" si="15"/>
        <v>1.2000000000000002</v>
      </c>
      <c r="O17" s="9" t="s">
        <v>1333</v>
      </c>
      <c r="P17" s="10">
        <f t="shared" si="16"/>
        <v>1.2000000000000002</v>
      </c>
      <c r="Q17" s="2" t="s">
        <v>1330</v>
      </c>
      <c r="R17" s="10">
        <f t="shared" si="17"/>
        <v>1.2000000000000002</v>
      </c>
      <c r="S17" s="9" t="s">
        <v>1363</v>
      </c>
      <c r="T17" s="9" t="s">
        <v>1364</v>
      </c>
      <c r="U17" s="9">
        <v>1</v>
      </c>
      <c r="V17" s="9" t="s">
        <v>1365</v>
      </c>
      <c r="W17" s="10">
        <f t="shared" si="18"/>
        <v>1.2000000000000002</v>
      </c>
      <c r="X17" s="9" t="s">
        <v>1364</v>
      </c>
      <c r="Y17" s="10">
        <f t="shared" si="19"/>
        <v>1.2000000000000002</v>
      </c>
      <c r="Z17" s="9" t="s">
        <v>1366</v>
      </c>
      <c r="AA17" s="10">
        <f t="shared" si="20"/>
        <v>1.2000000000000002</v>
      </c>
      <c r="AB17" s="9" t="s">
        <v>1346</v>
      </c>
      <c r="AC17" s="10">
        <f t="shared" si="21"/>
        <v>1.2000000000000002</v>
      </c>
      <c r="AD17" s="9" t="s">
        <v>1307</v>
      </c>
      <c r="AE17" s="10">
        <f t="shared" si="22"/>
        <v>1.2000000000000002</v>
      </c>
      <c r="AF17" s="9" t="s">
        <v>1355</v>
      </c>
      <c r="AG17" s="10">
        <f t="shared" si="23"/>
        <v>1.2000000000000002</v>
      </c>
      <c r="AH17" s="2" t="s">
        <v>1363</v>
      </c>
      <c r="AI17" s="9" t="s">
        <v>1364</v>
      </c>
      <c r="AJ17" s="9">
        <v>1</v>
      </c>
      <c r="AK17" s="9" t="s">
        <v>75</v>
      </c>
      <c r="AL17" s="10">
        <f t="shared" si="24"/>
        <v>1.7999999999999998</v>
      </c>
      <c r="AM17" s="9" t="s">
        <v>1364</v>
      </c>
      <c r="AN17" s="10">
        <f t="shared" si="25"/>
        <v>1.7999999999999998</v>
      </c>
      <c r="AO17" s="9" t="s">
        <v>1367</v>
      </c>
      <c r="AP17" s="10">
        <f t="shared" si="26"/>
        <v>1.7999999999999998</v>
      </c>
      <c r="AQ17" s="9" t="s">
        <v>95</v>
      </c>
      <c r="AR17" s="10">
        <f t="shared" si="27"/>
        <v>1.7999999999999998</v>
      </c>
      <c r="AS17" s="9" t="s">
        <v>1307</v>
      </c>
      <c r="AT17" s="10">
        <f t="shared" si="28"/>
        <v>1.7999999999999998</v>
      </c>
      <c r="AU17" s="9" t="s">
        <v>1355</v>
      </c>
      <c r="AV17" s="10">
        <f t="shared" si="29"/>
        <v>1.7999999999999998</v>
      </c>
      <c r="AW17" s="9" t="s">
        <v>1363</v>
      </c>
      <c r="AX17" s="9" t="s">
        <v>1364</v>
      </c>
      <c r="AY17" s="9">
        <v>1</v>
      </c>
      <c r="AZ17" s="9" t="s">
        <v>75</v>
      </c>
      <c r="BA17" s="10">
        <f t="shared" si="30"/>
        <v>1.7999999999999998</v>
      </c>
      <c r="BB17" s="9" t="s">
        <v>1364</v>
      </c>
      <c r="BC17" s="10">
        <f t="shared" si="31"/>
        <v>1.7999999999999998</v>
      </c>
      <c r="BD17" s="9" t="s">
        <v>1332</v>
      </c>
      <c r="BE17" s="10">
        <f t="shared" si="32"/>
        <v>1.7999999999999998</v>
      </c>
      <c r="BF17" s="9" t="s">
        <v>95</v>
      </c>
      <c r="BG17" s="10">
        <f t="shared" si="33"/>
        <v>1.7999999999999998</v>
      </c>
      <c r="BH17" s="9" t="s">
        <v>1333</v>
      </c>
      <c r="BI17" s="10">
        <f t="shared" si="34"/>
        <v>1.7999999999999998</v>
      </c>
      <c r="BJ17" s="9" t="s">
        <v>1355</v>
      </c>
      <c r="BK17" s="10">
        <f t="shared" si="35"/>
        <v>1.7999999999999998</v>
      </c>
      <c r="BL17" s="2" t="s">
        <v>1363</v>
      </c>
      <c r="BM17" s="9" t="s">
        <v>1364</v>
      </c>
      <c r="BN17" s="9">
        <v>1</v>
      </c>
      <c r="BO17" s="9" t="s">
        <v>75</v>
      </c>
      <c r="BP17" s="2">
        <f t="shared" si="36"/>
        <v>3</v>
      </c>
      <c r="BQ17" s="9" t="s">
        <v>1364</v>
      </c>
      <c r="BR17" s="2">
        <f t="shared" si="37"/>
        <v>3</v>
      </c>
      <c r="BS17" s="9" t="s">
        <v>1368</v>
      </c>
      <c r="BT17" s="2">
        <f t="shared" si="38"/>
        <v>3</v>
      </c>
      <c r="BU17" s="9" t="s">
        <v>95</v>
      </c>
      <c r="BV17" s="2">
        <f t="shared" si="39"/>
        <v>3</v>
      </c>
      <c r="BW17" s="9" t="s">
        <v>1333</v>
      </c>
      <c r="BX17" s="2">
        <f t="shared" si="40"/>
        <v>3</v>
      </c>
      <c r="BY17" s="9" t="s">
        <v>1355</v>
      </c>
      <c r="BZ17" s="2">
        <f t="shared" si="41"/>
        <v>3</v>
      </c>
      <c r="CA17" s="9" t="s">
        <v>1363</v>
      </c>
      <c r="CB17" s="9" t="s">
        <v>1364</v>
      </c>
      <c r="CC17" s="9">
        <v>1</v>
      </c>
      <c r="CD17" s="9" t="s">
        <v>75</v>
      </c>
      <c r="CE17" s="2">
        <f t="shared" si="42"/>
        <v>3</v>
      </c>
      <c r="CF17" s="9" t="s">
        <v>1364</v>
      </c>
      <c r="CG17" s="2">
        <f t="shared" si="43"/>
        <v>3</v>
      </c>
      <c r="CH17" s="9" t="s">
        <v>1368</v>
      </c>
      <c r="CI17" s="2">
        <f t="shared" si="44"/>
        <v>3</v>
      </c>
      <c r="CJ17" s="9" t="s">
        <v>95</v>
      </c>
      <c r="CK17" s="2">
        <f t="shared" si="45"/>
        <v>3</v>
      </c>
      <c r="CL17" s="9" t="s">
        <v>1333</v>
      </c>
      <c r="CM17" s="2">
        <f t="shared" si="46"/>
        <v>3</v>
      </c>
      <c r="CN17" s="9" t="s">
        <v>1355</v>
      </c>
      <c r="CO17" s="2">
        <f t="shared" si="47"/>
        <v>3</v>
      </c>
    </row>
    <row r="18" spans="1:93" ht="15" x14ac:dyDescent="0.2">
      <c r="A18" s="8" t="s">
        <v>829</v>
      </c>
      <c r="B18" s="8" t="s">
        <v>1369</v>
      </c>
      <c r="C18" s="2" t="s">
        <v>1329</v>
      </c>
      <c r="D18" s="9" t="s">
        <v>1336</v>
      </c>
      <c r="E18" s="9" t="s">
        <v>1320</v>
      </c>
      <c r="F18" s="9">
        <v>1</v>
      </c>
      <c r="G18" s="9" t="s">
        <v>1321</v>
      </c>
      <c r="H18" s="10">
        <f t="shared" si="48"/>
        <v>1.2000000000000002</v>
      </c>
      <c r="I18" s="9" t="s">
        <v>1322</v>
      </c>
      <c r="J18" s="10">
        <f t="shared" si="49"/>
        <v>1.2000000000000002</v>
      </c>
      <c r="K18" s="9" t="s">
        <v>1320</v>
      </c>
      <c r="L18" s="10">
        <f t="shared" si="14"/>
        <v>1.2000000000000002</v>
      </c>
      <c r="M18" s="9" t="s">
        <v>1346</v>
      </c>
      <c r="N18" s="10">
        <f t="shared" si="15"/>
        <v>1.2000000000000002</v>
      </c>
      <c r="O18" s="9" t="s">
        <v>1333</v>
      </c>
      <c r="P18" s="10">
        <f t="shared" si="16"/>
        <v>1.2000000000000002</v>
      </c>
      <c r="Q18" s="2" t="s">
        <v>122</v>
      </c>
      <c r="R18" s="10">
        <f t="shared" si="17"/>
        <v>1.2000000000000002</v>
      </c>
      <c r="S18" s="9" t="s">
        <v>1347</v>
      </c>
      <c r="T18" s="9" t="s">
        <v>1348</v>
      </c>
      <c r="U18" s="9">
        <v>1</v>
      </c>
      <c r="V18" s="9" t="s">
        <v>1348</v>
      </c>
      <c r="W18" s="10">
        <f t="shared" si="18"/>
        <v>1.2000000000000002</v>
      </c>
      <c r="X18" s="9" t="s">
        <v>1349</v>
      </c>
      <c r="Y18" s="10">
        <f t="shared" si="19"/>
        <v>1.2000000000000002</v>
      </c>
      <c r="Z18" s="9" t="s">
        <v>1332</v>
      </c>
      <c r="AA18" s="10">
        <f t="shared" si="20"/>
        <v>1.2000000000000002</v>
      </c>
      <c r="AB18" s="9" t="s">
        <v>91</v>
      </c>
      <c r="AC18" s="10">
        <f t="shared" si="21"/>
        <v>1.2000000000000002</v>
      </c>
      <c r="AD18" s="9" t="s">
        <v>98</v>
      </c>
      <c r="AE18" s="10">
        <f t="shared" si="22"/>
        <v>1.2000000000000002</v>
      </c>
      <c r="AF18" s="9" t="s">
        <v>1350</v>
      </c>
      <c r="AG18" s="10">
        <f t="shared" si="23"/>
        <v>1.2000000000000002</v>
      </c>
      <c r="AH18" s="2" t="s">
        <v>1347</v>
      </c>
      <c r="AI18" s="9" t="s">
        <v>1348</v>
      </c>
      <c r="AJ18" s="9">
        <v>1</v>
      </c>
      <c r="AK18" s="9" t="s">
        <v>1348</v>
      </c>
      <c r="AL18" s="10">
        <f t="shared" si="24"/>
        <v>1.7999999999999998</v>
      </c>
      <c r="AM18" s="9" t="s">
        <v>139</v>
      </c>
      <c r="AN18" s="10">
        <f t="shared" si="25"/>
        <v>1.7999999999999998</v>
      </c>
      <c r="AO18" s="9" t="s">
        <v>1332</v>
      </c>
      <c r="AP18" s="10">
        <f t="shared" si="26"/>
        <v>1.7999999999999998</v>
      </c>
      <c r="AQ18" s="9" t="s">
        <v>93</v>
      </c>
      <c r="AR18" s="10">
        <f t="shared" si="27"/>
        <v>1.7999999999999998</v>
      </c>
      <c r="AS18" s="9" t="s">
        <v>98</v>
      </c>
      <c r="AT18" s="10">
        <f t="shared" si="28"/>
        <v>1.7999999999999998</v>
      </c>
      <c r="AU18" s="9" t="s">
        <v>1354</v>
      </c>
      <c r="AV18" s="10">
        <f t="shared" si="29"/>
        <v>1.7999999999999998</v>
      </c>
      <c r="AW18" s="9" t="s">
        <v>1347</v>
      </c>
      <c r="AX18" s="9" t="s">
        <v>98</v>
      </c>
      <c r="AY18" s="9">
        <v>1</v>
      </c>
      <c r="AZ18" s="9" t="s">
        <v>1348</v>
      </c>
      <c r="BA18" s="10">
        <f t="shared" si="30"/>
        <v>1.7999999999999998</v>
      </c>
      <c r="BB18" s="9" t="s">
        <v>139</v>
      </c>
      <c r="BC18" s="10">
        <f t="shared" si="31"/>
        <v>1.7999999999999998</v>
      </c>
      <c r="BD18" s="9" t="s">
        <v>1332</v>
      </c>
      <c r="BE18" s="10">
        <f t="shared" si="32"/>
        <v>1.7999999999999998</v>
      </c>
      <c r="BF18" s="9" t="s">
        <v>93</v>
      </c>
      <c r="BG18" s="10">
        <f t="shared" si="33"/>
        <v>1.7999999999999998</v>
      </c>
      <c r="BH18" s="9" t="s">
        <v>98</v>
      </c>
      <c r="BI18" s="10">
        <f t="shared" si="34"/>
        <v>1.7999999999999998</v>
      </c>
      <c r="BJ18" s="9" t="s">
        <v>1354</v>
      </c>
      <c r="BK18" s="10">
        <f t="shared" si="35"/>
        <v>1.7999999999999998</v>
      </c>
      <c r="BL18" s="2" t="s">
        <v>1347</v>
      </c>
      <c r="BM18" s="9" t="s">
        <v>98</v>
      </c>
      <c r="BN18" s="9">
        <v>1</v>
      </c>
      <c r="BO18" s="9" t="s">
        <v>1348</v>
      </c>
      <c r="BP18" s="2">
        <f t="shared" si="36"/>
        <v>3</v>
      </c>
      <c r="BQ18" s="9" t="s">
        <v>139</v>
      </c>
      <c r="BR18" s="2">
        <f t="shared" si="37"/>
        <v>3</v>
      </c>
      <c r="BS18" s="9" t="s">
        <v>1332</v>
      </c>
      <c r="BT18" s="2">
        <f t="shared" si="38"/>
        <v>3</v>
      </c>
      <c r="BU18" s="9" t="s">
        <v>93</v>
      </c>
      <c r="BV18" s="2">
        <f t="shared" si="39"/>
        <v>3</v>
      </c>
      <c r="BW18" s="9" t="s">
        <v>98</v>
      </c>
      <c r="BX18" s="2">
        <f t="shared" si="40"/>
        <v>3</v>
      </c>
      <c r="BY18" s="9" t="s">
        <v>1355</v>
      </c>
      <c r="BZ18" s="2">
        <f t="shared" si="41"/>
        <v>3</v>
      </c>
      <c r="CA18" s="9" t="s">
        <v>1347</v>
      </c>
      <c r="CB18" s="9" t="s">
        <v>98</v>
      </c>
      <c r="CC18" s="9">
        <v>1</v>
      </c>
      <c r="CD18" s="9" t="s">
        <v>1348</v>
      </c>
      <c r="CE18" s="2">
        <f t="shared" si="42"/>
        <v>3</v>
      </c>
      <c r="CF18" s="9" t="s">
        <v>139</v>
      </c>
      <c r="CG18" s="2">
        <f t="shared" si="43"/>
        <v>3</v>
      </c>
      <c r="CH18" s="9" t="s">
        <v>1332</v>
      </c>
      <c r="CI18" s="2">
        <f t="shared" si="44"/>
        <v>3</v>
      </c>
      <c r="CJ18" s="9" t="s">
        <v>93</v>
      </c>
      <c r="CK18" s="2">
        <f t="shared" si="45"/>
        <v>3</v>
      </c>
      <c r="CL18" s="9" t="s">
        <v>98</v>
      </c>
      <c r="CM18" s="2">
        <f t="shared" si="46"/>
        <v>3</v>
      </c>
      <c r="CN18" s="9" t="s">
        <v>1355</v>
      </c>
      <c r="CO18" s="2">
        <f t="shared" si="47"/>
        <v>3</v>
      </c>
    </row>
    <row r="19" spans="1:93" ht="15" x14ac:dyDescent="0.2">
      <c r="A19" s="8" t="s">
        <v>1370</v>
      </c>
      <c r="B19" s="8" t="s">
        <v>1371</v>
      </c>
      <c r="C19" s="2" t="s">
        <v>1329</v>
      </c>
      <c r="D19" s="9" t="s">
        <v>1313</v>
      </c>
      <c r="E19" s="9" t="s">
        <v>1314</v>
      </c>
      <c r="F19" s="9">
        <v>1</v>
      </c>
      <c r="G19" s="9" t="s">
        <v>1315</v>
      </c>
      <c r="H19" s="10">
        <f t="shared" si="48"/>
        <v>1.2000000000000002</v>
      </c>
      <c r="I19" s="9" t="s">
        <v>1314</v>
      </c>
      <c r="J19" s="10">
        <f t="shared" si="49"/>
        <v>1.2000000000000002</v>
      </c>
      <c r="K19" s="9" t="s">
        <v>87</v>
      </c>
      <c r="L19" s="10">
        <f t="shared" ref="L19:L28" si="50">12*0.2*0.5</f>
        <v>1.2000000000000002</v>
      </c>
      <c r="M19" s="9" t="s">
        <v>91</v>
      </c>
      <c r="N19" s="10">
        <f t="shared" ref="N19:N28" si="51">12*0.2*0.5</f>
        <v>1.2000000000000002</v>
      </c>
      <c r="O19" s="9" t="s">
        <v>1333</v>
      </c>
      <c r="P19" s="10">
        <f t="shared" ref="P19:P28" si="52">12*0.2*0.5</f>
        <v>1.2000000000000002</v>
      </c>
      <c r="Q19" s="2" t="s">
        <v>1330</v>
      </c>
      <c r="R19" s="10">
        <f t="shared" ref="R19:R28" si="53">12*0.2*0.5</f>
        <v>1.2000000000000002</v>
      </c>
      <c r="S19" s="9" t="s">
        <v>1331</v>
      </c>
      <c r="T19" s="9" t="s">
        <v>1314</v>
      </c>
      <c r="U19" s="9">
        <v>1</v>
      </c>
      <c r="V19" s="9" t="s">
        <v>1315</v>
      </c>
      <c r="W19" s="10">
        <f t="shared" ref="W19:W28" si="54">12*0.2*0.5</f>
        <v>1.2000000000000002</v>
      </c>
      <c r="X19" s="9" t="s">
        <v>1314</v>
      </c>
      <c r="Y19" s="10">
        <f t="shared" ref="Y19:Y28" si="55">12*0.2*0.5</f>
        <v>1.2000000000000002</v>
      </c>
      <c r="Z19" s="9" t="s">
        <v>1332</v>
      </c>
      <c r="AA19" s="10">
        <f t="shared" ref="AA19:AA28" si="56">12*0.2*0.5</f>
        <v>1.2000000000000002</v>
      </c>
      <c r="AB19" s="9" t="s">
        <v>91</v>
      </c>
      <c r="AC19" s="10">
        <f t="shared" ref="AC19:AC28" si="57">12*0.2*0.5</f>
        <v>1.2000000000000002</v>
      </c>
      <c r="AD19" s="9" t="s">
        <v>1333</v>
      </c>
      <c r="AE19" s="10">
        <f t="shared" ref="AE19:AE28" si="58">12*0.2*0.5</f>
        <v>1.2000000000000002</v>
      </c>
      <c r="AF19" s="9" t="s">
        <v>1330</v>
      </c>
      <c r="AG19" s="10">
        <f t="shared" ref="AG19:AG28" si="59">12*0.2*0.5</f>
        <v>1.2000000000000002</v>
      </c>
      <c r="AH19" s="2" t="s">
        <v>1331</v>
      </c>
      <c r="AI19" s="9" t="s">
        <v>1314</v>
      </c>
      <c r="AJ19" s="9">
        <v>1</v>
      </c>
      <c r="AK19" s="9" t="s">
        <v>1315</v>
      </c>
      <c r="AL19" s="10">
        <f t="shared" ref="AL19:AL28" si="60">12*0.3*0.5</f>
        <v>1.7999999999999998</v>
      </c>
      <c r="AM19" s="9" t="s">
        <v>1314</v>
      </c>
      <c r="AN19" s="10">
        <f t="shared" ref="AN19:AN28" si="61">12*0.3*0.5</f>
        <v>1.7999999999999998</v>
      </c>
      <c r="AO19" s="9" t="s">
        <v>1332</v>
      </c>
      <c r="AP19" s="10">
        <f t="shared" ref="AP19:AP28" si="62">12*0.3*0.5</f>
        <v>1.7999999999999998</v>
      </c>
      <c r="AQ19" s="9" t="s">
        <v>95</v>
      </c>
      <c r="AR19" s="10">
        <f t="shared" ref="AR19:AR28" si="63">12*0.3*0.5</f>
        <v>1.7999999999999998</v>
      </c>
      <c r="AS19" s="9" t="s">
        <v>98</v>
      </c>
      <c r="AT19" s="10">
        <f t="shared" ref="AT19:AT28" si="64">12*0.3*0.5</f>
        <v>1.7999999999999998</v>
      </c>
      <c r="AU19" s="9" t="s">
        <v>1330</v>
      </c>
      <c r="AV19" s="10">
        <f t="shared" ref="AV19:AV28" si="65">12*0.3*0.5</f>
        <v>1.7999999999999998</v>
      </c>
      <c r="AW19" s="9" t="s">
        <v>1331</v>
      </c>
      <c r="AX19" s="9" t="s">
        <v>1314</v>
      </c>
      <c r="AY19" s="9">
        <v>1</v>
      </c>
      <c r="AZ19" s="9" t="s">
        <v>1315</v>
      </c>
      <c r="BA19" s="10">
        <f t="shared" ref="BA19:BA28" si="66">12*0.3*0.5</f>
        <v>1.7999999999999998</v>
      </c>
      <c r="BB19" s="9" t="s">
        <v>1314</v>
      </c>
      <c r="BC19" s="10">
        <f t="shared" ref="BC19:BC28" si="67">12*0.3*0.5</f>
        <v>1.7999999999999998</v>
      </c>
      <c r="BD19" s="9" t="s">
        <v>1332</v>
      </c>
      <c r="BE19" s="10">
        <f t="shared" ref="BE19:BE28" si="68">12*0.3*0.5</f>
        <v>1.7999999999999998</v>
      </c>
      <c r="BF19" s="9" t="s">
        <v>95</v>
      </c>
      <c r="BG19" s="10">
        <f t="shared" ref="BG19:BG28" si="69">12*0.3*0.5</f>
        <v>1.7999999999999998</v>
      </c>
      <c r="BH19" s="9" t="s">
        <v>1333</v>
      </c>
      <c r="BI19" s="10">
        <f t="shared" ref="BI19:BI28" si="70">12*0.3*0.5</f>
        <v>1.7999999999999998</v>
      </c>
      <c r="BJ19" s="9" t="s">
        <v>1330</v>
      </c>
      <c r="BK19" s="10">
        <f t="shared" ref="BK19:BK28" si="71">12*0.3*0.5</f>
        <v>1.7999999999999998</v>
      </c>
      <c r="BL19" s="2" t="s">
        <v>1331</v>
      </c>
      <c r="BM19" s="9" t="s">
        <v>1314</v>
      </c>
      <c r="BN19" s="9">
        <v>1</v>
      </c>
      <c r="BO19" s="9" t="s">
        <v>1315</v>
      </c>
      <c r="BP19" s="2">
        <f t="shared" ref="BP19:BP28" si="72">12*0.5*0.5</f>
        <v>3</v>
      </c>
      <c r="BQ19" s="9" t="s">
        <v>1314</v>
      </c>
      <c r="BR19" s="2">
        <f t="shared" ref="BR19:BR28" si="73">12*0.5*0.5</f>
        <v>3</v>
      </c>
      <c r="BS19" s="9" t="s">
        <v>1332</v>
      </c>
      <c r="BT19" s="2">
        <f t="shared" ref="BT19:BT28" si="74">12*0.5*0.5</f>
        <v>3</v>
      </c>
      <c r="BU19" s="9" t="s">
        <v>95</v>
      </c>
      <c r="BV19" s="2">
        <f t="shared" ref="BV19:BV28" si="75">12*0.5*0.5</f>
        <v>3</v>
      </c>
      <c r="BW19" s="9" t="s">
        <v>1333</v>
      </c>
      <c r="BX19" s="2">
        <f t="shared" ref="BX19:BX28" si="76">12*0.5*0.5</f>
        <v>3</v>
      </c>
      <c r="BY19" s="9" t="s">
        <v>1330</v>
      </c>
      <c r="BZ19" s="2">
        <f t="shared" ref="BZ19:BZ28" si="77">12*0.5*0.5</f>
        <v>3</v>
      </c>
      <c r="CA19" s="9" t="s">
        <v>1331</v>
      </c>
      <c r="CB19" s="9" t="s">
        <v>1314</v>
      </c>
      <c r="CC19" s="9">
        <v>1</v>
      </c>
      <c r="CD19" s="9" t="s">
        <v>1315</v>
      </c>
      <c r="CE19" s="2">
        <f t="shared" ref="CE19:CE28" si="78">12*0.5*0.5</f>
        <v>3</v>
      </c>
      <c r="CF19" s="9" t="s">
        <v>1314</v>
      </c>
      <c r="CG19" s="2">
        <f t="shared" ref="CG19:CG28" si="79">12*0.5*0.5</f>
        <v>3</v>
      </c>
      <c r="CH19" s="9" t="s">
        <v>1332</v>
      </c>
      <c r="CI19" s="2">
        <f t="shared" ref="CI19:CI28" si="80">12*0.5*0.5</f>
        <v>3</v>
      </c>
      <c r="CJ19" s="9" t="s">
        <v>95</v>
      </c>
      <c r="CK19" s="2">
        <f t="shared" ref="CK19:CK28" si="81">12*0.5*0.5</f>
        <v>3</v>
      </c>
      <c r="CL19" s="9" t="s">
        <v>1333</v>
      </c>
      <c r="CM19" s="2">
        <f t="shared" ref="CM19:CM28" si="82">12*0.5*0.5</f>
        <v>3</v>
      </c>
      <c r="CN19" s="9" t="s">
        <v>1330</v>
      </c>
      <c r="CO19" s="2">
        <f t="shared" ref="CO19:CO28" si="83">12*0.5*0.5</f>
        <v>3</v>
      </c>
    </row>
    <row r="20" spans="1:93" ht="15" x14ac:dyDescent="0.2">
      <c r="A20" s="8" t="s">
        <v>1372</v>
      </c>
      <c r="B20" s="8" t="s">
        <v>1373</v>
      </c>
      <c r="C20" s="2" t="s">
        <v>1329</v>
      </c>
      <c r="D20" s="9" t="s">
        <v>1336</v>
      </c>
      <c r="E20" s="9" t="s">
        <v>1320</v>
      </c>
      <c r="F20" s="9">
        <v>1</v>
      </c>
      <c r="G20" s="9" t="s">
        <v>1321</v>
      </c>
      <c r="H20" s="10">
        <f t="shared" ref="H20:H29" si="84">12*0.2*0.5</f>
        <v>1.2000000000000002</v>
      </c>
      <c r="I20" s="9" t="s">
        <v>1322</v>
      </c>
      <c r="J20" s="10">
        <f t="shared" ref="J20:J29" si="85">12*0.2*0.5</f>
        <v>1.2000000000000002</v>
      </c>
      <c r="K20" s="9" t="s">
        <v>1320</v>
      </c>
      <c r="L20" s="10">
        <f t="shared" si="50"/>
        <v>1.2000000000000002</v>
      </c>
      <c r="M20" s="9" t="s">
        <v>1346</v>
      </c>
      <c r="N20" s="10">
        <f t="shared" si="51"/>
        <v>1.2000000000000002</v>
      </c>
      <c r="O20" s="9" t="s">
        <v>1333</v>
      </c>
      <c r="P20" s="10">
        <f t="shared" si="52"/>
        <v>1.2000000000000002</v>
      </c>
      <c r="Q20" s="2" t="s">
        <v>122</v>
      </c>
      <c r="R20" s="10">
        <f t="shared" si="53"/>
        <v>1.2000000000000002</v>
      </c>
      <c r="S20" s="9" t="s">
        <v>1331</v>
      </c>
      <c r="T20" s="9" t="s">
        <v>1314</v>
      </c>
      <c r="U20" s="9">
        <v>1</v>
      </c>
      <c r="V20" s="9" t="s">
        <v>1315</v>
      </c>
      <c r="W20" s="10">
        <f t="shared" si="54"/>
        <v>1.2000000000000002</v>
      </c>
      <c r="X20" s="9" t="s">
        <v>1314</v>
      </c>
      <c r="Y20" s="10">
        <f t="shared" si="55"/>
        <v>1.2000000000000002</v>
      </c>
      <c r="Z20" s="9" t="s">
        <v>1332</v>
      </c>
      <c r="AA20" s="10">
        <f t="shared" si="56"/>
        <v>1.2000000000000002</v>
      </c>
      <c r="AB20" s="9" t="s">
        <v>91</v>
      </c>
      <c r="AC20" s="10">
        <f t="shared" si="57"/>
        <v>1.2000000000000002</v>
      </c>
      <c r="AD20" s="9" t="s">
        <v>1333</v>
      </c>
      <c r="AE20" s="10">
        <f t="shared" si="58"/>
        <v>1.2000000000000002</v>
      </c>
      <c r="AF20" s="9" t="s">
        <v>1330</v>
      </c>
      <c r="AG20" s="10">
        <f t="shared" si="59"/>
        <v>1.2000000000000002</v>
      </c>
      <c r="AH20" s="2" t="s">
        <v>1331</v>
      </c>
      <c r="AI20" s="9" t="s">
        <v>1314</v>
      </c>
      <c r="AJ20" s="9">
        <v>1</v>
      </c>
      <c r="AK20" s="9" t="s">
        <v>1315</v>
      </c>
      <c r="AL20" s="10">
        <f t="shared" si="60"/>
        <v>1.7999999999999998</v>
      </c>
      <c r="AM20" s="9" t="s">
        <v>1314</v>
      </c>
      <c r="AN20" s="10">
        <f t="shared" si="61"/>
        <v>1.7999999999999998</v>
      </c>
      <c r="AO20" s="9" t="s">
        <v>1332</v>
      </c>
      <c r="AP20" s="10">
        <f t="shared" si="62"/>
        <v>1.7999999999999998</v>
      </c>
      <c r="AQ20" s="9" t="s">
        <v>95</v>
      </c>
      <c r="AR20" s="10">
        <f t="shared" si="63"/>
        <v>1.7999999999999998</v>
      </c>
      <c r="AS20" s="9" t="s">
        <v>98</v>
      </c>
      <c r="AT20" s="10">
        <f t="shared" si="64"/>
        <v>1.7999999999999998</v>
      </c>
      <c r="AU20" s="9" t="s">
        <v>1330</v>
      </c>
      <c r="AV20" s="10">
        <f t="shared" si="65"/>
        <v>1.7999999999999998</v>
      </c>
      <c r="AW20" s="9" t="s">
        <v>1331</v>
      </c>
      <c r="AX20" s="9" t="s">
        <v>1314</v>
      </c>
      <c r="AY20" s="9">
        <v>1</v>
      </c>
      <c r="AZ20" s="9" t="s">
        <v>1315</v>
      </c>
      <c r="BA20" s="10">
        <f t="shared" si="66"/>
        <v>1.7999999999999998</v>
      </c>
      <c r="BB20" s="9" t="s">
        <v>1314</v>
      </c>
      <c r="BC20" s="10">
        <f t="shared" si="67"/>
        <v>1.7999999999999998</v>
      </c>
      <c r="BD20" s="9" t="s">
        <v>1332</v>
      </c>
      <c r="BE20" s="10">
        <f t="shared" si="68"/>
        <v>1.7999999999999998</v>
      </c>
      <c r="BF20" s="9" t="s">
        <v>95</v>
      </c>
      <c r="BG20" s="10">
        <f t="shared" si="69"/>
        <v>1.7999999999999998</v>
      </c>
      <c r="BH20" s="9" t="s">
        <v>1333</v>
      </c>
      <c r="BI20" s="10">
        <f t="shared" si="70"/>
        <v>1.7999999999999998</v>
      </c>
      <c r="BJ20" s="9" t="s">
        <v>1330</v>
      </c>
      <c r="BK20" s="10">
        <f t="shared" si="71"/>
        <v>1.7999999999999998</v>
      </c>
      <c r="BL20" s="2" t="s">
        <v>1331</v>
      </c>
      <c r="BM20" s="9" t="s">
        <v>1314</v>
      </c>
      <c r="BN20" s="9">
        <v>1</v>
      </c>
      <c r="BO20" s="9" t="s">
        <v>1315</v>
      </c>
      <c r="BP20" s="2">
        <f t="shared" si="72"/>
        <v>3</v>
      </c>
      <c r="BQ20" s="9" t="s">
        <v>1314</v>
      </c>
      <c r="BR20" s="2">
        <f t="shared" si="73"/>
        <v>3</v>
      </c>
      <c r="BS20" s="9" t="s">
        <v>1332</v>
      </c>
      <c r="BT20" s="2">
        <f t="shared" si="74"/>
        <v>3</v>
      </c>
      <c r="BU20" s="9" t="s">
        <v>95</v>
      </c>
      <c r="BV20" s="2">
        <f t="shared" si="75"/>
        <v>3</v>
      </c>
      <c r="BW20" s="9" t="s">
        <v>1333</v>
      </c>
      <c r="BX20" s="2">
        <f t="shared" si="76"/>
        <v>3</v>
      </c>
      <c r="BY20" s="9" t="s">
        <v>1330</v>
      </c>
      <c r="BZ20" s="2">
        <f t="shared" si="77"/>
        <v>3</v>
      </c>
      <c r="CA20" s="9" t="s">
        <v>1331</v>
      </c>
      <c r="CB20" s="9" t="s">
        <v>1314</v>
      </c>
      <c r="CC20" s="9">
        <v>1</v>
      </c>
      <c r="CD20" s="9" t="s">
        <v>1315</v>
      </c>
      <c r="CE20" s="2">
        <f t="shared" si="78"/>
        <v>3</v>
      </c>
      <c r="CF20" s="9" t="s">
        <v>1314</v>
      </c>
      <c r="CG20" s="2">
        <f t="shared" si="79"/>
        <v>3</v>
      </c>
      <c r="CH20" s="9" t="s">
        <v>1332</v>
      </c>
      <c r="CI20" s="2">
        <f t="shared" si="80"/>
        <v>3</v>
      </c>
      <c r="CJ20" s="9" t="s">
        <v>95</v>
      </c>
      <c r="CK20" s="2">
        <f t="shared" si="81"/>
        <v>3</v>
      </c>
      <c r="CL20" s="9" t="s">
        <v>1333</v>
      </c>
      <c r="CM20" s="2">
        <f t="shared" si="82"/>
        <v>3</v>
      </c>
      <c r="CN20" s="9" t="s">
        <v>1330</v>
      </c>
      <c r="CO20" s="2">
        <f t="shared" si="83"/>
        <v>3</v>
      </c>
    </row>
    <row r="21" spans="1:93" ht="15" x14ac:dyDescent="0.2">
      <c r="A21" s="8" t="s">
        <v>1374</v>
      </c>
      <c r="B21" s="8" t="s">
        <v>1375</v>
      </c>
      <c r="C21" s="2" t="s">
        <v>1329</v>
      </c>
      <c r="D21" s="9" t="s">
        <v>1313</v>
      </c>
      <c r="E21" s="9" t="s">
        <v>1314</v>
      </c>
      <c r="F21" s="9">
        <v>1</v>
      </c>
      <c r="G21" s="9" t="s">
        <v>1315</v>
      </c>
      <c r="H21" s="10">
        <f t="shared" si="84"/>
        <v>1.2000000000000002</v>
      </c>
      <c r="I21" s="9" t="s">
        <v>1314</v>
      </c>
      <c r="J21" s="10">
        <f t="shared" si="85"/>
        <v>1.2000000000000002</v>
      </c>
      <c r="K21" s="9" t="s">
        <v>87</v>
      </c>
      <c r="L21" s="10">
        <f t="shared" si="50"/>
        <v>1.2000000000000002</v>
      </c>
      <c r="M21" s="9" t="s">
        <v>91</v>
      </c>
      <c r="N21" s="10">
        <f t="shared" si="51"/>
        <v>1.2000000000000002</v>
      </c>
      <c r="O21" s="9" t="s">
        <v>1333</v>
      </c>
      <c r="P21" s="10">
        <f t="shared" si="52"/>
        <v>1.2000000000000002</v>
      </c>
      <c r="Q21" s="2" t="s">
        <v>1330</v>
      </c>
      <c r="R21" s="10">
        <f t="shared" si="53"/>
        <v>1.2000000000000002</v>
      </c>
      <c r="S21" s="9" t="s">
        <v>1331</v>
      </c>
      <c r="T21" s="9" t="s">
        <v>1314</v>
      </c>
      <c r="U21" s="9">
        <v>1</v>
      </c>
      <c r="V21" s="9" t="s">
        <v>1315</v>
      </c>
      <c r="W21" s="10">
        <f t="shared" si="54"/>
        <v>1.2000000000000002</v>
      </c>
      <c r="X21" s="9" t="s">
        <v>1314</v>
      </c>
      <c r="Y21" s="10">
        <f t="shared" si="55"/>
        <v>1.2000000000000002</v>
      </c>
      <c r="Z21" s="9" t="s">
        <v>1332</v>
      </c>
      <c r="AA21" s="10">
        <f t="shared" si="56"/>
        <v>1.2000000000000002</v>
      </c>
      <c r="AB21" s="9" t="s">
        <v>91</v>
      </c>
      <c r="AC21" s="10">
        <f t="shared" si="57"/>
        <v>1.2000000000000002</v>
      </c>
      <c r="AD21" s="9" t="s">
        <v>1333</v>
      </c>
      <c r="AE21" s="10">
        <f t="shared" si="58"/>
        <v>1.2000000000000002</v>
      </c>
      <c r="AF21" s="9" t="s">
        <v>1330</v>
      </c>
      <c r="AG21" s="10">
        <f t="shared" si="59"/>
        <v>1.2000000000000002</v>
      </c>
      <c r="AH21" s="2" t="s">
        <v>1331</v>
      </c>
      <c r="AI21" s="9" t="s">
        <v>1314</v>
      </c>
      <c r="AJ21" s="9">
        <v>1</v>
      </c>
      <c r="AK21" s="9" t="s">
        <v>1315</v>
      </c>
      <c r="AL21" s="10">
        <f t="shared" si="60"/>
        <v>1.7999999999999998</v>
      </c>
      <c r="AM21" s="9" t="s">
        <v>1314</v>
      </c>
      <c r="AN21" s="10">
        <f t="shared" si="61"/>
        <v>1.7999999999999998</v>
      </c>
      <c r="AO21" s="9" t="s">
        <v>1332</v>
      </c>
      <c r="AP21" s="10">
        <f t="shared" si="62"/>
        <v>1.7999999999999998</v>
      </c>
      <c r="AQ21" s="9" t="s">
        <v>95</v>
      </c>
      <c r="AR21" s="10">
        <f t="shared" si="63"/>
        <v>1.7999999999999998</v>
      </c>
      <c r="AS21" s="9" t="s">
        <v>98</v>
      </c>
      <c r="AT21" s="10">
        <f t="shared" si="64"/>
        <v>1.7999999999999998</v>
      </c>
      <c r="AU21" s="9" t="s">
        <v>1330</v>
      </c>
      <c r="AV21" s="10">
        <f t="shared" si="65"/>
        <v>1.7999999999999998</v>
      </c>
      <c r="AW21" s="9" t="s">
        <v>1331</v>
      </c>
      <c r="AX21" s="9" t="s">
        <v>1314</v>
      </c>
      <c r="AY21" s="9">
        <v>1</v>
      </c>
      <c r="AZ21" s="9" t="s">
        <v>1315</v>
      </c>
      <c r="BA21" s="10">
        <f t="shared" si="66"/>
        <v>1.7999999999999998</v>
      </c>
      <c r="BB21" s="9" t="s">
        <v>1314</v>
      </c>
      <c r="BC21" s="10">
        <f t="shared" si="67"/>
        <v>1.7999999999999998</v>
      </c>
      <c r="BD21" s="9" t="s">
        <v>1332</v>
      </c>
      <c r="BE21" s="10">
        <f t="shared" si="68"/>
        <v>1.7999999999999998</v>
      </c>
      <c r="BF21" s="9" t="s">
        <v>95</v>
      </c>
      <c r="BG21" s="10">
        <f t="shared" si="69"/>
        <v>1.7999999999999998</v>
      </c>
      <c r="BH21" s="9" t="s">
        <v>1333</v>
      </c>
      <c r="BI21" s="10">
        <f t="shared" si="70"/>
        <v>1.7999999999999998</v>
      </c>
      <c r="BJ21" s="9" t="s">
        <v>1330</v>
      </c>
      <c r="BK21" s="10">
        <f t="shared" si="71"/>
        <v>1.7999999999999998</v>
      </c>
      <c r="BL21" s="2" t="s">
        <v>1331</v>
      </c>
      <c r="BM21" s="9" t="s">
        <v>1314</v>
      </c>
      <c r="BN21" s="9">
        <v>1</v>
      </c>
      <c r="BO21" s="9" t="s">
        <v>1315</v>
      </c>
      <c r="BP21" s="2">
        <f t="shared" si="72"/>
        <v>3</v>
      </c>
      <c r="BQ21" s="9" t="s">
        <v>1314</v>
      </c>
      <c r="BR21" s="2">
        <f t="shared" si="73"/>
        <v>3</v>
      </c>
      <c r="BS21" s="9" t="s">
        <v>1332</v>
      </c>
      <c r="BT21" s="2">
        <f t="shared" si="74"/>
        <v>3</v>
      </c>
      <c r="BU21" s="9" t="s">
        <v>95</v>
      </c>
      <c r="BV21" s="2">
        <f t="shared" si="75"/>
        <v>3</v>
      </c>
      <c r="BW21" s="9" t="s">
        <v>1333</v>
      </c>
      <c r="BX21" s="2">
        <f t="shared" si="76"/>
        <v>3</v>
      </c>
      <c r="BY21" s="9" t="s">
        <v>1330</v>
      </c>
      <c r="BZ21" s="2">
        <f t="shared" si="77"/>
        <v>3</v>
      </c>
      <c r="CA21" s="9" t="s">
        <v>1331</v>
      </c>
      <c r="CB21" s="9" t="s">
        <v>1314</v>
      </c>
      <c r="CC21" s="9">
        <v>1</v>
      </c>
      <c r="CD21" s="9" t="s">
        <v>1315</v>
      </c>
      <c r="CE21" s="2">
        <f t="shared" si="78"/>
        <v>3</v>
      </c>
      <c r="CF21" s="9" t="s">
        <v>1314</v>
      </c>
      <c r="CG21" s="2">
        <f t="shared" si="79"/>
        <v>3</v>
      </c>
      <c r="CH21" s="9" t="s">
        <v>1332</v>
      </c>
      <c r="CI21" s="2">
        <f t="shared" si="80"/>
        <v>3</v>
      </c>
      <c r="CJ21" s="9" t="s">
        <v>95</v>
      </c>
      <c r="CK21" s="2">
        <f t="shared" si="81"/>
        <v>3</v>
      </c>
      <c r="CL21" s="9" t="s">
        <v>1333</v>
      </c>
      <c r="CM21" s="2">
        <f t="shared" si="82"/>
        <v>3</v>
      </c>
      <c r="CN21" s="9" t="s">
        <v>1330</v>
      </c>
      <c r="CO21" s="2">
        <f t="shared" si="83"/>
        <v>3</v>
      </c>
    </row>
    <row r="22" spans="1:93" ht="15" x14ac:dyDescent="0.2">
      <c r="A22" s="8" t="s">
        <v>1376</v>
      </c>
      <c r="B22" s="8" t="s">
        <v>1377</v>
      </c>
      <c r="C22" s="2" t="s">
        <v>1329</v>
      </c>
      <c r="D22" s="9" t="s">
        <v>1313</v>
      </c>
      <c r="E22" s="9" t="s">
        <v>1314</v>
      </c>
      <c r="F22" s="9">
        <v>1</v>
      </c>
      <c r="G22" s="9" t="s">
        <v>1315</v>
      </c>
      <c r="H22" s="10">
        <f t="shared" si="84"/>
        <v>1.2000000000000002</v>
      </c>
      <c r="I22" s="9" t="s">
        <v>1314</v>
      </c>
      <c r="J22" s="10">
        <f t="shared" si="85"/>
        <v>1.2000000000000002</v>
      </c>
      <c r="K22" s="9" t="s">
        <v>87</v>
      </c>
      <c r="L22" s="10">
        <f t="shared" si="50"/>
        <v>1.2000000000000002</v>
      </c>
      <c r="M22" s="9" t="s">
        <v>91</v>
      </c>
      <c r="N22" s="10">
        <f t="shared" si="51"/>
        <v>1.2000000000000002</v>
      </c>
      <c r="O22" s="9" t="s">
        <v>1333</v>
      </c>
      <c r="P22" s="10">
        <f t="shared" si="52"/>
        <v>1.2000000000000002</v>
      </c>
      <c r="Q22" s="2" t="s">
        <v>1330</v>
      </c>
      <c r="R22" s="10">
        <f t="shared" si="53"/>
        <v>1.2000000000000002</v>
      </c>
      <c r="S22" s="9" t="s">
        <v>1331</v>
      </c>
      <c r="T22" s="9" t="s">
        <v>1314</v>
      </c>
      <c r="U22" s="9">
        <v>1</v>
      </c>
      <c r="V22" s="9" t="s">
        <v>1315</v>
      </c>
      <c r="W22" s="10">
        <f t="shared" si="54"/>
        <v>1.2000000000000002</v>
      </c>
      <c r="X22" s="9" t="s">
        <v>1314</v>
      </c>
      <c r="Y22" s="10">
        <f t="shared" si="55"/>
        <v>1.2000000000000002</v>
      </c>
      <c r="Z22" s="9" t="s">
        <v>1332</v>
      </c>
      <c r="AA22" s="10">
        <f t="shared" si="56"/>
        <v>1.2000000000000002</v>
      </c>
      <c r="AB22" s="9" t="s">
        <v>1346</v>
      </c>
      <c r="AC22" s="10">
        <f t="shared" si="57"/>
        <v>1.2000000000000002</v>
      </c>
      <c r="AD22" s="9" t="s">
        <v>1307</v>
      </c>
      <c r="AE22" s="10">
        <f t="shared" si="58"/>
        <v>1.2000000000000002</v>
      </c>
      <c r="AF22" s="9" t="s">
        <v>1355</v>
      </c>
      <c r="AG22" s="10">
        <f t="shared" si="59"/>
        <v>1.2000000000000002</v>
      </c>
      <c r="AH22" s="2" t="s">
        <v>1331</v>
      </c>
      <c r="AI22" s="9" t="s">
        <v>1314</v>
      </c>
      <c r="AJ22" s="9">
        <v>1</v>
      </c>
      <c r="AK22" s="9" t="s">
        <v>1315</v>
      </c>
      <c r="AL22" s="10">
        <f t="shared" si="60"/>
        <v>1.7999999999999998</v>
      </c>
      <c r="AM22" s="9" t="s">
        <v>1314</v>
      </c>
      <c r="AN22" s="10">
        <f t="shared" si="61"/>
        <v>1.7999999999999998</v>
      </c>
      <c r="AO22" s="9" t="s">
        <v>1332</v>
      </c>
      <c r="AP22" s="10">
        <f t="shared" si="62"/>
        <v>1.7999999999999998</v>
      </c>
      <c r="AQ22" s="9" t="s">
        <v>95</v>
      </c>
      <c r="AR22" s="10">
        <f t="shared" si="63"/>
        <v>1.7999999999999998</v>
      </c>
      <c r="AS22" s="9" t="s">
        <v>1307</v>
      </c>
      <c r="AT22" s="10">
        <f t="shared" si="64"/>
        <v>1.7999999999999998</v>
      </c>
      <c r="AU22" s="9" t="s">
        <v>1355</v>
      </c>
      <c r="AV22" s="10">
        <f t="shared" si="65"/>
        <v>1.7999999999999998</v>
      </c>
      <c r="AW22" s="9" t="s">
        <v>1331</v>
      </c>
      <c r="AX22" s="9" t="s">
        <v>1314</v>
      </c>
      <c r="AY22" s="9">
        <v>1</v>
      </c>
      <c r="AZ22" s="9" t="s">
        <v>1315</v>
      </c>
      <c r="BA22" s="10">
        <f t="shared" si="66"/>
        <v>1.7999999999999998</v>
      </c>
      <c r="BB22" s="9" t="s">
        <v>1314</v>
      </c>
      <c r="BC22" s="10">
        <f t="shared" si="67"/>
        <v>1.7999999999999998</v>
      </c>
      <c r="BD22" s="9" t="s">
        <v>1332</v>
      </c>
      <c r="BE22" s="10">
        <f t="shared" si="68"/>
        <v>1.7999999999999998</v>
      </c>
      <c r="BF22" s="9" t="s">
        <v>95</v>
      </c>
      <c r="BG22" s="10">
        <f t="shared" si="69"/>
        <v>1.7999999999999998</v>
      </c>
      <c r="BH22" s="9" t="s">
        <v>1333</v>
      </c>
      <c r="BI22" s="10">
        <f t="shared" si="70"/>
        <v>1.7999999999999998</v>
      </c>
      <c r="BJ22" s="9" t="s">
        <v>1330</v>
      </c>
      <c r="BK22" s="10">
        <f t="shared" si="71"/>
        <v>1.7999999999999998</v>
      </c>
      <c r="BL22" s="2" t="s">
        <v>1331</v>
      </c>
      <c r="BM22" s="9" t="s">
        <v>1314</v>
      </c>
      <c r="BN22" s="9">
        <v>1</v>
      </c>
      <c r="BO22" s="9" t="s">
        <v>1315</v>
      </c>
      <c r="BP22" s="2">
        <f t="shared" si="72"/>
        <v>3</v>
      </c>
      <c r="BQ22" s="9" t="s">
        <v>1314</v>
      </c>
      <c r="BR22" s="2">
        <f t="shared" si="73"/>
        <v>3</v>
      </c>
      <c r="BS22" s="9" t="s">
        <v>1332</v>
      </c>
      <c r="BT22" s="2">
        <f t="shared" si="74"/>
        <v>3</v>
      </c>
      <c r="BU22" s="9" t="s">
        <v>95</v>
      </c>
      <c r="BV22" s="2">
        <f t="shared" si="75"/>
        <v>3</v>
      </c>
      <c r="BW22" s="9" t="s">
        <v>1333</v>
      </c>
      <c r="BX22" s="2">
        <f t="shared" si="76"/>
        <v>3</v>
      </c>
      <c r="BY22" s="9" t="s">
        <v>1330</v>
      </c>
      <c r="BZ22" s="2">
        <f t="shared" si="77"/>
        <v>3</v>
      </c>
      <c r="CA22" s="9" t="s">
        <v>1331</v>
      </c>
      <c r="CB22" s="9" t="s">
        <v>1314</v>
      </c>
      <c r="CC22" s="9">
        <v>1</v>
      </c>
      <c r="CD22" s="9" t="s">
        <v>1315</v>
      </c>
      <c r="CE22" s="2">
        <f t="shared" si="78"/>
        <v>3</v>
      </c>
      <c r="CF22" s="9" t="s">
        <v>1314</v>
      </c>
      <c r="CG22" s="2">
        <f t="shared" si="79"/>
        <v>3</v>
      </c>
      <c r="CH22" s="9" t="s">
        <v>1332</v>
      </c>
      <c r="CI22" s="2">
        <f t="shared" si="80"/>
        <v>3</v>
      </c>
      <c r="CJ22" s="9" t="s">
        <v>95</v>
      </c>
      <c r="CK22" s="2">
        <f t="shared" si="81"/>
        <v>3</v>
      </c>
      <c r="CL22" s="9" t="s">
        <v>1333</v>
      </c>
      <c r="CM22" s="2">
        <f t="shared" si="82"/>
        <v>3</v>
      </c>
      <c r="CN22" s="9" t="s">
        <v>1330</v>
      </c>
      <c r="CO22" s="2">
        <f t="shared" si="83"/>
        <v>3</v>
      </c>
    </row>
    <row r="23" spans="1:93" ht="15" x14ac:dyDescent="0.2">
      <c r="A23" s="8" t="s">
        <v>1378</v>
      </c>
      <c r="B23" s="8" t="s">
        <v>1379</v>
      </c>
      <c r="C23" s="2" t="s">
        <v>1329</v>
      </c>
      <c r="D23" s="9" t="s">
        <v>1336</v>
      </c>
      <c r="E23" s="9" t="s">
        <v>1320</v>
      </c>
      <c r="F23" s="9">
        <v>1</v>
      </c>
      <c r="G23" s="9" t="s">
        <v>1321</v>
      </c>
      <c r="H23" s="10">
        <f t="shared" si="84"/>
        <v>1.2000000000000002</v>
      </c>
      <c r="I23" s="9" t="s">
        <v>1322</v>
      </c>
      <c r="J23" s="10">
        <f t="shared" si="85"/>
        <v>1.2000000000000002</v>
      </c>
      <c r="K23" s="9" t="s">
        <v>1320</v>
      </c>
      <c r="L23" s="10">
        <f t="shared" si="50"/>
        <v>1.2000000000000002</v>
      </c>
      <c r="M23" s="2" t="s">
        <v>1316</v>
      </c>
      <c r="N23" s="10">
        <f t="shared" si="51"/>
        <v>1.2000000000000002</v>
      </c>
      <c r="O23" s="2" t="s">
        <v>1317</v>
      </c>
      <c r="P23" s="10">
        <f t="shared" si="52"/>
        <v>1.2000000000000002</v>
      </c>
      <c r="Q23" s="2" t="s">
        <v>1318</v>
      </c>
      <c r="R23" s="10">
        <f t="shared" si="53"/>
        <v>1.2000000000000002</v>
      </c>
      <c r="S23" s="9" t="s">
        <v>1319</v>
      </c>
      <c r="T23" s="9" t="s">
        <v>1320</v>
      </c>
      <c r="U23" s="9">
        <v>1</v>
      </c>
      <c r="V23" s="9" t="s">
        <v>1321</v>
      </c>
      <c r="W23" s="10">
        <f t="shared" si="54"/>
        <v>1.2000000000000002</v>
      </c>
      <c r="X23" s="9" t="s">
        <v>1322</v>
      </c>
      <c r="Y23" s="10">
        <f t="shared" si="55"/>
        <v>1.2000000000000002</v>
      </c>
      <c r="Z23" s="9" t="s">
        <v>1320</v>
      </c>
      <c r="AA23" s="10">
        <f t="shared" si="56"/>
        <v>1.2000000000000002</v>
      </c>
      <c r="AB23" s="9" t="s">
        <v>142</v>
      </c>
      <c r="AC23" s="10">
        <f t="shared" si="57"/>
        <v>1.2000000000000002</v>
      </c>
      <c r="AD23" s="9" t="s">
        <v>1317</v>
      </c>
      <c r="AE23" s="10">
        <f t="shared" si="58"/>
        <v>1.2000000000000002</v>
      </c>
      <c r="AF23" s="9" t="s">
        <v>1318</v>
      </c>
      <c r="AG23" s="10">
        <f t="shared" si="59"/>
        <v>1.2000000000000002</v>
      </c>
      <c r="AH23" s="2" t="s">
        <v>1319</v>
      </c>
      <c r="AI23" s="9" t="s">
        <v>1320</v>
      </c>
      <c r="AJ23" s="9">
        <v>1</v>
      </c>
      <c r="AK23" s="9" t="s">
        <v>1321</v>
      </c>
      <c r="AL23" s="10">
        <f t="shared" si="60"/>
        <v>1.7999999999999998</v>
      </c>
      <c r="AM23" s="9" t="s">
        <v>1322</v>
      </c>
      <c r="AN23" s="10">
        <f t="shared" si="61"/>
        <v>1.7999999999999998</v>
      </c>
      <c r="AO23" s="9" t="s">
        <v>1320</v>
      </c>
      <c r="AP23" s="10">
        <f t="shared" si="62"/>
        <v>1.7999999999999998</v>
      </c>
      <c r="AQ23" s="9" t="s">
        <v>142</v>
      </c>
      <c r="AR23" s="10">
        <f t="shared" si="63"/>
        <v>1.7999999999999998</v>
      </c>
      <c r="AS23" s="9" t="s">
        <v>1317</v>
      </c>
      <c r="AT23" s="10">
        <f t="shared" si="64"/>
        <v>1.7999999999999998</v>
      </c>
      <c r="AU23" s="9" t="s">
        <v>1318</v>
      </c>
      <c r="AV23" s="10">
        <f t="shared" si="65"/>
        <v>1.7999999999999998</v>
      </c>
      <c r="AW23" s="9" t="s">
        <v>1319</v>
      </c>
      <c r="AX23" s="9" t="s">
        <v>1320</v>
      </c>
      <c r="AY23" s="9">
        <v>1</v>
      </c>
      <c r="AZ23" s="9" t="s">
        <v>136</v>
      </c>
      <c r="BA23" s="10">
        <f t="shared" si="66"/>
        <v>1.7999999999999998</v>
      </c>
      <c r="BB23" s="9" t="s">
        <v>1322</v>
      </c>
      <c r="BC23" s="10">
        <f t="shared" si="67"/>
        <v>1.7999999999999998</v>
      </c>
      <c r="BD23" s="9" t="s">
        <v>1320</v>
      </c>
      <c r="BE23" s="10">
        <f t="shared" si="68"/>
        <v>1.7999999999999998</v>
      </c>
      <c r="BF23" s="9" t="s">
        <v>142</v>
      </c>
      <c r="BG23" s="10">
        <f t="shared" si="69"/>
        <v>1.7999999999999998</v>
      </c>
      <c r="BH23" s="9" t="s">
        <v>1317</v>
      </c>
      <c r="BI23" s="10">
        <f t="shared" si="70"/>
        <v>1.7999999999999998</v>
      </c>
      <c r="BJ23" s="9" t="s">
        <v>1318</v>
      </c>
      <c r="BK23" s="10">
        <f t="shared" si="71"/>
        <v>1.7999999999999998</v>
      </c>
      <c r="BL23" s="2" t="s">
        <v>1319</v>
      </c>
      <c r="BM23" s="9" t="s">
        <v>1320</v>
      </c>
      <c r="BN23" s="9">
        <v>1</v>
      </c>
      <c r="BO23" s="9" t="s">
        <v>1321</v>
      </c>
      <c r="BP23" s="2">
        <f t="shared" si="72"/>
        <v>3</v>
      </c>
      <c r="BQ23" s="9" t="s">
        <v>1322</v>
      </c>
      <c r="BR23" s="2">
        <f t="shared" si="73"/>
        <v>3</v>
      </c>
      <c r="BS23" s="9" t="s">
        <v>1320</v>
      </c>
      <c r="BT23" s="2">
        <f t="shared" si="74"/>
        <v>3</v>
      </c>
      <c r="BU23" s="9" t="s">
        <v>142</v>
      </c>
      <c r="BV23" s="2">
        <f t="shared" si="75"/>
        <v>3</v>
      </c>
      <c r="BW23" s="9" t="s">
        <v>1317</v>
      </c>
      <c r="BX23" s="2">
        <f t="shared" si="76"/>
        <v>3</v>
      </c>
      <c r="BY23" s="9" t="s">
        <v>1318</v>
      </c>
      <c r="BZ23" s="2">
        <f t="shared" si="77"/>
        <v>3</v>
      </c>
      <c r="CA23" s="9" t="s">
        <v>1319</v>
      </c>
      <c r="CB23" s="9" t="s">
        <v>1320</v>
      </c>
      <c r="CC23" s="9">
        <v>1</v>
      </c>
      <c r="CD23" s="9" t="s">
        <v>1321</v>
      </c>
      <c r="CE23" s="2">
        <f t="shared" si="78"/>
        <v>3</v>
      </c>
      <c r="CF23" s="9" t="s">
        <v>1322</v>
      </c>
      <c r="CG23" s="2">
        <f t="shared" si="79"/>
        <v>3</v>
      </c>
      <c r="CH23" s="9" t="s">
        <v>1320</v>
      </c>
      <c r="CI23" s="2">
        <f t="shared" si="80"/>
        <v>3</v>
      </c>
      <c r="CJ23" s="9" t="s">
        <v>142</v>
      </c>
      <c r="CK23" s="2">
        <f t="shared" si="81"/>
        <v>3</v>
      </c>
      <c r="CL23" s="9" t="s">
        <v>1317</v>
      </c>
      <c r="CM23" s="2">
        <f t="shared" si="82"/>
        <v>3</v>
      </c>
      <c r="CN23" s="9" t="s">
        <v>1318</v>
      </c>
      <c r="CO23" s="2">
        <f t="shared" si="83"/>
        <v>3</v>
      </c>
    </row>
    <row r="24" spans="1:93" ht="15" x14ac:dyDescent="0.2">
      <c r="A24" s="8" t="s">
        <v>1380</v>
      </c>
      <c r="B24" s="8" t="s">
        <v>1381</v>
      </c>
      <c r="C24" s="2" t="s">
        <v>1329</v>
      </c>
      <c r="D24" s="9" t="s">
        <v>1313</v>
      </c>
      <c r="E24" s="9" t="s">
        <v>1314</v>
      </c>
      <c r="F24" s="9">
        <v>1</v>
      </c>
      <c r="G24" s="9" t="s">
        <v>1315</v>
      </c>
      <c r="H24" s="10">
        <f t="shared" si="84"/>
        <v>1.2000000000000002</v>
      </c>
      <c r="I24" s="9" t="s">
        <v>1314</v>
      </c>
      <c r="J24" s="10">
        <f t="shared" si="85"/>
        <v>1.2000000000000002</v>
      </c>
      <c r="K24" s="9" t="s">
        <v>87</v>
      </c>
      <c r="L24" s="10">
        <f t="shared" si="50"/>
        <v>1.2000000000000002</v>
      </c>
      <c r="M24" s="9" t="s">
        <v>91</v>
      </c>
      <c r="N24" s="10">
        <f t="shared" si="51"/>
        <v>1.2000000000000002</v>
      </c>
      <c r="O24" s="9" t="s">
        <v>1333</v>
      </c>
      <c r="P24" s="10">
        <f t="shared" si="52"/>
        <v>1.2000000000000002</v>
      </c>
      <c r="Q24" s="2" t="s">
        <v>1330</v>
      </c>
      <c r="R24" s="10">
        <f t="shared" si="53"/>
        <v>1.2000000000000002</v>
      </c>
      <c r="S24" s="9" t="s">
        <v>1331</v>
      </c>
      <c r="T24" s="9" t="s">
        <v>1314</v>
      </c>
      <c r="U24" s="9">
        <v>1</v>
      </c>
      <c r="V24" s="9" t="s">
        <v>1315</v>
      </c>
      <c r="W24" s="10">
        <f t="shared" si="54"/>
        <v>1.2000000000000002</v>
      </c>
      <c r="X24" s="9" t="s">
        <v>1314</v>
      </c>
      <c r="Y24" s="10">
        <f t="shared" si="55"/>
        <v>1.2000000000000002</v>
      </c>
      <c r="Z24" s="9" t="s">
        <v>1332</v>
      </c>
      <c r="AA24" s="10">
        <f t="shared" si="56"/>
        <v>1.2000000000000002</v>
      </c>
      <c r="AB24" s="9" t="s">
        <v>91</v>
      </c>
      <c r="AC24" s="10">
        <f t="shared" si="57"/>
        <v>1.2000000000000002</v>
      </c>
      <c r="AD24" s="9" t="s">
        <v>1333</v>
      </c>
      <c r="AE24" s="10">
        <f t="shared" si="58"/>
        <v>1.2000000000000002</v>
      </c>
      <c r="AF24" s="9" t="s">
        <v>1330</v>
      </c>
      <c r="AG24" s="10">
        <f t="shared" si="59"/>
        <v>1.2000000000000002</v>
      </c>
      <c r="AH24" s="2" t="s">
        <v>1331</v>
      </c>
      <c r="AI24" s="9" t="s">
        <v>1314</v>
      </c>
      <c r="AJ24" s="9">
        <v>1</v>
      </c>
      <c r="AK24" s="9" t="s">
        <v>1315</v>
      </c>
      <c r="AL24" s="10">
        <f t="shared" si="60"/>
        <v>1.7999999999999998</v>
      </c>
      <c r="AM24" s="9" t="s">
        <v>1314</v>
      </c>
      <c r="AN24" s="10">
        <f t="shared" si="61"/>
        <v>1.7999999999999998</v>
      </c>
      <c r="AO24" s="9" t="s">
        <v>1332</v>
      </c>
      <c r="AP24" s="10">
        <f t="shared" si="62"/>
        <v>1.7999999999999998</v>
      </c>
      <c r="AQ24" s="9" t="s">
        <v>95</v>
      </c>
      <c r="AR24" s="10">
        <f t="shared" si="63"/>
        <v>1.7999999999999998</v>
      </c>
      <c r="AS24" s="9" t="s">
        <v>98</v>
      </c>
      <c r="AT24" s="10">
        <f t="shared" si="64"/>
        <v>1.7999999999999998</v>
      </c>
      <c r="AU24" s="9" t="s">
        <v>1330</v>
      </c>
      <c r="AV24" s="10">
        <f t="shared" si="65"/>
        <v>1.7999999999999998</v>
      </c>
      <c r="AW24" s="9" t="s">
        <v>1331</v>
      </c>
      <c r="AX24" s="9" t="s">
        <v>1314</v>
      </c>
      <c r="AY24" s="9">
        <v>1</v>
      </c>
      <c r="AZ24" s="9" t="s">
        <v>1315</v>
      </c>
      <c r="BA24" s="10">
        <f t="shared" si="66"/>
        <v>1.7999999999999998</v>
      </c>
      <c r="BB24" s="9" t="s">
        <v>1314</v>
      </c>
      <c r="BC24" s="10">
        <f t="shared" si="67"/>
        <v>1.7999999999999998</v>
      </c>
      <c r="BD24" s="9" t="s">
        <v>1332</v>
      </c>
      <c r="BE24" s="10">
        <f t="shared" si="68"/>
        <v>1.7999999999999998</v>
      </c>
      <c r="BF24" s="9" t="s">
        <v>95</v>
      </c>
      <c r="BG24" s="10">
        <f t="shared" si="69"/>
        <v>1.7999999999999998</v>
      </c>
      <c r="BH24" s="9" t="s">
        <v>1333</v>
      </c>
      <c r="BI24" s="10">
        <f t="shared" si="70"/>
        <v>1.7999999999999998</v>
      </c>
      <c r="BJ24" s="9" t="s">
        <v>1330</v>
      </c>
      <c r="BK24" s="10">
        <f t="shared" si="71"/>
        <v>1.7999999999999998</v>
      </c>
      <c r="BL24" s="2" t="s">
        <v>1331</v>
      </c>
      <c r="BM24" s="9" t="s">
        <v>1314</v>
      </c>
      <c r="BN24" s="9">
        <v>1</v>
      </c>
      <c r="BO24" s="9" t="s">
        <v>1315</v>
      </c>
      <c r="BP24" s="2">
        <f t="shared" si="72"/>
        <v>3</v>
      </c>
      <c r="BQ24" s="9" t="s">
        <v>1314</v>
      </c>
      <c r="BR24" s="2">
        <f t="shared" si="73"/>
        <v>3</v>
      </c>
      <c r="BS24" s="9" t="s">
        <v>1332</v>
      </c>
      <c r="BT24" s="2">
        <f t="shared" si="74"/>
        <v>3</v>
      </c>
      <c r="BU24" s="9" t="s">
        <v>95</v>
      </c>
      <c r="BV24" s="2">
        <f t="shared" si="75"/>
        <v>3</v>
      </c>
      <c r="BW24" s="9" t="s">
        <v>1333</v>
      </c>
      <c r="BX24" s="2">
        <f t="shared" si="76"/>
        <v>3</v>
      </c>
      <c r="BY24" s="9" t="s">
        <v>1330</v>
      </c>
      <c r="BZ24" s="2">
        <f t="shared" si="77"/>
        <v>3</v>
      </c>
      <c r="CA24" s="9" t="s">
        <v>1331</v>
      </c>
      <c r="CB24" s="9" t="s">
        <v>1314</v>
      </c>
      <c r="CC24" s="9">
        <v>1</v>
      </c>
      <c r="CD24" s="9" t="s">
        <v>1315</v>
      </c>
      <c r="CE24" s="2">
        <f t="shared" si="78"/>
        <v>3</v>
      </c>
      <c r="CF24" s="9" t="s">
        <v>1314</v>
      </c>
      <c r="CG24" s="2">
        <f t="shared" si="79"/>
        <v>3</v>
      </c>
      <c r="CH24" s="9" t="s">
        <v>1332</v>
      </c>
      <c r="CI24" s="2">
        <f t="shared" si="80"/>
        <v>3</v>
      </c>
      <c r="CJ24" s="9" t="s">
        <v>95</v>
      </c>
      <c r="CK24" s="2">
        <f t="shared" si="81"/>
        <v>3</v>
      </c>
      <c r="CL24" s="9" t="s">
        <v>1333</v>
      </c>
      <c r="CM24" s="2">
        <f t="shared" si="82"/>
        <v>3</v>
      </c>
      <c r="CN24" s="9" t="s">
        <v>1330</v>
      </c>
      <c r="CO24" s="2">
        <f t="shared" si="83"/>
        <v>3</v>
      </c>
    </row>
    <row r="25" spans="1:93" ht="15" x14ac:dyDescent="0.2">
      <c r="A25" s="8" t="s">
        <v>1382</v>
      </c>
      <c r="B25" s="8" t="s">
        <v>1383</v>
      </c>
      <c r="C25" s="2" t="s">
        <v>1329</v>
      </c>
      <c r="D25" s="9" t="s">
        <v>1384</v>
      </c>
      <c r="E25" s="9" t="s">
        <v>124</v>
      </c>
      <c r="F25" s="9">
        <v>1</v>
      </c>
      <c r="G25" s="9" t="s">
        <v>1315</v>
      </c>
      <c r="H25" s="10">
        <f t="shared" si="84"/>
        <v>1.2000000000000002</v>
      </c>
      <c r="I25" s="9" t="s">
        <v>1314</v>
      </c>
      <c r="J25" s="10">
        <f t="shared" si="85"/>
        <v>1.2000000000000002</v>
      </c>
      <c r="K25" s="9" t="s">
        <v>87</v>
      </c>
      <c r="L25" s="10">
        <f t="shared" si="50"/>
        <v>1.2000000000000002</v>
      </c>
      <c r="M25" s="9" t="s">
        <v>1358</v>
      </c>
      <c r="N25" s="10">
        <f t="shared" si="51"/>
        <v>1.2000000000000002</v>
      </c>
      <c r="O25" s="9" t="s">
        <v>1307</v>
      </c>
      <c r="P25" s="10">
        <f t="shared" si="52"/>
        <v>1.2000000000000002</v>
      </c>
      <c r="Q25" s="2" t="s">
        <v>1330</v>
      </c>
      <c r="R25" s="10">
        <f t="shared" si="53"/>
        <v>1.2000000000000002</v>
      </c>
      <c r="S25" s="9" t="s">
        <v>1347</v>
      </c>
      <c r="T25" s="9" t="s">
        <v>1348</v>
      </c>
      <c r="U25" s="9">
        <v>1</v>
      </c>
      <c r="V25" s="9" t="s">
        <v>1348</v>
      </c>
      <c r="W25" s="10">
        <f t="shared" si="54"/>
        <v>1.2000000000000002</v>
      </c>
      <c r="X25" s="9" t="s">
        <v>1349</v>
      </c>
      <c r="Y25" s="10">
        <f t="shared" si="55"/>
        <v>1.2000000000000002</v>
      </c>
      <c r="Z25" s="9" t="s">
        <v>1332</v>
      </c>
      <c r="AA25" s="10">
        <f t="shared" si="56"/>
        <v>1.2000000000000002</v>
      </c>
      <c r="AB25" s="9" t="s">
        <v>91</v>
      </c>
      <c r="AC25" s="10">
        <f t="shared" si="57"/>
        <v>1.2000000000000002</v>
      </c>
      <c r="AD25" s="9" t="s">
        <v>98</v>
      </c>
      <c r="AE25" s="10">
        <f t="shared" si="58"/>
        <v>1.2000000000000002</v>
      </c>
      <c r="AF25" s="9" t="s">
        <v>1350</v>
      </c>
      <c r="AG25" s="10">
        <f t="shared" si="59"/>
        <v>1.2000000000000002</v>
      </c>
      <c r="AH25" s="2" t="s">
        <v>1347</v>
      </c>
      <c r="AI25" s="9" t="s">
        <v>1348</v>
      </c>
      <c r="AJ25" s="9">
        <v>1</v>
      </c>
      <c r="AK25" s="9" t="s">
        <v>1348</v>
      </c>
      <c r="AL25" s="10">
        <f t="shared" si="60"/>
        <v>1.7999999999999998</v>
      </c>
      <c r="AM25" s="9" t="s">
        <v>139</v>
      </c>
      <c r="AN25" s="10">
        <f t="shared" si="61"/>
        <v>1.7999999999999998</v>
      </c>
      <c r="AO25" s="9" t="s">
        <v>1332</v>
      </c>
      <c r="AP25" s="10">
        <f t="shared" si="62"/>
        <v>1.7999999999999998</v>
      </c>
      <c r="AQ25" s="9" t="s">
        <v>93</v>
      </c>
      <c r="AR25" s="10">
        <f t="shared" si="63"/>
        <v>1.7999999999999998</v>
      </c>
      <c r="AS25" s="9" t="s">
        <v>98</v>
      </c>
      <c r="AT25" s="10">
        <f t="shared" si="64"/>
        <v>1.7999999999999998</v>
      </c>
      <c r="AU25" s="9" t="s">
        <v>1354</v>
      </c>
      <c r="AV25" s="10">
        <f t="shared" si="65"/>
        <v>1.7999999999999998</v>
      </c>
      <c r="AW25" s="9" t="s">
        <v>1347</v>
      </c>
      <c r="AX25" s="9" t="s">
        <v>98</v>
      </c>
      <c r="AY25" s="9">
        <v>1</v>
      </c>
      <c r="AZ25" s="9" t="s">
        <v>1348</v>
      </c>
      <c r="BA25" s="10">
        <f t="shared" si="66"/>
        <v>1.7999999999999998</v>
      </c>
      <c r="BB25" s="9" t="s">
        <v>139</v>
      </c>
      <c r="BC25" s="10">
        <f t="shared" si="67"/>
        <v>1.7999999999999998</v>
      </c>
      <c r="BD25" s="9" t="s">
        <v>1332</v>
      </c>
      <c r="BE25" s="10">
        <f t="shared" si="68"/>
        <v>1.7999999999999998</v>
      </c>
      <c r="BF25" s="9" t="s">
        <v>93</v>
      </c>
      <c r="BG25" s="10">
        <f t="shared" si="69"/>
        <v>1.7999999999999998</v>
      </c>
      <c r="BH25" s="9" t="s">
        <v>98</v>
      </c>
      <c r="BI25" s="10">
        <f t="shared" si="70"/>
        <v>1.7999999999999998</v>
      </c>
      <c r="BJ25" s="9" t="s">
        <v>1354</v>
      </c>
      <c r="BK25" s="10">
        <f t="shared" si="71"/>
        <v>1.7999999999999998</v>
      </c>
      <c r="BL25" s="2" t="s">
        <v>1347</v>
      </c>
      <c r="BM25" s="9" t="s">
        <v>98</v>
      </c>
      <c r="BN25" s="9">
        <v>1</v>
      </c>
      <c r="BO25" s="9" t="s">
        <v>1348</v>
      </c>
      <c r="BP25" s="2">
        <f t="shared" si="72"/>
        <v>3</v>
      </c>
      <c r="BQ25" s="9" t="s">
        <v>139</v>
      </c>
      <c r="BR25" s="2">
        <f t="shared" si="73"/>
        <v>3</v>
      </c>
      <c r="BS25" s="9" t="s">
        <v>1332</v>
      </c>
      <c r="BT25" s="2">
        <f t="shared" si="74"/>
        <v>3</v>
      </c>
      <c r="BU25" s="9" t="s">
        <v>93</v>
      </c>
      <c r="BV25" s="2">
        <f t="shared" si="75"/>
        <v>3</v>
      </c>
      <c r="BW25" s="9" t="s">
        <v>98</v>
      </c>
      <c r="BX25" s="2">
        <f t="shared" si="76"/>
        <v>3</v>
      </c>
      <c r="BY25" s="9" t="s">
        <v>1355</v>
      </c>
      <c r="BZ25" s="2">
        <f t="shared" si="77"/>
        <v>3</v>
      </c>
      <c r="CA25" s="9" t="s">
        <v>1347</v>
      </c>
      <c r="CB25" s="9" t="s">
        <v>98</v>
      </c>
      <c r="CC25" s="9">
        <v>1</v>
      </c>
      <c r="CD25" s="9" t="s">
        <v>1348</v>
      </c>
      <c r="CE25" s="2">
        <f t="shared" si="78"/>
        <v>3</v>
      </c>
      <c r="CF25" s="9" t="s">
        <v>139</v>
      </c>
      <c r="CG25" s="2">
        <f t="shared" si="79"/>
        <v>3</v>
      </c>
      <c r="CH25" s="9" t="s">
        <v>1332</v>
      </c>
      <c r="CI25" s="2">
        <f t="shared" si="80"/>
        <v>3</v>
      </c>
      <c r="CJ25" s="9" t="s">
        <v>93</v>
      </c>
      <c r="CK25" s="2">
        <f t="shared" si="81"/>
        <v>3</v>
      </c>
      <c r="CL25" s="9" t="s">
        <v>98</v>
      </c>
      <c r="CM25" s="2">
        <f t="shared" si="82"/>
        <v>3</v>
      </c>
      <c r="CN25" s="9" t="s">
        <v>1355</v>
      </c>
      <c r="CO25" s="2">
        <f t="shared" si="83"/>
        <v>3</v>
      </c>
    </row>
    <row r="26" spans="1:93" ht="15" x14ac:dyDescent="0.2">
      <c r="A26" s="8" t="s">
        <v>1385</v>
      </c>
      <c r="B26" s="8" t="s">
        <v>1386</v>
      </c>
      <c r="C26" s="2" t="s">
        <v>1329</v>
      </c>
      <c r="D26" s="9" t="s">
        <v>1384</v>
      </c>
      <c r="E26" s="9" t="s">
        <v>124</v>
      </c>
      <c r="F26" s="9">
        <v>1</v>
      </c>
      <c r="G26" s="9" t="s">
        <v>1315</v>
      </c>
      <c r="H26" s="10">
        <f t="shared" si="84"/>
        <v>1.2000000000000002</v>
      </c>
      <c r="I26" s="9" t="s">
        <v>1314</v>
      </c>
      <c r="J26" s="10">
        <f t="shared" si="85"/>
        <v>1.2000000000000002</v>
      </c>
      <c r="K26" s="9" t="s">
        <v>87</v>
      </c>
      <c r="L26" s="10">
        <f t="shared" si="50"/>
        <v>1.2000000000000002</v>
      </c>
      <c r="M26" s="9" t="s">
        <v>1358</v>
      </c>
      <c r="N26" s="10">
        <f t="shared" si="51"/>
        <v>1.2000000000000002</v>
      </c>
      <c r="O26" s="9" t="s">
        <v>1307</v>
      </c>
      <c r="P26" s="10">
        <f t="shared" si="52"/>
        <v>1.2000000000000002</v>
      </c>
      <c r="Q26" s="2" t="s">
        <v>1330</v>
      </c>
      <c r="R26" s="10">
        <f t="shared" si="53"/>
        <v>1.2000000000000002</v>
      </c>
      <c r="S26" s="9" t="s">
        <v>1347</v>
      </c>
      <c r="T26" s="9" t="s">
        <v>1348</v>
      </c>
      <c r="U26" s="9">
        <v>1</v>
      </c>
      <c r="V26" s="9" t="s">
        <v>1348</v>
      </c>
      <c r="W26" s="10">
        <f t="shared" si="54"/>
        <v>1.2000000000000002</v>
      </c>
      <c r="X26" s="9" t="s">
        <v>1349</v>
      </c>
      <c r="Y26" s="10">
        <f t="shared" si="55"/>
        <v>1.2000000000000002</v>
      </c>
      <c r="Z26" s="9" t="s">
        <v>1332</v>
      </c>
      <c r="AA26" s="10">
        <f t="shared" si="56"/>
        <v>1.2000000000000002</v>
      </c>
      <c r="AB26" s="9" t="s">
        <v>91</v>
      </c>
      <c r="AC26" s="10">
        <f t="shared" si="57"/>
        <v>1.2000000000000002</v>
      </c>
      <c r="AD26" s="9" t="s">
        <v>98</v>
      </c>
      <c r="AE26" s="10">
        <f t="shared" si="58"/>
        <v>1.2000000000000002</v>
      </c>
      <c r="AF26" s="9" t="s">
        <v>1350</v>
      </c>
      <c r="AG26" s="10">
        <f t="shared" si="59"/>
        <v>1.2000000000000002</v>
      </c>
      <c r="AH26" s="2" t="s">
        <v>1347</v>
      </c>
      <c r="AI26" s="9" t="s">
        <v>1348</v>
      </c>
      <c r="AJ26" s="9">
        <v>1</v>
      </c>
      <c r="AK26" s="9" t="s">
        <v>1348</v>
      </c>
      <c r="AL26" s="10">
        <f t="shared" si="60"/>
        <v>1.7999999999999998</v>
      </c>
      <c r="AM26" s="9" t="s">
        <v>139</v>
      </c>
      <c r="AN26" s="10">
        <f t="shared" si="61"/>
        <v>1.7999999999999998</v>
      </c>
      <c r="AO26" s="9" t="s">
        <v>1332</v>
      </c>
      <c r="AP26" s="10">
        <f t="shared" si="62"/>
        <v>1.7999999999999998</v>
      </c>
      <c r="AQ26" s="9" t="s">
        <v>93</v>
      </c>
      <c r="AR26" s="10">
        <f t="shared" si="63"/>
        <v>1.7999999999999998</v>
      </c>
      <c r="AS26" s="9" t="s">
        <v>98</v>
      </c>
      <c r="AT26" s="10">
        <f t="shared" si="64"/>
        <v>1.7999999999999998</v>
      </c>
      <c r="AU26" s="9" t="s">
        <v>1354</v>
      </c>
      <c r="AV26" s="10">
        <f t="shared" si="65"/>
        <v>1.7999999999999998</v>
      </c>
      <c r="AW26" s="9" t="s">
        <v>1347</v>
      </c>
      <c r="AX26" s="9" t="s">
        <v>98</v>
      </c>
      <c r="AY26" s="9">
        <v>1</v>
      </c>
      <c r="AZ26" s="9" t="s">
        <v>1348</v>
      </c>
      <c r="BA26" s="10">
        <f t="shared" si="66"/>
        <v>1.7999999999999998</v>
      </c>
      <c r="BB26" s="9" t="s">
        <v>139</v>
      </c>
      <c r="BC26" s="10">
        <f t="shared" si="67"/>
        <v>1.7999999999999998</v>
      </c>
      <c r="BD26" s="9" t="s">
        <v>1332</v>
      </c>
      <c r="BE26" s="10">
        <f t="shared" si="68"/>
        <v>1.7999999999999998</v>
      </c>
      <c r="BF26" s="9" t="s">
        <v>93</v>
      </c>
      <c r="BG26" s="10">
        <f t="shared" si="69"/>
        <v>1.7999999999999998</v>
      </c>
      <c r="BH26" s="9" t="s">
        <v>98</v>
      </c>
      <c r="BI26" s="10">
        <f t="shared" si="70"/>
        <v>1.7999999999999998</v>
      </c>
      <c r="BJ26" s="9" t="s">
        <v>1354</v>
      </c>
      <c r="BK26" s="10">
        <f t="shared" si="71"/>
        <v>1.7999999999999998</v>
      </c>
      <c r="BL26" s="2" t="s">
        <v>1347</v>
      </c>
      <c r="BM26" s="9" t="s">
        <v>98</v>
      </c>
      <c r="BN26" s="9">
        <v>1</v>
      </c>
      <c r="BO26" s="9" t="s">
        <v>1348</v>
      </c>
      <c r="BP26" s="2">
        <f t="shared" si="72"/>
        <v>3</v>
      </c>
      <c r="BQ26" s="9" t="s">
        <v>139</v>
      </c>
      <c r="BR26" s="2">
        <f t="shared" si="73"/>
        <v>3</v>
      </c>
      <c r="BS26" s="9" t="s">
        <v>1332</v>
      </c>
      <c r="BT26" s="2">
        <f t="shared" si="74"/>
        <v>3</v>
      </c>
      <c r="BU26" s="9" t="s">
        <v>93</v>
      </c>
      <c r="BV26" s="2">
        <f t="shared" si="75"/>
        <v>3</v>
      </c>
      <c r="BW26" s="9" t="s">
        <v>98</v>
      </c>
      <c r="BX26" s="2">
        <f t="shared" si="76"/>
        <v>3</v>
      </c>
      <c r="BY26" s="9" t="s">
        <v>1355</v>
      </c>
      <c r="BZ26" s="2">
        <f t="shared" si="77"/>
        <v>3</v>
      </c>
      <c r="CA26" s="9" t="s">
        <v>1347</v>
      </c>
      <c r="CB26" s="9" t="s">
        <v>98</v>
      </c>
      <c r="CC26" s="9">
        <v>1</v>
      </c>
      <c r="CD26" s="9" t="s">
        <v>1348</v>
      </c>
      <c r="CE26" s="2">
        <f t="shared" si="78"/>
        <v>3</v>
      </c>
      <c r="CF26" s="9" t="s">
        <v>139</v>
      </c>
      <c r="CG26" s="2">
        <f t="shared" si="79"/>
        <v>3</v>
      </c>
      <c r="CH26" s="9" t="s">
        <v>1332</v>
      </c>
      <c r="CI26" s="2">
        <f t="shared" si="80"/>
        <v>3</v>
      </c>
      <c r="CJ26" s="9" t="s">
        <v>93</v>
      </c>
      <c r="CK26" s="2">
        <f t="shared" si="81"/>
        <v>3</v>
      </c>
      <c r="CL26" s="9" t="s">
        <v>98</v>
      </c>
      <c r="CM26" s="2">
        <f t="shared" si="82"/>
        <v>3</v>
      </c>
      <c r="CN26" s="9" t="s">
        <v>1355</v>
      </c>
      <c r="CO26" s="2">
        <f t="shared" si="83"/>
        <v>3</v>
      </c>
    </row>
    <row r="27" spans="1:93" ht="15" x14ac:dyDescent="0.2">
      <c r="A27" s="8" t="s">
        <v>1387</v>
      </c>
      <c r="B27" s="8" t="s">
        <v>1388</v>
      </c>
      <c r="C27" s="2" t="s">
        <v>1329</v>
      </c>
      <c r="D27" s="9" t="s">
        <v>1389</v>
      </c>
      <c r="E27" s="9" t="s">
        <v>1364</v>
      </c>
      <c r="F27" s="9">
        <v>1</v>
      </c>
      <c r="G27" s="9" t="s">
        <v>1365</v>
      </c>
      <c r="H27" s="10">
        <f t="shared" si="84"/>
        <v>1.2000000000000002</v>
      </c>
      <c r="I27" s="9" t="s">
        <v>1364</v>
      </c>
      <c r="J27" s="10">
        <f t="shared" si="85"/>
        <v>1.2000000000000002</v>
      </c>
      <c r="K27" s="9" t="s">
        <v>87</v>
      </c>
      <c r="L27" s="10">
        <f t="shared" si="50"/>
        <v>1.2000000000000002</v>
      </c>
      <c r="M27" s="9" t="s">
        <v>1346</v>
      </c>
      <c r="N27" s="10">
        <f t="shared" si="51"/>
        <v>1.2000000000000002</v>
      </c>
      <c r="O27" s="9" t="s">
        <v>1307</v>
      </c>
      <c r="P27" s="10">
        <f t="shared" si="52"/>
        <v>1.2000000000000002</v>
      </c>
      <c r="Q27" s="2" t="s">
        <v>1355</v>
      </c>
      <c r="R27" s="10">
        <f t="shared" si="53"/>
        <v>1.2000000000000002</v>
      </c>
      <c r="S27" s="9" t="s">
        <v>1363</v>
      </c>
      <c r="T27" s="9" t="s">
        <v>1364</v>
      </c>
      <c r="U27" s="9">
        <v>1</v>
      </c>
      <c r="V27" s="9" t="s">
        <v>1365</v>
      </c>
      <c r="W27" s="10">
        <f t="shared" si="54"/>
        <v>1.2000000000000002</v>
      </c>
      <c r="X27" s="9" t="s">
        <v>1364</v>
      </c>
      <c r="Y27" s="10">
        <f t="shared" si="55"/>
        <v>1.2000000000000002</v>
      </c>
      <c r="Z27" s="9" t="s">
        <v>1366</v>
      </c>
      <c r="AA27" s="10">
        <f t="shared" si="56"/>
        <v>1.2000000000000002</v>
      </c>
      <c r="AB27" s="9" t="s">
        <v>1346</v>
      </c>
      <c r="AC27" s="10">
        <f t="shared" si="57"/>
        <v>1.2000000000000002</v>
      </c>
      <c r="AD27" s="9" t="s">
        <v>1307</v>
      </c>
      <c r="AE27" s="10">
        <f t="shared" si="58"/>
        <v>1.2000000000000002</v>
      </c>
      <c r="AF27" s="9" t="s">
        <v>1355</v>
      </c>
      <c r="AG27" s="10">
        <f t="shared" si="59"/>
        <v>1.2000000000000002</v>
      </c>
      <c r="AH27" s="2" t="s">
        <v>1363</v>
      </c>
      <c r="AI27" s="9" t="s">
        <v>1364</v>
      </c>
      <c r="AJ27" s="9">
        <v>1</v>
      </c>
      <c r="AK27" s="9" t="s">
        <v>75</v>
      </c>
      <c r="AL27" s="10">
        <f t="shared" si="60"/>
        <v>1.7999999999999998</v>
      </c>
      <c r="AM27" s="9" t="s">
        <v>1364</v>
      </c>
      <c r="AN27" s="10">
        <f t="shared" si="61"/>
        <v>1.7999999999999998</v>
      </c>
      <c r="AO27" s="9" t="s">
        <v>1367</v>
      </c>
      <c r="AP27" s="10">
        <f t="shared" si="62"/>
        <v>1.7999999999999998</v>
      </c>
      <c r="AQ27" s="9" t="s">
        <v>95</v>
      </c>
      <c r="AR27" s="10">
        <f t="shared" si="63"/>
        <v>1.7999999999999998</v>
      </c>
      <c r="AS27" s="9" t="s">
        <v>1307</v>
      </c>
      <c r="AT27" s="10">
        <f t="shared" si="64"/>
        <v>1.7999999999999998</v>
      </c>
      <c r="AU27" s="9" t="s">
        <v>1355</v>
      </c>
      <c r="AV27" s="10">
        <f t="shared" si="65"/>
        <v>1.7999999999999998</v>
      </c>
      <c r="AW27" s="9" t="s">
        <v>1363</v>
      </c>
      <c r="AX27" s="9" t="s">
        <v>1364</v>
      </c>
      <c r="AY27" s="9">
        <v>1</v>
      </c>
      <c r="AZ27" s="9" t="s">
        <v>75</v>
      </c>
      <c r="BA27" s="10">
        <f t="shared" si="66"/>
        <v>1.7999999999999998</v>
      </c>
      <c r="BB27" s="9" t="s">
        <v>1364</v>
      </c>
      <c r="BC27" s="10">
        <f t="shared" si="67"/>
        <v>1.7999999999999998</v>
      </c>
      <c r="BD27" s="9" t="s">
        <v>1332</v>
      </c>
      <c r="BE27" s="10">
        <f t="shared" si="68"/>
        <v>1.7999999999999998</v>
      </c>
      <c r="BF27" s="9" t="s">
        <v>95</v>
      </c>
      <c r="BG27" s="10">
        <f t="shared" si="69"/>
        <v>1.7999999999999998</v>
      </c>
      <c r="BH27" s="9" t="s">
        <v>1333</v>
      </c>
      <c r="BI27" s="10">
        <f t="shared" si="70"/>
        <v>1.7999999999999998</v>
      </c>
      <c r="BJ27" s="9" t="s">
        <v>1355</v>
      </c>
      <c r="BK27" s="10">
        <f t="shared" si="71"/>
        <v>1.7999999999999998</v>
      </c>
      <c r="BL27" s="2" t="s">
        <v>1363</v>
      </c>
      <c r="BM27" s="9" t="s">
        <v>1364</v>
      </c>
      <c r="BN27" s="9">
        <v>1</v>
      </c>
      <c r="BO27" s="9" t="s">
        <v>75</v>
      </c>
      <c r="BP27" s="2">
        <f t="shared" si="72"/>
        <v>3</v>
      </c>
      <c r="BQ27" s="9" t="s">
        <v>1364</v>
      </c>
      <c r="BR27" s="2">
        <f t="shared" si="73"/>
        <v>3</v>
      </c>
      <c r="BS27" s="9" t="s">
        <v>1368</v>
      </c>
      <c r="BT27" s="2">
        <f t="shared" si="74"/>
        <v>3</v>
      </c>
      <c r="BU27" s="9" t="s">
        <v>95</v>
      </c>
      <c r="BV27" s="2">
        <f t="shared" si="75"/>
        <v>3</v>
      </c>
      <c r="BW27" s="9" t="s">
        <v>1333</v>
      </c>
      <c r="BX27" s="2">
        <f t="shared" si="76"/>
        <v>3</v>
      </c>
      <c r="BY27" s="9" t="s">
        <v>1355</v>
      </c>
      <c r="BZ27" s="2">
        <f t="shared" si="77"/>
        <v>3</v>
      </c>
      <c r="CA27" s="9" t="s">
        <v>1363</v>
      </c>
      <c r="CB27" s="9" t="s">
        <v>1364</v>
      </c>
      <c r="CC27" s="9">
        <v>1</v>
      </c>
      <c r="CD27" s="9" t="s">
        <v>75</v>
      </c>
      <c r="CE27" s="2">
        <f t="shared" si="78"/>
        <v>3</v>
      </c>
      <c r="CF27" s="9" t="s">
        <v>1364</v>
      </c>
      <c r="CG27" s="2">
        <f t="shared" si="79"/>
        <v>3</v>
      </c>
      <c r="CH27" s="9" t="s">
        <v>1368</v>
      </c>
      <c r="CI27" s="2">
        <f t="shared" si="80"/>
        <v>3</v>
      </c>
      <c r="CJ27" s="9" t="s">
        <v>95</v>
      </c>
      <c r="CK27" s="2">
        <f t="shared" si="81"/>
        <v>3</v>
      </c>
      <c r="CL27" s="9" t="s">
        <v>1333</v>
      </c>
      <c r="CM27" s="2">
        <f t="shared" si="82"/>
        <v>3</v>
      </c>
      <c r="CN27" s="9" t="s">
        <v>1355</v>
      </c>
      <c r="CO27" s="2">
        <f t="shared" si="83"/>
        <v>3</v>
      </c>
    </row>
    <row r="28" spans="1:93" ht="15" x14ac:dyDescent="0.2">
      <c r="A28" s="8" t="s">
        <v>1390</v>
      </c>
      <c r="B28" s="8" t="s">
        <v>1391</v>
      </c>
      <c r="C28" s="2" t="s">
        <v>1329</v>
      </c>
      <c r="D28" s="9" t="s">
        <v>1392</v>
      </c>
      <c r="E28" s="9" t="s">
        <v>142</v>
      </c>
      <c r="F28" s="9">
        <v>1</v>
      </c>
      <c r="G28" s="9" t="s">
        <v>1348</v>
      </c>
      <c r="H28" s="10">
        <f t="shared" si="84"/>
        <v>1.2000000000000002</v>
      </c>
      <c r="I28" s="9" t="s">
        <v>1305</v>
      </c>
      <c r="J28" s="10">
        <f t="shared" si="85"/>
        <v>1.2000000000000002</v>
      </c>
      <c r="K28" s="9" t="s">
        <v>1306</v>
      </c>
      <c r="L28" s="10">
        <f t="shared" si="50"/>
        <v>1.2000000000000002</v>
      </c>
      <c r="M28" s="9" t="s">
        <v>95</v>
      </c>
      <c r="N28" s="10">
        <f t="shared" si="51"/>
        <v>1.2000000000000002</v>
      </c>
      <c r="O28" s="9" t="s">
        <v>1333</v>
      </c>
      <c r="P28" s="10">
        <f t="shared" si="52"/>
        <v>1.2000000000000002</v>
      </c>
      <c r="Q28" s="2" t="s">
        <v>1350</v>
      </c>
      <c r="R28" s="10">
        <f t="shared" si="53"/>
        <v>1.2000000000000002</v>
      </c>
      <c r="S28" s="9" t="s">
        <v>1331</v>
      </c>
      <c r="T28" s="9" t="s">
        <v>1314</v>
      </c>
      <c r="U28" s="9">
        <v>1</v>
      </c>
      <c r="V28" s="9" t="s">
        <v>1315</v>
      </c>
      <c r="W28" s="10">
        <f t="shared" si="54"/>
        <v>1.2000000000000002</v>
      </c>
      <c r="X28" s="9" t="s">
        <v>1314</v>
      </c>
      <c r="Y28" s="10">
        <f t="shared" si="55"/>
        <v>1.2000000000000002</v>
      </c>
      <c r="Z28" s="9" t="s">
        <v>1332</v>
      </c>
      <c r="AA28" s="10">
        <f t="shared" si="56"/>
        <v>1.2000000000000002</v>
      </c>
      <c r="AB28" s="9" t="s">
        <v>91</v>
      </c>
      <c r="AC28" s="10">
        <f t="shared" si="57"/>
        <v>1.2000000000000002</v>
      </c>
      <c r="AD28" s="9" t="s">
        <v>1333</v>
      </c>
      <c r="AE28" s="10">
        <f t="shared" si="58"/>
        <v>1.2000000000000002</v>
      </c>
      <c r="AF28" s="9" t="s">
        <v>1330</v>
      </c>
      <c r="AG28" s="10">
        <f t="shared" si="59"/>
        <v>1.2000000000000002</v>
      </c>
      <c r="AH28" s="2" t="s">
        <v>1331</v>
      </c>
      <c r="AI28" s="9" t="s">
        <v>1314</v>
      </c>
      <c r="AJ28" s="9">
        <v>1</v>
      </c>
      <c r="AK28" s="9" t="s">
        <v>1315</v>
      </c>
      <c r="AL28" s="10">
        <f t="shared" si="60"/>
        <v>1.7999999999999998</v>
      </c>
      <c r="AM28" s="9" t="s">
        <v>1314</v>
      </c>
      <c r="AN28" s="10">
        <f t="shared" si="61"/>
        <v>1.7999999999999998</v>
      </c>
      <c r="AO28" s="9" t="s">
        <v>1332</v>
      </c>
      <c r="AP28" s="10">
        <f t="shared" si="62"/>
        <v>1.7999999999999998</v>
      </c>
      <c r="AQ28" s="9" t="s">
        <v>95</v>
      </c>
      <c r="AR28" s="10">
        <f t="shared" si="63"/>
        <v>1.7999999999999998</v>
      </c>
      <c r="AS28" s="9" t="s">
        <v>98</v>
      </c>
      <c r="AT28" s="10">
        <f t="shared" si="64"/>
        <v>1.7999999999999998</v>
      </c>
      <c r="AU28" s="9" t="s">
        <v>1330</v>
      </c>
      <c r="AV28" s="10">
        <f t="shared" si="65"/>
        <v>1.7999999999999998</v>
      </c>
      <c r="AW28" s="9" t="s">
        <v>1331</v>
      </c>
      <c r="AX28" s="9" t="s">
        <v>1314</v>
      </c>
      <c r="AY28" s="9">
        <v>1</v>
      </c>
      <c r="AZ28" s="9" t="s">
        <v>1315</v>
      </c>
      <c r="BA28" s="10">
        <f t="shared" si="66"/>
        <v>1.7999999999999998</v>
      </c>
      <c r="BB28" s="9" t="s">
        <v>1314</v>
      </c>
      <c r="BC28" s="10">
        <f t="shared" si="67"/>
        <v>1.7999999999999998</v>
      </c>
      <c r="BD28" s="9" t="s">
        <v>1332</v>
      </c>
      <c r="BE28" s="10">
        <f t="shared" si="68"/>
        <v>1.7999999999999998</v>
      </c>
      <c r="BF28" s="9" t="s">
        <v>95</v>
      </c>
      <c r="BG28" s="10">
        <f t="shared" si="69"/>
        <v>1.7999999999999998</v>
      </c>
      <c r="BH28" s="9" t="s">
        <v>1333</v>
      </c>
      <c r="BI28" s="10">
        <f t="shared" si="70"/>
        <v>1.7999999999999998</v>
      </c>
      <c r="BJ28" s="9" t="s">
        <v>1330</v>
      </c>
      <c r="BK28" s="10">
        <f t="shared" si="71"/>
        <v>1.7999999999999998</v>
      </c>
      <c r="BL28" s="2" t="s">
        <v>1331</v>
      </c>
      <c r="BM28" s="9" t="s">
        <v>1314</v>
      </c>
      <c r="BN28" s="9">
        <v>1</v>
      </c>
      <c r="BO28" s="9" t="s">
        <v>1315</v>
      </c>
      <c r="BP28" s="2">
        <f t="shared" si="72"/>
        <v>3</v>
      </c>
      <c r="BQ28" s="9" t="s">
        <v>1314</v>
      </c>
      <c r="BR28" s="2">
        <f t="shared" si="73"/>
        <v>3</v>
      </c>
      <c r="BS28" s="9" t="s">
        <v>1332</v>
      </c>
      <c r="BT28" s="2">
        <f t="shared" si="74"/>
        <v>3</v>
      </c>
      <c r="BU28" s="9" t="s">
        <v>95</v>
      </c>
      <c r="BV28" s="2">
        <f t="shared" si="75"/>
        <v>3</v>
      </c>
      <c r="BW28" s="9" t="s">
        <v>1333</v>
      </c>
      <c r="BX28" s="2">
        <f t="shared" si="76"/>
        <v>3</v>
      </c>
      <c r="BY28" s="9" t="s">
        <v>1330</v>
      </c>
      <c r="BZ28" s="2">
        <f t="shared" si="77"/>
        <v>3</v>
      </c>
      <c r="CA28" s="9" t="s">
        <v>1331</v>
      </c>
      <c r="CB28" s="9" t="s">
        <v>1314</v>
      </c>
      <c r="CC28" s="9">
        <v>1</v>
      </c>
      <c r="CD28" s="9" t="s">
        <v>1315</v>
      </c>
      <c r="CE28" s="2">
        <f t="shared" si="78"/>
        <v>3</v>
      </c>
      <c r="CF28" s="9" t="s">
        <v>1314</v>
      </c>
      <c r="CG28" s="2">
        <f t="shared" si="79"/>
        <v>3</v>
      </c>
      <c r="CH28" s="9" t="s">
        <v>1332</v>
      </c>
      <c r="CI28" s="2">
        <f t="shared" si="80"/>
        <v>3</v>
      </c>
      <c r="CJ28" s="9" t="s">
        <v>95</v>
      </c>
      <c r="CK28" s="2">
        <f t="shared" si="81"/>
        <v>3</v>
      </c>
      <c r="CL28" s="9" t="s">
        <v>1333</v>
      </c>
      <c r="CM28" s="2">
        <f t="shared" si="82"/>
        <v>3</v>
      </c>
      <c r="CN28" s="9" t="s">
        <v>1330</v>
      </c>
      <c r="CO28" s="2">
        <f t="shared" si="83"/>
        <v>3</v>
      </c>
    </row>
    <row r="29" spans="1:93" ht="15" x14ac:dyDescent="0.2">
      <c r="A29" s="8" t="s">
        <v>1393</v>
      </c>
      <c r="B29" s="8" t="s">
        <v>1394</v>
      </c>
      <c r="C29" s="2" t="s">
        <v>1329</v>
      </c>
      <c r="D29" s="9" t="s">
        <v>1384</v>
      </c>
      <c r="E29" s="9" t="s">
        <v>124</v>
      </c>
      <c r="F29" s="9">
        <v>1</v>
      </c>
      <c r="G29" s="9" t="s">
        <v>1315</v>
      </c>
      <c r="H29" s="10">
        <f t="shared" si="84"/>
        <v>1.2000000000000002</v>
      </c>
      <c r="I29" s="9" t="s">
        <v>1314</v>
      </c>
      <c r="J29" s="10">
        <f t="shared" si="85"/>
        <v>1.2000000000000002</v>
      </c>
      <c r="K29" s="9" t="s">
        <v>87</v>
      </c>
      <c r="L29" s="10">
        <f t="shared" ref="L29:L39" si="86">12*0.2*0.5</f>
        <v>1.2000000000000002</v>
      </c>
      <c r="M29" s="2" t="s">
        <v>124</v>
      </c>
      <c r="N29" s="10">
        <f t="shared" ref="N29:N39" si="87">12*0.2*0.5</f>
        <v>1.2000000000000002</v>
      </c>
      <c r="O29" s="2" t="s">
        <v>1317</v>
      </c>
      <c r="P29" s="10">
        <f t="shared" ref="P29:P39" si="88">12*0.2*0.5</f>
        <v>1.2000000000000002</v>
      </c>
      <c r="Q29" s="2" t="s">
        <v>1318</v>
      </c>
      <c r="R29" s="10">
        <f t="shared" ref="R29:R39" si="89">12*0.2*0.5</f>
        <v>1.2000000000000002</v>
      </c>
      <c r="S29" s="9" t="s">
        <v>1395</v>
      </c>
      <c r="T29" s="9" t="s">
        <v>124</v>
      </c>
      <c r="U29" s="9">
        <v>1</v>
      </c>
      <c r="V29" s="9" t="s">
        <v>1315</v>
      </c>
      <c r="W29" s="10">
        <f t="shared" ref="W29:W39" si="90">12*0.2*0.5</f>
        <v>1.2000000000000002</v>
      </c>
      <c r="X29" s="9" t="s">
        <v>1314</v>
      </c>
      <c r="Y29" s="10">
        <f t="shared" ref="Y29:Y39" si="91">12*0.2*0.5</f>
        <v>1.2000000000000002</v>
      </c>
      <c r="Z29" s="9" t="s">
        <v>1396</v>
      </c>
      <c r="AA29" s="10">
        <f t="shared" ref="AA29:AA39" si="92">12*0.2*0.5</f>
        <v>1.2000000000000002</v>
      </c>
      <c r="AB29" s="9" t="s">
        <v>124</v>
      </c>
      <c r="AC29" s="10">
        <f t="shared" ref="AC29:AC39" si="93">12*0.2*0.5</f>
        <v>1.2000000000000002</v>
      </c>
      <c r="AD29" s="9" t="s">
        <v>1317</v>
      </c>
      <c r="AE29" s="10">
        <f t="shared" ref="AE29:AE39" si="94">12*0.2*0.5</f>
        <v>1.2000000000000002</v>
      </c>
      <c r="AF29" s="9" t="s">
        <v>1318</v>
      </c>
      <c r="AG29" s="10">
        <f t="shared" ref="AG29:AG39" si="95">12*0.2*0.5</f>
        <v>1.2000000000000002</v>
      </c>
      <c r="AH29" s="2" t="s">
        <v>1395</v>
      </c>
      <c r="AI29" s="9" t="s">
        <v>124</v>
      </c>
      <c r="AJ29" s="9">
        <v>1</v>
      </c>
      <c r="AK29" s="9" t="s">
        <v>1315</v>
      </c>
      <c r="AL29" s="10">
        <f t="shared" ref="AL29:AL39" si="96">12*0.3*0.5</f>
        <v>1.7999999999999998</v>
      </c>
      <c r="AM29" s="9" t="s">
        <v>1314</v>
      </c>
      <c r="AN29" s="10">
        <f t="shared" ref="AN29:AN39" si="97">12*0.3*0.5</f>
        <v>1.7999999999999998</v>
      </c>
      <c r="AO29" s="9" t="s">
        <v>1367</v>
      </c>
      <c r="AP29" s="10">
        <f t="shared" ref="AP29:AP39" si="98">12*0.3*0.5</f>
        <v>1.7999999999999998</v>
      </c>
      <c r="AQ29" s="9" t="s">
        <v>124</v>
      </c>
      <c r="AR29" s="10">
        <f t="shared" ref="AR29:AR39" si="99">12*0.3*0.5</f>
        <v>1.7999999999999998</v>
      </c>
      <c r="AS29" s="9" t="s">
        <v>1397</v>
      </c>
      <c r="AT29" s="10">
        <f t="shared" ref="AT29:AT39" si="100">12*0.3*0.5</f>
        <v>1.7999999999999998</v>
      </c>
      <c r="AU29" s="9" t="s">
        <v>1318</v>
      </c>
      <c r="AV29" s="10">
        <f t="shared" ref="AV29:AV39" si="101">12*0.3*0.5</f>
        <v>1.7999999999999998</v>
      </c>
      <c r="AW29" s="9" t="s">
        <v>1395</v>
      </c>
      <c r="AX29" s="9" t="s">
        <v>1315</v>
      </c>
      <c r="AY29" s="9">
        <v>1</v>
      </c>
      <c r="AZ29" s="9" t="s">
        <v>1315</v>
      </c>
      <c r="BA29" s="10">
        <f t="shared" ref="BA29:BA39" si="102">12*0.3*0.5</f>
        <v>1.7999999999999998</v>
      </c>
      <c r="BB29" s="9" t="s">
        <v>1314</v>
      </c>
      <c r="BC29" s="10">
        <f t="shared" ref="BC29:BC39" si="103">12*0.3*0.5</f>
        <v>1.7999999999999998</v>
      </c>
      <c r="BD29" s="9" t="s">
        <v>1320</v>
      </c>
      <c r="BE29" s="10">
        <f t="shared" ref="BE29:BE39" si="104">12*0.3*0.5</f>
        <v>1.7999999999999998</v>
      </c>
      <c r="BF29" s="9" t="s">
        <v>124</v>
      </c>
      <c r="BG29" s="10">
        <f t="shared" ref="BG29:BG39" si="105">12*0.3*0.5</f>
        <v>1.7999999999999998</v>
      </c>
      <c r="BH29" s="9" t="s">
        <v>1397</v>
      </c>
      <c r="BI29" s="10">
        <f t="shared" ref="BI29:BI39" si="106">12*0.3*0.5</f>
        <v>1.7999999999999998</v>
      </c>
      <c r="BJ29" s="9" t="s">
        <v>112</v>
      </c>
      <c r="BK29" s="10">
        <f t="shared" ref="BK29:BK39" si="107">12*0.3*0.5</f>
        <v>1.7999999999999998</v>
      </c>
      <c r="BL29" s="2" t="s">
        <v>1395</v>
      </c>
      <c r="BM29" s="9" t="s">
        <v>1315</v>
      </c>
      <c r="BN29" s="9">
        <v>1</v>
      </c>
      <c r="BO29" s="9" t="s">
        <v>1315</v>
      </c>
      <c r="BP29" s="2">
        <f t="shared" ref="BP29:BP39" si="108">12*0.5*0.5</f>
        <v>3</v>
      </c>
      <c r="BQ29" s="9" t="s">
        <v>1314</v>
      </c>
      <c r="BR29" s="2">
        <f t="shared" ref="BR29:BR39" si="109">12*0.5*0.5</f>
        <v>3</v>
      </c>
      <c r="BS29" s="9" t="s">
        <v>1368</v>
      </c>
      <c r="BT29" s="2">
        <f t="shared" ref="BT29:BT39" si="110">12*0.5*0.5</f>
        <v>3</v>
      </c>
      <c r="BU29" s="9" t="s">
        <v>1398</v>
      </c>
      <c r="BV29" s="2">
        <f t="shared" ref="BV29:BV39" si="111">12*0.5*0.5</f>
        <v>3</v>
      </c>
      <c r="BW29" s="9" t="s">
        <v>108</v>
      </c>
      <c r="BX29" s="2">
        <f t="shared" ref="BX29:BX39" si="112">12*0.5*0.5</f>
        <v>3</v>
      </c>
      <c r="BY29" s="9" t="s">
        <v>112</v>
      </c>
      <c r="BZ29" s="2">
        <f t="shared" ref="BZ29:BZ39" si="113">12*0.5*0.5</f>
        <v>3</v>
      </c>
      <c r="CA29" s="9" t="s">
        <v>1395</v>
      </c>
      <c r="CB29" s="9" t="s">
        <v>1315</v>
      </c>
      <c r="CC29" s="9">
        <v>1</v>
      </c>
      <c r="CD29" s="9" t="s">
        <v>1315</v>
      </c>
      <c r="CE29" s="2">
        <f t="shared" ref="CE29:CE39" si="114">12*0.5*0.5</f>
        <v>3</v>
      </c>
      <c r="CF29" s="9" t="s">
        <v>1314</v>
      </c>
      <c r="CG29" s="2">
        <f t="shared" ref="CG29:CG39" si="115">12*0.5*0.5</f>
        <v>3</v>
      </c>
      <c r="CH29" s="9" t="s">
        <v>1368</v>
      </c>
      <c r="CI29" s="2">
        <f t="shared" ref="CI29:CI39" si="116">12*0.5*0.5</f>
        <v>3</v>
      </c>
      <c r="CJ29" s="9" t="s">
        <v>1398</v>
      </c>
      <c r="CK29" s="2">
        <f t="shared" ref="CK29:CK39" si="117">12*0.5*0.5</f>
        <v>3</v>
      </c>
      <c r="CL29" s="9" t="s">
        <v>108</v>
      </c>
      <c r="CM29" s="2">
        <f t="shared" ref="CM29:CM39" si="118">12*0.5*0.5</f>
        <v>3</v>
      </c>
      <c r="CN29" s="9" t="s">
        <v>112</v>
      </c>
      <c r="CO29" s="2">
        <f t="shared" ref="CO29:CO39" si="119">12*0.5*0.5</f>
        <v>3</v>
      </c>
    </row>
    <row r="30" spans="1:93" ht="15" x14ac:dyDescent="0.2">
      <c r="A30" s="8" t="s">
        <v>1399</v>
      </c>
      <c r="B30" s="8" t="s">
        <v>1400</v>
      </c>
      <c r="C30" s="2" t="s">
        <v>1329</v>
      </c>
      <c r="D30" s="9" t="s">
        <v>1313</v>
      </c>
      <c r="E30" s="9" t="s">
        <v>1314</v>
      </c>
      <c r="F30" s="9">
        <v>1</v>
      </c>
      <c r="G30" s="9" t="s">
        <v>1315</v>
      </c>
      <c r="H30" s="10">
        <f t="shared" ref="H30:H39" si="120">12*0.2*0.5</f>
        <v>1.2000000000000002</v>
      </c>
      <c r="I30" s="9" t="s">
        <v>1314</v>
      </c>
      <c r="J30" s="10">
        <f t="shared" ref="J30:J39" si="121">12*0.2*0.5</f>
        <v>1.2000000000000002</v>
      </c>
      <c r="K30" s="9" t="s">
        <v>87</v>
      </c>
      <c r="L30" s="10">
        <f t="shared" si="86"/>
        <v>1.2000000000000002</v>
      </c>
      <c r="M30" s="9" t="s">
        <v>91</v>
      </c>
      <c r="N30" s="10">
        <f t="shared" si="87"/>
        <v>1.2000000000000002</v>
      </c>
      <c r="O30" s="9" t="s">
        <v>1333</v>
      </c>
      <c r="P30" s="10">
        <f t="shared" si="88"/>
        <v>1.2000000000000002</v>
      </c>
      <c r="Q30" s="2" t="s">
        <v>1330</v>
      </c>
      <c r="R30" s="10">
        <f t="shared" si="89"/>
        <v>1.2000000000000002</v>
      </c>
      <c r="S30" s="9" t="s">
        <v>1331</v>
      </c>
      <c r="T30" s="9" t="s">
        <v>1314</v>
      </c>
      <c r="U30" s="9">
        <v>1</v>
      </c>
      <c r="V30" s="9" t="s">
        <v>1315</v>
      </c>
      <c r="W30" s="10">
        <f t="shared" si="90"/>
        <v>1.2000000000000002</v>
      </c>
      <c r="X30" s="9" t="s">
        <v>1314</v>
      </c>
      <c r="Y30" s="10">
        <f t="shared" si="91"/>
        <v>1.2000000000000002</v>
      </c>
      <c r="Z30" s="9" t="s">
        <v>1332</v>
      </c>
      <c r="AA30" s="10">
        <f t="shared" si="92"/>
        <v>1.2000000000000002</v>
      </c>
      <c r="AB30" s="9" t="s">
        <v>91</v>
      </c>
      <c r="AC30" s="10">
        <f t="shared" si="93"/>
        <v>1.2000000000000002</v>
      </c>
      <c r="AD30" s="9" t="s">
        <v>1333</v>
      </c>
      <c r="AE30" s="10">
        <f t="shared" si="94"/>
        <v>1.2000000000000002</v>
      </c>
      <c r="AF30" s="9" t="s">
        <v>1330</v>
      </c>
      <c r="AG30" s="10">
        <f t="shared" si="95"/>
        <v>1.2000000000000002</v>
      </c>
      <c r="AH30" s="2" t="s">
        <v>1331</v>
      </c>
      <c r="AI30" s="9" t="s">
        <v>1314</v>
      </c>
      <c r="AJ30" s="9">
        <v>1</v>
      </c>
      <c r="AK30" s="9" t="s">
        <v>1315</v>
      </c>
      <c r="AL30" s="10">
        <f t="shared" si="96"/>
        <v>1.7999999999999998</v>
      </c>
      <c r="AM30" s="9" t="s">
        <v>1314</v>
      </c>
      <c r="AN30" s="10">
        <f t="shared" si="97"/>
        <v>1.7999999999999998</v>
      </c>
      <c r="AO30" s="9" t="s">
        <v>1332</v>
      </c>
      <c r="AP30" s="10">
        <f t="shared" si="98"/>
        <v>1.7999999999999998</v>
      </c>
      <c r="AQ30" s="9" t="s">
        <v>95</v>
      </c>
      <c r="AR30" s="10">
        <f t="shared" si="99"/>
        <v>1.7999999999999998</v>
      </c>
      <c r="AS30" s="9" t="s">
        <v>98</v>
      </c>
      <c r="AT30" s="10">
        <f t="shared" si="100"/>
        <v>1.7999999999999998</v>
      </c>
      <c r="AU30" s="9" t="s">
        <v>1330</v>
      </c>
      <c r="AV30" s="10">
        <f t="shared" si="101"/>
        <v>1.7999999999999998</v>
      </c>
      <c r="AW30" s="9" t="s">
        <v>1331</v>
      </c>
      <c r="AX30" s="9" t="s">
        <v>1314</v>
      </c>
      <c r="AY30" s="9">
        <v>1</v>
      </c>
      <c r="AZ30" s="9" t="s">
        <v>1315</v>
      </c>
      <c r="BA30" s="10">
        <f t="shared" si="102"/>
        <v>1.7999999999999998</v>
      </c>
      <c r="BB30" s="9" t="s">
        <v>1314</v>
      </c>
      <c r="BC30" s="10">
        <f t="shared" si="103"/>
        <v>1.7999999999999998</v>
      </c>
      <c r="BD30" s="9" t="s">
        <v>1332</v>
      </c>
      <c r="BE30" s="10">
        <f t="shared" si="104"/>
        <v>1.7999999999999998</v>
      </c>
      <c r="BF30" s="9" t="s">
        <v>95</v>
      </c>
      <c r="BG30" s="10">
        <f t="shared" si="105"/>
        <v>1.7999999999999998</v>
      </c>
      <c r="BH30" s="9" t="s">
        <v>1333</v>
      </c>
      <c r="BI30" s="10">
        <f t="shared" si="106"/>
        <v>1.7999999999999998</v>
      </c>
      <c r="BJ30" s="9" t="s">
        <v>1330</v>
      </c>
      <c r="BK30" s="10">
        <f t="shared" si="107"/>
        <v>1.7999999999999998</v>
      </c>
      <c r="BL30" s="2" t="s">
        <v>1331</v>
      </c>
      <c r="BM30" s="9" t="s">
        <v>1314</v>
      </c>
      <c r="BN30" s="9">
        <v>1</v>
      </c>
      <c r="BO30" s="9" t="s">
        <v>1315</v>
      </c>
      <c r="BP30" s="2">
        <f t="shared" si="108"/>
        <v>3</v>
      </c>
      <c r="BQ30" s="9" t="s">
        <v>1314</v>
      </c>
      <c r="BR30" s="2">
        <f t="shared" si="109"/>
        <v>3</v>
      </c>
      <c r="BS30" s="9" t="s">
        <v>1332</v>
      </c>
      <c r="BT30" s="2">
        <f t="shared" si="110"/>
        <v>3</v>
      </c>
      <c r="BU30" s="9" t="s">
        <v>95</v>
      </c>
      <c r="BV30" s="2">
        <f t="shared" si="111"/>
        <v>3</v>
      </c>
      <c r="BW30" s="9" t="s">
        <v>1333</v>
      </c>
      <c r="BX30" s="2">
        <f t="shared" si="112"/>
        <v>3</v>
      </c>
      <c r="BY30" s="9" t="s">
        <v>1330</v>
      </c>
      <c r="BZ30" s="2">
        <f t="shared" si="113"/>
        <v>3</v>
      </c>
      <c r="CA30" s="9" t="s">
        <v>1331</v>
      </c>
      <c r="CB30" s="9" t="s">
        <v>1314</v>
      </c>
      <c r="CC30" s="9">
        <v>1</v>
      </c>
      <c r="CD30" s="9" t="s">
        <v>1315</v>
      </c>
      <c r="CE30" s="2">
        <f t="shared" si="114"/>
        <v>3</v>
      </c>
      <c r="CF30" s="9" t="s">
        <v>1314</v>
      </c>
      <c r="CG30" s="2">
        <f t="shared" si="115"/>
        <v>3</v>
      </c>
      <c r="CH30" s="9" t="s">
        <v>1332</v>
      </c>
      <c r="CI30" s="2">
        <f t="shared" si="116"/>
        <v>3</v>
      </c>
      <c r="CJ30" s="9" t="s">
        <v>95</v>
      </c>
      <c r="CK30" s="2">
        <f t="shared" si="117"/>
        <v>3</v>
      </c>
      <c r="CL30" s="9" t="s">
        <v>1333</v>
      </c>
      <c r="CM30" s="2">
        <f t="shared" si="118"/>
        <v>3</v>
      </c>
      <c r="CN30" s="9" t="s">
        <v>1330</v>
      </c>
      <c r="CO30" s="2">
        <f t="shared" si="119"/>
        <v>3</v>
      </c>
    </row>
    <row r="31" spans="1:93" ht="15" x14ac:dyDescent="0.2">
      <c r="A31" s="8" t="s">
        <v>1401</v>
      </c>
      <c r="B31" s="8" t="s">
        <v>1402</v>
      </c>
      <c r="C31" s="2" t="s">
        <v>1329</v>
      </c>
      <c r="D31" s="9" t="s">
        <v>1389</v>
      </c>
      <c r="E31" s="9" t="s">
        <v>1364</v>
      </c>
      <c r="F31" s="9">
        <v>1</v>
      </c>
      <c r="G31" s="9" t="s">
        <v>1365</v>
      </c>
      <c r="H31" s="10">
        <f t="shared" si="120"/>
        <v>1.2000000000000002</v>
      </c>
      <c r="I31" s="9" t="s">
        <v>1364</v>
      </c>
      <c r="J31" s="10">
        <f t="shared" si="121"/>
        <v>1.2000000000000002</v>
      </c>
      <c r="K31" s="9" t="s">
        <v>87</v>
      </c>
      <c r="L31" s="10">
        <f t="shared" si="86"/>
        <v>1.2000000000000002</v>
      </c>
      <c r="M31" s="9" t="s">
        <v>1346</v>
      </c>
      <c r="N31" s="10">
        <f t="shared" si="87"/>
        <v>1.2000000000000002</v>
      </c>
      <c r="O31" s="9" t="s">
        <v>1307</v>
      </c>
      <c r="P31" s="10">
        <f t="shared" si="88"/>
        <v>1.2000000000000002</v>
      </c>
      <c r="Q31" s="2" t="s">
        <v>1355</v>
      </c>
      <c r="R31" s="10">
        <f t="shared" si="89"/>
        <v>1.2000000000000002</v>
      </c>
      <c r="S31" s="9" t="s">
        <v>1363</v>
      </c>
      <c r="T31" s="9" t="s">
        <v>1364</v>
      </c>
      <c r="U31" s="9">
        <v>1</v>
      </c>
      <c r="V31" s="9" t="s">
        <v>1365</v>
      </c>
      <c r="W31" s="10">
        <f t="shared" si="90"/>
        <v>1.2000000000000002</v>
      </c>
      <c r="X31" s="9" t="s">
        <v>1364</v>
      </c>
      <c r="Y31" s="10">
        <f t="shared" si="91"/>
        <v>1.2000000000000002</v>
      </c>
      <c r="Z31" s="9" t="s">
        <v>1366</v>
      </c>
      <c r="AA31" s="10">
        <f t="shared" si="92"/>
        <v>1.2000000000000002</v>
      </c>
      <c r="AB31" s="9" t="s">
        <v>1346</v>
      </c>
      <c r="AC31" s="10">
        <f t="shared" si="93"/>
        <v>1.2000000000000002</v>
      </c>
      <c r="AD31" s="9" t="s">
        <v>1307</v>
      </c>
      <c r="AE31" s="10">
        <f t="shared" si="94"/>
        <v>1.2000000000000002</v>
      </c>
      <c r="AF31" s="9" t="s">
        <v>1355</v>
      </c>
      <c r="AG31" s="10">
        <f t="shared" si="95"/>
        <v>1.2000000000000002</v>
      </c>
      <c r="AH31" s="2" t="s">
        <v>1363</v>
      </c>
      <c r="AI31" s="9" t="s">
        <v>1364</v>
      </c>
      <c r="AJ31" s="9">
        <v>1</v>
      </c>
      <c r="AK31" s="9" t="s">
        <v>75</v>
      </c>
      <c r="AL31" s="10">
        <f t="shared" si="96"/>
        <v>1.7999999999999998</v>
      </c>
      <c r="AM31" s="9" t="s">
        <v>1364</v>
      </c>
      <c r="AN31" s="10">
        <f t="shared" si="97"/>
        <v>1.7999999999999998</v>
      </c>
      <c r="AO31" s="9" t="s">
        <v>1367</v>
      </c>
      <c r="AP31" s="10">
        <f t="shared" si="98"/>
        <v>1.7999999999999998</v>
      </c>
      <c r="AQ31" s="9" t="s">
        <v>95</v>
      </c>
      <c r="AR31" s="10">
        <f t="shared" si="99"/>
        <v>1.7999999999999998</v>
      </c>
      <c r="AS31" s="9" t="s">
        <v>1307</v>
      </c>
      <c r="AT31" s="10">
        <f t="shared" si="100"/>
        <v>1.7999999999999998</v>
      </c>
      <c r="AU31" s="9" t="s">
        <v>1355</v>
      </c>
      <c r="AV31" s="10">
        <f t="shared" si="101"/>
        <v>1.7999999999999998</v>
      </c>
      <c r="AW31" s="9" t="s">
        <v>1363</v>
      </c>
      <c r="AX31" s="9" t="s">
        <v>1364</v>
      </c>
      <c r="AY31" s="9">
        <v>1</v>
      </c>
      <c r="AZ31" s="9" t="s">
        <v>75</v>
      </c>
      <c r="BA31" s="10">
        <f t="shared" si="102"/>
        <v>1.7999999999999998</v>
      </c>
      <c r="BB31" s="9" t="s">
        <v>1364</v>
      </c>
      <c r="BC31" s="10">
        <f t="shared" si="103"/>
        <v>1.7999999999999998</v>
      </c>
      <c r="BD31" s="9" t="s">
        <v>1332</v>
      </c>
      <c r="BE31" s="10">
        <f t="shared" si="104"/>
        <v>1.7999999999999998</v>
      </c>
      <c r="BF31" s="9" t="s">
        <v>95</v>
      </c>
      <c r="BG31" s="10">
        <f t="shared" si="105"/>
        <v>1.7999999999999998</v>
      </c>
      <c r="BH31" s="9" t="s">
        <v>1333</v>
      </c>
      <c r="BI31" s="10">
        <f t="shared" si="106"/>
        <v>1.7999999999999998</v>
      </c>
      <c r="BJ31" s="9" t="s">
        <v>1355</v>
      </c>
      <c r="BK31" s="10">
        <f t="shared" si="107"/>
        <v>1.7999999999999998</v>
      </c>
      <c r="BL31" s="2" t="s">
        <v>1363</v>
      </c>
      <c r="BM31" s="9" t="s">
        <v>1364</v>
      </c>
      <c r="BN31" s="9">
        <v>1</v>
      </c>
      <c r="BO31" s="9" t="s">
        <v>75</v>
      </c>
      <c r="BP31" s="2">
        <f t="shared" si="108"/>
        <v>3</v>
      </c>
      <c r="BQ31" s="9" t="s">
        <v>1364</v>
      </c>
      <c r="BR31" s="2">
        <f t="shared" si="109"/>
        <v>3</v>
      </c>
      <c r="BS31" s="9" t="s">
        <v>1368</v>
      </c>
      <c r="BT31" s="2">
        <f t="shared" si="110"/>
        <v>3</v>
      </c>
      <c r="BU31" s="9" t="s">
        <v>95</v>
      </c>
      <c r="BV31" s="2">
        <f t="shared" si="111"/>
        <v>3</v>
      </c>
      <c r="BW31" s="9" t="s">
        <v>1333</v>
      </c>
      <c r="BX31" s="2">
        <f t="shared" si="112"/>
        <v>3</v>
      </c>
      <c r="BY31" s="9" t="s">
        <v>1355</v>
      </c>
      <c r="BZ31" s="2">
        <f t="shared" si="113"/>
        <v>3</v>
      </c>
      <c r="CA31" s="9" t="s">
        <v>1363</v>
      </c>
      <c r="CB31" s="9" t="s">
        <v>1364</v>
      </c>
      <c r="CC31" s="9">
        <v>1</v>
      </c>
      <c r="CD31" s="9" t="s">
        <v>75</v>
      </c>
      <c r="CE31" s="2">
        <f t="shared" si="114"/>
        <v>3</v>
      </c>
      <c r="CF31" s="9" t="s">
        <v>1364</v>
      </c>
      <c r="CG31" s="2">
        <f t="shared" si="115"/>
        <v>3</v>
      </c>
      <c r="CH31" s="9" t="s">
        <v>1368</v>
      </c>
      <c r="CI31" s="2">
        <f t="shared" si="116"/>
        <v>3</v>
      </c>
      <c r="CJ31" s="9" t="s">
        <v>95</v>
      </c>
      <c r="CK31" s="2">
        <f t="shared" si="117"/>
        <v>3</v>
      </c>
      <c r="CL31" s="9" t="s">
        <v>1333</v>
      </c>
      <c r="CM31" s="2">
        <f t="shared" si="118"/>
        <v>3</v>
      </c>
      <c r="CN31" s="9" t="s">
        <v>1355</v>
      </c>
      <c r="CO31" s="2">
        <f t="shared" si="119"/>
        <v>3</v>
      </c>
    </row>
    <row r="32" spans="1:93" ht="15" x14ac:dyDescent="0.2">
      <c r="A32" s="8" t="s">
        <v>1403</v>
      </c>
      <c r="B32" s="8" t="s">
        <v>1404</v>
      </c>
      <c r="C32" s="2" t="s">
        <v>1329</v>
      </c>
      <c r="D32" s="9" t="s">
        <v>1405</v>
      </c>
      <c r="E32" s="9" t="s">
        <v>122</v>
      </c>
      <c r="F32" s="9">
        <v>1</v>
      </c>
      <c r="G32" s="9" t="s">
        <v>1304</v>
      </c>
      <c r="H32" s="10">
        <f t="shared" si="120"/>
        <v>1.2000000000000002</v>
      </c>
      <c r="I32" s="9" t="s">
        <v>1352</v>
      </c>
      <c r="J32" s="10">
        <f t="shared" si="121"/>
        <v>1.2000000000000002</v>
      </c>
      <c r="K32" s="9" t="s">
        <v>1353</v>
      </c>
      <c r="L32" s="10">
        <f t="shared" si="86"/>
        <v>1.2000000000000002</v>
      </c>
      <c r="M32" s="9" t="s">
        <v>1406</v>
      </c>
      <c r="N32" s="10">
        <f t="shared" si="87"/>
        <v>1.2000000000000002</v>
      </c>
      <c r="O32" s="9" t="s">
        <v>1333</v>
      </c>
      <c r="P32" s="10">
        <f t="shared" si="88"/>
        <v>1.2000000000000002</v>
      </c>
      <c r="Q32" s="2" t="s">
        <v>122</v>
      </c>
      <c r="R32" s="10">
        <f t="shared" si="89"/>
        <v>1.2000000000000002</v>
      </c>
      <c r="S32" s="9" t="s">
        <v>1351</v>
      </c>
      <c r="T32" s="9" t="s">
        <v>122</v>
      </c>
      <c r="U32" s="9">
        <v>1</v>
      </c>
      <c r="V32" s="9" t="s">
        <v>1309</v>
      </c>
      <c r="W32" s="10">
        <f t="shared" si="90"/>
        <v>1.2000000000000002</v>
      </c>
      <c r="X32" s="9" t="s">
        <v>1352</v>
      </c>
      <c r="Y32" s="10">
        <f t="shared" si="91"/>
        <v>1.2000000000000002</v>
      </c>
      <c r="Z32" s="9" t="s">
        <v>1353</v>
      </c>
      <c r="AA32" s="10">
        <f t="shared" si="92"/>
        <v>1.2000000000000002</v>
      </c>
      <c r="AB32" s="9" t="s">
        <v>1346</v>
      </c>
      <c r="AC32" s="10">
        <f t="shared" si="93"/>
        <v>1.2000000000000002</v>
      </c>
      <c r="AD32" s="9" t="s">
        <v>1333</v>
      </c>
      <c r="AE32" s="10">
        <f t="shared" si="94"/>
        <v>1.2000000000000002</v>
      </c>
      <c r="AF32" s="9" t="s">
        <v>122</v>
      </c>
      <c r="AG32" s="10">
        <f t="shared" si="95"/>
        <v>1.2000000000000002</v>
      </c>
      <c r="AH32" s="2" t="s">
        <v>1351</v>
      </c>
      <c r="AI32" s="9" t="s">
        <v>122</v>
      </c>
      <c r="AJ32" s="9">
        <v>1</v>
      </c>
      <c r="AK32" s="9" t="s">
        <v>75</v>
      </c>
      <c r="AL32" s="10">
        <f t="shared" si="96"/>
        <v>1.7999999999999998</v>
      </c>
      <c r="AM32" s="9" t="s">
        <v>1352</v>
      </c>
      <c r="AN32" s="10">
        <f t="shared" si="97"/>
        <v>1.7999999999999998</v>
      </c>
      <c r="AO32" s="9" t="s">
        <v>1353</v>
      </c>
      <c r="AP32" s="10">
        <f t="shared" si="98"/>
        <v>1.7999999999999998</v>
      </c>
      <c r="AQ32" s="9" t="s">
        <v>93</v>
      </c>
      <c r="AR32" s="10">
        <f t="shared" si="99"/>
        <v>1.7999999999999998</v>
      </c>
      <c r="AS32" s="9" t="s">
        <v>1407</v>
      </c>
      <c r="AT32" s="10">
        <f t="shared" si="100"/>
        <v>1.7999999999999998</v>
      </c>
      <c r="AU32" s="9" t="s">
        <v>122</v>
      </c>
      <c r="AV32" s="10">
        <f t="shared" si="101"/>
        <v>1.7999999999999998</v>
      </c>
      <c r="AW32" s="9" t="s">
        <v>1351</v>
      </c>
      <c r="AX32" s="9" t="s">
        <v>93</v>
      </c>
      <c r="AY32" s="9">
        <v>1</v>
      </c>
      <c r="AZ32" s="9" t="s">
        <v>75</v>
      </c>
      <c r="BA32" s="10">
        <f t="shared" si="102"/>
        <v>1.7999999999999998</v>
      </c>
      <c r="BB32" s="9" t="s">
        <v>1352</v>
      </c>
      <c r="BC32" s="10">
        <f t="shared" si="103"/>
        <v>1.7999999999999998</v>
      </c>
      <c r="BD32" s="9" t="s">
        <v>1353</v>
      </c>
      <c r="BE32" s="10">
        <f t="shared" si="104"/>
        <v>1.7999999999999998</v>
      </c>
      <c r="BF32" s="9" t="s">
        <v>93</v>
      </c>
      <c r="BG32" s="10">
        <f t="shared" si="105"/>
        <v>1.7999999999999998</v>
      </c>
      <c r="BH32" s="9" t="s">
        <v>98</v>
      </c>
      <c r="BI32" s="10">
        <f t="shared" si="106"/>
        <v>1.7999999999999998</v>
      </c>
      <c r="BJ32" s="9" t="s">
        <v>122</v>
      </c>
      <c r="BK32" s="10">
        <f t="shared" si="107"/>
        <v>1.7999999999999998</v>
      </c>
      <c r="BL32" s="2" t="s">
        <v>1351</v>
      </c>
      <c r="BM32" s="9" t="s">
        <v>93</v>
      </c>
      <c r="BN32" s="9">
        <v>1</v>
      </c>
      <c r="BO32" s="9" t="s">
        <v>75</v>
      </c>
      <c r="BP32" s="2">
        <f t="shared" si="108"/>
        <v>3</v>
      </c>
      <c r="BQ32" s="9" t="s">
        <v>1352</v>
      </c>
      <c r="BR32" s="2">
        <f t="shared" si="109"/>
        <v>3</v>
      </c>
      <c r="BS32" s="9" t="s">
        <v>1353</v>
      </c>
      <c r="BT32" s="2">
        <f t="shared" si="110"/>
        <v>3</v>
      </c>
      <c r="BU32" s="9" t="s">
        <v>93</v>
      </c>
      <c r="BV32" s="2">
        <f t="shared" si="111"/>
        <v>3</v>
      </c>
      <c r="BW32" s="9" t="s">
        <v>98</v>
      </c>
      <c r="BX32" s="2">
        <f t="shared" si="112"/>
        <v>3</v>
      </c>
      <c r="BY32" s="9" t="s">
        <v>1355</v>
      </c>
      <c r="BZ32" s="2">
        <f t="shared" si="113"/>
        <v>3</v>
      </c>
      <c r="CA32" s="9" t="s">
        <v>1351</v>
      </c>
      <c r="CB32" s="9" t="s">
        <v>93</v>
      </c>
      <c r="CC32" s="9">
        <v>1</v>
      </c>
      <c r="CD32" s="9" t="s">
        <v>75</v>
      </c>
      <c r="CE32" s="2">
        <f t="shared" si="114"/>
        <v>3</v>
      </c>
      <c r="CF32" s="9" t="s">
        <v>1352</v>
      </c>
      <c r="CG32" s="2">
        <f t="shared" si="115"/>
        <v>3</v>
      </c>
      <c r="CH32" s="9" t="s">
        <v>1353</v>
      </c>
      <c r="CI32" s="2">
        <f t="shared" si="116"/>
        <v>3</v>
      </c>
      <c r="CJ32" s="9" t="s">
        <v>93</v>
      </c>
      <c r="CK32" s="2">
        <f t="shared" si="117"/>
        <v>3</v>
      </c>
      <c r="CL32" s="9" t="s">
        <v>98</v>
      </c>
      <c r="CM32" s="2">
        <f t="shared" si="118"/>
        <v>3</v>
      </c>
      <c r="CN32" s="9" t="s">
        <v>1355</v>
      </c>
      <c r="CO32" s="2">
        <f t="shared" si="119"/>
        <v>3</v>
      </c>
    </row>
    <row r="33" spans="1:93" ht="15" x14ac:dyDescent="0.2">
      <c r="A33" s="8" t="s">
        <v>1408</v>
      </c>
      <c r="B33" s="8" t="s">
        <v>1409</v>
      </c>
      <c r="C33" s="2" t="s">
        <v>1329</v>
      </c>
      <c r="D33" s="9" t="s">
        <v>1405</v>
      </c>
      <c r="E33" s="9" t="s">
        <v>122</v>
      </c>
      <c r="F33" s="9">
        <v>1</v>
      </c>
      <c r="G33" s="9" t="s">
        <v>1304</v>
      </c>
      <c r="H33" s="10">
        <f t="shared" si="120"/>
        <v>1.2000000000000002</v>
      </c>
      <c r="I33" s="9" t="s">
        <v>1352</v>
      </c>
      <c r="J33" s="10">
        <f t="shared" si="121"/>
        <v>1.2000000000000002</v>
      </c>
      <c r="K33" s="9" t="s">
        <v>1353</v>
      </c>
      <c r="L33" s="10">
        <f t="shared" si="86"/>
        <v>1.2000000000000002</v>
      </c>
      <c r="M33" s="9" t="s">
        <v>1406</v>
      </c>
      <c r="N33" s="10">
        <f t="shared" si="87"/>
        <v>1.2000000000000002</v>
      </c>
      <c r="O33" s="9" t="s">
        <v>1333</v>
      </c>
      <c r="P33" s="10">
        <f t="shared" si="88"/>
        <v>1.2000000000000002</v>
      </c>
      <c r="Q33" s="2" t="s">
        <v>122</v>
      </c>
      <c r="R33" s="10">
        <f t="shared" si="89"/>
        <v>1.2000000000000002</v>
      </c>
      <c r="S33" s="9" t="s">
        <v>1351</v>
      </c>
      <c r="T33" s="9" t="s">
        <v>122</v>
      </c>
      <c r="U33" s="9">
        <v>1</v>
      </c>
      <c r="V33" s="9" t="s">
        <v>1309</v>
      </c>
      <c r="W33" s="10">
        <f t="shared" si="90"/>
        <v>1.2000000000000002</v>
      </c>
      <c r="X33" s="9" t="s">
        <v>1352</v>
      </c>
      <c r="Y33" s="10">
        <f t="shared" si="91"/>
        <v>1.2000000000000002</v>
      </c>
      <c r="Z33" s="9" t="s">
        <v>1353</v>
      </c>
      <c r="AA33" s="10">
        <f t="shared" si="92"/>
        <v>1.2000000000000002</v>
      </c>
      <c r="AB33" s="9" t="s">
        <v>91</v>
      </c>
      <c r="AC33" s="10">
        <f t="shared" si="93"/>
        <v>1.2000000000000002</v>
      </c>
      <c r="AD33" s="9" t="s">
        <v>98</v>
      </c>
      <c r="AE33" s="10">
        <f t="shared" si="94"/>
        <v>1.2000000000000002</v>
      </c>
      <c r="AF33" s="9" t="s">
        <v>1350</v>
      </c>
      <c r="AG33" s="10">
        <f t="shared" si="95"/>
        <v>1.2000000000000002</v>
      </c>
      <c r="AH33" s="2" t="s">
        <v>1351</v>
      </c>
      <c r="AI33" s="9" t="s">
        <v>122</v>
      </c>
      <c r="AJ33" s="9">
        <v>1</v>
      </c>
      <c r="AK33" s="9" t="s">
        <v>75</v>
      </c>
      <c r="AL33" s="10">
        <f t="shared" si="96"/>
        <v>1.7999999999999998</v>
      </c>
      <c r="AM33" s="9" t="s">
        <v>1352</v>
      </c>
      <c r="AN33" s="10">
        <f t="shared" si="97"/>
        <v>1.7999999999999998</v>
      </c>
      <c r="AO33" s="9" t="s">
        <v>1353</v>
      </c>
      <c r="AP33" s="10">
        <f t="shared" si="98"/>
        <v>1.7999999999999998</v>
      </c>
      <c r="AQ33" s="9" t="s">
        <v>93</v>
      </c>
      <c r="AR33" s="10">
        <f t="shared" si="99"/>
        <v>1.7999999999999998</v>
      </c>
      <c r="AS33" s="9" t="s">
        <v>98</v>
      </c>
      <c r="AT33" s="10">
        <f t="shared" si="100"/>
        <v>1.7999999999999998</v>
      </c>
      <c r="AU33" s="9" t="s">
        <v>1354</v>
      </c>
      <c r="AV33" s="10">
        <f t="shared" si="101"/>
        <v>1.7999999999999998</v>
      </c>
      <c r="AW33" s="9" t="s">
        <v>1351</v>
      </c>
      <c r="AX33" s="9" t="s">
        <v>93</v>
      </c>
      <c r="AY33" s="9">
        <v>1</v>
      </c>
      <c r="AZ33" s="9" t="s">
        <v>75</v>
      </c>
      <c r="BA33" s="10">
        <f t="shared" si="102"/>
        <v>1.7999999999999998</v>
      </c>
      <c r="BB33" s="9" t="s">
        <v>1352</v>
      </c>
      <c r="BC33" s="10">
        <f t="shared" si="103"/>
        <v>1.7999999999999998</v>
      </c>
      <c r="BD33" s="9" t="s">
        <v>1353</v>
      </c>
      <c r="BE33" s="10">
        <f t="shared" si="104"/>
        <v>1.7999999999999998</v>
      </c>
      <c r="BF33" s="9" t="s">
        <v>93</v>
      </c>
      <c r="BG33" s="10">
        <f t="shared" si="105"/>
        <v>1.7999999999999998</v>
      </c>
      <c r="BH33" s="9" t="s">
        <v>98</v>
      </c>
      <c r="BI33" s="10">
        <f t="shared" si="106"/>
        <v>1.7999999999999998</v>
      </c>
      <c r="BJ33" s="9" t="s">
        <v>122</v>
      </c>
      <c r="BK33" s="10">
        <f t="shared" si="107"/>
        <v>1.7999999999999998</v>
      </c>
      <c r="BL33" s="2" t="s">
        <v>1351</v>
      </c>
      <c r="BM33" s="9" t="s">
        <v>93</v>
      </c>
      <c r="BN33" s="9">
        <v>1</v>
      </c>
      <c r="BO33" s="9" t="s">
        <v>75</v>
      </c>
      <c r="BP33" s="2">
        <f t="shared" si="108"/>
        <v>3</v>
      </c>
      <c r="BQ33" s="9" t="s">
        <v>1352</v>
      </c>
      <c r="BR33" s="2">
        <f t="shared" si="109"/>
        <v>3</v>
      </c>
      <c r="BS33" s="9" t="s">
        <v>1353</v>
      </c>
      <c r="BT33" s="2">
        <f t="shared" si="110"/>
        <v>3</v>
      </c>
      <c r="BU33" s="9" t="s">
        <v>93</v>
      </c>
      <c r="BV33" s="2">
        <f t="shared" si="111"/>
        <v>3</v>
      </c>
      <c r="BW33" s="9" t="s">
        <v>98</v>
      </c>
      <c r="BX33" s="2">
        <f t="shared" si="112"/>
        <v>3</v>
      </c>
      <c r="BY33" s="9" t="s">
        <v>1355</v>
      </c>
      <c r="BZ33" s="2">
        <f t="shared" si="113"/>
        <v>3</v>
      </c>
      <c r="CA33" s="9" t="s">
        <v>1351</v>
      </c>
      <c r="CB33" s="9" t="s">
        <v>93</v>
      </c>
      <c r="CC33" s="9">
        <v>1</v>
      </c>
      <c r="CD33" s="9" t="s">
        <v>75</v>
      </c>
      <c r="CE33" s="2">
        <f t="shared" si="114"/>
        <v>3</v>
      </c>
      <c r="CF33" s="9" t="s">
        <v>1352</v>
      </c>
      <c r="CG33" s="2">
        <f t="shared" si="115"/>
        <v>3</v>
      </c>
      <c r="CH33" s="9" t="s">
        <v>1353</v>
      </c>
      <c r="CI33" s="2">
        <f t="shared" si="116"/>
        <v>3</v>
      </c>
      <c r="CJ33" s="9" t="s">
        <v>93</v>
      </c>
      <c r="CK33" s="2">
        <f t="shared" si="117"/>
        <v>3</v>
      </c>
      <c r="CL33" s="9" t="s">
        <v>98</v>
      </c>
      <c r="CM33" s="2">
        <f t="shared" si="118"/>
        <v>3</v>
      </c>
      <c r="CN33" s="9" t="s">
        <v>1355</v>
      </c>
      <c r="CO33" s="2">
        <f t="shared" si="119"/>
        <v>3</v>
      </c>
    </row>
    <row r="34" spans="1:93" ht="15" x14ac:dyDescent="0.2">
      <c r="A34" s="8" t="s">
        <v>1410</v>
      </c>
      <c r="B34" s="8" t="s">
        <v>1411</v>
      </c>
      <c r="C34" s="2" t="s">
        <v>1329</v>
      </c>
      <c r="D34" s="9" t="s">
        <v>1405</v>
      </c>
      <c r="E34" s="9" t="s">
        <v>122</v>
      </c>
      <c r="F34" s="9">
        <v>1</v>
      </c>
      <c r="G34" s="9" t="s">
        <v>1304</v>
      </c>
      <c r="H34" s="10">
        <f t="shared" si="120"/>
        <v>1.2000000000000002</v>
      </c>
      <c r="I34" s="9" t="s">
        <v>1352</v>
      </c>
      <c r="J34" s="10">
        <f t="shared" si="121"/>
        <v>1.2000000000000002</v>
      </c>
      <c r="K34" s="9" t="s">
        <v>1353</v>
      </c>
      <c r="L34" s="10">
        <f t="shared" si="86"/>
        <v>1.2000000000000002</v>
      </c>
      <c r="M34" s="9" t="s">
        <v>1406</v>
      </c>
      <c r="N34" s="10">
        <f t="shared" si="87"/>
        <v>1.2000000000000002</v>
      </c>
      <c r="O34" s="9" t="s">
        <v>1333</v>
      </c>
      <c r="P34" s="10">
        <f t="shared" si="88"/>
        <v>1.2000000000000002</v>
      </c>
      <c r="Q34" s="2" t="s">
        <v>122</v>
      </c>
      <c r="R34" s="10">
        <f t="shared" si="89"/>
        <v>1.2000000000000002</v>
      </c>
      <c r="S34" s="9" t="s">
        <v>1351</v>
      </c>
      <c r="T34" s="9" t="s">
        <v>122</v>
      </c>
      <c r="U34" s="9">
        <v>1</v>
      </c>
      <c r="V34" s="9" t="s">
        <v>1309</v>
      </c>
      <c r="W34" s="10">
        <f t="shared" si="90"/>
        <v>1.2000000000000002</v>
      </c>
      <c r="X34" s="9" t="s">
        <v>1352</v>
      </c>
      <c r="Y34" s="10">
        <f t="shared" si="91"/>
        <v>1.2000000000000002</v>
      </c>
      <c r="Z34" s="9" t="s">
        <v>1353</v>
      </c>
      <c r="AA34" s="10">
        <f t="shared" si="92"/>
        <v>1.2000000000000002</v>
      </c>
      <c r="AB34" s="9" t="s">
        <v>1346</v>
      </c>
      <c r="AC34" s="10">
        <f t="shared" si="93"/>
        <v>1.2000000000000002</v>
      </c>
      <c r="AD34" s="9" t="s">
        <v>1333</v>
      </c>
      <c r="AE34" s="10">
        <f t="shared" si="94"/>
        <v>1.2000000000000002</v>
      </c>
      <c r="AF34" s="9" t="s">
        <v>122</v>
      </c>
      <c r="AG34" s="10">
        <f t="shared" si="95"/>
        <v>1.2000000000000002</v>
      </c>
      <c r="AH34" s="2" t="s">
        <v>1351</v>
      </c>
      <c r="AI34" s="9" t="s">
        <v>122</v>
      </c>
      <c r="AJ34" s="9">
        <v>1</v>
      </c>
      <c r="AK34" s="9" t="s">
        <v>75</v>
      </c>
      <c r="AL34" s="10">
        <f t="shared" si="96"/>
        <v>1.7999999999999998</v>
      </c>
      <c r="AM34" s="9" t="s">
        <v>1352</v>
      </c>
      <c r="AN34" s="10">
        <f t="shared" si="97"/>
        <v>1.7999999999999998</v>
      </c>
      <c r="AO34" s="9" t="s">
        <v>1353</v>
      </c>
      <c r="AP34" s="10">
        <f t="shared" si="98"/>
        <v>1.7999999999999998</v>
      </c>
      <c r="AQ34" s="9" t="s">
        <v>93</v>
      </c>
      <c r="AR34" s="10">
        <f t="shared" si="99"/>
        <v>1.7999999999999998</v>
      </c>
      <c r="AS34" s="9" t="s">
        <v>1407</v>
      </c>
      <c r="AT34" s="10">
        <f t="shared" si="100"/>
        <v>1.7999999999999998</v>
      </c>
      <c r="AU34" s="9" t="s">
        <v>122</v>
      </c>
      <c r="AV34" s="10">
        <f t="shared" si="101"/>
        <v>1.7999999999999998</v>
      </c>
      <c r="AW34" s="9" t="s">
        <v>1351</v>
      </c>
      <c r="AX34" s="9" t="s">
        <v>93</v>
      </c>
      <c r="AY34" s="9">
        <v>1</v>
      </c>
      <c r="AZ34" s="9" t="s">
        <v>75</v>
      </c>
      <c r="BA34" s="10">
        <f t="shared" si="102"/>
        <v>1.7999999999999998</v>
      </c>
      <c r="BB34" s="9" t="s">
        <v>1352</v>
      </c>
      <c r="BC34" s="10">
        <f t="shared" si="103"/>
        <v>1.7999999999999998</v>
      </c>
      <c r="BD34" s="9" t="s">
        <v>1353</v>
      </c>
      <c r="BE34" s="10">
        <f t="shared" si="104"/>
        <v>1.7999999999999998</v>
      </c>
      <c r="BF34" s="9" t="s">
        <v>93</v>
      </c>
      <c r="BG34" s="10">
        <f t="shared" si="105"/>
        <v>1.7999999999999998</v>
      </c>
      <c r="BH34" s="9" t="s">
        <v>98</v>
      </c>
      <c r="BI34" s="10">
        <f t="shared" si="106"/>
        <v>1.7999999999999998</v>
      </c>
      <c r="BJ34" s="9" t="s">
        <v>122</v>
      </c>
      <c r="BK34" s="10">
        <f t="shared" si="107"/>
        <v>1.7999999999999998</v>
      </c>
      <c r="BL34" s="2" t="s">
        <v>1351</v>
      </c>
      <c r="BM34" s="9" t="s">
        <v>93</v>
      </c>
      <c r="BN34" s="9">
        <v>1</v>
      </c>
      <c r="BO34" s="9" t="s">
        <v>75</v>
      </c>
      <c r="BP34" s="2">
        <f t="shared" si="108"/>
        <v>3</v>
      </c>
      <c r="BQ34" s="9" t="s">
        <v>1352</v>
      </c>
      <c r="BR34" s="2">
        <f t="shared" si="109"/>
        <v>3</v>
      </c>
      <c r="BS34" s="9" t="s">
        <v>1353</v>
      </c>
      <c r="BT34" s="2">
        <f t="shared" si="110"/>
        <v>3</v>
      </c>
      <c r="BU34" s="9" t="s">
        <v>93</v>
      </c>
      <c r="BV34" s="2">
        <f t="shared" si="111"/>
        <v>3</v>
      </c>
      <c r="BW34" s="9" t="s">
        <v>98</v>
      </c>
      <c r="BX34" s="2">
        <f t="shared" si="112"/>
        <v>3</v>
      </c>
      <c r="BY34" s="9" t="s">
        <v>1355</v>
      </c>
      <c r="BZ34" s="2">
        <f t="shared" si="113"/>
        <v>3</v>
      </c>
      <c r="CA34" s="9" t="s">
        <v>1351</v>
      </c>
      <c r="CB34" s="9" t="s">
        <v>93</v>
      </c>
      <c r="CC34" s="9">
        <v>1</v>
      </c>
      <c r="CD34" s="9" t="s">
        <v>75</v>
      </c>
      <c r="CE34" s="2">
        <f t="shared" si="114"/>
        <v>3</v>
      </c>
      <c r="CF34" s="9" t="s">
        <v>1352</v>
      </c>
      <c r="CG34" s="2">
        <f t="shared" si="115"/>
        <v>3</v>
      </c>
      <c r="CH34" s="9" t="s">
        <v>1353</v>
      </c>
      <c r="CI34" s="2">
        <f t="shared" si="116"/>
        <v>3</v>
      </c>
      <c r="CJ34" s="9" t="s">
        <v>93</v>
      </c>
      <c r="CK34" s="2">
        <f t="shared" si="117"/>
        <v>3</v>
      </c>
      <c r="CL34" s="9" t="s">
        <v>98</v>
      </c>
      <c r="CM34" s="2">
        <f t="shared" si="118"/>
        <v>3</v>
      </c>
      <c r="CN34" s="9" t="s">
        <v>1355</v>
      </c>
      <c r="CO34" s="2">
        <f t="shared" si="119"/>
        <v>3</v>
      </c>
    </row>
    <row r="35" spans="1:93" ht="15" x14ac:dyDescent="0.2">
      <c r="A35" s="8" t="s">
        <v>1412</v>
      </c>
      <c r="B35" s="8" t="s">
        <v>1413</v>
      </c>
      <c r="C35" s="2" t="s">
        <v>1329</v>
      </c>
      <c r="D35" s="9" t="s">
        <v>1414</v>
      </c>
      <c r="E35" s="9" t="s">
        <v>1330</v>
      </c>
      <c r="F35" s="9">
        <v>1</v>
      </c>
      <c r="G35" s="9" t="s">
        <v>1348</v>
      </c>
      <c r="H35" s="10">
        <f t="shared" si="120"/>
        <v>1.2000000000000002</v>
      </c>
      <c r="I35" s="9" t="s">
        <v>1322</v>
      </c>
      <c r="J35" s="10">
        <f t="shared" si="121"/>
        <v>1.2000000000000002</v>
      </c>
      <c r="K35" s="9" t="s">
        <v>135</v>
      </c>
      <c r="L35" s="10">
        <f t="shared" si="86"/>
        <v>1.2000000000000002</v>
      </c>
      <c r="M35" s="9" t="s">
        <v>1358</v>
      </c>
      <c r="N35" s="10">
        <f t="shared" si="87"/>
        <v>1.2000000000000002</v>
      </c>
      <c r="O35" s="9" t="s">
        <v>1307</v>
      </c>
      <c r="P35" s="10">
        <f t="shared" si="88"/>
        <v>1.2000000000000002</v>
      </c>
      <c r="Q35" s="2" t="s">
        <v>1330</v>
      </c>
      <c r="R35" s="10">
        <f t="shared" si="89"/>
        <v>1.2000000000000002</v>
      </c>
      <c r="S35" s="9" t="s">
        <v>1415</v>
      </c>
      <c r="T35" s="9" t="s">
        <v>1330</v>
      </c>
      <c r="U35" s="9">
        <v>1</v>
      </c>
      <c r="V35" s="9" t="s">
        <v>1348</v>
      </c>
      <c r="W35" s="10">
        <f t="shared" si="90"/>
        <v>1.2000000000000002</v>
      </c>
      <c r="X35" s="9" t="s">
        <v>1322</v>
      </c>
      <c r="Y35" s="10">
        <f t="shared" si="91"/>
        <v>1.2000000000000002</v>
      </c>
      <c r="Z35" s="9" t="s">
        <v>1320</v>
      </c>
      <c r="AA35" s="10">
        <f t="shared" si="92"/>
        <v>1.2000000000000002</v>
      </c>
      <c r="AB35" s="9" t="s">
        <v>1358</v>
      </c>
      <c r="AC35" s="10">
        <f t="shared" si="93"/>
        <v>1.2000000000000002</v>
      </c>
      <c r="AD35" s="9" t="s">
        <v>1307</v>
      </c>
      <c r="AE35" s="10">
        <f t="shared" si="94"/>
        <v>1.2000000000000002</v>
      </c>
      <c r="AF35" s="9" t="s">
        <v>1330</v>
      </c>
      <c r="AG35" s="10">
        <f t="shared" si="95"/>
        <v>1.2000000000000002</v>
      </c>
      <c r="AH35" s="2" t="s">
        <v>1415</v>
      </c>
      <c r="AI35" s="9" t="s">
        <v>1330</v>
      </c>
      <c r="AJ35" s="9">
        <v>1</v>
      </c>
      <c r="AK35" s="9" t="s">
        <v>1348</v>
      </c>
      <c r="AL35" s="10">
        <f t="shared" si="96"/>
        <v>1.7999999999999998</v>
      </c>
      <c r="AM35" s="9" t="s">
        <v>1322</v>
      </c>
      <c r="AN35" s="10">
        <f t="shared" si="97"/>
        <v>1.7999999999999998</v>
      </c>
      <c r="AO35" s="9" t="s">
        <v>1416</v>
      </c>
      <c r="AP35" s="10">
        <f t="shared" si="98"/>
        <v>1.7999999999999998</v>
      </c>
      <c r="AQ35" s="9" t="s">
        <v>93</v>
      </c>
      <c r="AR35" s="10">
        <f t="shared" si="99"/>
        <v>1.7999999999999998</v>
      </c>
      <c r="AS35" s="9" t="s">
        <v>1307</v>
      </c>
      <c r="AT35" s="10">
        <f t="shared" si="100"/>
        <v>1.7999999999999998</v>
      </c>
      <c r="AU35" s="9" t="s">
        <v>1330</v>
      </c>
      <c r="AV35" s="10">
        <f t="shared" si="101"/>
        <v>1.7999999999999998</v>
      </c>
      <c r="AW35" s="9" t="s">
        <v>1415</v>
      </c>
      <c r="AX35" s="9" t="s">
        <v>1330</v>
      </c>
      <c r="AY35" s="9">
        <v>1</v>
      </c>
      <c r="AZ35" s="9" t="s">
        <v>1348</v>
      </c>
      <c r="BA35" s="10">
        <f t="shared" si="102"/>
        <v>1.7999999999999998</v>
      </c>
      <c r="BB35" s="9" t="s">
        <v>1322</v>
      </c>
      <c r="BC35" s="10">
        <f t="shared" si="103"/>
        <v>1.7999999999999998</v>
      </c>
      <c r="BD35" s="9" t="s">
        <v>1416</v>
      </c>
      <c r="BE35" s="10">
        <f t="shared" si="104"/>
        <v>1.7999999999999998</v>
      </c>
      <c r="BF35" s="9" t="s">
        <v>93</v>
      </c>
      <c r="BG35" s="10">
        <f t="shared" si="105"/>
        <v>1.7999999999999998</v>
      </c>
      <c r="BH35" s="9" t="s">
        <v>1307</v>
      </c>
      <c r="BI35" s="10">
        <f t="shared" si="106"/>
        <v>1.7999999999999998</v>
      </c>
      <c r="BJ35" s="9" t="s">
        <v>1330</v>
      </c>
      <c r="BK35" s="10">
        <f t="shared" si="107"/>
        <v>1.7999999999999998</v>
      </c>
      <c r="BL35" s="2" t="s">
        <v>1415</v>
      </c>
      <c r="BM35" s="9" t="s">
        <v>1330</v>
      </c>
      <c r="BN35" s="9">
        <v>1</v>
      </c>
      <c r="BO35" s="9" t="s">
        <v>1348</v>
      </c>
      <c r="BP35" s="2">
        <f t="shared" si="108"/>
        <v>3</v>
      </c>
      <c r="BQ35" s="9" t="s">
        <v>1322</v>
      </c>
      <c r="BR35" s="2">
        <f t="shared" si="109"/>
        <v>3</v>
      </c>
      <c r="BS35" s="9" t="s">
        <v>1368</v>
      </c>
      <c r="BT35" s="2">
        <f t="shared" si="110"/>
        <v>3</v>
      </c>
      <c r="BU35" s="9" t="s">
        <v>93</v>
      </c>
      <c r="BV35" s="2">
        <f t="shared" si="111"/>
        <v>3</v>
      </c>
      <c r="BW35" s="9" t="s">
        <v>1307</v>
      </c>
      <c r="BX35" s="2">
        <f t="shared" si="112"/>
        <v>3</v>
      </c>
      <c r="BY35" s="9" t="s">
        <v>1330</v>
      </c>
      <c r="BZ35" s="2">
        <f t="shared" si="113"/>
        <v>3</v>
      </c>
      <c r="CA35" s="9" t="s">
        <v>1415</v>
      </c>
      <c r="CB35" s="9" t="s">
        <v>1330</v>
      </c>
      <c r="CC35" s="9">
        <v>1</v>
      </c>
      <c r="CD35" s="9" t="s">
        <v>1348</v>
      </c>
      <c r="CE35" s="2">
        <f t="shared" si="114"/>
        <v>3</v>
      </c>
      <c r="CF35" s="9" t="s">
        <v>1322</v>
      </c>
      <c r="CG35" s="2">
        <f t="shared" si="115"/>
        <v>3</v>
      </c>
      <c r="CH35" s="9" t="s">
        <v>1368</v>
      </c>
      <c r="CI35" s="2">
        <f t="shared" si="116"/>
        <v>3</v>
      </c>
      <c r="CJ35" s="9" t="s">
        <v>93</v>
      </c>
      <c r="CK35" s="2">
        <f t="shared" si="117"/>
        <v>3</v>
      </c>
      <c r="CL35" s="9" t="s">
        <v>1307</v>
      </c>
      <c r="CM35" s="2">
        <f t="shared" si="118"/>
        <v>3</v>
      </c>
      <c r="CN35" s="9" t="s">
        <v>1330</v>
      </c>
      <c r="CO35" s="2">
        <f t="shared" si="119"/>
        <v>3</v>
      </c>
    </row>
    <row r="36" spans="1:93" ht="15" x14ac:dyDescent="0.2">
      <c r="A36" s="8" t="s">
        <v>1417</v>
      </c>
      <c r="B36" s="8" t="s">
        <v>1418</v>
      </c>
      <c r="C36" s="2" t="s">
        <v>1329</v>
      </c>
      <c r="D36" s="9" t="s">
        <v>1414</v>
      </c>
      <c r="E36" s="9" t="s">
        <v>1330</v>
      </c>
      <c r="F36" s="9">
        <v>1</v>
      </c>
      <c r="G36" s="9" t="s">
        <v>1348</v>
      </c>
      <c r="H36" s="10">
        <f t="shared" si="120"/>
        <v>1.2000000000000002</v>
      </c>
      <c r="I36" s="9" t="s">
        <v>1322</v>
      </c>
      <c r="J36" s="10">
        <f t="shared" si="121"/>
        <v>1.2000000000000002</v>
      </c>
      <c r="K36" s="9" t="s">
        <v>135</v>
      </c>
      <c r="L36" s="10">
        <f t="shared" si="86"/>
        <v>1.2000000000000002</v>
      </c>
      <c r="M36" s="9" t="s">
        <v>1358</v>
      </c>
      <c r="N36" s="10">
        <f t="shared" si="87"/>
        <v>1.2000000000000002</v>
      </c>
      <c r="O36" s="9" t="s">
        <v>1307</v>
      </c>
      <c r="P36" s="10">
        <f t="shared" si="88"/>
        <v>1.2000000000000002</v>
      </c>
      <c r="Q36" s="2" t="s">
        <v>1330</v>
      </c>
      <c r="R36" s="10">
        <f t="shared" si="89"/>
        <v>1.2000000000000002</v>
      </c>
      <c r="S36" s="9" t="s">
        <v>1415</v>
      </c>
      <c r="T36" s="9" t="s">
        <v>1330</v>
      </c>
      <c r="U36" s="9">
        <v>1</v>
      </c>
      <c r="V36" s="9" t="s">
        <v>1348</v>
      </c>
      <c r="W36" s="10">
        <f t="shared" si="90"/>
        <v>1.2000000000000002</v>
      </c>
      <c r="X36" s="9" t="s">
        <v>1322</v>
      </c>
      <c r="Y36" s="10">
        <f t="shared" si="91"/>
        <v>1.2000000000000002</v>
      </c>
      <c r="Z36" s="9" t="s">
        <v>1320</v>
      </c>
      <c r="AA36" s="10">
        <f t="shared" si="92"/>
        <v>1.2000000000000002</v>
      </c>
      <c r="AB36" s="9" t="s">
        <v>1358</v>
      </c>
      <c r="AC36" s="10">
        <f t="shared" si="93"/>
        <v>1.2000000000000002</v>
      </c>
      <c r="AD36" s="9" t="s">
        <v>1307</v>
      </c>
      <c r="AE36" s="10">
        <f t="shared" si="94"/>
        <v>1.2000000000000002</v>
      </c>
      <c r="AF36" s="9" t="s">
        <v>1330</v>
      </c>
      <c r="AG36" s="10">
        <f t="shared" si="95"/>
        <v>1.2000000000000002</v>
      </c>
      <c r="AH36" s="2" t="s">
        <v>1415</v>
      </c>
      <c r="AI36" s="9" t="s">
        <v>1330</v>
      </c>
      <c r="AJ36" s="9">
        <v>1</v>
      </c>
      <c r="AK36" s="9" t="s">
        <v>1348</v>
      </c>
      <c r="AL36" s="10">
        <f t="shared" si="96"/>
        <v>1.7999999999999998</v>
      </c>
      <c r="AM36" s="9" t="s">
        <v>1322</v>
      </c>
      <c r="AN36" s="10">
        <f t="shared" si="97"/>
        <v>1.7999999999999998</v>
      </c>
      <c r="AO36" s="9" t="s">
        <v>1416</v>
      </c>
      <c r="AP36" s="10">
        <f t="shared" si="98"/>
        <v>1.7999999999999998</v>
      </c>
      <c r="AQ36" s="9" t="s">
        <v>93</v>
      </c>
      <c r="AR36" s="10">
        <f t="shared" si="99"/>
        <v>1.7999999999999998</v>
      </c>
      <c r="AS36" s="9" t="s">
        <v>1307</v>
      </c>
      <c r="AT36" s="10">
        <f t="shared" si="100"/>
        <v>1.7999999999999998</v>
      </c>
      <c r="AU36" s="9" t="s">
        <v>1330</v>
      </c>
      <c r="AV36" s="10">
        <f t="shared" si="101"/>
        <v>1.7999999999999998</v>
      </c>
      <c r="AW36" s="9" t="s">
        <v>1415</v>
      </c>
      <c r="AX36" s="9" t="s">
        <v>1330</v>
      </c>
      <c r="AY36" s="9">
        <v>1</v>
      </c>
      <c r="AZ36" s="9" t="s">
        <v>1348</v>
      </c>
      <c r="BA36" s="10">
        <f t="shared" si="102"/>
        <v>1.7999999999999998</v>
      </c>
      <c r="BB36" s="9" t="s">
        <v>1322</v>
      </c>
      <c r="BC36" s="10">
        <f t="shared" si="103"/>
        <v>1.7999999999999998</v>
      </c>
      <c r="BD36" s="9" t="s">
        <v>1416</v>
      </c>
      <c r="BE36" s="10">
        <f t="shared" si="104"/>
        <v>1.7999999999999998</v>
      </c>
      <c r="BF36" s="9" t="s">
        <v>93</v>
      </c>
      <c r="BG36" s="10">
        <f t="shared" si="105"/>
        <v>1.7999999999999998</v>
      </c>
      <c r="BH36" s="9" t="s">
        <v>1307</v>
      </c>
      <c r="BI36" s="10">
        <f t="shared" si="106"/>
        <v>1.7999999999999998</v>
      </c>
      <c r="BJ36" s="9" t="s">
        <v>1330</v>
      </c>
      <c r="BK36" s="10">
        <f t="shared" si="107"/>
        <v>1.7999999999999998</v>
      </c>
      <c r="BL36" s="2" t="s">
        <v>1415</v>
      </c>
      <c r="BM36" s="9" t="s">
        <v>1330</v>
      </c>
      <c r="BN36" s="9">
        <v>1</v>
      </c>
      <c r="BO36" s="9" t="s">
        <v>1348</v>
      </c>
      <c r="BP36" s="2">
        <f t="shared" si="108"/>
        <v>3</v>
      </c>
      <c r="BQ36" s="9" t="s">
        <v>1322</v>
      </c>
      <c r="BR36" s="2">
        <f t="shared" si="109"/>
        <v>3</v>
      </c>
      <c r="BS36" s="9" t="s">
        <v>1368</v>
      </c>
      <c r="BT36" s="2">
        <f t="shared" si="110"/>
        <v>3</v>
      </c>
      <c r="BU36" s="9" t="s">
        <v>93</v>
      </c>
      <c r="BV36" s="2">
        <f t="shared" si="111"/>
        <v>3</v>
      </c>
      <c r="BW36" s="9" t="s">
        <v>1307</v>
      </c>
      <c r="BX36" s="2">
        <f t="shared" si="112"/>
        <v>3</v>
      </c>
      <c r="BY36" s="9" t="s">
        <v>1330</v>
      </c>
      <c r="BZ36" s="2">
        <f t="shared" si="113"/>
        <v>3</v>
      </c>
      <c r="CA36" s="9" t="s">
        <v>1415</v>
      </c>
      <c r="CB36" s="9" t="s">
        <v>1330</v>
      </c>
      <c r="CC36" s="9">
        <v>1</v>
      </c>
      <c r="CD36" s="9" t="s">
        <v>1348</v>
      </c>
      <c r="CE36" s="2">
        <f t="shared" si="114"/>
        <v>3</v>
      </c>
      <c r="CF36" s="9" t="s">
        <v>1322</v>
      </c>
      <c r="CG36" s="2">
        <f t="shared" si="115"/>
        <v>3</v>
      </c>
      <c r="CH36" s="9" t="s">
        <v>1368</v>
      </c>
      <c r="CI36" s="2">
        <f t="shared" si="116"/>
        <v>3</v>
      </c>
      <c r="CJ36" s="9" t="s">
        <v>93</v>
      </c>
      <c r="CK36" s="2">
        <f t="shared" si="117"/>
        <v>3</v>
      </c>
      <c r="CL36" s="9" t="s">
        <v>1307</v>
      </c>
      <c r="CM36" s="2">
        <f t="shared" si="118"/>
        <v>3</v>
      </c>
      <c r="CN36" s="9" t="s">
        <v>1330</v>
      </c>
      <c r="CO36" s="2">
        <f t="shared" si="119"/>
        <v>3</v>
      </c>
    </row>
    <row r="37" spans="1:93" ht="15" x14ac:dyDescent="0.2">
      <c r="A37" s="8" t="s">
        <v>1419</v>
      </c>
      <c r="B37" s="8" t="s">
        <v>1420</v>
      </c>
      <c r="C37" s="2" t="s">
        <v>1329</v>
      </c>
      <c r="D37" s="9" t="s">
        <v>1414</v>
      </c>
      <c r="E37" s="9" t="s">
        <v>1330</v>
      </c>
      <c r="F37" s="9">
        <v>1</v>
      </c>
      <c r="G37" s="9" t="s">
        <v>1348</v>
      </c>
      <c r="H37" s="10">
        <f t="shared" si="120"/>
        <v>1.2000000000000002</v>
      </c>
      <c r="I37" s="9" t="s">
        <v>1322</v>
      </c>
      <c r="J37" s="10">
        <f t="shared" si="121"/>
        <v>1.2000000000000002</v>
      </c>
      <c r="K37" s="9" t="s">
        <v>135</v>
      </c>
      <c r="L37" s="10">
        <f t="shared" si="86"/>
        <v>1.2000000000000002</v>
      </c>
      <c r="M37" s="9" t="s">
        <v>1358</v>
      </c>
      <c r="N37" s="10">
        <f t="shared" si="87"/>
        <v>1.2000000000000002</v>
      </c>
      <c r="O37" s="9" t="s">
        <v>1307</v>
      </c>
      <c r="P37" s="10">
        <f t="shared" si="88"/>
        <v>1.2000000000000002</v>
      </c>
      <c r="Q37" s="2" t="s">
        <v>1330</v>
      </c>
      <c r="R37" s="10">
        <f t="shared" si="89"/>
        <v>1.2000000000000002</v>
      </c>
      <c r="S37" s="9" t="s">
        <v>1415</v>
      </c>
      <c r="T37" s="9" t="s">
        <v>1330</v>
      </c>
      <c r="U37" s="9">
        <v>1</v>
      </c>
      <c r="V37" s="9" t="s">
        <v>1348</v>
      </c>
      <c r="W37" s="10">
        <f t="shared" si="90"/>
        <v>1.2000000000000002</v>
      </c>
      <c r="X37" s="9" t="s">
        <v>1322</v>
      </c>
      <c r="Y37" s="10">
        <f t="shared" si="91"/>
        <v>1.2000000000000002</v>
      </c>
      <c r="Z37" s="9" t="s">
        <v>1320</v>
      </c>
      <c r="AA37" s="10">
        <f t="shared" si="92"/>
        <v>1.2000000000000002</v>
      </c>
      <c r="AB37" s="9" t="s">
        <v>1358</v>
      </c>
      <c r="AC37" s="10">
        <f t="shared" si="93"/>
        <v>1.2000000000000002</v>
      </c>
      <c r="AD37" s="9" t="s">
        <v>1307</v>
      </c>
      <c r="AE37" s="10">
        <f t="shared" si="94"/>
        <v>1.2000000000000002</v>
      </c>
      <c r="AF37" s="9" t="s">
        <v>1330</v>
      </c>
      <c r="AG37" s="10">
        <f t="shared" si="95"/>
        <v>1.2000000000000002</v>
      </c>
      <c r="AH37" s="2" t="s">
        <v>1415</v>
      </c>
      <c r="AI37" s="9" t="s">
        <v>1330</v>
      </c>
      <c r="AJ37" s="9">
        <v>1</v>
      </c>
      <c r="AK37" s="9" t="s">
        <v>1348</v>
      </c>
      <c r="AL37" s="10">
        <f t="shared" si="96"/>
        <v>1.7999999999999998</v>
      </c>
      <c r="AM37" s="9" t="s">
        <v>1322</v>
      </c>
      <c r="AN37" s="10">
        <f t="shared" si="97"/>
        <v>1.7999999999999998</v>
      </c>
      <c r="AO37" s="9" t="s">
        <v>1416</v>
      </c>
      <c r="AP37" s="10">
        <f t="shared" si="98"/>
        <v>1.7999999999999998</v>
      </c>
      <c r="AQ37" s="9" t="s">
        <v>93</v>
      </c>
      <c r="AR37" s="10">
        <f t="shared" si="99"/>
        <v>1.7999999999999998</v>
      </c>
      <c r="AS37" s="9" t="s">
        <v>1307</v>
      </c>
      <c r="AT37" s="10">
        <f t="shared" si="100"/>
        <v>1.7999999999999998</v>
      </c>
      <c r="AU37" s="9" t="s">
        <v>1330</v>
      </c>
      <c r="AV37" s="10">
        <f t="shared" si="101"/>
        <v>1.7999999999999998</v>
      </c>
      <c r="AW37" s="9" t="s">
        <v>1415</v>
      </c>
      <c r="AX37" s="9" t="s">
        <v>1330</v>
      </c>
      <c r="AY37" s="9">
        <v>1</v>
      </c>
      <c r="AZ37" s="9" t="s">
        <v>1348</v>
      </c>
      <c r="BA37" s="10">
        <f t="shared" si="102"/>
        <v>1.7999999999999998</v>
      </c>
      <c r="BB37" s="9" t="s">
        <v>1322</v>
      </c>
      <c r="BC37" s="10">
        <f t="shared" si="103"/>
        <v>1.7999999999999998</v>
      </c>
      <c r="BD37" s="9" t="s">
        <v>1416</v>
      </c>
      <c r="BE37" s="10">
        <f t="shared" si="104"/>
        <v>1.7999999999999998</v>
      </c>
      <c r="BF37" s="9" t="s">
        <v>93</v>
      </c>
      <c r="BG37" s="10">
        <f t="shared" si="105"/>
        <v>1.7999999999999998</v>
      </c>
      <c r="BH37" s="9" t="s">
        <v>1307</v>
      </c>
      <c r="BI37" s="10">
        <f t="shared" si="106"/>
        <v>1.7999999999999998</v>
      </c>
      <c r="BJ37" s="9" t="s">
        <v>1330</v>
      </c>
      <c r="BK37" s="10">
        <f t="shared" si="107"/>
        <v>1.7999999999999998</v>
      </c>
      <c r="BL37" s="2" t="s">
        <v>1415</v>
      </c>
      <c r="BM37" s="9" t="s">
        <v>1330</v>
      </c>
      <c r="BN37" s="9">
        <v>1</v>
      </c>
      <c r="BO37" s="9" t="s">
        <v>1348</v>
      </c>
      <c r="BP37" s="2">
        <f t="shared" si="108"/>
        <v>3</v>
      </c>
      <c r="BQ37" s="9" t="s">
        <v>1322</v>
      </c>
      <c r="BR37" s="2">
        <f t="shared" si="109"/>
        <v>3</v>
      </c>
      <c r="BS37" s="9" t="s">
        <v>1368</v>
      </c>
      <c r="BT37" s="2">
        <f t="shared" si="110"/>
        <v>3</v>
      </c>
      <c r="BU37" s="9" t="s">
        <v>93</v>
      </c>
      <c r="BV37" s="2">
        <f t="shared" si="111"/>
        <v>3</v>
      </c>
      <c r="BW37" s="9" t="s">
        <v>1307</v>
      </c>
      <c r="BX37" s="2">
        <f t="shared" si="112"/>
        <v>3</v>
      </c>
      <c r="BY37" s="9" t="s">
        <v>1330</v>
      </c>
      <c r="BZ37" s="2">
        <f t="shared" si="113"/>
        <v>3</v>
      </c>
      <c r="CA37" s="9" t="s">
        <v>1415</v>
      </c>
      <c r="CB37" s="9" t="s">
        <v>1330</v>
      </c>
      <c r="CC37" s="9">
        <v>1</v>
      </c>
      <c r="CD37" s="9" t="s">
        <v>1348</v>
      </c>
      <c r="CE37" s="2">
        <f t="shared" si="114"/>
        <v>3</v>
      </c>
      <c r="CF37" s="9" t="s">
        <v>1322</v>
      </c>
      <c r="CG37" s="2">
        <f t="shared" si="115"/>
        <v>3</v>
      </c>
      <c r="CH37" s="9" t="s">
        <v>1368</v>
      </c>
      <c r="CI37" s="2">
        <f t="shared" si="116"/>
        <v>3</v>
      </c>
      <c r="CJ37" s="9" t="s">
        <v>93</v>
      </c>
      <c r="CK37" s="2">
        <f t="shared" si="117"/>
        <v>3</v>
      </c>
      <c r="CL37" s="9" t="s">
        <v>1307</v>
      </c>
      <c r="CM37" s="2">
        <f t="shared" si="118"/>
        <v>3</v>
      </c>
      <c r="CN37" s="9" t="s">
        <v>1330</v>
      </c>
      <c r="CO37" s="2">
        <f t="shared" si="119"/>
        <v>3</v>
      </c>
    </row>
    <row r="38" spans="1:93" ht="15" x14ac:dyDescent="0.2">
      <c r="A38" s="8" t="s">
        <v>1421</v>
      </c>
      <c r="B38" s="8" t="s">
        <v>1422</v>
      </c>
      <c r="C38" s="2" t="s">
        <v>1329</v>
      </c>
      <c r="D38" s="9" t="s">
        <v>1423</v>
      </c>
      <c r="E38" s="9" t="s">
        <v>1317</v>
      </c>
      <c r="F38" s="9">
        <v>1</v>
      </c>
      <c r="G38" s="9" t="s">
        <v>1365</v>
      </c>
      <c r="H38" s="10">
        <f t="shared" si="120"/>
        <v>1.2000000000000002</v>
      </c>
      <c r="I38" s="9" t="s">
        <v>1364</v>
      </c>
      <c r="J38" s="10">
        <f t="shared" si="121"/>
        <v>1.2000000000000002</v>
      </c>
      <c r="K38" s="9" t="s">
        <v>1320</v>
      </c>
      <c r="L38" s="10">
        <f t="shared" si="86"/>
        <v>1.2000000000000002</v>
      </c>
      <c r="M38" s="2" t="s">
        <v>124</v>
      </c>
      <c r="N38" s="10">
        <f t="shared" si="87"/>
        <v>1.2000000000000002</v>
      </c>
      <c r="O38" s="9" t="s">
        <v>98</v>
      </c>
      <c r="P38" s="10">
        <f t="shared" si="88"/>
        <v>1.2000000000000002</v>
      </c>
      <c r="Q38" s="2" t="s">
        <v>103</v>
      </c>
      <c r="R38" s="10">
        <f t="shared" si="89"/>
        <v>1.2000000000000002</v>
      </c>
      <c r="S38" s="9" t="s">
        <v>1424</v>
      </c>
      <c r="T38" s="9" t="s">
        <v>1317</v>
      </c>
      <c r="U38" s="9">
        <v>1</v>
      </c>
      <c r="V38" s="9" t="s">
        <v>1365</v>
      </c>
      <c r="W38" s="10">
        <f t="shared" si="90"/>
        <v>1.2000000000000002</v>
      </c>
      <c r="X38" s="9" t="s">
        <v>1364</v>
      </c>
      <c r="Y38" s="10">
        <f t="shared" si="91"/>
        <v>1.2000000000000002</v>
      </c>
      <c r="Z38" s="9" t="s">
        <v>1320</v>
      </c>
      <c r="AA38" s="10">
        <f t="shared" si="92"/>
        <v>1.2000000000000002</v>
      </c>
      <c r="AB38" s="9" t="s">
        <v>124</v>
      </c>
      <c r="AC38" s="10">
        <f t="shared" si="93"/>
        <v>1.2000000000000002</v>
      </c>
      <c r="AD38" s="9" t="s">
        <v>1317</v>
      </c>
      <c r="AE38" s="10">
        <f t="shared" si="94"/>
        <v>1.2000000000000002</v>
      </c>
      <c r="AF38" s="9" t="s">
        <v>103</v>
      </c>
      <c r="AG38" s="10">
        <f t="shared" si="95"/>
        <v>1.2000000000000002</v>
      </c>
      <c r="AH38" s="9" t="s">
        <v>1424</v>
      </c>
      <c r="AI38" s="9" t="s">
        <v>1317</v>
      </c>
      <c r="AJ38" s="9">
        <v>1</v>
      </c>
      <c r="AK38" s="9" t="s">
        <v>1365</v>
      </c>
      <c r="AL38" s="10">
        <f t="shared" si="96"/>
        <v>1.7999999999999998</v>
      </c>
      <c r="AM38" s="9" t="s">
        <v>1364</v>
      </c>
      <c r="AN38" s="10">
        <f t="shared" si="97"/>
        <v>1.7999999999999998</v>
      </c>
      <c r="AO38" s="9" t="s">
        <v>1320</v>
      </c>
      <c r="AP38" s="10">
        <f t="shared" si="98"/>
        <v>1.7999999999999998</v>
      </c>
      <c r="AQ38" s="9" t="s">
        <v>124</v>
      </c>
      <c r="AR38" s="10">
        <f t="shared" si="99"/>
        <v>1.7999999999999998</v>
      </c>
      <c r="AS38" s="9" t="s">
        <v>1317</v>
      </c>
      <c r="AT38" s="10">
        <f t="shared" si="100"/>
        <v>1.7999999999999998</v>
      </c>
      <c r="AU38" s="9" t="s">
        <v>103</v>
      </c>
      <c r="AV38" s="10">
        <f t="shared" si="101"/>
        <v>1.7999999999999998</v>
      </c>
      <c r="AW38" s="9" t="s">
        <v>1424</v>
      </c>
      <c r="AX38" s="9" t="s">
        <v>1317</v>
      </c>
      <c r="AY38" s="9">
        <v>1</v>
      </c>
      <c r="AZ38" s="9" t="s">
        <v>1348</v>
      </c>
      <c r="BA38" s="10">
        <f t="shared" si="102"/>
        <v>1.7999999999999998</v>
      </c>
      <c r="BB38" s="9" t="s">
        <v>1364</v>
      </c>
      <c r="BC38" s="10">
        <f t="shared" si="103"/>
        <v>1.7999999999999998</v>
      </c>
      <c r="BD38" s="9" t="s">
        <v>1320</v>
      </c>
      <c r="BE38" s="10">
        <f t="shared" si="104"/>
        <v>1.7999999999999998</v>
      </c>
      <c r="BF38" s="9" t="s">
        <v>124</v>
      </c>
      <c r="BG38" s="10">
        <f t="shared" si="105"/>
        <v>1.7999999999999998</v>
      </c>
      <c r="BH38" s="9" t="s">
        <v>1317</v>
      </c>
      <c r="BI38" s="10">
        <f t="shared" si="106"/>
        <v>1.7999999999999998</v>
      </c>
      <c r="BJ38" s="9" t="s">
        <v>112</v>
      </c>
      <c r="BK38" s="10">
        <f t="shared" si="107"/>
        <v>1.7999999999999998</v>
      </c>
      <c r="BL38" s="9" t="s">
        <v>1424</v>
      </c>
      <c r="BM38" s="9" t="s">
        <v>1317</v>
      </c>
      <c r="BN38" s="9">
        <v>1</v>
      </c>
      <c r="BO38" s="9" t="s">
        <v>74</v>
      </c>
      <c r="BP38" s="2">
        <f t="shared" si="108"/>
        <v>3</v>
      </c>
      <c r="BQ38" s="9" t="s">
        <v>1364</v>
      </c>
      <c r="BR38" s="2">
        <f t="shared" si="109"/>
        <v>3</v>
      </c>
      <c r="BS38" s="9" t="s">
        <v>1320</v>
      </c>
      <c r="BT38" s="2">
        <f t="shared" si="110"/>
        <v>3</v>
      </c>
      <c r="BU38" s="9" t="s">
        <v>1398</v>
      </c>
      <c r="BV38" s="2">
        <f t="shared" si="111"/>
        <v>3</v>
      </c>
      <c r="BW38" s="9" t="s">
        <v>1317</v>
      </c>
      <c r="BX38" s="2">
        <f t="shared" si="112"/>
        <v>3</v>
      </c>
      <c r="BY38" s="9" t="s">
        <v>112</v>
      </c>
      <c r="BZ38" s="2">
        <f t="shared" si="113"/>
        <v>3</v>
      </c>
      <c r="CA38" s="9" t="s">
        <v>1424</v>
      </c>
      <c r="CB38" s="9" t="s">
        <v>1317</v>
      </c>
      <c r="CC38" s="9">
        <v>1</v>
      </c>
      <c r="CD38" s="9" t="s">
        <v>1365</v>
      </c>
      <c r="CE38" s="2">
        <f t="shared" si="114"/>
        <v>3</v>
      </c>
      <c r="CF38" s="9" t="s">
        <v>1364</v>
      </c>
      <c r="CG38" s="2">
        <f t="shared" si="115"/>
        <v>3</v>
      </c>
      <c r="CH38" s="9" t="s">
        <v>1320</v>
      </c>
      <c r="CI38" s="2">
        <f t="shared" si="116"/>
        <v>3</v>
      </c>
      <c r="CJ38" s="9" t="s">
        <v>1398</v>
      </c>
      <c r="CK38" s="2">
        <f t="shared" si="117"/>
        <v>3</v>
      </c>
      <c r="CL38" s="9" t="s">
        <v>1317</v>
      </c>
      <c r="CM38" s="2">
        <f t="shared" si="118"/>
        <v>3</v>
      </c>
      <c r="CN38" s="9" t="s">
        <v>112</v>
      </c>
      <c r="CO38" s="2">
        <f t="shared" si="119"/>
        <v>3</v>
      </c>
    </row>
    <row r="39" spans="1:93" ht="15" x14ac:dyDescent="0.2">
      <c r="A39" s="8" t="s">
        <v>1425</v>
      </c>
      <c r="B39" s="8" t="s">
        <v>1426</v>
      </c>
      <c r="C39" s="2" t="s">
        <v>1329</v>
      </c>
      <c r="D39" s="9" t="s">
        <v>1414</v>
      </c>
      <c r="E39" s="9" t="s">
        <v>1330</v>
      </c>
      <c r="F39" s="9">
        <v>1</v>
      </c>
      <c r="G39" s="9" t="s">
        <v>1348</v>
      </c>
      <c r="H39" s="10">
        <f t="shared" si="120"/>
        <v>1.2000000000000002</v>
      </c>
      <c r="I39" s="9" t="s">
        <v>1322</v>
      </c>
      <c r="J39" s="10">
        <f t="shared" si="121"/>
        <v>1.2000000000000002</v>
      </c>
      <c r="K39" s="9" t="s">
        <v>135</v>
      </c>
      <c r="L39" s="10">
        <f t="shared" si="86"/>
        <v>1.2000000000000002</v>
      </c>
      <c r="M39" s="9" t="s">
        <v>1358</v>
      </c>
      <c r="N39" s="10">
        <f t="shared" si="87"/>
        <v>1.2000000000000002</v>
      </c>
      <c r="O39" s="9" t="s">
        <v>1307</v>
      </c>
      <c r="P39" s="10">
        <f t="shared" si="88"/>
        <v>1.2000000000000002</v>
      </c>
      <c r="Q39" s="9" t="s">
        <v>1330</v>
      </c>
      <c r="R39" s="10">
        <f t="shared" si="89"/>
        <v>1.2000000000000002</v>
      </c>
      <c r="S39" s="9" t="s">
        <v>1415</v>
      </c>
      <c r="T39" s="9" t="s">
        <v>1330</v>
      </c>
      <c r="U39" s="9">
        <v>1</v>
      </c>
      <c r="V39" s="9" t="s">
        <v>1348</v>
      </c>
      <c r="W39" s="10">
        <f t="shared" si="90"/>
        <v>1.2000000000000002</v>
      </c>
      <c r="X39" s="9" t="s">
        <v>1322</v>
      </c>
      <c r="Y39" s="10">
        <f t="shared" si="91"/>
        <v>1.2000000000000002</v>
      </c>
      <c r="Z39" s="9" t="s">
        <v>1320</v>
      </c>
      <c r="AA39" s="10">
        <f t="shared" si="92"/>
        <v>1.2000000000000002</v>
      </c>
      <c r="AB39" s="9" t="s">
        <v>1358</v>
      </c>
      <c r="AC39" s="10">
        <f t="shared" si="93"/>
        <v>1.2000000000000002</v>
      </c>
      <c r="AD39" s="9" t="s">
        <v>1307</v>
      </c>
      <c r="AE39" s="10">
        <f t="shared" si="94"/>
        <v>1.2000000000000002</v>
      </c>
      <c r="AF39" s="9" t="s">
        <v>1330</v>
      </c>
      <c r="AG39" s="10">
        <f t="shared" si="95"/>
        <v>1.2000000000000002</v>
      </c>
      <c r="AH39" s="9" t="s">
        <v>1415</v>
      </c>
      <c r="AI39" s="9" t="s">
        <v>1330</v>
      </c>
      <c r="AJ39" s="9">
        <v>1</v>
      </c>
      <c r="AK39" s="9" t="s">
        <v>1348</v>
      </c>
      <c r="AL39" s="10">
        <f t="shared" si="96"/>
        <v>1.7999999999999998</v>
      </c>
      <c r="AM39" s="9" t="s">
        <v>1322</v>
      </c>
      <c r="AN39" s="10">
        <f t="shared" si="97"/>
        <v>1.7999999999999998</v>
      </c>
      <c r="AO39" s="9" t="s">
        <v>1416</v>
      </c>
      <c r="AP39" s="10">
        <f t="shared" si="98"/>
        <v>1.7999999999999998</v>
      </c>
      <c r="AQ39" s="9" t="s">
        <v>93</v>
      </c>
      <c r="AR39" s="10">
        <f t="shared" si="99"/>
        <v>1.7999999999999998</v>
      </c>
      <c r="AS39" s="9" t="s">
        <v>1307</v>
      </c>
      <c r="AT39" s="10">
        <f t="shared" si="100"/>
        <v>1.7999999999999998</v>
      </c>
      <c r="AU39" s="9" t="s">
        <v>1330</v>
      </c>
      <c r="AV39" s="10">
        <f t="shared" si="101"/>
        <v>1.7999999999999998</v>
      </c>
      <c r="AW39" s="9" t="s">
        <v>1415</v>
      </c>
      <c r="AX39" s="9" t="s">
        <v>1330</v>
      </c>
      <c r="AY39" s="9">
        <v>1</v>
      </c>
      <c r="AZ39" s="9" t="s">
        <v>1348</v>
      </c>
      <c r="BA39" s="10">
        <f t="shared" si="102"/>
        <v>1.7999999999999998</v>
      </c>
      <c r="BB39" s="9" t="s">
        <v>1322</v>
      </c>
      <c r="BC39" s="10">
        <f t="shared" si="103"/>
        <v>1.7999999999999998</v>
      </c>
      <c r="BD39" s="9" t="s">
        <v>1416</v>
      </c>
      <c r="BE39" s="10">
        <f t="shared" si="104"/>
        <v>1.7999999999999998</v>
      </c>
      <c r="BF39" s="9" t="s">
        <v>93</v>
      </c>
      <c r="BG39" s="10">
        <f t="shared" si="105"/>
        <v>1.7999999999999998</v>
      </c>
      <c r="BH39" s="9" t="s">
        <v>1307</v>
      </c>
      <c r="BI39" s="10">
        <f t="shared" si="106"/>
        <v>1.7999999999999998</v>
      </c>
      <c r="BJ39" s="9" t="s">
        <v>1330</v>
      </c>
      <c r="BK39" s="10">
        <f t="shared" si="107"/>
        <v>1.7999999999999998</v>
      </c>
      <c r="BL39" s="9" t="s">
        <v>1415</v>
      </c>
      <c r="BM39" s="9" t="s">
        <v>1330</v>
      </c>
      <c r="BN39" s="9">
        <v>1</v>
      </c>
      <c r="BO39" s="9" t="s">
        <v>1348</v>
      </c>
      <c r="BP39" s="2">
        <f t="shared" si="108"/>
        <v>3</v>
      </c>
      <c r="BQ39" s="9" t="s">
        <v>1322</v>
      </c>
      <c r="BR39" s="2">
        <f t="shared" si="109"/>
        <v>3</v>
      </c>
      <c r="BS39" s="9" t="s">
        <v>1368</v>
      </c>
      <c r="BT39" s="2">
        <f t="shared" si="110"/>
        <v>3</v>
      </c>
      <c r="BU39" s="9" t="s">
        <v>93</v>
      </c>
      <c r="BV39" s="2">
        <f t="shared" si="111"/>
        <v>3</v>
      </c>
      <c r="BW39" s="9" t="s">
        <v>1307</v>
      </c>
      <c r="BX39" s="2">
        <f t="shared" si="112"/>
        <v>3</v>
      </c>
      <c r="BY39" s="9" t="s">
        <v>1330</v>
      </c>
      <c r="BZ39" s="2">
        <f t="shared" si="113"/>
        <v>3</v>
      </c>
      <c r="CA39" s="9" t="s">
        <v>1415</v>
      </c>
      <c r="CB39" s="9" t="s">
        <v>1330</v>
      </c>
      <c r="CC39" s="9">
        <v>1</v>
      </c>
      <c r="CD39" s="9" t="s">
        <v>1348</v>
      </c>
      <c r="CE39" s="2">
        <f t="shared" si="114"/>
        <v>3</v>
      </c>
      <c r="CF39" s="9" t="s">
        <v>1322</v>
      </c>
      <c r="CG39" s="2">
        <f t="shared" si="115"/>
        <v>3</v>
      </c>
      <c r="CH39" s="9" t="s">
        <v>1368</v>
      </c>
      <c r="CI39" s="2">
        <f t="shared" si="116"/>
        <v>3</v>
      </c>
      <c r="CJ39" s="9" t="s">
        <v>93</v>
      </c>
      <c r="CK39" s="2">
        <f t="shared" si="117"/>
        <v>3</v>
      </c>
      <c r="CL39" s="9" t="s">
        <v>1307</v>
      </c>
      <c r="CM39" s="2">
        <f t="shared" si="118"/>
        <v>3</v>
      </c>
      <c r="CN39" s="9" t="s">
        <v>1330</v>
      </c>
      <c r="CO39" s="2">
        <f t="shared" si="119"/>
        <v>3</v>
      </c>
    </row>
    <row r="40" spans="1:93" x14ac:dyDescent="0.15">
      <c r="E40" s="1" t="s">
        <v>1275</v>
      </c>
      <c r="F40" s="1" t="s">
        <v>1427</v>
      </c>
      <c r="G40" t="s">
        <v>56</v>
      </c>
      <c r="H40" t="s">
        <v>1427</v>
      </c>
      <c r="I40" t="s">
        <v>56</v>
      </c>
      <c r="J40" t="s">
        <v>1427</v>
      </c>
      <c r="K40" s="1" t="s">
        <v>1275</v>
      </c>
      <c r="L40" s="1" t="s">
        <v>1427</v>
      </c>
      <c r="M40" s="1" t="s">
        <v>1275</v>
      </c>
      <c r="N40" s="1" t="s">
        <v>1427</v>
      </c>
      <c r="O40" s="1" t="s">
        <v>1275</v>
      </c>
      <c r="P40" s="1" t="s">
        <v>1427</v>
      </c>
      <c r="Q40" s="1" t="s">
        <v>1275</v>
      </c>
      <c r="R40" s="1" t="s">
        <v>1427</v>
      </c>
      <c r="T40" s="1" t="s">
        <v>1275</v>
      </c>
      <c r="U40" s="1" t="s">
        <v>1427</v>
      </c>
      <c r="V40" s="1" t="s">
        <v>1275</v>
      </c>
      <c r="W40" s="1" t="s">
        <v>1427</v>
      </c>
      <c r="X40" s="1" t="s">
        <v>1275</v>
      </c>
      <c r="Y40" s="1" t="s">
        <v>1427</v>
      </c>
      <c r="Z40" s="1" t="s">
        <v>1275</v>
      </c>
      <c r="AA40" s="1" t="s">
        <v>1427</v>
      </c>
      <c r="AB40" s="1" t="s">
        <v>1275</v>
      </c>
      <c r="AC40" s="1" t="s">
        <v>1427</v>
      </c>
      <c r="AD40" s="1" t="s">
        <v>1275</v>
      </c>
      <c r="AE40" s="1" t="s">
        <v>1427</v>
      </c>
      <c r="AF40" s="1" t="s">
        <v>1275</v>
      </c>
      <c r="AG40" s="1" t="s">
        <v>1427</v>
      </c>
      <c r="AI40" s="1" t="s">
        <v>1275</v>
      </c>
      <c r="AJ40" s="1" t="s">
        <v>1427</v>
      </c>
      <c r="AK40" s="1" t="s">
        <v>1275</v>
      </c>
      <c r="AL40" s="1" t="s">
        <v>1427</v>
      </c>
      <c r="AM40" s="1" t="s">
        <v>1275</v>
      </c>
      <c r="AN40" s="1" t="s">
        <v>1427</v>
      </c>
      <c r="AO40" s="1" t="s">
        <v>1275</v>
      </c>
      <c r="AP40" s="1" t="s">
        <v>1427</v>
      </c>
      <c r="AQ40" s="1" t="s">
        <v>1275</v>
      </c>
      <c r="AR40" s="1" t="s">
        <v>1427</v>
      </c>
      <c r="AS40" s="1" t="s">
        <v>1275</v>
      </c>
      <c r="AT40" s="1" t="s">
        <v>1427</v>
      </c>
      <c r="AU40" s="1" t="s">
        <v>1275</v>
      </c>
      <c r="AV40" s="1" t="s">
        <v>1427</v>
      </c>
      <c r="AX40" s="1" t="s">
        <v>1275</v>
      </c>
      <c r="AY40" s="1" t="s">
        <v>1427</v>
      </c>
      <c r="AZ40" s="1" t="s">
        <v>1275</v>
      </c>
      <c r="BA40" s="1" t="s">
        <v>1427</v>
      </c>
      <c r="BB40" s="1" t="s">
        <v>1275</v>
      </c>
      <c r="BC40" s="1" t="s">
        <v>1427</v>
      </c>
      <c r="BD40" s="1" t="s">
        <v>1275</v>
      </c>
      <c r="BE40" s="1" t="s">
        <v>1427</v>
      </c>
      <c r="BF40" s="1" t="s">
        <v>1275</v>
      </c>
      <c r="BG40" s="1" t="s">
        <v>1427</v>
      </c>
      <c r="BH40" s="1" t="s">
        <v>1275</v>
      </c>
      <c r="BI40" s="1" t="s">
        <v>1427</v>
      </c>
      <c r="BJ40" s="1" t="s">
        <v>1275</v>
      </c>
      <c r="BK40" s="1" t="s">
        <v>1427</v>
      </c>
      <c r="BM40" s="1" t="s">
        <v>1275</v>
      </c>
      <c r="BN40" s="1" t="s">
        <v>1427</v>
      </c>
      <c r="BO40" s="1" t="s">
        <v>1275</v>
      </c>
      <c r="BP40" s="1" t="s">
        <v>1427</v>
      </c>
      <c r="BQ40" s="1" t="s">
        <v>1275</v>
      </c>
      <c r="BR40" s="1" t="s">
        <v>1427</v>
      </c>
      <c r="BS40" s="1" t="s">
        <v>1275</v>
      </c>
      <c r="BT40" s="1" t="s">
        <v>1427</v>
      </c>
      <c r="BU40" s="1" t="s">
        <v>1275</v>
      </c>
      <c r="BV40" s="1" t="s">
        <v>1427</v>
      </c>
      <c r="BW40" s="1" t="s">
        <v>1275</v>
      </c>
      <c r="BX40" s="1" t="s">
        <v>1427</v>
      </c>
      <c r="BY40" s="1" t="s">
        <v>1275</v>
      </c>
      <c r="BZ40" s="1" t="s">
        <v>1427</v>
      </c>
      <c r="CB40" s="1" t="s">
        <v>1275</v>
      </c>
      <c r="CC40" s="1" t="s">
        <v>1427</v>
      </c>
      <c r="CD40" s="1" t="s">
        <v>1275</v>
      </c>
      <c r="CE40" s="1" t="s">
        <v>1427</v>
      </c>
      <c r="CF40" s="1" t="s">
        <v>1275</v>
      </c>
      <c r="CG40" s="1" t="s">
        <v>1427</v>
      </c>
      <c r="CH40" s="1" t="s">
        <v>1275</v>
      </c>
      <c r="CI40" s="1" t="s">
        <v>1427</v>
      </c>
      <c r="CJ40" s="1" t="s">
        <v>1275</v>
      </c>
      <c r="CK40" s="1" t="s">
        <v>1427</v>
      </c>
      <c r="CL40" s="1" t="s">
        <v>1275</v>
      </c>
      <c r="CM40" s="1" t="s">
        <v>1427</v>
      </c>
      <c r="CN40" s="1" t="s">
        <v>1275</v>
      </c>
      <c r="CO40" s="1" t="s">
        <v>1427</v>
      </c>
    </row>
    <row r="41" spans="1:93" x14ac:dyDescent="0.15">
      <c r="E41" s="1" t="s">
        <v>1303</v>
      </c>
      <c r="F41" s="1">
        <v>3</v>
      </c>
      <c r="G41" t="s">
        <v>1365</v>
      </c>
      <c r="H41">
        <v>3.6</v>
      </c>
      <c r="I41" t="s">
        <v>1352</v>
      </c>
      <c r="J41">
        <v>3.6</v>
      </c>
      <c r="K41" s="1" t="s">
        <v>87</v>
      </c>
      <c r="L41" s="1">
        <v>19.8</v>
      </c>
      <c r="M41" s="1" t="s">
        <v>95</v>
      </c>
      <c r="N41" s="1">
        <v>3</v>
      </c>
      <c r="O41" s="1" t="s">
        <v>98</v>
      </c>
      <c r="P41" s="1">
        <v>1.2</v>
      </c>
      <c r="Q41" s="1" t="s">
        <v>103</v>
      </c>
      <c r="R41" s="1">
        <v>1.2</v>
      </c>
      <c r="T41" s="1" t="s">
        <v>1303</v>
      </c>
      <c r="U41" s="1">
        <v>3</v>
      </c>
      <c r="V41" s="1" t="s">
        <v>1309</v>
      </c>
      <c r="W41" s="1">
        <v>5.4</v>
      </c>
      <c r="X41" s="1" t="s">
        <v>1305</v>
      </c>
      <c r="Y41" s="1">
        <v>1.8</v>
      </c>
      <c r="Z41" s="1" t="s">
        <v>1310</v>
      </c>
      <c r="AA41" s="1">
        <v>1.8</v>
      </c>
      <c r="AB41" s="1" t="s">
        <v>95</v>
      </c>
      <c r="AC41" s="1">
        <v>1.8</v>
      </c>
      <c r="AD41" s="1" t="s">
        <v>98</v>
      </c>
      <c r="AE41" s="1">
        <v>7.2</v>
      </c>
      <c r="AF41" s="1" t="s">
        <v>122</v>
      </c>
      <c r="AG41" s="1">
        <v>2.4</v>
      </c>
      <c r="AI41" s="1" t="s">
        <v>1303</v>
      </c>
      <c r="AJ41" s="1">
        <v>3</v>
      </c>
      <c r="AK41" s="1" t="s">
        <v>75</v>
      </c>
      <c r="AL41" s="1">
        <v>12.6</v>
      </c>
      <c r="AM41" s="1" t="s">
        <v>1305</v>
      </c>
      <c r="AN41" s="1">
        <v>2.7</v>
      </c>
      <c r="AO41" s="1" t="s">
        <v>1310</v>
      </c>
      <c r="AP41" s="1">
        <v>2.7</v>
      </c>
      <c r="AQ41" s="1" t="s">
        <v>93</v>
      </c>
      <c r="AR41" s="1">
        <v>23.4</v>
      </c>
      <c r="AS41" s="1" t="s">
        <v>98</v>
      </c>
      <c r="AT41" s="1">
        <v>28.8</v>
      </c>
      <c r="AU41" s="1" t="s">
        <v>122</v>
      </c>
      <c r="AV41" s="1">
        <v>3.6</v>
      </c>
      <c r="AX41" s="1" t="s">
        <v>93</v>
      </c>
      <c r="AY41" s="1">
        <v>4</v>
      </c>
      <c r="AZ41" s="1" t="s">
        <v>75</v>
      </c>
      <c r="BA41" s="1">
        <v>12.6</v>
      </c>
      <c r="BB41" s="1" t="s">
        <v>1305</v>
      </c>
      <c r="BC41" s="1">
        <v>2.7</v>
      </c>
      <c r="BD41" s="1" t="s">
        <v>1310</v>
      </c>
      <c r="BE41" s="1">
        <v>2.7</v>
      </c>
      <c r="BF41" s="1" t="s">
        <v>93</v>
      </c>
      <c r="BG41" s="1">
        <v>21.6</v>
      </c>
      <c r="BH41" s="1" t="s">
        <v>98</v>
      </c>
      <c r="BI41" s="1">
        <v>14.4</v>
      </c>
      <c r="BJ41" s="1" t="s">
        <v>122</v>
      </c>
      <c r="BK41" s="1">
        <v>7.2</v>
      </c>
      <c r="BM41" s="1" t="s">
        <v>1303</v>
      </c>
      <c r="BN41" s="1">
        <v>3</v>
      </c>
      <c r="BO41" s="1" t="s">
        <v>75</v>
      </c>
      <c r="BP41" s="1">
        <v>21</v>
      </c>
      <c r="BQ41" s="1" t="s">
        <v>1305</v>
      </c>
      <c r="BR41" s="1">
        <v>4.5</v>
      </c>
      <c r="BS41" s="1" t="s">
        <v>1306</v>
      </c>
      <c r="BT41" s="1">
        <v>4.5</v>
      </c>
      <c r="BU41" s="1" t="s">
        <v>93</v>
      </c>
      <c r="BV41" s="1">
        <v>36</v>
      </c>
      <c r="BW41" s="1" t="s">
        <v>108</v>
      </c>
      <c r="BX41" s="1">
        <v>3</v>
      </c>
      <c r="BY41" s="1" t="s">
        <v>112</v>
      </c>
      <c r="BZ41" s="1">
        <v>6</v>
      </c>
      <c r="CB41" s="1" t="s">
        <v>1303</v>
      </c>
      <c r="CC41" s="1">
        <v>3</v>
      </c>
      <c r="CD41" s="1" t="s">
        <v>75</v>
      </c>
      <c r="CE41" s="1">
        <v>21</v>
      </c>
      <c r="CF41" s="1" t="s">
        <v>1305</v>
      </c>
      <c r="CG41" s="1">
        <v>4.5</v>
      </c>
      <c r="CH41" s="1" t="s">
        <v>1306</v>
      </c>
      <c r="CI41" s="1">
        <v>4.5</v>
      </c>
      <c r="CJ41" s="1" t="s">
        <v>93</v>
      </c>
      <c r="CK41" s="1">
        <v>36</v>
      </c>
      <c r="CL41" s="1" t="s">
        <v>108</v>
      </c>
      <c r="CM41" s="1">
        <v>3</v>
      </c>
      <c r="CN41" s="1" t="s">
        <v>112</v>
      </c>
      <c r="CO41" s="1">
        <v>6</v>
      </c>
    </row>
    <row r="42" spans="1:93" x14ac:dyDescent="0.15">
      <c r="A42" s="243" t="s">
        <v>1296</v>
      </c>
      <c r="B42" s="243"/>
      <c r="C42" s="11"/>
      <c r="E42" s="1" t="s">
        <v>1314</v>
      </c>
      <c r="F42" s="1">
        <v>12</v>
      </c>
      <c r="G42" t="s">
        <v>1348</v>
      </c>
      <c r="H42">
        <v>6</v>
      </c>
      <c r="I42" t="s">
        <v>1322</v>
      </c>
      <c r="J42">
        <v>13.2</v>
      </c>
      <c r="K42" s="1" t="s">
        <v>1306</v>
      </c>
      <c r="L42" s="1">
        <v>3</v>
      </c>
      <c r="M42" s="1" t="s">
        <v>91</v>
      </c>
      <c r="N42" s="1">
        <v>13.2</v>
      </c>
      <c r="O42" s="1" t="s">
        <v>1307</v>
      </c>
      <c r="P42" s="1">
        <v>10.199999999999999</v>
      </c>
      <c r="Q42" s="1" t="s">
        <v>122</v>
      </c>
      <c r="R42" s="1">
        <v>8.4</v>
      </c>
      <c r="T42" s="1" t="s">
        <v>1320</v>
      </c>
      <c r="U42" s="1">
        <v>4</v>
      </c>
      <c r="V42" s="1" t="s">
        <v>1321</v>
      </c>
      <c r="W42" s="1">
        <v>4.2</v>
      </c>
      <c r="X42" s="1" t="s">
        <v>1322</v>
      </c>
      <c r="Y42" s="1">
        <v>9</v>
      </c>
      <c r="Z42" s="1" t="s">
        <v>1320</v>
      </c>
      <c r="AA42" s="1">
        <v>10.199999999999999</v>
      </c>
      <c r="AB42" s="1" t="s">
        <v>91</v>
      </c>
      <c r="AC42" s="1">
        <v>19.2</v>
      </c>
      <c r="AD42" s="1" t="s">
        <v>1307</v>
      </c>
      <c r="AE42" s="1">
        <v>12.6</v>
      </c>
      <c r="AF42" s="1" t="s">
        <v>103</v>
      </c>
      <c r="AG42" s="1">
        <v>1.2</v>
      </c>
      <c r="AI42" s="1" t="s">
        <v>1320</v>
      </c>
      <c r="AJ42" s="1">
        <v>4</v>
      </c>
      <c r="AK42" s="1" t="s">
        <v>136</v>
      </c>
      <c r="AL42" s="1">
        <v>2.7</v>
      </c>
      <c r="AM42" s="1" t="s">
        <v>1322</v>
      </c>
      <c r="AN42" s="1">
        <v>13.5</v>
      </c>
      <c r="AO42" s="1" t="s">
        <v>1320</v>
      </c>
      <c r="AP42" s="1">
        <v>8.1</v>
      </c>
      <c r="AQ42" s="1" t="s">
        <v>95</v>
      </c>
      <c r="AR42" s="1">
        <v>27.9</v>
      </c>
      <c r="AS42" s="1" t="s">
        <v>1307</v>
      </c>
      <c r="AT42" s="1">
        <v>18.899999999999999</v>
      </c>
      <c r="AU42" s="1" t="s">
        <v>103</v>
      </c>
      <c r="AV42" s="1">
        <v>1.8</v>
      </c>
      <c r="AX42" s="1" t="s">
        <v>1303</v>
      </c>
      <c r="AY42" s="1">
        <v>3</v>
      </c>
      <c r="AZ42" s="1" t="s">
        <v>136</v>
      </c>
      <c r="BA42" s="1">
        <v>9</v>
      </c>
      <c r="BB42" s="1" t="s">
        <v>1322</v>
      </c>
      <c r="BC42" s="1">
        <v>13.5</v>
      </c>
      <c r="BD42" s="1" t="s">
        <v>1320</v>
      </c>
      <c r="BE42" s="1">
        <v>9.9</v>
      </c>
      <c r="BF42" s="1" t="s">
        <v>95</v>
      </c>
      <c r="BG42" s="1">
        <v>29.7</v>
      </c>
      <c r="BH42" s="1" t="s">
        <v>1307</v>
      </c>
      <c r="BI42" s="1">
        <v>9.9</v>
      </c>
      <c r="BJ42" s="1" t="s">
        <v>112</v>
      </c>
      <c r="BK42" s="1">
        <v>3.6</v>
      </c>
      <c r="BM42" s="1" t="s">
        <v>1320</v>
      </c>
      <c r="BN42" s="1">
        <v>4</v>
      </c>
      <c r="BO42" s="1" t="s">
        <v>136</v>
      </c>
      <c r="BP42" s="1">
        <v>4.5</v>
      </c>
      <c r="BQ42" s="1" t="s">
        <v>1322</v>
      </c>
      <c r="BR42" s="1">
        <v>22.5</v>
      </c>
      <c r="BS42" s="1" t="s">
        <v>1320</v>
      </c>
      <c r="BT42" s="1">
        <v>13.5</v>
      </c>
      <c r="BU42" s="1" t="s">
        <v>95</v>
      </c>
      <c r="BV42" s="1">
        <v>49.5</v>
      </c>
      <c r="BW42" s="1" t="s">
        <v>98</v>
      </c>
      <c r="BX42" s="1">
        <v>24</v>
      </c>
      <c r="BY42" s="1" t="s">
        <v>1303</v>
      </c>
      <c r="BZ42" s="1">
        <v>4.5</v>
      </c>
      <c r="CB42" s="1" t="s">
        <v>1320</v>
      </c>
      <c r="CC42" s="1">
        <v>4</v>
      </c>
      <c r="CD42" s="1" t="s">
        <v>136</v>
      </c>
      <c r="CE42" s="1">
        <v>4.5</v>
      </c>
      <c r="CF42" s="1" t="s">
        <v>1322</v>
      </c>
      <c r="CG42" s="1">
        <v>22.5</v>
      </c>
      <c r="CH42" s="1" t="s">
        <v>1320</v>
      </c>
      <c r="CI42" s="1">
        <v>13.5</v>
      </c>
      <c r="CJ42" s="1" t="s">
        <v>95</v>
      </c>
      <c r="CK42" s="1">
        <v>49.5</v>
      </c>
      <c r="CL42" s="1" t="s">
        <v>98</v>
      </c>
      <c r="CM42" s="1">
        <v>24</v>
      </c>
      <c r="CN42" s="1" t="s">
        <v>1303</v>
      </c>
      <c r="CO42" s="1">
        <v>4.5</v>
      </c>
    </row>
    <row r="43" spans="1:93" x14ac:dyDescent="0.15">
      <c r="A43" s="12" t="s">
        <v>56</v>
      </c>
      <c r="B43" s="12" t="s">
        <v>1298</v>
      </c>
      <c r="C43" s="12"/>
      <c r="E43" s="1" t="s">
        <v>1320</v>
      </c>
      <c r="F43" s="1">
        <v>7</v>
      </c>
      <c r="G43" t="s">
        <v>1315</v>
      </c>
      <c r="H43">
        <v>17.399999999999999</v>
      </c>
      <c r="I43" t="s">
        <v>1364</v>
      </c>
      <c r="J43">
        <v>3.6</v>
      </c>
      <c r="K43" s="1" t="s">
        <v>1320</v>
      </c>
      <c r="L43" s="1">
        <v>9.6</v>
      </c>
      <c r="M43" s="1" t="s">
        <v>1316</v>
      </c>
      <c r="N43" s="1">
        <v>4.2</v>
      </c>
      <c r="O43" s="1" t="s">
        <v>1317</v>
      </c>
      <c r="P43" s="1">
        <v>7.8</v>
      </c>
      <c r="Q43" s="1" t="s">
        <v>1303</v>
      </c>
      <c r="R43" s="1">
        <v>1.8</v>
      </c>
      <c r="T43" s="1" t="s">
        <v>1314</v>
      </c>
      <c r="U43" s="1">
        <v>12</v>
      </c>
      <c r="V43" s="1" t="s">
        <v>1315</v>
      </c>
      <c r="W43" s="1">
        <v>15.6</v>
      </c>
      <c r="X43" s="1" t="s">
        <v>1314</v>
      </c>
      <c r="Y43" s="1">
        <v>15.6</v>
      </c>
      <c r="Z43" s="1" t="s">
        <v>1332</v>
      </c>
      <c r="AA43" s="1">
        <v>20.399999999999999</v>
      </c>
      <c r="AB43" s="1" t="s">
        <v>142</v>
      </c>
      <c r="AC43" s="1">
        <v>4.2</v>
      </c>
      <c r="AD43" s="1" t="s">
        <v>1317</v>
      </c>
      <c r="AE43" s="1">
        <v>6.6</v>
      </c>
      <c r="AF43" s="1" t="s">
        <v>1303</v>
      </c>
      <c r="AG43" s="1">
        <v>1.8</v>
      </c>
      <c r="AI43" s="1" t="s">
        <v>1314</v>
      </c>
      <c r="AJ43" s="1">
        <v>12</v>
      </c>
      <c r="AK43" s="1" t="s">
        <v>1321</v>
      </c>
      <c r="AL43" s="1">
        <v>6.3</v>
      </c>
      <c r="AM43" s="1" t="s">
        <v>1314</v>
      </c>
      <c r="AN43" s="1">
        <v>23.4</v>
      </c>
      <c r="AO43" s="1" t="s">
        <v>1332</v>
      </c>
      <c r="AP43" s="1">
        <v>28.8</v>
      </c>
      <c r="AQ43" s="1" t="s">
        <v>142</v>
      </c>
      <c r="AR43" s="1">
        <v>6.3</v>
      </c>
      <c r="AS43" s="1" t="s">
        <v>1317</v>
      </c>
      <c r="AT43" s="1">
        <v>8.1</v>
      </c>
      <c r="AU43" s="1" t="s">
        <v>1303</v>
      </c>
      <c r="AV43" s="1">
        <v>2.7</v>
      </c>
      <c r="AX43" s="1" t="s">
        <v>1320</v>
      </c>
      <c r="AY43" s="1">
        <v>4</v>
      </c>
      <c r="AZ43" s="1" t="s">
        <v>1315</v>
      </c>
      <c r="BA43" s="1">
        <v>23.4</v>
      </c>
      <c r="BB43" s="1" t="s">
        <v>1314</v>
      </c>
      <c r="BC43" s="1">
        <v>23.4</v>
      </c>
      <c r="BD43" s="1" t="s">
        <v>1332</v>
      </c>
      <c r="BE43" s="1">
        <v>34.200000000000003</v>
      </c>
      <c r="BF43" s="1" t="s">
        <v>142</v>
      </c>
      <c r="BG43" s="1">
        <v>6.3</v>
      </c>
      <c r="BH43" s="1" t="s">
        <v>1317</v>
      </c>
      <c r="BI43" s="1">
        <v>8.1</v>
      </c>
      <c r="BJ43" s="1" t="s">
        <v>1303</v>
      </c>
      <c r="BK43" s="1">
        <v>2.7</v>
      </c>
      <c r="BM43" s="1" t="s">
        <v>1314</v>
      </c>
      <c r="BN43" s="1">
        <v>12</v>
      </c>
      <c r="BO43" s="1" t="s">
        <v>1321</v>
      </c>
      <c r="BP43" s="1">
        <v>10.5</v>
      </c>
      <c r="BQ43" s="1" t="s">
        <v>1314</v>
      </c>
      <c r="BR43" s="1">
        <v>39</v>
      </c>
      <c r="BS43" s="1" t="s">
        <v>1332</v>
      </c>
      <c r="BT43" s="1">
        <v>48</v>
      </c>
      <c r="BU43" s="1" t="s">
        <v>142</v>
      </c>
      <c r="BV43" s="1">
        <v>10.5</v>
      </c>
      <c r="BW43" s="1" t="s">
        <v>1307</v>
      </c>
      <c r="BX43" s="1">
        <v>16.5</v>
      </c>
      <c r="BY43" s="1" t="s">
        <v>1318</v>
      </c>
      <c r="BZ43" s="1">
        <v>10.5</v>
      </c>
      <c r="CB43" s="1" t="s">
        <v>1314</v>
      </c>
      <c r="CC43" s="1">
        <v>12</v>
      </c>
      <c r="CD43" s="1" t="s">
        <v>1321</v>
      </c>
      <c r="CE43" s="1">
        <v>10.5</v>
      </c>
      <c r="CF43" s="1" t="s">
        <v>1314</v>
      </c>
      <c r="CG43" s="1">
        <v>39</v>
      </c>
      <c r="CH43" s="1" t="s">
        <v>1332</v>
      </c>
      <c r="CI43" s="1">
        <v>48</v>
      </c>
      <c r="CJ43" s="1" t="s">
        <v>142</v>
      </c>
      <c r="CK43" s="1">
        <v>10.5</v>
      </c>
      <c r="CL43" s="1" t="s">
        <v>1307</v>
      </c>
      <c r="CM43" s="1">
        <v>16.5</v>
      </c>
      <c r="CN43" s="1" t="s">
        <v>1318</v>
      </c>
      <c r="CO43" s="1">
        <v>10.5</v>
      </c>
    </row>
    <row r="44" spans="1:93" x14ac:dyDescent="0.15">
      <c r="A44" s="1" t="str">
        <f t="shared" ref="A44:B51" si="122">E41</f>
        <v>田友米</v>
      </c>
      <c r="B44" s="1">
        <f t="shared" si="122"/>
        <v>3</v>
      </c>
      <c r="E44" s="1" t="s">
        <v>124</v>
      </c>
      <c r="F44" s="1">
        <v>3</v>
      </c>
      <c r="G44" t="s">
        <v>1321</v>
      </c>
      <c r="H44">
        <v>8.4</v>
      </c>
      <c r="I44" t="s">
        <v>1314</v>
      </c>
      <c r="J44">
        <v>17.399999999999999</v>
      </c>
      <c r="K44" s="1" t="s">
        <v>1353</v>
      </c>
      <c r="L44" s="1">
        <v>3.6</v>
      </c>
      <c r="M44" s="1" t="s">
        <v>1346</v>
      </c>
      <c r="N44" s="1">
        <v>7.2</v>
      </c>
      <c r="O44" s="1" t="s">
        <v>1333</v>
      </c>
      <c r="P44" s="1">
        <v>21.6</v>
      </c>
      <c r="Q44" s="1" t="s">
        <v>1318</v>
      </c>
      <c r="R44" s="1">
        <v>5.4</v>
      </c>
      <c r="T44" s="1" t="s">
        <v>1348</v>
      </c>
      <c r="U44" s="1">
        <v>5</v>
      </c>
      <c r="V44" s="1" t="s">
        <v>1348</v>
      </c>
      <c r="W44" s="1">
        <v>10.8</v>
      </c>
      <c r="X44" s="1" t="s">
        <v>1349</v>
      </c>
      <c r="Y44" s="1">
        <v>6</v>
      </c>
      <c r="Z44" s="1" t="s">
        <v>1366</v>
      </c>
      <c r="AA44" s="1">
        <v>3.6</v>
      </c>
      <c r="AB44" s="1" t="s">
        <v>1358</v>
      </c>
      <c r="AC44" s="1">
        <v>6</v>
      </c>
      <c r="AD44" s="1" t="s">
        <v>1333</v>
      </c>
      <c r="AE44" s="1">
        <v>14.4</v>
      </c>
      <c r="AF44" s="1" t="s">
        <v>1318</v>
      </c>
      <c r="AG44" s="1">
        <v>5.4</v>
      </c>
      <c r="AI44" s="1" t="s">
        <v>122</v>
      </c>
      <c r="AJ44" s="1">
        <v>4</v>
      </c>
      <c r="AK44" s="1" t="s">
        <v>1315</v>
      </c>
      <c r="AL44" s="1">
        <v>23.4</v>
      </c>
      <c r="AM44" s="1" t="s">
        <v>1352</v>
      </c>
      <c r="AN44" s="1">
        <v>7.2</v>
      </c>
      <c r="AO44" s="1" t="s">
        <v>1353</v>
      </c>
      <c r="AP44" s="1">
        <v>7.2</v>
      </c>
      <c r="AQ44" s="1" t="s">
        <v>124</v>
      </c>
      <c r="AR44" s="1">
        <v>3.6</v>
      </c>
      <c r="AS44" s="1" t="s">
        <v>1397</v>
      </c>
      <c r="AT44" s="1">
        <v>1.8</v>
      </c>
      <c r="AU44" s="1" t="s">
        <v>1318</v>
      </c>
      <c r="AV44" s="1">
        <v>8.1</v>
      </c>
      <c r="AX44" s="1" t="s">
        <v>1314</v>
      </c>
      <c r="AY44" s="1">
        <v>12</v>
      </c>
      <c r="AZ44" s="1" t="s">
        <v>1348</v>
      </c>
      <c r="BA44" s="1">
        <v>16.2</v>
      </c>
      <c r="BB44" s="1" t="s">
        <v>1352</v>
      </c>
      <c r="BC44" s="1">
        <v>7.2</v>
      </c>
      <c r="BD44" s="1" t="s">
        <v>1353</v>
      </c>
      <c r="BE44" s="1">
        <v>7.2</v>
      </c>
      <c r="BF44" s="1" t="s">
        <v>124</v>
      </c>
      <c r="BG44" s="1">
        <v>3.6</v>
      </c>
      <c r="BH44" s="1" t="s">
        <v>1333</v>
      </c>
      <c r="BI44" s="1">
        <v>27</v>
      </c>
      <c r="BJ44" s="1" t="s">
        <v>1318</v>
      </c>
      <c r="BK44" s="1">
        <v>6.3</v>
      </c>
      <c r="BM44" s="1" t="s">
        <v>93</v>
      </c>
      <c r="BN44" s="1">
        <v>4</v>
      </c>
      <c r="BO44" s="1" t="s">
        <v>1315</v>
      </c>
      <c r="BP44" s="1">
        <v>39</v>
      </c>
      <c r="BQ44" s="1" t="s">
        <v>1352</v>
      </c>
      <c r="BR44" s="1">
        <v>12</v>
      </c>
      <c r="BS44" s="1" t="s">
        <v>1353</v>
      </c>
      <c r="BT44" s="1">
        <v>12</v>
      </c>
      <c r="BU44" s="1" t="s">
        <v>1398</v>
      </c>
      <c r="BV44" s="1">
        <v>6</v>
      </c>
      <c r="BW44" s="1" t="s">
        <v>1317</v>
      </c>
      <c r="BX44" s="1">
        <v>13.5</v>
      </c>
      <c r="BY44" s="1" t="s">
        <v>1330</v>
      </c>
      <c r="BZ44" s="1">
        <v>48</v>
      </c>
      <c r="CB44" s="1" t="s">
        <v>93</v>
      </c>
      <c r="CC44" s="1">
        <v>4</v>
      </c>
      <c r="CD44" s="1" t="s">
        <v>1315</v>
      </c>
      <c r="CE44" s="1">
        <v>39</v>
      </c>
      <c r="CF44" s="1" t="s">
        <v>1352</v>
      </c>
      <c r="CG44" s="1">
        <v>12</v>
      </c>
      <c r="CH44" s="1" t="s">
        <v>1353</v>
      </c>
      <c r="CI44" s="1">
        <v>12</v>
      </c>
      <c r="CJ44" s="1" t="s">
        <v>1398</v>
      </c>
      <c r="CK44" s="1">
        <v>6</v>
      </c>
      <c r="CL44" s="1" t="s">
        <v>1317</v>
      </c>
      <c r="CM44" s="1">
        <v>13.5</v>
      </c>
      <c r="CN44" s="1" t="s">
        <v>1330</v>
      </c>
      <c r="CO44" s="1">
        <v>48</v>
      </c>
    </row>
    <row r="45" spans="1:93" x14ac:dyDescent="0.15">
      <c r="A45" s="1" t="str">
        <f t="shared" si="122"/>
        <v>扎拉</v>
      </c>
      <c r="B45" s="1">
        <f t="shared" si="122"/>
        <v>12</v>
      </c>
      <c r="E45" s="1" t="s">
        <v>1364</v>
      </c>
      <c r="F45" s="1">
        <v>2</v>
      </c>
      <c r="G45" t="s">
        <v>1304</v>
      </c>
      <c r="H45">
        <v>5.4</v>
      </c>
      <c r="I45" t="s">
        <v>1305</v>
      </c>
      <c r="J45">
        <v>3</v>
      </c>
      <c r="K45" s="1" t="s">
        <v>135</v>
      </c>
      <c r="L45" s="1">
        <v>4.8</v>
      </c>
      <c r="M45" s="1" t="s">
        <v>1358</v>
      </c>
      <c r="N45" s="1">
        <v>7.2</v>
      </c>
      <c r="O45" s="1" t="s">
        <v>1279</v>
      </c>
      <c r="P45" s="1">
        <v>40.799999999999997</v>
      </c>
      <c r="Q45" s="1" t="s">
        <v>1330</v>
      </c>
      <c r="R45" s="1">
        <v>20.399999999999999</v>
      </c>
      <c r="T45" s="1" t="s">
        <v>1364</v>
      </c>
      <c r="U45" s="1">
        <v>3</v>
      </c>
      <c r="V45" s="1" t="s">
        <v>1365</v>
      </c>
      <c r="W45" s="1">
        <v>4.8</v>
      </c>
      <c r="X45" s="1" t="s">
        <v>1364</v>
      </c>
      <c r="Y45" s="1">
        <v>4.8</v>
      </c>
      <c r="Z45" s="1" t="s">
        <v>1396</v>
      </c>
      <c r="AA45" s="1">
        <v>1.2</v>
      </c>
      <c r="AB45" s="1" t="s">
        <v>1346</v>
      </c>
      <c r="AC45" s="1">
        <v>7.2</v>
      </c>
      <c r="AD45" s="1" t="s">
        <v>1279</v>
      </c>
      <c r="AE45" s="1">
        <v>40.799999999999997</v>
      </c>
      <c r="AF45" s="1" t="s">
        <v>1330</v>
      </c>
      <c r="AG45" s="1">
        <v>18</v>
      </c>
      <c r="AI45" s="1" t="s">
        <v>1348</v>
      </c>
      <c r="AJ45" s="1">
        <v>4</v>
      </c>
      <c r="AK45" s="1" t="s">
        <v>1348</v>
      </c>
      <c r="AL45" s="1">
        <v>14.4</v>
      </c>
      <c r="AM45" s="1" t="s">
        <v>139</v>
      </c>
      <c r="AN45" s="1">
        <v>7.2</v>
      </c>
      <c r="AO45" s="1" t="s">
        <v>1367</v>
      </c>
      <c r="AP45" s="1">
        <v>7.2</v>
      </c>
      <c r="AQ45" s="1" t="s">
        <v>1279</v>
      </c>
      <c r="AR45" s="1">
        <v>61.2</v>
      </c>
      <c r="AS45" s="1" t="s">
        <v>1407</v>
      </c>
      <c r="AT45" s="1">
        <v>3.6</v>
      </c>
      <c r="AU45" s="1" t="s">
        <v>1330</v>
      </c>
      <c r="AV45" s="1">
        <v>27</v>
      </c>
      <c r="AX45" s="1" t="s">
        <v>98</v>
      </c>
      <c r="AY45" s="1">
        <v>4</v>
      </c>
      <c r="AZ45" s="1" t="s">
        <v>1279</v>
      </c>
      <c r="BA45" s="1">
        <v>61.2</v>
      </c>
      <c r="BB45" s="1" t="s">
        <v>139</v>
      </c>
      <c r="BC45" s="1">
        <v>7.2</v>
      </c>
      <c r="BD45" s="1" t="s">
        <v>1416</v>
      </c>
      <c r="BE45" s="1">
        <v>7.2</v>
      </c>
      <c r="BF45" s="1" t="s">
        <v>1279</v>
      </c>
      <c r="BG45" s="1">
        <v>61.2</v>
      </c>
      <c r="BH45" s="1" t="s">
        <v>1397</v>
      </c>
      <c r="BI45" s="1">
        <v>1.8</v>
      </c>
      <c r="BJ45" s="1" t="s">
        <v>1330</v>
      </c>
      <c r="BK45" s="1">
        <v>28.8</v>
      </c>
      <c r="BM45" s="1" t="s">
        <v>98</v>
      </c>
      <c r="BN45" s="1">
        <v>4</v>
      </c>
      <c r="BO45" s="1" t="s">
        <v>1348</v>
      </c>
      <c r="BP45" s="1">
        <v>24</v>
      </c>
      <c r="BQ45" s="1" t="s">
        <v>139</v>
      </c>
      <c r="BR45" s="1">
        <v>12</v>
      </c>
      <c r="BS45" s="1" t="s">
        <v>1368</v>
      </c>
      <c r="BT45" s="1">
        <v>24</v>
      </c>
      <c r="BU45" s="1" t="s">
        <v>1279</v>
      </c>
      <c r="BV45" s="1">
        <v>102</v>
      </c>
      <c r="BW45" s="1" t="s">
        <v>1333</v>
      </c>
      <c r="BX45" s="1">
        <v>45</v>
      </c>
      <c r="BY45" s="1" t="s">
        <v>1355</v>
      </c>
      <c r="BZ45" s="1">
        <v>33</v>
      </c>
      <c r="CB45" s="1" t="s">
        <v>98</v>
      </c>
      <c r="CC45" s="1">
        <v>4</v>
      </c>
      <c r="CD45" s="1" t="s">
        <v>1348</v>
      </c>
      <c r="CE45" s="1">
        <v>24</v>
      </c>
      <c r="CF45" s="1" t="s">
        <v>139</v>
      </c>
      <c r="CG45" s="1">
        <v>12</v>
      </c>
      <c r="CH45" s="1" t="s">
        <v>1368</v>
      </c>
      <c r="CI45" s="1">
        <v>24</v>
      </c>
      <c r="CJ45" s="1" t="s">
        <v>1279</v>
      </c>
      <c r="CK45" s="1">
        <v>102</v>
      </c>
      <c r="CL45" s="1" t="s">
        <v>1333</v>
      </c>
      <c r="CM45" s="1">
        <v>45</v>
      </c>
      <c r="CN45" s="1" t="s">
        <v>1355</v>
      </c>
      <c r="CO45" s="1">
        <v>33</v>
      </c>
    </row>
    <row r="46" spans="1:93" x14ac:dyDescent="0.15">
      <c r="A46" s="1" t="str">
        <f t="shared" si="122"/>
        <v>车梦德</v>
      </c>
      <c r="B46" s="1">
        <f t="shared" si="122"/>
        <v>7</v>
      </c>
      <c r="E46" s="1" t="s">
        <v>142</v>
      </c>
      <c r="F46" s="1">
        <v>1</v>
      </c>
      <c r="G46" t="s">
        <v>1279</v>
      </c>
      <c r="H46">
        <v>40.799999999999997</v>
      </c>
      <c r="I46" t="s">
        <v>1279</v>
      </c>
      <c r="J46">
        <v>40.799999999999997</v>
      </c>
      <c r="K46" s="1" t="s">
        <v>1279</v>
      </c>
      <c r="L46" s="1">
        <v>40.799999999999997</v>
      </c>
      <c r="M46" s="1" t="s">
        <v>124</v>
      </c>
      <c r="N46" s="1">
        <v>2.4</v>
      </c>
      <c r="Q46" s="1" t="s">
        <v>1355</v>
      </c>
      <c r="R46" s="1">
        <v>2.4</v>
      </c>
      <c r="T46" s="1" t="s">
        <v>124</v>
      </c>
      <c r="U46" s="1">
        <v>1</v>
      </c>
      <c r="V46" s="1" t="s">
        <v>1279</v>
      </c>
      <c r="W46" s="1">
        <v>40.799999999999997</v>
      </c>
      <c r="X46" s="1" t="s">
        <v>1352</v>
      </c>
      <c r="Y46" s="1">
        <v>3.6</v>
      </c>
      <c r="Z46" s="1" t="s">
        <v>1353</v>
      </c>
      <c r="AA46" s="1">
        <v>3.6</v>
      </c>
      <c r="AB46" s="1" t="s">
        <v>124</v>
      </c>
      <c r="AC46" s="1">
        <v>2.4</v>
      </c>
      <c r="AD46"/>
      <c r="AE46"/>
      <c r="AF46" s="1" t="s">
        <v>1350</v>
      </c>
      <c r="AG46" s="1">
        <v>7.2</v>
      </c>
      <c r="AI46" s="1" t="s">
        <v>1364</v>
      </c>
      <c r="AJ46" s="1">
        <v>3</v>
      </c>
      <c r="AK46" s="1" t="s">
        <v>1365</v>
      </c>
      <c r="AL46" s="1">
        <v>1.8</v>
      </c>
      <c r="AM46" s="1" t="s">
        <v>1364</v>
      </c>
      <c r="AN46" s="1">
        <v>7.2</v>
      </c>
      <c r="AO46" s="1" t="s">
        <v>1416</v>
      </c>
      <c r="AP46" s="1">
        <v>7.2</v>
      </c>
      <c r="AQ46"/>
      <c r="AR46"/>
      <c r="AS46" s="1" t="s">
        <v>1279</v>
      </c>
      <c r="AT46" s="1">
        <v>61.2</v>
      </c>
      <c r="AU46" s="1" t="s">
        <v>1354</v>
      </c>
      <c r="AV46" s="1">
        <v>10.8</v>
      </c>
      <c r="AX46" s="1" t="s">
        <v>1364</v>
      </c>
      <c r="AY46" s="1">
        <v>3</v>
      </c>
      <c r="AZ46"/>
      <c r="BA46"/>
      <c r="BB46" s="1" t="s">
        <v>1364</v>
      </c>
      <c r="BC46" s="1">
        <v>7.2</v>
      </c>
      <c r="BD46" s="1" t="s">
        <v>1279</v>
      </c>
      <c r="BE46" s="1">
        <v>61.2</v>
      </c>
      <c r="BF46"/>
      <c r="BG46"/>
      <c r="BH46" s="1" t="s">
        <v>1279</v>
      </c>
      <c r="BI46" s="1">
        <v>61.2</v>
      </c>
      <c r="BJ46" s="1" t="s">
        <v>1354</v>
      </c>
      <c r="BK46" s="1">
        <v>7.2</v>
      </c>
      <c r="BM46" s="1" t="s">
        <v>1364</v>
      </c>
      <c r="BN46" s="1">
        <v>3</v>
      </c>
      <c r="BO46" s="1" t="s">
        <v>74</v>
      </c>
      <c r="BP46" s="1">
        <v>3</v>
      </c>
      <c r="BQ46" s="1" t="s">
        <v>1364</v>
      </c>
      <c r="BR46" s="1">
        <v>12</v>
      </c>
      <c r="BS46" s="1" t="s">
        <v>1279</v>
      </c>
      <c r="BT46" s="1">
        <v>102</v>
      </c>
      <c r="BW46" s="1" t="s">
        <v>1279</v>
      </c>
      <c r="BX46" s="1">
        <v>102</v>
      </c>
      <c r="BY46" s="1" t="s">
        <v>1279</v>
      </c>
      <c r="BZ46" s="1">
        <v>102</v>
      </c>
      <c r="CB46" s="1" t="s">
        <v>1364</v>
      </c>
      <c r="CC46" s="1">
        <v>3</v>
      </c>
      <c r="CD46" s="1" t="s">
        <v>1365</v>
      </c>
      <c r="CE46" s="1">
        <v>3</v>
      </c>
      <c r="CF46" s="1" t="s">
        <v>1364</v>
      </c>
      <c r="CG46" s="1">
        <v>12</v>
      </c>
      <c r="CH46" s="1" t="s">
        <v>1279</v>
      </c>
      <c r="CI46" s="1">
        <v>102</v>
      </c>
      <c r="CL46" s="1" t="s">
        <v>1279</v>
      </c>
      <c r="CM46" s="1">
        <v>102</v>
      </c>
      <c r="CN46" s="1" t="s">
        <v>1279</v>
      </c>
      <c r="CO46" s="1">
        <v>102</v>
      </c>
    </row>
    <row r="47" spans="1:93" x14ac:dyDescent="0.15">
      <c r="A47" s="1" t="str">
        <f t="shared" si="122"/>
        <v>吴文艺</v>
      </c>
      <c r="B47" s="1">
        <f t="shared" si="122"/>
        <v>3</v>
      </c>
      <c r="E47" s="1" t="s">
        <v>122</v>
      </c>
      <c r="F47" s="1">
        <v>3</v>
      </c>
      <c r="G47"/>
      <c r="H47"/>
      <c r="I47"/>
      <c r="K47"/>
      <c r="L47"/>
      <c r="M47" s="1" t="s">
        <v>1406</v>
      </c>
      <c r="N47" s="1">
        <v>3.6</v>
      </c>
      <c r="Q47" s="1" t="s">
        <v>1350</v>
      </c>
      <c r="R47" s="1">
        <v>1.2</v>
      </c>
      <c r="T47" s="1" t="s">
        <v>122</v>
      </c>
      <c r="U47" s="1">
        <v>3</v>
      </c>
      <c r="V47"/>
      <c r="W47"/>
      <c r="X47" s="1" t="s">
        <v>1279</v>
      </c>
      <c r="Y47" s="1">
        <v>40.799999999999997</v>
      </c>
      <c r="Z47" s="1" t="s">
        <v>1279</v>
      </c>
      <c r="AA47" s="1">
        <v>40.799999999999997</v>
      </c>
      <c r="AB47" s="1" t="s">
        <v>1279</v>
      </c>
      <c r="AC47" s="1">
        <v>40.799999999999997</v>
      </c>
      <c r="AF47" s="1" t="s">
        <v>1355</v>
      </c>
      <c r="AG47" s="1">
        <v>4.8</v>
      </c>
      <c r="AI47" s="1" t="s">
        <v>124</v>
      </c>
      <c r="AJ47" s="1">
        <v>1</v>
      </c>
      <c r="AK47" s="1" t="s">
        <v>1279</v>
      </c>
      <c r="AL47" s="1">
        <v>61.2</v>
      </c>
      <c r="AM47" s="1" t="s">
        <v>1279</v>
      </c>
      <c r="AN47" s="1">
        <v>61.2</v>
      </c>
      <c r="AO47" s="1" t="s">
        <v>1279</v>
      </c>
      <c r="AP47" s="1">
        <v>61.2</v>
      </c>
      <c r="AQ47"/>
      <c r="AR47"/>
      <c r="AU47" s="1" t="s">
        <v>1355</v>
      </c>
      <c r="AV47" s="1">
        <v>7.2</v>
      </c>
      <c r="AX47" s="1" t="s">
        <v>1315</v>
      </c>
      <c r="AY47" s="1">
        <v>1</v>
      </c>
      <c r="AZ47"/>
      <c r="BA47"/>
      <c r="BB47" s="1" t="s">
        <v>1279</v>
      </c>
      <c r="BC47" s="1">
        <v>61.2</v>
      </c>
      <c r="BF47"/>
      <c r="BG47"/>
      <c r="BJ47" s="1" t="s">
        <v>1355</v>
      </c>
      <c r="BK47" s="1">
        <v>5.4</v>
      </c>
      <c r="BM47" s="1" t="s">
        <v>1315</v>
      </c>
      <c r="BN47" s="1">
        <v>1</v>
      </c>
      <c r="BO47" s="1" t="s">
        <v>1279</v>
      </c>
      <c r="BP47" s="1">
        <v>102</v>
      </c>
      <c r="BQ47" s="1" t="s">
        <v>1279</v>
      </c>
      <c r="BR47" s="1">
        <v>102</v>
      </c>
      <c r="CB47" s="1" t="s">
        <v>1315</v>
      </c>
      <c r="CC47" s="1">
        <v>1</v>
      </c>
      <c r="CD47" s="1" t="s">
        <v>1279</v>
      </c>
      <c r="CE47" s="1">
        <v>102</v>
      </c>
      <c r="CF47" s="1" t="s">
        <v>1279</v>
      </c>
      <c r="CG47" s="1">
        <v>102</v>
      </c>
    </row>
    <row r="48" spans="1:93" x14ac:dyDescent="0.15">
      <c r="A48" s="1" t="str">
        <f t="shared" si="122"/>
        <v>潘勇</v>
      </c>
      <c r="B48" s="1">
        <f t="shared" si="122"/>
        <v>2</v>
      </c>
      <c r="E48" s="1" t="s">
        <v>1330</v>
      </c>
      <c r="F48" s="1">
        <v>4</v>
      </c>
      <c r="G48"/>
      <c r="H48"/>
      <c r="I48"/>
      <c r="M48" s="1" t="s">
        <v>1279</v>
      </c>
      <c r="N48" s="1">
        <v>40.799999999999997</v>
      </c>
      <c r="Q48" s="1" t="s">
        <v>1279</v>
      </c>
      <c r="R48" s="1">
        <v>40.799999999999997</v>
      </c>
      <c r="T48" s="1" t="s">
        <v>1330</v>
      </c>
      <c r="U48" s="1">
        <v>4</v>
      </c>
      <c r="X48"/>
      <c r="Y48"/>
      <c r="AB48"/>
      <c r="AC48"/>
      <c r="AF48" s="1" t="s">
        <v>1279</v>
      </c>
      <c r="AG48" s="1">
        <v>40.799999999999997</v>
      </c>
      <c r="AI48" s="1" t="s">
        <v>1330</v>
      </c>
      <c r="AJ48" s="1">
        <v>4</v>
      </c>
      <c r="AQ48"/>
      <c r="AR48"/>
      <c r="AU48" s="1" t="s">
        <v>1279</v>
      </c>
      <c r="AV48" s="1">
        <v>61.2</v>
      </c>
      <c r="AX48" s="1" t="s">
        <v>1330</v>
      </c>
      <c r="AY48" s="1">
        <v>4</v>
      </c>
      <c r="BF48"/>
      <c r="BG48"/>
      <c r="BJ48" s="1" t="s">
        <v>1279</v>
      </c>
      <c r="BK48" s="1">
        <v>61.2</v>
      </c>
      <c r="BM48" s="1" t="s">
        <v>1330</v>
      </c>
      <c r="BN48" s="1">
        <v>4</v>
      </c>
      <c r="CB48" s="1" t="s">
        <v>1330</v>
      </c>
      <c r="CC48" s="1">
        <v>4</v>
      </c>
    </row>
    <row r="49" spans="1:81" x14ac:dyDescent="0.15">
      <c r="A49" s="1" t="str">
        <f t="shared" si="122"/>
        <v>林莉</v>
      </c>
      <c r="B49" s="1">
        <f t="shared" si="122"/>
        <v>1</v>
      </c>
      <c r="E49" s="1" t="s">
        <v>1317</v>
      </c>
      <c r="F49" s="1">
        <v>1</v>
      </c>
      <c r="G49"/>
      <c r="H49"/>
      <c r="I49"/>
      <c r="T49" s="1" t="s">
        <v>1317</v>
      </c>
      <c r="U49" s="1">
        <v>1</v>
      </c>
      <c r="AI49" s="1" t="s">
        <v>1317</v>
      </c>
      <c r="AJ49" s="1">
        <v>1</v>
      </c>
      <c r="AX49" s="1" t="s">
        <v>1317</v>
      </c>
      <c r="AY49" s="1">
        <v>1</v>
      </c>
      <c r="BM49" s="1" t="s">
        <v>1317</v>
      </c>
      <c r="BN49" s="1">
        <v>1</v>
      </c>
      <c r="CB49" s="1" t="s">
        <v>1317</v>
      </c>
      <c r="CC49" s="1">
        <v>1</v>
      </c>
    </row>
    <row r="50" spans="1:81" x14ac:dyDescent="0.15">
      <c r="A50" s="1" t="str">
        <f t="shared" si="122"/>
        <v>辜英琼</v>
      </c>
      <c r="B50" s="1">
        <f t="shared" si="122"/>
        <v>3</v>
      </c>
      <c r="E50" s="1" t="s">
        <v>1279</v>
      </c>
      <c r="F50" s="1">
        <v>36</v>
      </c>
      <c r="G50"/>
      <c r="H50"/>
      <c r="I50"/>
      <c r="T50" s="1" t="s">
        <v>1279</v>
      </c>
      <c r="U50" s="1">
        <v>36</v>
      </c>
      <c r="AI50" s="1" t="s">
        <v>1279</v>
      </c>
      <c r="AJ50" s="1">
        <v>36</v>
      </c>
      <c r="AX50" s="1" t="s">
        <v>1279</v>
      </c>
      <c r="AY50" s="1">
        <v>36</v>
      </c>
      <c r="BM50" s="1" t="s">
        <v>1279</v>
      </c>
      <c r="BN50" s="1">
        <v>36</v>
      </c>
      <c r="CB50" s="1" t="s">
        <v>1279</v>
      </c>
      <c r="CC50" s="1">
        <v>36</v>
      </c>
    </row>
    <row r="51" spans="1:81" x14ac:dyDescent="0.15">
      <c r="A51" s="1" t="str">
        <f t="shared" si="122"/>
        <v>高琴</v>
      </c>
      <c r="B51" s="1">
        <f t="shared" si="122"/>
        <v>4</v>
      </c>
      <c r="T51"/>
      <c r="U51"/>
    </row>
    <row r="52" spans="1:81" x14ac:dyDescent="0.15">
      <c r="A52" s="1" t="str">
        <f>E49</f>
        <v>降初里</v>
      </c>
      <c r="B52" s="1">
        <f>F49</f>
        <v>1</v>
      </c>
      <c r="E52" s="13" t="s">
        <v>144</v>
      </c>
      <c r="F52" s="13" t="s">
        <v>145</v>
      </c>
      <c r="G52" s="13" t="s">
        <v>1</v>
      </c>
    </row>
    <row r="53" spans="1:81" x14ac:dyDescent="0.15">
      <c r="A53" s="1" t="str">
        <f>T41</f>
        <v>田友米</v>
      </c>
      <c r="B53" s="1">
        <f>U41</f>
        <v>3</v>
      </c>
      <c r="E53" s="13" t="s">
        <v>1320</v>
      </c>
      <c r="F53" s="13">
        <v>91.8</v>
      </c>
      <c r="G53" s="158">
        <v>1864.7338534693699</v>
      </c>
    </row>
    <row r="54" spans="1:81" x14ac:dyDescent="0.15">
      <c r="A54" s="1" t="str">
        <f>T42</f>
        <v>车梦德</v>
      </c>
      <c r="B54" s="1">
        <f t="shared" ref="B54:B61" si="123">U42</f>
        <v>4</v>
      </c>
      <c r="E54" s="13" t="s">
        <v>1396</v>
      </c>
      <c r="F54" s="13">
        <v>1.2</v>
      </c>
      <c r="G54" s="158">
        <v>24.3756059277042</v>
      </c>
    </row>
    <row r="55" spans="1:81" x14ac:dyDescent="0.15">
      <c r="A55" s="1" t="str">
        <f>T43</f>
        <v>扎拉</v>
      </c>
      <c r="B55" s="1">
        <f t="shared" si="123"/>
        <v>12</v>
      </c>
      <c r="E55" s="13" t="s">
        <v>1352</v>
      </c>
      <c r="F55" s="13">
        <v>45.6</v>
      </c>
      <c r="G55" s="158">
        <v>926.273025252759</v>
      </c>
    </row>
    <row r="56" spans="1:81" x14ac:dyDescent="0.15">
      <c r="A56" s="1" t="str">
        <f t="shared" ref="A56:A61" si="124">T44</f>
        <v>胡万春</v>
      </c>
      <c r="B56" s="1">
        <f t="shared" si="123"/>
        <v>5</v>
      </c>
      <c r="E56" s="13" t="s">
        <v>1322</v>
      </c>
      <c r="F56" s="13">
        <v>94.2</v>
      </c>
      <c r="G56" s="158">
        <v>1913.48506532478</v>
      </c>
    </row>
    <row r="57" spans="1:81" x14ac:dyDescent="0.15">
      <c r="A57" s="1" t="str">
        <f t="shared" si="124"/>
        <v>潘勇</v>
      </c>
      <c r="B57" s="1">
        <f t="shared" si="123"/>
        <v>3</v>
      </c>
      <c r="E57" s="13" t="s">
        <v>1350</v>
      </c>
      <c r="F57" s="13">
        <v>8.4</v>
      </c>
      <c r="G57" s="158">
        <v>170.62924149392899</v>
      </c>
    </row>
    <row r="58" spans="1:81" x14ac:dyDescent="0.15">
      <c r="A58" s="1" t="str">
        <f t="shared" si="124"/>
        <v>吴文艺</v>
      </c>
      <c r="B58" s="1">
        <f t="shared" si="123"/>
        <v>1</v>
      </c>
      <c r="E58" s="13" t="s">
        <v>1330</v>
      </c>
      <c r="F58" s="13">
        <v>214.2</v>
      </c>
      <c r="G58" s="158">
        <v>4351.0456580951904</v>
      </c>
    </row>
    <row r="59" spans="1:81" x14ac:dyDescent="0.15">
      <c r="A59" s="1" t="str">
        <f t="shared" si="124"/>
        <v>辜英琼</v>
      </c>
      <c r="B59" s="1">
        <f t="shared" si="123"/>
        <v>3</v>
      </c>
      <c r="E59" s="13" t="s">
        <v>1365</v>
      </c>
      <c r="F59" s="13">
        <v>13.2</v>
      </c>
      <c r="G59" s="158">
        <v>268.13166520474601</v>
      </c>
    </row>
    <row r="60" spans="1:81" x14ac:dyDescent="0.15">
      <c r="A60" s="1" t="str">
        <f t="shared" si="124"/>
        <v>高琴</v>
      </c>
      <c r="B60" s="1">
        <f t="shared" si="123"/>
        <v>4</v>
      </c>
      <c r="E60" s="13" t="s">
        <v>1306</v>
      </c>
      <c r="F60" s="13">
        <v>19.2</v>
      </c>
      <c r="G60" s="158">
        <v>390.00969484326703</v>
      </c>
    </row>
    <row r="61" spans="1:81" x14ac:dyDescent="0.15">
      <c r="A61" s="1" t="str">
        <f t="shared" si="124"/>
        <v>降初里</v>
      </c>
      <c r="B61" s="1">
        <f t="shared" si="123"/>
        <v>1</v>
      </c>
      <c r="E61" s="13" t="s">
        <v>1398</v>
      </c>
      <c r="F61" s="13">
        <v>12</v>
      </c>
      <c r="G61" s="158">
        <v>243.756059277042</v>
      </c>
    </row>
    <row r="62" spans="1:81" x14ac:dyDescent="0.15">
      <c r="A62" s="1" t="str">
        <f>AI41</f>
        <v>田友米</v>
      </c>
      <c r="B62" s="1">
        <f>AJ41</f>
        <v>3</v>
      </c>
      <c r="E62" s="13" t="s">
        <v>1317</v>
      </c>
      <c r="F62" s="13">
        <v>63.6</v>
      </c>
      <c r="G62" s="158">
        <v>1291.90711416832</v>
      </c>
    </row>
    <row r="63" spans="1:81" x14ac:dyDescent="0.15">
      <c r="A63" s="1" t="str">
        <f t="shared" ref="A63:A70" si="125">AI42</f>
        <v>车梦德</v>
      </c>
      <c r="B63" s="1">
        <f t="shared" ref="B63:B70" si="126">AJ42</f>
        <v>4</v>
      </c>
      <c r="E63" s="13" t="s">
        <v>1354</v>
      </c>
      <c r="F63" s="13">
        <v>18</v>
      </c>
      <c r="G63" s="158">
        <v>365.63408891556298</v>
      </c>
    </row>
    <row r="64" spans="1:81" x14ac:dyDescent="0.15">
      <c r="A64" s="1" t="str">
        <f t="shared" si="125"/>
        <v>扎拉</v>
      </c>
      <c r="B64" s="1">
        <f t="shared" si="126"/>
        <v>12</v>
      </c>
      <c r="E64" s="13" t="s">
        <v>93</v>
      </c>
      <c r="F64" s="13">
        <v>129</v>
      </c>
      <c r="G64" s="158">
        <v>2620.3776372282</v>
      </c>
    </row>
    <row r="65" spans="1:7" x14ac:dyDescent="0.15">
      <c r="A65" s="1" t="str">
        <f t="shared" si="125"/>
        <v>辜英琼</v>
      </c>
      <c r="B65" s="1">
        <f t="shared" si="126"/>
        <v>4</v>
      </c>
      <c r="E65" s="13" t="s">
        <v>112</v>
      </c>
      <c r="F65" s="13">
        <v>15.6</v>
      </c>
      <c r="G65" s="158">
        <v>316.88287706015399</v>
      </c>
    </row>
    <row r="66" spans="1:7" x14ac:dyDescent="0.15">
      <c r="A66" s="1" t="str">
        <f t="shared" si="125"/>
        <v>胡万春</v>
      </c>
      <c r="B66" s="1">
        <f t="shared" si="126"/>
        <v>4</v>
      </c>
      <c r="E66" s="13" t="s">
        <v>75</v>
      </c>
      <c r="F66" s="13">
        <v>67.2</v>
      </c>
      <c r="G66" s="158">
        <v>1365.0339319514301</v>
      </c>
    </row>
    <row r="67" spans="1:7" x14ac:dyDescent="0.15">
      <c r="A67" s="1" t="str">
        <f t="shared" si="125"/>
        <v>潘勇</v>
      </c>
      <c r="B67" s="1">
        <f t="shared" si="126"/>
        <v>3</v>
      </c>
      <c r="E67" s="13" t="s">
        <v>1333</v>
      </c>
      <c r="F67" s="13">
        <v>153</v>
      </c>
      <c r="G67" s="158">
        <v>3107.8897557822802</v>
      </c>
    </row>
    <row r="68" spans="1:7" x14ac:dyDescent="0.15">
      <c r="A68" s="1" t="str">
        <f t="shared" si="125"/>
        <v>吴文艺</v>
      </c>
      <c r="B68" s="1">
        <f t="shared" si="126"/>
        <v>1</v>
      </c>
      <c r="E68" s="13" t="s">
        <v>1307</v>
      </c>
      <c r="F68" s="13">
        <v>84.6</v>
      </c>
      <c r="G68" s="158">
        <v>1718.4802179031401</v>
      </c>
    </row>
    <row r="69" spans="1:7" x14ac:dyDescent="0.15">
      <c r="A69" s="1" t="str">
        <f t="shared" si="125"/>
        <v>高琴</v>
      </c>
      <c r="B69" s="1">
        <f t="shared" si="126"/>
        <v>4</v>
      </c>
      <c r="E69" s="13" t="s">
        <v>1315</v>
      </c>
      <c r="F69" s="13">
        <v>160.80000000000001</v>
      </c>
      <c r="G69" s="158">
        <v>3266.3311943123599</v>
      </c>
    </row>
    <row r="70" spans="1:7" x14ac:dyDescent="0.15">
      <c r="A70" s="1" t="str">
        <f t="shared" si="125"/>
        <v>降初里</v>
      </c>
      <c r="B70" s="1">
        <f t="shared" si="126"/>
        <v>1</v>
      </c>
      <c r="E70" s="13" t="s">
        <v>1355</v>
      </c>
      <c r="F70" s="13">
        <v>85.8</v>
      </c>
      <c r="G70" s="158">
        <v>1742.8558238308501</v>
      </c>
    </row>
    <row r="71" spans="1:7" x14ac:dyDescent="0.15">
      <c r="A71" s="1" t="str">
        <f>AX41</f>
        <v>兰举银</v>
      </c>
      <c r="B71" s="1">
        <f>AY41</f>
        <v>4</v>
      </c>
      <c r="E71" s="13" t="s">
        <v>1364</v>
      </c>
      <c r="F71" s="13">
        <v>63.8</v>
      </c>
      <c r="G71" s="158">
        <v>1295.96971515627</v>
      </c>
    </row>
    <row r="72" spans="1:7" x14ac:dyDescent="0.15">
      <c r="A72" s="1" t="str">
        <f t="shared" ref="A72:A79" si="127">AX42</f>
        <v>田友米</v>
      </c>
      <c r="B72" s="1">
        <f t="shared" ref="B72:B79" si="128">AY42</f>
        <v>3</v>
      </c>
      <c r="E72" s="13" t="s">
        <v>98</v>
      </c>
      <c r="F72" s="13">
        <v>111.6</v>
      </c>
      <c r="G72" s="158">
        <v>2266.9313512764902</v>
      </c>
    </row>
    <row r="73" spans="1:7" x14ac:dyDescent="0.15">
      <c r="A73" s="1" t="str">
        <f t="shared" si="127"/>
        <v>车梦德</v>
      </c>
      <c r="B73" s="1">
        <f t="shared" si="128"/>
        <v>4</v>
      </c>
      <c r="E73" s="13" t="s">
        <v>139</v>
      </c>
      <c r="F73" s="13">
        <v>38.4</v>
      </c>
      <c r="G73" s="158">
        <v>780.01938968653303</v>
      </c>
    </row>
    <row r="74" spans="1:7" x14ac:dyDescent="0.15">
      <c r="A74" s="1" t="str">
        <f t="shared" si="127"/>
        <v>扎拉</v>
      </c>
      <c r="B74" s="1">
        <f t="shared" si="128"/>
        <v>12</v>
      </c>
      <c r="E74" s="13" t="s">
        <v>1407</v>
      </c>
      <c r="F74" s="13">
        <v>3.6</v>
      </c>
      <c r="G74" s="158">
        <v>73.1268177831125</v>
      </c>
    </row>
    <row r="75" spans="1:7" x14ac:dyDescent="0.15">
      <c r="A75" s="1" t="str">
        <f t="shared" si="127"/>
        <v>任吉洪</v>
      </c>
      <c r="B75" s="1">
        <f t="shared" si="128"/>
        <v>4</v>
      </c>
      <c r="E75" s="13" t="s">
        <v>1358</v>
      </c>
      <c r="F75" s="13">
        <v>13.2</v>
      </c>
      <c r="G75" s="158">
        <v>268.13166520474601</v>
      </c>
    </row>
    <row r="76" spans="1:7" x14ac:dyDescent="0.15">
      <c r="A76" s="1" t="str">
        <f t="shared" si="127"/>
        <v>潘勇</v>
      </c>
      <c r="B76" s="1">
        <f t="shared" si="128"/>
        <v>3</v>
      </c>
      <c r="E76" s="13" t="s">
        <v>1303</v>
      </c>
      <c r="F76" s="13">
        <v>36</v>
      </c>
      <c r="G76" s="158">
        <v>731.26817783112494</v>
      </c>
    </row>
    <row r="77" spans="1:7" x14ac:dyDescent="0.15">
      <c r="A77" s="1" t="str">
        <f t="shared" si="127"/>
        <v>刘玲君</v>
      </c>
      <c r="B77" s="1">
        <f t="shared" si="128"/>
        <v>1</v>
      </c>
      <c r="E77" s="13" t="s">
        <v>103</v>
      </c>
      <c r="F77" s="13">
        <v>4.2</v>
      </c>
      <c r="G77" s="158">
        <v>85.314620746964593</v>
      </c>
    </row>
    <row r="78" spans="1:7" x14ac:dyDescent="0.15">
      <c r="A78" s="1" t="str">
        <f t="shared" si="127"/>
        <v>高琴</v>
      </c>
      <c r="B78" s="1">
        <f t="shared" si="128"/>
        <v>4</v>
      </c>
      <c r="E78" s="13" t="s">
        <v>1367</v>
      </c>
      <c r="F78" s="13">
        <v>7.2</v>
      </c>
      <c r="G78" s="158">
        <v>146.253635566225</v>
      </c>
    </row>
    <row r="79" spans="1:7" x14ac:dyDescent="0.15">
      <c r="A79" s="1" t="str">
        <f t="shared" si="127"/>
        <v>降初里</v>
      </c>
      <c r="B79" s="1">
        <f t="shared" si="128"/>
        <v>1</v>
      </c>
      <c r="E79" s="13" t="s">
        <v>1318</v>
      </c>
      <c r="F79" s="13">
        <v>46.2</v>
      </c>
      <c r="G79" s="158">
        <v>938.46082821661105</v>
      </c>
    </row>
    <row r="80" spans="1:7" x14ac:dyDescent="0.15">
      <c r="A80" s="1" t="str">
        <f>BM41</f>
        <v>田友米</v>
      </c>
      <c r="B80" s="1">
        <f>BN41</f>
        <v>3</v>
      </c>
      <c r="E80" s="13" t="s">
        <v>1416</v>
      </c>
      <c r="F80" s="13">
        <v>14.4</v>
      </c>
      <c r="G80" s="158">
        <v>292.50727113245</v>
      </c>
    </row>
    <row r="81" spans="1:7" x14ac:dyDescent="0.15">
      <c r="A81" s="1" t="str">
        <f t="shared" ref="A81:A88" si="129">BM42</f>
        <v>车梦德</v>
      </c>
      <c r="B81" s="1">
        <f t="shared" ref="B81:B88" si="130">BN42</f>
        <v>4</v>
      </c>
      <c r="E81" s="13" t="s">
        <v>91</v>
      </c>
      <c r="F81" s="13">
        <v>32.4</v>
      </c>
      <c r="G81" s="158">
        <v>658.14136004801298</v>
      </c>
    </row>
    <row r="82" spans="1:7" x14ac:dyDescent="0.15">
      <c r="A82" s="1" t="str">
        <f t="shared" si="129"/>
        <v>扎拉</v>
      </c>
      <c r="B82" s="1">
        <f t="shared" si="130"/>
        <v>12</v>
      </c>
      <c r="E82" s="13" t="s">
        <v>1406</v>
      </c>
      <c r="F82" s="13">
        <v>3.6</v>
      </c>
      <c r="G82" s="158">
        <v>73.1268177831125</v>
      </c>
    </row>
    <row r="83" spans="1:7" x14ac:dyDescent="0.15">
      <c r="A83" s="1" t="str">
        <f t="shared" si="129"/>
        <v>兰举银</v>
      </c>
      <c r="B83" s="1">
        <f t="shared" si="130"/>
        <v>4</v>
      </c>
      <c r="E83" s="13" t="s">
        <v>124</v>
      </c>
      <c r="F83" s="13">
        <v>17</v>
      </c>
      <c r="G83" s="158">
        <v>345.32108397580902</v>
      </c>
    </row>
    <row r="84" spans="1:7" x14ac:dyDescent="0.15">
      <c r="A84" s="1" t="str">
        <f t="shared" si="129"/>
        <v>任吉洪</v>
      </c>
      <c r="B84" s="1">
        <f t="shared" si="130"/>
        <v>4</v>
      </c>
      <c r="E84" s="13" t="s">
        <v>1332</v>
      </c>
      <c r="F84" s="13">
        <v>179.4</v>
      </c>
      <c r="G84" s="158">
        <v>3644.1530861917699</v>
      </c>
    </row>
    <row r="85" spans="1:7" x14ac:dyDescent="0.15">
      <c r="A85" s="1" t="str">
        <f t="shared" si="129"/>
        <v>潘勇</v>
      </c>
      <c r="B85" s="1">
        <f t="shared" si="130"/>
        <v>3</v>
      </c>
      <c r="E85" s="13" t="s">
        <v>1397</v>
      </c>
      <c r="F85" s="13">
        <v>3.6</v>
      </c>
      <c r="G85" s="158">
        <v>73.1268177831125</v>
      </c>
    </row>
    <row r="86" spans="1:7" x14ac:dyDescent="0.15">
      <c r="A86" s="1" t="str">
        <f t="shared" si="129"/>
        <v>刘玲君</v>
      </c>
      <c r="B86" s="1">
        <f t="shared" si="130"/>
        <v>1</v>
      </c>
      <c r="E86" s="13" t="s">
        <v>1349</v>
      </c>
      <c r="F86" s="13">
        <v>6</v>
      </c>
      <c r="G86" s="158">
        <v>121.878029638521</v>
      </c>
    </row>
    <row r="87" spans="1:7" x14ac:dyDescent="0.15">
      <c r="A87" s="1" t="str">
        <f t="shared" si="129"/>
        <v>高琴</v>
      </c>
      <c r="B87" s="1">
        <f t="shared" si="130"/>
        <v>4</v>
      </c>
      <c r="E87" s="13" t="s">
        <v>136</v>
      </c>
      <c r="F87" s="13">
        <v>20.7</v>
      </c>
      <c r="G87" s="158">
        <v>420.47920225289698</v>
      </c>
    </row>
    <row r="88" spans="1:7" x14ac:dyDescent="0.15">
      <c r="A88" s="1" t="str">
        <f t="shared" si="129"/>
        <v>降初里</v>
      </c>
      <c r="B88" s="1">
        <f t="shared" si="130"/>
        <v>1</v>
      </c>
      <c r="E88" s="13" t="s">
        <v>74</v>
      </c>
      <c r="F88" s="13">
        <v>3</v>
      </c>
      <c r="G88" s="158">
        <v>60.9390148192604</v>
      </c>
    </row>
    <row r="89" spans="1:7" x14ac:dyDescent="0.15">
      <c r="A89" s="1" t="str">
        <f>CB41</f>
        <v>田友米</v>
      </c>
      <c r="B89" s="1">
        <f>CC41</f>
        <v>3</v>
      </c>
      <c r="E89" s="13" t="s">
        <v>1314</v>
      </c>
      <c r="F89" s="13">
        <v>229.8</v>
      </c>
      <c r="G89" s="158">
        <v>4667.9285351553499</v>
      </c>
    </row>
    <row r="90" spans="1:7" x14ac:dyDescent="0.15">
      <c r="A90" s="1" t="str">
        <f t="shared" ref="A90:A97" si="131">CB42</f>
        <v>车梦德</v>
      </c>
      <c r="B90" s="1">
        <f t="shared" ref="B90:B97" si="132">CC42</f>
        <v>4</v>
      </c>
      <c r="E90" s="13" t="s">
        <v>1304</v>
      </c>
      <c r="F90" s="13">
        <v>5.4</v>
      </c>
      <c r="G90" s="158">
        <v>109.69022667466901</v>
      </c>
    </row>
    <row r="91" spans="1:7" x14ac:dyDescent="0.15">
      <c r="A91" s="1" t="str">
        <f t="shared" si="131"/>
        <v>扎拉</v>
      </c>
      <c r="B91" s="1">
        <f t="shared" si="132"/>
        <v>12</v>
      </c>
      <c r="E91" s="13" t="s">
        <v>1353</v>
      </c>
      <c r="F91" s="13">
        <v>45.6</v>
      </c>
      <c r="G91" s="158">
        <v>926.273025252759</v>
      </c>
    </row>
    <row r="92" spans="1:7" x14ac:dyDescent="0.15">
      <c r="A92" s="1" t="str">
        <f t="shared" si="131"/>
        <v>兰举银</v>
      </c>
      <c r="B92" s="1">
        <f t="shared" si="132"/>
        <v>4</v>
      </c>
      <c r="E92" s="13" t="s">
        <v>1366</v>
      </c>
      <c r="F92" s="13">
        <v>3.6</v>
      </c>
      <c r="G92" s="158">
        <v>73.1268177831125</v>
      </c>
    </row>
    <row r="93" spans="1:7" x14ac:dyDescent="0.15">
      <c r="A93" s="1" t="str">
        <f t="shared" si="131"/>
        <v>任吉洪</v>
      </c>
      <c r="B93" s="1">
        <f t="shared" si="132"/>
        <v>4</v>
      </c>
      <c r="E93" s="13" t="s">
        <v>146</v>
      </c>
      <c r="F93" s="13">
        <f>SUM(F53:F92)</f>
        <v>2166.1</v>
      </c>
      <c r="G93" s="13">
        <f>SUM(G53:G92)</f>
        <v>44000.000000000015</v>
      </c>
    </row>
    <row r="94" spans="1:7" x14ac:dyDescent="0.15">
      <c r="A94" s="1" t="str">
        <f t="shared" si="131"/>
        <v>潘勇</v>
      </c>
      <c r="B94" s="1">
        <f t="shared" si="132"/>
        <v>3</v>
      </c>
    </row>
    <row r="95" spans="1:7" x14ac:dyDescent="0.15">
      <c r="A95" s="1" t="str">
        <f t="shared" si="131"/>
        <v>刘玲君</v>
      </c>
      <c r="B95" s="1">
        <f t="shared" si="132"/>
        <v>1</v>
      </c>
    </row>
    <row r="96" spans="1:7" x14ac:dyDescent="0.15">
      <c r="A96" s="1" t="str">
        <f t="shared" si="131"/>
        <v>高琴</v>
      </c>
      <c r="B96" s="1">
        <f t="shared" si="132"/>
        <v>4</v>
      </c>
    </row>
    <row r="97" spans="1:2" x14ac:dyDescent="0.15">
      <c r="A97" s="1" t="str">
        <f t="shared" si="131"/>
        <v>降初里</v>
      </c>
      <c r="B97" s="1">
        <f t="shared" si="132"/>
        <v>1</v>
      </c>
    </row>
    <row r="98" spans="1:2" x14ac:dyDescent="0.15">
      <c r="A98" s="9" t="str">
        <f t="shared" ref="A98:B102" si="133">G41</f>
        <v>龚霞</v>
      </c>
      <c r="B98" s="15">
        <f t="shared" si="133"/>
        <v>3.6</v>
      </c>
    </row>
    <row r="99" spans="1:2" x14ac:dyDescent="0.15">
      <c r="A99" s="9" t="str">
        <f t="shared" si="133"/>
        <v>胡万春</v>
      </c>
      <c r="B99" s="15">
        <f t="shared" si="133"/>
        <v>6</v>
      </c>
    </row>
    <row r="100" spans="1:2" x14ac:dyDescent="0.15">
      <c r="A100" s="9" t="str">
        <f t="shared" si="133"/>
        <v>刘玲君</v>
      </c>
      <c r="B100" s="15">
        <f t="shared" si="133"/>
        <v>17.399999999999999</v>
      </c>
    </row>
    <row r="101" spans="1:2" x14ac:dyDescent="0.15">
      <c r="A101" s="9" t="str">
        <f t="shared" si="133"/>
        <v>伍开英</v>
      </c>
      <c r="B101" s="15">
        <f t="shared" si="133"/>
        <v>8.4</v>
      </c>
    </row>
    <row r="102" spans="1:2" x14ac:dyDescent="0.15">
      <c r="A102" s="9" t="str">
        <f t="shared" si="133"/>
        <v>张玉婷</v>
      </c>
      <c r="B102" s="15">
        <f t="shared" si="133"/>
        <v>5.4</v>
      </c>
    </row>
    <row r="103" spans="1:2" x14ac:dyDescent="0.15">
      <c r="A103" s="9" t="str">
        <f t="shared" ref="A103:B107" si="134">I41</f>
        <v>次儿祝玛</v>
      </c>
      <c r="B103" s="15">
        <f t="shared" si="134"/>
        <v>3.6</v>
      </c>
    </row>
    <row r="104" spans="1:2" x14ac:dyDescent="0.15">
      <c r="A104" s="9" t="str">
        <f t="shared" si="134"/>
        <v>邓国华</v>
      </c>
      <c r="B104" s="15">
        <f t="shared" si="134"/>
        <v>13.2</v>
      </c>
    </row>
    <row r="105" spans="1:2" x14ac:dyDescent="0.15">
      <c r="A105" s="9" t="str">
        <f t="shared" si="134"/>
        <v>潘勇</v>
      </c>
      <c r="B105" s="15">
        <f t="shared" si="134"/>
        <v>3.6</v>
      </c>
    </row>
    <row r="106" spans="1:2" x14ac:dyDescent="0.15">
      <c r="A106" s="9" t="str">
        <f t="shared" si="134"/>
        <v>扎拉</v>
      </c>
      <c r="B106" s="15">
        <f t="shared" si="134"/>
        <v>17.399999999999999</v>
      </c>
    </row>
    <row r="107" spans="1:2" x14ac:dyDescent="0.15">
      <c r="A107" s="16" t="str">
        <f t="shared" si="134"/>
        <v>张建国</v>
      </c>
      <c r="B107" s="15">
        <f t="shared" si="134"/>
        <v>3</v>
      </c>
    </row>
    <row r="108" spans="1:2" x14ac:dyDescent="0.15">
      <c r="A108" s="9" t="str">
        <f t="shared" ref="A108:B112" si="135">K41</f>
        <v>曾春兰</v>
      </c>
      <c r="B108" s="15">
        <f t="shared" si="135"/>
        <v>19.8</v>
      </c>
    </row>
    <row r="109" spans="1:2" x14ac:dyDescent="0.15">
      <c r="A109" s="9" t="str">
        <f t="shared" si="135"/>
        <v>黄健均</v>
      </c>
      <c r="B109" s="15">
        <f t="shared" si="135"/>
        <v>3</v>
      </c>
    </row>
    <row r="110" spans="1:2" x14ac:dyDescent="0.15">
      <c r="A110" s="9" t="str">
        <f t="shared" si="135"/>
        <v>车梦德</v>
      </c>
      <c r="B110" s="15">
        <f t="shared" si="135"/>
        <v>9.6</v>
      </c>
    </row>
    <row r="111" spans="1:2" x14ac:dyDescent="0.15">
      <c r="A111" s="9" t="str">
        <f t="shared" si="135"/>
        <v>赵金秀</v>
      </c>
      <c r="B111" s="15">
        <f t="shared" si="135"/>
        <v>3.6</v>
      </c>
    </row>
    <row r="112" spans="1:2" x14ac:dyDescent="0.15">
      <c r="A112" s="9" t="str">
        <f t="shared" si="135"/>
        <v>聂艳梅</v>
      </c>
      <c r="B112" s="15">
        <f t="shared" si="135"/>
        <v>4.8</v>
      </c>
    </row>
    <row r="113" spans="1:2" x14ac:dyDescent="0.15">
      <c r="A113" s="9" t="str">
        <f t="shared" ref="A113:B119" si="136">M41</f>
        <v>宋加友</v>
      </c>
      <c r="B113" s="15">
        <f t="shared" si="136"/>
        <v>3</v>
      </c>
    </row>
    <row r="114" spans="1:2" x14ac:dyDescent="0.15">
      <c r="A114" s="9" t="str">
        <f t="shared" si="136"/>
        <v>王友春</v>
      </c>
      <c r="B114" s="15">
        <f t="shared" si="136"/>
        <v>13.2</v>
      </c>
    </row>
    <row r="115" spans="1:2" x14ac:dyDescent="0.15">
      <c r="A115" s="9" t="str">
        <f t="shared" si="136"/>
        <v>陈虹宇</v>
      </c>
      <c r="B115" s="15">
        <f t="shared" si="136"/>
        <v>4.2</v>
      </c>
    </row>
    <row r="116" spans="1:2" x14ac:dyDescent="0.15">
      <c r="A116" s="9" t="str">
        <f t="shared" si="136"/>
        <v>卞仁民</v>
      </c>
      <c r="B116" s="15">
        <f t="shared" si="136"/>
        <v>7.2</v>
      </c>
    </row>
    <row r="117" spans="1:2" x14ac:dyDescent="0.15">
      <c r="A117" s="9" t="str">
        <f t="shared" si="136"/>
        <v>汤博慧</v>
      </c>
      <c r="B117" s="15">
        <f t="shared" si="136"/>
        <v>7.2</v>
      </c>
    </row>
    <row r="118" spans="1:2" x14ac:dyDescent="0.15">
      <c r="A118" s="9" t="str">
        <f t="shared" si="136"/>
        <v>吴文艺</v>
      </c>
      <c r="B118" s="15">
        <f t="shared" si="136"/>
        <v>2.4</v>
      </c>
    </row>
    <row r="119" spans="1:2" x14ac:dyDescent="0.15">
      <c r="A119" s="9" t="str">
        <f t="shared" si="136"/>
        <v>王志强</v>
      </c>
      <c r="B119" s="15">
        <f t="shared" si="136"/>
        <v>3.6</v>
      </c>
    </row>
    <row r="120" spans="1:2" x14ac:dyDescent="0.15">
      <c r="A120" s="9" t="str">
        <f t="shared" ref="A120:B123" si="137">O41</f>
        <v>任吉洪</v>
      </c>
      <c r="B120" s="15">
        <f t="shared" si="137"/>
        <v>1.2</v>
      </c>
    </row>
    <row r="121" spans="1:2" x14ac:dyDescent="0.15">
      <c r="A121" s="9" t="str">
        <f t="shared" si="137"/>
        <v>刘厚江</v>
      </c>
      <c r="B121" s="15">
        <f t="shared" si="137"/>
        <v>10.199999999999999</v>
      </c>
    </row>
    <row r="122" spans="1:2" x14ac:dyDescent="0.15">
      <c r="A122" s="9" t="str">
        <f t="shared" si="137"/>
        <v>降初里</v>
      </c>
      <c r="B122" s="15">
        <f t="shared" si="137"/>
        <v>7.8</v>
      </c>
    </row>
    <row r="123" spans="1:2" x14ac:dyDescent="0.15">
      <c r="A123" s="9" t="str">
        <f t="shared" si="137"/>
        <v>刘红</v>
      </c>
      <c r="B123" s="15">
        <f t="shared" si="137"/>
        <v>21.6</v>
      </c>
    </row>
    <row r="124" spans="1:2" x14ac:dyDescent="0.15">
      <c r="A124" s="9" t="str">
        <f t="shared" ref="A124:B129" si="138">Q41</f>
        <v>汪绍伦</v>
      </c>
      <c r="B124" s="15">
        <f t="shared" si="138"/>
        <v>1.2</v>
      </c>
    </row>
    <row r="125" spans="1:2" x14ac:dyDescent="0.15">
      <c r="A125" s="9" t="str">
        <f t="shared" si="138"/>
        <v>辜英琼</v>
      </c>
      <c r="B125" s="15">
        <f t="shared" si="138"/>
        <v>8.4</v>
      </c>
    </row>
    <row r="126" spans="1:2" x14ac:dyDescent="0.15">
      <c r="A126" s="9" t="str">
        <f t="shared" si="138"/>
        <v>田友米</v>
      </c>
      <c r="B126" s="15">
        <f t="shared" si="138"/>
        <v>1.8</v>
      </c>
    </row>
    <row r="127" spans="1:2" x14ac:dyDescent="0.15">
      <c r="A127" s="9" t="str">
        <f t="shared" si="138"/>
        <v>王怀术</v>
      </c>
      <c r="B127" s="15">
        <f t="shared" si="138"/>
        <v>5.4</v>
      </c>
    </row>
    <row r="128" spans="1:2" x14ac:dyDescent="0.15">
      <c r="A128" s="9" t="str">
        <f t="shared" si="138"/>
        <v>高琴</v>
      </c>
      <c r="B128" s="15">
        <f t="shared" si="138"/>
        <v>20.399999999999999</v>
      </c>
    </row>
    <row r="129" spans="1:2" x14ac:dyDescent="0.15">
      <c r="A129" s="9" t="str">
        <f t="shared" si="138"/>
        <v>龙志云</v>
      </c>
      <c r="B129" s="15">
        <f t="shared" si="138"/>
        <v>2.4</v>
      </c>
    </row>
    <row r="130" spans="1:2" x14ac:dyDescent="0.15">
      <c r="A130" s="9" t="str">
        <f>Q47</f>
        <v>杜建清</v>
      </c>
      <c r="B130" s="15">
        <f>R47</f>
        <v>1.2</v>
      </c>
    </row>
    <row r="131" spans="1:2" x14ac:dyDescent="0.15">
      <c r="A131" s="9" t="str">
        <f t="shared" ref="A131:B135" si="139">V41</f>
        <v>陈丽娇</v>
      </c>
      <c r="B131" s="15">
        <f t="shared" si="139"/>
        <v>5.4</v>
      </c>
    </row>
    <row r="132" spans="1:2" x14ac:dyDescent="0.15">
      <c r="A132" s="9" t="str">
        <f t="shared" si="139"/>
        <v>伍开英</v>
      </c>
      <c r="B132" s="15">
        <f t="shared" si="139"/>
        <v>4.2</v>
      </c>
    </row>
    <row r="133" spans="1:2" x14ac:dyDescent="0.15">
      <c r="A133" s="9" t="str">
        <f t="shared" si="139"/>
        <v>刘玲君</v>
      </c>
      <c r="B133" s="15">
        <f t="shared" si="139"/>
        <v>15.6</v>
      </c>
    </row>
    <row r="134" spans="1:2" x14ac:dyDescent="0.15">
      <c r="A134" s="9" t="str">
        <f t="shared" si="139"/>
        <v>胡万春</v>
      </c>
      <c r="B134" s="15">
        <f t="shared" si="139"/>
        <v>10.8</v>
      </c>
    </row>
    <row r="135" spans="1:2" x14ac:dyDescent="0.15">
      <c r="A135" s="9" t="str">
        <f t="shared" si="139"/>
        <v>龚霞</v>
      </c>
      <c r="B135" s="15">
        <f t="shared" si="139"/>
        <v>4.8</v>
      </c>
    </row>
    <row r="136" spans="1:2" x14ac:dyDescent="0.15">
      <c r="A136" s="9" t="str">
        <f t="shared" ref="A136:B140" si="140">X41</f>
        <v>张建国</v>
      </c>
      <c r="B136" s="15">
        <f t="shared" si="140"/>
        <v>1.8</v>
      </c>
    </row>
    <row r="137" spans="1:2" x14ac:dyDescent="0.15">
      <c r="A137" s="9" t="str">
        <f t="shared" si="140"/>
        <v>邓国华</v>
      </c>
      <c r="B137" s="15">
        <f t="shared" si="140"/>
        <v>9</v>
      </c>
    </row>
    <row r="138" spans="1:2" x14ac:dyDescent="0.15">
      <c r="A138" s="9" t="str">
        <f t="shared" si="140"/>
        <v>扎拉</v>
      </c>
      <c r="B138" s="15">
        <f t="shared" si="140"/>
        <v>15.6</v>
      </c>
    </row>
    <row r="139" spans="1:2" x14ac:dyDescent="0.15">
      <c r="A139" s="9" t="str">
        <f t="shared" si="140"/>
        <v>杨周宇</v>
      </c>
      <c r="B139" s="15">
        <f t="shared" si="140"/>
        <v>6</v>
      </c>
    </row>
    <row r="140" spans="1:2" x14ac:dyDescent="0.15">
      <c r="A140" s="9" t="str">
        <f t="shared" si="140"/>
        <v>潘勇</v>
      </c>
      <c r="B140" s="15">
        <f t="shared" si="140"/>
        <v>4.8</v>
      </c>
    </row>
    <row r="141" spans="1:2" x14ac:dyDescent="0.15">
      <c r="A141" s="9" t="str">
        <f>X46</f>
        <v>次儿祝玛</v>
      </c>
      <c r="B141" s="15">
        <f>Y46</f>
        <v>3.6</v>
      </c>
    </row>
    <row r="142" spans="1:2" x14ac:dyDescent="0.15">
      <c r="A142" s="9" t="str">
        <f t="shared" ref="A142:B147" si="141">Z41</f>
        <v>黄建君</v>
      </c>
      <c r="B142" s="15">
        <f t="shared" si="141"/>
        <v>1.8</v>
      </c>
    </row>
    <row r="143" spans="1:2" x14ac:dyDescent="0.15">
      <c r="A143" s="9" t="str">
        <f t="shared" si="141"/>
        <v>车梦德</v>
      </c>
      <c r="B143" s="15">
        <f t="shared" si="141"/>
        <v>10.199999999999999</v>
      </c>
    </row>
    <row r="144" spans="1:2" x14ac:dyDescent="0.15">
      <c r="A144" s="9" t="str">
        <f t="shared" si="141"/>
        <v>肖秀秀</v>
      </c>
      <c r="B144" s="15">
        <f t="shared" si="141"/>
        <v>20.399999999999999</v>
      </c>
    </row>
    <row r="145" spans="1:2" x14ac:dyDescent="0.15">
      <c r="A145" s="9" t="str">
        <f t="shared" si="141"/>
        <v>赵顺诚</v>
      </c>
      <c r="B145" s="15">
        <f t="shared" si="141"/>
        <v>3.6</v>
      </c>
    </row>
    <row r="146" spans="1:2" x14ac:dyDescent="0.15">
      <c r="A146" s="9" t="str">
        <f t="shared" si="141"/>
        <v>程长寿</v>
      </c>
      <c r="B146" s="15">
        <f t="shared" si="141"/>
        <v>1.2</v>
      </c>
    </row>
    <row r="147" spans="1:2" x14ac:dyDescent="0.15">
      <c r="A147" s="9" t="str">
        <f t="shared" si="141"/>
        <v>赵金秀</v>
      </c>
      <c r="B147" s="15">
        <f t="shared" si="141"/>
        <v>3.6</v>
      </c>
    </row>
    <row r="148" spans="1:2" x14ac:dyDescent="0.15">
      <c r="A148" s="9" t="str">
        <f t="shared" ref="A148:B153" si="142">AB41</f>
        <v>宋加友</v>
      </c>
      <c r="B148" s="15">
        <f t="shared" si="142"/>
        <v>1.8</v>
      </c>
    </row>
    <row r="149" spans="1:2" x14ac:dyDescent="0.15">
      <c r="A149" s="9" t="str">
        <f t="shared" si="142"/>
        <v>王友春</v>
      </c>
      <c r="B149" s="15">
        <f t="shared" si="142"/>
        <v>19.2</v>
      </c>
    </row>
    <row r="150" spans="1:2" x14ac:dyDescent="0.15">
      <c r="A150" s="9" t="str">
        <f t="shared" si="142"/>
        <v>林莉</v>
      </c>
      <c r="B150" s="15">
        <f t="shared" si="142"/>
        <v>4.2</v>
      </c>
    </row>
    <row r="151" spans="1:2" x14ac:dyDescent="0.15">
      <c r="A151" s="9" t="str">
        <f t="shared" si="142"/>
        <v>汤博慧</v>
      </c>
      <c r="B151" s="15">
        <f t="shared" si="142"/>
        <v>6</v>
      </c>
    </row>
    <row r="152" spans="1:2" x14ac:dyDescent="0.15">
      <c r="A152" s="9" t="str">
        <f t="shared" si="142"/>
        <v>卞仁民</v>
      </c>
      <c r="B152" s="15">
        <f t="shared" si="142"/>
        <v>7.2</v>
      </c>
    </row>
    <row r="153" spans="1:2" x14ac:dyDescent="0.15">
      <c r="A153" s="9" t="str">
        <f t="shared" si="142"/>
        <v>吴文艺</v>
      </c>
      <c r="B153" s="15">
        <f t="shared" si="142"/>
        <v>2.4</v>
      </c>
    </row>
    <row r="154" spans="1:2" x14ac:dyDescent="0.15">
      <c r="A154" s="9" t="str">
        <f t="shared" ref="A154:B157" si="143">AD41</f>
        <v>任吉洪</v>
      </c>
      <c r="B154" s="15">
        <f t="shared" si="143"/>
        <v>7.2</v>
      </c>
    </row>
    <row r="155" spans="1:2" x14ac:dyDescent="0.15">
      <c r="A155" s="9" t="str">
        <f t="shared" si="143"/>
        <v>刘厚江</v>
      </c>
      <c r="B155" s="15">
        <f t="shared" si="143"/>
        <v>12.6</v>
      </c>
    </row>
    <row r="156" spans="1:2" x14ac:dyDescent="0.15">
      <c r="A156" s="9" t="str">
        <f t="shared" si="143"/>
        <v>降初里</v>
      </c>
      <c r="B156" s="15">
        <f t="shared" si="143"/>
        <v>6.6</v>
      </c>
    </row>
    <row r="157" spans="1:2" x14ac:dyDescent="0.15">
      <c r="A157" s="9" t="str">
        <f t="shared" si="143"/>
        <v>刘红</v>
      </c>
      <c r="B157" s="15">
        <f t="shared" si="143"/>
        <v>14.4</v>
      </c>
    </row>
    <row r="158" spans="1:2" x14ac:dyDescent="0.15">
      <c r="A158" s="9" t="str">
        <f t="shared" ref="A158:B162" si="144">AF41</f>
        <v>辜英琼</v>
      </c>
      <c r="B158" s="15">
        <f t="shared" si="144"/>
        <v>2.4</v>
      </c>
    </row>
    <row r="159" spans="1:2" x14ac:dyDescent="0.15">
      <c r="A159" s="9" t="str">
        <f t="shared" si="144"/>
        <v>汪绍伦</v>
      </c>
      <c r="B159" s="15">
        <f t="shared" si="144"/>
        <v>1.2</v>
      </c>
    </row>
    <row r="160" spans="1:2" x14ac:dyDescent="0.15">
      <c r="A160" s="9" t="str">
        <f t="shared" si="144"/>
        <v>田友米</v>
      </c>
      <c r="B160" s="15">
        <f t="shared" si="144"/>
        <v>1.8</v>
      </c>
    </row>
    <row r="161" spans="1:2" x14ac:dyDescent="0.15">
      <c r="A161" s="9" t="str">
        <f t="shared" si="144"/>
        <v>王怀术</v>
      </c>
      <c r="B161" s="15">
        <f t="shared" si="144"/>
        <v>5.4</v>
      </c>
    </row>
    <row r="162" spans="1:2" x14ac:dyDescent="0.15">
      <c r="A162" s="9" t="str">
        <f t="shared" si="144"/>
        <v>高琴</v>
      </c>
      <c r="B162" s="15">
        <f t="shared" si="144"/>
        <v>18</v>
      </c>
    </row>
    <row r="163" spans="1:2" x14ac:dyDescent="0.15">
      <c r="A163" s="9" t="str">
        <f>AF46</f>
        <v>杜建清</v>
      </c>
      <c r="B163" s="15">
        <f>AG46</f>
        <v>7.2</v>
      </c>
    </row>
    <row r="164" spans="1:2" x14ac:dyDescent="0.15">
      <c r="A164" s="9" t="str">
        <f>AF47</f>
        <v>龙志云</v>
      </c>
      <c r="B164" s="15">
        <f>AG47</f>
        <v>4.8</v>
      </c>
    </row>
    <row r="165" spans="1:2" x14ac:dyDescent="0.15">
      <c r="A165" s="9" t="str">
        <f t="shared" ref="A165:B170" si="145">AK41</f>
        <v>李志友</v>
      </c>
      <c r="B165" s="15">
        <f t="shared" si="145"/>
        <v>12.6</v>
      </c>
    </row>
    <row r="166" spans="1:2" x14ac:dyDescent="0.15">
      <c r="A166" s="9" t="str">
        <f t="shared" si="145"/>
        <v>杨宗国</v>
      </c>
      <c r="B166" s="15">
        <f t="shared" si="145"/>
        <v>2.7</v>
      </c>
    </row>
    <row r="167" spans="1:2" x14ac:dyDescent="0.15">
      <c r="A167" s="9" t="str">
        <f t="shared" si="145"/>
        <v>伍开英</v>
      </c>
      <c r="B167" s="15">
        <f t="shared" si="145"/>
        <v>6.3</v>
      </c>
    </row>
    <row r="168" spans="1:2" x14ac:dyDescent="0.15">
      <c r="A168" s="9" t="str">
        <f t="shared" si="145"/>
        <v>刘玲君</v>
      </c>
      <c r="B168" s="15">
        <f t="shared" si="145"/>
        <v>23.4</v>
      </c>
    </row>
    <row r="169" spans="1:2" x14ac:dyDescent="0.15">
      <c r="A169" s="9" t="str">
        <f t="shared" si="145"/>
        <v>胡万春</v>
      </c>
      <c r="B169" s="15">
        <f t="shared" si="145"/>
        <v>14.4</v>
      </c>
    </row>
    <row r="170" spans="1:2" x14ac:dyDescent="0.15">
      <c r="A170" s="9" t="str">
        <f t="shared" si="145"/>
        <v>龚霞</v>
      </c>
      <c r="B170" s="15">
        <f t="shared" si="145"/>
        <v>1.8</v>
      </c>
    </row>
    <row r="171" spans="1:2" x14ac:dyDescent="0.15">
      <c r="A171" s="9" t="str">
        <f t="shared" ref="A171:B174" si="146">AM41</f>
        <v>张建国</v>
      </c>
      <c r="B171" s="15">
        <f t="shared" si="146"/>
        <v>2.7</v>
      </c>
    </row>
    <row r="172" spans="1:2" x14ac:dyDescent="0.15">
      <c r="A172" s="9" t="str">
        <f t="shared" si="146"/>
        <v>邓国华</v>
      </c>
      <c r="B172" s="15">
        <f t="shared" si="146"/>
        <v>13.5</v>
      </c>
    </row>
    <row r="173" spans="1:2" x14ac:dyDescent="0.15">
      <c r="A173" s="9" t="str">
        <f t="shared" si="146"/>
        <v>扎拉</v>
      </c>
      <c r="B173" s="15">
        <f t="shared" si="146"/>
        <v>23.4</v>
      </c>
    </row>
    <row r="174" spans="1:2" x14ac:dyDescent="0.15">
      <c r="A174" s="9" t="str">
        <f t="shared" si="146"/>
        <v>次儿祝玛</v>
      </c>
      <c r="B174" s="15">
        <f t="shared" si="146"/>
        <v>7.2</v>
      </c>
    </row>
    <row r="175" spans="1:2" x14ac:dyDescent="0.15">
      <c r="A175" s="9" t="str">
        <f>AM45</f>
        <v>邵敏</v>
      </c>
      <c r="B175" s="15">
        <f>AN45</f>
        <v>7.2</v>
      </c>
    </row>
    <row r="176" spans="1:2" x14ac:dyDescent="0.15">
      <c r="A176" s="9" t="str">
        <f>AM46</f>
        <v>潘勇</v>
      </c>
      <c r="B176" s="15">
        <f>AN46</f>
        <v>7.2</v>
      </c>
    </row>
    <row r="177" spans="1:2" x14ac:dyDescent="0.15">
      <c r="A177" s="9" t="str">
        <f t="shared" ref="A177:B181" si="147">AO41</f>
        <v>黄建君</v>
      </c>
      <c r="B177" s="15">
        <f t="shared" si="147"/>
        <v>2.7</v>
      </c>
    </row>
    <row r="178" spans="1:2" x14ac:dyDescent="0.15">
      <c r="A178" s="9" t="str">
        <f t="shared" si="147"/>
        <v>车梦德</v>
      </c>
      <c r="B178" s="15">
        <f t="shared" si="147"/>
        <v>8.1</v>
      </c>
    </row>
    <row r="179" spans="1:2" x14ac:dyDescent="0.15">
      <c r="A179" s="9" t="str">
        <f t="shared" si="147"/>
        <v>肖秀秀</v>
      </c>
      <c r="B179" s="15">
        <f t="shared" si="147"/>
        <v>28.8</v>
      </c>
    </row>
    <row r="180" spans="1:2" x14ac:dyDescent="0.15">
      <c r="A180" s="9" t="str">
        <f t="shared" si="147"/>
        <v>赵金秀</v>
      </c>
      <c r="B180" s="15">
        <f t="shared" si="147"/>
        <v>7.2</v>
      </c>
    </row>
    <row r="181" spans="1:2" x14ac:dyDescent="0.15">
      <c r="A181" s="9" t="str">
        <f t="shared" si="147"/>
        <v>王海鹰</v>
      </c>
      <c r="B181" s="15">
        <f t="shared" si="147"/>
        <v>7.2</v>
      </c>
    </row>
    <row r="182" spans="1:2" x14ac:dyDescent="0.15">
      <c r="A182" s="9" t="str">
        <f>AO46</f>
        <v>王图雄</v>
      </c>
      <c r="B182" s="15">
        <f>AP46</f>
        <v>7.2</v>
      </c>
    </row>
    <row r="183" spans="1:2" x14ac:dyDescent="0.15">
      <c r="A183" s="9" t="str">
        <f t="shared" ref="A183:B186" si="148">AQ41</f>
        <v>兰举银</v>
      </c>
      <c r="B183" s="15">
        <f t="shared" si="148"/>
        <v>23.4</v>
      </c>
    </row>
    <row r="184" spans="1:2" x14ac:dyDescent="0.15">
      <c r="A184" s="9" t="str">
        <f t="shared" si="148"/>
        <v>宋加友</v>
      </c>
      <c r="B184" s="15">
        <f t="shared" si="148"/>
        <v>27.9</v>
      </c>
    </row>
    <row r="185" spans="1:2" x14ac:dyDescent="0.15">
      <c r="A185" s="9" t="str">
        <f t="shared" si="148"/>
        <v>林莉</v>
      </c>
      <c r="B185" s="15">
        <f t="shared" si="148"/>
        <v>6.3</v>
      </c>
    </row>
    <row r="186" spans="1:2" x14ac:dyDescent="0.15">
      <c r="A186" s="9" t="str">
        <f t="shared" si="148"/>
        <v>吴文艺</v>
      </c>
      <c r="B186" s="15">
        <f t="shared" si="148"/>
        <v>3.6</v>
      </c>
    </row>
    <row r="187" spans="1:2" x14ac:dyDescent="0.15">
      <c r="A187" s="9" t="str">
        <f t="shared" ref="A187:B191" si="149">AS41</f>
        <v>任吉洪</v>
      </c>
      <c r="B187" s="15">
        <f t="shared" si="149"/>
        <v>28.8</v>
      </c>
    </row>
    <row r="188" spans="1:2" x14ac:dyDescent="0.15">
      <c r="A188" s="9" t="str">
        <f t="shared" si="149"/>
        <v>刘厚江</v>
      </c>
      <c r="B188" s="15">
        <f t="shared" si="149"/>
        <v>18.899999999999999</v>
      </c>
    </row>
    <row r="189" spans="1:2" x14ac:dyDescent="0.15">
      <c r="A189" s="9" t="str">
        <f t="shared" si="149"/>
        <v>降初里</v>
      </c>
      <c r="B189" s="15">
        <f t="shared" si="149"/>
        <v>8.1</v>
      </c>
    </row>
    <row r="190" spans="1:2" x14ac:dyDescent="0.15">
      <c r="A190" s="9" t="str">
        <f t="shared" si="149"/>
        <v>熊治国</v>
      </c>
      <c r="B190" s="15">
        <f t="shared" si="149"/>
        <v>1.8</v>
      </c>
    </row>
    <row r="191" spans="1:2" x14ac:dyDescent="0.15">
      <c r="A191" s="9" t="str">
        <f t="shared" si="149"/>
        <v>宋欣洲</v>
      </c>
      <c r="B191" s="15">
        <f t="shared" si="149"/>
        <v>3.6</v>
      </c>
    </row>
    <row r="192" spans="1:2" x14ac:dyDescent="0.15">
      <c r="A192" s="9" t="str">
        <f t="shared" ref="A192:B197" si="150">AU41</f>
        <v>辜英琼</v>
      </c>
      <c r="B192" s="15">
        <f t="shared" si="150"/>
        <v>3.6</v>
      </c>
    </row>
    <row r="193" spans="1:2" x14ac:dyDescent="0.15">
      <c r="A193" s="9" t="str">
        <f t="shared" si="150"/>
        <v>汪绍伦</v>
      </c>
      <c r="B193" s="15">
        <f t="shared" si="150"/>
        <v>1.8</v>
      </c>
    </row>
    <row r="194" spans="1:2" x14ac:dyDescent="0.15">
      <c r="A194" s="9" t="str">
        <f t="shared" si="150"/>
        <v>田友米</v>
      </c>
      <c r="B194" s="15">
        <f t="shared" si="150"/>
        <v>2.7</v>
      </c>
    </row>
    <row r="195" spans="1:2" x14ac:dyDescent="0.15">
      <c r="A195" s="9" t="str">
        <f t="shared" si="150"/>
        <v>王怀术</v>
      </c>
      <c r="B195" s="15">
        <f t="shared" si="150"/>
        <v>8.1</v>
      </c>
    </row>
    <row r="196" spans="1:2" x14ac:dyDescent="0.15">
      <c r="A196" s="9" t="str">
        <f t="shared" si="150"/>
        <v>高琴</v>
      </c>
      <c r="B196" s="15">
        <f t="shared" si="150"/>
        <v>27</v>
      </c>
    </row>
    <row r="197" spans="1:2" x14ac:dyDescent="0.15">
      <c r="A197" s="9" t="str">
        <f t="shared" si="150"/>
        <v>金勇</v>
      </c>
      <c r="B197" s="15">
        <f t="shared" si="150"/>
        <v>10.8</v>
      </c>
    </row>
    <row r="198" spans="1:2" x14ac:dyDescent="0.15">
      <c r="A198" s="9" t="str">
        <f>AU47</f>
        <v>龙志云</v>
      </c>
      <c r="B198" s="15">
        <f>AV47</f>
        <v>7.2</v>
      </c>
    </row>
    <row r="199" spans="1:2" x14ac:dyDescent="0.15">
      <c r="A199" s="9" t="str">
        <f t="shared" ref="A199:B202" si="151">AZ41</f>
        <v>李志友</v>
      </c>
      <c r="B199" s="15">
        <f t="shared" si="151"/>
        <v>12.6</v>
      </c>
    </row>
    <row r="200" spans="1:2" x14ac:dyDescent="0.15">
      <c r="A200" s="9" t="str">
        <f t="shared" si="151"/>
        <v>杨宗国</v>
      </c>
      <c r="B200" s="15">
        <f t="shared" si="151"/>
        <v>9</v>
      </c>
    </row>
    <row r="201" spans="1:2" x14ac:dyDescent="0.15">
      <c r="A201" s="9" t="str">
        <f t="shared" si="151"/>
        <v>刘玲君</v>
      </c>
      <c r="B201" s="15">
        <f t="shared" si="151"/>
        <v>23.4</v>
      </c>
    </row>
    <row r="202" spans="1:2" x14ac:dyDescent="0.15">
      <c r="A202" s="9" t="str">
        <f t="shared" si="151"/>
        <v>胡万春</v>
      </c>
      <c r="B202" s="15">
        <f t="shared" si="151"/>
        <v>16.2</v>
      </c>
    </row>
    <row r="203" spans="1:2" x14ac:dyDescent="0.15">
      <c r="A203" s="9" t="str">
        <f t="shared" ref="A203:B206" si="152">BB41</f>
        <v>张建国</v>
      </c>
      <c r="B203" s="15">
        <f t="shared" si="152"/>
        <v>2.7</v>
      </c>
    </row>
    <row r="204" spans="1:2" x14ac:dyDescent="0.15">
      <c r="A204" s="9" t="str">
        <f t="shared" si="152"/>
        <v>邓国华</v>
      </c>
      <c r="B204" s="15">
        <f t="shared" si="152"/>
        <v>13.5</v>
      </c>
    </row>
    <row r="205" spans="1:2" x14ac:dyDescent="0.15">
      <c r="A205" s="9" t="str">
        <f t="shared" si="152"/>
        <v>扎拉</v>
      </c>
      <c r="B205" s="15">
        <f t="shared" si="152"/>
        <v>23.4</v>
      </c>
    </row>
    <row r="206" spans="1:2" x14ac:dyDescent="0.15">
      <c r="A206" s="9" t="str">
        <f t="shared" si="152"/>
        <v>次儿祝玛</v>
      </c>
      <c r="B206" s="15">
        <f t="shared" si="152"/>
        <v>7.2</v>
      </c>
    </row>
    <row r="207" spans="1:2" x14ac:dyDescent="0.15">
      <c r="A207" s="9" t="str">
        <f>BB45</f>
        <v>邵敏</v>
      </c>
      <c r="B207" s="15">
        <f>BC45</f>
        <v>7.2</v>
      </c>
    </row>
    <row r="208" spans="1:2" x14ac:dyDescent="0.15">
      <c r="A208" s="9" t="str">
        <f>BB46</f>
        <v>潘勇</v>
      </c>
      <c r="B208" s="15">
        <f>BC46</f>
        <v>7.2</v>
      </c>
    </row>
    <row r="209" spans="1:2" x14ac:dyDescent="0.15">
      <c r="A209" s="9" t="str">
        <f t="shared" ref="A209:B212" si="153">BD41</f>
        <v>黄建君</v>
      </c>
      <c r="B209" s="15">
        <f t="shared" si="153"/>
        <v>2.7</v>
      </c>
    </row>
    <row r="210" spans="1:2" x14ac:dyDescent="0.15">
      <c r="A210" s="9" t="str">
        <f t="shared" si="153"/>
        <v>车梦德</v>
      </c>
      <c r="B210" s="15">
        <f t="shared" si="153"/>
        <v>9.9</v>
      </c>
    </row>
    <row r="211" spans="1:2" x14ac:dyDescent="0.15">
      <c r="A211" s="9" t="str">
        <f t="shared" si="153"/>
        <v>肖秀秀</v>
      </c>
      <c r="B211" s="15">
        <f t="shared" si="153"/>
        <v>34.200000000000003</v>
      </c>
    </row>
    <row r="212" spans="1:2" x14ac:dyDescent="0.15">
      <c r="A212" s="9" t="str">
        <f t="shared" si="153"/>
        <v>赵金秀</v>
      </c>
      <c r="B212" s="15">
        <f t="shared" si="153"/>
        <v>7.2</v>
      </c>
    </row>
    <row r="213" spans="1:2" x14ac:dyDescent="0.15">
      <c r="A213" s="9" t="str">
        <f>BD45</f>
        <v>王图雄</v>
      </c>
      <c r="B213" s="15">
        <f>BE45</f>
        <v>7.2</v>
      </c>
    </row>
    <row r="214" spans="1:2" x14ac:dyDescent="0.15">
      <c r="A214" s="9" t="str">
        <f t="shared" ref="A214:B217" si="154">BF41</f>
        <v>兰举银</v>
      </c>
      <c r="B214" s="15">
        <f t="shared" si="154"/>
        <v>21.6</v>
      </c>
    </row>
    <row r="215" spans="1:2" x14ac:dyDescent="0.15">
      <c r="A215" s="9" t="str">
        <f t="shared" si="154"/>
        <v>宋加友</v>
      </c>
      <c r="B215" s="15">
        <f t="shared" si="154"/>
        <v>29.7</v>
      </c>
    </row>
    <row r="216" spans="1:2" x14ac:dyDescent="0.15">
      <c r="A216" s="9" t="str">
        <f t="shared" si="154"/>
        <v>林莉</v>
      </c>
      <c r="B216" s="15">
        <f t="shared" si="154"/>
        <v>6.3</v>
      </c>
    </row>
    <row r="217" spans="1:2" x14ac:dyDescent="0.15">
      <c r="A217" s="9" t="str">
        <f t="shared" si="154"/>
        <v>吴文艺</v>
      </c>
      <c r="B217" s="15">
        <f t="shared" si="154"/>
        <v>3.6</v>
      </c>
    </row>
    <row r="218" spans="1:2" x14ac:dyDescent="0.15">
      <c r="A218" s="9" t="str">
        <f t="shared" ref="A218:B222" si="155">BH41</f>
        <v>任吉洪</v>
      </c>
      <c r="B218" s="15">
        <f t="shared" si="155"/>
        <v>14.4</v>
      </c>
    </row>
    <row r="219" spans="1:2" x14ac:dyDescent="0.15">
      <c r="A219" s="9" t="str">
        <f t="shared" si="155"/>
        <v>刘厚江</v>
      </c>
      <c r="B219" s="15">
        <f t="shared" si="155"/>
        <v>9.9</v>
      </c>
    </row>
    <row r="220" spans="1:2" x14ac:dyDescent="0.15">
      <c r="A220" s="9" t="str">
        <f t="shared" si="155"/>
        <v>降初里</v>
      </c>
      <c r="B220" s="15">
        <f t="shared" si="155"/>
        <v>8.1</v>
      </c>
    </row>
    <row r="221" spans="1:2" x14ac:dyDescent="0.15">
      <c r="A221" s="9" t="str">
        <f t="shared" si="155"/>
        <v>刘红</v>
      </c>
      <c r="B221" s="15">
        <f t="shared" si="155"/>
        <v>27</v>
      </c>
    </row>
    <row r="222" spans="1:2" x14ac:dyDescent="0.15">
      <c r="A222" s="9" t="str">
        <f t="shared" si="155"/>
        <v>熊治国</v>
      </c>
      <c r="B222" s="15">
        <f t="shared" si="155"/>
        <v>1.8</v>
      </c>
    </row>
    <row r="223" spans="1:2" x14ac:dyDescent="0.15">
      <c r="A223" s="9" t="str">
        <f t="shared" ref="A223:B228" si="156">BJ41</f>
        <v>辜英琼</v>
      </c>
      <c r="B223" s="15">
        <f t="shared" si="156"/>
        <v>7.2</v>
      </c>
    </row>
    <row r="224" spans="1:2" x14ac:dyDescent="0.15">
      <c r="A224" s="9" t="str">
        <f t="shared" si="156"/>
        <v>李树海</v>
      </c>
      <c r="B224" s="15">
        <f t="shared" si="156"/>
        <v>3.6</v>
      </c>
    </row>
    <row r="225" spans="1:2" x14ac:dyDescent="0.15">
      <c r="A225" s="9" t="str">
        <f t="shared" si="156"/>
        <v>田友米</v>
      </c>
      <c r="B225" s="15">
        <f t="shared" si="156"/>
        <v>2.7</v>
      </c>
    </row>
    <row r="226" spans="1:2" x14ac:dyDescent="0.15">
      <c r="A226" s="9" t="str">
        <f t="shared" si="156"/>
        <v>王怀术</v>
      </c>
      <c r="B226" s="15">
        <f t="shared" si="156"/>
        <v>6.3</v>
      </c>
    </row>
    <row r="227" spans="1:2" x14ac:dyDescent="0.15">
      <c r="A227" s="9" t="str">
        <f t="shared" si="156"/>
        <v>高琴</v>
      </c>
      <c r="B227" s="15">
        <f t="shared" si="156"/>
        <v>28.8</v>
      </c>
    </row>
    <row r="228" spans="1:2" x14ac:dyDescent="0.15">
      <c r="A228" s="9" t="str">
        <f t="shared" si="156"/>
        <v>金勇</v>
      </c>
      <c r="B228" s="15">
        <f t="shared" si="156"/>
        <v>7.2</v>
      </c>
    </row>
    <row r="229" spans="1:2" x14ac:dyDescent="0.15">
      <c r="A229" s="9" t="str">
        <f>BJ47</f>
        <v>龙志云</v>
      </c>
      <c r="B229" s="15">
        <f>BK47</f>
        <v>5.4</v>
      </c>
    </row>
    <row r="230" spans="1:2" x14ac:dyDescent="0.15">
      <c r="A230" s="9" t="str">
        <f t="shared" ref="A230:B233" si="157">BO41</f>
        <v>李志友</v>
      </c>
      <c r="B230" s="15">
        <f t="shared" si="157"/>
        <v>21</v>
      </c>
    </row>
    <row r="231" spans="1:2" x14ac:dyDescent="0.15">
      <c r="A231" s="9" t="str">
        <f t="shared" si="157"/>
        <v>杨宗国</v>
      </c>
      <c r="B231" s="15">
        <f t="shared" si="157"/>
        <v>4.5</v>
      </c>
    </row>
    <row r="232" spans="1:2" x14ac:dyDescent="0.15">
      <c r="A232" s="9" t="str">
        <f t="shared" si="157"/>
        <v>伍开英</v>
      </c>
      <c r="B232" s="15">
        <f t="shared" si="157"/>
        <v>10.5</v>
      </c>
    </row>
    <row r="233" spans="1:2" x14ac:dyDescent="0.15">
      <c r="A233" s="9" t="str">
        <f t="shared" si="157"/>
        <v>刘玲君</v>
      </c>
      <c r="B233" s="15">
        <f t="shared" si="157"/>
        <v>39</v>
      </c>
    </row>
    <row r="234" spans="1:2" x14ac:dyDescent="0.15">
      <c r="A234" s="9" t="str">
        <f>BO45</f>
        <v>胡万春</v>
      </c>
      <c r="B234" s="15">
        <f>BP45</f>
        <v>24</v>
      </c>
    </row>
    <row r="235" spans="1:2" x14ac:dyDescent="0.15">
      <c r="A235" s="9" t="str">
        <f>BO46</f>
        <v>岳子琦</v>
      </c>
      <c r="B235" s="15">
        <f>BP46</f>
        <v>3</v>
      </c>
    </row>
    <row r="236" spans="1:2" x14ac:dyDescent="0.15">
      <c r="A236" s="9" t="str">
        <f t="shared" ref="A236:B239" si="158">BQ41</f>
        <v>张建国</v>
      </c>
      <c r="B236" s="15">
        <f t="shared" si="158"/>
        <v>4.5</v>
      </c>
    </row>
    <row r="237" spans="1:2" x14ac:dyDescent="0.15">
      <c r="A237" s="9" t="str">
        <f t="shared" si="158"/>
        <v>邓国华</v>
      </c>
      <c r="B237" s="15">
        <f t="shared" si="158"/>
        <v>22.5</v>
      </c>
    </row>
    <row r="238" spans="1:2" x14ac:dyDescent="0.15">
      <c r="A238" s="9" t="str">
        <f t="shared" si="158"/>
        <v>扎拉</v>
      </c>
      <c r="B238" s="15">
        <f t="shared" si="158"/>
        <v>39</v>
      </c>
    </row>
    <row r="239" spans="1:2" x14ac:dyDescent="0.15">
      <c r="A239" s="9" t="str">
        <f t="shared" si="158"/>
        <v>次儿祝玛</v>
      </c>
      <c r="B239" s="15">
        <f t="shared" si="158"/>
        <v>12</v>
      </c>
    </row>
    <row r="240" spans="1:2" x14ac:dyDescent="0.15">
      <c r="A240" s="9" t="str">
        <f>BQ45</f>
        <v>邵敏</v>
      </c>
      <c r="B240" s="15">
        <f>BR45</f>
        <v>12</v>
      </c>
    </row>
    <row r="241" spans="1:2" x14ac:dyDescent="0.15">
      <c r="A241" s="9" t="str">
        <f>BQ46</f>
        <v>潘勇</v>
      </c>
      <c r="B241" s="15">
        <f>BR46</f>
        <v>12</v>
      </c>
    </row>
    <row r="242" spans="1:2" x14ac:dyDescent="0.15">
      <c r="A242" s="9" t="str">
        <f t="shared" ref="A242:B245" si="159">BS41</f>
        <v>黄健均</v>
      </c>
      <c r="B242" s="15">
        <f t="shared" si="159"/>
        <v>4.5</v>
      </c>
    </row>
    <row r="243" spans="1:2" x14ac:dyDescent="0.15">
      <c r="A243" s="9" t="str">
        <f t="shared" si="159"/>
        <v>车梦德</v>
      </c>
      <c r="B243" s="15">
        <f t="shared" si="159"/>
        <v>13.5</v>
      </c>
    </row>
    <row r="244" spans="1:2" x14ac:dyDescent="0.15">
      <c r="A244" s="9" t="str">
        <f t="shared" si="159"/>
        <v>肖秀秀</v>
      </c>
      <c r="B244" s="15">
        <f t="shared" si="159"/>
        <v>48</v>
      </c>
    </row>
    <row r="245" spans="1:2" x14ac:dyDescent="0.15">
      <c r="A245" s="9" t="str">
        <f t="shared" si="159"/>
        <v>赵金秀</v>
      </c>
      <c r="B245" s="15">
        <f t="shared" si="159"/>
        <v>12</v>
      </c>
    </row>
    <row r="246" spans="1:2" x14ac:dyDescent="0.15">
      <c r="A246" s="9" t="str">
        <f>BS45</f>
        <v>梅晓群</v>
      </c>
      <c r="B246" s="15">
        <f>BT45</f>
        <v>24</v>
      </c>
    </row>
    <row r="247" spans="1:2" x14ac:dyDescent="0.15">
      <c r="A247" s="9" t="str">
        <f t="shared" ref="A247:B250" si="160">BU41</f>
        <v>兰举银</v>
      </c>
      <c r="B247" s="15">
        <f t="shared" si="160"/>
        <v>36</v>
      </c>
    </row>
    <row r="248" spans="1:2" x14ac:dyDescent="0.15">
      <c r="A248" s="9" t="str">
        <f t="shared" si="160"/>
        <v>宋加友</v>
      </c>
      <c r="B248" s="15">
        <f t="shared" si="160"/>
        <v>49.5</v>
      </c>
    </row>
    <row r="249" spans="1:2" x14ac:dyDescent="0.15">
      <c r="A249" s="9" t="str">
        <f t="shared" si="160"/>
        <v>林莉</v>
      </c>
      <c r="B249" s="15">
        <f t="shared" si="160"/>
        <v>10.5</v>
      </c>
    </row>
    <row r="250" spans="1:2" x14ac:dyDescent="0.15">
      <c r="A250" s="9" t="str">
        <f t="shared" si="160"/>
        <v>黄祥琴</v>
      </c>
      <c r="B250" s="15">
        <f t="shared" si="160"/>
        <v>6</v>
      </c>
    </row>
    <row r="251" spans="1:2" x14ac:dyDescent="0.15">
      <c r="A251" s="9" t="str">
        <f t="shared" ref="A251:B254" si="161">BW41</f>
        <v>金明龙</v>
      </c>
      <c r="B251" s="15">
        <f t="shared" si="161"/>
        <v>3</v>
      </c>
    </row>
    <row r="252" spans="1:2" x14ac:dyDescent="0.15">
      <c r="A252" s="9" t="str">
        <f t="shared" si="161"/>
        <v>任吉洪</v>
      </c>
      <c r="B252" s="15">
        <f t="shared" si="161"/>
        <v>24</v>
      </c>
    </row>
    <row r="253" spans="1:2" x14ac:dyDescent="0.15">
      <c r="A253" s="9" t="str">
        <f t="shared" si="161"/>
        <v>刘厚江</v>
      </c>
      <c r="B253" s="15">
        <f t="shared" si="161"/>
        <v>16.5</v>
      </c>
    </row>
    <row r="254" spans="1:2" x14ac:dyDescent="0.15">
      <c r="A254" s="9" t="str">
        <f t="shared" si="161"/>
        <v>降初里</v>
      </c>
      <c r="B254" s="15">
        <f t="shared" si="161"/>
        <v>13.5</v>
      </c>
    </row>
    <row r="255" spans="1:2" x14ac:dyDescent="0.15">
      <c r="A255" s="9" t="str">
        <f>BW45</f>
        <v>刘红</v>
      </c>
      <c r="B255" s="15">
        <f>BX45</f>
        <v>45</v>
      </c>
    </row>
    <row r="256" spans="1:2" x14ac:dyDescent="0.15">
      <c r="A256" s="9" t="str">
        <f t="shared" ref="A256:B258" si="162">BY41</f>
        <v>李树海</v>
      </c>
      <c r="B256" s="15">
        <f t="shared" si="162"/>
        <v>6</v>
      </c>
    </row>
    <row r="257" spans="1:2" x14ac:dyDescent="0.15">
      <c r="A257" s="9" t="str">
        <f t="shared" si="162"/>
        <v>田友米</v>
      </c>
      <c r="B257" s="15">
        <f t="shared" si="162"/>
        <v>4.5</v>
      </c>
    </row>
    <row r="258" spans="1:2" x14ac:dyDescent="0.15">
      <c r="A258" s="9" t="str">
        <f t="shared" si="162"/>
        <v>王怀术</v>
      </c>
      <c r="B258" s="15">
        <f t="shared" si="162"/>
        <v>10.5</v>
      </c>
    </row>
    <row r="259" spans="1:2" x14ac:dyDescent="0.15">
      <c r="A259" s="9" t="str">
        <f>BY44</f>
        <v>高琴</v>
      </c>
      <c r="B259" s="15">
        <f>BZ44</f>
        <v>48</v>
      </c>
    </row>
    <row r="260" spans="1:2" x14ac:dyDescent="0.15">
      <c r="A260" s="9" t="str">
        <f>BY45</f>
        <v>龙志云</v>
      </c>
      <c r="B260" s="15">
        <f>BZ45</f>
        <v>33</v>
      </c>
    </row>
    <row r="261" spans="1:2" x14ac:dyDescent="0.15">
      <c r="A261" s="9" t="str">
        <f t="shared" ref="A261:B264" si="163">CD41</f>
        <v>李志友</v>
      </c>
      <c r="B261" s="15">
        <f t="shared" si="163"/>
        <v>21</v>
      </c>
    </row>
    <row r="262" spans="1:2" x14ac:dyDescent="0.15">
      <c r="A262" s="9" t="str">
        <f t="shared" si="163"/>
        <v>杨宗国</v>
      </c>
      <c r="B262" s="15">
        <f t="shared" si="163"/>
        <v>4.5</v>
      </c>
    </row>
    <row r="263" spans="1:2" x14ac:dyDescent="0.15">
      <c r="A263" s="9" t="str">
        <f t="shared" si="163"/>
        <v>伍开英</v>
      </c>
      <c r="B263" s="15">
        <f t="shared" si="163"/>
        <v>10.5</v>
      </c>
    </row>
    <row r="264" spans="1:2" x14ac:dyDescent="0.15">
      <c r="A264" s="9" t="str">
        <f t="shared" si="163"/>
        <v>刘玲君</v>
      </c>
      <c r="B264" s="15">
        <f t="shared" si="163"/>
        <v>39</v>
      </c>
    </row>
    <row r="265" spans="1:2" x14ac:dyDescent="0.15">
      <c r="A265" s="9" t="str">
        <f>CD45</f>
        <v>胡万春</v>
      </c>
      <c r="B265" s="15">
        <f>CE45</f>
        <v>24</v>
      </c>
    </row>
    <row r="266" spans="1:2" x14ac:dyDescent="0.15">
      <c r="A266" s="9" t="str">
        <f>CD46</f>
        <v>龚霞</v>
      </c>
      <c r="B266" s="15">
        <f>CE46</f>
        <v>3</v>
      </c>
    </row>
    <row r="267" spans="1:2" x14ac:dyDescent="0.15">
      <c r="A267" s="9" t="str">
        <f t="shared" ref="A267:B270" si="164">CF41</f>
        <v>张建国</v>
      </c>
      <c r="B267" s="15">
        <f t="shared" si="164"/>
        <v>4.5</v>
      </c>
    </row>
    <row r="268" spans="1:2" x14ac:dyDescent="0.15">
      <c r="A268" s="9" t="str">
        <f t="shared" si="164"/>
        <v>邓国华</v>
      </c>
      <c r="B268" s="15">
        <f t="shared" si="164"/>
        <v>22.5</v>
      </c>
    </row>
    <row r="269" spans="1:2" x14ac:dyDescent="0.15">
      <c r="A269" s="9" t="str">
        <f t="shared" si="164"/>
        <v>扎拉</v>
      </c>
      <c r="B269" s="15">
        <f t="shared" si="164"/>
        <v>39</v>
      </c>
    </row>
    <row r="270" spans="1:2" x14ac:dyDescent="0.15">
      <c r="A270" s="9" t="str">
        <f t="shared" si="164"/>
        <v>次儿祝玛</v>
      </c>
      <c r="B270" s="15">
        <f t="shared" si="164"/>
        <v>12</v>
      </c>
    </row>
    <row r="271" spans="1:2" x14ac:dyDescent="0.15">
      <c r="A271" s="9" t="str">
        <f>CF45</f>
        <v>邵敏</v>
      </c>
      <c r="B271" s="15">
        <f>CG45</f>
        <v>12</v>
      </c>
    </row>
    <row r="272" spans="1:2" x14ac:dyDescent="0.15">
      <c r="A272" s="9" t="str">
        <f>CF46</f>
        <v>潘勇</v>
      </c>
      <c r="B272" s="15">
        <f>CG46</f>
        <v>12</v>
      </c>
    </row>
    <row r="273" spans="1:2" x14ac:dyDescent="0.15">
      <c r="A273" s="9" t="str">
        <f t="shared" ref="A273:B276" si="165">CH41</f>
        <v>黄健均</v>
      </c>
      <c r="B273" s="15">
        <f t="shared" si="165"/>
        <v>4.5</v>
      </c>
    </row>
    <row r="274" spans="1:2" x14ac:dyDescent="0.15">
      <c r="A274" s="9" t="str">
        <f t="shared" si="165"/>
        <v>车梦德</v>
      </c>
      <c r="B274" s="15">
        <f t="shared" si="165"/>
        <v>13.5</v>
      </c>
    </row>
    <row r="275" spans="1:2" x14ac:dyDescent="0.15">
      <c r="A275" s="9" t="str">
        <f t="shared" si="165"/>
        <v>肖秀秀</v>
      </c>
      <c r="B275" s="15">
        <f t="shared" si="165"/>
        <v>48</v>
      </c>
    </row>
    <row r="276" spans="1:2" x14ac:dyDescent="0.15">
      <c r="A276" s="9" t="str">
        <f t="shared" si="165"/>
        <v>赵金秀</v>
      </c>
      <c r="B276" s="15">
        <f t="shared" si="165"/>
        <v>12</v>
      </c>
    </row>
    <row r="277" spans="1:2" x14ac:dyDescent="0.15">
      <c r="A277" s="9" t="str">
        <f>CH45</f>
        <v>梅晓群</v>
      </c>
      <c r="B277" s="15">
        <f>CI45</f>
        <v>24</v>
      </c>
    </row>
    <row r="278" spans="1:2" x14ac:dyDescent="0.15">
      <c r="A278" s="9" t="str">
        <f t="shared" ref="A278:B281" si="166">CJ41</f>
        <v>兰举银</v>
      </c>
      <c r="B278" s="15">
        <f t="shared" si="166"/>
        <v>36</v>
      </c>
    </row>
    <row r="279" spans="1:2" x14ac:dyDescent="0.15">
      <c r="A279" s="9" t="str">
        <f t="shared" si="166"/>
        <v>宋加友</v>
      </c>
      <c r="B279" s="15">
        <f t="shared" si="166"/>
        <v>49.5</v>
      </c>
    </row>
    <row r="280" spans="1:2" x14ac:dyDescent="0.15">
      <c r="A280" s="9" t="str">
        <f t="shared" si="166"/>
        <v>林莉</v>
      </c>
      <c r="B280" s="15">
        <f t="shared" si="166"/>
        <v>10.5</v>
      </c>
    </row>
    <row r="281" spans="1:2" x14ac:dyDescent="0.15">
      <c r="A281" s="9" t="str">
        <f t="shared" si="166"/>
        <v>黄祥琴</v>
      </c>
      <c r="B281" s="15">
        <f t="shared" si="166"/>
        <v>6</v>
      </c>
    </row>
    <row r="282" spans="1:2" x14ac:dyDescent="0.15">
      <c r="A282" s="9" t="str">
        <f t="shared" ref="A282:B285" si="167">CL41</f>
        <v>金明龙</v>
      </c>
      <c r="B282" s="15">
        <f t="shared" si="167"/>
        <v>3</v>
      </c>
    </row>
    <row r="283" spans="1:2" x14ac:dyDescent="0.15">
      <c r="A283" s="9" t="str">
        <f t="shared" si="167"/>
        <v>任吉洪</v>
      </c>
      <c r="B283" s="15">
        <f t="shared" si="167"/>
        <v>24</v>
      </c>
    </row>
    <row r="284" spans="1:2" x14ac:dyDescent="0.15">
      <c r="A284" s="9" t="str">
        <f t="shared" si="167"/>
        <v>刘厚江</v>
      </c>
      <c r="B284" s="15">
        <f t="shared" si="167"/>
        <v>16.5</v>
      </c>
    </row>
    <row r="285" spans="1:2" x14ac:dyDescent="0.15">
      <c r="A285" s="9" t="str">
        <f t="shared" si="167"/>
        <v>降初里</v>
      </c>
      <c r="B285" s="15">
        <f t="shared" si="167"/>
        <v>13.5</v>
      </c>
    </row>
    <row r="286" spans="1:2" x14ac:dyDescent="0.15">
      <c r="A286" s="9" t="str">
        <f>CL45</f>
        <v>刘红</v>
      </c>
      <c r="B286" s="15">
        <f>CM45</f>
        <v>45</v>
      </c>
    </row>
    <row r="287" spans="1:2" x14ac:dyDescent="0.15">
      <c r="A287" s="9" t="str">
        <f t="shared" ref="A287:B289" si="168">CN41</f>
        <v>李树海</v>
      </c>
      <c r="B287" s="15">
        <f t="shared" si="168"/>
        <v>6</v>
      </c>
    </row>
    <row r="288" spans="1:2" x14ac:dyDescent="0.15">
      <c r="A288" s="9" t="str">
        <f t="shared" si="168"/>
        <v>田友米</v>
      </c>
      <c r="B288" s="15">
        <f>CO42</f>
        <v>4.5</v>
      </c>
    </row>
    <row r="289" spans="1:51" x14ac:dyDescent="0.15">
      <c r="A289" s="9" t="str">
        <f t="shared" si="168"/>
        <v>王怀术</v>
      </c>
      <c r="B289" s="15">
        <f t="shared" si="168"/>
        <v>10.5</v>
      </c>
    </row>
    <row r="290" spans="1:51" x14ac:dyDescent="0.15">
      <c r="A290" s="9" t="str">
        <f>CN44</f>
        <v>高琴</v>
      </c>
      <c r="B290" s="15">
        <f>CO44</f>
        <v>48</v>
      </c>
    </row>
    <row r="291" spans="1:51" x14ac:dyDescent="0.15">
      <c r="A291" s="9" t="str">
        <f>CN45</f>
        <v>龙志云</v>
      </c>
      <c r="B291" s="15">
        <f>CO45</f>
        <v>33</v>
      </c>
    </row>
    <row r="292" spans="1:51" x14ac:dyDescent="0.15">
      <c r="A292" s="12" t="s">
        <v>146</v>
      </c>
      <c r="B292" s="17">
        <f>SUM(B98:B291)</f>
        <v>2448.0000000000005</v>
      </c>
    </row>
    <row r="293" spans="1:51" x14ac:dyDescent="0.15">
      <c r="A293" t="s">
        <v>56</v>
      </c>
      <c r="B293" t="s">
        <v>1427</v>
      </c>
      <c r="C293"/>
    </row>
    <row r="294" spans="1:51" x14ac:dyDescent="0.15">
      <c r="A294" t="s">
        <v>1346</v>
      </c>
      <c r="B294">
        <v>14.4</v>
      </c>
      <c r="C294"/>
      <c r="AY294" s="1">
        <v>14.4</v>
      </c>
    </row>
    <row r="295" spans="1:51" x14ac:dyDescent="0.15">
      <c r="A295" t="s">
        <v>87</v>
      </c>
      <c r="B295">
        <v>19.8</v>
      </c>
      <c r="C295"/>
      <c r="AY295" s="1">
        <v>19.8</v>
      </c>
    </row>
    <row r="296" spans="1:51" x14ac:dyDescent="0.15">
      <c r="A296" t="s">
        <v>1320</v>
      </c>
      <c r="B296">
        <v>91.8</v>
      </c>
      <c r="C296"/>
    </row>
    <row r="297" spans="1:51" x14ac:dyDescent="0.15">
      <c r="A297" t="s">
        <v>1316</v>
      </c>
      <c r="B297">
        <v>4.2</v>
      </c>
      <c r="C297"/>
      <c r="AY297" s="1">
        <v>4.2</v>
      </c>
    </row>
    <row r="298" spans="1:51" x14ac:dyDescent="0.15">
      <c r="A298" t="s">
        <v>1309</v>
      </c>
      <c r="B298">
        <v>5.4</v>
      </c>
      <c r="C298"/>
      <c r="AY298" s="1">
        <v>5.4</v>
      </c>
    </row>
    <row r="299" spans="1:51" x14ac:dyDescent="0.15">
      <c r="A299" t="s">
        <v>1396</v>
      </c>
      <c r="B299">
        <v>1.2</v>
      </c>
      <c r="C299"/>
    </row>
    <row r="300" spans="1:51" x14ac:dyDescent="0.15">
      <c r="A300" t="s">
        <v>1352</v>
      </c>
      <c r="B300">
        <v>45.6</v>
      </c>
      <c r="C300"/>
    </row>
    <row r="301" spans="1:51" x14ac:dyDescent="0.15">
      <c r="A301" t="s">
        <v>1322</v>
      </c>
      <c r="B301">
        <v>94.2</v>
      </c>
      <c r="C301"/>
    </row>
    <row r="302" spans="1:51" x14ac:dyDescent="0.15">
      <c r="A302" t="s">
        <v>1350</v>
      </c>
      <c r="B302">
        <v>8.4</v>
      </c>
      <c r="C302"/>
    </row>
    <row r="303" spans="1:51" x14ac:dyDescent="0.15">
      <c r="A303" t="s">
        <v>1330</v>
      </c>
      <c r="B303">
        <v>214.2</v>
      </c>
      <c r="C303"/>
    </row>
    <row r="304" spans="1:51" x14ac:dyDescent="0.15">
      <c r="A304" t="s">
        <v>1365</v>
      </c>
      <c r="B304">
        <v>13.2</v>
      </c>
      <c r="C304"/>
    </row>
    <row r="305" spans="1:51" x14ac:dyDescent="0.15">
      <c r="A305" t="s">
        <v>122</v>
      </c>
      <c r="B305">
        <v>31.6</v>
      </c>
      <c r="C305"/>
      <c r="AY305" s="1">
        <v>31.6</v>
      </c>
    </row>
    <row r="306" spans="1:51" x14ac:dyDescent="0.15">
      <c r="A306" t="s">
        <v>1348</v>
      </c>
      <c r="B306">
        <v>104.4</v>
      </c>
      <c r="C306"/>
      <c r="AY306" s="1">
        <v>104.4</v>
      </c>
    </row>
    <row r="307" spans="1:51" x14ac:dyDescent="0.15">
      <c r="A307" t="s">
        <v>1310</v>
      </c>
      <c r="B307">
        <v>7.2</v>
      </c>
      <c r="C307"/>
    </row>
    <row r="308" spans="1:51" x14ac:dyDescent="0.15">
      <c r="A308" t="s">
        <v>1306</v>
      </c>
      <c r="B308">
        <v>12</v>
      </c>
      <c r="C308"/>
    </row>
    <row r="309" spans="1:51" x14ac:dyDescent="0.15">
      <c r="A309" t="s">
        <v>1398</v>
      </c>
      <c r="B309">
        <v>12</v>
      </c>
      <c r="C309"/>
    </row>
    <row r="310" spans="1:51" x14ac:dyDescent="0.15">
      <c r="A310" t="s">
        <v>1317</v>
      </c>
      <c r="B310">
        <v>63.6</v>
      </c>
      <c r="C310"/>
    </row>
    <row r="311" spans="1:51" x14ac:dyDescent="0.15">
      <c r="A311" t="s">
        <v>108</v>
      </c>
      <c r="B311">
        <v>6</v>
      </c>
      <c r="AY311" s="1">
        <v>6</v>
      </c>
    </row>
    <row r="312" spans="1:51" x14ac:dyDescent="0.15">
      <c r="A312" t="s">
        <v>1354</v>
      </c>
      <c r="B312">
        <v>18</v>
      </c>
    </row>
    <row r="313" spans="1:51" x14ac:dyDescent="0.15">
      <c r="A313" t="s">
        <v>93</v>
      </c>
      <c r="B313">
        <v>129</v>
      </c>
    </row>
    <row r="314" spans="1:51" x14ac:dyDescent="0.15">
      <c r="A314" t="s">
        <v>112</v>
      </c>
      <c r="B314">
        <v>15.6</v>
      </c>
    </row>
    <row r="315" spans="1:51" x14ac:dyDescent="0.15">
      <c r="A315" t="s">
        <v>75</v>
      </c>
      <c r="B315">
        <v>67.2</v>
      </c>
    </row>
    <row r="316" spans="1:51" x14ac:dyDescent="0.15">
      <c r="A316" t="s">
        <v>142</v>
      </c>
      <c r="B316">
        <v>38.799999999999997</v>
      </c>
      <c r="AY316" s="1">
        <v>38.799999999999997</v>
      </c>
    </row>
    <row r="317" spans="1:51" x14ac:dyDescent="0.15">
      <c r="A317" t="s">
        <v>1333</v>
      </c>
      <c r="B317">
        <v>153</v>
      </c>
    </row>
    <row r="318" spans="1:51" x14ac:dyDescent="0.15">
      <c r="A318" t="s">
        <v>1307</v>
      </c>
      <c r="B318">
        <v>84.6</v>
      </c>
    </row>
    <row r="319" spans="1:51" x14ac:dyDescent="0.15">
      <c r="A319" t="s">
        <v>1315</v>
      </c>
      <c r="B319">
        <v>160.80000000000001</v>
      </c>
    </row>
    <row r="320" spans="1:51" x14ac:dyDescent="0.15">
      <c r="A320" t="s">
        <v>1355</v>
      </c>
      <c r="B320">
        <v>85.8</v>
      </c>
    </row>
    <row r="321" spans="1:51" x14ac:dyDescent="0.15">
      <c r="A321" t="s">
        <v>1368</v>
      </c>
      <c r="B321">
        <v>48</v>
      </c>
      <c r="AY321" s="1">
        <v>48</v>
      </c>
    </row>
    <row r="322" spans="1:51" x14ac:dyDescent="0.15">
      <c r="A322" t="s">
        <v>135</v>
      </c>
      <c r="B322">
        <v>4.8</v>
      </c>
      <c r="AY322" s="1">
        <v>4.8</v>
      </c>
    </row>
    <row r="323" spans="1:51" x14ac:dyDescent="0.15">
      <c r="A323" t="s">
        <v>1364</v>
      </c>
      <c r="B323">
        <v>63.8</v>
      </c>
    </row>
    <row r="324" spans="1:51" x14ac:dyDescent="0.15">
      <c r="A324" t="s">
        <v>98</v>
      </c>
      <c r="B324">
        <v>111.6</v>
      </c>
    </row>
    <row r="325" spans="1:51" x14ac:dyDescent="0.15">
      <c r="A325" t="s">
        <v>139</v>
      </c>
      <c r="B325">
        <v>38.4</v>
      </c>
    </row>
    <row r="326" spans="1:51" x14ac:dyDescent="0.15">
      <c r="A326" t="s">
        <v>95</v>
      </c>
      <c r="B326">
        <v>161.4</v>
      </c>
      <c r="AY326" s="1">
        <v>161.4</v>
      </c>
    </row>
    <row r="327" spans="1:51" x14ac:dyDescent="0.15">
      <c r="A327" t="s">
        <v>1407</v>
      </c>
      <c r="B327">
        <v>3.6</v>
      </c>
    </row>
    <row r="328" spans="1:51" x14ac:dyDescent="0.15">
      <c r="A328" t="s">
        <v>1358</v>
      </c>
      <c r="B328">
        <v>13.2</v>
      </c>
    </row>
    <row r="329" spans="1:51" x14ac:dyDescent="0.15">
      <c r="A329" t="s">
        <v>1303</v>
      </c>
      <c r="B329">
        <v>36</v>
      </c>
    </row>
    <row r="330" spans="1:51" x14ac:dyDescent="0.15">
      <c r="A330" t="s">
        <v>103</v>
      </c>
      <c r="B330">
        <v>4.2</v>
      </c>
    </row>
    <row r="331" spans="1:51" x14ac:dyDescent="0.15">
      <c r="A331" t="s">
        <v>1367</v>
      </c>
      <c r="B331">
        <v>7.2</v>
      </c>
    </row>
    <row r="332" spans="1:51" x14ac:dyDescent="0.15">
      <c r="A332" t="s">
        <v>1318</v>
      </c>
      <c r="B332">
        <v>46.2</v>
      </c>
    </row>
    <row r="333" spans="1:51" x14ac:dyDescent="0.15">
      <c r="A333" t="s">
        <v>1416</v>
      </c>
      <c r="B333">
        <v>14.4</v>
      </c>
    </row>
    <row r="334" spans="1:51" x14ac:dyDescent="0.15">
      <c r="A334" t="s">
        <v>91</v>
      </c>
      <c r="B334">
        <v>32.4</v>
      </c>
    </row>
    <row r="335" spans="1:51" x14ac:dyDescent="0.15">
      <c r="A335" t="s">
        <v>1406</v>
      </c>
      <c r="B335">
        <v>3.6</v>
      </c>
    </row>
    <row r="336" spans="1:51" x14ac:dyDescent="0.15">
      <c r="A336" t="s">
        <v>124</v>
      </c>
      <c r="B336">
        <v>17</v>
      </c>
    </row>
    <row r="337" spans="1:51" x14ac:dyDescent="0.15">
      <c r="A337" t="s">
        <v>1321</v>
      </c>
      <c r="B337">
        <v>39.9</v>
      </c>
      <c r="AY337" s="1">
        <v>39.9</v>
      </c>
    </row>
    <row r="338" spans="1:51" x14ac:dyDescent="0.15">
      <c r="A338" t="s">
        <v>1332</v>
      </c>
      <c r="B338">
        <v>179.4</v>
      </c>
    </row>
    <row r="339" spans="1:51" x14ac:dyDescent="0.15">
      <c r="A339" t="s">
        <v>1397</v>
      </c>
      <c r="B339">
        <v>3.6</v>
      </c>
    </row>
    <row r="340" spans="1:51" x14ac:dyDescent="0.15">
      <c r="A340" t="s">
        <v>1349</v>
      </c>
      <c r="B340">
        <v>6</v>
      </c>
    </row>
    <row r="341" spans="1:51" x14ac:dyDescent="0.15">
      <c r="A341" t="s">
        <v>136</v>
      </c>
      <c r="B341">
        <v>20.7</v>
      </c>
    </row>
    <row r="342" spans="1:51" x14ac:dyDescent="0.15">
      <c r="A342" t="s">
        <v>74</v>
      </c>
      <c r="B342">
        <v>3</v>
      </c>
    </row>
    <row r="343" spans="1:51" x14ac:dyDescent="0.15">
      <c r="A343" t="s">
        <v>1314</v>
      </c>
      <c r="B343">
        <v>229.8</v>
      </c>
    </row>
    <row r="344" spans="1:51" x14ac:dyDescent="0.15">
      <c r="A344" t="s">
        <v>1305</v>
      </c>
      <c r="B344">
        <v>19.2</v>
      </c>
      <c r="AY344" s="1">
        <v>19.2</v>
      </c>
    </row>
    <row r="345" spans="1:51" x14ac:dyDescent="0.15">
      <c r="A345" t="s">
        <v>1304</v>
      </c>
      <c r="B345">
        <v>5.4</v>
      </c>
    </row>
    <row r="346" spans="1:51" x14ac:dyDescent="0.15">
      <c r="A346" t="s">
        <v>1353</v>
      </c>
      <c r="B346">
        <v>45.6</v>
      </c>
    </row>
    <row r="347" spans="1:51" x14ac:dyDescent="0.15">
      <c r="A347" t="s">
        <v>1366</v>
      </c>
      <c r="B347">
        <v>3.6</v>
      </c>
    </row>
    <row r="348" spans="1:51" x14ac:dyDescent="0.15">
      <c r="A348" t="s">
        <v>1279</v>
      </c>
      <c r="B348">
        <v>2664</v>
      </c>
    </row>
  </sheetData>
  <mergeCells count="49">
    <mergeCell ref="D1:R1"/>
    <mergeCell ref="S1:AG1"/>
    <mergeCell ref="AH1:AV1"/>
    <mergeCell ref="AW1:BK1"/>
    <mergeCell ref="BL1:BZ1"/>
    <mergeCell ref="CA1:CO1"/>
    <mergeCell ref="D2:F2"/>
    <mergeCell ref="G2:H2"/>
    <mergeCell ref="I2:J2"/>
    <mergeCell ref="K2:L2"/>
    <mergeCell ref="M2:N2"/>
    <mergeCell ref="O2:P2"/>
    <mergeCell ref="Q2:R2"/>
    <mergeCell ref="S2:U2"/>
    <mergeCell ref="V2:W2"/>
    <mergeCell ref="X2:Y2"/>
    <mergeCell ref="Z2:AA2"/>
    <mergeCell ref="AB2:AC2"/>
    <mergeCell ref="AD2:AE2"/>
    <mergeCell ref="AF2:AG2"/>
    <mergeCell ref="AH2:AJ2"/>
    <mergeCell ref="AK2:AL2"/>
    <mergeCell ref="AM2:AN2"/>
    <mergeCell ref="AO2:AP2"/>
    <mergeCell ref="AQ2:AR2"/>
    <mergeCell ref="AS2:AT2"/>
    <mergeCell ref="BL2:BN2"/>
    <mergeCell ref="BO2:BP2"/>
    <mergeCell ref="AU2:AV2"/>
    <mergeCell ref="AW2:AY2"/>
    <mergeCell ref="AZ2:BA2"/>
    <mergeCell ref="BB2:BC2"/>
    <mergeCell ref="BD2:BE2"/>
    <mergeCell ref="CL2:CM2"/>
    <mergeCell ref="CN2:CO2"/>
    <mergeCell ref="A42:B42"/>
    <mergeCell ref="CA2:CC2"/>
    <mergeCell ref="CD2:CE2"/>
    <mergeCell ref="CF2:CG2"/>
    <mergeCell ref="CH2:CI2"/>
    <mergeCell ref="CJ2:CK2"/>
    <mergeCell ref="BQ2:BR2"/>
    <mergeCell ref="BS2:BT2"/>
    <mergeCell ref="BU2:BV2"/>
    <mergeCell ref="BW2:BX2"/>
    <mergeCell ref="BY2:BZ2"/>
    <mergeCell ref="BF2:BG2"/>
    <mergeCell ref="BH2:BI2"/>
    <mergeCell ref="BJ2:BK2"/>
  </mergeCells>
  <phoneticPr fontId="30" type="noConversion"/>
  <pageMargins left="0.7" right="0.7" top="0.75" bottom="0.75" header="0.3" footer="0.3"/>
  <pageSetup paperSize="9" orientation="portrait" r:id="rId4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  <rangeList sheetStid="19" master=""/>
  <rangeList sheetStid="2" master=""/>
  <rangeList sheetStid="14" master=""/>
  <rangeList sheetStid="15" master="">
    <arrUserId title="区域2" rangeCreator="" othersAccessPermission="edit"/>
    <arrUserId title="区域2_1" rangeCreator="" othersAccessPermission="edit"/>
  </rangeList>
  <rangeList sheetStid="20" master="">
    <arrUserId title="区域2" rangeCreator="" othersAccessPermission="edit"/>
    <arrUserId title="区域2_1" rangeCreator="" othersAccessPermission="edit"/>
  </rangeList>
  <rangeList sheetStid="23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高考-总额分配</vt:lpstr>
      <vt:lpstr>高考-分数线</vt:lpstr>
      <vt:lpstr>高考-工作量</vt:lpstr>
      <vt:lpstr>高考-文化过程评价奖</vt:lpstr>
      <vt:lpstr>高考-文化总分上线奖</vt:lpstr>
      <vt:lpstr>高考-文化单双上线奖及汇总 </vt:lpstr>
      <vt:lpstr>高考-超额学校目标奖</vt:lpstr>
      <vt:lpstr>基本奖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huaqiang ji</cp:lastModifiedBy>
  <cp:lastPrinted>2020-07-22T02:38:00Z</cp:lastPrinted>
  <dcterms:created xsi:type="dcterms:W3CDTF">2019-06-20T11:18:00Z</dcterms:created>
  <dcterms:modified xsi:type="dcterms:W3CDTF">2022-06-28T12:04:08Z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3C22EF03E9F946F5B7002B336F4E75BE</vt:lpwstr>
  </property>
</Properties>
</file>